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Asset_Register" sheetId="2" state="visible" r:id="rId4"/>
    <sheet name="Records" sheetId="3" state="visible" r:id="rId5"/>
    <sheet name="Lists" sheetId="4" state="visible" r:id="rId6"/>
    <sheet name="Events" sheetId="5" state="visible" r:id="rId7"/>
    <sheet name="Schedule" sheetId="6" state="visible" r:id="rId8"/>
    <sheet name="CM_Value" sheetId="7" state="visible" r:id="rId9"/>
    <sheet name="Programme_Cost" sheetId="8" state="visible" r:id="rId10"/>
    <sheet name="Decisions" sheetId="9" state="visible" r:id="rId11"/>
    <sheet name="Prestart" sheetId="10" state="visible" r:id="rId12"/>
    <sheet name="Commentary" sheetId="11" state="visible" r:id="rId13"/>
    <sheet name="Work_Orders" sheetId="12" state="visible" r:id="rId14"/>
    <sheet name="Production" sheetId="13" state="visible" r:id="rId15"/>
    <sheet name="Maint_Costs" sheetId="14" state="visible" r:id="rId16"/>
    <sheet name="Labour" sheetId="15" state="visible" r:id="rId17"/>
    <sheet name="RCA" sheetId="16" state="visible" r:id="rId18"/>
    <sheet name="Actions" sheetId="17" state="visible" r:id="rId19"/>
    <sheet name="KPI_Tree" sheetId="18" state="visible" r:id="rId20"/>
    <sheet name="Routes" sheetId="19" state="visible" r:id="rId21"/>
    <sheet name="Risk_Consequence" sheetId="20" state="visible" r:id="rId22"/>
    <sheet name="Risk_Likelihood" sheetId="21" state="visible" r:id="rId23"/>
    <sheet name="Risk_Rating" sheetId="22" state="visible" r:id="rId24"/>
    <sheet name="Consequence_Floors" sheetId="23" state="visible" r:id="rId25"/>
    <sheet name="Failure_Codes" sheetId="24" state="visible" r:id="rId26"/>
    <sheet name="Damage_Mechanisms" sheetId="25" state="visible" r:id="rId27"/>
    <sheet name="Strategy_Library" sheetId="26" state="visible" r:id="rId28"/>
    <sheet name="Standards_Map" sheetId="27" state="visible" r:id="rId29"/>
  </sheets>
  <definedNames>
    <definedName function="false" hidden="true" localSheetId="1" name="_xlnm._FilterDatabase" vbProcedure="false">Asset_Register!$A$4:$AV$1000</definedName>
    <definedName function="false" hidden="true" localSheetId="2" name="_xlnm._FilterDatabase" vbProcedure="false">Records!$A$4:$AJ$3000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Unique key. Use the asset number exactly as in Pronto so records link to work orders. Duplicates turn red.</t>
        </r>
      </text>
    </comment>
    <comment ref="S4" authorId="0">
      <text>
        <r>
          <rPr>
            <sz val="10"/>
            <rFont val="Arial"/>
            <family val="2"/>
          </rPr>
          <t xml:space="preserve">Worst status among this asset's records that are not Closed. "No data" = no record yet.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P4" authorId="0">
      <text>
        <r>
          <rPr>
            <sz val="10"/>
            <rFont val="Arial"/>
            <family val="2"/>
          </rPr>
          <t xml:space="preserve">Checklists / visual / statutory: choose OK, Alert or Danger using the severity rules in the Guide. Measured values: leave blank and status is calculated from the limits; fill only to override (analyst judgement).</t>
        </r>
      </text>
    </comment>
    <comment ref="Y4" authorId="0">
      <text>
        <r>
          <rPr>
            <sz val="10"/>
            <rFont val="Arial"/>
            <family val="2"/>
          </rPr>
          <t xml:space="preserve">OK records: No action. Alert/Danger: Raised -&gt; WO raised -&gt; Scheduled -&gt; Awaiting verification -&gt; Closed. Close only after a re-check confirms the fix.</t>
        </r>
      </text>
    </comment>
  </commentList>
</comments>
</file>

<file path=xl/sharedStrings.xml><?xml version="1.0" encoding="utf-8"?>
<sst xmlns="http://schemas.openxmlformats.org/spreadsheetml/2006/main" count="11274" uniqueCount="2312">
  <si>
    <t xml:space="preserve">AHIM: Master Asset Register &amp; Common Record</t>
  </si>
  <si>
    <t xml:space="preserve">Asset Health &amp; Integrity Management · Lotus Africa Uranium Plant</t>
  </si>
  <si>
    <t xml:space="preserve">Purpose</t>
  </si>
  <si>
    <t xml:space="preserve">Every inspection input (vibration and visual routes, IR, substation, statutory, ultrasonic, oil analysis, diesel generator checklists, light vehicle and heavy equipment inspections and prestarts) is entered in ONE format against ONE asset list. The register and records then feed the AHIM dashboard: plant health, criticality, top priorities, open records and machine history.</t>
  </si>
  <si>
    <t xml:space="preserve">How it works</t>
  </si>
  <si>
    <t xml:space="preserve">Step</t>
  </si>
  <si>
    <t xml:space="preserve">What to do</t>
  </si>
  <si>
    <t xml:space="preserve">Who</t>
  </si>
  <si>
    <t xml:space="preserve">1. Register the asset</t>
  </si>
  <si>
    <t xml:space="preserve">Add it to Asset_Register with its Pronto asset no., area, class, criticality factors and applicable techniques. ACI and class calculate automatically.</t>
  </si>
  <si>
    <t xml:space="preserve">RCM Specialist (once per asset)</t>
  </si>
  <si>
    <t xml:space="preserve">2. Enter the result</t>
  </si>
  <si>
    <t xml:space="preserve">Each reading, checklist defect or certificate check becomes one row in Records. Pick the asset from the dropdown; description, area and ACI fill in.</t>
  </si>
  <si>
    <t xml:space="preserve">Input owner (analyst, electrician, DG operator, fleet mechanic, contractor)</t>
  </si>
  <si>
    <t xml:space="preserve">3. Status is set</t>
  </si>
  <si>
    <t xml:space="preserve">Measured values: from the Alert/Danger limits. Checklists, visual, statutory: Inspector status using the severity rules below.</t>
  </si>
  <si>
    <t xml:space="preserve">Automatic / inspector</t>
  </si>
  <si>
    <t xml:space="preserve">4. Priority and due date</t>
  </si>
  <si>
    <t xml:space="preserve">Alert and Danger rows get a priority score (ACI x severity), P1/P2/P3 and a due date automatically. Any Danger is always P1, whatever the asset criticality.</t>
  </si>
  <si>
    <t xml:space="preserve">Automatic</t>
  </si>
  <si>
    <t xml:space="preserve">5. Action and close</t>
  </si>
  <si>
    <t xml:space="preserve">Raise the Pronto WO, enter the WO no., move the stage forward. Close only after a re-check confirms the fix, and record who verified it.</t>
  </si>
  <si>
    <t xml:space="preserve">RCM Specialist / planner</t>
  </si>
  <si>
    <t xml:space="preserve">6. Review</t>
  </si>
  <si>
    <t xml:space="preserve">The asset's Current status in the register always shows the worst open record. Use filters on Records for overdue items.</t>
  </si>
  <si>
    <t xml:space="preserve">RCM Specialist (weekly)</t>
  </si>
  <si>
    <t xml:space="preserve">Colour legend</t>
  </si>
  <si>
    <t xml:space="preserve">Item</t>
  </si>
  <si>
    <t xml:space="preserve">Meaning</t>
  </si>
  <si>
    <t xml:space="preserve">Dark blue header</t>
  </si>
  <si>
    <t xml:space="preserve">Enter data in this column</t>
  </si>
  <si>
    <t xml:space="preserve">Grey header, grey cells</t>
  </si>
  <si>
    <t xml:space="preserve">Automatic formula: do not type over</t>
  </si>
  <si>
    <t xml:space="preserve">Blue italic text</t>
  </si>
  <si>
    <t xml:space="preserve">Sample data: replace or delete before go-live</t>
  </si>
  <si>
    <t xml:space="preserve">Blue on cream (Lists sheet)</t>
  </si>
  <si>
    <t xml:space="preserve">Settings: weights, thresholds, response times</t>
  </si>
  <si>
    <t xml:space="preserve">Red key cell (register)</t>
  </si>
  <si>
    <t xml:space="preserve">Duplicate Pronto asset no.</t>
  </si>
  <si>
    <t xml:space="preserve">Amber Record stage</t>
  </si>
  <si>
    <t xml:space="preserve">Alert/Danger row with no stage yet</t>
  </si>
  <si>
    <t xml:space="preserve">How each input source maps into the record</t>
  </si>
  <si>
    <t xml:space="preserve">Source (input)</t>
  </si>
  <si>
    <t xml:space="preserve">Technique(s)</t>
  </si>
  <si>
    <t xml:space="preserve">Record type</t>
  </si>
  <si>
    <t xml:space="preserve">How status is set</t>
  </si>
  <si>
    <t xml:space="preserve">Typical frequency</t>
  </si>
  <si>
    <t xml:space="preserve">Owner</t>
  </si>
  <si>
    <t xml:space="preserve">Vibration &amp; visual route</t>
  </si>
  <si>
    <t xml:space="preserve">Vibration, Visual</t>
  </si>
  <si>
    <t xml:space="preserve">Measured + checklist</t>
  </si>
  <si>
    <t xml:space="preserve">Limits (ISO 20816-3: 4.5 / 7.1 mm/s); visual by severity rules</t>
  </si>
  <si>
    <t xml:space="preserve">Monthly route</t>
  </si>
  <si>
    <t xml:space="preserve">RCM Specialist</t>
  </si>
  <si>
    <t xml:space="preserve">IR survey</t>
  </si>
  <si>
    <t xml:space="preserve">Infrared</t>
  </si>
  <si>
    <t xml:space="preserve">Measured</t>
  </si>
  <si>
    <t xml:space="preserve">dT limits (NETA: &gt;4 °C Alert, &gt;15 °C Danger) or absolute temperature limits</t>
  </si>
  <si>
    <t xml:space="preserve">Monthly</t>
  </si>
  <si>
    <t xml:space="preserve">Substation inspection</t>
  </si>
  <si>
    <t xml:space="preserve">Infrared, Visual, Electrical</t>
  </si>
  <si>
    <t xml:space="preserve">Limits for readings; severity rules for checklist items</t>
  </si>
  <si>
    <t xml:space="preserve">Electrical</t>
  </si>
  <si>
    <t xml:space="preserve">Statutory inspection</t>
  </si>
  <si>
    <t xml:space="preserve">Statutory</t>
  </si>
  <si>
    <t xml:space="preserve">Compliance</t>
  </si>
  <si>
    <t xml:space="preserve">Inspector status; register also flags expiry (60 days = Alert, expired = Danger)</t>
  </si>
  <si>
    <t xml:space="preserve">Per certificate</t>
  </si>
  <si>
    <t xml:space="preserve">RCM Specialist / contractor</t>
  </si>
  <si>
    <t xml:space="preserve">Ultrasonic report</t>
  </si>
  <si>
    <t xml:space="preserve">Ultrasonic thickness, Ultrasonics (airborne)</t>
  </si>
  <si>
    <t xml:space="preserve">Thickness: Lower is worse vs minimum wall. Airborne: dB limits</t>
  </si>
  <si>
    <t xml:space="preserve">Quarterly / annual</t>
  </si>
  <si>
    <t xml:space="preserve">UT contractor / RCM</t>
  </si>
  <si>
    <t xml:space="preserve">Oil analysis</t>
  </si>
  <si>
    <t xml:space="preserve">Lubrication / oil</t>
  </si>
  <si>
    <t xml:space="preserve">Lab alarm limits per parameter (water, iron, silicon, viscosity...)</t>
  </si>
  <si>
    <t xml:space="preserve">Monthly / per service</t>
  </si>
  <si>
    <t xml:space="preserve">DG checklist</t>
  </si>
  <si>
    <t xml:space="preserve">DG checks</t>
  </si>
  <si>
    <t xml:space="preserve">Enter only the condition parameters (exhaust and turbo temperatures, oil pressure, coolant temperature, crankcase pressure) with limits</t>
  </si>
  <si>
    <t xml:space="preserve">Daily; enter weekly summary or any exceedance</t>
  </si>
  <si>
    <t xml:space="preserve">DG operator</t>
  </si>
  <si>
    <t xml:space="preserve">LV/HV inspection checklist</t>
  </si>
  <si>
    <t xml:space="preserve">Fleet inspection</t>
  </si>
  <si>
    <t xml:space="preserve">Checklist</t>
  </si>
  <si>
    <t xml:space="preserve">Severity rules per component</t>
  </si>
  <si>
    <t xml:space="preserve">Per service / monthly</t>
  </si>
  <si>
    <t xml:space="preserve">Fleet mechanic</t>
  </si>
  <si>
    <t xml:space="preserve">LV/HV prestart checklist</t>
  </si>
  <si>
    <t xml:space="preserve">Prestart</t>
  </si>
  <si>
    <t xml:space="preserve">Exceptions only</t>
  </si>
  <si>
    <t xml:space="preserve">Enter only defects found (severity rules); completion rate tracked separately</t>
  </si>
  <si>
    <t xml:space="preserve">Every shift</t>
  </si>
  <si>
    <t xml:space="preserve">Operator / supervisor</t>
  </si>
  <si>
    <t xml:space="preserve">Severity rules for checklists, visual and prestart items</t>
  </si>
  <si>
    <t xml:space="preserve">Status</t>
  </si>
  <si>
    <t xml:space="preserve">Definition</t>
  </si>
  <si>
    <t xml:space="preserve">Required response</t>
  </si>
  <si>
    <t xml:space="preserve">Examples</t>
  </si>
  <si>
    <t xml:space="preserve">OK</t>
  </si>
  <si>
    <t xml:space="preserve">Item within standard</t>
  </si>
  <si>
    <t xml:space="preserve">None (record only if part of a route)</t>
  </si>
  <si>
    <t xml:space="preserve">Guards fitted, no leaks</t>
  </si>
  <si>
    <t xml:space="preserve">Alert</t>
  </si>
  <si>
    <t xml:space="preserve">Defect, but safe to operate</t>
  </si>
  <si>
    <t xml:space="preserve">Repair within P2/P3 response time</t>
  </si>
  <si>
    <t xml:space="preserve">Minor oil leak, silica gel discoloured, worn seat, reverse alarm faulty</t>
  </si>
  <si>
    <t xml:space="preserve">Danger</t>
  </si>
  <si>
    <t xml:space="preserve">Unsafe or failure imminent</t>
  </si>
  <si>
    <t xml:space="preserve">Stop / isolate / tag out; repair before use (P1)</t>
  </si>
  <si>
    <t xml:space="preserve">Brakes or steering ineffective, seatbelt or fire suppression faulty, major leak, exposed live parts</t>
  </si>
  <si>
    <t xml:space="preserve">Asset numbering convention (site tag)</t>
  </si>
  <si>
    <t xml:space="preserve">Prefix</t>
  </si>
  <si>
    <t xml:space="preserve">Area</t>
  </si>
  <si>
    <t xml:space="preserve">Example</t>
  </si>
  <si>
    <t xml:space="preserve">AP-</t>
  </si>
  <si>
    <t xml:space="preserve">Acid plant</t>
  </si>
  <si>
    <t xml:space="preserve">AP-P-101 (pump), AP-TK-01 (tank)</t>
  </si>
  <si>
    <t xml:space="preserve">CK-</t>
  </si>
  <si>
    <t xml:space="preserve">Calciner</t>
  </si>
  <si>
    <t xml:space="preserve">CK-1080</t>
  </si>
  <si>
    <t xml:space="preserve">SS-</t>
  </si>
  <si>
    <t xml:space="preserve">Substation</t>
  </si>
  <si>
    <t xml:space="preserve">SS-TX-01, SS-MCC-01</t>
  </si>
  <si>
    <t xml:space="preserve">PP-</t>
  </si>
  <si>
    <t xml:space="preserve">Power plant</t>
  </si>
  <si>
    <t xml:space="preserve">PP-GEN-04</t>
  </si>
  <si>
    <t xml:space="preserve">LV- / HV-</t>
  </si>
  <si>
    <t xml:space="preserve">Mobile fleet</t>
  </si>
  <si>
    <t xml:space="preserve">LV-01 light vehicle, HV-02 compactor</t>
  </si>
  <si>
    <t xml:space="preserve">The Pronto asset no. remains the unique key; the site tag is the name people use in the field. Sample Pronto numbers (1001xx...) are placeholders.</t>
  </si>
  <si>
    <t xml:space="preserve">Repeat readings rule</t>
  </si>
  <si>
    <t xml:space="preserve">Each new reading is a new row. If a reading repeats an issue already raised in an earlier row, set its Record stage to "No action": it updates the trend and the asset status, but does not create a second open recommendation. An asset returns to OK when its recommendation is Closed and the latest reading is within limits.</t>
  </si>
  <si>
    <t xml:space="preserve">Dashboard sheets</t>
  </si>
  <si>
    <t xml:space="preserve">Sheet</t>
  </si>
  <si>
    <t xml:space="preserve">Feeds</t>
  </si>
  <si>
    <t xml:space="preserve">Events</t>
  </si>
  <si>
    <t xml:space="preserve">Machine history, MTBF/MTTR, availability, bad actors (Pronto WO export)</t>
  </si>
  <si>
    <t xml:space="preserve">Schedule</t>
  </si>
  <si>
    <t xml:space="preserve">Inspection schedule compliance</t>
  </si>
  <si>
    <t xml:space="preserve">CM_Value / Programme_Cost</t>
  </si>
  <si>
    <t xml:space="preserve">CM return on investment</t>
  </si>
  <si>
    <t xml:space="preserve">Decisions</t>
  </si>
  <si>
    <t xml:space="preserve">Management decisions required</t>
  </si>
  <si>
    <t xml:space="preserve">Fleet prestart compliance</t>
  </si>
  <si>
    <t xml:space="preserve">Settings (Lists sheet)</t>
  </si>
  <si>
    <t xml:space="preserve">ACI weights, criticality class limits, priority bands and response times (P1 7 days, P2 30, P3 60), severity factors (Danger 1.0, Alert 0.6) and the statutory alert window (60 days) are editable on the Lists sheet. Get them approved by the Engineering Manager before go-live so the numbers are not disputed.</t>
  </si>
  <si>
    <t xml:space="preserve">AHIM Master Asset Register</t>
  </si>
  <si>
    <t xml:space="preserve">Dark headers = enter data. Grey headers = automatic (do not type). Blue italic rows are SAMPLES: replace with the Pronto asset list. Pronto asset no. is the unique key used everywhere.</t>
  </si>
  <si>
    <t xml:space="preserve">Criticality factors: 1 = low impact, 5 = severe</t>
  </si>
  <si>
    <t xml:space="preserve">Applicable techniques (enter Y)</t>
  </si>
  <si>
    <t xml:space="preserve">Pronto asset no.</t>
  </si>
  <si>
    <t xml:space="preserve">Site tag</t>
  </si>
  <si>
    <t xml:space="preserve">Description</t>
  </si>
  <si>
    <t xml:space="preserve">System / location</t>
  </si>
  <si>
    <t xml:space="preserve">Asset class</t>
  </si>
  <si>
    <t xml:space="preserve">Manufacturer</t>
  </si>
  <si>
    <t xml:space="preserve">Model</t>
  </si>
  <si>
    <t xml:space="preserve">Serial no.</t>
  </si>
  <si>
    <t xml:space="preserve">Operating mode</t>
  </si>
  <si>
    <t xml:space="preserve">Asset state</t>
  </si>
  <si>
    <t xml:space="preserve">Safety &amp; env. (1-5)</t>
  </si>
  <si>
    <t xml:space="preserve">Production (1-5)</t>
  </si>
  <si>
    <t xml:space="preserve">Redundancy (1-5)</t>
  </si>
  <si>
    <t xml:space="preserve">Repair cost / MTTR (1-5)</t>
  </si>
  <si>
    <t xml:space="preserve">Failure history (1-5)</t>
  </si>
  <si>
    <t xml:space="preserve">ACI (0-100)</t>
  </si>
  <si>
    <t xml:space="preserve">Class</t>
  </si>
  <si>
    <t xml:space="preserve">Current status</t>
  </si>
  <si>
    <t xml:space="preserve">Open records</t>
  </si>
  <si>
    <t xml:space="preserve">Vibration</t>
  </si>
  <si>
    <t xml:space="preserve">Ultrasonics (airborne)</t>
  </si>
  <si>
    <t xml:space="preserve">Ultrasonic thickness</t>
  </si>
  <si>
    <t xml:space="preserve">Visual</t>
  </si>
  <si>
    <t xml:space="preserve">Tank &amp; vessel</t>
  </si>
  <si>
    <t xml:space="preserve">Piping</t>
  </si>
  <si>
    <t xml:space="preserve">Structural</t>
  </si>
  <si>
    <t xml:space="preserve">Statutory cert. required</t>
  </si>
  <si>
    <t xml:space="preserve">Certificate expiry</t>
  </si>
  <si>
    <t xml:space="preserve">Days to expiry</t>
  </si>
  <si>
    <t xml:space="preserve">Statutory status</t>
  </si>
  <si>
    <t xml:space="preserve">Responsible</t>
  </si>
  <si>
    <t xml:space="preserve">Remarks</t>
  </si>
  <si>
    <t xml:space="preserve">Strategy class</t>
  </si>
  <si>
    <t xml:space="preserve">Consequence (1-5)</t>
  </si>
  <si>
    <t xml:space="preserve">Service</t>
  </si>
  <si>
    <t xml:space="preserve">Bottleneck (Y/N)</t>
  </si>
  <si>
    <t xml:space="preserve">Replacement value (USD)</t>
  </si>
  <si>
    <t xml:space="preserve">Consequence basis</t>
  </si>
  <si>
    <t xml:space="preserve">Install year</t>
  </si>
  <si>
    <t xml:space="preserve">Design life (years)</t>
  </si>
  <si>
    <t xml:space="preserve">100101</t>
  </si>
  <si>
    <t xml:space="preserve">AP-SF-01</t>
  </si>
  <si>
    <t xml:space="preserve">Sulphur furnace</t>
  </si>
  <si>
    <t xml:space="preserve">Gas generation</t>
  </si>
  <si>
    <t xml:space="preserve">Fired equipment</t>
  </si>
  <si>
    <t xml:space="preserve">Duty</t>
  </si>
  <si>
    <t xml:space="preserve">Active</t>
  </si>
  <si>
    <t xml:space="preserve">Y</t>
  </si>
  <si>
    <t xml:space="preserve">Mechanical</t>
  </si>
  <si>
    <t xml:space="preserve">Sulphur furnace / refractory-lined equipment</t>
  </si>
  <si>
    <t xml:space="preserve">Default: criticality factors (safety and environment 5, production 5)</t>
  </si>
  <si>
    <t xml:space="preserve">100102</t>
  </si>
  <si>
    <t xml:space="preserve">AP-WHB-01</t>
  </si>
  <si>
    <t xml:space="preserve">Waste heat boiler</t>
  </si>
  <si>
    <t xml:space="preserve">Boiler</t>
  </si>
  <si>
    <t xml:space="preserve">Pressure vessel / boiler</t>
  </si>
  <si>
    <t xml:space="preserve">100103</t>
  </si>
  <si>
    <t xml:space="preserve">AP-BL-01</t>
  </si>
  <si>
    <t xml:space="preserve">Main air blower</t>
  </si>
  <si>
    <t xml:space="preserve">Rotating - fan / blower</t>
  </si>
  <si>
    <t xml:space="preserve">N</t>
  </si>
  <si>
    <t xml:space="preserve">Fan / blower</t>
  </si>
  <si>
    <t xml:space="preserve">Default: criticality factors (safety and environment 4, production 5)</t>
  </si>
  <si>
    <t xml:space="preserve">100104</t>
  </si>
  <si>
    <t xml:space="preserve">AP-CV-01</t>
  </si>
  <si>
    <t xml:space="preserve">SO2 converter</t>
  </si>
  <si>
    <t xml:space="preserve">Conversion</t>
  </si>
  <si>
    <t xml:space="preserve">Pressure vessel</t>
  </si>
  <si>
    <t xml:space="preserve">100105</t>
  </si>
  <si>
    <t xml:space="preserve">AP-P-101</t>
  </si>
  <si>
    <t xml:space="preserve">Drying tower acid pump</t>
  </si>
  <si>
    <t xml:space="preserve">Drying &amp; absorption</t>
  </si>
  <si>
    <t xml:space="preserve">Rotating - pump</t>
  </si>
  <si>
    <t xml:space="preserve">Centrifugal process pump</t>
  </si>
  <si>
    <t xml:space="preserve">Default: criticality factors (safety and environment 4, production 4)</t>
  </si>
  <si>
    <t xml:space="preserve">100106</t>
  </si>
  <si>
    <t xml:space="preserve">AP-P-102</t>
  </si>
  <si>
    <t xml:space="preserve">Interpass tower acid pump</t>
  </si>
  <si>
    <t xml:space="preserve">100107</t>
  </si>
  <si>
    <t xml:space="preserve">AP-P-103</t>
  </si>
  <si>
    <t xml:space="preserve">Final tower acid pump</t>
  </si>
  <si>
    <t xml:space="preserve">Default: criticality factors (safety and environment 3, production 4)</t>
  </si>
  <si>
    <t xml:space="preserve">100108</t>
  </si>
  <si>
    <t xml:space="preserve">AP-P-201</t>
  </si>
  <si>
    <t xml:space="preserve">Boiler feed water pump A</t>
  </si>
  <si>
    <t xml:space="preserve">Steam system</t>
  </si>
  <si>
    <t xml:space="preserve">100109</t>
  </si>
  <si>
    <t xml:space="preserve">AP-P-202</t>
  </si>
  <si>
    <t xml:space="preserve">Boiler feed water pump B</t>
  </si>
  <si>
    <t xml:space="preserve">Standby</t>
  </si>
  <si>
    <t xml:space="preserve">100110</t>
  </si>
  <si>
    <t xml:space="preserve">AP-P-301</t>
  </si>
  <si>
    <t xml:space="preserve">Molten sulphur pump</t>
  </si>
  <si>
    <t xml:space="preserve">Sulphur handling</t>
  </si>
  <si>
    <t xml:space="preserve">100111</t>
  </si>
  <si>
    <t xml:space="preserve">AP-AG-01</t>
  </si>
  <si>
    <t xml:space="preserve">Sulphur melter agitator</t>
  </si>
  <si>
    <t xml:space="preserve">Rotating - agitator</t>
  </si>
  <si>
    <t xml:space="preserve">Agitator</t>
  </si>
  <si>
    <t xml:space="preserve">Default: criticality factors (safety and environment 2, production 2)</t>
  </si>
  <si>
    <t xml:space="preserve">100112</t>
  </si>
  <si>
    <t xml:space="preserve">AP-CT-01</t>
  </si>
  <si>
    <t xml:space="preserve">Cooling tower fan 1</t>
  </si>
  <si>
    <t xml:space="preserve">Cooling water</t>
  </si>
  <si>
    <t xml:space="preserve">Rotating - gearbox / drive</t>
  </si>
  <si>
    <t xml:space="preserve">Gearbox (stand-alone)</t>
  </si>
  <si>
    <t xml:space="preserve">Default: criticality factors (safety and environment 2, production 3)</t>
  </si>
  <si>
    <t xml:space="preserve">100113</t>
  </si>
  <si>
    <t xml:space="preserve">AP-TK-01</t>
  </si>
  <si>
    <t xml:space="preserve">Product acid storage tank</t>
  </si>
  <si>
    <t xml:space="preserve">Product storage</t>
  </si>
  <si>
    <t xml:space="preserve">Tank</t>
  </si>
  <si>
    <t xml:space="preserve">Atmospheric storage tank</t>
  </si>
  <si>
    <t xml:space="preserve">Default: criticality factors (safety and environment 5, production 3)</t>
  </si>
  <si>
    <t xml:space="preserve">100114</t>
  </si>
  <si>
    <t xml:space="preserve">AP-PL-01</t>
  </si>
  <si>
    <t xml:space="preserve">Acid transfer line</t>
  </si>
  <si>
    <t xml:space="preserve">Piping (acid / slurry / process)</t>
  </si>
  <si>
    <t xml:space="preserve">Default: criticality factors (safety and environment 5, production 4)</t>
  </si>
  <si>
    <t xml:space="preserve">100115</t>
  </si>
  <si>
    <t xml:space="preserve">AP-AR-01</t>
  </si>
  <si>
    <t xml:space="preserve">Instrument air receiver</t>
  </si>
  <si>
    <t xml:space="preserve">Utilities air</t>
  </si>
  <si>
    <t xml:space="preserve">Default: criticality factors (safety and environment 4, production 2)</t>
  </si>
  <si>
    <t xml:space="preserve">100201</t>
  </si>
  <si>
    <t xml:space="preserve">Calciner kiln 1080</t>
  </si>
  <si>
    <t xml:space="preserve">Calcining</t>
  </si>
  <si>
    <t xml:space="preserve">Rotary kiln</t>
  </si>
  <si>
    <t xml:space="preserve">Rotary dryer / kiln / calciner</t>
  </si>
  <si>
    <t xml:space="preserve">100301</t>
  </si>
  <si>
    <t xml:space="preserve">SS-TX-01</t>
  </si>
  <si>
    <t xml:space="preserve">Transformer TX-01</t>
  </si>
  <si>
    <t xml:space="preserve">Main substation</t>
  </si>
  <si>
    <t xml:space="preserve">Electrical - transformer</t>
  </si>
  <si>
    <t xml:space="preserve">Switchgear / MCC / transformer</t>
  </si>
  <si>
    <t xml:space="preserve">100302</t>
  </si>
  <si>
    <t xml:space="preserve">SS-MCC-01</t>
  </si>
  <si>
    <t xml:space="preserve">Acid plant MCC</t>
  </si>
  <si>
    <t xml:space="preserve">Electrical - switchgear / MCC</t>
  </si>
  <si>
    <t xml:space="preserve">100401</t>
  </si>
  <si>
    <t xml:space="preserve">PP-GEN-01</t>
  </si>
  <si>
    <t xml:space="preserve">Diesel generator Gen 1</t>
  </si>
  <si>
    <t xml:space="preserve">Power station</t>
  </si>
  <si>
    <t xml:space="preserve">Diesel generator</t>
  </si>
  <si>
    <t xml:space="preserve">Hyundai</t>
  </si>
  <si>
    <t xml:space="preserve">100402</t>
  </si>
  <si>
    <t xml:space="preserve">PP-GEN-02</t>
  </si>
  <si>
    <t xml:space="preserve">Diesel generator Gen 2</t>
  </si>
  <si>
    <t xml:space="preserve">100403</t>
  </si>
  <si>
    <t xml:space="preserve">PP-GEN-03</t>
  </si>
  <si>
    <t xml:space="preserve">Diesel generator Gen 3</t>
  </si>
  <si>
    <t xml:space="preserve">100404</t>
  </si>
  <si>
    <t xml:space="preserve">Diesel generator Gen 4</t>
  </si>
  <si>
    <t xml:space="preserve">100501</t>
  </si>
  <si>
    <t xml:space="preserve">LV-01</t>
  </si>
  <si>
    <t xml:space="preserve">Light vehicle LV-01 (pickup)</t>
  </si>
  <si>
    <t xml:space="preserve">Light vehicles</t>
  </si>
  <si>
    <t xml:space="preserve">Light vehicle</t>
  </si>
  <si>
    <t xml:space="preserve">Mobile</t>
  </si>
  <si>
    <t xml:space="preserve">Fleet workshop</t>
  </si>
  <si>
    <t xml:space="preserve">Default: criticality factors (safety and environment 3, production 2)</t>
  </si>
  <si>
    <t xml:space="preserve">100502</t>
  </si>
  <si>
    <t xml:space="preserve">LV-02</t>
  </si>
  <si>
    <t xml:space="preserve">Light vehicle LV-02 (pickup)</t>
  </si>
  <si>
    <t xml:space="preserve">100601</t>
  </si>
  <si>
    <t xml:space="preserve">HV-01</t>
  </si>
  <si>
    <t xml:space="preserve">Dozer HV-01</t>
  </si>
  <si>
    <t xml:space="preserve">Heavy equipment</t>
  </si>
  <si>
    <t xml:space="preserve">Default: criticality factors (safety and environment 4, production 3)</t>
  </si>
  <si>
    <t xml:space="preserve">100602</t>
  </si>
  <si>
    <t xml:space="preserve">HV-02</t>
  </si>
  <si>
    <t xml:space="preserve">Compactor HV-02</t>
  </si>
  <si>
    <t xml:space="preserve">100603</t>
  </si>
  <si>
    <t xml:space="preserve">HV-03</t>
  </si>
  <si>
    <t xml:space="preserve">Front-end loader HV-03</t>
  </si>
  <si>
    <t xml:space="preserve">AHIM Common Record</t>
  </si>
  <si>
    <t xml:space="preserve">One row per reading, checklist defect or certificate check, from ANY source. Dark headers = enter. Grey = automatic. Blue italic rows are SAMPLES showing each source: delete them before go-live.</t>
  </si>
  <si>
    <t xml:space="preserve">Record ID</t>
  </si>
  <si>
    <t xml:space="preserve">Date</t>
  </si>
  <si>
    <t xml:space="preserve">ACI</t>
  </si>
  <si>
    <t xml:space="preserve">Technique</t>
  </si>
  <si>
    <t xml:space="preserve">Component / parameter / checklist item</t>
  </si>
  <si>
    <t xml:space="preserve">Value</t>
  </si>
  <si>
    <t xml:space="preserve">Unit</t>
  </si>
  <si>
    <t xml:space="preserve">Alert limit</t>
  </si>
  <si>
    <t xml:space="preserve">Danger limit</t>
  </si>
  <si>
    <t xml:space="preserve">Limit direction</t>
  </si>
  <si>
    <t xml:space="preserve">Inspector status</t>
  </si>
  <si>
    <t xml:space="preserve">Severity</t>
  </si>
  <si>
    <t xml:space="preserve">Finding</t>
  </si>
  <si>
    <t xml:space="preserve">Recommendation</t>
  </si>
  <si>
    <t xml:space="preserve">Priority score</t>
  </si>
  <si>
    <t xml:space="preserve">Priority</t>
  </si>
  <si>
    <t xml:space="preserve">Due date</t>
  </si>
  <si>
    <t xml:space="preserve">Pronto WO no.</t>
  </si>
  <si>
    <t xml:space="preserve">Record stage</t>
  </si>
  <si>
    <t xml:space="preserve">Inspector</t>
  </si>
  <si>
    <t xml:space="preserve">Date closed</t>
  </si>
  <si>
    <t xml:space="preserve">Verified by</t>
  </si>
  <si>
    <t xml:space="preserve">Days open</t>
  </si>
  <si>
    <t xml:space="preserve">Due status</t>
  </si>
  <si>
    <t xml:space="preserve">Failure mode (ISO 14224)</t>
  </si>
  <si>
    <t xml:space="preserve">Failure mechanism (ISO 14224)</t>
  </si>
  <si>
    <t xml:space="preserve">Damage mechanism (API 571)</t>
  </si>
  <si>
    <t xml:space="preserve">Execution window</t>
  </si>
  <si>
    <t xml:space="preserve">Likelihood override (1-5)</t>
  </si>
  <si>
    <t xml:space="preserve">Overall velocity (max point)</t>
  </si>
  <si>
    <t xml:space="preserve">mm/s</t>
  </si>
  <si>
    <t xml:space="preserve">Higher is worse</t>
  </si>
  <si>
    <t xml:space="preserve">No action</t>
  </si>
  <si>
    <t xml:space="preserve">Leak survey level</t>
  </si>
  <si>
    <t xml:space="preserve">dBµV</t>
  </si>
  <si>
    <t xml:space="preserve">Water in bearing oil</t>
  </si>
  <si>
    <t xml:space="preserve">ppm</t>
  </si>
  <si>
    <t xml:space="preserve">Burner-end shell temperature</t>
  </si>
  <si>
    <t xml:space="preserve">°C</t>
  </si>
  <si>
    <t xml:space="preserve">Gearbox overall velocity</t>
  </si>
  <si>
    <t xml:space="preserve">Zone 4 shell temperature</t>
  </si>
  <si>
    <t xml:space="preserve">Copper (Cu) in gearbox oil</t>
  </si>
  <si>
    <t xml:space="preserve">Engine oil silicon (Si)</t>
  </si>
  <si>
    <t xml:space="preserve">Engine oil iron (Fe)</t>
  </si>
  <si>
    <t xml:space="preserve">Elbow E-07 wall</t>
  </si>
  <si>
    <t xml:space="preserve">mm</t>
  </si>
  <si>
    <t xml:space="preserve">Lower is worse</t>
  </si>
  <si>
    <t xml:space="preserve">UT contractor</t>
  </si>
  <si>
    <t xml:space="preserve">Bed 3 outlet flange dT above baseline</t>
  </si>
  <si>
    <t xml:space="preserve">Shell course 1 thickness</t>
  </si>
  <si>
    <t xml:space="preserve">Iron (Fe)</t>
  </si>
  <si>
    <t xml:space="preserve">LV bushing connection dT</t>
  </si>
  <si>
    <t xml:space="preserve">Electrician</t>
  </si>
  <si>
    <t xml:space="preserve">Hottest termination dT</t>
  </si>
  <si>
    <t xml:space="preserve">Turbo outlet exhaust temperature</t>
  </si>
  <si>
    <t xml:space="preserve">Exhaust temperature spread between cylinders</t>
  </si>
  <si>
    <t xml:space="preserve">Lube oil pressure at rated load</t>
  </si>
  <si>
    <t xml:space="preserve">bar</t>
  </si>
  <si>
    <t xml:space="preserve">Economiser tube minimum wall</t>
  </si>
  <si>
    <t xml:space="preserve">Alignment condition</t>
  </si>
  <si>
    <t xml:space="preserve">Misalignment signature (2x) at coupling</t>
  </si>
  <si>
    <t xml:space="preserve">Laser align pump and motor</t>
  </si>
  <si>
    <t xml:space="preserve">242210</t>
  </si>
  <si>
    <t xml:space="preserve">Closed</t>
  </si>
  <si>
    <t xml:space="preserve">Mechanical Supervisor</t>
  </si>
  <si>
    <t xml:space="preserve">Oil contamination</t>
  </si>
  <si>
    <t xml:space="preserve">Particle count ISO 21/19/16, above target</t>
  </si>
  <si>
    <t xml:space="preserve">Change oil and filters</t>
  </si>
  <si>
    <t xml:space="preserve">242530</t>
  </si>
  <si>
    <t xml:space="preserve">LV connection running warm</t>
  </si>
  <si>
    <t xml:space="preserve">Clean and retorque connection</t>
  </si>
  <si>
    <t xml:space="preserve">243120</t>
  </si>
  <si>
    <t xml:space="preserve">Electrical Supervisor</t>
  </si>
  <si>
    <t xml:space="preserve">Motor DE bearing temperature</t>
  </si>
  <si>
    <t xml:space="preserve">Motor DE bearing 25 °C above NDE</t>
  </si>
  <si>
    <t xml:space="preserve">Replace motor bearing in planned window</t>
  </si>
  <si>
    <t xml:space="preserve">242980</t>
  </si>
  <si>
    <t xml:space="preserve">Shell at 74% of nominal 10 mm</t>
  </si>
  <si>
    <t xml:space="preserve">Fitness-for-service assessment; UT quarterly</t>
  </si>
  <si>
    <t xml:space="preserve">Raised</t>
  </si>
  <si>
    <t xml:space="preserve">Girth gear lubricant</t>
  </si>
  <si>
    <t xml:space="preserve">Girth gear lubricant degraded, high iron</t>
  </si>
  <si>
    <t xml:space="preserve">Clean gear and reapply lubricant</t>
  </si>
  <si>
    <t xml:space="preserve">243305</t>
  </si>
  <si>
    <t xml:space="preserve">Gear-mesh sidebands rising</t>
  </si>
  <si>
    <t xml:space="preserve">Borescope gearbox; plan overhaul and order spare</t>
  </si>
  <si>
    <t xml:space="preserve">243766</t>
  </si>
  <si>
    <t xml:space="preserve">Scheduled</t>
  </si>
  <si>
    <t xml:space="preserve">Copper wear metal rising</t>
  </si>
  <si>
    <t xml:space="preserve">Oil change; trend wear metals monthly</t>
  </si>
  <si>
    <t xml:space="preserve">243767</t>
  </si>
  <si>
    <t xml:space="preserve">NDE bearing lubrication</t>
  </si>
  <si>
    <t xml:space="preserve">NDE bearing under-lubricated (ultrasound +8 dB)</t>
  </si>
  <si>
    <t xml:space="preserve">Regrease by ultrasound</t>
  </si>
  <si>
    <t xml:space="preserve">243620</t>
  </si>
  <si>
    <t xml:space="preserve">Feeder F-03 termination loose</t>
  </si>
  <si>
    <t xml:space="preserve">Re-terminate lug</t>
  </si>
  <si>
    <t xml:space="preserve">243910</t>
  </si>
  <si>
    <t xml:space="preserve">Drain valve passing air</t>
  </si>
  <si>
    <t xml:space="preserve">Replace drain valve</t>
  </si>
  <si>
    <t xml:space="preserve">243955</t>
  </si>
  <si>
    <t xml:space="preserve">Looseness pattern at pump feet</t>
  </si>
  <si>
    <t xml:space="preserve">Check holding-down bolts and soft foot</t>
  </si>
  <si>
    <t xml:space="preserve">Looseness at pump base</t>
  </si>
  <si>
    <t xml:space="preserve">Retorque base bolts</t>
  </si>
  <si>
    <t xml:space="preserve">244402</t>
  </si>
  <si>
    <t xml:space="preserve">Particle count</t>
  </si>
  <si>
    <t xml:space="preserve">High particle count in gearbox oil</t>
  </si>
  <si>
    <t xml:space="preserve">Flush oil and replace breather</t>
  </si>
  <si>
    <t xml:space="preserve">244150</t>
  </si>
  <si>
    <t xml:space="preserve">Bed 3 outlet flange running hot</t>
  </si>
  <si>
    <t xml:space="preserve">Hot-retorque flange bolts; check gasket</t>
  </si>
  <si>
    <t xml:space="preserve">244512</t>
  </si>
  <si>
    <t xml:space="preserve">Burner platform support</t>
  </si>
  <si>
    <t xml:space="preserve">Crack at support bracket weld</t>
  </si>
  <si>
    <t xml:space="preserve">Repair weld; MPI after repair</t>
  </si>
  <si>
    <t xml:space="preserve">244380</t>
  </si>
  <si>
    <t xml:space="preserve">Zone 4 shell hot spot, rising</t>
  </si>
  <si>
    <t xml:space="preserve">Check refractory; run shell cooling fan</t>
  </si>
  <si>
    <t xml:space="preserve">Seatbelt</t>
  </si>
  <si>
    <t xml:space="preserve">Driver seatbelt not latching; vehicle tagged out</t>
  </si>
  <si>
    <t xml:space="preserve">Replace seatbelt buckle</t>
  </si>
  <si>
    <t xml:space="preserve">244620</t>
  </si>
  <si>
    <t xml:space="preserve">Operator</t>
  </si>
  <si>
    <t xml:space="preserve">Fleet Supervisor</t>
  </si>
  <si>
    <t xml:space="preserve">Oil oxidation</t>
  </si>
  <si>
    <t xml:space="preserve">Oxidation above limit</t>
  </si>
  <si>
    <t xml:space="preserve">Change oil</t>
  </si>
  <si>
    <t xml:space="preserve">244690</t>
  </si>
  <si>
    <t xml:space="preserve">Manway gasket</t>
  </si>
  <si>
    <t xml:space="preserve">Manway gasket weeping</t>
  </si>
  <si>
    <t xml:space="preserve">Replace gasket at opportunity</t>
  </si>
  <si>
    <t xml:space="preserve">244720</t>
  </si>
  <si>
    <t xml:space="preserve">LV bushing connection hot, rising</t>
  </si>
  <si>
    <t xml:space="preserve">Clean and retorque at next outage</t>
  </si>
  <si>
    <t xml:space="preserve">244871</t>
  </si>
  <si>
    <t xml:space="preserve">WO raised</t>
  </si>
  <si>
    <t xml:space="preserve">Pressure vessel certificate</t>
  </si>
  <si>
    <t xml:space="preserve">Certificate expires 22 Oct 2026; inspection not booked</t>
  </si>
  <si>
    <t xml:space="preserve">Book statutory inspector; prepare hydro test</t>
  </si>
  <si>
    <t xml:space="preserve">244930</t>
  </si>
  <si>
    <t xml:space="preserve">Coupling condition</t>
  </si>
  <si>
    <t xml:space="preserve">Coupling element wear indicated</t>
  </si>
  <si>
    <t xml:space="preserve">Replace coupling element</t>
  </si>
  <si>
    <t xml:space="preserve">244950</t>
  </si>
  <si>
    <t xml:space="preserve">Water contamination in bearing oil</t>
  </si>
  <si>
    <t xml:space="preserve">Change oil; fit desiccant breather; check seal</t>
  </si>
  <si>
    <t xml:space="preserve">245044</t>
  </si>
  <si>
    <t xml:space="preserve">Burner-end shell hot spot: refractory loss suspected</t>
  </si>
  <si>
    <t xml:space="preserve">Refractory inspection at next stop; daily IR until then</t>
  </si>
  <si>
    <t xml:space="preserve">245011</t>
  </si>
  <si>
    <t xml:space="preserve">Silicon elevated: dirt entry via air intake suspected</t>
  </si>
  <si>
    <t xml:space="preserve">Inspect intake hoses and filter seals; resample</t>
  </si>
  <si>
    <t xml:space="preserve">1x running speed rising: unbalance</t>
  </si>
  <si>
    <t xml:space="preserve">Clean impeller; trim balance at next stop</t>
  </si>
  <si>
    <t xml:space="preserve">245102</t>
  </si>
  <si>
    <t xml:space="preserve">Undercarriage: track link wear</t>
  </si>
  <si>
    <t xml:space="preserve">Track links approx. 70% worn</t>
  </si>
  <si>
    <t xml:space="preserve">Plan undercarriage replacement; order parts</t>
  </si>
  <si>
    <t xml:space="preserve">Holding-down bolts</t>
  </si>
  <si>
    <t xml:space="preserve">Two holding-down bolts loose on pump base</t>
  </si>
  <si>
    <t xml:space="preserve">Retorque bolts; check soft foot</t>
  </si>
  <si>
    <t xml:space="preserve">Wall below 4.0 mm minimum required</t>
  </si>
  <si>
    <t xml:space="preserve">Replace elbow spool; extend UT grid +/-1 m</t>
  </si>
  <si>
    <t xml:space="preserve">245207</t>
  </si>
  <si>
    <t xml:space="preserve">DE bearing outer race defect (BPFO) with harmonics</t>
  </si>
  <si>
    <t xml:space="preserve">Replace DE bearing; check alignment and soft foot</t>
  </si>
  <si>
    <t xml:space="preserve">245289</t>
  </si>
  <si>
    <t xml:space="preserve">Iron rising sharply, oil darkened</t>
  </si>
  <si>
    <t xml:space="preserve">Oil change and filter; resample in 2 weeks</t>
  </si>
  <si>
    <t xml:space="preserve">245290</t>
  </si>
  <si>
    <t xml:space="preserve">Awaiting verification</t>
  </si>
  <si>
    <t xml:space="preserve">B-phase breaker termination 42 °C above A and C</t>
  </si>
  <si>
    <t xml:space="preserve">Isolate, re-terminate and torque lugs; re-scan</t>
  </si>
  <si>
    <t xml:space="preserve">245318</t>
  </si>
  <si>
    <t xml:space="preserve">Silica gel breather</t>
  </si>
  <si>
    <t xml:space="preserve">More than two-thirds of silica gel discoloured</t>
  </si>
  <si>
    <t xml:space="preserve">Replace silica gel</t>
  </si>
  <si>
    <t xml:space="preserve">Feeder F-12 insulation resistance</t>
  </si>
  <si>
    <t xml:space="preserve">MΩ</t>
  </si>
  <si>
    <t xml:space="preserve">Insulation resistance low on F-12</t>
  </si>
  <si>
    <t xml:space="preserve">Dry out and retest cable; PI test</t>
  </si>
  <si>
    <t xml:space="preserve">Turbo outlet temperature above alert, rising over 3 days</t>
  </si>
  <si>
    <t xml:space="preserve">Check air filter, intercooler and injector balance</t>
  </si>
  <si>
    <t xml:space="preserve">Oil pressure below alert at rated load</t>
  </si>
  <si>
    <t xml:space="preserve">Check oil level, filter differential and pump</t>
  </si>
  <si>
    <t xml:space="preserve">Service brake</t>
  </si>
  <si>
    <t xml:space="preserve">Brake ineffective; machine tagged out</t>
  </si>
  <si>
    <t xml:space="preserve">Repair brakes before operation; verify by mechanic</t>
  </si>
  <si>
    <t xml:space="preserve">245402</t>
  </si>
  <si>
    <t xml:space="preserve">Reverse alarm</t>
  </si>
  <si>
    <t xml:space="preserve">Reverse alarm not working</t>
  </si>
  <si>
    <t xml:space="preserve">Replace reverse alarm</t>
  </si>
  <si>
    <t xml:space="preserve">Areas</t>
  </si>
  <si>
    <t xml:space="preserve">Asset classes</t>
  </si>
  <si>
    <t xml:space="preserve">Sources (input)</t>
  </si>
  <si>
    <t xml:space="preserve">Techniques</t>
  </si>
  <si>
    <t xml:space="preserve">Record stages</t>
  </si>
  <si>
    <t xml:space="preserve">Yes / No</t>
  </si>
  <si>
    <t xml:space="preserve">ACI factor</t>
  </si>
  <si>
    <t xml:space="preserve">Weight</t>
  </si>
  <si>
    <t xml:space="preserve">Safety &amp; environment</t>
  </si>
  <si>
    <t xml:space="preserve">Production impact</t>
  </si>
  <si>
    <t xml:space="preserve">Out of service</t>
  </si>
  <si>
    <t xml:space="preserve">Redundancy</t>
  </si>
  <si>
    <t xml:space="preserve">Decommissioned</t>
  </si>
  <si>
    <t xml:space="preserve">Repair cost / MTTR</t>
  </si>
  <si>
    <t xml:space="preserve">Failure history</t>
  </si>
  <si>
    <t xml:space="preserve">Utilities</t>
  </si>
  <si>
    <t xml:space="preserve">Weights must total 1.00. Agree with Engineering Manager.</t>
  </si>
  <si>
    <t xml:space="preserve">Minimum score</t>
  </si>
  <si>
    <t xml:space="preserve">Response time (days)</t>
  </si>
  <si>
    <t xml:space="preserve">P1</t>
  </si>
  <si>
    <t xml:space="preserve">Ad hoc / operator report</t>
  </si>
  <si>
    <t xml:space="preserve">P2</t>
  </si>
  <si>
    <t xml:space="preserve">Structure</t>
  </si>
  <si>
    <t xml:space="preserve">P3</t>
  </si>
  <si>
    <t xml:space="preserve">Factor</t>
  </si>
  <si>
    <t xml:space="preserve">Priority score = ACI x severity factor. Any Danger is always P1.</t>
  </si>
  <si>
    <t xml:space="preserve">Criticality class</t>
  </si>
  <si>
    <t xml:space="preserve">Minimum ACI</t>
  </si>
  <si>
    <t xml:space="preserve">A</t>
  </si>
  <si>
    <t xml:space="preserve">B</t>
  </si>
  <si>
    <t xml:space="preserve">C</t>
  </si>
  <si>
    <t xml:space="preserve">Statutory rule</t>
  </si>
  <si>
    <t xml:space="preserve">Days</t>
  </si>
  <si>
    <t xml:space="preserve">Expiry alert window</t>
  </si>
  <si>
    <t xml:space="preserve">Certificate expiring within this window = Alert; expired = Danger</t>
  </si>
  <si>
    <t xml:space="preserve">Condition score (for AHI)</t>
  </si>
  <si>
    <t xml:space="preserve">Score</t>
  </si>
  <si>
    <t xml:space="preserve">Unknown</t>
  </si>
  <si>
    <t xml:space="preserve">Unknown = not inspected within the required interval</t>
  </si>
  <si>
    <t xml:space="preserve">KPI target</t>
  </si>
  <si>
    <t xml:space="preserve">Asset Health Index</t>
  </si>
  <si>
    <t xml:space="preserve">Inspection schedule compliance %</t>
  </si>
  <si>
    <t xml:space="preserve">Recommendations closed on time %</t>
  </si>
  <si>
    <t xml:space="preserve">Overdue recommendations (max)</t>
  </si>
  <si>
    <t xml:space="preserve">CM return on investment (x : 1)</t>
  </si>
  <si>
    <t xml:space="preserve">Critical asset CM coverage %</t>
  </si>
  <si>
    <t xml:space="preserve">Prestart compliance %</t>
  </si>
  <si>
    <t xml:space="preserve">Targets shown on the Management page. Approve with the Engineering Manager.</t>
  </si>
  <si>
    <t xml:space="preserve">Inspection interval</t>
  </si>
  <si>
    <t xml:space="preserve">Maximum days between inspections by criticality class. Older = Unknown.</t>
  </si>
  <si>
    <t xml:space="preserve">Blue text on cream = settings you can change. Every formula in the workbook reads from these cells.</t>
  </si>
  <si>
    <t xml:space="preserve">AHIM Event History (from Pronto)</t>
  </si>
  <si>
    <t xml:space="preserve">One row per failure, repair, PM or shutdown from Pronto work orders. Downtime only on Failure rows. Used for MTBF, MTTR, availability and bad actors.</t>
  </si>
  <si>
    <t xml:space="preserve">Event type</t>
  </si>
  <si>
    <t xml:space="preserve">Downtime (h)</t>
  </si>
  <si>
    <t xml:space="preserve">RCA reference</t>
  </si>
  <si>
    <t xml:space="preserve">PM</t>
  </si>
  <si>
    <t xml:space="preserve">Annual service: coupling, filters, inlet guide vanes</t>
  </si>
  <si>
    <t xml:space="preserve">241050</t>
  </si>
  <si>
    <t xml:space="preserve">Failure</t>
  </si>
  <si>
    <t xml:space="preserve">Steam jacket leak, pump stopped</t>
  </si>
  <si>
    <t xml:space="preserve">241210</t>
  </si>
  <si>
    <t xml:space="preserve">Repair</t>
  </si>
  <si>
    <t xml:space="preserve">Jacket gasket replaced</t>
  </si>
  <si>
    <t xml:space="preserve">Fuel injector failure, unit offline</t>
  </si>
  <si>
    <t xml:space="preserve">241260</t>
  </si>
  <si>
    <t xml:space="preserve">RCA-2025-07</t>
  </si>
  <si>
    <t xml:space="preserve">Injector replaced, load test passed</t>
  </si>
  <si>
    <t xml:space="preserve">Mechanical seal leak</t>
  </si>
  <si>
    <t xml:space="preserve">241300</t>
  </si>
  <si>
    <t xml:space="preserve">Seal replaced</t>
  </si>
  <si>
    <t xml:space="preserve">Girth gear lubrication spray failure</t>
  </si>
  <si>
    <t xml:space="preserve">241350</t>
  </si>
  <si>
    <t xml:space="preserve">Spray nozzles replaced</t>
  </si>
  <si>
    <t xml:space="preserve">Fan blade pitch slipped, high vibration trip</t>
  </si>
  <si>
    <t xml:space="preserve">242100</t>
  </si>
  <si>
    <t xml:space="preserve">Blades re-pitched and balanced</t>
  </si>
  <si>
    <t xml:space="preserve">Impeller wear, low discharge pressure</t>
  </si>
  <si>
    <t xml:space="preserve">242150</t>
  </si>
  <si>
    <t xml:space="preserve">Impeller replaced</t>
  </si>
  <si>
    <t xml:space="preserve">Inlet guide vane actuator seized, blower tripped</t>
  </si>
  <si>
    <t xml:space="preserve">242300</t>
  </si>
  <si>
    <t xml:space="preserve">Actuator replaced and calibrated</t>
  </si>
  <si>
    <t xml:space="preserve">Hydraulic hose burst</t>
  </si>
  <si>
    <t xml:space="preserve">242400</t>
  </si>
  <si>
    <t xml:space="preserve">Economiser tube leak, plant stopped</t>
  </si>
  <si>
    <t xml:space="preserve">242450</t>
  </si>
  <si>
    <t xml:space="preserve">RCA-2026-02</t>
  </si>
  <si>
    <t xml:space="preserve">Two tubes plugged, hydro test passed</t>
  </si>
  <si>
    <t xml:space="preserve">Catalyst screening bed 1 during shutdown</t>
  </si>
  <si>
    <t xml:space="preserve">242460</t>
  </si>
  <si>
    <t xml:space="preserve">Feeder F-07 contactor burned, trip</t>
  </si>
  <si>
    <t xml:space="preserve">242600</t>
  </si>
  <si>
    <t xml:space="preserve">Contactor replaced</t>
  </si>
  <si>
    <t xml:space="preserve">Turbocharger oil feed line leak, unit stopped</t>
  </si>
  <si>
    <t xml:space="preserve">242800</t>
  </si>
  <si>
    <t xml:space="preserve">RCA-2026-03</t>
  </si>
  <si>
    <t xml:space="preserve">Oil feed line and clamps replaced</t>
  </si>
  <si>
    <t xml:space="preserve">Tyre and roller alignment check</t>
  </si>
  <si>
    <t xml:space="preserve">243200</t>
  </si>
  <si>
    <t xml:space="preserve">DE bearing failure</t>
  </si>
  <si>
    <t xml:space="preserve">243250</t>
  </si>
  <si>
    <t xml:space="preserve">RCA-2026-04</t>
  </si>
  <si>
    <t xml:space="preserve">Bearings replaced; alignment 0.08 mm</t>
  </si>
  <si>
    <t xml:space="preserve">Annual electrical maintenance</t>
  </si>
  <si>
    <t xml:space="preserve">243500</t>
  </si>
  <si>
    <t xml:space="preserve">Coolant hose burst, high temperature trip</t>
  </si>
  <si>
    <t xml:space="preserve">243900</t>
  </si>
  <si>
    <t xml:space="preserve">Coolant hoses replaced</t>
  </si>
  <si>
    <t xml:space="preserve">Pinhole leak at elbow E-04, line isolated</t>
  </si>
  <si>
    <t xml:space="preserve">244200</t>
  </si>
  <si>
    <t xml:space="preserve">Elbow E-04 replaced</t>
  </si>
  <si>
    <t xml:space="preserve">Alternator failure</t>
  </si>
  <si>
    <t xml:space="preserve">244300</t>
  </si>
  <si>
    <t xml:space="preserve">AHIM Inspection Schedule Compliance</t>
  </si>
  <si>
    <t xml:space="preserve">One row per month and technique: inspections planned vs completed (from the CM schedule / Pronto PM routes).</t>
  </si>
  <si>
    <t xml:space="preserve">Month</t>
  </si>
  <si>
    <t xml:space="preserve">Planned</t>
  </si>
  <si>
    <t xml:space="preserve">Completed</t>
  </si>
  <si>
    <t xml:space="preserve">AHIM Condition Monitoring Value (cost avoidance)</t>
  </si>
  <si>
    <t xml:space="preserve">Net avoided = avoided failure cost (repair + collateral damage + lost production) minus planned repair cost. Count only when approved.</t>
  </si>
  <si>
    <t xml:space="preserve">Detection / failure avoided</t>
  </si>
  <si>
    <t xml:space="preserve">Avoided failure cost (USD)</t>
  </si>
  <si>
    <t xml:space="preserve">Planned repair cost (USD)</t>
  </si>
  <si>
    <t xml:space="preserve">Approved by</t>
  </si>
  <si>
    <t xml:space="preserve">Bearing defect found early; replaced in planned window</t>
  </si>
  <si>
    <t xml:space="preserve">Engineering Manager</t>
  </si>
  <si>
    <t xml:space="preserve">Misalignment corrected before seal and bearing damage</t>
  </si>
  <si>
    <t xml:space="preserve">Contaminated oil changed; blower bearing saved</t>
  </si>
  <si>
    <t xml:space="preserve">Overheating motor bearing replaced in planned window</t>
  </si>
  <si>
    <t xml:space="preserve">Loose termination fixed before arc flash and MCC loss</t>
  </si>
  <si>
    <t xml:space="preserve">Under-lubrication corrected</t>
  </si>
  <si>
    <t xml:space="preserve">Compressed air leak repaired</t>
  </si>
  <si>
    <t xml:space="preserve">Cracked structural support repaired</t>
  </si>
  <si>
    <t xml:space="preserve">Worn coupling replaced before failure</t>
  </si>
  <si>
    <t xml:space="preserve">AHIM CM Programme Cost</t>
  </si>
  <si>
    <t xml:space="preserve">Monthly cost of the condition monitoring and inspection programme (USD).</t>
  </si>
  <si>
    <t xml:space="preserve">Labour</t>
  </si>
  <si>
    <t xml:space="preserve">Lab &amp; consumables</t>
  </si>
  <si>
    <t xml:space="preserve">Contractors</t>
  </si>
  <si>
    <t xml:space="preserve">Equipment</t>
  </si>
  <si>
    <t xml:space="preserve">AHIM Management Decisions</t>
  </si>
  <si>
    <t xml:space="preserve">Decisions only management can make (stops, budget, statutory bookings). Status: Open, Approved, Rejected or Closed.</t>
  </si>
  <si>
    <t xml:space="preserve">Date raised</t>
  </si>
  <si>
    <t xml:space="preserve">Decision required</t>
  </si>
  <si>
    <t xml:space="preserve">Reason</t>
  </si>
  <si>
    <t xml:space="preserve">Approve a 36-hour planned stop in October</t>
  </si>
  <si>
    <t xml:space="preserve">Sulphur furnace refractory (340 °C hot spot) and acid line elbow E-07 (below minimum wall) cannot be repaired online. Both are P1.</t>
  </si>
  <si>
    <t xml:space="preserve">Engineering and Production Managers</t>
  </si>
  <si>
    <t xml:space="preserve">Open</t>
  </si>
  <si>
    <t xml:space="preserve">Book the statutory inspector for the waste heat boiler</t>
  </si>
  <si>
    <t xml:space="preserve">Certificate expires 22 Oct 2026. The boiler cannot legally operate after that date.</t>
  </si>
  <si>
    <t xml:space="preserve">Fund a fitness-for-service assessment on TK-01</t>
  </si>
  <si>
    <t xml:space="preserve">Product acid tank shell at 72% of nominal; recommendation open since April with no work order.</t>
  </si>
  <si>
    <t xml:space="preserve">Order a spare gearbox for cooling tower fan 1</t>
  </si>
  <si>
    <t xml:space="preserve">Gear damage confirmed by vibration and oil analysis; open since May.</t>
  </si>
  <si>
    <t xml:space="preserve">Maintenance and Supply</t>
  </si>
  <si>
    <t xml:space="preserve">Approve ultrasound grease guns for lubrication route</t>
  </si>
  <si>
    <t xml:space="preserve">Over- and under-greasing found on several bearings.</t>
  </si>
  <si>
    <t xml:space="preserve">Approved</t>
  </si>
  <si>
    <t xml:space="preserve">AHIM Prestart Compliance</t>
  </si>
  <si>
    <t xml:space="preserve">Per month and vehicle/machine: shifts operated vs prestart checklists completed. Defects found go to Records.</t>
  </si>
  <si>
    <t xml:space="preserve">Shifts operated</t>
  </si>
  <si>
    <t xml:space="preserve">Prestarts completed</t>
  </si>
  <si>
    <t xml:space="preserve">AHIM Monthly Analyst Commentary</t>
  </si>
  <si>
    <t xml:space="preserve">One row per month: three short lines for management. Shown at the top of the Management page.</t>
  </si>
  <si>
    <t xml:space="preserve">What changed</t>
  </si>
  <si>
    <t xml:space="preserve">Why</t>
  </si>
  <si>
    <t xml:space="preserve">What we are doing</t>
  </si>
  <si>
    <t xml:space="preserve">Author</t>
  </si>
  <si>
    <t xml:space="preserve">AHI fell 6 points to 74. Four new Danger findings: drying tower pump bearing, MCC termination, acid line elbow below minimum wall, compactor brakes.</t>
  </si>
  <si>
    <t xml:space="preserve">Late detection on two bad actors (P-101 repeat bearing failure; E-07 accelerated corrosion) and a backlog of 10 overdue recommendations.</t>
  </si>
  <si>
    <t xml:space="preserve">36-hour stop requested for October to repair furnace refractory and E-07. Weekly CM / planner review started to clear the backlog.</t>
  </si>
  <si>
    <t xml:space="preserve">AHIM Work orders (from Pronto)</t>
  </si>
  <si>
    <t xml:space="preserve">One row per work order. Filled automatically from the Pronto WO export in the CM workbook (WO Data) at each import; rows added here manually are kept. Source: Planner (Pronto saved report). Frequency: Weekly or monthly. Key: WO no..</t>
  </si>
  <si>
    <t xml:space="preserve">WO no.</t>
  </si>
  <si>
    <t xml:space="preserve">Work type</t>
  </si>
  <si>
    <t xml:space="preserve">Trade</t>
  </si>
  <si>
    <t xml:space="preserve">Required by</t>
  </si>
  <si>
    <t xml:space="preserve">Scheduled start</t>
  </si>
  <si>
    <t xml:space="preserve">Actual finish</t>
  </si>
  <si>
    <t xml:space="preserve">Planned hours</t>
  </si>
  <si>
    <t xml:space="preserve">Actual hours</t>
  </si>
  <si>
    <t xml:space="preserve">Failure code</t>
  </si>
  <si>
    <t xml:space="preserve">Actual cost (USD)</t>
  </si>
  <si>
    <t xml:space="preserve">Ready (Y/N)</t>
  </si>
  <si>
    <t xml:space="preserve">Needs shutdown (Y/N)</t>
  </si>
  <si>
    <t xml:space="preserve">AHIM finding ref</t>
  </si>
  <si>
    <t xml:space="preserve">700001</t>
  </si>
  <si>
    <t xml:space="preserve">Monthly PM AP-SF-01</t>
  </si>
  <si>
    <t xml:space="preserve">Preventive</t>
  </si>
  <si>
    <t xml:space="preserve">Boilermaker</t>
  </si>
  <si>
    <t xml:space="preserve">700002</t>
  </si>
  <si>
    <t xml:space="preserve">Monthly PM AP-WHB-01</t>
  </si>
  <si>
    <t xml:space="preserve">Complete</t>
  </si>
  <si>
    <t xml:space="preserve">700003</t>
  </si>
  <si>
    <t xml:space="preserve">Monthly PM AP-BL-01</t>
  </si>
  <si>
    <t xml:space="preserve">700004</t>
  </si>
  <si>
    <t xml:space="preserve">Monthly PM AP-CV-01</t>
  </si>
  <si>
    <t xml:space="preserve">700005</t>
  </si>
  <si>
    <t xml:space="preserve">Monthly PM AP-P-101</t>
  </si>
  <si>
    <t xml:space="preserve">700006</t>
  </si>
  <si>
    <t xml:space="preserve">Monthly PM AP-P-102</t>
  </si>
  <si>
    <t xml:space="preserve">700007</t>
  </si>
  <si>
    <t xml:space="preserve">Monthly PM AP-P-103</t>
  </si>
  <si>
    <t xml:space="preserve">700008</t>
  </si>
  <si>
    <t xml:space="preserve">Monthly PM AP-P-201</t>
  </si>
  <si>
    <t xml:space="preserve">700009</t>
  </si>
  <si>
    <t xml:space="preserve">Monthly PM AP-P-202</t>
  </si>
  <si>
    <t xml:space="preserve">700010</t>
  </si>
  <si>
    <t xml:space="preserve">Monthly PM AP-P-301</t>
  </si>
  <si>
    <t xml:space="preserve">700011</t>
  </si>
  <si>
    <t xml:space="preserve">Monthly PM AP-AG-01</t>
  </si>
  <si>
    <t xml:space="preserve">700012</t>
  </si>
  <si>
    <t xml:space="preserve">Monthly PM AP-CT-01</t>
  </si>
  <si>
    <t xml:space="preserve">700013</t>
  </si>
  <si>
    <t xml:space="preserve">Monthly PM AP-TK-01</t>
  </si>
  <si>
    <t xml:space="preserve">700014</t>
  </si>
  <si>
    <t xml:space="preserve">Monthly PM AP-PL-01</t>
  </si>
  <si>
    <t xml:space="preserve">700015</t>
  </si>
  <si>
    <t xml:space="preserve">Monthly PM AP-AR-01</t>
  </si>
  <si>
    <t xml:space="preserve">700016</t>
  </si>
  <si>
    <t xml:space="preserve">Monthly PM CK-1080</t>
  </si>
  <si>
    <t xml:space="preserve">700017</t>
  </si>
  <si>
    <t xml:space="preserve">Monthly PM SS-TX-01</t>
  </si>
  <si>
    <t xml:space="preserve">700018</t>
  </si>
  <si>
    <t xml:space="preserve">Monthly PM SS-MCC-01</t>
  </si>
  <si>
    <t xml:space="preserve">700019</t>
  </si>
  <si>
    <t xml:space="preserve">Monthly PM PP-GEN-01</t>
  </si>
  <si>
    <t xml:space="preserve">700020</t>
  </si>
  <si>
    <t xml:space="preserve">Monthly PM PP-GEN-02</t>
  </si>
  <si>
    <t xml:space="preserve">700021</t>
  </si>
  <si>
    <t xml:space="preserve">Monthly PM PP-GEN-03</t>
  </si>
  <si>
    <t xml:space="preserve">700022</t>
  </si>
  <si>
    <t xml:space="preserve">Monthly PM PP-GEN-04</t>
  </si>
  <si>
    <t xml:space="preserve">700023</t>
  </si>
  <si>
    <t xml:space="preserve">Monthly PM LV-01</t>
  </si>
  <si>
    <t xml:space="preserve">Fleet</t>
  </si>
  <si>
    <t xml:space="preserve">700024</t>
  </si>
  <si>
    <t xml:space="preserve">Monthly PM LV-02</t>
  </si>
  <si>
    <t xml:space="preserve">700025</t>
  </si>
  <si>
    <t xml:space="preserve">Monthly PM HV-01</t>
  </si>
  <si>
    <t xml:space="preserve">700026</t>
  </si>
  <si>
    <t xml:space="preserve">Monthly PM HV-02</t>
  </si>
  <si>
    <t xml:space="preserve">700027</t>
  </si>
  <si>
    <t xml:space="preserve">Monthly PM HV-03</t>
  </si>
  <si>
    <t xml:space="preserve">700028</t>
  </si>
  <si>
    <t xml:space="preserve">700029</t>
  </si>
  <si>
    <t xml:space="preserve">700030</t>
  </si>
  <si>
    <t xml:space="preserve">700031</t>
  </si>
  <si>
    <t xml:space="preserve">700032</t>
  </si>
  <si>
    <t xml:space="preserve">700033</t>
  </si>
  <si>
    <t xml:space="preserve">700034</t>
  </si>
  <si>
    <t xml:space="preserve">700035</t>
  </si>
  <si>
    <t xml:space="preserve">700036</t>
  </si>
  <si>
    <t xml:space="preserve">700037</t>
  </si>
  <si>
    <t xml:space="preserve">700038</t>
  </si>
  <si>
    <t xml:space="preserve">700039</t>
  </si>
  <si>
    <t xml:space="preserve">700040</t>
  </si>
  <si>
    <t xml:space="preserve">700041</t>
  </si>
  <si>
    <t xml:space="preserve">700042</t>
  </si>
  <si>
    <t xml:space="preserve">700043</t>
  </si>
  <si>
    <t xml:space="preserve">700044</t>
  </si>
  <si>
    <t xml:space="preserve">700045</t>
  </si>
  <si>
    <t xml:space="preserve">700046</t>
  </si>
  <si>
    <t xml:space="preserve">700047</t>
  </si>
  <si>
    <t xml:space="preserve">700048</t>
  </si>
  <si>
    <t xml:space="preserve">700049</t>
  </si>
  <si>
    <t xml:space="preserve">700050</t>
  </si>
  <si>
    <t xml:space="preserve">700051</t>
  </si>
  <si>
    <t xml:space="preserve">700052</t>
  </si>
  <si>
    <t xml:space="preserve">700053</t>
  </si>
  <si>
    <t xml:space="preserve">700054</t>
  </si>
  <si>
    <t xml:space="preserve">700055</t>
  </si>
  <si>
    <t xml:space="preserve">700056</t>
  </si>
  <si>
    <t xml:space="preserve">700057</t>
  </si>
  <si>
    <t xml:space="preserve">700058</t>
  </si>
  <si>
    <t xml:space="preserve">700059</t>
  </si>
  <si>
    <t xml:space="preserve">700060</t>
  </si>
  <si>
    <t xml:space="preserve">700061</t>
  </si>
  <si>
    <t xml:space="preserve">700062</t>
  </si>
  <si>
    <t xml:space="preserve">700063</t>
  </si>
  <si>
    <t xml:space="preserve">700064</t>
  </si>
  <si>
    <t xml:space="preserve">700065</t>
  </si>
  <si>
    <t xml:space="preserve">700066</t>
  </si>
  <si>
    <t xml:space="preserve">700067</t>
  </si>
  <si>
    <t xml:space="preserve">700068</t>
  </si>
  <si>
    <t xml:space="preserve">700069</t>
  </si>
  <si>
    <t xml:space="preserve">700070</t>
  </si>
  <si>
    <t xml:space="preserve">700071</t>
  </si>
  <si>
    <t xml:space="preserve">700072</t>
  </si>
  <si>
    <t xml:space="preserve">700073</t>
  </si>
  <si>
    <t xml:space="preserve">700074</t>
  </si>
  <si>
    <t xml:space="preserve">700075</t>
  </si>
  <si>
    <t xml:space="preserve">700076</t>
  </si>
  <si>
    <t xml:space="preserve">700077</t>
  </si>
  <si>
    <t xml:space="preserve">700078</t>
  </si>
  <si>
    <t xml:space="preserve">700079</t>
  </si>
  <si>
    <t xml:space="preserve">700080</t>
  </si>
  <si>
    <t xml:space="preserve">700081</t>
  </si>
  <si>
    <t xml:space="preserve">700082</t>
  </si>
  <si>
    <t xml:space="preserve">700083</t>
  </si>
  <si>
    <t xml:space="preserve">700084</t>
  </si>
  <si>
    <t xml:space="preserve">700085</t>
  </si>
  <si>
    <t xml:space="preserve">700086</t>
  </si>
  <si>
    <t xml:space="preserve">700087</t>
  </si>
  <si>
    <t xml:space="preserve">700088</t>
  </si>
  <si>
    <t xml:space="preserve">700089</t>
  </si>
  <si>
    <t xml:space="preserve">700090</t>
  </si>
  <si>
    <t xml:space="preserve">700091</t>
  </si>
  <si>
    <t xml:space="preserve">700092</t>
  </si>
  <si>
    <t xml:space="preserve">700093</t>
  </si>
  <si>
    <t xml:space="preserve">700094</t>
  </si>
  <si>
    <t xml:space="preserve">700095</t>
  </si>
  <si>
    <t xml:space="preserve">700096</t>
  </si>
  <si>
    <t xml:space="preserve">700097</t>
  </si>
  <si>
    <t xml:space="preserve">700098</t>
  </si>
  <si>
    <t xml:space="preserve">700099</t>
  </si>
  <si>
    <t xml:space="preserve">700100</t>
  </si>
  <si>
    <t xml:space="preserve">700101</t>
  </si>
  <si>
    <t xml:space="preserve">700102</t>
  </si>
  <si>
    <t xml:space="preserve">700103</t>
  </si>
  <si>
    <t xml:space="preserve">700104</t>
  </si>
  <si>
    <t xml:space="preserve">700105</t>
  </si>
  <si>
    <t xml:space="preserve">700106</t>
  </si>
  <si>
    <t xml:space="preserve">700107</t>
  </si>
  <si>
    <t xml:space="preserve">700108</t>
  </si>
  <si>
    <t xml:space="preserve">700109</t>
  </si>
  <si>
    <t xml:space="preserve">700110</t>
  </si>
  <si>
    <t xml:space="preserve">700111</t>
  </si>
  <si>
    <t xml:space="preserve">700112</t>
  </si>
  <si>
    <t xml:space="preserve">700113</t>
  </si>
  <si>
    <t xml:space="preserve">700114</t>
  </si>
  <si>
    <t xml:space="preserve">700115</t>
  </si>
  <si>
    <t xml:space="preserve">700116</t>
  </si>
  <si>
    <t xml:space="preserve">700117</t>
  </si>
  <si>
    <t xml:space="preserve">700118</t>
  </si>
  <si>
    <t xml:space="preserve">700119</t>
  </si>
  <si>
    <t xml:space="preserve">700120</t>
  </si>
  <si>
    <t xml:space="preserve">700121</t>
  </si>
  <si>
    <t xml:space="preserve">700122</t>
  </si>
  <si>
    <t xml:space="preserve">700123</t>
  </si>
  <si>
    <t xml:space="preserve">700124</t>
  </si>
  <si>
    <t xml:space="preserve">700125</t>
  </si>
  <si>
    <t xml:space="preserve">700126</t>
  </si>
  <si>
    <t xml:space="preserve">700127</t>
  </si>
  <si>
    <t xml:space="preserve">700128</t>
  </si>
  <si>
    <t xml:space="preserve">700129</t>
  </si>
  <si>
    <t xml:space="preserve">700130</t>
  </si>
  <si>
    <t xml:space="preserve">700131</t>
  </si>
  <si>
    <t xml:space="preserve">700132</t>
  </si>
  <si>
    <t xml:space="preserve">700133</t>
  </si>
  <si>
    <t xml:space="preserve">700134</t>
  </si>
  <si>
    <t xml:space="preserve">700135</t>
  </si>
  <si>
    <t xml:space="preserve">700136</t>
  </si>
  <si>
    <t xml:space="preserve">700137</t>
  </si>
  <si>
    <t xml:space="preserve">700138</t>
  </si>
  <si>
    <t xml:space="preserve">700139</t>
  </si>
  <si>
    <t xml:space="preserve">700140</t>
  </si>
  <si>
    <t xml:space="preserve">700141</t>
  </si>
  <si>
    <t xml:space="preserve">700142</t>
  </si>
  <si>
    <t xml:space="preserve">700143</t>
  </si>
  <si>
    <t xml:space="preserve">700144</t>
  </si>
  <si>
    <t xml:space="preserve">700145</t>
  </si>
  <si>
    <t xml:space="preserve">700146</t>
  </si>
  <si>
    <t xml:space="preserve">700147</t>
  </si>
  <si>
    <t xml:space="preserve">700148</t>
  </si>
  <si>
    <t xml:space="preserve">700149</t>
  </si>
  <si>
    <t xml:space="preserve">700150</t>
  </si>
  <si>
    <t xml:space="preserve">700151</t>
  </si>
  <si>
    <t xml:space="preserve">700152</t>
  </si>
  <si>
    <t xml:space="preserve">700153</t>
  </si>
  <si>
    <t xml:space="preserve">700154</t>
  </si>
  <si>
    <t xml:space="preserve">700155</t>
  </si>
  <si>
    <t xml:space="preserve">700156</t>
  </si>
  <si>
    <t xml:space="preserve">700157</t>
  </si>
  <si>
    <t xml:space="preserve">700158</t>
  </si>
  <si>
    <t xml:space="preserve">700159</t>
  </si>
  <si>
    <t xml:space="preserve">700160</t>
  </si>
  <si>
    <t xml:space="preserve">700161</t>
  </si>
  <si>
    <t xml:space="preserve">700162</t>
  </si>
  <si>
    <t xml:space="preserve">700163</t>
  </si>
  <si>
    <t xml:space="preserve">700164</t>
  </si>
  <si>
    <t xml:space="preserve">700165</t>
  </si>
  <si>
    <t xml:space="preserve">700166</t>
  </si>
  <si>
    <t xml:space="preserve">700167</t>
  </si>
  <si>
    <t xml:space="preserve">700168</t>
  </si>
  <si>
    <t xml:space="preserve">700169</t>
  </si>
  <si>
    <t xml:space="preserve">700170</t>
  </si>
  <si>
    <t xml:space="preserve">700171</t>
  </si>
  <si>
    <t xml:space="preserve">700172</t>
  </si>
  <si>
    <t xml:space="preserve">700173</t>
  </si>
  <si>
    <t xml:space="preserve">700174</t>
  </si>
  <si>
    <t xml:space="preserve">700175</t>
  </si>
  <si>
    <t xml:space="preserve">700176</t>
  </si>
  <si>
    <t xml:space="preserve">700177</t>
  </si>
  <si>
    <t xml:space="preserve">700178</t>
  </si>
  <si>
    <t xml:space="preserve">700179</t>
  </si>
  <si>
    <t xml:space="preserve">700180</t>
  </si>
  <si>
    <t xml:space="preserve">700181</t>
  </si>
  <si>
    <t xml:space="preserve">700182</t>
  </si>
  <si>
    <t xml:space="preserve">700183</t>
  </si>
  <si>
    <t xml:space="preserve">700184</t>
  </si>
  <si>
    <t xml:space="preserve">700185</t>
  </si>
  <si>
    <t xml:space="preserve">700186</t>
  </si>
  <si>
    <t xml:space="preserve">700187</t>
  </si>
  <si>
    <t xml:space="preserve">700188</t>
  </si>
  <si>
    <t xml:space="preserve">700189</t>
  </si>
  <si>
    <t xml:space="preserve">700190</t>
  </si>
  <si>
    <t xml:space="preserve">700191</t>
  </si>
  <si>
    <t xml:space="preserve">700192</t>
  </si>
  <si>
    <t xml:space="preserve">700193</t>
  </si>
  <si>
    <t xml:space="preserve">700194</t>
  </si>
  <si>
    <t xml:space="preserve">700195</t>
  </si>
  <si>
    <t xml:space="preserve">700196</t>
  </si>
  <si>
    <t xml:space="preserve">700197</t>
  </si>
  <si>
    <t xml:space="preserve">700198</t>
  </si>
  <si>
    <t xml:space="preserve">700199</t>
  </si>
  <si>
    <t xml:space="preserve">700200</t>
  </si>
  <si>
    <t xml:space="preserve">700201</t>
  </si>
  <si>
    <t xml:space="preserve">700202</t>
  </si>
  <si>
    <t xml:space="preserve">700203</t>
  </si>
  <si>
    <t xml:space="preserve">700204</t>
  </si>
  <si>
    <t xml:space="preserve">700205</t>
  </si>
  <si>
    <t xml:space="preserve">700206</t>
  </si>
  <si>
    <t xml:space="preserve">700207</t>
  </si>
  <si>
    <t xml:space="preserve">700208</t>
  </si>
  <si>
    <t xml:space="preserve">700209</t>
  </si>
  <si>
    <t xml:space="preserve">700210</t>
  </si>
  <si>
    <t xml:space="preserve">700211</t>
  </si>
  <si>
    <t xml:space="preserve">700212</t>
  </si>
  <si>
    <t xml:space="preserve">700213</t>
  </si>
  <si>
    <t xml:space="preserve">700214</t>
  </si>
  <si>
    <t xml:space="preserve">700215</t>
  </si>
  <si>
    <t xml:space="preserve">700216</t>
  </si>
  <si>
    <t xml:space="preserve">700217</t>
  </si>
  <si>
    <t xml:space="preserve">700218</t>
  </si>
  <si>
    <t xml:space="preserve">700219</t>
  </si>
  <si>
    <t xml:space="preserve">700220</t>
  </si>
  <si>
    <t xml:space="preserve">700221</t>
  </si>
  <si>
    <t xml:space="preserve">700222</t>
  </si>
  <si>
    <t xml:space="preserve">700223</t>
  </si>
  <si>
    <t xml:space="preserve">700224</t>
  </si>
  <si>
    <t xml:space="preserve">700225</t>
  </si>
  <si>
    <t xml:space="preserve">700226</t>
  </si>
  <si>
    <t xml:space="preserve">700227</t>
  </si>
  <si>
    <t xml:space="preserve">700228</t>
  </si>
  <si>
    <t xml:space="preserve">700229</t>
  </si>
  <si>
    <t xml:space="preserve">700230</t>
  </si>
  <si>
    <t xml:space="preserve">700231</t>
  </si>
  <si>
    <t xml:space="preserve">700232</t>
  </si>
  <si>
    <t xml:space="preserve">700233</t>
  </si>
  <si>
    <t xml:space="preserve">700234</t>
  </si>
  <si>
    <t xml:space="preserve">700235</t>
  </si>
  <si>
    <t xml:space="preserve">700236</t>
  </si>
  <si>
    <t xml:space="preserve">700237</t>
  </si>
  <si>
    <t xml:space="preserve">700238</t>
  </si>
  <si>
    <t xml:space="preserve">700239</t>
  </si>
  <si>
    <t xml:space="preserve">700240</t>
  </si>
  <si>
    <t xml:space="preserve">700241</t>
  </si>
  <si>
    <t xml:space="preserve">700242</t>
  </si>
  <si>
    <t xml:space="preserve">700243</t>
  </si>
  <si>
    <t xml:space="preserve">700244</t>
  </si>
  <si>
    <t xml:space="preserve">700245</t>
  </si>
  <si>
    <t xml:space="preserve">700246</t>
  </si>
  <si>
    <t xml:space="preserve">700247</t>
  </si>
  <si>
    <t xml:space="preserve">700248</t>
  </si>
  <si>
    <t xml:space="preserve">700249</t>
  </si>
  <si>
    <t xml:space="preserve">700250</t>
  </si>
  <si>
    <t xml:space="preserve">700251</t>
  </si>
  <si>
    <t xml:space="preserve">700252</t>
  </si>
  <si>
    <t xml:space="preserve">700253</t>
  </si>
  <si>
    <t xml:space="preserve">700254</t>
  </si>
  <si>
    <t xml:space="preserve">700255</t>
  </si>
  <si>
    <t xml:space="preserve">700256</t>
  </si>
  <si>
    <t xml:space="preserve">700257</t>
  </si>
  <si>
    <t xml:space="preserve">700258</t>
  </si>
  <si>
    <t xml:space="preserve">700259</t>
  </si>
  <si>
    <t xml:space="preserve">700260</t>
  </si>
  <si>
    <t xml:space="preserve">700261</t>
  </si>
  <si>
    <t xml:space="preserve">700262</t>
  </si>
  <si>
    <t xml:space="preserve">700263</t>
  </si>
  <si>
    <t xml:space="preserve">700264</t>
  </si>
  <si>
    <t xml:space="preserve">700265</t>
  </si>
  <si>
    <t xml:space="preserve">700266</t>
  </si>
  <si>
    <t xml:space="preserve">700267</t>
  </si>
  <si>
    <t xml:space="preserve">700268</t>
  </si>
  <si>
    <t xml:space="preserve">700269</t>
  </si>
  <si>
    <t xml:space="preserve">700270</t>
  </si>
  <si>
    <t xml:space="preserve">700271</t>
  </si>
  <si>
    <t xml:space="preserve">700272</t>
  </si>
  <si>
    <t xml:space="preserve">700273</t>
  </si>
  <si>
    <t xml:space="preserve">700274</t>
  </si>
  <si>
    <t xml:space="preserve">700275</t>
  </si>
  <si>
    <t xml:space="preserve">700276</t>
  </si>
  <si>
    <t xml:space="preserve">700277</t>
  </si>
  <si>
    <t xml:space="preserve">700278</t>
  </si>
  <si>
    <t xml:space="preserve">700279</t>
  </si>
  <si>
    <t xml:space="preserve">700280</t>
  </si>
  <si>
    <t xml:space="preserve">700281</t>
  </si>
  <si>
    <t xml:space="preserve">700282</t>
  </si>
  <si>
    <t xml:space="preserve">700283</t>
  </si>
  <si>
    <t xml:space="preserve">700284</t>
  </si>
  <si>
    <t xml:space="preserve">700285</t>
  </si>
  <si>
    <t xml:space="preserve">700286</t>
  </si>
  <si>
    <t xml:space="preserve">700287</t>
  </si>
  <si>
    <t xml:space="preserve">700288</t>
  </si>
  <si>
    <t xml:space="preserve">700289</t>
  </si>
  <si>
    <t xml:space="preserve">700290</t>
  </si>
  <si>
    <t xml:space="preserve">700291</t>
  </si>
  <si>
    <t xml:space="preserve">700292</t>
  </si>
  <si>
    <t xml:space="preserve">700293</t>
  </si>
  <si>
    <t xml:space="preserve">700294</t>
  </si>
  <si>
    <t xml:space="preserve">700295</t>
  </si>
  <si>
    <t xml:space="preserve">700296</t>
  </si>
  <si>
    <t xml:space="preserve">700297</t>
  </si>
  <si>
    <t xml:space="preserve">700298</t>
  </si>
  <si>
    <t xml:space="preserve">700299</t>
  </si>
  <si>
    <t xml:space="preserve">700300</t>
  </si>
  <si>
    <t xml:space="preserve">700301</t>
  </si>
  <si>
    <t xml:space="preserve">700302</t>
  </si>
  <si>
    <t xml:space="preserve">700303</t>
  </si>
  <si>
    <t xml:space="preserve">700304</t>
  </si>
  <si>
    <t xml:space="preserve">700305</t>
  </si>
  <si>
    <t xml:space="preserve">700306</t>
  </si>
  <si>
    <t xml:space="preserve">700307</t>
  </si>
  <si>
    <t xml:space="preserve">700308</t>
  </si>
  <si>
    <t xml:space="preserve">700309</t>
  </si>
  <si>
    <t xml:space="preserve">700310</t>
  </si>
  <si>
    <t xml:space="preserve">700311</t>
  </si>
  <si>
    <t xml:space="preserve">700312</t>
  </si>
  <si>
    <t xml:space="preserve">700313</t>
  </si>
  <si>
    <t xml:space="preserve">700314</t>
  </si>
  <si>
    <t xml:space="preserve">700315</t>
  </si>
  <si>
    <t xml:space="preserve">700316</t>
  </si>
  <si>
    <t xml:space="preserve">700317</t>
  </si>
  <si>
    <t xml:space="preserve">700318</t>
  </si>
  <si>
    <t xml:space="preserve">700319</t>
  </si>
  <si>
    <t xml:space="preserve">700320</t>
  </si>
  <si>
    <t xml:space="preserve">700321</t>
  </si>
  <si>
    <t xml:space="preserve">700322</t>
  </si>
  <si>
    <t xml:space="preserve">700323</t>
  </si>
  <si>
    <t xml:space="preserve">700324</t>
  </si>
  <si>
    <t xml:space="preserve">Condition-based</t>
  </si>
  <si>
    <t xml:space="preserve">LV bushing connectio</t>
  </si>
  <si>
    <t xml:space="preserve">Motor DE bearing tem</t>
  </si>
  <si>
    <t xml:space="preserve">Gearbox overall velo</t>
  </si>
  <si>
    <t xml:space="preserve">Copper (Cu) in gearb</t>
  </si>
  <si>
    <t xml:space="preserve">NDE bearing lubricat</t>
  </si>
  <si>
    <t xml:space="preserve">Hottest termination </t>
  </si>
  <si>
    <t xml:space="preserve">Overall velocity (ma</t>
  </si>
  <si>
    <t xml:space="preserve">Bed 3 outlet flange </t>
  </si>
  <si>
    <t xml:space="preserve">Burner platform supp</t>
  </si>
  <si>
    <t xml:space="preserve">Ready</t>
  </si>
  <si>
    <t xml:space="preserve">Pressure vessel cert</t>
  </si>
  <si>
    <t xml:space="preserve">Burner-end shell tem</t>
  </si>
  <si>
    <t xml:space="preserve">Breakdown</t>
  </si>
  <si>
    <t xml:space="preserve">BRD</t>
  </si>
  <si>
    <t xml:space="preserve">VIB</t>
  </si>
  <si>
    <t xml:space="preserve">OHE</t>
  </si>
  <si>
    <t xml:space="preserve">ELP</t>
  </si>
  <si>
    <t xml:space="preserve">700325</t>
  </si>
  <si>
    <t xml:space="preserve">Corrective work on AP-CV-01</t>
  </si>
  <si>
    <t xml:space="preserve">Corrective</t>
  </si>
  <si>
    <t xml:space="preserve">700326</t>
  </si>
  <si>
    <t xml:space="preserve">Corrective work on HV-02</t>
  </si>
  <si>
    <t xml:space="preserve">700327</t>
  </si>
  <si>
    <t xml:space="preserve">Corrective work on AP-BL-01</t>
  </si>
  <si>
    <t xml:space="preserve">700328</t>
  </si>
  <si>
    <t xml:space="preserve">Emergency work on CK-1080</t>
  </si>
  <si>
    <t xml:space="preserve">Emergency</t>
  </si>
  <si>
    <t xml:space="preserve">700329</t>
  </si>
  <si>
    <t xml:space="preserve">Improvement work on AP-AG-01</t>
  </si>
  <si>
    <t xml:space="preserve">Improvement</t>
  </si>
  <si>
    <t xml:space="preserve">700330</t>
  </si>
  <si>
    <t xml:space="preserve">Corrective work on AP-P-102</t>
  </si>
  <si>
    <t xml:space="preserve">700331</t>
  </si>
  <si>
    <t xml:space="preserve">700332</t>
  </si>
  <si>
    <t xml:space="preserve">Emergency work on LV-01</t>
  </si>
  <si>
    <t xml:space="preserve">700333</t>
  </si>
  <si>
    <t xml:space="preserve">700334</t>
  </si>
  <si>
    <t xml:space="preserve">Improvement work on AP-CV-01</t>
  </si>
  <si>
    <t xml:space="preserve">700335</t>
  </si>
  <si>
    <t xml:space="preserve">Emergency work on AP-P-103</t>
  </si>
  <si>
    <t xml:space="preserve">700336</t>
  </si>
  <si>
    <t xml:space="preserve">700337</t>
  </si>
  <si>
    <t xml:space="preserve">700338</t>
  </si>
  <si>
    <t xml:space="preserve">700339</t>
  </si>
  <si>
    <t xml:space="preserve">Corrective work on AP-AR-01</t>
  </si>
  <si>
    <t xml:space="preserve">700340</t>
  </si>
  <si>
    <t xml:space="preserve">Corrective work on PP-GEN-04</t>
  </si>
  <si>
    <t xml:space="preserve">700341</t>
  </si>
  <si>
    <t xml:space="preserve">Corrective work on AP-TK-01</t>
  </si>
  <si>
    <t xml:space="preserve">700342</t>
  </si>
  <si>
    <t xml:space="preserve">700343</t>
  </si>
  <si>
    <t xml:space="preserve">700344</t>
  </si>
  <si>
    <t xml:space="preserve">Improvement work on AP-WHB-01</t>
  </si>
  <si>
    <t xml:space="preserve">700345</t>
  </si>
  <si>
    <t xml:space="preserve">Corrective work on SS-MCC-01</t>
  </si>
  <si>
    <t xml:space="preserve">700346</t>
  </si>
  <si>
    <t xml:space="preserve">Corrective work on PP-GEN-01</t>
  </si>
  <si>
    <t xml:space="preserve">700347</t>
  </si>
  <si>
    <t xml:space="preserve">700348</t>
  </si>
  <si>
    <t xml:space="preserve">700349</t>
  </si>
  <si>
    <t xml:space="preserve">Improvement work on SS-MCC-01</t>
  </si>
  <si>
    <t xml:space="preserve">700350</t>
  </si>
  <si>
    <t xml:space="preserve">700351</t>
  </si>
  <si>
    <t xml:space="preserve">700352</t>
  </si>
  <si>
    <t xml:space="preserve">700353</t>
  </si>
  <si>
    <t xml:space="preserve">Corrective work on SS-TX-01</t>
  </si>
  <si>
    <t xml:space="preserve">700354</t>
  </si>
  <si>
    <t xml:space="preserve">Emergency work on HV-02</t>
  </si>
  <si>
    <t xml:space="preserve">700355</t>
  </si>
  <si>
    <t xml:space="preserve">Corrective work on AP-SF-01</t>
  </si>
  <si>
    <t xml:space="preserve">700356</t>
  </si>
  <si>
    <t xml:space="preserve">Corrective work on AP-P-103</t>
  </si>
  <si>
    <t xml:space="preserve">700357</t>
  </si>
  <si>
    <t xml:space="preserve">Improvement work on AP-P-101</t>
  </si>
  <si>
    <t xml:space="preserve">700358</t>
  </si>
  <si>
    <t xml:space="preserve">Corrective work on LV-02</t>
  </si>
  <si>
    <t xml:space="preserve">700359</t>
  </si>
  <si>
    <t xml:space="preserve">Corrective work on AP-AG-01</t>
  </si>
  <si>
    <t xml:space="preserve">700360</t>
  </si>
  <si>
    <t xml:space="preserve">Emergency work on AP-TK-01</t>
  </si>
  <si>
    <t xml:space="preserve">700361</t>
  </si>
  <si>
    <t xml:space="preserve">Emergency work on AP-P-201</t>
  </si>
  <si>
    <t xml:space="preserve">700362</t>
  </si>
  <si>
    <t xml:space="preserve">Corrective work on LV-01</t>
  </si>
  <si>
    <t xml:space="preserve">700363</t>
  </si>
  <si>
    <t xml:space="preserve">Corrective work on HV-01</t>
  </si>
  <si>
    <t xml:space="preserve">700364</t>
  </si>
  <si>
    <t xml:space="preserve">Corrective work on AP-P-202</t>
  </si>
  <si>
    <t xml:space="preserve">700365</t>
  </si>
  <si>
    <t xml:space="preserve">700366</t>
  </si>
  <si>
    <t xml:space="preserve">Emergency work on HV-03</t>
  </si>
  <si>
    <t xml:space="preserve">700367</t>
  </si>
  <si>
    <t xml:space="preserve">700368</t>
  </si>
  <si>
    <t xml:space="preserve">Emergency work on AP-PL-01</t>
  </si>
  <si>
    <t xml:space="preserve">700369</t>
  </si>
  <si>
    <t xml:space="preserve">Emergency work on AP-AR-01</t>
  </si>
  <si>
    <t xml:space="preserve">700370</t>
  </si>
  <si>
    <t xml:space="preserve">700371</t>
  </si>
  <si>
    <t xml:space="preserve">700372</t>
  </si>
  <si>
    <t xml:space="preserve">Emergency work on SS-MCC-01</t>
  </si>
  <si>
    <t xml:space="preserve">700373</t>
  </si>
  <si>
    <t xml:space="preserve">700374</t>
  </si>
  <si>
    <t xml:space="preserve">700375</t>
  </si>
  <si>
    <t xml:space="preserve">Corrective work on HV-03</t>
  </si>
  <si>
    <t xml:space="preserve">700376</t>
  </si>
  <si>
    <t xml:space="preserve">Corrective work on AP-CT-01</t>
  </si>
  <si>
    <t xml:space="preserve">700377</t>
  </si>
  <si>
    <t xml:space="preserve">Emergency work on AP-P-202</t>
  </si>
  <si>
    <t xml:space="preserve">700378</t>
  </si>
  <si>
    <t xml:space="preserve">700379</t>
  </si>
  <si>
    <t xml:space="preserve">700380</t>
  </si>
  <si>
    <t xml:space="preserve">700381</t>
  </si>
  <si>
    <t xml:space="preserve">700382</t>
  </si>
  <si>
    <t xml:space="preserve">Emergency work on AP-P-102</t>
  </si>
  <si>
    <t xml:space="preserve">700383</t>
  </si>
  <si>
    <t xml:space="preserve">Corrective work on AP-P-201</t>
  </si>
  <si>
    <t xml:space="preserve">700384</t>
  </si>
  <si>
    <t xml:space="preserve">700385</t>
  </si>
  <si>
    <t xml:space="preserve">Corrective work on AP-P-101</t>
  </si>
  <si>
    <t xml:space="preserve">700386</t>
  </si>
  <si>
    <t xml:space="preserve">Corrective work on AP-PL-01</t>
  </si>
  <si>
    <t xml:space="preserve">700387</t>
  </si>
  <si>
    <t xml:space="preserve">Emergency work on AP-CT-01</t>
  </si>
  <si>
    <t xml:space="preserve">700388</t>
  </si>
  <si>
    <t xml:space="preserve">Improvement work on AP-P-201</t>
  </si>
  <si>
    <t xml:space="preserve">700389</t>
  </si>
  <si>
    <t xml:space="preserve">700390</t>
  </si>
  <si>
    <t xml:space="preserve">700391</t>
  </si>
  <si>
    <t xml:space="preserve">Emergency work on AP-BL-01</t>
  </si>
  <si>
    <t xml:space="preserve">700392</t>
  </si>
  <si>
    <t xml:space="preserve">700393</t>
  </si>
  <si>
    <t xml:space="preserve">Improvement work on LV-01</t>
  </si>
  <si>
    <t xml:space="preserve">700394</t>
  </si>
  <si>
    <t xml:space="preserve">700395</t>
  </si>
  <si>
    <t xml:space="preserve">700396</t>
  </si>
  <si>
    <t xml:space="preserve">700397</t>
  </si>
  <si>
    <t xml:space="preserve">700398</t>
  </si>
  <si>
    <t xml:space="preserve">700399</t>
  </si>
  <si>
    <t xml:space="preserve">700400</t>
  </si>
  <si>
    <t xml:space="preserve">Corrective work on PP-GEN-02</t>
  </si>
  <si>
    <t xml:space="preserve">700401</t>
  </si>
  <si>
    <t xml:space="preserve">Emergency work on AP-AG-01</t>
  </si>
  <si>
    <t xml:space="preserve">700402</t>
  </si>
  <si>
    <t xml:space="preserve">700403</t>
  </si>
  <si>
    <t xml:space="preserve">Emergency work on AP-P-101</t>
  </si>
  <si>
    <t xml:space="preserve">700404</t>
  </si>
  <si>
    <t xml:space="preserve">Shutdown work on SS-MCC-01</t>
  </si>
  <si>
    <t xml:space="preserve">Shutdown</t>
  </si>
  <si>
    <t xml:space="preserve">700405</t>
  </si>
  <si>
    <t xml:space="preserve">700406</t>
  </si>
  <si>
    <t xml:space="preserve">700407</t>
  </si>
  <si>
    <t xml:space="preserve">700408</t>
  </si>
  <si>
    <t xml:space="preserve">Emergency work on LV-02</t>
  </si>
  <si>
    <t xml:space="preserve">700409</t>
  </si>
  <si>
    <t xml:space="preserve">700410</t>
  </si>
  <si>
    <t xml:space="preserve">700411</t>
  </si>
  <si>
    <t xml:space="preserve">700412</t>
  </si>
  <si>
    <t xml:space="preserve">Corrective work on CK-1080</t>
  </si>
  <si>
    <t xml:space="preserve">700413</t>
  </si>
  <si>
    <t xml:space="preserve">700414</t>
  </si>
  <si>
    <t xml:space="preserve">700415</t>
  </si>
  <si>
    <t xml:space="preserve">700416</t>
  </si>
  <si>
    <t xml:space="preserve">Improvement work on AP-CT-01</t>
  </si>
  <si>
    <t xml:space="preserve">700417</t>
  </si>
  <si>
    <t xml:space="preserve">Shutdown work on AP-P-201</t>
  </si>
  <si>
    <t xml:space="preserve">700418</t>
  </si>
  <si>
    <t xml:space="preserve">700419</t>
  </si>
  <si>
    <t xml:space="preserve">700420</t>
  </si>
  <si>
    <t xml:space="preserve">Emergency work on AP-CV-01</t>
  </si>
  <si>
    <t xml:space="preserve">700421</t>
  </si>
  <si>
    <t xml:space="preserve">700422</t>
  </si>
  <si>
    <t xml:space="preserve">Corrective work on PP-GEN-03</t>
  </si>
  <si>
    <t xml:space="preserve">700423</t>
  </si>
  <si>
    <t xml:space="preserve">700424</t>
  </si>
  <si>
    <t xml:space="preserve">700425</t>
  </si>
  <si>
    <t xml:space="preserve">700426</t>
  </si>
  <si>
    <t xml:space="preserve">700427</t>
  </si>
  <si>
    <t xml:space="preserve">700428</t>
  </si>
  <si>
    <t xml:space="preserve">Improvement work on PP-GEN-04</t>
  </si>
  <si>
    <t xml:space="preserve">700429</t>
  </si>
  <si>
    <t xml:space="preserve">700430</t>
  </si>
  <si>
    <t xml:space="preserve">700431</t>
  </si>
  <si>
    <t xml:space="preserve">Improvement work on PP-GEN-01</t>
  </si>
  <si>
    <t xml:space="preserve">700432</t>
  </si>
  <si>
    <t xml:space="preserve">700433</t>
  </si>
  <si>
    <t xml:space="preserve">700434</t>
  </si>
  <si>
    <t xml:space="preserve">700435</t>
  </si>
  <si>
    <t xml:space="preserve">Corrective work on AP-WHB-01</t>
  </si>
  <si>
    <t xml:space="preserve">700436</t>
  </si>
  <si>
    <t xml:space="preserve">Emergency work on AP-WHB-01</t>
  </si>
  <si>
    <t xml:space="preserve">700437</t>
  </si>
  <si>
    <t xml:space="preserve">700438</t>
  </si>
  <si>
    <t xml:space="preserve">700439</t>
  </si>
  <si>
    <t xml:space="preserve">700440</t>
  </si>
  <si>
    <t xml:space="preserve">700441</t>
  </si>
  <si>
    <t xml:space="preserve">700442</t>
  </si>
  <si>
    <t xml:space="preserve">700443</t>
  </si>
  <si>
    <t xml:space="preserve">700444</t>
  </si>
  <si>
    <t xml:space="preserve">700445</t>
  </si>
  <si>
    <t xml:space="preserve">700446</t>
  </si>
  <si>
    <t xml:space="preserve">700447</t>
  </si>
  <si>
    <t xml:space="preserve">Emergency work on AP-SF-01</t>
  </si>
  <si>
    <t xml:space="preserve">700448</t>
  </si>
  <si>
    <t xml:space="preserve">700449</t>
  </si>
  <si>
    <t xml:space="preserve">700450</t>
  </si>
  <si>
    <t xml:space="preserve">700451</t>
  </si>
  <si>
    <t xml:space="preserve">700452</t>
  </si>
  <si>
    <t xml:space="preserve">700453</t>
  </si>
  <si>
    <t xml:space="preserve">700454</t>
  </si>
  <si>
    <t xml:space="preserve">700455</t>
  </si>
  <si>
    <t xml:space="preserve">700456</t>
  </si>
  <si>
    <t xml:space="preserve">700457</t>
  </si>
  <si>
    <t xml:space="preserve">700458</t>
  </si>
  <si>
    <t xml:space="preserve">700459</t>
  </si>
  <si>
    <t xml:space="preserve">700460</t>
  </si>
  <si>
    <t xml:space="preserve">700461</t>
  </si>
  <si>
    <t xml:space="preserve">700462</t>
  </si>
  <si>
    <t xml:space="preserve">700463</t>
  </si>
  <si>
    <t xml:space="preserve">700464</t>
  </si>
  <si>
    <t xml:space="preserve">700465</t>
  </si>
  <si>
    <t xml:space="preserve">700466</t>
  </si>
  <si>
    <t xml:space="preserve">700467</t>
  </si>
  <si>
    <t xml:space="preserve">Emergency work on PP-GEN-01</t>
  </si>
  <si>
    <t xml:space="preserve">700468</t>
  </si>
  <si>
    <t xml:space="preserve">700469</t>
  </si>
  <si>
    <t xml:space="preserve">700470</t>
  </si>
  <si>
    <t xml:space="preserve">700471</t>
  </si>
  <si>
    <t xml:space="preserve">700472</t>
  </si>
  <si>
    <t xml:space="preserve">700473</t>
  </si>
  <si>
    <t xml:space="preserve">700474</t>
  </si>
  <si>
    <t xml:space="preserve">700475</t>
  </si>
  <si>
    <t xml:space="preserve">700476</t>
  </si>
  <si>
    <t xml:space="preserve">Corrective work on AP-P-301</t>
  </si>
  <si>
    <t xml:space="preserve">700477</t>
  </si>
  <si>
    <t xml:space="preserve">700478</t>
  </si>
  <si>
    <t xml:space="preserve">700479</t>
  </si>
  <si>
    <t xml:space="preserve">700480</t>
  </si>
  <si>
    <t xml:space="preserve">700481</t>
  </si>
  <si>
    <t xml:space="preserve">700482</t>
  </si>
  <si>
    <t xml:space="preserve">700483</t>
  </si>
  <si>
    <t xml:space="preserve">700484</t>
  </si>
  <si>
    <t xml:space="preserve">700485</t>
  </si>
  <si>
    <t xml:space="preserve">700486</t>
  </si>
  <si>
    <t xml:space="preserve">700487</t>
  </si>
  <si>
    <t xml:space="preserve">700488</t>
  </si>
  <si>
    <t xml:space="preserve">700489</t>
  </si>
  <si>
    <t xml:space="preserve">700490</t>
  </si>
  <si>
    <t xml:space="preserve">700491</t>
  </si>
  <si>
    <t xml:space="preserve">700492</t>
  </si>
  <si>
    <t xml:space="preserve">700493</t>
  </si>
  <si>
    <t xml:space="preserve">700494</t>
  </si>
  <si>
    <t xml:space="preserve">700495</t>
  </si>
  <si>
    <t xml:space="preserve">700496</t>
  </si>
  <si>
    <t xml:space="preserve">700497</t>
  </si>
  <si>
    <t xml:space="preserve">700498</t>
  </si>
  <si>
    <t xml:space="preserve">700499</t>
  </si>
  <si>
    <t xml:space="preserve">700500</t>
  </si>
  <si>
    <t xml:space="preserve">700501</t>
  </si>
  <si>
    <t xml:space="preserve">700502</t>
  </si>
  <si>
    <t xml:space="preserve">700503</t>
  </si>
  <si>
    <t xml:space="preserve">700504</t>
  </si>
  <si>
    <t xml:space="preserve">700505</t>
  </si>
  <si>
    <t xml:space="preserve">700506</t>
  </si>
  <si>
    <t xml:space="preserve">700507</t>
  </si>
  <si>
    <t xml:space="preserve">700508</t>
  </si>
  <si>
    <t xml:space="preserve">700509</t>
  </si>
  <si>
    <t xml:space="preserve">700510</t>
  </si>
  <si>
    <t xml:space="preserve">Improvement work on HV-02</t>
  </si>
  <si>
    <t xml:space="preserve">700511</t>
  </si>
  <si>
    <t xml:space="preserve">700512</t>
  </si>
  <si>
    <t xml:space="preserve">700513</t>
  </si>
  <si>
    <t xml:space="preserve">700514</t>
  </si>
  <si>
    <t xml:space="preserve">700515</t>
  </si>
  <si>
    <t xml:space="preserve">700516</t>
  </si>
  <si>
    <t xml:space="preserve">700517</t>
  </si>
  <si>
    <t xml:space="preserve">700518</t>
  </si>
  <si>
    <t xml:space="preserve">700519</t>
  </si>
  <si>
    <t xml:space="preserve">700520</t>
  </si>
  <si>
    <t xml:space="preserve">700521</t>
  </si>
  <si>
    <t xml:space="preserve">700522</t>
  </si>
  <si>
    <t xml:space="preserve">700523</t>
  </si>
  <si>
    <t xml:space="preserve">700524</t>
  </si>
  <si>
    <t xml:space="preserve">Improvement work on HV-03</t>
  </si>
  <si>
    <t xml:space="preserve">700525</t>
  </si>
  <si>
    <t xml:space="preserve">Improvement work on AP-BL-01</t>
  </si>
  <si>
    <t xml:space="preserve">700526</t>
  </si>
  <si>
    <t xml:space="preserve">Improvement work on LV-02</t>
  </si>
  <si>
    <t xml:space="preserve">700527</t>
  </si>
  <si>
    <t xml:space="preserve">700528</t>
  </si>
  <si>
    <t xml:space="preserve">700529</t>
  </si>
  <si>
    <t xml:space="preserve">700530</t>
  </si>
  <si>
    <t xml:space="preserve">700531</t>
  </si>
  <si>
    <t xml:space="preserve">700532</t>
  </si>
  <si>
    <t xml:space="preserve">700533</t>
  </si>
  <si>
    <t xml:space="preserve">700534</t>
  </si>
  <si>
    <t xml:space="preserve">700535</t>
  </si>
  <si>
    <t xml:space="preserve">700536</t>
  </si>
  <si>
    <t xml:space="preserve">700537</t>
  </si>
  <si>
    <t xml:space="preserve">700538</t>
  </si>
  <si>
    <t xml:space="preserve">700539</t>
  </si>
  <si>
    <t xml:space="preserve">700540</t>
  </si>
  <si>
    <t xml:space="preserve">700541</t>
  </si>
  <si>
    <t xml:space="preserve">700542</t>
  </si>
  <si>
    <t xml:space="preserve">700543</t>
  </si>
  <si>
    <t xml:space="preserve">700544</t>
  </si>
  <si>
    <t xml:space="preserve">700545</t>
  </si>
  <si>
    <t xml:space="preserve">700546</t>
  </si>
  <si>
    <t xml:space="preserve">700547</t>
  </si>
  <si>
    <t xml:space="preserve">700548</t>
  </si>
  <si>
    <t xml:space="preserve">700549</t>
  </si>
  <si>
    <t xml:space="preserve">700550</t>
  </si>
  <si>
    <t xml:space="preserve">700551</t>
  </si>
  <si>
    <t xml:space="preserve">700552</t>
  </si>
  <si>
    <t xml:space="preserve">AHIM Production and availability by circuit</t>
  </si>
  <si>
    <t xml:space="preserve">One row per month and circuit. Circuit names must match the Area names in the Asset_Register. Source: Metallurgy / production report. Frequency: Monthly. Key: Month + Circuit.</t>
  </si>
  <si>
    <t xml:space="preserve">Circuit</t>
  </si>
  <si>
    <t xml:space="preserve">Production unit</t>
  </si>
  <si>
    <t xml:space="preserve">Operating hours</t>
  </si>
  <si>
    <t xml:space="preserve">Maintenance downtime (h)</t>
  </si>
  <si>
    <t xml:space="preserve">Process downtime (h)</t>
  </si>
  <si>
    <t xml:space="preserve">Other downtime (h)</t>
  </si>
  <si>
    <t xml:space="preserve">Production</t>
  </si>
  <si>
    <t xml:space="preserve">Lost production value (USD)</t>
  </si>
  <si>
    <t xml:space="preserve">t H2SO4</t>
  </si>
  <si>
    <t xml:space="preserve">kg U3O8</t>
  </si>
  <si>
    <t xml:space="preserve">MWh</t>
  </si>
  <si>
    <t xml:space="preserve">AHIM Maintenance cost against budget</t>
  </si>
  <si>
    <t xml:space="preserve">One row per month, area and category (USD). Source: Finance / maintenance cost report. Frequency: Monthly. Key: Month + Area + Category.</t>
  </si>
  <si>
    <t xml:space="preserve">Category</t>
  </si>
  <si>
    <t xml:space="preserve">Budget (USD)</t>
  </si>
  <si>
    <t xml:space="preserve">Actual (USD)</t>
  </si>
  <si>
    <t xml:space="preserve">Parts and materials</t>
  </si>
  <si>
    <t xml:space="preserve">Other</t>
  </si>
  <si>
    <t xml:space="preserve">AHIM Maintenance labour hours</t>
  </si>
  <si>
    <t xml:space="preserve">One row per month and trade: hours available, worked, on planned work, on emergency work, overtime. Source: Maintenance supervisors / timesheets. Frequency: Monthly. Key: Month + Trade.</t>
  </si>
  <si>
    <t xml:space="preserve">Available hours</t>
  </si>
  <si>
    <t xml:space="preserve">Worked hours</t>
  </si>
  <si>
    <t xml:space="preserve">Planned-work hours</t>
  </si>
  <si>
    <t xml:space="preserve">Emergency hours</t>
  </si>
  <si>
    <t xml:space="preserve">Overtime hours</t>
  </si>
  <si>
    <t xml:space="preserve">Instrumentation</t>
  </si>
  <si>
    <t xml:space="preserve">AHIM Root cause analysis tracker</t>
  </si>
  <si>
    <t xml:space="preserve">One row per RCA. Status moves Open &gt; Analysis &gt; Actions in progress &gt; Effectiveness check &gt; Closed. Source: Reliability engineer. Frequency: When raised, updated weekly. Key: RCA no..</t>
  </si>
  <si>
    <t xml:space="preserve">RCA no.</t>
  </si>
  <si>
    <t xml:space="preserve">Trigger</t>
  </si>
  <si>
    <t xml:space="preserve">Lead</t>
  </si>
  <si>
    <t xml:space="preserve">Problem</t>
  </si>
  <si>
    <t xml:space="preserve">Root cause</t>
  </si>
  <si>
    <t xml:space="preserve">Due</t>
  </si>
  <si>
    <t xml:space="preserve">Effective (Y/N)</t>
  </si>
  <si>
    <t xml:space="preserve">Annual saving (USD)</t>
  </si>
  <si>
    <t xml:space="preserve">Reliability Engineer</t>
  </si>
  <si>
    <t xml:space="preserve">Fuel injector failure, unit offline 10 h</t>
  </si>
  <si>
    <t xml:space="preserve">Contaminated fuel: day-tank filter bypassed</t>
  </si>
  <si>
    <t xml:space="preserve">Integrity Engineer</t>
  </si>
  <si>
    <t xml:space="preserve">Economiser tube leak, 36 h plant stop</t>
  </si>
  <si>
    <t xml:space="preserve">Oxygen pitting: deaerator control out of range</t>
  </si>
  <si>
    <t xml:space="preserve">Turbo oil feed line leak, unit stopped</t>
  </si>
  <si>
    <t xml:space="preserve">Line chafing on bracket: clamp missing after overhaul</t>
  </si>
  <si>
    <t xml:space="preserve">Actions in progress</t>
  </si>
  <si>
    <t xml:space="preserve">Bad actor</t>
  </si>
  <si>
    <t xml:space="preserve">Repeat DE bearing failures on drying tower pump</t>
  </si>
  <si>
    <t xml:space="preserve">Soft foot and pipe strain after each repair</t>
  </si>
  <si>
    <t xml:space="preserve">Effectiveness check</t>
  </si>
  <si>
    <t xml:space="preserve">RCA-2026-07</t>
  </si>
  <si>
    <t xml:space="preserve">Pinhole leak at elbow E-04</t>
  </si>
  <si>
    <t xml:space="preserve">Velocity above limit for carbon steel in acid service</t>
  </si>
  <si>
    <t xml:space="preserve">Analysis</t>
  </si>
  <si>
    <t xml:space="preserve">RCA-2026-09</t>
  </si>
  <si>
    <t xml:space="preserve">Danger finding</t>
  </si>
  <si>
    <t xml:space="preserve">Cooling tower gearbox gear-mesh deterioration</t>
  </si>
  <si>
    <t xml:space="preserve">AHIM Action tracker</t>
  </si>
  <si>
    <t xml:space="preserve">All actions from management decisions, RCAs, CM meetings, risk treatment and audits, with evidence of closure. Source: Action owners, reviewed in the CM meeting. Frequency: Weekly. Key: Action no..</t>
  </si>
  <si>
    <t xml:space="preserve">Action no.</t>
  </si>
  <si>
    <t xml:space="preserve">Source</t>
  </si>
  <si>
    <t xml:space="preserve">Reference</t>
  </si>
  <si>
    <t xml:space="preserve">Action</t>
  </si>
  <si>
    <t xml:space="preserve">Evidence</t>
  </si>
  <si>
    <t xml:space="preserve">ACT-001</t>
  </si>
  <si>
    <t xml:space="preserve">Management decision</t>
  </si>
  <si>
    <t xml:space="preserve">DEC-01</t>
  </si>
  <si>
    <t xml:space="preserve">Approve and plan the October 36-hour stop</t>
  </si>
  <si>
    <t xml:space="preserve">In progress</t>
  </si>
  <si>
    <t xml:space="preserve">ACT-002</t>
  </si>
  <si>
    <t xml:space="preserve">DEC-02</t>
  </si>
  <si>
    <t xml:space="preserve">Book statutory inspector for the waste heat boiler</t>
  </si>
  <si>
    <t xml:space="preserve">ACT-003</t>
  </si>
  <si>
    <t xml:space="preserve">RCA</t>
  </si>
  <si>
    <t xml:space="preserve">Install pipe supports on P-101 suction and discharge</t>
  </si>
  <si>
    <t xml:space="preserve">Done</t>
  </si>
  <si>
    <t xml:space="preserve">WO 243700 closed, photos</t>
  </si>
  <si>
    <t xml:space="preserve">ACT-004</t>
  </si>
  <si>
    <t xml:space="preserve">Soft-foot check added to pump alignment procedure</t>
  </si>
  <si>
    <t xml:space="preserve">Procedure rev 3</t>
  </si>
  <si>
    <t xml:space="preserve">ACT-005</t>
  </si>
  <si>
    <t xml:space="preserve">Add clamp check to generator overhaul checklist</t>
  </si>
  <si>
    <t xml:space="preserve">Power Plant Supervisor</t>
  </si>
  <si>
    <t xml:space="preserve">ACT-006</t>
  </si>
  <si>
    <t xml:space="preserve">Velocity survey of acid lines; resize where above limit</t>
  </si>
  <si>
    <t xml:space="preserve">ACT-007</t>
  </si>
  <si>
    <t xml:space="preserve">CM and planning meeting</t>
  </si>
  <si>
    <t xml:space="preserve">CM-W36</t>
  </si>
  <si>
    <t xml:space="preserve">Raise WOs for all P1 findings without a WO</t>
  </si>
  <si>
    <t xml:space="preserve">Planner</t>
  </si>
  <si>
    <t xml:space="preserve">WO list in meeting minutes</t>
  </si>
  <si>
    <t xml:space="preserve">ACT-008</t>
  </si>
  <si>
    <t xml:space="preserve">CM-W38</t>
  </si>
  <si>
    <t xml:space="preserve">Re-plan vibration route around production schedule</t>
  </si>
  <si>
    <t xml:space="preserve">ACT-009</t>
  </si>
  <si>
    <t xml:space="preserve">CM-W39</t>
  </si>
  <si>
    <t xml:space="preserve">Clear backlog items older than 90 days</t>
  </si>
  <si>
    <t xml:space="preserve">Maintenance Superintendent</t>
  </si>
  <si>
    <t xml:space="preserve">ACT-010</t>
  </si>
  <si>
    <t xml:space="preserve">Risk treatment</t>
  </si>
  <si>
    <t xml:space="preserve">RISK-SS-MCC-01</t>
  </si>
  <si>
    <t xml:space="preserve">Thermal camera check of MCC after re-termination</t>
  </si>
  <si>
    <t xml:space="preserve">ACT-011</t>
  </si>
  <si>
    <t xml:space="preserve">RISK-AP-PL-01</t>
  </si>
  <si>
    <t xml:space="preserve">Isolate acid line E-07 section until spool replaced</t>
  </si>
  <si>
    <t xml:space="preserve">Area Superintendent</t>
  </si>
  <si>
    <t xml:space="preserve">Isolation certificate</t>
  </si>
  <si>
    <t xml:space="preserve">ACT-012</t>
  </si>
  <si>
    <t xml:space="preserve">Audit</t>
  </si>
  <si>
    <t xml:space="preserve">AUD-2026-1</t>
  </si>
  <si>
    <t xml:space="preserve">Document criticality method and approve</t>
  </si>
  <si>
    <t xml:space="preserve">ACT-013</t>
  </si>
  <si>
    <t xml:space="preserve">Management review</t>
  </si>
  <si>
    <t xml:space="preserve">MR-Q3</t>
  </si>
  <si>
    <t xml:space="preserve">Approve KPI targets and risk matrix</t>
  </si>
  <si>
    <t xml:space="preserve">Signed framework</t>
  </si>
  <si>
    <t xml:space="preserve">ACT-014</t>
  </si>
  <si>
    <t xml:space="preserve">Fund online vibration monitoring for main blower</t>
  </si>
  <si>
    <t xml:space="preserve">General Manager</t>
  </si>
  <si>
    <t xml:space="preserve">AHIM KPI tree: objectives, KPIs, owners and targets</t>
  </si>
  <si>
    <t xml:space="preserve">Line of sight from asset management objectives to KPIs. KPI id links to the calculation in the dashboard: do not change ids. Source: Engineering Manager (approves). Frequency: Annual review. Key: KPI id.</t>
  </si>
  <si>
    <t xml:space="preserve">KPI id</t>
  </si>
  <si>
    <t xml:space="preserve">Objective</t>
  </si>
  <si>
    <t xml:space="preserve">KPI</t>
  </si>
  <si>
    <t xml:space="preserve">Tier</t>
  </si>
  <si>
    <t xml:space="preserve">Target</t>
  </si>
  <si>
    <t xml:space="preserve">Direction</t>
  </si>
  <si>
    <t xml:space="preserve">Frequency</t>
  </si>
  <si>
    <t xml:space="preserve">extreme_risks</t>
  </si>
  <si>
    <t xml:space="preserve">1. Safe and compliant operation</t>
  </si>
  <si>
    <t xml:space="preserve">Extreme risks</t>
  </si>
  <si>
    <t xml:space="preserve">Strategic</t>
  </si>
  <si>
    <t xml:space="preserve">Lower is better</t>
  </si>
  <si>
    <t xml:space="preserve">statutory</t>
  </si>
  <si>
    <t xml:space="preserve">Statutory inspections in date (%)</t>
  </si>
  <si>
    <t xml:space="preserve">Higher is better</t>
  </si>
  <si>
    <t xml:space="preserve">p1_overdue</t>
  </si>
  <si>
    <t xml:space="preserve">P1 findings overdue</t>
  </si>
  <si>
    <t xml:space="preserve">Tactical</t>
  </si>
  <si>
    <t xml:space="preserve">Weekly</t>
  </si>
  <si>
    <t xml:space="preserve">availability</t>
  </si>
  <si>
    <t xml:space="preserve">2. Reliable production</t>
  </si>
  <si>
    <t xml:space="preserve">Availability of critical circuits (%)</t>
  </si>
  <si>
    <t xml:space="preserve">downtime_cost</t>
  </si>
  <si>
    <t xml:space="preserve">Maintenance downtime cost, month (USD)</t>
  </si>
  <si>
    <t xml:space="preserve">ahi</t>
  </si>
  <si>
    <t xml:space="preserve">bad_actor_rca</t>
  </si>
  <si>
    <t xml:space="preserve">Bad actors with an RCA (%)</t>
  </si>
  <si>
    <t xml:space="preserve">pm_compliance</t>
  </si>
  <si>
    <t xml:space="preserve">3. Effective maintenance execution</t>
  </si>
  <si>
    <t xml:space="preserve">PM compliance (%)</t>
  </si>
  <si>
    <t xml:space="preserve">schedule_compliance</t>
  </si>
  <si>
    <t xml:space="preserve">Schedule compliance (%)</t>
  </si>
  <si>
    <t xml:space="preserve">planned_work</t>
  </si>
  <si>
    <t xml:space="preserve">Planned work, % of hours</t>
  </si>
  <si>
    <t xml:space="preserve">reactive_work</t>
  </si>
  <si>
    <t xml:space="preserve">Emergency work, % of hours</t>
  </si>
  <si>
    <t xml:space="preserve">backlog_weeks</t>
  </si>
  <si>
    <t xml:space="preserve">Backlog (crew-weeks)</t>
  </si>
  <si>
    <t xml:space="preserve">findings_wo</t>
  </si>
  <si>
    <t xml:space="preserve">Open findings with a work order (%)</t>
  </si>
  <si>
    <t xml:space="preserve">Operational</t>
  </si>
  <si>
    <t xml:space="preserve">cost_budget</t>
  </si>
  <si>
    <t xml:space="preserve">4. Cost-effective maintenance</t>
  </si>
  <si>
    <t xml:space="preserve">Maintenance cost vs budget, YTD (%)</t>
  </si>
  <si>
    <t xml:space="preserve">cost_rav</t>
  </si>
  <si>
    <t xml:space="preserve">Maintenance cost, % of replacement asset value</t>
  </si>
  <si>
    <t xml:space="preserve">Annual</t>
  </si>
  <si>
    <t xml:space="preserve">cm_roi</t>
  </si>
  <si>
    <t xml:space="preserve">data_confidence</t>
  </si>
  <si>
    <t xml:space="preserve">5. Known and controlled asset condition</t>
  </si>
  <si>
    <t xml:space="preserve">Data confidence (%)</t>
  </si>
  <si>
    <t xml:space="preserve">strategy_compliance</t>
  </si>
  <si>
    <t xml:space="preserve">Strategy compliance, critical assets (%)</t>
  </si>
  <si>
    <t xml:space="preserve">actions_overdue</t>
  </si>
  <si>
    <t xml:space="preserve">6. Governance and improvement</t>
  </si>
  <si>
    <t xml:space="preserve">Overdue actions</t>
  </si>
  <si>
    <t xml:space="preserve">AHIM Inspection routes</t>
  </si>
  <si>
    <t xml:space="preserve">One row per route: interval and last completion drive the Field page. Assets = Pronto asset numbers separated by commas. Source: RCM Specialist. Frequency: Each route completion. Key: Route ID.</t>
  </si>
  <si>
    <t xml:space="preserve">Route ID</t>
  </si>
  <si>
    <t xml:space="preserve">Route</t>
  </si>
  <si>
    <t xml:space="preserve">Technician</t>
  </si>
  <si>
    <t xml:space="preserve">Interval (days)</t>
  </si>
  <si>
    <t xml:space="preserve">Last completed</t>
  </si>
  <si>
    <t xml:space="preserve">Assets</t>
  </si>
  <si>
    <t xml:space="preserve">R-AP-VIB</t>
  </si>
  <si>
    <t xml:space="preserve">Acid plant vibration route</t>
  </si>
  <si>
    <t xml:space="preserve">CM Technician 1</t>
  </si>
  <si>
    <t xml:space="preserve">100103,100105,100106,100107,100108,100109,100110,100111,100112</t>
  </si>
  <si>
    <t xml:space="preserve">R-AP-VIS</t>
  </si>
  <si>
    <t xml:space="preserve">Acid plant sensitive inspection</t>
  </si>
  <si>
    <t xml:space="preserve">CM Technician 2</t>
  </si>
  <si>
    <t xml:space="preserve">100101,100102,100104,100113,100114,100115,100105,100106</t>
  </si>
  <si>
    <t xml:space="preserve">R-AP-IR</t>
  </si>
  <si>
    <t xml:space="preserve">Acid plant IR survey</t>
  </si>
  <si>
    <t xml:space="preserve">100101,100104,100102</t>
  </si>
  <si>
    <t xml:space="preserve">R-SS-IR</t>
  </si>
  <si>
    <t xml:space="preserve">Substation IR and ultrasound</t>
  </si>
  <si>
    <t xml:space="preserve">100301,100302</t>
  </si>
  <si>
    <t xml:space="preserve">R-CK-IR</t>
  </si>
  <si>
    <t xml:space="preserve">Calciner shell scan</t>
  </si>
  <si>
    <t xml:space="preserve">R-PP-DG</t>
  </si>
  <si>
    <t xml:space="preserve">Power plant daily DG log</t>
  </si>
  <si>
    <t xml:space="preserve">DG Operator</t>
  </si>
  <si>
    <t xml:space="preserve">100401,100402,100403,100404</t>
  </si>
  <si>
    <t xml:space="preserve">R-OIL</t>
  </si>
  <si>
    <t xml:space="preserve">Oil sampling route</t>
  </si>
  <si>
    <t xml:space="preserve">100105,100108,100112,100201</t>
  </si>
  <si>
    <t xml:space="preserve">R-FL-PS</t>
  </si>
  <si>
    <t xml:space="preserve">Fleet prestart audit</t>
  </si>
  <si>
    <t xml:space="preserve">100501,100502,100601,100602,100603</t>
  </si>
  <si>
    <t xml:space="preserve">Risk matrix: consequence levels (uranium process and sulphuric acid plant)</t>
  </si>
  <si>
    <t xml:space="preserve">Worst credible consequence across seven categories; the highest category sets the level. Dose criteria per ICRP 103 / IAEA GSR Part 3. Financial bands to be calibrated with site finance.</t>
  </si>
  <si>
    <t xml:space="preserve">Level</t>
  </si>
  <si>
    <t xml:space="preserve">Name</t>
  </si>
  <si>
    <t xml:space="preserve">Safety</t>
  </si>
  <si>
    <t xml:space="preserve">Health and radiation</t>
  </si>
  <si>
    <t xml:space="preserve">Environment</t>
  </si>
  <si>
    <t xml:space="preserve">Financial</t>
  </si>
  <si>
    <t xml:space="preserve">Regulatory and legal</t>
  </si>
  <si>
    <t xml:space="preserve">Community and reputation</t>
  </si>
  <si>
    <t xml:space="preserve">Insignificant</t>
  </si>
  <si>
    <t xml:space="preserve">First aid case</t>
  </si>
  <si>
    <t xml:space="preserve">No measurable dose or contamination above normal operating levels; chemical exposure below OEL</t>
  </si>
  <si>
    <t xml:space="preserve">Release contained within bund or process area; cleaned up within the shift; no environmental impact</t>
  </si>
  <si>
    <t xml:space="preserve">Under 1 h of circuit downtime, or a standby unit lost with no throughput loss</t>
  </si>
  <si>
    <t xml:space="preserve">Under USD 10k (repair and lost production)</t>
  </si>
  <si>
    <t xml:space="preserve">Internal non-conformance only; no external reporting</t>
  </si>
  <si>
    <t xml:space="preserve">No external interest</t>
  </si>
  <si>
    <t xml:space="preserve">Minor</t>
  </si>
  <si>
    <t xml:space="preserve">Medical treatment or restricted work case</t>
  </si>
  <si>
    <t xml:space="preserve">Event dose under 1 mSv; skin or PPE contamination removed on site; uranium bioassay below investigation level; brief exposure to acid mist, SO2 or H2O2 with no treatment</t>
  </si>
  <si>
    <t xml:space="preserve">Small release outside bund, on site only, cleaned up within 24 h; no breach of discharge or emission limits</t>
  </si>
  <si>
    <t xml:space="preserve">1 to 8 h circuit outage, or under 5% of daily U3O8 production lost</t>
  </si>
  <si>
    <t xml:space="preserve">USD 10k to 100k</t>
  </si>
  <si>
    <t xml:space="preserve">Minor non-compliance with a licence or permit condition, closed out in routine reporting</t>
  </si>
  <si>
    <t xml:space="preserve">Local concern handled through normal community engagement</t>
  </si>
  <si>
    <t xml:space="preserve">Moderate</t>
  </si>
  <si>
    <t xml:space="preserve">Lost-time injury, fully reversible</t>
  </si>
  <si>
    <t xml:space="preserve">Event dose 1 to 5 mSv or above the site investigation level; internal contamination (bioassay above investigation level); exposure above OEL to acid, SO2/SO3 or H2O2 needing medical assessment</t>
  </si>
  <si>
    <t xml:space="preserve">Reportable on-site release of acid, uranium-bearing solution or slurry; short exceedance of an emission or discharge limit; remediation within 1 month</t>
  </si>
  <si>
    <t xml:space="preserve">8 to 24 h circuit stop, or 5 to 25% of daily production lost; acid plant trip limiting leach acid supply</t>
  </si>
  <si>
    <t xml:space="preserve">USD 100k to 500k</t>
  </si>
  <si>
    <t xml:space="preserve">Notifiable incident to the radiation or environmental regulator; inspection or improvement notice likely</t>
  </si>
  <si>
    <t xml:space="preserve">Formal community complaint or local media coverage</t>
  </si>
  <si>
    <t xml:space="preserve">Major</t>
  </si>
  <si>
    <t xml:space="preserve">Permanent disability, or several lost-time injuries in one event</t>
  </si>
  <si>
    <t xml:space="preserve">Occupational dose limit exceeded (ICRP 103: 20 mSv/y averaged over 5 years, or 50 mSv in one year) or public dose above 1 mSv/y; uranium intake requiring clinical follow-up; occupational illness</t>
  </si>
  <si>
    <t xml:space="preserve">Off-site release of acid, uranium-bearing solution, slurry or tailings water to surface or groundwater; off-site SO2 impact; remediation over months</t>
  </si>
  <si>
    <t xml:space="preserve">1 to 7 days plant stop, or over 25% of weekly production lost</t>
  </si>
  <si>
    <t xml:space="preserve">USD 0.5M to 2.5M</t>
  </si>
  <si>
    <t xml:space="preserve">Breach of licence or permit conditions; regulatory directive or fine; loss of control of uranium concentrate requiring nuclear security or safeguards reporting</t>
  </si>
  <si>
    <t xml:space="preserve">National media coverage, community protest, or offtaker or investor concern</t>
  </si>
  <si>
    <t xml:space="preserve">Catastrophic</t>
  </si>
  <si>
    <t xml:space="preserve">One or more fatalities</t>
  </si>
  <si>
    <t xml:space="preserve">Severe overexposure with deterministic effects, several workers over the dose limit, or public exposure needing protective action; fatality or chronic disease from exposure</t>
  </si>
  <si>
    <t xml:space="preserve">Major off-site release (tailings storage, leach circuit or acid storage failure) with long-term contamination of water resources or ecosystems; remediation over years</t>
  </si>
  <si>
    <t xml:space="preserve">Over 7 days plant stop, or a month of production target lost</t>
  </si>
  <si>
    <t xml:space="preserve">Over USD 2.5M</t>
  </si>
  <si>
    <t xml:space="preserve">Licence suspension or revocation, prosecution, or shutdown ordered by a regulator; theft or diversion of uranium concentrate</t>
  </si>
  <si>
    <t xml:space="preserve">International coverage; sustained loss of social licence to operate</t>
  </si>
  <si>
    <t xml:space="preserve">Risk matrix: likelihood levels</t>
  </si>
  <si>
    <t xml:space="preserve">Frequency guide for risk assessments; AHIM sets likelihood from condition (an open finding can override it: Records, Likelihood override).</t>
  </si>
  <si>
    <t xml:space="preserve">Frequency guide</t>
  </si>
  <si>
    <t xml:space="preserve">AHIM mapping</t>
  </si>
  <si>
    <t xml:space="preserve">Rare</t>
  </si>
  <si>
    <t xml:space="preserve">Not expected in the life of the asset</t>
  </si>
  <si>
    <t xml:space="preserve">Less than once in 20 years</t>
  </si>
  <si>
    <t xml:space="preserve">Condition OK and inspected within its required interval</t>
  </si>
  <si>
    <t xml:space="preserve">Unlikely</t>
  </si>
  <si>
    <t xml:space="preserve">Could occur at some time</t>
  </si>
  <si>
    <t xml:space="preserve">Once in 5 to 20 years</t>
  </si>
  <si>
    <t xml:space="preserve">Condition Unknown: not inspected within its required interval</t>
  </si>
  <si>
    <t xml:space="preserve">Possible</t>
  </si>
  <si>
    <t xml:space="preserve">Deterioration confirmed; failure could occur</t>
  </si>
  <si>
    <t xml:space="preserve">Once in 1 to 5 years</t>
  </si>
  <si>
    <t xml:space="preserve">Open Alert finding, or latest reading in the alert band</t>
  </si>
  <si>
    <t xml:space="preserve">Likely</t>
  </si>
  <si>
    <t xml:space="preserve">Failure expected within weeks to months</t>
  </si>
  <si>
    <t xml:space="preserve">About once a year or more</t>
  </si>
  <si>
    <t xml:space="preserve">Open Danger finding, latest reading in the danger band, or remaining life 1 year or less</t>
  </si>
  <si>
    <t xml:space="preserve">Almost certain</t>
  </si>
  <si>
    <t xml:space="preserve">Failure in progress or imminent</t>
  </si>
  <si>
    <t xml:space="preserve">Several times a year, or happening now</t>
  </si>
  <si>
    <t xml:space="preserve">Active loss of containment, through-wall defect, trip or failure in progress</t>
  </si>
  <si>
    <t xml:space="preserve">Risk matrix: rating, response and acceptance authority</t>
  </si>
  <si>
    <t xml:space="preserve">Risk score = consequence x likelihood (1 to 25). A risk may only be accepted, unmitigated, by the authority shown or above.</t>
  </si>
  <si>
    <t xml:space="preserve">Rating</t>
  </si>
  <si>
    <t xml:space="preserve">Authority to accept the risk</t>
  </si>
  <si>
    <t xml:space="preserve">Extreme</t>
  </si>
  <si>
    <t xml:space="preserve">Act within 7 days; inform senior management; stop or restrict operation unless controls make it safe</t>
  </si>
  <si>
    <t xml:space="preserve">High</t>
  </si>
  <si>
    <t xml:space="preserve">Act within 30 days; interim controls in place and verified; Engineering Manager informed</t>
  </si>
  <si>
    <t xml:space="preserve">Medium</t>
  </si>
  <si>
    <t xml:space="preserve">Plan within 90 days through normal planning and scheduling</t>
  </si>
  <si>
    <t xml:space="preserve">Low</t>
  </si>
  <si>
    <t xml:space="preserve">Manage by routine maintenance and monitoring</t>
  </si>
  <si>
    <t xml:space="preserve">Supervisor</t>
  </si>
  <si>
    <t xml:space="preserve">Consequence floors by service</t>
  </si>
  <si>
    <t xml:space="preserve">Minimum consequence for equipment that holds or moves the fluid (loss of containment). Every asset handling dry uranium product takes the product floor. Read-only reference: change in scripts/ahim_reference.py.</t>
  </si>
  <si>
    <t xml:space="preserve">Minimum consequence</t>
  </si>
  <si>
    <t xml:space="preserve">Applies to</t>
  </si>
  <si>
    <t xml:space="preserve">Uranium product (yellowcake)</t>
  </si>
  <si>
    <t xml:space="preserve">uranium concentrate: inhalation dose, emissions and nuclear security</t>
  </si>
  <si>
    <t xml:space="preserve">All assets in the area</t>
  </si>
  <si>
    <t xml:space="preserve">Sulphuric acid</t>
  </si>
  <si>
    <t xml:space="preserve">sulphuric acid: severe burns and off-site release</t>
  </si>
  <si>
    <t xml:space="preserve">Pumps, tanks, vessels, piping, heat exchangers, sumps, thickeners, acid towers and coolers</t>
  </si>
  <si>
    <t xml:space="preserve">Hydrogen peroxide</t>
  </si>
  <si>
    <t xml:space="preserve">hydrogen peroxide: oxidiser, decomposition and overpressure</t>
  </si>
  <si>
    <t xml:space="preserve">Uranium precipitate</t>
  </si>
  <si>
    <t xml:space="preserve">uranium-bearing precipitate: contamination and dose</t>
  </si>
  <si>
    <t xml:space="preserve">Eluate / uranium solution</t>
  </si>
  <si>
    <t xml:space="preserve">uranium-bearing solution: contamination and environmental release</t>
  </si>
  <si>
    <t xml:space="preserve">Slurry (acid leach)</t>
  </si>
  <si>
    <t xml:space="preserve">acidic uranium-bearing slurry: environmental release</t>
  </si>
  <si>
    <t xml:space="preserve">Caustic soda</t>
  </si>
  <si>
    <t xml:space="preserve">caustic: severe burns</t>
  </si>
  <si>
    <t xml:space="preserve">Gypsum slurry</t>
  </si>
  <si>
    <t xml:space="preserve">gypsum slurry spill</t>
  </si>
  <si>
    <t xml:space="preserve">Slurry</t>
  </si>
  <si>
    <t xml:space="preserve">slurry spill</t>
  </si>
  <si>
    <t xml:space="preserve">Reagent</t>
  </si>
  <si>
    <t xml:space="preserve">reagent spill</t>
  </si>
  <si>
    <t xml:space="preserve">Water</t>
  </si>
  <si>
    <t xml:space="preserve">water</t>
  </si>
  <si>
    <t xml:space="preserve">ISO 14224 failure codes</t>
  </si>
  <si>
    <t xml:space="preserve">Failure modes (what the failure looks like) and mechanisms (how it happens), ISO 14224:2016 Annex B, plus the mapping of site failure-mode text.</t>
  </si>
  <si>
    <t xml:space="preserve">Type</t>
  </si>
  <si>
    <t xml:space="preserve">Code</t>
  </si>
  <si>
    <t xml:space="preserve">Note</t>
  </si>
  <si>
    <t xml:space="preserve">ISO 14224 failure mode</t>
  </si>
  <si>
    <t xml:space="preserve">AIR</t>
  </si>
  <si>
    <t xml:space="preserve">Abnormal instrument reading</t>
  </si>
  <si>
    <t xml:space="preserve">External leakage - process medium</t>
  </si>
  <si>
    <t xml:space="preserve">ELU</t>
  </si>
  <si>
    <t xml:space="preserve">External leakage - utility medium</t>
  </si>
  <si>
    <t xml:space="preserve">ERO</t>
  </si>
  <si>
    <t xml:space="preserve">Erratic output</t>
  </si>
  <si>
    <t xml:space="preserve">FTS</t>
  </si>
  <si>
    <t xml:space="preserve">Fail to start on demand</t>
  </si>
  <si>
    <t xml:space="preserve">HIO</t>
  </si>
  <si>
    <t xml:space="preserve">High output</t>
  </si>
  <si>
    <t xml:space="preserve">INL</t>
  </si>
  <si>
    <t xml:space="preserve">Internal leakage</t>
  </si>
  <si>
    <t xml:space="preserve">LOO</t>
  </si>
  <si>
    <t xml:space="preserve">Low output</t>
  </si>
  <si>
    <t xml:space="preserve">NOI</t>
  </si>
  <si>
    <t xml:space="preserve">Noise</t>
  </si>
  <si>
    <t xml:space="preserve">Overheating</t>
  </si>
  <si>
    <t xml:space="preserve">PDE</t>
  </si>
  <si>
    <t xml:space="preserve">Parameter deviation</t>
  </si>
  <si>
    <t xml:space="preserve">PLU</t>
  </si>
  <si>
    <t xml:space="preserve">Plugged / choked</t>
  </si>
  <si>
    <t xml:space="preserve">SER</t>
  </si>
  <si>
    <t xml:space="preserve">Minor in-service problems</t>
  </si>
  <si>
    <t xml:space="preserve">STD</t>
  </si>
  <si>
    <t xml:space="preserve">Structural deficiency</t>
  </si>
  <si>
    <t xml:space="preserve">UST</t>
  </si>
  <si>
    <t xml:space="preserve">Spurious stop</t>
  </si>
  <si>
    <t xml:space="preserve">OTH</t>
  </si>
  <si>
    <t xml:space="preserve">UNK</t>
  </si>
  <si>
    <t xml:space="preserve">ISO 14224 failure mechanism</t>
  </si>
  <si>
    <t xml:space="preserve">1.0</t>
  </si>
  <si>
    <t xml:space="preserve">Mechanical failure - general</t>
  </si>
  <si>
    <t xml:space="preserve">1.1</t>
  </si>
  <si>
    <t xml:space="preserve">Leakage</t>
  </si>
  <si>
    <t xml:space="preserve">1.2</t>
  </si>
  <si>
    <t xml:space="preserve">1.3</t>
  </si>
  <si>
    <t xml:space="preserve">Clearance / alignment failure</t>
  </si>
  <si>
    <t xml:space="preserve">1.4</t>
  </si>
  <si>
    <t xml:space="preserve">Deformation</t>
  </si>
  <si>
    <t xml:space="preserve">1.5</t>
  </si>
  <si>
    <t xml:space="preserve">Looseness</t>
  </si>
  <si>
    <t xml:space="preserve">1.6</t>
  </si>
  <si>
    <t xml:space="preserve">Sticking</t>
  </si>
  <si>
    <t xml:space="preserve">2.0</t>
  </si>
  <si>
    <t xml:space="preserve">Material failure - general</t>
  </si>
  <si>
    <t xml:space="preserve">2.1</t>
  </si>
  <si>
    <t xml:space="preserve">Cavitation</t>
  </si>
  <si>
    <t xml:space="preserve">2.2</t>
  </si>
  <si>
    <t xml:space="preserve">Corrosion</t>
  </si>
  <si>
    <t xml:space="preserve">2.3</t>
  </si>
  <si>
    <t xml:space="preserve">Erosion</t>
  </si>
  <si>
    <t xml:space="preserve">2.4</t>
  </si>
  <si>
    <t xml:space="preserve">Wear</t>
  </si>
  <si>
    <t xml:space="preserve">2.5</t>
  </si>
  <si>
    <t xml:space="preserve">Breakage</t>
  </si>
  <si>
    <t xml:space="preserve">2.6</t>
  </si>
  <si>
    <t xml:space="preserve">Fatigue</t>
  </si>
  <si>
    <t xml:space="preserve">2.7</t>
  </si>
  <si>
    <t xml:space="preserve">2.8</t>
  </si>
  <si>
    <t xml:space="preserve">Burst</t>
  </si>
  <si>
    <t xml:space="preserve">3.0</t>
  </si>
  <si>
    <t xml:space="preserve">Instrument failure - general</t>
  </si>
  <si>
    <t xml:space="preserve">4.0</t>
  </si>
  <si>
    <t xml:space="preserve">Electrical failure - general</t>
  </si>
  <si>
    <t xml:space="preserve">4.1</t>
  </si>
  <si>
    <t xml:space="preserve">Short circuiting</t>
  </si>
  <si>
    <t xml:space="preserve">4.2</t>
  </si>
  <si>
    <t xml:space="preserve">Open circuit</t>
  </si>
  <si>
    <t xml:space="preserve">4.3</t>
  </si>
  <si>
    <t xml:space="preserve">No power / voltage</t>
  </si>
  <si>
    <t xml:space="preserve">4.4</t>
  </si>
  <si>
    <t xml:space="preserve">Faulty power / voltage</t>
  </si>
  <si>
    <t xml:space="preserve">4.5</t>
  </si>
  <si>
    <t xml:space="preserve">Earth / isolation fault</t>
  </si>
  <si>
    <t xml:space="preserve">5.0</t>
  </si>
  <si>
    <t xml:space="preserve">External influence - general</t>
  </si>
  <si>
    <t xml:space="preserve">5.1</t>
  </si>
  <si>
    <t xml:space="preserve">Blockage / plugged</t>
  </si>
  <si>
    <t xml:space="preserve">5.2</t>
  </si>
  <si>
    <t xml:space="preserve">Contamination</t>
  </si>
  <si>
    <t xml:space="preserve">5.3</t>
  </si>
  <si>
    <t xml:space="preserve">Miscellaneous external influences</t>
  </si>
  <si>
    <t xml:space="preserve">6.0</t>
  </si>
  <si>
    <t xml:space="preserve">Miscellaneous</t>
  </si>
  <si>
    <t xml:space="preserve">6.4</t>
  </si>
  <si>
    <t xml:space="preserve">Site failure mode mapping</t>
  </si>
  <si>
    <t xml:space="preserve">Gear wear or breakage</t>
  </si>
  <si>
    <t xml:space="preserve">NOI / 2.4</t>
  </si>
  <si>
    <t xml:space="preserve">CM workbook Failure Mode -&gt; ISO 14224</t>
  </si>
  <si>
    <t xml:space="preserve">Motor failure</t>
  </si>
  <si>
    <t xml:space="preserve">BRD / 4.0</t>
  </si>
  <si>
    <t xml:space="preserve">Bearing failure</t>
  </si>
  <si>
    <t xml:space="preserve">VIB / 2.4</t>
  </si>
  <si>
    <t xml:space="preserve">Shaft misalignment or bending</t>
  </si>
  <si>
    <t xml:space="preserve">VIB / 1.3</t>
  </si>
  <si>
    <t xml:space="preserve">VFD fault or failure</t>
  </si>
  <si>
    <t xml:space="preserve">UST / 4.4</t>
  </si>
  <si>
    <t xml:space="preserve">Looseness on structures</t>
  </si>
  <si>
    <t xml:space="preserve">VIB / 1.5</t>
  </si>
  <si>
    <t xml:space="preserve">Excessive vibration</t>
  </si>
  <si>
    <t xml:space="preserve">VIB / 1.2</t>
  </si>
  <si>
    <t xml:space="preserve">Belt slippage or wear</t>
  </si>
  <si>
    <t xml:space="preserve">LOO / 2.4</t>
  </si>
  <si>
    <t xml:space="preserve">Conveyor belt misalignment or tearing</t>
  </si>
  <si>
    <t xml:space="preserve">STD / 1.3</t>
  </si>
  <si>
    <t xml:space="preserve">Hydraulic system leaks or pressure loss</t>
  </si>
  <si>
    <t xml:space="preserve">ELU / 1.1</t>
  </si>
  <si>
    <t xml:space="preserve">Pump cavitation or seal failure</t>
  </si>
  <si>
    <t xml:space="preserve">ELP / 2.1</t>
  </si>
  <si>
    <t xml:space="preserve">Valve leakage or malfunction</t>
  </si>
  <si>
    <t xml:space="preserve">INL / 1.1</t>
  </si>
  <si>
    <t xml:space="preserve">Grounding issues</t>
  </si>
  <si>
    <t xml:space="preserve">SER / 4.5</t>
  </si>
  <si>
    <t xml:space="preserve">Overloading of equipment</t>
  </si>
  <si>
    <t xml:space="preserve">OHE / 2.7</t>
  </si>
  <si>
    <t xml:space="preserve">Agitator shaft failure</t>
  </si>
  <si>
    <t xml:space="preserve">BRD / 2.5</t>
  </si>
  <si>
    <t xml:space="preserve">Fan imbalance or blade damage</t>
  </si>
  <si>
    <t xml:space="preserve">Screen blinding or damage</t>
  </si>
  <si>
    <t xml:space="preserve">PLU / 5.1</t>
  </si>
  <si>
    <t xml:space="preserve">Filter media blinding or damage</t>
  </si>
  <si>
    <t xml:space="preserve">Lubrication system failure</t>
  </si>
  <si>
    <t xml:space="preserve">Cracks in welds or joints</t>
  </si>
  <si>
    <t xml:space="preserve">STD / 2.6</t>
  </si>
  <si>
    <t xml:space="preserve">OTH / 6.0</t>
  </si>
  <si>
    <t xml:space="preserve">Damage mechanisms (static equipment)</t>
  </si>
  <si>
    <t xml:space="preserve">API 571 damage mechanisms and site mechanisms relevant to the uranium process plant and the sulphuric acid plant.</t>
  </si>
  <si>
    <t xml:space="preserve">Mechanism</t>
  </si>
  <si>
    <t xml:space="preserve">Where it applies</t>
  </si>
  <si>
    <t xml:space="preserve">Sulfuric acid corrosion</t>
  </si>
  <si>
    <t xml:space="preserve">API 571</t>
  </si>
  <si>
    <t xml:space="preserve">Acid plant towers, coolers, acid tanks and piping; leach and reagent tanks. Velocity, temperature and concentration sensitive.</t>
  </si>
  <si>
    <t xml:space="preserve">Erosion / erosion-corrosion</t>
  </si>
  <si>
    <t xml:space="preserve">Slurry tanks, launders, slurry piping and pump casings; leach and RIP circuits.</t>
  </si>
  <si>
    <t xml:space="preserve">Atmospheric corrosion</t>
  </si>
  <si>
    <t xml:space="preserve">External surfaces; accelerated by acid vapour and water retention on roofs.</t>
  </si>
  <si>
    <t xml:space="preserve">Corrosion under insulation (CUI)</t>
  </si>
  <si>
    <t xml:space="preserve">Insulated tanks and piping, especially cycling temperatures.</t>
  </si>
  <si>
    <t xml:space="preserve">Flue-gas dew-point corrosion</t>
  </si>
  <si>
    <t xml:space="preserve">Acid plant gas ducts, economisers and converter outlets below acid dew point.</t>
  </si>
  <si>
    <t xml:space="preserve">Mechanical / vibration fatigue</t>
  </si>
  <si>
    <t xml:space="preserve">Agitator bridges, screen side plates, small-bore connections.</t>
  </si>
  <si>
    <t xml:space="preserve">Refractory degradation</t>
  </si>
  <si>
    <t xml:space="preserve">API 571 / API RP 936</t>
  </si>
  <si>
    <t xml:space="preserve">Sulphur furnace, converter, kiln and calciner linings: detected by IR hot spots.</t>
  </si>
  <si>
    <t xml:space="preserve">Boiler water / condensate corrosion</t>
  </si>
  <si>
    <t xml:space="preserve">Waste heat boiler and economiser water side.</t>
  </si>
  <si>
    <t xml:space="preserve">Localized (pitting) corrosion</t>
  </si>
  <si>
    <t xml:space="preserve">Site</t>
  </si>
  <si>
    <t xml:space="preserve">Coating defects, crevices, stagnant zones.</t>
  </si>
  <si>
    <t xml:space="preserve">Coating breakdown</t>
  </si>
  <si>
    <t xml:space="preserve">Site / ISO 12944</t>
  </si>
  <si>
    <t xml:space="preserve">External coating failure leading to atmospheric or acid-vapour corrosion.</t>
  </si>
  <si>
    <t xml:space="preserve">Lining failure</t>
  </si>
  <si>
    <t xml:space="preserve">Rubber or FRP lining holidays in acid and leach service.</t>
  </si>
  <si>
    <t xml:space="preserve">Gasket / bolting degradation</t>
  </si>
  <si>
    <t xml:space="preserve">Site / ASME PCC-1</t>
  </si>
  <si>
    <t xml:space="preserve">Flanges and manways: loss of preload, chemical attack of gaskets, missing bolts.</t>
  </si>
  <si>
    <t xml:space="preserve">Concrete acid attack</t>
  </si>
  <si>
    <t xml:space="preserve">Foundations, plinths and bunds exposed to acid spillage.</t>
  </si>
  <si>
    <t xml:space="preserve">Foundation settlement</t>
  </si>
  <si>
    <t xml:space="preserve">Site / API 653 Annex B</t>
  </si>
  <si>
    <t xml:space="preserve">Tank foundations: tilt, settlement, loss of anchorage.</t>
  </si>
  <si>
    <t xml:space="preserve">Weld cracking / weld defects</t>
  </si>
  <si>
    <t xml:space="preserve">Repaired welds, lack of fusion, fatigue cracks at shell-to-bottom.</t>
  </si>
  <si>
    <t xml:space="preserve">Wall thinning (general)</t>
  </si>
  <si>
    <t xml:space="preserve">Measured loss of thickness where the mechanism is not yet confirmed.</t>
  </si>
  <si>
    <t xml:space="preserve">Equipment strategy library</t>
  </si>
  <si>
    <t xml:space="preserve">Failure mode -&gt; technique -&gt; task -&gt; interval by criticality class (A/B/C, days; blank = not required). Starting intervals: refine with P-F interval, history and OEM (ISO 17359). Tracked = N: done by operators, not measured in AHIM.</t>
  </si>
  <si>
    <t xml:space="preserve">Mechanism / cause</t>
  </si>
  <si>
    <t xml:space="preserve">Task</t>
  </si>
  <si>
    <t xml:space="preserve">Interval A (days)</t>
  </si>
  <si>
    <t xml:space="preserve">Interval B (days)</t>
  </si>
  <si>
    <t xml:space="preserve">Interval C (days)</t>
  </si>
  <si>
    <t xml:space="preserve">Alert / Danger criterion</t>
  </si>
  <si>
    <t xml:space="preserve">Tracked in AHIM</t>
  </si>
  <si>
    <t xml:space="preserve">Centrifugal slurry pump</t>
  </si>
  <si>
    <t xml:space="preserve">Bearing wear, misalignment, looseness, unbalance</t>
  </si>
  <si>
    <t xml:space="preserve">Overall velocity and bearing envelope (gE) route, all bearings, 3 axes</t>
  </si>
  <si>
    <t xml:space="preserve">Velocity Alert 4.5 / Danger 7.1 mm/s RMS; gE 2x / 4x baseline</t>
  </si>
  <si>
    <t xml:space="preserve">ISO 20816-3, ISO 13373-1</t>
  </si>
  <si>
    <t xml:space="preserve">Bearing lubrication (over / under greasing)</t>
  </si>
  <si>
    <t xml:space="preserve">Ultrasound bearing condition and guided greasing</t>
  </si>
  <si>
    <t xml:space="preserve">+8 dB over baseline Alert, +16 dB Danger</t>
  </si>
  <si>
    <t xml:space="preserve">ISO 29821</t>
  </si>
  <si>
    <t xml:space="preserve">Bearing, coupling and motor overheating</t>
  </si>
  <si>
    <t xml:space="preserve">Thermography of motor, coupling and bearing housings</t>
  </si>
  <si>
    <t xml:space="preserve">Bearing dT &gt; 20 C vs similar Alert, &gt; 40 C Danger</t>
  </si>
  <si>
    <t xml:space="preserve">ISO 18434-1</t>
  </si>
  <si>
    <t xml:space="preserve">Wet-end wear (impeller, liner, throatbush)</t>
  </si>
  <si>
    <t xml:space="preserve">CM sensitive inspection: duty point, gland, noise, casing wear</t>
  </si>
  <si>
    <t xml:space="preserve">Performance &lt; 90% of baseline Alert</t>
  </si>
  <si>
    <t xml:space="preserve">OEM, ISO 17359</t>
  </si>
  <si>
    <t xml:space="preserve">Gland / mechanical seal leakage</t>
  </si>
  <si>
    <t xml:space="preserve">Operator round: gland leakage and flush water</t>
  </si>
  <si>
    <t xml:space="preserve">Any slurry spray or acid leak = Danger</t>
  </si>
  <si>
    <t xml:space="preserve">Casing / base erosion-corrosion</t>
  </si>
  <si>
    <t xml:space="preserve">UT of casing and suction / discharge spools at CMLs</t>
  </si>
  <si>
    <t xml:space="preserve">Below minimum wall = Danger</t>
  </si>
  <si>
    <t xml:space="preserve">API 570 practice</t>
  </si>
  <si>
    <t xml:space="preserve">Bearing wear, misalignment, cavitation</t>
  </si>
  <si>
    <t xml:space="preserve">Overall velocity and envelope route</t>
  </si>
  <si>
    <t xml:space="preserve">Alert 4.5 / Danger 7.1 mm/s RMS</t>
  </si>
  <si>
    <t xml:space="preserve">ISO 20816-3</t>
  </si>
  <si>
    <t xml:space="preserve">Lubricant degradation, water ingress</t>
  </si>
  <si>
    <t xml:space="preserve">Oil analysis of bearing housings (oil lubricated)</t>
  </si>
  <si>
    <t xml:space="preserve">ISO 4406 above target, water &gt; 500 ppm Alert</t>
  </si>
  <si>
    <t xml:space="preserve">ISO 4406, ASTM D7720</t>
  </si>
  <si>
    <t xml:space="preserve">Motor and coupling overheating</t>
  </si>
  <si>
    <t xml:space="preserve">Thermography of motor and coupling</t>
  </si>
  <si>
    <t xml:space="preserve">dT limits per ISO 18434-1</t>
  </si>
  <si>
    <t xml:space="preserve">Mechanical seal leakage (acid, H2O2, eluate)</t>
  </si>
  <si>
    <t xml:space="preserve">CM sensitive inspection incl. seal, flange and drain check</t>
  </si>
  <si>
    <t xml:space="preserve">Acid or H2O2 leak = Danger</t>
  </si>
  <si>
    <t xml:space="preserve">Site, ASME PCC-1</t>
  </si>
  <si>
    <t xml:space="preserve">Positive displacement pump</t>
  </si>
  <si>
    <t xml:space="preserve">Hose / stator / diaphragm wear and leakage</t>
  </si>
  <si>
    <t xml:space="preserve">CM sensitive inspection: hose or stator condition, leaks, pulsation</t>
  </si>
  <si>
    <t xml:space="preserve">Leak or hose bulge = Danger</t>
  </si>
  <si>
    <t xml:space="preserve">OEM</t>
  </si>
  <si>
    <t xml:space="preserve">Gearbox wear</t>
  </si>
  <si>
    <t xml:space="preserve">Gearbox and motor vibration route</t>
  </si>
  <si>
    <t xml:space="preserve">Velocity Alert 4.5 / Danger 7.1 mm/s; gear-mesh sidebands</t>
  </si>
  <si>
    <t xml:space="preserve">Gearbox lubricant degradation</t>
  </si>
  <si>
    <t xml:space="preserve">Gearbox oil analysis (Fe, PQ, water, viscosity)</t>
  </si>
  <si>
    <t xml:space="preserve">Lab limits; PQ trend</t>
  </si>
  <si>
    <t xml:space="preserve">Gear and bearing wear in gearbox</t>
  </si>
  <si>
    <t xml:space="preserve">Gearbox and motor vibration (velocity, envelope, gear-mesh)</t>
  </si>
  <si>
    <t xml:space="preserve">Velocity Alert 4.5 / Danger 7.1 mm/s; GMF sidebands rising</t>
  </si>
  <si>
    <t xml:space="preserve">Gearbox lubricant degradation, water ingress</t>
  </si>
  <si>
    <t xml:space="preserve">Gearbox oil analysis (Fe, PQ, Cu, water, viscosity, ISO 4406)</t>
  </si>
  <si>
    <t xml:space="preserve">Lab limits; Fe or PQ doubling = Alert</t>
  </si>
  <si>
    <t xml:space="preserve">Shaft, coupling and impeller damage; looseness</t>
  </si>
  <si>
    <t xml:space="preserve">CM sensitive inspection: shaft run-out, coupling, mounting, noise</t>
  </si>
  <si>
    <t xml:space="preserve">Visible run-out or loose mounting = Alert</t>
  </si>
  <si>
    <t xml:space="preserve">Bridge / support corrosion and fatigue</t>
  </si>
  <si>
    <t xml:space="preserve">Structural inspection of agitator bridge and supports</t>
  </si>
  <si>
    <t xml:space="preserve">Section loss &gt; 10% or cracks = Alert</t>
  </si>
  <si>
    <t xml:space="preserve">Site, API 571 fatigue</t>
  </si>
  <si>
    <t xml:space="preserve">Motor overheating</t>
  </si>
  <si>
    <t xml:space="preserve">Thermography of motor and gearbox</t>
  </si>
  <si>
    <t xml:space="preserve">Vibrating / linear screen</t>
  </si>
  <si>
    <t xml:space="preserve">Exciter bearing wear, stroke / orbit deviation</t>
  </si>
  <si>
    <t xml:space="preserve">Exciter bearings, stroke and orbit measurement</t>
  </si>
  <si>
    <t xml:space="preserve">Stroke outside OEM band or bearing gE rising = Alert</t>
  </si>
  <si>
    <t xml:space="preserve">OEM, ISO 13373-1</t>
  </si>
  <si>
    <t xml:space="preserve">Side-plate and cross-beam fatigue cracking</t>
  </si>
  <si>
    <t xml:space="preserve">Crack inspection (visual + MT/PT at hot spots)</t>
  </si>
  <si>
    <t xml:space="preserve">Any crack = Danger on load-bearing members</t>
  </si>
  <si>
    <t xml:space="preserve">Exciter lubricant degradation</t>
  </si>
  <si>
    <t xml:space="preserve">Exciter oil analysis</t>
  </si>
  <si>
    <t xml:space="preserve">Lab limits</t>
  </si>
  <si>
    <t xml:space="preserve">ISO 4406</t>
  </si>
  <si>
    <t xml:space="preserve">Deck blinding, panel wear and damage</t>
  </si>
  <si>
    <t xml:space="preserve">CM sensitive inspection of decks, panels and springs</t>
  </si>
  <si>
    <t xml:space="preserve">Holes in panels or broken springs = Alert</t>
  </si>
  <si>
    <t xml:space="preserve">Crusher / sizer / feeder</t>
  </si>
  <si>
    <t xml:space="preserve">Bearing and drive train wear</t>
  </si>
  <si>
    <t xml:space="preserve">Vibration route on motor, gearbox and shaft bearings</t>
  </si>
  <si>
    <t xml:space="preserve">Alert 4.5 / Danger 7.1 mm/s (rigid); trend for low speed</t>
  </si>
  <si>
    <t xml:space="preserve">Gearbox oil analysis</t>
  </si>
  <si>
    <t xml:space="preserve">Brake motor, end shield and coupling overheating</t>
  </si>
  <si>
    <t xml:space="preserve">Thermography of motors, brakes, couplings</t>
  </si>
  <si>
    <t xml:space="preserve">Frame, apron pans and wear-part damage</t>
  </si>
  <si>
    <t xml:space="preserve">CM sensitive inspection: wear parts, frame, fasteners</t>
  </si>
  <si>
    <t xml:space="preserve">Cracks or loose fasteners = Alert</t>
  </si>
  <si>
    <t xml:space="preserve">Mill drive (SAG / ball)</t>
  </si>
  <si>
    <t xml:space="preserve">Pinion, gearbox, motor bearing wear</t>
  </si>
  <si>
    <t xml:space="preserve">Vibration route on motor, gearbox, pinion bearings</t>
  </si>
  <si>
    <t xml:space="preserve">OEM / ISO 20816-3 limits; GMF sidebands</t>
  </si>
  <si>
    <t xml:space="preserve">Gearbox and trunnion lube degradation</t>
  </si>
  <si>
    <t xml:space="preserve">Oil analysis: gearbox, lube system, trunnion</t>
  </si>
  <si>
    <t xml:space="preserve">Lab limits; ISO 4406 target</t>
  </si>
  <si>
    <t xml:space="preserve">Girth gear load distribution, lubrication</t>
  </si>
  <si>
    <t xml:space="preserve">Girth gear temperature profile across face width</t>
  </si>
  <si>
    <t xml:space="preserve">Face temperature difference &gt; 10 C Alert</t>
  </si>
  <si>
    <t xml:space="preserve">OEM, ISO 18434-1</t>
  </si>
  <si>
    <t xml:space="preserve">Shell, liner bolts and trunnion</t>
  </si>
  <si>
    <t xml:space="preserve">CM inspection: liner bolt leaks, shell cracks, trunnion seals</t>
  </si>
  <si>
    <t xml:space="preserve">Liner bolt leak = Alert; shell crack = Danger</t>
  </si>
  <si>
    <t xml:space="preserve">Belt / screw conveyor</t>
  </si>
  <si>
    <t xml:space="preserve">Belt damage, splice failure, misalignment</t>
  </si>
  <si>
    <t xml:space="preserve">CM sensitive inspection: belt, splices, tracking, idlers, chutes</t>
  </si>
  <si>
    <t xml:space="preserve">Splice damage or tracking off = Alert</t>
  </si>
  <si>
    <t xml:space="preserve">Idler and pulley bearing failure</t>
  </si>
  <si>
    <t xml:space="preserve">Thermography of idlers and pulley bearings</t>
  </si>
  <si>
    <t xml:space="preserve">Hot idler = Alert</t>
  </si>
  <si>
    <t xml:space="preserve">Drive gearbox wear</t>
  </si>
  <si>
    <t xml:space="preserve">Drive gearbox and motor vibration</t>
  </si>
  <si>
    <t xml:space="preserve">Alert 4.5 / Danger 7.1 mm/s</t>
  </si>
  <si>
    <t xml:space="preserve">Thickener drive</t>
  </si>
  <si>
    <t xml:space="preserve">Drive gearbox lubricant degradation, wear</t>
  </si>
  <si>
    <t xml:space="preserve">Drive oil analysis (low speed: oil is the primary technique)</t>
  </si>
  <si>
    <t xml:space="preserve">Lab limits; Fe / PQ trend</t>
  </si>
  <si>
    <t xml:space="preserve">Rake torque high, bogging</t>
  </si>
  <si>
    <t xml:space="preserve">CM inspection: torque trend, rake lift, drive noise</t>
  </si>
  <si>
    <t xml:space="preserve">Torque &gt; 70% rated sustained = Alert</t>
  </si>
  <si>
    <t xml:space="preserve">Bridge and feedwell corrosion</t>
  </si>
  <si>
    <t xml:space="preserve">Structural inspection of bridge, walkway, feedwell</t>
  </si>
  <si>
    <t xml:space="preserve">Section loss or cracks = Alert</t>
  </si>
  <si>
    <t xml:space="preserve">Unbalance, bearing wear, looseness</t>
  </si>
  <si>
    <t xml:space="preserve">Vibration route (main acid plant blower: monthly minimum, online preferred)</t>
  </si>
  <si>
    <t xml:space="preserve">ISO 14694 / ISO 20816-3 zones</t>
  </si>
  <si>
    <t xml:space="preserve">ISO 14694, ISO 20816-3</t>
  </si>
  <si>
    <t xml:space="preserve">Bearing lubricant degradation</t>
  </si>
  <si>
    <t xml:space="preserve">Oil analysis (oil lubricated bearings / lube system)</t>
  </si>
  <si>
    <t xml:space="preserve">Motor and bearing overheating</t>
  </si>
  <si>
    <t xml:space="preserve">Thermography of motor and bearings</t>
  </si>
  <si>
    <t xml:space="preserve">dT limits</t>
  </si>
  <si>
    <t xml:space="preserve">Gear and bearing wear</t>
  </si>
  <si>
    <t xml:space="preserve">Vibration route incl. gear-mesh analysis</t>
  </si>
  <si>
    <t xml:space="preserve">GMF sidebands, velocity zones</t>
  </si>
  <si>
    <t xml:space="preserve">Lubricant degradation</t>
  </si>
  <si>
    <t xml:space="preserve">Hydraulic / lube unit</t>
  </si>
  <si>
    <t xml:space="preserve">Contamination, wear debris, leakage</t>
  </si>
  <si>
    <t xml:space="preserve">Oil analysis with particle count</t>
  </si>
  <si>
    <t xml:space="preserve">ISO 4406 above target code = Alert</t>
  </si>
  <si>
    <t xml:space="preserve">Hose and fitting leakage</t>
  </si>
  <si>
    <t xml:space="preserve">CM inspection: leaks, filter dP, accumulator</t>
  </si>
  <si>
    <t xml:space="preserve">Active leak = Alert</t>
  </si>
  <si>
    <t xml:space="preserve">Filter (drum / plate / belt)</t>
  </si>
  <si>
    <t xml:space="preserve">Media blinding, cloth damage</t>
  </si>
  <si>
    <t xml:space="preserve">CM inspection: cloth, cake, sprays, tracking</t>
  </si>
  <si>
    <t xml:space="preserve">Torn cloth = Alert</t>
  </si>
  <si>
    <t xml:space="preserve">Drive wear</t>
  </si>
  <si>
    <t xml:space="preserve">Drive gearbox vibration</t>
  </si>
  <si>
    <t xml:space="preserve">Velocity zones</t>
  </si>
  <si>
    <t xml:space="preserve">Electric motor and drive</t>
  </si>
  <si>
    <t xml:space="preserve">Connection, winding and bearing overheating</t>
  </si>
  <si>
    <t xml:space="preserve">Thermography of terminal boxes and frame</t>
  </si>
  <si>
    <t xml:space="preserve">NETA MTS dT: &gt; 4 C Alert, &gt; 15 C Danger</t>
  </si>
  <si>
    <t xml:space="preserve">ISO 18434-1, NETA MTS</t>
  </si>
  <si>
    <t xml:space="preserve">Insulation degradation</t>
  </si>
  <si>
    <t xml:space="preserve">Insulation resistance and polarisation index</t>
  </si>
  <si>
    <t xml:space="preserve">IR &lt; 100 MOhm or PI &lt; 2 = Alert</t>
  </si>
  <si>
    <t xml:space="preserve">IEEE 43</t>
  </si>
  <si>
    <t xml:space="preserve">Bearing wear, soft foot</t>
  </si>
  <si>
    <t xml:space="preserve">Vibration with driven machine</t>
  </si>
  <si>
    <t xml:space="preserve">Leaks, external corrosion, settlement signs</t>
  </si>
  <si>
    <t xml:space="preserve">Routine in-service external visual walk-down</t>
  </si>
  <si>
    <t xml:space="preserve">Leak = Danger; new corrosion or settlement = Alert</t>
  </si>
  <si>
    <t xml:space="preserve">API 653 (routine in-service inspection)</t>
  </si>
  <si>
    <t xml:space="preserve">Shell and roof wall thinning</t>
  </si>
  <si>
    <t xml:space="preserve">UT at CMLs; baseline + 1 year, then lesser of RL/2 and 5 years</t>
  </si>
  <si>
    <t xml:space="preserve">Below t-min = Danger; red band = Alert</t>
  </si>
  <si>
    <t xml:space="preserve">API 653, API 571</t>
  </si>
  <si>
    <t xml:space="preserve">Formal external inspection by authorised inspector</t>
  </si>
  <si>
    <t xml:space="preserve">Formal external inspection</t>
  </si>
  <si>
    <t xml:space="preserve">Per inspector report</t>
  </si>
  <si>
    <t xml:space="preserve">API 653</t>
  </si>
  <si>
    <t xml:space="preserve">Foundation, settlement, anchorage</t>
  </si>
  <si>
    <t xml:space="preserve">Foundation, settlement and verticality survey</t>
  </si>
  <si>
    <t xml:space="preserve">Tilt or settlement outside API 653 Annex B = Danger</t>
  </si>
  <si>
    <t xml:space="preserve">API 653 Annex B</t>
  </si>
  <si>
    <t xml:space="preserve">Coating and lining breakdown</t>
  </si>
  <si>
    <t xml:space="preserve">Coating DFT survey; lining holiday test at internal inspection</t>
  </si>
  <si>
    <t xml:space="preserve">DFT &lt; 200 um = Alert; lining holiday = Alert</t>
  </si>
  <si>
    <t xml:space="preserve">ISO 12944, NACE SP0188</t>
  </si>
  <si>
    <t xml:space="preserve">Process vessel (atmospheric, lined)</t>
  </si>
  <si>
    <t xml:space="preserve">Leaks, flange and manway gasket failure</t>
  </si>
  <si>
    <t xml:space="preserve">Routine external visual walk-down incl. bolted joints</t>
  </si>
  <si>
    <t xml:space="preserve">Active leak = Danger</t>
  </si>
  <si>
    <t xml:space="preserve">API 653 practice, ASME PCC-1</t>
  </si>
  <si>
    <t xml:space="preserve">Formal external visual inspection (statutory)</t>
  </si>
  <si>
    <t xml:space="preserve">Site statutory, API 510/653 practice</t>
  </si>
  <si>
    <t xml:space="preserve">Wall thinning, roof corrosion</t>
  </si>
  <si>
    <t xml:space="preserve">UT at CMLs (roof and shell)</t>
  </si>
  <si>
    <t xml:space="preserve">Below t-min = Danger</t>
  </si>
  <si>
    <t xml:space="preserve">API 571, API 653 practice</t>
  </si>
  <si>
    <t xml:space="preserve">Supports, plinths and anchor bolts (acid attack)</t>
  </si>
  <si>
    <t xml:space="preserve">Structural inspection of supports and plinths</t>
  </si>
  <si>
    <t xml:space="preserve">Loss of anchorage = Danger</t>
  </si>
  <si>
    <t xml:space="preserve">Statutory inspection and certificate</t>
  </si>
  <si>
    <t xml:space="preserve">Statutory inspection / hydrotest by competent person</t>
  </si>
  <si>
    <t xml:space="preserve">Certificate expired = Danger</t>
  </si>
  <si>
    <t xml:space="preserve">Site regulation, API 510</t>
  </si>
  <si>
    <t xml:space="preserve">Wall thinning, boiler tube corrosion</t>
  </si>
  <si>
    <t xml:space="preserve">UT of shell, heads and tubes (WHB, economiser)</t>
  </si>
  <si>
    <t xml:space="preserve">Below minimum = Danger</t>
  </si>
  <si>
    <t xml:space="preserve">API 510, API 571</t>
  </si>
  <si>
    <t xml:space="preserve">Leaks, safety valve condition</t>
  </si>
  <si>
    <t xml:space="preserve">Routine external visual walk-down incl. PSV tags</t>
  </si>
  <si>
    <t xml:space="preserve">Leak or PSV overdue = Danger</t>
  </si>
  <si>
    <t xml:space="preserve">API 510, API 576</t>
  </si>
  <si>
    <t xml:space="preserve">Wall thinning (erosion-corrosion, sulfuric acid corrosion)</t>
  </si>
  <si>
    <t xml:space="preserve">UT at CMLs, elbows and tees first</t>
  </si>
  <si>
    <t xml:space="preserve">Below minimum = Danger; RL &lt;= 3 years = Alert</t>
  </si>
  <si>
    <t xml:space="preserve">API 570, API 571</t>
  </si>
  <si>
    <t xml:space="preserve">Leaks, supports, external corrosion</t>
  </si>
  <si>
    <t xml:space="preserve">External visual inspection of piping circuit</t>
  </si>
  <si>
    <t xml:space="preserve">Leak = Danger</t>
  </si>
  <si>
    <t xml:space="preserve">API 570</t>
  </si>
  <si>
    <t xml:space="preserve">Refractory loss, hot spots</t>
  </si>
  <si>
    <t xml:space="preserve">Shell thermography scan</t>
  </si>
  <si>
    <t xml:space="preserve">Shell above design or rising hot spot = Alert; above limit = Danger</t>
  </si>
  <si>
    <t xml:space="preserve">API RP 936, ISO 18434-1</t>
  </si>
  <si>
    <t xml:space="preserve">Casing, burner and nozzle condition</t>
  </si>
  <si>
    <t xml:space="preserve">CM inspection incl. burner, sight glasses, expansion joints</t>
  </si>
  <si>
    <t xml:space="preserve">Casing hot spot or leak = Alert</t>
  </si>
  <si>
    <t xml:space="preserve">Structural supports</t>
  </si>
  <si>
    <t xml:space="preserve">Structural inspection of supports and platforms</t>
  </si>
  <si>
    <t xml:space="preserve">Cracks or section loss = Alert</t>
  </si>
  <si>
    <t xml:space="preserve">Converter / gas ducts</t>
  </si>
  <si>
    <t xml:space="preserve">Flange leaks, insulation and refractory damage</t>
  </si>
  <si>
    <t xml:space="preserve">Thermography of beds, flanges and ducts</t>
  </si>
  <si>
    <t xml:space="preserve">Flange dT &gt; 30 C over baseline Alert</t>
  </si>
  <si>
    <t xml:space="preserve">Duct and economiser dew-point corrosion</t>
  </si>
  <si>
    <t xml:space="preserve">UT of ducts below acid dew point and economiser</t>
  </si>
  <si>
    <t xml:space="preserve">Drying / absorption tower, acid cooler and acid piping</t>
  </si>
  <si>
    <t xml:space="preserve">Sulfuric acid corrosion (velocity, temperature, concentration)</t>
  </si>
  <si>
    <t xml:space="preserve">UT of acid lines, cooler shells, tower shell at CMLs</t>
  </si>
  <si>
    <t xml:space="preserve">Below minimum = Danger; ST rate &gt; 1.5 x LT = Alert</t>
  </si>
  <si>
    <t xml:space="preserve">API 571 sulfuric acid corrosion</t>
  </si>
  <si>
    <t xml:space="preserve">Anodic protection / cooler tube leak</t>
  </si>
  <si>
    <t xml:space="preserve">Anodic protection potential check and cooler leak detection</t>
  </si>
  <si>
    <t xml:space="preserve">Potential outside OEM band = Alert</t>
  </si>
  <si>
    <t xml:space="preserve">Brick lining failure, hot spots</t>
  </si>
  <si>
    <t xml:space="preserve">Tower shell thermography</t>
  </si>
  <si>
    <t xml:space="preserve">Hot spot = Alert</t>
  </si>
  <si>
    <t xml:space="preserve">Acid leaks at flanges and pumps</t>
  </si>
  <si>
    <t xml:space="preserve">Routine walk-down of acid circuit</t>
  </si>
  <si>
    <t xml:space="preserve">Any acid leak = Danger</t>
  </si>
  <si>
    <t xml:space="preserve">Loose or corroded connections</t>
  </si>
  <si>
    <t xml:space="preserve">Thermography under load (&gt; 40% load)</t>
  </si>
  <si>
    <t xml:space="preserve">NETA MTS: &gt; 4 C Alert, &gt; 15 C Danger</t>
  </si>
  <si>
    <t xml:space="preserve">NETA MTS, NFPA 70B, ISO 18434-1</t>
  </si>
  <si>
    <t xml:space="preserve">Partial discharge, tracking</t>
  </si>
  <si>
    <t xml:space="preserve">Airborne ultrasound / TEV partial discharge survey</t>
  </si>
  <si>
    <t xml:space="preserve">PD activity detected = Alert</t>
  </si>
  <si>
    <t xml:space="preserve">IEC 62478 practice</t>
  </si>
  <si>
    <t xml:space="preserve">Transformer insulation and oil degradation</t>
  </si>
  <si>
    <t xml:space="preserve">Transformer oil DGA and quality</t>
  </si>
  <si>
    <t xml:space="preserve">DGA per IEC 60599 / IEEE C57.104</t>
  </si>
  <si>
    <t xml:space="preserve">IEC 60599, IEEE C57.104</t>
  </si>
  <si>
    <t xml:space="preserve">Refractory loss, shell hot spots</t>
  </si>
  <si>
    <t xml:space="preserve">Shell above limit = Danger</t>
  </si>
  <si>
    <t xml:space="preserve">Drive train wear</t>
  </si>
  <si>
    <t xml:space="preserve">Drive vibration route</t>
  </si>
  <si>
    <t xml:space="preserve">Girth gear lubrication</t>
  </si>
  <si>
    <t xml:space="preserve">Girth gear lubricant check and oil analysis</t>
  </si>
  <si>
    <t xml:space="preserve">Tyre and roller alignment, shell ovality</t>
  </si>
  <si>
    <t xml:space="preserve">Alignment and ovality survey</t>
  </si>
  <si>
    <t xml:space="preserve">Out of OEM tolerance = Alert</t>
  </si>
  <si>
    <t xml:space="preserve">Turbocharger, exhaust and cooling deviation</t>
  </si>
  <si>
    <t xml:space="preserve">Daily log: exhaust temp per cylinder, turbo in/out, oil pressure, coolant temp</t>
  </si>
  <si>
    <t xml:space="preserve">Exhaust spread &gt; 50 C or turbo outlet above OEM = Alert</t>
  </si>
  <si>
    <t xml:space="preserve">Engine wear, fuel dilution, coolant ingress</t>
  </si>
  <si>
    <t xml:space="preserve">Engine oil analysis every 250 running hours (approx. monthly)</t>
  </si>
  <si>
    <t xml:space="preserve">Lab limits (Fe, Si, Na/K, fuel dilution)</t>
  </si>
  <si>
    <t xml:space="preserve">OEM, ASTM D7720</t>
  </si>
  <si>
    <t xml:space="preserve">Alternator and engine mounting</t>
  </si>
  <si>
    <t xml:space="preserve">Vibration of alternator bearings and engine mounts</t>
  </si>
  <si>
    <t xml:space="preserve">ISO 8528-9 limits</t>
  </si>
  <si>
    <t xml:space="preserve">ISO 8528-9</t>
  </si>
  <si>
    <t xml:space="preserve">Exhaust, turbo lagging, electrical connections</t>
  </si>
  <si>
    <t xml:space="preserve">Thermography of exhaust, turbo lagging and terminals</t>
  </si>
  <si>
    <t xml:space="preserve">Lagging gaps / hot spots = Alert</t>
  </si>
  <si>
    <t xml:space="preserve">Baghouse / dust collector</t>
  </si>
  <si>
    <t xml:space="preserve">Bag blinding, broken bags, pulse-jet failure</t>
  </si>
  <si>
    <t xml:space="preserve">Differential pressure log, bag leak detector trend, pulse valve function, hopper discharge</t>
  </si>
  <si>
    <t xml:space="preserve">dP outside OEM band or leak detector alarm = Alert; visible emission = Danger</t>
  </si>
  <si>
    <t xml:space="preserve">OEM, site emission licence</t>
  </si>
  <si>
    <t xml:space="preserve">Compressed air and pulse valve leaks</t>
  </si>
  <si>
    <t xml:space="preserve">Ultrasound survey of pulse valves, headers and seals</t>
  </si>
  <si>
    <t xml:space="preserve">Leak detected = Alert</t>
  </si>
  <si>
    <t xml:space="preserve">Housing and hopper corrosion, door seal leaks (product dust)</t>
  </si>
  <si>
    <t xml:space="preserve">Housing, hopper and door seal inspection (radiological work permit)</t>
  </si>
  <si>
    <t xml:space="preserve">Seal leak or hole = Danger in product area</t>
  </si>
  <si>
    <t xml:space="preserve">Site, radiation management plan</t>
  </si>
  <si>
    <t xml:space="preserve">Stack / emission point</t>
  </si>
  <si>
    <t xml:space="preserve">Particulate and uranium emissions above licence</t>
  </si>
  <si>
    <t xml:space="preserve">Stack emission monitoring as required by the licence</t>
  </si>
  <si>
    <t xml:space="preserve">Above licence limit = Danger</t>
  </si>
  <si>
    <t xml:space="preserve">Site emission licence</t>
  </si>
  <si>
    <t xml:space="preserve">Stack shell corrosion, supports, sampling ports</t>
  </si>
  <si>
    <t xml:space="preserve">Stack structural inspection and UT at base</t>
  </si>
  <si>
    <t xml:space="preserve">Section loss or crack = Alert</t>
  </si>
  <si>
    <t xml:space="preserve">Feeder / vibrator (product handling)</t>
  </si>
  <si>
    <t xml:space="preserve">Bearing wear, unbalance, loose mounting</t>
  </si>
  <si>
    <t xml:space="preserve">Vibration route on drives and vibrator motors</t>
  </si>
  <si>
    <t xml:space="preserve">Rotary valve wear, seal leakage of product dust</t>
  </si>
  <si>
    <t xml:space="preserve">CM inspection: rotor clearance, seals, flexible connections</t>
  </si>
  <si>
    <t xml:space="preserve">Product leak = Danger</t>
  </si>
  <si>
    <t xml:space="preserve">OEM, radiation management plan</t>
  </si>
  <si>
    <t xml:space="preserve">Thermography of motors and bearings</t>
  </si>
  <si>
    <t xml:space="preserve">Product packaging line</t>
  </si>
  <si>
    <t xml:space="preserve">Drum filling, sealing, washing and weighing faults</t>
  </si>
  <si>
    <t xml:space="preserve">CM inspection of filling head, lid press, drum washer, check-weigher and conveyors</t>
  </si>
  <si>
    <t xml:space="preserve">Product spillage or seal failure = Danger</t>
  </si>
  <si>
    <t xml:space="preserve">Check-weigher accuracy (product accountancy)</t>
  </si>
  <si>
    <t xml:space="preserve">Check-weigher calibration with certified weights</t>
  </si>
  <si>
    <t xml:space="preserve">Outside tolerance = Alert</t>
  </si>
  <si>
    <t xml:space="preserve">Site product accountancy / safeguards</t>
  </si>
  <si>
    <t xml:space="preserve">Drive and motor overheating</t>
  </si>
  <si>
    <t xml:space="preserve">Thermography of drives and motors</t>
  </si>
  <si>
    <t xml:space="preserve">Heat exchanger / condenser</t>
  </si>
  <si>
    <t xml:space="preserve">Tube or gasket leakage</t>
  </si>
  <si>
    <t xml:space="preserve">CM inspection: leaks, vent, drains</t>
  </si>
  <si>
    <t xml:space="preserve">Leak = Alert; acid or product leak = Danger</t>
  </si>
  <si>
    <t xml:space="preserve">Fouling, loss of performance</t>
  </si>
  <si>
    <t xml:space="preserve">Inlet and outlet temperature survey (approach temperature)</t>
  </si>
  <si>
    <t xml:space="preserve">Approach rising over 25% from baseline = Alert</t>
  </si>
  <si>
    <t xml:space="preserve">Shell and nozzle wall thinning</t>
  </si>
  <si>
    <t xml:space="preserve">UT of shell, nozzles and channels</t>
  </si>
  <si>
    <t xml:space="preserve">API 571, API 510 practice</t>
  </si>
  <si>
    <t xml:space="preserve">Sump / bund (concrete)</t>
  </si>
  <si>
    <t xml:space="preserve">Concrete acid attack, lining failure, cracks</t>
  </si>
  <si>
    <t xml:space="preserve">Inspection of sump or bund concrete and lining</t>
  </si>
  <si>
    <t xml:space="preserve">Exposed reinforcement or lining breach = Alert; leak path = Danger</t>
  </si>
  <si>
    <t xml:space="preserve">Site, ISO 12944 / acid-resistant lining practice</t>
  </si>
  <si>
    <t xml:space="preserve">Overflow and containment loss</t>
  </si>
  <si>
    <t xml:space="preserve">CM inspection: level control, pump-out, overflow route</t>
  </si>
  <si>
    <t xml:space="preserve">Overflow evidence = Alert</t>
  </si>
  <si>
    <t xml:space="preserve">Bin / chute / bunker</t>
  </si>
  <si>
    <t xml:space="preserve">Liner and wall wear, holes, hang-ups</t>
  </si>
  <si>
    <t xml:space="preserve">CM inspection of liners, wear plates, flow and level devices</t>
  </si>
  <si>
    <t xml:space="preserve">Hole in wall or liner = Alert</t>
  </si>
  <si>
    <t xml:space="preserve">Wall thinning at impact zones</t>
  </si>
  <si>
    <t xml:space="preserve">UT at impact and wear zones</t>
  </si>
  <si>
    <t xml:space="preserve">Support structure and hopper connections</t>
  </si>
  <si>
    <t xml:space="preserve">Structural inspection of supports and bolting</t>
  </si>
  <si>
    <t xml:space="preserve">Standards compliance map</t>
  </si>
  <si>
    <t xml:space="preserve">How AHIM implements each standard and what remains to be done.</t>
  </si>
  <si>
    <t xml:space="preserve">Standard</t>
  </si>
  <si>
    <t xml:space="preserve">Clause</t>
  </si>
  <si>
    <t xml:space="preserve">Requirement</t>
  </si>
  <si>
    <t xml:space="preserve">AHIM implementation</t>
  </si>
  <si>
    <t xml:space="preserve">ISO 55001:2014</t>
  </si>
  <si>
    <t xml:space="preserve">4-10</t>
  </si>
  <si>
    <t xml:space="preserve">Asset management system: context, leadership, planning, support, operation, evaluation, improvement</t>
  </si>
  <si>
    <t xml:space="preserve">Framework document; Management page; monthly review and commentary; roadmap</t>
  </si>
  <si>
    <t xml:space="preserve">Partial: SAMP and management review to formalise</t>
  </si>
  <si>
    <t xml:space="preserve">6.2</t>
  </si>
  <si>
    <t xml:space="preserve">Asset management objectives and plans</t>
  </si>
  <si>
    <t xml:space="preserve">KPI targets in Lists; Management page vs target</t>
  </si>
  <si>
    <t xml:space="preserve">In place</t>
  </si>
  <si>
    <t xml:space="preserve">7.5</t>
  </si>
  <si>
    <t xml:space="preserve">Documented information and data</t>
  </si>
  <si>
    <t xml:space="preserve">Asset_Register, common record format, data dictionary, validation</t>
  </si>
  <si>
    <t xml:space="preserve">9.1</t>
  </si>
  <si>
    <t xml:space="preserve">Monitoring, measurement, analysis and evaluation</t>
  </si>
  <si>
    <t xml:space="preserve">AHI, data confidence, strategy compliance, SMRP metrics</t>
  </si>
  <si>
    <t xml:space="preserve">10.1</t>
  </si>
  <si>
    <t xml:space="preserve">Nonconformity and corrective action</t>
  </si>
  <si>
    <t xml:space="preserve">Open recommendations, ageing, overdue, escalation, RCA on bad actors</t>
  </si>
  <si>
    <t xml:space="preserve">ISO 31000:2018</t>
  </si>
  <si>
    <t xml:space="preserve">Risk assessment (identification, analysis, evaluation)</t>
  </si>
  <si>
    <t xml:space="preserve">5x5 risk matrix, Risk page, risk register</t>
  </si>
  <si>
    <t xml:space="preserve">ISO 14224:2016</t>
  </si>
  <si>
    <t xml:space="preserve">8, Annex B</t>
  </si>
  <si>
    <t xml:space="preserve">Equipment taxonomy, failure modes and mechanisms</t>
  </si>
  <si>
    <t xml:space="preserve">ISO 14224 failure mode and mechanism fields; site mapping</t>
  </si>
  <si>
    <t xml:space="preserve">In place: hierarchy to maintainable item level to complete</t>
  </si>
  <si>
    <t xml:space="preserve">ISO 17359:2018</t>
  </si>
  <si>
    <t xml:space="preserve">5-7</t>
  </si>
  <si>
    <t xml:space="preserve">Condition monitoring programme: failure mode, technique, interval, alarm</t>
  </si>
  <si>
    <t xml:space="preserve">Strategy library with intervals and criteria; strategy compliance</t>
  </si>
  <si>
    <t xml:space="preserve">ISO 18436 series</t>
  </si>
  <si>
    <t xml:space="preserve">-</t>
  </si>
  <si>
    <t xml:space="preserve">Competence of CM personnel</t>
  </si>
  <si>
    <t xml:space="preserve">Competence matrix in framework document</t>
  </si>
  <si>
    <t xml:space="preserve">To implement</t>
  </si>
  <si>
    <t xml:space="preserve">ISO 20816-3 / ISO 13373</t>
  </si>
  <si>
    <t xml:space="preserve">Vibration evaluation and analysis</t>
  </si>
  <si>
    <t xml:space="preserve">Vibration limits 4.5 / 7.1 mm/s; strategy tasks</t>
  </si>
  <si>
    <t xml:space="preserve">Thermography for condition monitoring</t>
  </si>
  <si>
    <t xml:space="preserve">IR tasks and NETA dT limits</t>
  </si>
  <si>
    <t xml:space="preserve">Ultrasound for condition monitoring</t>
  </si>
  <si>
    <t xml:space="preserve">Ultrasound tasks</t>
  </si>
  <si>
    <t xml:space="preserve">ISO 4406 / ASTM D7720</t>
  </si>
  <si>
    <t xml:space="preserve">Oil cleanliness and oil analysis alarm limits</t>
  </si>
  <si>
    <t xml:space="preserve">Oil analysis tasks and lab limits</t>
  </si>
  <si>
    <t xml:space="preserve">6</t>
  </si>
  <si>
    <t xml:space="preserve">Tank inspection intervals, remaining life</t>
  </si>
  <si>
    <t xml:space="preserve">Thickness monitoring, remaining life, next UT due</t>
  </si>
  <si>
    <t xml:space="preserve">Partial: t-min per shell course to calculate</t>
  </si>
  <si>
    <t xml:space="preserve">API 570 / API 510</t>
  </si>
  <si>
    <t xml:space="preserve">6-7</t>
  </si>
  <si>
    <t xml:space="preserve">Piping and pressure vessel inspection</t>
  </si>
  <si>
    <t xml:space="preserve">Piping and vessel strategy tasks; statutory register</t>
  </si>
  <si>
    <t xml:space="preserve">Partial: piping CML programme to set up</t>
  </si>
  <si>
    <t xml:space="preserve">Damage mechanisms</t>
  </si>
  <si>
    <t xml:space="preserve">Damage mechanism field and library</t>
  </si>
  <si>
    <t xml:space="preserve">API 580 / 581</t>
  </si>
  <si>
    <t xml:space="preserve">Risk-based inspection</t>
  </si>
  <si>
    <t xml:space="preserve">Likelihood from remaining life and damage mechanism</t>
  </si>
  <si>
    <t xml:space="preserve">Partial: semi-quantitative RBI to formalise</t>
  </si>
  <si>
    <t xml:space="preserve">ASME PCC-1</t>
  </si>
  <si>
    <t xml:space="preserve">Bolted flange joint assembly</t>
  </si>
  <si>
    <t xml:space="preserve">Flange leak actions (vessel inspections)</t>
  </si>
  <si>
    <t xml:space="preserve">Procedure to adopt</t>
  </si>
  <si>
    <t xml:space="preserve">SMRP Best Practice Metrics</t>
  </si>
  <si>
    <t xml:space="preserve">Maintenance and reliability KPIs</t>
  </si>
  <si>
    <t xml:space="preserve">Planned vs reactive work, PM completion, backlog</t>
  </si>
  <si>
    <t xml:space="preserve">In place (from Pronto WO export)</t>
  </si>
  <si>
    <t xml:space="preserve">ICRP / IAEA radiation protection</t>
  </si>
  <si>
    <t xml:space="preserve">ALARA for maintenance on uranium-bearing equipment</t>
  </si>
  <si>
    <t xml:space="preserve">Consequence category Health and radiation; framework document</t>
  </si>
  <si>
    <t xml:space="preserve">In place in risk matrix</t>
  </si>
</sst>
</file>

<file path=xl/styles.xml><?xml version="1.0" encoding="utf-8"?>
<styleSheet xmlns="http://schemas.openxmlformats.org/spreadsheetml/2006/main">
  <numFmts count="6">
    <numFmt numFmtId="164" formatCode="General"/>
    <numFmt numFmtId="165" formatCode="General"/>
    <numFmt numFmtId="166" formatCode="dd\-mmm\-yy"/>
    <numFmt numFmtId="167" formatCode="#,##0"/>
    <numFmt numFmtId="168" formatCode="mmm\-yy"/>
    <numFmt numFmtId="169" formatCode="\$#,##0"/>
  </numFmts>
  <fonts count="19">
    <font>
      <sz val="11"/>
      <color theme="1"/>
      <name val="Calibri"/>
      <family val="2"/>
      <charset val="1"/>
    </font>
    <font>
      <sz val="10"/>
      <name val="Arial"/>
      <family val="0"/>
    </font>
    <font>
      <sz val="10"/>
      <name val="Arial"/>
      <family val="0"/>
    </font>
    <font>
      <sz val="10"/>
      <name val="Arial"/>
      <family val="0"/>
    </font>
    <font>
      <b val="true"/>
      <sz val="16"/>
      <color rgb="FF203646"/>
      <name val="Arial"/>
      <family val="0"/>
      <charset val="1"/>
    </font>
    <font>
      <sz val="10"/>
      <color rgb="FF5D6E79"/>
      <name val="Arial"/>
      <family val="0"/>
      <charset val="1"/>
    </font>
    <font>
      <b val="true"/>
      <sz val="12"/>
      <color rgb="FF203646"/>
      <name val="Arial"/>
      <family val="0"/>
      <charset val="1"/>
    </font>
    <font>
      <sz val="10"/>
      <name val="Arial"/>
      <family val="0"/>
      <charset val="1"/>
    </font>
    <font>
      <b val="true"/>
      <sz val="10"/>
      <color rgb="FFFFFFFF"/>
      <name val="Arial"/>
      <family val="0"/>
      <charset val="1"/>
    </font>
    <font>
      <b val="true"/>
      <sz val="14"/>
      <color rgb="FF203646"/>
      <name val="Arial"/>
      <family val="0"/>
      <charset val="1"/>
    </font>
    <font>
      <sz val="9"/>
      <color rgb="FF5D6E79"/>
      <name val="Arial"/>
      <family val="0"/>
      <charset val="1"/>
    </font>
    <font>
      <b val="true"/>
      <sz val="9"/>
      <color rgb="FF203646"/>
      <name val="Arial"/>
      <family val="0"/>
      <charset val="1"/>
    </font>
    <font>
      <b val="true"/>
      <sz val="9"/>
      <color rgb="FFFFFFFF"/>
      <name val="Arial"/>
      <family val="0"/>
      <charset val="1"/>
    </font>
    <font>
      <b val="true"/>
      <sz val="9"/>
      <color rgb="FF1D2A32"/>
      <name val="Arial"/>
      <family val="0"/>
      <charset val="1"/>
    </font>
    <font>
      <i val="true"/>
      <sz val="10"/>
      <color rgb="FF0000FF"/>
      <name val="Arial"/>
      <family val="0"/>
      <charset val="1"/>
    </font>
    <font>
      <sz val="10"/>
      <name val="Arial"/>
      <family val="2"/>
    </font>
    <font>
      <sz val="10"/>
      <color rgb="FF000000"/>
      <name val="Arial"/>
      <family val="0"/>
      <charset val="1"/>
    </font>
    <font>
      <sz val="10"/>
      <color rgb="FF0000FF"/>
      <name val="Arial"/>
      <family val="0"/>
      <charset val="1"/>
    </font>
    <font>
      <i val="true"/>
      <sz val="9"/>
      <color rgb="FF5D6E79"/>
      <name val="Arial"/>
      <family val="0"/>
      <charset val="1"/>
    </font>
  </fonts>
  <fills count="6">
    <fill>
      <patternFill patternType="none"/>
    </fill>
    <fill>
      <patternFill patternType="gray125"/>
    </fill>
    <fill>
      <patternFill patternType="solid">
        <fgColor rgb="FF203646"/>
        <bgColor rgb="FF1D2A32"/>
      </patternFill>
    </fill>
    <fill>
      <patternFill patternType="solid">
        <fgColor rgb="FFC9D3D9"/>
        <bgColor rgb="FFD7EEDF"/>
      </patternFill>
    </fill>
    <fill>
      <patternFill patternType="solid">
        <fgColor rgb="FFEEF2F4"/>
        <bgColor rgb="FFFFF8DC"/>
      </patternFill>
    </fill>
    <fill>
      <patternFill patternType="solid">
        <fgColor rgb="FFFFF8DC"/>
        <bgColor rgb="FFFFFFFF"/>
      </patternFill>
    </fill>
  </fills>
  <borders count="2">
    <border diagonalUp="false" diagonalDown="false">
      <left/>
      <right/>
      <top/>
      <bottom/>
      <diagonal/>
    </border>
    <border diagonalUp="false" diagonalDown="false">
      <left style="thin">
        <color rgb="FFC9D3D9"/>
      </left>
      <right style="thin">
        <color rgb="FFC9D3D9"/>
      </right>
      <top style="thin">
        <color rgb="FFC9D3D9"/>
      </top>
      <bottom style="thin">
        <color rgb="FFC9D3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bottom" textRotation="9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203646"/>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C9D3D9"/>
          <bgColor rgb="FF000000"/>
        </patternFill>
      </fill>
    </dxf>
    <dxf>
      <fill>
        <patternFill patternType="solid">
          <fgColor rgb="FFEEF2F4"/>
          <bgColor rgb="FF000000"/>
        </patternFill>
      </fill>
    </dxf>
    <dxf>
      <fill>
        <patternFill patternType="solid">
          <fgColor rgb="FF1D2A32"/>
          <bgColor rgb="FF000000"/>
        </patternFill>
      </fill>
    </dxf>
    <dxf>
      <fill>
        <patternFill patternType="solid">
          <fgColor rgb="FFD7EEDF"/>
          <bgColor rgb="FF000000"/>
        </patternFill>
      </fill>
    </dxf>
    <dxf>
      <fill>
        <patternFill patternType="solid">
          <fgColor rgb="FFF4CFC9"/>
          <bgColor rgb="FF000000"/>
        </patternFill>
      </fill>
    </dxf>
    <dxf>
      <fill>
        <patternFill patternType="solid">
          <fgColor rgb="FFFBEBC0"/>
          <bgColor rgb="FF000000"/>
        </patternFill>
      </fill>
    </dxf>
    <dxf>
      <fill>
        <patternFill patternType="solid">
          <fgColor rgb="FF1F6B40"/>
          <bgColor rgb="FF000000"/>
        </patternFill>
      </fill>
    </dxf>
    <dxf>
      <fill>
        <patternFill patternType="solid">
          <fgColor rgb="FF7A5300"/>
          <bgColor rgb="FF000000"/>
        </patternFill>
      </fill>
    </dxf>
    <dxf>
      <fill>
        <patternFill patternType="solid">
          <fgColor rgb="FF9C1C10"/>
          <bgColor rgb="FF000000"/>
        </patternFill>
      </fill>
    </dxf>
    <dxf>
      <fill>
        <patternFill>
          <bgColor rgb="FFF4CFC9"/>
        </patternFill>
      </fill>
    </dxf>
    <dxf>
      <font>
        <name val="Arial"/>
        <charset val="1"/>
        <family val="0"/>
        <b val="1"/>
        <color rgb="FF9C1C10"/>
        <sz val="10"/>
      </font>
      <fill>
        <patternFill>
          <bgColor rgb="FFF4CFC9"/>
        </patternFill>
      </fill>
    </dxf>
    <dxf>
      <font>
        <name val="Arial"/>
        <charset val="1"/>
        <family val="0"/>
        <b val="1"/>
        <color rgb="FF7A5300"/>
        <sz val="10"/>
      </font>
      <fill>
        <patternFill>
          <bgColor rgb="FFFBEBC0"/>
        </patternFill>
      </fill>
    </dxf>
    <dxf>
      <font>
        <name val="Arial"/>
        <charset val="1"/>
        <family val="0"/>
        <color rgb="FF1F6B40"/>
        <sz val="10"/>
      </font>
      <fill>
        <patternFill>
          <bgColor rgb="FFD7EEDF"/>
        </patternFill>
      </fill>
    </dxf>
    <dxf>
      <font>
        <name val="Arial"/>
        <charset val="1"/>
        <family val="0"/>
        <b val="1"/>
        <color rgb="FF203646"/>
        <sz val="10"/>
      </font>
    </dxf>
    <dxf>
      <fill>
        <patternFill patternType="solid">
          <fgColor rgb="FFBE3528"/>
          <bgColor rgb="FF000000"/>
        </patternFill>
      </fill>
    </dxf>
    <dxf>
      <fill>
        <patternFill patternType="solid">
          <fgColor rgb="FFB57C00"/>
          <bgColor rgb="FF000000"/>
        </patternFill>
      </fill>
    </dxf>
    <dxf>
      <font>
        <name val="Arial"/>
        <charset val="1"/>
        <family val="0"/>
        <i val="1"/>
        <color rgb="FF9C1C10"/>
        <sz val="10"/>
      </font>
    </dxf>
    <dxf>
      <font>
        <name val="Arial"/>
        <charset val="1"/>
        <family val="0"/>
        <b val="1"/>
        <color rgb="FFFFFFFF"/>
        <sz val="10"/>
      </font>
      <fill>
        <patternFill>
          <bgColor rgb="FFBE3528"/>
        </patternFill>
      </fill>
    </dxf>
    <dxf>
      <font>
        <name val="Arial"/>
        <charset val="1"/>
        <family val="0"/>
        <b val="1"/>
        <color rgb="FFBE3528"/>
        <sz val="10"/>
      </font>
    </dxf>
    <dxf>
      <font>
        <name val="Arial"/>
        <charset val="1"/>
        <family val="0"/>
        <color rgb="FFB57C00"/>
        <sz val="10"/>
      </font>
    </dxf>
    <dxf>
      <fill>
        <patternFill>
          <bgColor rgb="FFFBEBC0"/>
        </patternFill>
      </fill>
    </dxf>
  </dxfs>
  <colors>
    <indexedColors>
      <rgbColor rgb="FF000000"/>
      <rgbColor rgb="FFFFFFFF"/>
      <rgbColor rgb="FFFF0000"/>
      <rgbColor rgb="FF00FF00"/>
      <rgbColor rgb="FF0000FF"/>
      <rgbColor rgb="FFFFFF00"/>
      <rgbColor rgb="FFFF00FF"/>
      <rgbColor rgb="FF00FFFF"/>
      <rgbColor rgb="FF800000"/>
      <rgbColor rgb="FF1F6B40"/>
      <rgbColor rgb="FF000080"/>
      <rgbColor rgb="FFB57C00"/>
      <rgbColor rgb="FF800080"/>
      <rgbColor rgb="FF008080"/>
      <rgbColor rgb="FF9CB6C6"/>
      <rgbColor rgb="FF808080"/>
      <rgbColor rgb="FF9999FF"/>
      <rgbColor rgb="FFBE3528"/>
      <rgbColor rgb="FFFFF8DC"/>
      <rgbColor rgb="FFEEF2F4"/>
      <rgbColor rgb="FF660066"/>
      <rgbColor rgb="FFFF8080"/>
      <rgbColor rgb="FF0066CC"/>
      <rgbColor rgb="FFC9D3D9"/>
      <rgbColor rgb="FF000080"/>
      <rgbColor rgb="FFFF00FF"/>
      <rgbColor rgb="FFFFFF00"/>
      <rgbColor rgb="FF00FFFF"/>
      <rgbColor rgb="FF800080"/>
      <rgbColor rgb="FF800000"/>
      <rgbColor rgb="FF008080"/>
      <rgbColor rgb="FF0000FF"/>
      <rgbColor rgb="FF00CCFF"/>
      <rgbColor rgb="FFCCFFFF"/>
      <rgbColor rgb="FFD7EEDF"/>
      <rgbColor rgb="FFFBEBC0"/>
      <rgbColor rgb="FF99CCFF"/>
      <rgbColor rgb="FFFF99CC"/>
      <rgbColor rgb="FFCC99FF"/>
      <rgbColor rgb="FFF4CFC9"/>
      <rgbColor rgb="FF3366FF"/>
      <rgbColor rgb="FF33CCCC"/>
      <rgbColor rgb="FF99CC00"/>
      <rgbColor rgb="FFFFCC00"/>
      <rgbColor rgb="FFC9A227"/>
      <rgbColor rgb="FFFF6600"/>
      <rgbColor rgb="FF5D6E79"/>
      <rgbColor rgb="FF969696"/>
      <rgbColor rgb="FF003366"/>
      <rgbColor rgb="FF2E8A57"/>
      <rgbColor rgb="FF003300"/>
      <rgbColor rgb="FF1D2A32"/>
      <rgbColor rgb="FF9C1C10"/>
      <rgbColor rgb="FF7A5300"/>
      <rgbColor rgb="FF333399"/>
      <rgbColor rgb="FF2036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A57"/>
    <pageSetUpPr fitToPage="false"/>
  </sheetPr>
  <dimension ref="B1:G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26"/>
    <col collapsed="false" customWidth="true" hidden="false" outlineLevel="0" max="4" min="4" style="0" width="24"/>
    <col collapsed="false" customWidth="true" hidden="false" outlineLevel="0" max="5" min="5" style="0" width="26"/>
    <col collapsed="false" customWidth="true" hidden="false" outlineLevel="0" max="6" min="6" style="0" width="18"/>
    <col collapsed="false" customWidth="true" hidden="false" outlineLevel="0" max="7" min="7" style="0" width="3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60" hidden="false" customHeight="true" outlineLevel="0" collapsed="false">
      <c r="B5" s="4" t="s">
        <v>3</v>
      </c>
      <c r="C5" s="4"/>
      <c r="D5" s="4"/>
      <c r="E5" s="4"/>
      <c r="F5" s="4"/>
      <c r="G5" s="4"/>
    </row>
    <row r="7" customFormat="false" ht="15" hidden="false" customHeight="false" outlineLevel="0" collapsed="false">
      <c r="B7" s="3" t="s">
        <v>4</v>
      </c>
    </row>
    <row r="8" customFormat="false" ht="15" hidden="false" customHeight="false" outlineLevel="0" collapsed="false">
      <c r="B8" s="5" t="s">
        <v>5</v>
      </c>
      <c r="C8" s="5" t="s">
        <v>6</v>
      </c>
      <c r="D8" s="5" t="s">
        <v>7</v>
      </c>
    </row>
    <row r="9" customFormat="false" ht="82.5" hidden="false" customHeight="true" outlineLevel="0" collapsed="false">
      <c r="B9" s="6" t="s">
        <v>8</v>
      </c>
      <c r="C9" s="6" t="s">
        <v>9</v>
      </c>
      <c r="D9" s="6" t="s">
        <v>10</v>
      </c>
    </row>
    <row r="10" customFormat="false" ht="82.5" hidden="false" customHeight="true" outlineLevel="0" collapsed="false">
      <c r="B10" s="6" t="s">
        <v>11</v>
      </c>
      <c r="C10" s="6" t="s">
        <v>12</v>
      </c>
      <c r="D10" s="6" t="s">
        <v>13</v>
      </c>
    </row>
    <row r="11" customFormat="false" ht="69" hidden="false" customHeight="true" outlineLevel="0" collapsed="false">
      <c r="B11" s="6" t="s">
        <v>14</v>
      </c>
      <c r="C11" s="6" t="s">
        <v>15</v>
      </c>
      <c r="D11" s="6" t="s">
        <v>16</v>
      </c>
    </row>
    <row r="12" customFormat="false" ht="82.5" hidden="false" customHeight="true" outlineLevel="0" collapsed="false">
      <c r="B12" s="6" t="s">
        <v>17</v>
      </c>
      <c r="C12" s="6" t="s">
        <v>18</v>
      </c>
      <c r="D12" s="6" t="s">
        <v>19</v>
      </c>
    </row>
    <row r="13" customFormat="false" ht="69" hidden="false" customHeight="true" outlineLevel="0" collapsed="false">
      <c r="B13" s="6" t="s">
        <v>20</v>
      </c>
      <c r="C13" s="6" t="s">
        <v>21</v>
      </c>
      <c r="D13" s="6" t="s">
        <v>22</v>
      </c>
    </row>
    <row r="14" customFormat="false" ht="69" hidden="false" customHeight="true" outlineLevel="0" collapsed="false">
      <c r="B14" s="6" t="s">
        <v>23</v>
      </c>
      <c r="C14" s="6" t="s">
        <v>24</v>
      </c>
      <c r="D14" s="6" t="s">
        <v>25</v>
      </c>
    </row>
    <row r="16" customFormat="false" ht="15" hidden="false" customHeight="false" outlineLevel="0" collapsed="false">
      <c r="B16" s="3" t="s">
        <v>26</v>
      </c>
    </row>
    <row r="17" customFormat="false" ht="15" hidden="false" customHeight="false" outlineLevel="0" collapsed="false">
      <c r="B17" s="5" t="s">
        <v>27</v>
      </c>
      <c r="C17" s="5" t="s">
        <v>28</v>
      </c>
    </row>
    <row r="18" customFormat="false" ht="15" hidden="false" customHeight="true" outlineLevel="0" collapsed="false">
      <c r="B18" s="6" t="s">
        <v>29</v>
      </c>
      <c r="C18" s="6" t="s">
        <v>30</v>
      </c>
    </row>
    <row r="19" customFormat="false" ht="28.5" hidden="false" customHeight="true" outlineLevel="0" collapsed="false">
      <c r="B19" s="6" t="s">
        <v>31</v>
      </c>
      <c r="C19" s="6" t="s">
        <v>32</v>
      </c>
    </row>
    <row r="20" customFormat="false" ht="28.5" hidden="false" customHeight="true" outlineLevel="0" collapsed="false">
      <c r="B20" s="6" t="s">
        <v>33</v>
      </c>
      <c r="C20" s="6" t="s">
        <v>34</v>
      </c>
    </row>
    <row r="21" customFormat="false" ht="28.5" hidden="false" customHeight="true" outlineLevel="0" collapsed="false">
      <c r="B21" s="6" t="s">
        <v>35</v>
      </c>
      <c r="C21" s="6" t="s">
        <v>36</v>
      </c>
    </row>
    <row r="22" customFormat="false" ht="15" hidden="false" customHeight="true" outlineLevel="0" collapsed="false">
      <c r="B22" s="6" t="s">
        <v>37</v>
      </c>
      <c r="C22" s="6" t="s">
        <v>38</v>
      </c>
    </row>
    <row r="23" customFormat="false" ht="28.5" hidden="false" customHeight="true" outlineLevel="0" collapsed="false">
      <c r="B23" s="6" t="s">
        <v>39</v>
      </c>
      <c r="C23" s="6" t="s">
        <v>40</v>
      </c>
    </row>
    <row r="25" customFormat="false" ht="15" hidden="false" customHeight="false" outlineLevel="0" collapsed="false">
      <c r="B25" s="3" t="s">
        <v>41</v>
      </c>
    </row>
    <row r="26" customFormat="false" ht="15" hidden="false" customHeight="false" outlineLevel="0" collapsed="false">
      <c r="B26" s="5" t="s">
        <v>42</v>
      </c>
      <c r="C26" s="5" t="s">
        <v>43</v>
      </c>
      <c r="D26" s="5" t="s">
        <v>44</v>
      </c>
      <c r="E26" s="5" t="s">
        <v>45</v>
      </c>
      <c r="F26" s="5" t="s">
        <v>46</v>
      </c>
      <c r="G26" s="5" t="s">
        <v>47</v>
      </c>
    </row>
    <row r="27" customFormat="false" ht="42" hidden="false" customHeight="true" outlineLevel="0" collapsed="false">
      <c r="B27" s="6" t="s">
        <v>48</v>
      </c>
      <c r="C27" s="6" t="s">
        <v>49</v>
      </c>
      <c r="D27" s="6" t="s">
        <v>50</v>
      </c>
      <c r="E27" s="6" t="s">
        <v>51</v>
      </c>
      <c r="F27" s="6" t="s">
        <v>52</v>
      </c>
      <c r="G27" s="6" t="s">
        <v>53</v>
      </c>
    </row>
    <row r="28" customFormat="false" ht="42" hidden="false" customHeight="true" outlineLevel="0" collapsed="false">
      <c r="B28" s="6" t="s">
        <v>54</v>
      </c>
      <c r="C28" s="6" t="s">
        <v>55</v>
      </c>
      <c r="D28" s="6" t="s">
        <v>56</v>
      </c>
      <c r="E28" s="6" t="s">
        <v>57</v>
      </c>
      <c r="F28" s="6" t="s">
        <v>58</v>
      </c>
      <c r="G28" s="6" t="s">
        <v>53</v>
      </c>
    </row>
    <row r="29" customFormat="false" ht="28.5" hidden="false" customHeight="true" outlineLevel="0" collapsed="false">
      <c r="B29" s="6" t="s">
        <v>59</v>
      </c>
      <c r="C29" s="6" t="s">
        <v>60</v>
      </c>
      <c r="D29" s="6" t="s">
        <v>50</v>
      </c>
      <c r="E29" s="6" t="s">
        <v>61</v>
      </c>
      <c r="F29" s="6" t="s">
        <v>58</v>
      </c>
      <c r="G29" s="6" t="s">
        <v>62</v>
      </c>
    </row>
    <row r="30" customFormat="false" ht="42" hidden="false" customHeight="true" outlineLevel="0" collapsed="false">
      <c r="B30" s="6" t="s">
        <v>63</v>
      </c>
      <c r="C30" s="6" t="s">
        <v>64</v>
      </c>
      <c r="D30" s="6" t="s">
        <v>65</v>
      </c>
      <c r="E30" s="6" t="s">
        <v>66</v>
      </c>
      <c r="F30" s="6" t="s">
        <v>67</v>
      </c>
      <c r="G30" s="6" t="s">
        <v>68</v>
      </c>
    </row>
    <row r="31" customFormat="false" ht="42" hidden="false" customHeight="true" outlineLevel="0" collapsed="false">
      <c r="B31" s="6" t="s">
        <v>69</v>
      </c>
      <c r="C31" s="6" t="s">
        <v>70</v>
      </c>
      <c r="D31" s="6" t="s">
        <v>56</v>
      </c>
      <c r="E31" s="6" t="s">
        <v>71</v>
      </c>
      <c r="F31" s="6" t="s">
        <v>72</v>
      </c>
      <c r="G31" s="6" t="s">
        <v>73</v>
      </c>
    </row>
    <row r="32" customFormat="false" ht="42" hidden="false" customHeight="true" outlineLevel="0" collapsed="false">
      <c r="B32" s="6" t="s">
        <v>74</v>
      </c>
      <c r="C32" s="6" t="s">
        <v>75</v>
      </c>
      <c r="D32" s="6" t="s">
        <v>56</v>
      </c>
      <c r="E32" s="6" t="s">
        <v>76</v>
      </c>
      <c r="F32" s="6" t="s">
        <v>77</v>
      </c>
      <c r="G32" s="6" t="s">
        <v>53</v>
      </c>
    </row>
    <row r="33" customFormat="false" ht="69" hidden="false" customHeight="true" outlineLevel="0" collapsed="false">
      <c r="B33" s="6" t="s">
        <v>78</v>
      </c>
      <c r="C33" s="6" t="s">
        <v>79</v>
      </c>
      <c r="D33" s="6" t="s">
        <v>56</v>
      </c>
      <c r="E33" s="6" t="s">
        <v>80</v>
      </c>
      <c r="F33" s="6" t="s">
        <v>81</v>
      </c>
      <c r="G33" s="6" t="s">
        <v>82</v>
      </c>
    </row>
    <row r="34" customFormat="false" ht="28.5" hidden="false" customHeight="true" outlineLevel="0" collapsed="false">
      <c r="B34" s="6" t="s">
        <v>83</v>
      </c>
      <c r="C34" s="6" t="s">
        <v>84</v>
      </c>
      <c r="D34" s="6" t="s">
        <v>85</v>
      </c>
      <c r="E34" s="6" t="s">
        <v>86</v>
      </c>
      <c r="F34" s="6" t="s">
        <v>87</v>
      </c>
      <c r="G34" s="6" t="s">
        <v>88</v>
      </c>
    </row>
    <row r="35" customFormat="false" ht="42" hidden="false" customHeight="true" outlineLevel="0" collapsed="false">
      <c r="B35" s="6" t="s">
        <v>89</v>
      </c>
      <c r="C35" s="6" t="s">
        <v>90</v>
      </c>
      <c r="D35" s="6" t="s">
        <v>91</v>
      </c>
      <c r="E35" s="6" t="s">
        <v>92</v>
      </c>
      <c r="F35" s="6" t="s">
        <v>93</v>
      </c>
      <c r="G35" s="6" t="s">
        <v>94</v>
      </c>
    </row>
    <row r="37" customFormat="false" ht="15" hidden="false" customHeight="false" outlineLevel="0" collapsed="false">
      <c r="B37" s="3" t="s">
        <v>95</v>
      </c>
    </row>
    <row r="38" customFormat="false" ht="15" hidden="false" customHeight="false" outlineLevel="0" collapsed="false">
      <c r="B38" s="5" t="s">
        <v>96</v>
      </c>
      <c r="C38" s="5" t="s">
        <v>97</v>
      </c>
      <c r="D38" s="5" t="s">
        <v>98</v>
      </c>
      <c r="E38" s="5" t="s">
        <v>99</v>
      </c>
    </row>
    <row r="39" customFormat="false" ht="28.5" hidden="false" customHeight="true" outlineLevel="0" collapsed="false">
      <c r="B39" s="6" t="s">
        <v>100</v>
      </c>
      <c r="C39" s="6" t="s">
        <v>101</v>
      </c>
      <c r="D39" s="6" t="s">
        <v>102</v>
      </c>
      <c r="E39" s="6" t="s">
        <v>103</v>
      </c>
    </row>
    <row r="40" customFormat="false" ht="42" hidden="false" customHeight="true" outlineLevel="0" collapsed="false">
      <c r="B40" s="6" t="s">
        <v>104</v>
      </c>
      <c r="C40" s="6" t="s">
        <v>105</v>
      </c>
      <c r="D40" s="6" t="s">
        <v>106</v>
      </c>
      <c r="E40" s="6" t="s">
        <v>107</v>
      </c>
    </row>
    <row r="41" customFormat="false" ht="55.5" hidden="false" customHeight="true" outlineLevel="0" collapsed="false">
      <c r="B41" s="6" t="s">
        <v>108</v>
      </c>
      <c r="C41" s="6" t="s">
        <v>109</v>
      </c>
      <c r="D41" s="6" t="s">
        <v>110</v>
      </c>
      <c r="E41" s="6" t="s">
        <v>111</v>
      </c>
    </row>
    <row r="43" customFormat="false" ht="15" hidden="false" customHeight="false" outlineLevel="0" collapsed="false">
      <c r="B43" s="3" t="s">
        <v>112</v>
      </c>
    </row>
    <row r="44" customFormat="false" ht="15" hidden="false" customHeight="false" outlineLevel="0" collapsed="false">
      <c r="B44" s="5" t="s">
        <v>113</v>
      </c>
      <c r="C44" s="5" t="s">
        <v>114</v>
      </c>
      <c r="D44" s="5" t="s">
        <v>115</v>
      </c>
    </row>
    <row r="45" customFormat="false" ht="28.5" hidden="false" customHeight="true" outlineLevel="0" collapsed="false">
      <c r="B45" s="6" t="s">
        <v>116</v>
      </c>
      <c r="C45" s="6" t="s">
        <v>117</v>
      </c>
      <c r="D45" s="6" t="s">
        <v>118</v>
      </c>
    </row>
    <row r="46" customFormat="false" ht="15" hidden="false" customHeight="true" outlineLevel="0" collapsed="false">
      <c r="B46" s="6" t="s">
        <v>119</v>
      </c>
      <c r="C46" s="6" t="s">
        <v>120</v>
      </c>
      <c r="D46" s="6" t="s">
        <v>121</v>
      </c>
    </row>
    <row r="47" customFormat="false" ht="15" hidden="false" customHeight="true" outlineLevel="0" collapsed="false">
      <c r="B47" s="6" t="s">
        <v>122</v>
      </c>
      <c r="C47" s="6" t="s">
        <v>123</v>
      </c>
      <c r="D47" s="6" t="s">
        <v>124</v>
      </c>
    </row>
    <row r="48" customFormat="false" ht="15" hidden="false" customHeight="true" outlineLevel="0" collapsed="false">
      <c r="B48" s="6" t="s">
        <v>125</v>
      </c>
      <c r="C48" s="6" t="s">
        <v>126</v>
      </c>
      <c r="D48" s="6" t="s">
        <v>127</v>
      </c>
    </row>
    <row r="49" customFormat="false" ht="28.5" hidden="false" customHeight="true" outlineLevel="0" collapsed="false">
      <c r="B49" s="6" t="s">
        <v>128</v>
      </c>
      <c r="C49" s="6" t="s">
        <v>129</v>
      </c>
      <c r="D49" s="6" t="s">
        <v>130</v>
      </c>
    </row>
    <row r="51" customFormat="false" ht="30" hidden="false" customHeight="true" outlineLevel="0" collapsed="false">
      <c r="B51" s="4" t="s">
        <v>131</v>
      </c>
      <c r="C51" s="4"/>
      <c r="D51" s="4"/>
      <c r="E51" s="4"/>
      <c r="F51" s="4"/>
      <c r="G51" s="4"/>
    </row>
    <row r="53" customFormat="false" ht="15" hidden="false" customHeight="false" outlineLevel="0" collapsed="false">
      <c r="B53" s="3" t="s">
        <v>132</v>
      </c>
    </row>
    <row r="54" customFormat="false" ht="45" hidden="false" customHeight="true" outlineLevel="0" collapsed="false">
      <c r="B54" s="4" t="s">
        <v>133</v>
      </c>
      <c r="C54" s="4"/>
      <c r="D54" s="4"/>
      <c r="E54" s="4"/>
      <c r="F54" s="4"/>
      <c r="G54" s="4"/>
    </row>
    <row r="56" customFormat="false" ht="15" hidden="false" customHeight="false" outlineLevel="0" collapsed="false">
      <c r="B56" s="3" t="s">
        <v>134</v>
      </c>
    </row>
    <row r="57" customFormat="false" ht="15" hidden="false" customHeight="false" outlineLevel="0" collapsed="false">
      <c r="B57" s="5" t="s">
        <v>135</v>
      </c>
      <c r="C57" s="5" t="s">
        <v>136</v>
      </c>
    </row>
    <row r="58" customFormat="false" ht="42" hidden="false" customHeight="true" outlineLevel="0" collapsed="false">
      <c r="B58" s="6" t="s">
        <v>137</v>
      </c>
      <c r="C58" s="6" t="s">
        <v>138</v>
      </c>
    </row>
    <row r="59" customFormat="false" ht="28.5" hidden="false" customHeight="true" outlineLevel="0" collapsed="false">
      <c r="B59" s="6" t="s">
        <v>139</v>
      </c>
      <c r="C59" s="6" t="s">
        <v>140</v>
      </c>
    </row>
    <row r="60" customFormat="false" ht="15" hidden="false" customHeight="true" outlineLevel="0" collapsed="false">
      <c r="B60" s="6" t="s">
        <v>141</v>
      </c>
      <c r="C60" s="6" t="s">
        <v>142</v>
      </c>
    </row>
    <row r="61" customFormat="false" ht="28.5" hidden="false" customHeight="true" outlineLevel="0" collapsed="false">
      <c r="B61" s="6" t="s">
        <v>143</v>
      </c>
      <c r="C61" s="6" t="s">
        <v>144</v>
      </c>
    </row>
    <row r="62" customFormat="false" ht="15" hidden="false" customHeight="true" outlineLevel="0" collapsed="false">
      <c r="B62" s="6" t="s">
        <v>90</v>
      </c>
      <c r="C62" s="6" t="s">
        <v>145</v>
      </c>
    </row>
    <row r="64" customFormat="false" ht="15" hidden="false" customHeight="false" outlineLevel="0" collapsed="false">
      <c r="B64" s="3" t="s">
        <v>146</v>
      </c>
    </row>
    <row r="65" customFormat="false" ht="45" hidden="false" customHeight="true" outlineLevel="0" collapsed="false">
      <c r="B65" s="4" t="s">
        <v>147</v>
      </c>
      <c r="C65" s="4"/>
      <c r="D65" s="4"/>
      <c r="E65" s="4"/>
      <c r="F65" s="4"/>
      <c r="G65" s="4"/>
    </row>
  </sheetData>
  <mergeCells count="4">
    <mergeCell ref="B5:G5"/>
    <mergeCell ref="B51:G51"/>
    <mergeCell ref="B54:G54"/>
    <mergeCell ref="B65:G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646"/>
    <pageSetUpPr fitToPage="false"/>
  </sheetPr>
  <dimension ref="A1:AV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8"/>
    <col collapsed="false" customWidth="true" hidden="false" outlineLevel="0" max="4" min="4" style="0" width="13"/>
    <col collapsed="false" customWidth="true" hidden="false" outlineLevel="0" max="5" min="5" style="0" width="20"/>
    <col collapsed="false" customWidth="true" hidden="false" outlineLevel="0" max="6" min="6" style="0" width="22"/>
    <col collapsed="false" customWidth="true" hidden="false" outlineLevel="0" max="7" min="7" style="0" width="14"/>
    <col collapsed="false" customWidth="true" hidden="false" outlineLevel="0" max="9" min="8" style="0" width="12"/>
    <col collapsed="false" customWidth="true" hidden="false" outlineLevel="0" max="11" min="10" style="0" width="11"/>
    <col collapsed="false" customWidth="true" hidden="false" outlineLevel="0" max="16" min="12" style="0" width="9"/>
    <col collapsed="false" customWidth="true" hidden="false" outlineLevel="0" max="17" min="17" style="0" width="8"/>
    <col collapsed="false" customWidth="true" hidden="false" outlineLevel="0" max="18" min="18" style="0" width="7"/>
    <col collapsed="false" customWidth="true" hidden="false" outlineLevel="0" max="19" min="19" style="0" width="10"/>
    <col collapsed="false" customWidth="true" hidden="false" outlineLevel="0" max="20" min="20" style="0" width="8"/>
    <col collapsed="false" customWidth="true" hidden="false" outlineLevel="0" max="34" min="21" style="0" width="6.51"/>
    <col collapsed="false" customWidth="true" hidden="false" outlineLevel="0" max="35" min="35" style="0" width="9"/>
    <col collapsed="false" customWidth="true" hidden="false" outlineLevel="0" max="36" min="36" style="0" width="12"/>
    <col collapsed="false" customWidth="true" hidden="false" outlineLevel="0" max="37" min="37" style="0" width="9"/>
    <col collapsed="false" customWidth="true" hidden="false" outlineLevel="0" max="38" min="38" style="0" width="10"/>
    <col collapsed="false" customWidth="true" hidden="false" outlineLevel="0" max="39" min="39" style="0" width="14"/>
    <col collapsed="false" customWidth="true" hidden="false" outlineLevel="0" max="40" min="40" style="0" width="30"/>
    <col collapsed="false" customWidth="true" hidden="false" outlineLevel="0" max="41" min="41" style="0" width="26"/>
    <col collapsed="false" customWidth="true" hidden="false" outlineLevel="0" max="42" min="42" style="0" width="11"/>
    <col collapsed="false" customWidth="true" hidden="false" outlineLevel="0" max="43" min="43" style="0" width="20"/>
    <col collapsed="false" customWidth="true" hidden="false" outlineLevel="0" max="44" min="44" style="0" width="10"/>
    <col collapsed="false" customWidth="true" hidden="false" outlineLevel="0" max="45" min="45" style="0" width="13"/>
    <col collapsed="false" customWidth="true" hidden="false" outlineLevel="0" max="46" min="46" style="0" width="46"/>
    <col collapsed="false" customWidth="true" hidden="false" outlineLevel="0" max="48" min="47" style="0" width="9"/>
  </cols>
  <sheetData>
    <row r="1" customFormat="false" ht="17.35" hidden="false" customHeight="false" outlineLevel="0" collapsed="false">
      <c r="A1" s="7" t="s">
        <v>148</v>
      </c>
    </row>
    <row r="2" customFormat="false" ht="15" hidden="false" customHeight="false" outlineLevel="0" collapsed="false">
      <c r="A2" s="8" t="s">
        <v>149</v>
      </c>
    </row>
    <row r="3" customFormat="false" ht="15" hidden="false" customHeight="false" outlineLevel="0" collapsed="false">
      <c r="L3" s="9" t="s">
        <v>150</v>
      </c>
      <c r="U3" s="9" t="s">
        <v>151</v>
      </c>
    </row>
    <row r="4" customFormat="false" ht="109.5" hidden="false" customHeight="true" outlineLevel="0" collapsed="false">
      <c r="A4" s="10" t="s">
        <v>152</v>
      </c>
      <c r="B4" s="10" t="s">
        <v>153</v>
      </c>
      <c r="C4" s="10" t="s">
        <v>154</v>
      </c>
      <c r="D4" s="10" t="s">
        <v>114</v>
      </c>
      <c r="E4" s="10" t="s">
        <v>155</v>
      </c>
      <c r="F4" s="10" t="s">
        <v>156</v>
      </c>
      <c r="G4" s="10" t="s">
        <v>157</v>
      </c>
      <c r="H4" s="10" t="s">
        <v>158</v>
      </c>
      <c r="I4" s="10" t="s">
        <v>159</v>
      </c>
      <c r="J4" s="10" t="s">
        <v>160</v>
      </c>
      <c r="K4" s="10" t="s">
        <v>161</v>
      </c>
      <c r="L4" s="10" t="s">
        <v>162</v>
      </c>
      <c r="M4" s="10" t="s">
        <v>163</v>
      </c>
      <c r="N4" s="10" t="s">
        <v>164</v>
      </c>
      <c r="O4" s="10" t="s">
        <v>165</v>
      </c>
      <c r="P4" s="10" t="s">
        <v>166</v>
      </c>
      <c r="Q4" s="11" t="s">
        <v>167</v>
      </c>
      <c r="R4" s="11" t="s">
        <v>168</v>
      </c>
      <c r="S4" s="11" t="s">
        <v>169</v>
      </c>
      <c r="T4" s="11" t="s">
        <v>170</v>
      </c>
      <c r="U4" s="12" t="s">
        <v>171</v>
      </c>
      <c r="V4" s="12" t="s">
        <v>75</v>
      </c>
      <c r="W4" s="12" t="s">
        <v>172</v>
      </c>
      <c r="X4" s="12" t="s">
        <v>173</v>
      </c>
      <c r="Y4" s="12" t="s">
        <v>55</v>
      </c>
      <c r="Z4" s="12" t="s">
        <v>174</v>
      </c>
      <c r="AA4" s="12" t="s">
        <v>64</v>
      </c>
      <c r="AB4" s="12" t="s">
        <v>175</v>
      </c>
      <c r="AC4" s="12" t="s">
        <v>176</v>
      </c>
      <c r="AD4" s="12" t="s">
        <v>177</v>
      </c>
      <c r="AE4" s="12" t="s">
        <v>62</v>
      </c>
      <c r="AF4" s="12" t="s">
        <v>79</v>
      </c>
      <c r="AG4" s="12" t="s">
        <v>84</v>
      </c>
      <c r="AH4" s="12" t="s">
        <v>90</v>
      </c>
      <c r="AI4" s="10" t="s">
        <v>178</v>
      </c>
      <c r="AJ4" s="10" t="s">
        <v>179</v>
      </c>
      <c r="AK4" s="11" t="s">
        <v>180</v>
      </c>
      <c r="AL4" s="11" t="s">
        <v>181</v>
      </c>
      <c r="AM4" s="10" t="s">
        <v>182</v>
      </c>
      <c r="AN4" s="10" t="s">
        <v>183</v>
      </c>
      <c r="AO4" s="10" t="s">
        <v>184</v>
      </c>
      <c r="AP4" s="10" t="s">
        <v>185</v>
      </c>
      <c r="AQ4" s="10" t="s">
        <v>186</v>
      </c>
      <c r="AR4" s="10" t="s">
        <v>187</v>
      </c>
      <c r="AS4" s="10" t="s">
        <v>188</v>
      </c>
      <c r="AT4" s="10" t="s">
        <v>189</v>
      </c>
      <c r="AU4" s="10" t="s">
        <v>190</v>
      </c>
      <c r="AV4" s="10" t="s">
        <v>191</v>
      </c>
    </row>
    <row r="5" customFormat="false" ht="15" hidden="false" customHeight="false" outlineLevel="0" collapsed="false">
      <c r="A5" s="13" t="s">
        <v>192</v>
      </c>
      <c r="B5" s="13" t="s">
        <v>193</v>
      </c>
      <c r="C5" s="13" t="s">
        <v>194</v>
      </c>
      <c r="D5" s="13" t="s">
        <v>117</v>
      </c>
      <c r="E5" s="13" t="s">
        <v>195</v>
      </c>
      <c r="F5" s="13" t="s">
        <v>196</v>
      </c>
      <c r="G5" s="13"/>
      <c r="H5" s="13"/>
      <c r="I5" s="13"/>
      <c r="J5" s="13" t="s">
        <v>197</v>
      </c>
      <c r="K5" s="13" t="s">
        <v>198</v>
      </c>
      <c r="L5" s="14" t="n">
        <v>5</v>
      </c>
      <c r="M5" s="14" t="n">
        <v>5</v>
      </c>
      <c r="N5" s="14" t="n">
        <v>5</v>
      </c>
      <c r="O5" s="14" t="n">
        <v>5</v>
      </c>
      <c r="P5" s="14" t="n">
        <v>2</v>
      </c>
      <c r="Q5" s="15" t="n">
        <f aca="false">IF(COUNT($L5:$P5)&lt;5,"",ROUND(($L5*Lists!$M$2+$M5*Lists!$M$3+$N5*Lists!$M$4+$O5*Lists!$M$5+$P5*Lists!$M$6)/5*100,0))</f>
        <v>94</v>
      </c>
      <c r="R5" s="16" t="str">
        <f aca="false">IF($Q5="","",IF($Q5&gt;=Lists!$M$20,"A",IF($Q5&gt;=Lists!$M$21,"B","C")))</f>
        <v>A</v>
      </c>
      <c r="S5" s="16" t="str">
        <f aca="false">IF($A5="","",IF(COUNTIF(Records!$C$5:$C$3000,$A5)=0,"No data",CHOOSE(_xlfn.MAXIFS(Records!$R$5:$R$3000,Records!$C$5:$C$3000,$A5,Records!$Y$5:$Y$3000,"&lt;&gt;Closed")+1,"OK","Alert","Danger")))</f>
        <v>Danger</v>
      </c>
      <c r="T5" s="15" t="n">
        <f aca="false">IF($A5="","",COUNTIFS(Records!$C$5:$C$3000,$A5,Records!$R$5:$R$3000,"&gt;0",Records!$Y$5:$Y$3000,"&lt;&gt;Closed"))</f>
        <v>1</v>
      </c>
      <c r="U5" s="14"/>
      <c r="V5" s="14"/>
      <c r="W5" s="14"/>
      <c r="X5" s="14"/>
      <c r="Y5" s="14" t="s">
        <v>199</v>
      </c>
      <c r="Z5" s="14" t="s">
        <v>199</v>
      </c>
      <c r="AA5" s="14" t="s">
        <v>199</v>
      </c>
      <c r="AB5" s="14"/>
      <c r="AC5" s="14"/>
      <c r="AD5" s="14" t="s">
        <v>199</v>
      </c>
      <c r="AE5" s="14"/>
      <c r="AF5" s="14"/>
      <c r="AG5" s="14"/>
      <c r="AH5" s="14"/>
      <c r="AI5" s="14" t="s">
        <v>199</v>
      </c>
      <c r="AJ5" s="17" t="n">
        <v>46464</v>
      </c>
      <c r="AK5" s="15" t="n">
        <f aca="true">IF($AJ5="","",$AJ5-TODAY())</f>
        <v>164</v>
      </c>
      <c r="AL5" s="16" t="str">
        <f aca="false">IF($AJ5="","",IF($AK5&lt;0,"Danger",IF($AK5&lt;=Lists!$M$24,"Alert","OK")))</f>
        <v>OK</v>
      </c>
      <c r="AM5" s="13" t="s">
        <v>200</v>
      </c>
      <c r="AN5" s="13"/>
      <c r="AO5" s="13" t="s">
        <v>201</v>
      </c>
      <c r="AP5" s="13" t="n">
        <v>5</v>
      </c>
      <c r="AQ5" s="13"/>
      <c r="AR5" s="13"/>
      <c r="AS5" s="18" t="n">
        <v>6000000</v>
      </c>
      <c r="AT5" s="13" t="s">
        <v>202</v>
      </c>
      <c r="AU5" s="13" t="n">
        <v>2008</v>
      </c>
      <c r="AV5" s="13" t="n">
        <v>30</v>
      </c>
    </row>
    <row r="6" customFormat="false" ht="15" hidden="false" customHeight="false" outlineLevel="0" collapsed="false">
      <c r="A6" s="13" t="s">
        <v>203</v>
      </c>
      <c r="B6" s="13" t="s">
        <v>204</v>
      </c>
      <c r="C6" s="13" t="s">
        <v>205</v>
      </c>
      <c r="D6" s="13" t="s">
        <v>117</v>
      </c>
      <c r="E6" s="13" t="s">
        <v>195</v>
      </c>
      <c r="F6" s="13" t="s">
        <v>206</v>
      </c>
      <c r="G6" s="13"/>
      <c r="H6" s="13"/>
      <c r="I6" s="13"/>
      <c r="J6" s="13" t="s">
        <v>197</v>
      </c>
      <c r="K6" s="13" t="s">
        <v>198</v>
      </c>
      <c r="L6" s="14" t="n">
        <v>5</v>
      </c>
      <c r="M6" s="14" t="n">
        <v>5</v>
      </c>
      <c r="N6" s="14" t="n">
        <v>5</v>
      </c>
      <c r="O6" s="14" t="n">
        <v>4</v>
      </c>
      <c r="P6" s="14" t="n">
        <v>2</v>
      </c>
      <c r="Q6" s="15" t="n">
        <f aca="false">IF(COUNT($L6:$P6)&lt;5,"",ROUND(($L6*Lists!$M$2+$M6*Lists!$M$3+$N6*Lists!$M$4+$O6*Lists!$M$5+$P6*Lists!$M$6)/5*100,0))</f>
        <v>91</v>
      </c>
      <c r="R6" s="16" t="str">
        <f aca="false">IF($Q6="","",IF($Q6&gt;=Lists!$M$20,"A",IF($Q6&gt;=Lists!$M$21,"B","C")))</f>
        <v>A</v>
      </c>
      <c r="S6" s="16" t="str">
        <f aca="false">IF($A6="","",IF(COUNTIF(Records!$C$5:$C$3000,$A6)=0,"No data",CHOOSE(_xlfn.MAXIFS(Records!$R$5:$R$3000,Records!$C$5:$C$3000,$A6,Records!$Y$5:$Y$3000,"&lt;&gt;Closed")+1,"OK","Alert","Danger")))</f>
        <v>Alert</v>
      </c>
      <c r="T6" s="15" t="n">
        <f aca="false">IF($A6="","",COUNTIFS(Records!$C$5:$C$3000,$A6,Records!$R$5:$R$3000,"&gt;0",Records!$Y$5:$Y$3000,"&lt;&gt;Closed"))</f>
        <v>1</v>
      </c>
      <c r="U6" s="14"/>
      <c r="V6" s="14"/>
      <c r="W6" s="14" t="s">
        <v>199</v>
      </c>
      <c r="X6" s="14" t="s">
        <v>199</v>
      </c>
      <c r="Y6" s="14" t="s">
        <v>199</v>
      </c>
      <c r="Z6" s="14" t="s">
        <v>199</v>
      </c>
      <c r="AA6" s="14" t="s">
        <v>199</v>
      </c>
      <c r="AB6" s="14" t="s">
        <v>199</v>
      </c>
      <c r="AC6" s="14"/>
      <c r="AD6" s="14"/>
      <c r="AE6" s="14"/>
      <c r="AF6" s="14"/>
      <c r="AG6" s="14"/>
      <c r="AH6" s="14"/>
      <c r="AI6" s="14" t="s">
        <v>199</v>
      </c>
      <c r="AJ6" s="17" t="n">
        <v>46317</v>
      </c>
      <c r="AK6" s="15" t="n">
        <f aca="true">IF($AJ6="","",$AJ6-TODAY())</f>
        <v>17</v>
      </c>
      <c r="AL6" s="16" t="str">
        <f aca="false">IF($AJ6="","",IF($AK6&lt;0,"Danger",IF($AK6&lt;=Lists!$M$24,"Alert","OK")))</f>
        <v>Alert</v>
      </c>
      <c r="AM6" s="13" t="s">
        <v>200</v>
      </c>
      <c r="AN6" s="13"/>
      <c r="AO6" s="13" t="s">
        <v>207</v>
      </c>
      <c r="AP6" s="13" t="n">
        <v>5</v>
      </c>
      <c r="AQ6" s="13"/>
      <c r="AR6" s="13"/>
      <c r="AS6" s="18" t="n">
        <v>4500000</v>
      </c>
      <c r="AT6" s="13" t="s">
        <v>202</v>
      </c>
      <c r="AU6" s="13" t="n">
        <v>2008</v>
      </c>
      <c r="AV6" s="13" t="n">
        <v>25</v>
      </c>
    </row>
    <row r="7" customFormat="false" ht="15" hidden="false" customHeight="false" outlineLevel="0" collapsed="false">
      <c r="A7" s="13" t="s">
        <v>208</v>
      </c>
      <c r="B7" s="13" t="s">
        <v>209</v>
      </c>
      <c r="C7" s="13" t="s">
        <v>210</v>
      </c>
      <c r="D7" s="13" t="s">
        <v>117</v>
      </c>
      <c r="E7" s="13" t="s">
        <v>195</v>
      </c>
      <c r="F7" s="13" t="s">
        <v>211</v>
      </c>
      <c r="G7" s="13"/>
      <c r="H7" s="13"/>
      <c r="I7" s="13"/>
      <c r="J7" s="13" t="s">
        <v>197</v>
      </c>
      <c r="K7" s="13" t="s">
        <v>198</v>
      </c>
      <c r="L7" s="14" t="n">
        <v>4</v>
      </c>
      <c r="M7" s="14" t="n">
        <v>5</v>
      </c>
      <c r="N7" s="14" t="n">
        <v>5</v>
      </c>
      <c r="O7" s="14" t="n">
        <v>4</v>
      </c>
      <c r="P7" s="14" t="n">
        <v>3</v>
      </c>
      <c r="Q7" s="15" t="n">
        <f aca="false">IF(COUNT($L7:$P7)&lt;5,"",ROUND(($L7*Lists!$M$2+$M7*Lists!$M$3+$N7*Lists!$M$4+$O7*Lists!$M$5+$P7*Lists!$M$6)/5*100,0))</f>
        <v>87</v>
      </c>
      <c r="R7" s="16" t="str">
        <f aca="false">IF($Q7="","",IF($Q7&gt;=Lists!$M$20,"A",IF($Q7&gt;=Lists!$M$21,"B","C")))</f>
        <v>A</v>
      </c>
      <c r="S7" s="16" t="str">
        <f aca="false">IF($A7="","",IF(COUNTIF(Records!$C$5:$C$3000,$A7)=0,"No data",CHOOSE(_xlfn.MAXIFS(Records!$R$5:$R$3000,Records!$C$5:$C$3000,$A7,Records!$Y$5:$Y$3000,"&lt;&gt;Closed")+1,"OK","Alert","Danger")))</f>
        <v>Alert</v>
      </c>
      <c r="T7" s="15" t="n">
        <f aca="false">IF($A7="","",COUNTIFS(Records!$C$5:$C$3000,$A7,Records!$R$5:$R$3000,"&gt;0",Records!$Y$5:$Y$3000,"&lt;&gt;Closed"))</f>
        <v>1</v>
      </c>
      <c r="U7" s="14" t="s">
        <v>199</v>
      </c>
      <c r="V7" s="14" t="s">
        <v>199</v>
      </c>
      <c r="W7" s="14" t="s">
        <v>199</v>
      </c>
      <c r="X7" s="14"/>
      <c r="Y7" s="14" t="s">
        <v>199</v>
      </c>
      <c r="Z7" s="14" t="s">
        <v>199</v>
      </c>
      <c r="AA7" s="14"/>
      <c r="AB7" s="14"/>
      <c r="AC7" s="14"/>
      <c r="AD7" s="14"/>
      <c r="AE7" s="14" t="s">
        <v>199</v>
      </c>
      <c r="AF7" s="14"/>
      <c r="AG7" s="14"/>
      <c r="AH7" s="14"/>
      <c r="AI7" s="14" t="s">
        <v>212</v>
      </c>
      <c r="AJ7" s="17"/>
      <c r="AK7" s="15" t="str">
        <f aca="true">IF($AJ7="","",$AJ7-TODAY())</f>
        <v/>
      </c>
      <c r="AL7" s="16" t="str">
        <f aca="false">IF($AJ7="","",IF($AK7&lt;0,"Danger",IF($AK7&lt;=Lists!$M$24,"Alert","OK")))</f>
        <v/>
      </c>
      <c r="AM7" s="13" t="s">
        <v>200</v>
      </c>
      <c r="AN7" s="13"/>
      <c r="AO7" s="13" t="s">
        <v>213</v>
      </c>
      <c r="AP7" s="13" t="n">
        <v>5</v>
      </c>
      <c r="AQ7" s="13"/>
      <c r="AR7" s="13"/>
      <c r="AS7" s="18" t="n">
        <v>2200000</v>
      </c>
      <c r="AT7" s="13" t="s">
        <v>214</v>
      </c>
      <c r="AU7" s="13" t="n">
        <v>2008</v>
      </c>
      <c r="AV7" s="13" t="n">
        <v>25</v>
      </c>
    </row>
    <row r="8" customFormat="false" ht="15" hidden="false" customHeight="false" outlineLevel="0" collapsed="false">
      <c r="A8" s="13" t="s">
        <v>215</v>
      </c>
      <c r="B8" s="13" t="s">
        <v>216</v>
      </c>
      <c r="C8" s="13" t="s">
        <v>217</v>
      </c>
      <c r="D8" s="13" t="s">
        <v>117</v>
      </c>
      <c r="E8" s="13" t="s">
        <v>218</v>
      </c>
      <c r="F8" s="13" t="s">
        <v>219</v>
      </c>
      <c r="G8" s="13"/>
      <c r="H8" s="13"/>
      <c r="I8" s="13"/>
      <c r="J8" s="13" t="s">
        <v>197</v>
      </c>
      <c r="K8" s="13" t="s">
        <v>198</v>
      </c>
      <c r="L8" s="14" t="n">
        <v>4</v>
      </c>
      <c r="M8" s="14" t="n">
        <v>5</v>
      </c>
      <c r="N8" s="14" t="n">
        <v>5</v>
      </c>
      <c r="O8" s="14" t="n">
        <v>5</v>
      </c>
      <c r="P8" s="14" t="n">
        <v>1</v>
      </c>
      <c r="Q8" s="15" t="n">
        <f aca="false">IF(COUNT($L8:$P8)&lt;5,"",ROUND(($L8*Lists!$M$2+$M8*Lists!$M$3+$N8*Lists!$M$4+$O8*Lists!$M$5+$P8*Lists!$M$6)/5*100,0))</f>
        <v>86</v>
      </c>
      <c r="R8" s="16" t="str">
        <f aca="false">IF($Q8="","",IF($Q8&gt;=Lists!$M$20,"A",IF($Q8&gt;=Lists!$M$21,"B","C")))</f>
        <v>A</v>
      </c>
      <c r="S8" s="16" t="str">
        <f aca="false">IF($A8="","",IF(COUNTIF(Records!$C$5:$C$3000,$A8)=0,"No data",CHOOSE(_xlfn.MAXIFS(Records!$R$5:$R$3000,Records!$C$5:$C$3000,$A8,Records!$Y$5:$Y$3000,"&lt;&gt;Closed")+1,"OK","Alert","Danger")))</f>
        <v>Alert</v>
      </c>
      <c r="T8" s="15" t="n">
        <f aca="false">IF($A8="","",COUNTIFS(Records!$C$5:$C$3000,$A8,Records!$R$5:$R$3000,"&gt;0",Records!$Y$5:$Y$3000,"&lt;&gt;Closed"))</f>
        <v>3</v>
      </c>
      <c r="U8" s="14"/>
      <c r="V8" s="14"/>
      <c r="W8" s="14"/>
      <c r="X8" s="14"/>
      <c r="Y8" s="14" t="s">
        <v>199</v>
      </c>
      <c r="Z8" s="14" t="s">
        <v>199</v>
      </c>
      <c r="AA8" s="14"/>
      <c r="AB8" s="14" t="s">
        <v>199</v>
      </c>
      <c r="AC8" s="14"/>
      <c r="AD8" s="14" t="s">
        <v>199</v>
      </c>
      <c r="AE8" s="14"/>
      <c r="AF8" s="14"/>
      <c r="AG8" s="14"/>
      <c r="AH8" s="14"/>
      <c r="AI8" s="14" t="s">
        <v>212</v>
      </c>
      <c r="AJ8" s="17"/>
      <c r="AK8" s="15" t="str">
        <f aca="true">IF($AJ8="","",$AJ8-TODAY())</f>
        <v/>
      </c>
      <c r="AL8" s="16" t="str">
        <f aca="false">IF($AJ8="","",IF($AK8&lt;0,"Danger",IF($AK8&lt;=Lists!$M$24,"Alert","OK")))</f>
        <v/>
      </c>
      <c r="AM8" s="13" t="s">
        <v>200</v>
      </c>
      <c r="AN8" s="13"/>
      <c r="AO8" s="13" t="s">
        <v>207</v>
      </c>
      <c r="AP8" s="13" t="n">
        <v>5</v>
      </c>
      <c r="AQ8" s="13"/>
      <c r="AR8" s="13"/>
      <c r="AS8" s="18" t="n">
        <v>5000000</v>
      </c>
      <c r="AT8" s="13" t="s">
        <v>214</v>
      </c>
      <c r="AU8" s="13" t="n">
        <v>2008</v>
      </c>
      <c r="AV8" s="13" t="n">
        <v>30</v>
      </c>
    </row>
    <row r="9" customFormat="false" ht="15" hidden="false" customHeight="false" outlineLevel="0" collapsed="false">
      <c r="A9" s="13" t="s">
        <v>220</v>
      </c>
      <c r="B9" s="13" t="s">
        <v>221</v>
      </c>
      <c r="C9" s="13" t="s">
        <v>222</v>
      </c>
      <c r="D9" s="13" t="s">
        <v>117</v>
      </c>
      <c r="E9" s="13" t="s">
        <v>223</v>
      </c>
      <c r="F9" s="13" t="s">
        <v>224</v>
      </c>
      <c r="G9" s="13"/>
      <c r="H9" s="13"/>
      <c r="I9" s="13"/>
      <c r="J9" s="13" t="s">
        <v>197</v>
      </c>
      <c r="K9" s="13" t="s">
        <v>198</v>
      </c>
      <c r="L9" s="14" t="n">
        <v>4</v>
      </c>
      <c r="M9" s="14" t="n">
        <v>4</v>
      </c>
      <c r="N9" s="14" t="n">
        <v>3</v>
      </c>
      <c r="O9" s="14" t="n">
        <v>3</v>
      </c>
      <c r="P9" s="14" t="n">
        <v>4</v>
      </c>
      <c r="Q9" s="15" t="n">
        <f aca="false">IF(COUNT($L9:$P9)&lt;5,"",ROUND(($L9*Lists!$M$2+$M9*Lists!$M$3+$N9*Lists!$M$4+$O9*Lists!$M$5+$P9*Lists!$M$6)/5*100,0))</f>
        <v>74</v>
      </c>
      <c r="R9" s="16" t="str">
        <f aca="false">IF($Q9="","",IF($Q9&gt;=Lists!$M$20,"A",IF($Q9&gt;=Lists!$M$21,"B","C")))</f>
        <v>A</v>
      </c>
      <c r="S9" s="16" t="str">
        <f aca="false">IF($A9="","",IF(COUNTIF(Records!$C$5:$C$3000,$A9)=0,"No data",CHOOSE(_xlfn.MAXIFS(Records!$R$5:$R$3000,Records!$C$5:$C$3000,$A9,Records!$Y$5:$Y$3000,"&lt;&gt;Closed")+1,"OK","Alert","Danger")))</f>
        <v>Danger</v>
      </c>
      <c r="T9" s="15" t="n">
        <f aca="false">IF($A9="","",COUNTIFS(Records!$C$5:$C$3000,$A9,Records!$R$5:$R$3000,"&gt;0",Records!$Y$5:$Y$3000,"&lt;&gt;Closed"))</f>
        <v>2</v>
      </c>
      <c r="U9" s="14" t="s">
        <v>199</v>
      </c>
      <c r="V9" s="14" t="s">
        <v>199</v>
      </c>
      <c r="W9" s="14" t="s">
        <v>199</v>
      </c>
      <c r="X9" s="14"/>
      <c r="Y9" s="14" t="s">
        <v>199</v>
      </c>
      <c r="Z9" s="14" t="s">
        <v>199</v>
      </c>
      <c r="AA9" s="14"/>
      <c r="AB9" s="14"/>
      <c r="AC9" s="14"/>
      <c r="AD9" s="14"/>
      <c r="AE9" s="14" t="s">
        <v>199</v>
      </c>
      <c r="AF9" s="14"/>
      <c r="AG9" s="14"/>
      <c r="AH9" s="14"/>
      <c r="AI9" s="14" t="s">
        <v>212</v>
      </c>
      <c r="AJ9" s="17"/>
      <c r="AK9" s="15" t="str">
        <f aca="true">IF($AJ9="","",$AJ9-TODAY())</f>
        <v/>
      </c>
      <c r="AL9" s="16" t="str">
        <f aca="false">IF($AJ9="","",IF($AK9&lt;0,"Danger",IF($AK9&lt;=Lists!$M$24,"Alert","OK")))</f>
        <v/>
      </c>
      <c r="AM9" s="13" t="s">
        <v>200</v>
      </c>
      <c r="AN9" s="13"/>
      <c r="AO9" s="13" t="s">
        <v>225</v>
      </c>
      <c r="AP9" s="13" t="n">
        <v>4</v>
      </c>
      <c r="AQ9" s="13"/>
      <c r="AR9" s="13"/>
      <c r="AS9" s="18" t="n">
        <v>180000</v>
      </c>
      <c r="AT9" s="13" t="s">
        <v>226</v>
      </c>
      <c r="AU9" s="13" t="n">
        <v>2012</v>
      </c>
      <c r="AV9" s="13" t="n">
        <v>15</v>
      </c>
    </row>
    <row r="10" customFormat="false" ht="15" hidden="false" customHeight="false" outlineLevel="0" collapsed="false">
      <c r="A10" s="13" t="s">
        <v>227</v>
      </c>
      <c r="B10" s="13" t="s">
        <v>228</v>
      </c>
      <c r="C10" s="13" t="s">
        <v>229</v>
      </c>
      <c r="D10" s="13" t="s">
        <v>117</v>
      </c>
      <c r="E10" s="13" t="s">
        <v>223</v>
      </c>
      <c r="F10" s="13" t="s">
        <v>224</v>
      </c>
      <c r="G10" s="13"/>
      <c r="H10" s="13"/>
      <c r="I10" s="13"/>
      <c r="J10" s="13" t="s">
        <v>197</v>
      </c>
      <c r="K10" s="13" t="s">
        <v>198</v>
      </c>
      <c r="L10" s="14" t="n">
        <v>4</v>
      </c>
      <c r="M10" s="14" t="n">
        <v>5</v>
      </c>
      <c r="N10" s="14" t="n">
        <v>3</v>
      </c>
      <c r="O10" s="14" t="n">
        <v>3</v>
      </c>
      <c r="P10" s="14" t="n">
        <v>2</v>
      </c>
      <c r="Q10" s="15" t="n">
        <f aca="false">IF(COUNT($L10:$P10)&lt;5,"",ROUND(($L10*Lists!$M$2+$M10*Lists!$M$3+$N10*Lists!$M$4+$O10*Lists!$M$5+$P10*Lists!$M$6)/5*100,0))</f>
        <v>76</v>
      </c>
      <c r="R10" s="16" t="str">
        <f aca="false">IF($Q10="","",IF($Q10&gt;=Lists!$M$20,"A",IF($Q10&gt;=Lists!$M$21,"B","C")))</f>
        <v>A</v>
      </c>
      <c r="S10" s="16" t="str">
        <f aca="false">IF($A10="","",IF(COUNTIF(Records!$C$5:$C$3000,$A10)=0,"No data",CHOOSE(_xlfn.MAXIFS(Records!$R$5:$R$3000,Records!$C$5:$C$3000,$A10,Records!$Y$5:$Y$3000,"&lt;&gt;Closed")+1,"OK","Alert","Danger")))</f>
        <v>OK</v>
      </c>
      <c r="T10" s="15" t="n">
        <f aca="false">IF($A10="","",COUNTIFS(Records!$C$5:$C$3000,$A10,Records!$R$5:$R$3000,"&gt;0",Records!$Y$5:$Y$3000,"&lt;&gt;Closed"))</f>
        <v>0</v>
      </c>
      <c r="U10" s="14" t="s">
        <v>199</v>
      </c>
      <c r="V10" s="14" t="s">
        <v>199</v>
      </c>
      <c r="W10" s="14" t="s">
        <v>199</v>
      </c>
      <c r="X10" s="14"/>
      <c r="Y10" s="14" t="s">
        <v>199</v>
      </c>
      <c r="Z10" s="14" t="s">
        <v>199</v>
      </c>
      <c r="AA10" s="14"/>
      <c r="AB10" s="14"/>
      <c r="AC10" s="14"/>
      <c r="AD10" s="14"/>
      <c r="AE10" s="14" t="s">
        <v>199</v>
      </c>
      <c r="AF10" s="14"/>
      <c r="AG10" s="14"/>
      <c r="AH10" s="14"/>
      <c r="AI10" s="14" t="s">
        <v>212</v>
      </c>
      <c r="AJ10" s="17"/>
      <c r="AK10" s="15" t="str">
        <f aca="true">IF($AJ10="","",$AJ10-TODAY())</f>
        <v/>
      </c>
      <c r="AL10" s="16" t="str">
        <f aca="false">IF($AJ10="","",IF($AK10&lt;0,"Danger",IF($AK10&lt;=Lists!$M$24,"Alert","OK")))</f>
        <v/>
      </c>
      <c r="AM10" s="13" t="s">
        <v>200</v>
      </c>
      <c r="AN10" s="13"/>
      <c r="AO10" s="13" t="s">
        <v>225</v>
      </c>
      <c r="AP10" s="13" t="n">
        <v>5</v>
      </c>
      <c r="AQ10" s="13"/>
      <c r="AR10" s="13"/>
      <c r="AS10" s="18" t="n">
        <v>180000</v>
      </c>
      <c r="AT10" s="13" t="s">
        <v>214</v>
      </c>
      <c r="AU10" s="13" t="n">
        <v>2012</v>
      </c>
      <c r="AV10" s="13" t="n">
        <v>15</v>
      </c>
    </row>
    <row r="11" customFormat="false" ht="15" hidden="false" customHeight="false" outlineLevel="0" collapsed="false">
      <c r="A11" s="13" t="s">
        <v>230</v>
      </c>
      <c r="B11" s="13" t="s">
        <v>231</v>
      </c>
      <c r="C11" s="13" t="s">
        <v>232</v>
      </c>
      <c r="D11" s="13" t="s">
        <v>117</v>
      </c>
      <c r="E11" s="13" t="s">
        <v>223</v>
      </c>
      <c r="F11" s="13" t="s">
        <v>224</v>
      </c>
      <c r="G11" s="13"/>
      <c r="H11" s="13"/>
      <c r="I11" s="13"/>
      <c r="J11" s="13" t="s">
        <v>197</v>
      </c>
      <c r="K11" s="13" t="s">
        <v>198</v>
      </c>
      <c r="L11" s="14" t="n">
        <v>3</v>
      </c>
      <c r="M11" s="14" t="n">
        <v>4</v>
      </c>
      <c r="N11" s="14" t="n">
        <v>3</v>
      </c>
      <c r="O11" s="14" t="n">
        <v>3</v>
      </c>
      <c r="P11" s="14" t="n">
        <v>3</v>
      </c>
      <c r="Q11" s="15" t="n">
        <f aca="false">IF(COUNT($L11:$P11)&lt;5,"",ROUND(($L11*Lists!$M$2+$M11*Lists!$M$3+$N11*Lists!$M$4+$O11*Lists!$M$5+$P11*Lists!$M$6)/5*100,0))</f>
        <v>66</v>
      </c>
      <c r="R11" s="16" t="str">
        <f aca="false">IF($Q11="","",IF($Q11&gt;=Lists!$M$20,"A",IF($Q11&gt;=Lists!$M$21,"B","C")))</f>
        <v>B</v>
      </c>
      <c r="S11" s="16" t="str">
        <f aca="false">IF($A11="","",IF(COUNTIF(Records!$C$5:$C$3000,$A11)=0,"No data",CHOOSE(_xlfn.MAXIFS(Records!$R$5:$R$3000,Records!$C$5:$C$3000,$A11,Records!$Y$5:$Y$3000,"&lt;&gt;Closed")+1,"OK","Alert","Danger")))</f>
        <v>Alert</v>
      </c>
      <c r="T11" s="15" t="n">
        <f aca="false">IF($A11="","",COUNTIFS(Records!$C$5:$C$3000,$A11,Records!$R$5:$R$3000,"&gt;0",Records!$Y$5:$Y$3000,"&lt;&gt;Closed"))</f>
        <v>5</v>
      </c>
      <c r="U11" s="14" t="s">
        <v>199</v>
      </c>
      <c r="V11" s="14" t="s">
        <v>199</v>
      </c>
      <c r="W11" s="14" t="s">
        <v>199</v>
      </c>
      <c r="X11" s="14"/>
      <c r="Y11" s="14" t="s">
        <v>199</v>
      </c>
      <c r="Z11" s="14" t="s">
        <v>199</v>
      </c>
      <c r="AA11" s="14"/>
      <c r="AB11" s="14"/>
      <c r="AC11" s="14"/>
      <c r="AD11" s="14"/>
      <c r="AE11" s="14" t="s">
        <v>199</v>
      </c>
      <c r="AF11" s="14"/>
      <c r="AG11" s="14"/>
      <c r="AH11" s="14"/>
      <c r="AI11" s="14" t="s">
        <v>212</v>
      </c>
      <c r="AJ11" s="17"/>
      <c r="AK11" s="15" t="str">
        <f aca="true">IF($AJ11="","",$AJ11-TODAY())</f>
        <v/>
      </c>
      <c r="AL11" s="16" t="str">
        <f aca="false">IF($AJ11="","",IF($AK11&lt;0,"Danger",IF($AK11&lt;=Lists!$M$24,"Alert","OK")))</f>
        <v/>
      </c>
      <c r="AM11" s="13" t="s">
        <v>200</v>
      </c>
      <c r="AN11" s="13"/>
      <c r="AO11" s="13" t="s">
        <v>225</v>
      </c>
      <c r="AP11" s="13" t="n">
        <v>4</v>
      </c>
      <c r="AQ11" s="13"/>
      <c r="AR11" s="13"/>
      <c r="AS11" s="18" t="n">
        <v>160000</v>
      </c>
      <c r="AT11" s="13" t="s">
        <v>233</v>
      </c>
      <c r="AU11" s="13" t="n">
        <v>2009</v>
      </c>
      <c r="AV11" s="13" t="n">
        <v>15</v>
      </c>
    </row>
    <row r="12" customFormat="false" ht="15" hidden="false" customHeight="false" outlineLevel="0" collapsed="false">
      <c r="A12" s="13" t="s">
        <v>234</v>
      </c>
      <c r="B12" s="13" t="s">
        <v>235</v>
      </c>
      <c r="C12" s="13" t="s">
        <v>236</v>
      </c>
      <c r="D12" s="13" t="s">
        <v>117</v>
      </c>
      <c r="E12" s="13" t="s">
        <v>237</v>
      </c>
      <c r="F12" s="13" t="s">
        <v>224</v>
      </c>
      <c r="G12" s="13"/>
      <c r="H12" s="13"/>
      <c r="I12" s="13"/>
      <c r="J12" s="13" t="s">
        <v>197</v>
      </c>
      <c r="K12" s="13" t="s">
        <v>198</v>
      </c>
      <c r="L12" s="14" t="n">
        <v>4</v>
      </c>
      <c r="M12" s="14" t="n">
        <v>5</v>
      </c>
      <c r="N12" s="14" t="n">
        <v>2</v>
      </c>
      <c r="O12" s="14" t="n">
        <v>3</v>
      </c>
      <c r="P12" s="14" t="n">
        <v>3</v>
      </c>
      <c r="Q12" s="15" t="n">
        <f aca="false">IF(COUNT($L12:$P12)&lt;5,"",ROUND(($L12*Lists!$M$2+$M12*Lists!$M$3+$N12*Lists!$M$4+$O12*Lists!$M$5+$P12*Lists!$M$6)/5*100,0))</f>
        <v>75</v>
      </c>
      <c r="R12" s="16" t="str">
        <f aca="false">IF($Q12="","",IF($Q12&gt;=Lists!$M$20,"A",IF($Q12&gt;=Lists!$M$21,"B","C")))</f>
        <v>A</v>
      </c>
      <c r="S12" s="16" t="str">
        <f aca="false">IF($A12="","",IF(COUNTIF(Records!$C$5:$C$3000,$A12)=0,"No data",CHOOSE(_xlfn.MAXIFS(Records!$R$5:$R$3000,Records!$C$5:$C$3000,$A12,Records!$Y$5:$Y$3000,"&lt;&gt;Closed")+1,"OK","Alert","Danger")))</f>
        <v>Alert</v>
      </c>
      <c r="T12" s="15" t="n">
        <f aca="false">IF($A12="","",COUNTIFS(Records!$C$5:$C$3000,$A12,Records!$R$5:$R$3000,"&gt;0",Records!$Y$5:$Y$3000,"&lt;&gt;Closed"))</f>
        <v>1</v>
      </c>
      <c r="U12" s="14" t="s">
        <v>199</v>
      </c>
      <c r="V12" s="14" t="s">
        <v>199</v>
      </c>
      <c r="W12" s="14" t="s">
        <v>199</v>
      </c>
      <c r="X12" s="14"/>
      <c r="Y12" s="14" t="s">
        <v>199</v>
      </c>
      <c r="Z12" s="14" t="s">
        <v>199</v>
      </c>
      <c r="AA12" s="14"/>
      <c r="AB12" s="14"/>
      <c r="AC12" s="14"/>
      <c r="AD12" s="14"/>
      <c r="AE12" s="14" t="s">
        <v>199</v>
      </c>
      <c r="AF12" s="14"/>
      <c r="AG12" s="14"/>
      <c r="AH12" s="14"/>
      <c r="AI12" s="14" t="s">
        <v>212</v>
      </c>
      <c r="AJ12" s="17"/>
      <c r="AK12" s="15" t="str">
        <f aca="true">IF($AJ12="","",$AJ12-TODAY())</f>
        <v/>
      </c>
      <c r="AL12" s="16" t="str">
        <f aca="false">IF($AJ12="","",IF($AK12&lt;0,"Danger",IF($AK12&lt;=Lists!$M$24,"Alert","OK")))</f>
        <v/>
      </c>
      <c r="AM12" s="13" t="s">
        <v>200</v>
      </c>
      <c r="AN12" s="13"/>
      <c r="AO12" s="13" t="s">
        <v>225</v>
      </c>
      <c r="AP12" s="13" t="n">
        <v>5</v>
      </c>
      <c r="AQ12" s="13"/>
      <c r="AR12" s="13"/>
      <c r="AS12" s="18" t="n">
        <v>140000</v>
      </c>
      <c r="AT12" s="13" t="s">
        <v>214</v>
      </c>
      <c r="AU12" s="13" t="n">
        <v>2010</v>
      </c>
      <c r="AV12" s="13" t="n">
        <v>20</v>
      </c>
    </row>
    <row r="13" customFormat="false" ht="15" hidden="false" customHeight="false" outlineLevel="0" collapsed="false">
      <c r="A13" s="13" t="s">
        <v>238</v>
      </c>
      <c r="B13" s="13" t="s">
        <v>239</v>
      </c>
      <c r="C13" s="13" t="s">
        <v>240</v>
      </c>
      <c r="D13" s="13" t="s">
        <v>117</v>
      </c>
      <c r="E13" s="13" t="s">
        <v>237</v>
      </c>
      <c r="F13" s="13" t="s">
        <v>224</v>
      </c>
      <c r="G13" s="13"/>
      <c r="H13" s="13"/>
      <c r="I13" s="13"/>
      <c r="J13" s="13" t="s">
        <v>241</v>
      </c>
      <c r="K13" s="13" t="s">
        <v>198</v>
      </c>
      <c r="L13" s="14" t="n">
        <v>4</v>
      </c>
      <c r="M13" s="14" t="n">
        <v>5</v>
      </c>
      <c r="N13" s="14" t="n">
        <v>2</v>
      </c>
      <c r="O13" s="14" t="n">
        <v>3</v>
      </c>
      <c r="P13" s="14" t="n">
        <v>1</v>
      </c>
      <c r="Q13" s="15" t="n">
        <f aca="false">IF(COUNT($L13:$P13)&lt;5,"",ROUND(($L13*Lists!$M$2+$M13*Lists!$M$3+$N13*Lists!$M$4+$O13*Lists!$M$5+$P13*Lists!$M$6)/5*100,0))</f>
        <v>71</v>
      </c>
      <c r="R13" s="16" t="str">
        <f aca="false">IF($Q13="","",IF($Q13&gt;=Lists!$M$20,"A",IF($Q13&gt;=Lists!$M$21,"B","C")))</f>
        <v>A</v>
      </c>
      <c r="S13" s="16" t="str">
        <f aca="false">IF($A13="","",IF(COUNTIF(Records!$C$5:$C$3000,$A13)=0,"No data",CHOOSE(_xlfn.MAXIFS(Records!$R$5:$R$3000,Records!$C$5:$C$3000,$A13,Records!$Y$5:$Y$3000,"&lt;&gt;Closed")+1,"OK","Alert","Danger")))</f>
        <v>OK</v>
      </c>
      <c r="T13" s="15" t="n">
        <f aca="false">IF($A13="","",COUNTIFS(Records!$C$5:$C$3000,$A13,Records!$R$5:$R$3000,"&gt;0",Records!$Y$5:$Y$3000,"&lt;&gt;Closed"))</f>
        <v>0</v>
      </c>
      <c r="U13" s="14" t="s">
        <v>199</v>
      </c>
      <c r="V13" s="14" t="s">
        <v>199</v>
      </c>
      <c r="W13" s="14" t="s">
        <v>199</v>
      </c>
      <c r="X13" s="14"/>
      <c r="Y13" s="14" t="s">
        <v>199</v>
      </c>
      <c r="Z13" s="14" t="s">
        <v>199</v>
      </c>
      <c r="AA13" s="14"/>
      <c r="AB13" s="14"/>
      <c r="AC13" s="14"/>
      <c r="AD13" s="14"/>
      <c r="AE13" s="14" t="s">
        <v>199</v>
      </c>
      <c r="AF13" s="14"/>
      <c r="AG13" s="14"/>
      <c r="AH13" s="14"/>
      <c r="AI13" s="14" t="s">
        <v>212</v>
      </c>
      <c r="AJ13" s="17"/>
      <c r="AK13" s="15" t="str">
        <f aca="true">IF($AJ13="","",$AJ13-TODAY())</f>
        <v/>
      </c>
      <c r="AL13" s="16" t="str">
        <f aca="false">IF($AJ13="","",IF($AK13&lt;0,"Danger",IF($AK13&lt;=Lists!$M$24,"Alert","OK")))</f>
        <v/>
      </c>
      <c r="AM13" s="13" t="s">
        <v>200</v>
      </c>
      <c r="AN13" s="13"/>
      <c r="AO13" s="13" t="s">
        <v>225</v>
      </c>
      <c r="AP13" s="13" t="n">
        <v>5</v>
      </c>
      <c r="AQ13" s="13"/>
      <c r="AR13" s="13"/>
      <c r="AS13" s="18" t="n">
        <v>140000</v>
      </c>
      <c r="AT13" s="13" t="s">
        <v>214</v>
      </c>
      <c r="AU13" s="13" t="n">
        <v>2010</v>
      </c>
      <c r="AV13" s="13" t="n">
        <v>20</v>
      </c>
    </row>
    <row r="14" customFormat="false" ht="15" hidden="false" customHeight="false" outlineLevel="0" collapsed="false">
      <c r="A14" s="13" t="s">
        <v>242</v>
      </c>
      <c r="B14" s="13" t="s">
        <v>243</v>
      </c>
      <c r="C14" s="13" t="s">
        <v>244</v>
      </c>
      <c r="D14" s="13" t="s">
        <v>117</v>
      </c>
      <c r="E14" s="13" t="s">
        <v>245</v>
      </c>
      <c r="F14" s="13" t="s">
        <v>224</v>
      </c>
      <c r="G14" s="13"/>
      <c r="H14" s="13"/>
      <c r="I14" s="13"/>
      <c r="J14" s="13" t="s">
        <v>197</v>
      </c>
      <c r="K14" s="13" t="s">
        <v>198</v>
      </c>
      <c r="L14" s="14" t="n">
        <v>3</v>
      </c>
      <c r="M14" s="14" t="n">
        <v>4</v>
      </c>
      <c r="N14" s="14" t="n">
        <v>3</v>
      </c>
      <c r="O14" s="14" t="n">
        <v>2</v>
      </c>
      <c r="P14" s="14" t="n">
        <v>2</v>
      </c>
      <c r="Q14" s="15" t="n">
        <f aca="false">IF(COUNT($L14:$P14)&lt;5,"",ROUND(($L14*Lists!$M$2+$M14*Lists!$M$3+$N14*Lists!$M$4+$O14*Lists!$M$5+$P14*Lists!$M$6)/5*100,0))</f>
        <v>61</v>
      </c>
      <c r="R14" s="16" t="str">
        <f aca="false">IF($Q14="","",IF($Q14&gt;=Lists!$M$20,"A",IF($Q14&gt;=Lists!$M$21,"B","C")))</f>
        <v>B</v>
      </c>
      <c r="S14" s="16" t="str">
        <f aca="false">IF($A14="","",IF(COUNTIF(Records!$C$5:$C$3000,$A14)=0,"No data",CHOOSE(_xlfn.MAXIFS(Records!$R$5:$R$3000,Records!$C$5:$C$3000,$A14,Records!$Y$5:$Y$3000,"&lt;&gt;Closed")+1,"OK","Alert","Danger")))</f>
        <v>OK</v>
      </c>
      <c r="T14" s="15" t="n">
        <f aca="false">IF($A14="","",COUNTIFS(Records!$C$5:$C$3000,$A14,Records!$R$5:$R$3000,"&gt;0",Records!$Y$5:$Y$3000,"&lt;&gt;Closed"))</f>
        <v>0</v>
      </c>
      <c r="U14" s="14" t="s">
        <v>199</v>
      </c>
      <c r="V14" s="14" t="s">
        <v>199</v>
      </c>
      <c r="W14" s="14" t="s">
        <v>199</v>
      </c>
      <c r="X14" s="14"/>
      <c r="Y14" s="14" t="s">
        <v>199</v>
      </c>
      <c r="Z14" s="14" t="s">
        <v>199</v>
      </c>
      <c r="AA14" s="14"/>
      <c r="AB14" s="14"/>
      <c r="AC14" s="14"/>
      <c r="AD14" s="14"/>
      <c r="AE14" s="14"/>
      <c r="AF14" s="14"/>
      <c r="AG14" s="14"/>
      <c r="AH14" s="14"/>
      <c r="AI14" s="14" t="s">
        <v>212</v>
      </c>
      <c r="AJ14" s="17"/>
      <c r="AK14" s="15" t="str">
        <f aca="true">IF($AJ14="","",$AJ14-TODAY())</f>
        <v/>
      </c>
      <c r="AL14" s="16" t="str">
        <f aca="false">IF($AJ14="","",IF($AK14&lt;0,"Danger",IF($AK14&lt;=Lists!$M$24,"Alert","OK")))</f>
        <v/>
      </c>
      <c r="AM14" s="13" t="s">
        <v>200</v>
      </c>
      <c r="AN14" s="13"/>
      <c r="AO14" s="13" t="s">
        <v>225</v>
      </c>
      <c r="AP14" s="13" t="n">
        <v>4</v>
      </c>
      <c r="AQ14" s="13"/>
      <c r="AR14" s="13"/>
      <c r="AS14" s="18" t="n">
        <v>120000</v>
      </c>
      <c r="AT14" s="13" t="s">
        <v>233</v>
      </c>
      <c r="AU14" s="13" t="n">
        <v>2008</v>
      </c>
      <c r="AV14" s="13" t="n">
        <v>20</v>
      </c>
    </row>
    <row r="15" customFormat="false" ht="15" hidden="false" customHeight="false" outlineLevel="0" collapsed="false">
      <c r="A15" s="13" t="s">
        <v>246</v>
      </c>
      <c r="B15" s="13" t="s">
        <v>247</v>
      </c>
      <c r="C15" s="13" t="s">
        <v>248</v>
      </c>
      <c r="D15" s="13" t="s">
        <v>117</v>
      </c>
      <c r="E15" s="13" t="s">
        <v>245</v>
      </c>
      <c r="F15" s="13" t="s">
        <v>249</v>
      </c>
      <c r="G15" s="13"/>
      <c r="H15" s="13"/>
      <c r="I15" s="13"/>
      <c r="J15" s="13" t="s">
        <v>197</v>
      </c>
      <c r="K15" s="13" t="s">
        <v>198</v>
      </c>
      <c r="L15" s="14" t="n">
        <v>2</v>
      </c>
      <c r="M15" s="14" t="n">
        <v>2</v>
      </c>
      <c r="N15" s="14" t="n">
        <v>3</v>
      </c>
      <c r="O15" s="14" t="n">
        <v>2</v>
      </c>
      <c r="P15" s="14" t="n">
        <v>2</v>
      </c>
      <c r="Q15" s="15" t="n">
        <f aca="false">IF(COUNT($L15:$P15)&lt;5,"",ROUND(($L15*Lists!$M$2+$M15*Lists!$M$3+$N15*Lists!$M$4+$O15*Lists!$M$5+$P15*Lists!$M$6)/5*100,0))</f>
        <v>43</v>
      </c>
      <c r="R15" s="16" t="str">
        <f aca="false">IF($Q15="","",IF($Q15&gt;=Lists!$M$20,"A",IF($Q15&gt;=Lists!$M$21,"B","C")))</f>
        <v>C</v>
      </c>
      <c r="S15" s="16" t="str">
        <f aca="false">IF($A15="","",IF(COUNTIF(Records!$C$5:$C$3000,$A15)=0,"No data",CHOOSE(_xlfn.MAXIFS(Records!$R$5:$R$3000,Records!$C$5:$C$3000,$A15,Records!$Y$5:$Y$3000,"&lt;&gt;Closed")+1,"OK","Alert","Danger")))</f>
        <v>OK</v>
      </c>
      <c r="T15" s="15" t="n">
        <f aca="false">IF($A15="","",COUNTIFS(Records!$C$5:$C$3000,$A15,Records!$R$5:$R$3000,"&gt;0",Records!$Y$5:$Y$3000,"&lt;&gt;Closed"))</f>
        <v>0</v>
      </c>
      <c r="U15" s="14" t="s">
        <v>199</v>
      </c>
      <c r="V15" s="14" t="s">
        <v>199</v>
      </c>
      <c r="W15" s="14"/>
      <c r="X15" s="14"/>
      <c r="Y15" s="14"/>
      <c r="Z15" s="14" t="s">
        <v>199</v>
      </c>
      <c r="AA15" s="14"/>
      <c r="AB15" s="14"/>
      <c r="AC15" s="14"/>
      <c r="AD15" s="14"/>
      <c r="AE15" s="14"/>
      <c r="AF15" s="14"/>
      <c r="AG15" s="14"/>
      <c r="AH15" s="14"/>
      <c r="AI15" s="14" t="s">
        <v>212</v>
      </c>
      <c r="AJ15" s="17"/>
      <c r="AK15" s="15" t="str">
        <f aca="true">IF($AJ15="","",$AJ15-TODAY())</f>
        <v/>
      </c>
      <c r="AL15" s="16" t="str">
        <f aca="false">IF($AJ15="","",IF($AK15&lt;0,"Danger",IF($AK15&lt;=Lists!$M$24,"Alert","OK")))</f>
        <v/>
      </c>
      <c r="AM15" s="13" t="s">
        <v>200</v>
      </c>
      <c r="AN15" s="13"/>
      <c r="AO15" s="13" t="s">
        <v>250</v>
      </c>
      <c r="AP15" s="13" t="n">
        <v>2</v>
      </c>
      <c r="AQ15" s="13"/>
      <c r="AR15" s="13"/>
      <c r="AS15" s="18" t="n">
        <v>90000</v>
      </c>
      <c r="AT15" s="13" t="s">
        <v>251</v>
      </c>
      <c r="AU15" s="13" t="n">
        <v>2008</v>
      </c>
      <c r="AV15" s="13" t="n">
        <v>20</v>
      </c>
    </row>
    <row r="16" customFormat="false" ht="15" hidden="false" customHeight="false" outlineLevel="0" collapsed="false">
      <c r="A16" s="13" t="s">
        <v>252</v>
      </c>
      <c r="B16" s="13" t="s">
        <v>253</v>
      </c>
      <c r="C16" s="13" t="s">
        <v>254</v>
      </c>
      <c r="D16" s="13" t="s">
        <v>117</v>
      </c>
      <c r="E16" s="13" t="s">
        <v>255</v>
      </c>
      <c r="F16" s="13" t="s">
        <v>256</v>
      </c>
      <c r="G16" s="13"/>
      <c r="H16" s="13"/>
      <c r="I16" s="13"/>
      <c r="J16" s="13" t="s">
        <v>197</v>
      </c>
      <c r="K16" s="13" t="s">
        <v>198</v>
      </c>
      <c r="L16" s="14" t="n">
        <v>2</v>
      </c>
      <c r="M16" s="14" t="n">
        <v>3</v>
      </c>
      <c r="N16" s="14" t="n">
        <v>2</v>
      </c>
      <c r="O16" s="14" t="n">
        <v>2</v>
      </c>
      <c r="P16" s="14" t="n">
        <v>4</v>
      </c>
      <c r="Q16" s="15" t="n">
        <f aca="false">IF(COUNT($L16:$P16)&lt;5,"",ROUND(($L16*Lists!$M$2+$M16*Lists!$M$3+$N16*Lists!$M$4+$O16*Lists!$M$5+$P16*Lists!$M$6)/5*100,0))</f>
        <v>50</v>
      </c>
      <c r="R16" s="16" t="str">
        <f aca="false">IF($Q16="","",IF($Q16&gt;=Lists!$M$20,"A",IF($Q16&gt;=Lists!$M$21,"B","C")))</f>
        <v>B</v>
      </c>
      <c r="S16" s="16" t="str">
        <f aca="false">IF($A16="","",IF(COUNTIF(Records!$C$5:$C$3000,$A16)=0,"No data",CHOOSE(_xlfn.MAXIFS(Records!$R$5:$R$3000,Records!$C$5:$C$3000,$A16,Records!$Y$5:$Y$3000,"&lt;&gt;Closed")+1,"OK","Alert","Danger")))</f>
        <v>Alert</v>
      </c>
      <c r="T16" s="15" t="n">
        <f aca="false">IF($A16="","",COUNTIFS(Records!$C$5:$C$3000,$A16,Records!$R$5:$R$3000,"&gt;0",Records!$Y$5:$Y$3000,"&lt;&gt;Closed"))</f>
        <v>10</v>
      </c>
      <c r="U16" s="14" t="s">
        <v>199</v>
      </c>
      <c r="V16" s="14" t="s">
        <v>199</v>
      </c>
      <c r="W16" s="14"/>
      <c r="X16" s="14"/>
      <c r="Y16" s="14"/>
      <c r="Z16" s="14" t="s">
        <v>199</v>
      </c>
      <c r="AA16" s="14"/>
      <c r="AB16" s="14"/>
      <c r="AC16" s="14"/>
      <c r="AD16" s="14" t="s">
        <v>199</v>
      </c>
      <c r="AE16" s="14" t="s">
        <v>199</v>
      </c>
      <c r="AF16" s="14"/>
      <c r="AG16" s="14"/>
      <c r="AH16" s="14"/>
      <c r="AI16" s="14" t="s">
        <v>212</v>
      </c>
      <c r="AJ16" s="17"/>
      <c r="AK16" s="15" t="str">
        <f aca="true">IF($AJ16="","",$AJ16-TODAY())</f>
        <v/>
      </c>
      <c r="AL16" s="16" t="str">
        <f aca="false">IF($AJ16="","",IF($AK16&lt;0,"Danger",IF($AK16&lt;=Lists!$M$24,"Alert","OK")))</f>
        <v/>
      </c>
      <c r="AM16" s="13" t="s">
        <v>200</v>
      </c>
      <c r="AN16" s="13"/>
      <c r="AO16" s="13" t="s">
        <v>257</v>
      </c>
      <c r="AP16" s="13" t="n">
        <v>3</v>
      </c>
      <c r="AQ16" s="13"/>
      <c r="AR16" s="13"/>
      <c r="AS16" s="18" t="n">
        <v>350000</v>
      </c>
      <c r="AT16" s="13" t="s">
        <v>258</v>
      </c>
      <c r="AU16" s="13" t="n">
        <v>2008</v>
      </c>
      <c r="AV16" s="13" t="n">
        <v>20</v>
      </c>
    </row>
    <row r="17" customFormat="false" ht="15" hidden="false" customHeight="false" outlineLevel="0" collapsed="false">
      <c r="A17" s="13" t="s">
        <v>259</v>
      </c>
      <c r="B17" s="13" t="s">
        <v>260</v>
      </c>
      <c r="C17" s="13" t="s">
        <v>261</v>
      </c>
      <c r="D17" s="13" t="s">
        <v>117</v>
      </c>
      <c r="E17" s="13" t="s">
        <v>262</v>
      </c>
      <c r="F17" s="13" t="s">
        <v>263</v>
      </c>
      <c r="G17" s="13"/>
      <c r="H17" s="13"/>
      <c r="I17" s="13"/>
      <c r="J17" s="13" t="s">
        <v>197</v>
      </c>
      <c r="K17" s="13" t="s">
        <v>198</v>
      </c>
      <c r="L17" s="14" t="n">
        <v>5</v>
      </c>
      <c r="M17" s="14" t="n">
        <v>3</v>
      </c>
      <c r="N17" s="14" t="n">
        <v>4</v>
      </c>
      <c r="O17" s="14" t="n">
        <v>4</v>
      </c>
      <c r="P17" s="14" t="n">
        <v>2</v>
      </c>
      <c r="Q17" s="15" t="n">
        <f aca="false">IF(COUNT($L17:$P17)&lt;5,"",ROUND(($L17*Lists!$M$2+$M17*Lists!$M$3+$N17*Lists!$M$4+$O17*Lists!$M$5+$P17*Lists!$M$6)/5*100,0))</f>
        <v>76</v>
      </c>
      <c r="R17" s="16" t="str">
        <f aca="false">IF($Q17="","",IF($Q17&gt;=Lists!$M$20,"A",IF($Q17&gt;=Lists!$M$21,"B","C")))</f>
        <v>A</v>
      </c>
      <c r="S17" s="16" t="str">
        <f aca="false">IF($A17="","",IF(COUNTIF(Records!$C$5:$C$3000,$A17)=0,"No data",CHOOSE(_xlfn.MAXIFS(Records!$R$5:$R$3000,Records!$C$5:$C$3000,$A17,Records!$Y$5:$Y$3000,"&lt;&gt;Closed")+1,"OK","Alert","Danger")))</f>
        <v>Alert</v>
      </c>
      <c r="T17" s="15" t="n">
        <f aca="false">IF($A17="","",COUNTIFS(Records!$C$5:$C$3000,$A17,Records!$R$5:$R$3000,"&gt;0",Records!$Y$5:$Y$3000,"&lt;&gt;Closed"))</f>
        <v>2</v>
      </c>
      <c r="U17" s="14"/>
      <c r="V17" s="14"/>
      <c r="W17" s="14"/>
      <c r="X17" s="14" t="s">
        <v>199</v>
      </c>
      <c r="Y17" s="14"/>
      <c r="Z17" s="14" t="s">
        <v>199</v>
      </c>
      <c r="AA17" s="14" t="s">
        <v>199</v>
      </c>
      <c r="AB17" s="14" t="s">
        <v>199</v>
      </c>
      <c r="AC17" s="14"/>
      <c r="AD17" s="14" t="s">
        <v>199</v>
      </c>
      <c r="AE17" s="14"/>
      <c r="AF17" s="14"/>
      <c r="AG17" s="14"/>
      <c r="AH17" s="14"/>
      <c r="AI17" s="14" t="s">
        <v>199</v>
      </c>
      <c r="AJ17" s="17" t="n">
        <v>46479</v>
      </c>
      <c r="AK17" s="15" t="n">
        <f aca="true">IF($AJ17="","",$AJ17-TODAY())</f>
        <v>179</v>
      </c>
      <c r="AL17" s="16" t="str">
        <f aca="false">IF($AJ17="","",IF($AK17&lt;0,"Danger",IF($AK17&lt;=Lists!$M$24,"Alert","OK")))</f>
        <v>OK</v>
      </c>
      <c r="AM17" s="13" t="s">
        <v>200</v>
      </c>
      <c r="AN17" s="13"/>
      <c r="AO17" s="13" t="s">
        <v>264</v>
      </c>
      <c r="AP17" s="13" t="n">
        <v>5</v>
      </c>
      <c r="AQ17" s="13"/>
      <c r="AR17" s="13"/>
      <c r="AS17" s="18" t="n">
        <v>1200000</v>
      </c>
      <c r="AT17" s="13" t="s">
        <v>265</v>
      </c>
      <c r="AU17" s="13" t="n">
        <v>2008</v>
      </c>
      <c r="AV17" s="13" t="n">
        <v>25</v>
      </c>
    </row>
    <row r="18" customFormat="false" ht="15" hidden="false" customHeight="false" outlineLevel="0" collapsed="false">
      <c r="A18" s="13" t="s">
        <v>266</v>
      </c>
      <c r="B18" s="13" t="s">
        <v>267</v>
      </c>
      <c r="C18" s="13" t="s">
        <v>268</v>
      </c>
      <c r="D18" s="13" t="s">
        <v>117</v>
      </c>
      <c r="E18" s="13" t="s">
        <v>262</v>
      </c>
      <c r="F18" s="13" t="s">
        <v>176</v>
      </c>
      <c r="G18" s="13"/>
      <c r="H18" s="13"/>
      <c r="I18" s="13"/>
      <c r="J18" s="13" t="s">
        <v>197</v>
      </c>
      <c r="K18" s="13" t="s">
        <v>198</v>
      </c>
      <c r="L18" s="14" t="n">
        <v>5</v>
      </c>
      <c r="M18" s="14" t="n">
        <v>4</v>
      </c>
      <c r="N18" s="14" t="n">
        <v>5</v>
      </c>
      <c r="O18" s="14" t="n">
        <v>2</v>
      </c>
      <c r="P18" s="14" t="n">
        <v>3</v>
      </c>
      <c r="Q18" s="15" t="n">
        <f aca="false">IF(COUNT($L18:$P18)&lt;5,"",ROUND(($L18*Lists!$M$2+$M18*Lists!$M$3+$N18*Lists!$M$4+$O18*Lists!$M$5+$P18*Lists!$M$6)/5*100,0))</f>
        <v>81</v>
      </c>
      <c r="R18" s="16" t="str">
        <f aca="false">IF($Q18="","",IF($Q18&gt;=Lists!$M$20,"A",IF($Q18&gt;=Lists!$M$21,"B","C")))</f>
        <v>A</v>
      </c>
      <c r="S18" s="16" t="str">
        <f aca="false">IF($A18="","",IF(COUNTIF(Records!$C$5:$C$3000,$A18)=0,"No data",CHOOSE(_xlfn.MAXIFS(Records!$R$5:$R$3000,Records!$C$5:$C$3000,$A18,Records!$Y$5:$Y$3000,"&lt;&gt;Closed")+1,"OK","Alert","Danger")))</f>
        <v>Danger</v>
      </c>
      <c r="T18" s="15" t="n">
        <f aca="false">IF($A18="","",COUNTIFS(Records!$C$5:$C$3000,$A18,Records!$R$5:$R$3000,"&gt;0",Records!$Y$5:$Y$3000,"&lt;&gt;Closed"))</f>
        <v>1</v>
      </c>
      <c r="U18" s="14"/>
      <c r="V18" s="14"/>
      <c r="W18" s="14"/>
      <c r="X18" s="14" t="s">
        <v>199</v>
      </c>
      <c r="Y18" s="14"/>
      <c r="Z18" s="14" t="s">
        <v>199</v>
      </c>
      <c r="AA18" s="14"/>
      <c r="AB18" s="14"/>
      <c r="AC18" s="14" t="s">
        <v>199</v>
      </c>
      <c r="AD18" s="14"/>
      <c r="AE18" s="14"/>
      <c r="AF18" s="14"/>
      <c r="AG18" s="14"/>
      <c r="AH18" s="14"/>
      <c r="AI18" s="14" t="s">
        <v>212</v>
      </c>
      <c r="AJ18" s="17"/>
      <c r="AK18" s="15" t="str">
        <f aca="true">IF($AJ18="","",$AJ18-TODAY())</f>
        <v/>
      </c>
      <c r="AL18" s="16" t="str">
        <f aca="false">IF($AJ18="","",IF($AK18&lt;0,"Danger",IF($AK18&lt;=Lists!$M$24,"Alert","OK")))</f>
        <v/>
      </c>
      <c r="AM18" s="13" t="s">
        <v>200</v>
      </c>
      <c r="AN18" s="13"/>
      <c r="AO18" s="13" t="s">
        <v>269</v>
      </c>
      <c r="AP18" s="13" t="n">
        <v>5</v>
      </c>
      <c r="AQ18" s="13"/>
      <c r="AR18" s="13"/>
      <c r="AS18" s="18" t="n">
        <v>300000</v>
      </c>
      <c r="AT18" s="13" t="s">
        <v>270</v>
      </c>
      <c r="AU18" s="13" t="n">
        <v>2011</v>
      </c>
      <c r="AV18" s="13" t="n">
        <v>15</v>
      </c>
    </row>
    <row r="19" customFormat="false" ht="15" hidden="false" customHeight="false" outlineLevel="0" collapsed="false">
      <c r="A19" s="13" t="s">
        <v>271</v>
      </c>
      <c r="B19" s="13" t="s">
        <v>272</v>
      </c>
      <c r="C19" s="13" t="s">
        <v>273</v>
      </c>
      <c r="D19" s="13" t="s">
        <v>117</v>
      </c>
      <c r="E19" s="13" t="s">
        <v>274</v>
      </c>
      <c r="F19" s="13" t="s">
        <v>219</v>
      </c>
      <c r="G19" s="13"/>
      <c r="H19" s="13"/>
      <c r="I19" s="13"/>
      <c r="J19" s="13" t="s">
        <v>197</v>
      </c>
      <c r="K19" s="13" t="s">
        <v>198</v>
      </c>
      <c r="L19" s="14" t="n">
        <v>4</v>
      </c>
      <c r="M19" s="14" t="n">
        <v>2</v>
      </c>
      <c r="N19" s="14" t="n">
        <v>3</v>
      </c>
      <c r="O19" s="14" t="n">
        <v>2</v>
      </c>
      <c r="P19" s="14" t="n">
        <v>1</v>
      </c>
      <c r="Q19" s="15" t="n">
        <f aca="false">IF(COUNT($L19:$P19)&lt;5,"",ROUND(($L19*Lists!$M$2+$M19*Lists!$M$3+$N19*Lists!$M$4+$O19*Lists!$M$5+$P19*Lists!$M$6)/5*100,0))</f>
        <v>53</v>
      </c>
      <c r="R19" s="16" t="str">
        <f aca="false">IF($Q19="","",IF($Q19&gt;=Lists!$M$20,"A",IF($Q19&gt;=Lists!$M$21,"B","C")))</f>
        <v>B</v>
      </c>
      <c r="S19" s="16" t="str">
        <f aca="false">IF($A19="","",IF(COUNTIF(Records!$C$5:$C$3000,$A19)=0,"No data",CHOOSE(_xlfn.MAXIFS(Records!$R$5:$R$3000,Records!$C$5:$C$3000,$A19,Records!$Y$5:$Y$3000,"&lt;&gt;Closed")+1,"OK","Alert","Danger")))</f>
        <v>OK</v>
      </c>
      <c r="T19" s="15" t="n">
        <f aca="false">IF($A19="","",COUNTIFS(Records!$C$5:$C$3000,$A19,Records!$R$5:$R$3000,"&gt;0",Records!$Y$5:$Y$3000,"&lt;&gt;Closed"))</f>
        <v>0</v>
      </c>
      <c r="U19" s="14"/>
      <c r="V19" s="14"/>
      <c r="W19" s="14" t="s">
        <v>199</v>
      </c>
      <c r="X19" s="14"/>
      <c r="Y19" s="14"/>
      <c r="Z19" s="14" t="s">
        <v>199</v>
      </c>
      <c r="AA19" s="14" t="s">
        <v>199</v>
      </c>
      <c r="AB19" s="14" t="s">
        <v>199</v>
      </c>
      <c r="AC19" s="14"/>
      <c r="AD19" s="14"/>
      <c r="AE19" s="14"/>
      <c r="AF19" s="14"/>
      <c r="AG19" s="14"/>
      <c r="AH19" s="14"/>
      <c r="AI19" s="14" t="s">
        <v>199</v>
      </c>
      <c r="AJ19" s="17" t="n">
        <v>46458</v>
      </c>
      <c r="AK19" s="15" t="n">
        <f aca="true">IF($AJ19="","",$AJ19-TODAY())</f>
        <v>158</v>
      </c>
      <c r="AL19" s="16" t="str">
        <f aca="false">IF($AJ19="","",IF($AK19&lt;0,"Danger",IF($AK19&lt;=Lists!$M$24,"Alert","OK")))</f>
        <v>OK</v>
      </c>
      <c r="AM19" s="13" t="s">
        <v>200</v>
      </c>
      <c r="AN19" s="13"/>
      <c r="AO19" s="13" t="s">
        <v>207</v>
      </c>
      <c r="AP19" s="13" t="n">
        <v>4</v>
      </c>
      <c r="AQ19" s="13"/>
      <c r="AR19" s="13"/>
      <c r="AS19" s="18" t="n">
        <v>80000</v>
      </c>
      <c r="AT19" s="13" t="s">
        <v>275</v>
      </c>
      <c r="AU19" s="13" t="n">
        <v>2008</v>
      </c>
      <c r="AV19" s="13" t="n">
        <v>30</v>
      </c>
    </row>
    <row r="20" customFormat="false" ht="15" hidden="false" customHeight="false" outlineLevel="0" collapsed="false">
      <c r="A20" s="13" t="s">
        <v>276</v>
      </c>
      <c r="B20" s="13" t="s">
        <v>121</v>
      </c>
      <c r="C20" s="13" t="s">
        <v>277</v>
      </c>
      <c r="D20" s="13" t="s">
        <v>120</v>
      </c>
      <c r="E20" s="13" t="s">
        <v>278</v>
      </c>
      <c r="F20" s="13" t="s">
        <v>279</v>
      </c>
      <c r="G20" s="13"/>
      <c r="H20" s="13"/>
      <c r="I20" s="13"/>
      <c r="J20" s="13" t="s">
        <v>197</v>
      </c>
      <c r="K20" s="13" t="s">
        <v>198</v>
      </c>
      <c r="L20" s="14" t="n">
        <v>4</v>
      </c>
      <c r="M20" s="14" t="n">
        <v>5</v>
      </c>
      <c r="N20" s="14" t="n">
        <v>5</v>
      </c>
      <c r="O20" s="14" t="n">
        <v>5</v>
      </c>
      <c r="P20" s="14" t="n">
        <v>3</v>
      </c>
      <c r="Q20" s="15" t="n">
        <f aca="false">IF(COUNT($L20:$P20)&lt;5,"",ROUND(($L20*Lists!$M$2+$M20*Lists!$M$3+$N20*Lists!$M$4+$O20*Lists!$M$5+$P20*Lists!$M$6)/5*100,0))</f>
        <v>90</v>
      </c>
      <c r="R20" s="16" t="str">
        <f aca="false">IF($Q20="","",IF($Q20&gt;=Lists!$M$20,"A",IF($Q20&gt;=Lists!$M$21,"B","C")))</f>
        <v>A</v>
      </c>
      <c r="S20" s="16" t="str">
        <f aca="false">IF($A20="","",IF(COUNTIF(Records!$C$5:$C$3000,$A20)=0,"No data",CHOOSE(_xlfn.MAXIFS(Records!$R$5:$R$3000,Records!$C$5:$C$3000,$A20,Records!$Y$5:$Y$3000,"&lt;&gt;Closed")+1,"OK","Alert","Danger")))</f>
        <v>Alert</v>
      </c>
      <c r="T20" s="15" t="n">
        <f aca="false">IF($A20="","",COUNTIFS(Records!$C$5:$C$3000,$A20,Records!$R$5:$R$3000,"&gt;0",Records!$Y$5:$Y$3000,"&lt;&gt;Closed"))</f>
        <v>2</v>
      </c>
      <c r="U20" s="14" t="s">
        <v>199</v>
      </c>
      <c r="V20" s="14" t="s">
        <v>199</v>
      </c>
      <c r="W20" s="14"/>
      <c r="X20" s="14"/>
      <c r="Y20" s="14" t="s">
        <v>199</v>
      </c>
      <c r="Z20" s="14" t="s">
        <v>199</v>
      </c>
      <c r="AA20" s="14"/>
      <c r="AB20" s="14"/>
      <c r="AC20" s="14"/>
      <c r="AD20" s="14" t="s">
        <v>199</v>
      </c>
      <c r="AE20" s="14"/>
      <c r="AF20" s="14"/>
      <c r="AG20" s="14"/>
      <c r="AH20" s="14"/>
      <c r="AI20" s="14" t="s">
        <v>212</v>
      </c>
      <c r="AJ20" s="17"/>
      <c r="AK20" s="15" t="str">
        <f aca="true">IF($AJ20="","",$AJ20-TODAY())</f>
        <v/>
      </c>
      <c r="AL20" s="16" t="str">
        <f aca="false">IF($AJ20="","",IF($AK20&lt;0,"Danger",IF($AK20&lt;=Lists!$M$24,"Alert","OK")))</f>
        <v/>
      </c>
      <c r="AM20" s="13" t="s">
        <v>200</v>
      </c>
      <c r="AN20" s="13"/>
      <c r="AO20" s="13" t="s">
        <v>280</v>
      </c>
      <c r="AP20" s="13" t="n">
        <v>5</v>
      </c>
      <c r="AQ20" s="13"/>
      <c r="AR20" s="13"/>
      <c r="AS20" s="18" t="n">
        <v>12000000</v>
      </c>
      <c r="AT20" s="13" t="s">
        <v>214</v>
      </c>
      <c r="AU20" s="13" t="n">
        <v>2009</v>
      </c>
      <c r="AV20" s="13" t="n">
        <v>30</v>
      </c>
    </row>
    <row r="21" customFormat="false" ht="15" hidden="false" customHeight="false" outlineLevel="0" collapsed="false">
      <c r="A21" s="13" t="s">
        <v>281</v>
      </c>
      <c r="B21" s="13" t="s">
        <v>282</v>
      </c>
      <c r="C21" s="13" t="s">
        <v>283</v>
      </c>
      <c r="D21" s="13" t="s">
        <v>123</v>
      </c>
      <c r="E21" s="13" t="s">
        <v>284</v>
      </c>
      <c r="F21" s="13" t="s">
        <v>285</v>
      </c>
      <c r="G21" s="13"/>
      <c r="H21" s="13"/>
      <c r="I21" s="13"/>
      <c r="J21" s="13" t="s">
        <v>197</v>
      </c>
      <c r="K21" s="13" t="s">
        <v>198</v>
      </c>
      <c r="L21" s="14" t="n">
        <v>4</v>
      </c>
      <c r="M21" s="14" t="n">
        <v>5</v>
      </c>
      <c r="N21" s="14" t="n">
        <v>5</v>
      </c>
      <c r="O21" s="14" t="n">
        <v>5</v>
      </c>
      <c r="P21" s="14" t="n">
        <v>1</v>
      </c>
      <c r="Q21" s="15" t="n">
        <f aca="false">IF(COUNT($L21:$P21)&lt;5,"",ROUND(($L21*Lists!$M$2+$M21*Lists!$M$3+$N21*Lists!$M$4+$O21*Lists!$M$5+$P21*Lists!$M$6)/5*100,0))</f>
        <v>86</v>
      </c>
      <c r="R21" s="16" t="str">
        <f aca="false">IF($Q21="","",IF($Q21&gt;=Lists!$M$20,"A",IF($Q21&gt;=Lists!$M$21,"B","C")))</f>
        <v>A</v>
      </c>
      <c r="S21" s="16" t="str">
        <f aca="false">IF($A21="","",IF(COUNTIF(Records!$C$5:$C$3000,$A21)=0,"No data",CHOOSE(_xlfn.MAXIFS(Records!$R$5:$R$3000,Records!$C$5:$C$3000,$A21,Records!$Y$5:$Y$3000,"&lt;&gt;Closed")+1,"OK","Alert","Danger")))</f>
        <v>Alert</v>
      </c>
      <c r="T21" s="15" t="n">
        <f aca="false">IF($A21="","",COUNTIFS(Records!$C$5:$C$3000,$A21,Records!$R$5:$R$3000,"&gt;0",Records!$Y$5:$Y$3000,"&lt;&gt;Closed"))</f>
        <v>4</v>
      </c>
      <c r="U21" s="14"/>
      <c r="V21" s="14" t="s">
        <v>199</v>
      </c>
      <c r="W21" s="14" t="s">
        <v>199</v>
      </c>
      <c r="X21" s="14"/>
      <c r="Y21" s="14" t="s">
        <v>199</v>
      </c>
      <c r="Z21" s="14" t="s">
        <v>199</v>
      </c>
      <c r="AA21" s="14"/>
      <c r="AB21" s="14"/>
      <c r="AC21" s="14"/>
      <c r="AD21" s="14"/>
      <c r="AE21" s="14" t="s">
        <v>199</v>
      </c>
      <c r="AF21" s="14"/>
      <c r="AG21" s="14"/>
      <c r="AH21" s="14"/>
      <c r="AI21" s="14" t="s">
        <v>212</v>
      </c>
      <c r="AJ21" s="17"/>
      <c r="AK21" s="15" t="str">
        <f aca="true">IF($AJ21="","",$AJ21-TODAY())</f>
        <v/>
      </c>
      <c r="AL21" s="16" t="str">
        <f aca="false">IF($AJ21="","",IF($AK21&lt;0,"Danger",IF($AK21&lt;=Lists!$M$24,"Alert","OK")))</f>
        <v/>
      </c>
      <c r="AM21" s="13" t="s">
        <v>62</v>
      </c>
      <c r="AN21" s="13"/>
      <c r="AO21" s="13" t="s">
        <v>286</v>
      </c>
      <c r="AP21" s="13" t="n">
        <v>5</v>
      </c>
      <c r="AQ21" s="13"/>
      <c r="AR21" s="13"/>
      <c r="AS21" s="18" t="n">
        <v>1500000</v>
      </c>
      <c r="AT21" s="13" t="s">
        <v>214</v>
      </c>
      <c r="AU21" s="13" t="n">
        <v>2008</v>
      </c>
      <c r="AV21" s="13" t="n">
        <v>35</v>
      </c>
    </row>
    <row r="22" customFormat="false" ht="15" hidden="false" customHeight="false" outlineLevel="0" collapsed="false">
      <c r="A22" s="13" t="s">
        <v>287</v>
      </c>
      <c r="B22" s="13" t="s">
        <v>288</v>
      </c>
      <c r="C22" s="13" t="s">
        <v>289</v>
      </c>
      <c r="D22" s="13" t="s">
        <v>123</v>
      </c>
      <c r="E22" s="13" t="s">
        <v>284</v>
      </c>
      <c r="F22" s="13" t="s">
        <v>290</v>
      </c>
      <c r="G22" s="13"/>
      <c r="H22" s="13"/>
      <c r="I22" s="13"/>
      <c r="J22" s="13" t="s">
        <v>197</v>
      </c>
      <c r="K22" s="13" t="s">
        <v>198</v>
      </c>
      <c r="L22" s="14" t="n">
        <v>4</v>
      </c>
      <c r="M22" s="14" t="n">
        <v>5</v>
      </c>
      <c r="N22" s="14" t="n">
        <v>5</v>
      </c>
      <c r="O22" s="14" t="n">
        <v>3</v>
      </c>
      <c r="P22" s="14" t="n">
        <v>2</v>
      </c>
      <c r="Q22" s="15" t="n">
        <f aca="false">IF(COUNT($L22:$P22)&lt;5,"",ROUND(($L22*Lists!$M$2+$M22*Lists!$M$3+$N22*Lists!$M$4+$O22*Lists!$M$5+$P22*Lists!$M$6)/5*100,0))</f>
        <v>82</v>
      </c>
      <c r="R22" s="16" t="str">
        <f aca="false">IF($Q22="","",IF($Q22&gt;=Lists!$M$20,"A",IF($Q22&gt;=Lists!$M$21,"B","C")))</f>
        <v>A</v>
      </c>
      <c r="S22" s="16" t="str">
        <f aca="false">IF($A22="","",IF(COUNTIF(Records!$C$5:$C$3000,$A22)=0,"No data",CHOOSE(_xlfn.MAXIFS(Records!$R$5:$R$3000,Records!$C$5:$C$3000,$A22,Records!$Y$5:$Y$3000,"&lt;&gt;Closed")+1,"OK","Alert","Danger")))</f>
        <v>Danger</v>
      </c>
      <c r="T22" s="15" t="n">
        <f aca="false">IF($A22="","",COUNTIFS(Records!$C$5:$C$3000,$A22,Records!$R$5:$R$3000,"&gt;0",Records!$Y$5:$Y$3000,"&lt;&gt;Closed"))</f>
        <v>2</v>
      </c>
      <c r="U22" s="14"/>
      <c r="V22" s="14"/>
      <c r="W22" s="14" t="s">
        <v>199</v>
      </c>
      <c r="X22" s="14"/>
      <c r="Y22" s="14" t="s">
        <v>199</v>
      </c>
      <c r="Z22" s="14" t="s">
        <v>199</v>
      </c>
      <c r="AA22" s="14"/>
      <c r="AB22" s="14"/>
      <c r="AC22" s="14"/>
      <c r="AD22" s="14"/>
      <c r="AE22" s="14" t="s">
        <v>199</v>
      </c>
      <c r="AF22" s="14"/>
      <c r="AG22" s="14"/>
      <c r="AH22" s="14"/>
      <c r="AI22" s="14" t="s">
        <v>212</v>
      </c>
      <c r="AJ22" s="17"/>
      <c r="AK22" s="15" t="str">
        <f aca="true">IF($AJ22="","",$AJ22-TODAY())</f>
        <v/>
      </c>
      <c r="AL22" s="16" t="str">
        <f aca="false">IF($AJ22="","",IF($AK22&lt;0,"Danger",IF($AK22&lt;=Lists!$M$24,"Alert","OK")))</f>
        <v/>
      </c>
      <c r="AM22" s="13" t="s">
        <v>62</v>
      </c>
      <c r="AN22" s="13"/>
      <c r="AO22" s="13" t="s">
        <v>286</v>
      </c>
      <c r="AP22" s="13" t="n">
        <v>5</v>
      </c>
      <c r="AQ22" s="13"/>
      <c r="AR22" s="13"/>
      <c r="AS22" s="18" t="n">
        <v>600000</v>
      </c>
      <c r="AT22" s="13" t="s">
        <v>214</v>
      </c>
      <c r="AU22" s="13" t="n">
        <v>2008</v>
      </c>
      <c r="AV22" s="13" t="n">
        <v>25</v>
      </c>
    </row>
    <row r="23" customFormat="false" ht="15" hidden="false" customHeight="false" outlineLevel="0" collapsed="false">
      <c r="A23" s="13" t="s">
        <v>291</v>
      </c>
      <c r="B23" s="13" t="s">
        <v>292</v>
      </c>
      <c r="C23" s="13" t="s">
        <v>293</v>
      </c>
      <c r="D23" s="13" t="s">
        <v>126</v>
      </c>
      <c r="E23" s="13" t="s">
        <v>294</v>
      </c>
      <c r="F23" s="13" t="s">
        <v>295</v>
      </c>
      <c r="G23" s="13" t="s">
        <v>296</v>
      </c>
      <c r="H23" s="13"/>
      <c r="I23" s="13"/>
      <c r="J23" s="13" t="s">
        <v>197</v>
      </c>
      <c r="K23" s="13" t="s">
        <v>198</v>
      </c>
      <c r="L23" s="14" t="n">
        <v>4</v>
      </c>
      <c r="M23" s="14" t="n">
        <v>5</v>
      </c>
      <c r="N23" s="14" t="n">
        <v>3</v>
      </c>
      <c r="O23" s="14" t="n">
        <v>4</v>
      </c>
      <c r="P23" s="14" t="n">
        <v>4</v>
      </c>
      <c r="Q23" s="15" t="n">
        <f aca="false">IF(COUNT($L23:$P23)&lt;5,"",ROUND(($L23*Lists!$M$2+$M23*Lists!$M$3+$N23*Lists!$M$4+$O23*Lists!$M$5+$P23*Lists!$M$6)/5*100,0))</f>
        <v>83</v>
      </c>
      <c r="R23" s="16" t="str">
        <f aca="false">IF($Q23="","",IF($Q23&gt;=Lists!$M$20,"A",IF($Q23&gt;=Lists!$M$21,"B","C")))</f>
        <v>A</v>
      </c>
      <c r="S23" s="16" t="str">
        <f aca="false">IF($A23="","",IF(COUNTIF(Records!$C$5:$C$3000,$A23)=0,"No data",CHOOSE(_xlfn.MAXIFS(Records!$R$5:$R$3000,Records!$C$5:$C$3000,$A23,Records!$Y$5:$Y$3000,"&lt;&gt;Closed")+1,"OK","Alert","Danger")))</f>
        <v>Alert</v>
      </c>
      <c r="T23" s="15" t="n">
        <f aca="false">IF($A23="","",COUNTIFS(Records!$C$5:$C$3000,$A23,Records!$R$5:$R$3000,"&gt;0",Records!$Y$5:$Y$3000,"&lt;&gt;Closed"))</f>
        <v>1</v>
      </c>
      <c r="U23" s="14" t="s">
        <v>199</v>
      </c>
      <c r="V23" s="14" t="s">
        <v>199</v>
      </c>
      <c r="W23" s="14"/>
      <c r="X23" s="14"/>
      <c r="Y23" s="14" t="s">
        <v>199</v>
      </c>
      <c r="Z23" s="14" t="s">
        <v>199</v>
      </c>
      <c r="AA23" s="14"/>
      <c r="AB23" s="14"/>
      <c r="AC23" s="14"/>
      <c r="AD23" s="14"/>
      <c r="AE23" s="14" t="s">
        <v>199</v>
      </c>
      <c r="AF23" s="14" t="s">
        <v>199</v>
      </c>
      <c r="AG23" s="14"/>
      <c r="AH23" s="14"/>
      <c r="AI23" s="14" t="s">
        <v>212</v>
      </c>
      <c r="AJ23" s="17"/>
      <c r="AK23" s="15" t="str">
        <f aca="true">IF($AJ23="","",$AJ23-TODAY())</f>
        <v/>
      </c>
      <c r="AL23" s="16" t="str">
        <f aca="false">IF($AJ23="","",IF($AK23&lt;0,"Danger",IF($AK23&lt;=Lists!$M$24,"Alert","OK")))</f>
        <v/>
      </c>
      <c r="AM23" s="13" t="s">
        <v>126</v>
      </c>
      <c r="AN23" s="13"/>
      <c r="AO23" s="13" t="s">
        <v>295</v>
      </c>
      <c r="AP23" s="13" t="n">
        <v>5</v>
      </c>
      <c r="AQ23" s="13"/>
      <c r="AR23" s="13"/>
      <c r="AS23" s="18" t="n">
        <v>1800000</v>
      </c>
      <c r="AT23" s="13" t="s">
        <v>214</v>
      </c>
      <c r="AU23" s="13" t="n">
        <v>2010</v>
      </c>
      <c r="AV23" s="13" t="n">
        <v>20</v>
      </c>
    </row>
    <row r="24" customFormat="false" ht="15" hidden="false" customHeight="false" outlineLevel="0" collapsed="false">
      <c r="A24" s="13" t="s">
        <v>297</v>
      </c>
      <c r="B24" s="13" t="s">
        <v>298</v>
      </c>
      <c r="C24" s="13" t="s">
        <v>299</v>
      </c>
      <c r="D24" s="13" t="s">
        <v>126</v>
      </c>
      <c r="E24" s="13" t="s">
        <v>294</v>
      </c>
      <c r="F24" s="13" t="s">
        <v>295</v>
      </c>
      <c r="G24" s="13" t="s">
        <v>296</v>
      </c>
      <c r="H24" s="13"/>
      <c r="I24" s="13"/>
      <c r="J24" s="13" t="s">
        <v>197</v>
      </c>
      <c r="K24" s="13" t="s">
        <v>198</v>
      </c>
      <c r="L24" s="14" t="n">
        <v>4</v>
      </c>
      <c r="M24" s="14" t="n">
        <v>5</v>
      </c>
      <c r="N24" s="14" t="n">
        <v>3</v>
      </c>
      <c r="O24" s="14" t="n">
        <v>4</v>
      </c>
      <c r="P24" s="14" t="n">
        <v>2</v>
      </c>
      <c r="Q24" s="15" t="n">
        <f aca="false">IF(COUNT($L24:$P24)&lt;5,"",ROUND(($L24*Lists!$M$2+$M24*Lists!$M$3+$N24*Lists!$M$4+$O24*Lists!$M$5+$P24*Lists!$M$6)/5*100,0))</f>
        <v>79</v>
      </c>
      <c r="R24" s="16" t="str">
        <f aca="false">IF($Q24="","",IF($Q24&gt;=Lists!$M$20,"A",IF($Q24&gt;=Lists!$M$21,"B","C")))</f>
        <v>A</v>
      </c>
      <c r="S24" s="16" t="str">
        <f aca="false">IF($A24="","",IF(COUNTIF(Records!$C$5:$C$3000,$A24)=0,"No data",CHOOSE(_xlfn.MAXIFS(Records!$R$5:$R$3000,Records!$C$5:$C$3000,$A24,Records!$Y$5:$Y$3000,"&lt;&gt;Closed")+1,"OK","Alert","Danger")))</f>
        <v>OK</v>
      </c>
      <c r="T24" s="15" t="n">
        <f aca="false">IF($A24="","",COUNTIFS(Records!$C$5:$C$3000,$A24,Records!$R$5:$R$3000,"&gt;0",Records!$Y$5:$Y$3000,"&lt;&gt;Closed"))</f>
        <v>0</v>
      </c>
      <c r="U24" s="14" t="s">
        <v>199</v>
      </c>
      <c r="V24" s="14" t="s">
        <v>199</v>
      </c>
      <c r="W24" s="14"/>
      <c r="X24" s="14"/>
      <c r="Y24" s="14" t="s">
        <v>199</v>
      </c>
      <c r="Z24" s="14" t="s">
        <v>199</v>
      </c>
      <c r="AA24" s="14"/>
      <c r="AB24" s="14"/>
      <c r="AC24" s="14"/>
      <c r="AD24" s="14"/>
      <c r="AE24" s="14" t="s">
        <v>199</v>
      </c>
      <c r="AF24" s="14" t="s">
        <v>199</v>
      </c>
      <c r="AG24" s="14"/>
      <c r="AH24" s="14"/>
      <c r="AI24" s="14" t="s">
        <v>212</v>
      </c>
      <c r="AJ24" s="17"/>
      <c r="AK24" s="15" t="str">
        <f aca="true">IF($AJ24="","",$AJ24-TODAY())</f>
        <v/>
      </c>
      <c r="AL24" s="16" t="str">
        <f aca="false">IF($AJ24="","",IF($AK24&lt;0,"Danger",IF($AK24&lt;=Lists!$M$24,"Alert","OK")))</f>
        <v/>
      </c>
      <c r="AM24" s="13" t="s">
        <v>126</v>
      </c>
      <c r="AN24" s="13"/>
      <c r="AO24" s="13" t="s">
        <v>295</v>
      </c>
      <c r="AP24" s="13" t="n">
        <v>5</v>
      </c>
      <c r="AQ24" s="13"/>
      <c r="AR24" s="13"/>
      <c r="AS24" s="18" t="n">
        <v>1800000</v>
      </c>
      <c r="AT24" s="13" t="s">
        <v>214</v>
      </c>
      <c r="AU24" s="13" t="n">
        <v>2010</v>
      </c>
      <c r="AV24" s="13" t="n">
        <v>20</v>
      </c>
    </row>
    <row r="25" customFormat="false" ht="15" hidden="false" customHeight="false" outlineLevel="0" collapsed="false">
      <c r="A25" s="13" t="s">
        <v>300</v>
      </c>
      <c r="B25" s="13" t="s">
        <v>301</v>
      </c>
      <c r="C25" s="13" t="s">
        <v>302</v>
      </c>
      <c r="D25" s="13" t="s">
        <v>126</v>
      </c>
      <c r="E25" s="13" t="s">
        <v>294</v>
      </c>
      <c r="F25" s="13" t="s">
        <v>295</v>
      </c>
      <c r="G25" s="13" t="s">
        <v>296</v>
      </c>
      <c r="H25" s="13"/>
      <c r="I25" s="13"/>
      <c r="J25" s="13" t="s">
        <v>241</v>
      </c>
      <c r="K25" s="13" t="s">
        <v>198</v>
      </c>
      <c r="L25" s="14" t="n">
        <v>4</v>
      </c>
      <c r="M25" s="14" t="n">
        <v>5</v>
      </c>
      <c r="N25" s="14" t="n">
        <v>3</v>
      </c>
      <c r="O25" s="14" t="n">
        <v>4</v>
      </c>
      <c r="P25" s="14" t="n">
        <v>2</v>
      </c>
      <c r="Q25" s="15" t="n">
        <f aca="false">IF(COUNT($L25:$P25)&lt;5,"",ROUND(($L25*Lists!$M$2+$M25*Lists!$M$3+$N25*Lists!$M$4+$O25*Lists!$M$5+$P25*Lists!$M$6)/5*100,0))</f>
        <v>79</v>
      </c>
      <c r="R25" s="16" t="str">
        <f aca="false">IF($Q25="","",IF($Q25&gt;=Lists!$M$20,"A",IF($Q25&gt;=Lists!$M$21,"B","C")))</f>
        <v>A</v>
      </c>
      <c r="S25" s="16" t="str">
        <f aca="false">IF($A25="","",IF(COUNTIF(Records!$C$5:$C$3000,$A25)=0,"No data",CHOOSE(_xlfn.MAXIFS(Records!$R$5:$R$3000,Records!$C$5:$C$3000,$A25,Records!$Y$5:$Y$3000,"&lt;&gt;Closed")+1,"OK","Alert","Danger")))</f>
        <v>OK</v>
      </c>
      <c r="T25" s="15" t="n">
        <f aca="false">IF($A25="","",COUNTIFS(Records!$C$5:$C$3000,$A25,Records!$R$5:$R$3000,"&gt;0",Records!$Y$5:$Y$3000,"&lt;&gt;Closed"))</f>
        <v>0</v>
      </c>
      <c r="U25" s="14" t="s">
        <v>199</v>
      </c>
      <c r="V25" s="14" t="s">
        <v>199</v>
      </c>
      <c r="W25" s="14"/>
      <c r="X25" s="14"/>
      <c r="Y25" s="14" t="s">
        <v>199</v>
      </c>
      <c r="Z25" s="14" t="s">
        <v>199</v>
      </c>
      <c r="AA25" s="14"/>
      <c r="AB25" s="14"/>
      <c r="AC25" s="14"/>
      <c r="AD25" s="14"/>
      <c r="AE25" s="14" t="s">
        <v>199</v>
      </c>
      <c r="AF25" s="14" t="s">
        <v>199</v>
      </c>
      <c r="AG25" s="14"/>
      <c r="AH25" s="14"/>
      <c r="AI25" s="14" t="s">
        <v>212</v>
      </c>
      <c r="AJ25" s="17"/>
      <c r="AK25" s="15" t="str">
        <f aca="true">IF($AJ25="","",$AJ25-TODAY())</f>
        <v/>
      </c>
      <c r="AL25" s="16" t="str">
        <f aca="false">IF($AJ25="","",IF($AK25&lt;0,"Danger",IF($AK25&lt;=Lists!$M$24,"Alert","OK")))</f>
        <v/>
      </c>
      <c r="AM25" s="13" t="s">
        <v>126</v>
      </c>
      <c r="AN25" s="13"/>
      <c r="AO25" s="13" t="s">
        <v>295</v>
      </c>
      <c r="AP25" s="13" t="n">
        <v>5</v>
      </c>
      <c r="AQ25" s="13"/>
      <c r="AR25" s="13"/>
      <c r="AS25" s="18" t="n">
        <v>1800000</v>
      </c>
      <c r="AT25" s="13" t="s">
        <v>214</v>
      </c>
      <c r="AU25" s="13" t="n">
        <v>2010</v>
      </c>
      <c r="AV25" s="13" t="n">
        <v>20</v>
      </c>
    </row>
    <row r="26" customFormat="false" ht="15" hidden="false" customHeight="false" outlineLevel="0" collapsed="false">
      <c r="A26" s="13" t="s">
        <v>303</v>
      </c>
      <c r="B26" s="13" t="s">
        <v>127</v>
      </c>
      <c r="C26" s="13" t="s">
        <v>304</v>
      </c>
      <c r="D26" s="13" t="s">
        <v>126</v>
      </c>
      <c r="E26" s="13" t="s">
        <v>294</v>
      </c>
      <c r="F26" s="13" t="s">
        <v>295</v>
      </c>
      <c r="G26" s="13" t="s">
        <v>296</v>
      </c>
      <c r="H26" s="13"/>
      <c r="I26" s="13"/>
      <c r="J26" s="13" t="s">
        <v>197</v>
      </c>
      <c r="K26" s="13" t="s">
        <v>198</v>
      </c>
      <c r="L26" s="14" t="n">
        <v>5</v>
      </c>
      <c r="M26" s="14" t="n">
        <v>5</v>
      </c>
      <c r="N26" s="14" t="n">
        <v>3</v>
      </c>
      <c r="O26" s="14" t="n">
        <v>5</v>
      </c>
      <c r="P26" s="14" t="n">
        <v>4</v>
      </c>
      <c r="Q26" s="15" t="n">
        <f aca="false">IF(COUNT($L26:$P26)&lt;5,"",ROUND(($L26*Lists!$M$2+$M26*Lists!$M$3+$N26*Lists!$M$4+$O26*Lists!$M$5+$P26*Lists!$M$6)/5*100,0))</f>
        <v>92</v>
      </c>
      <c r="R26" s="16" t="str">
        <f aca="false">IF($Q26="","",IF($Q26&gt;=Lists!$M$20,"A",IF($Q26&gt;=Lists!$M$21,"B","C")))</f>
        <v>A</v>
      </c>
      <c r="S26" s="16" t="str">
        <f aca="false">IF($A26="","",IF(COUNTIF(Records!$C$5:$C$3000,$A26)=0,"No data",CHOOSE(_xlfn.MAXIFS(Records!$R$5:$R$3000,Records!$C$5:$C$3000,$A26,Records!$Y$5:$Y$3000,"&lt;&gt;Closed")+1,"OK","Alert","Danger")))</f>
        <v>Alert</v>
      </c>
      <c r="T26" s="15" t="n">
        <f aca="false">IF($A26="","",COUNTIFS(Records!$C$5:$C$3000,$A26,Records!$R$5:$R$3000,"&gt;0",Records!$Y$5:$Y$3000,"&lt;&gt;Closed"))</f>
        <v>1</v>
      </c>
      <c r="U26" s="14" t="s">
        <v>199</v>
      </c>
      <c r="V26" s="14" t="s">
        <v>199</v>
      </c>
      <c r="W26" s="14"/>
      <c r="X26" s="14"/>
      <c r="Y26" s="14" t="s">
        <v>199</v>
      </c>
      <c r="Z26" s="14" t="s">
        <v>199</v>
      </c>
      <c r="AA26" s="14"/>
      <c r="AB26" s="14"/>
      <c r="AC26" s="14"/>
      <c r="AD26" s="14"/>
      <c r="AE26" s="14" t="s">
        <v>199</v>
      </c>
      <c r="AF26" s="14" t="s">
        <v>199</v>
      </c>
      <c r="AG26" s="14"/>
      <c r="AH26" s="14"/>
      <c r="AI26" s="14" t="s">
        <v>212</v>
      </c>
      <c r="AJ26" s="17"/>
      <c r="AK26" s="15" t="str">
        <f aca="true">IF($AJ26="","",$AJ26-TODAY())</f>
        <v/>
      </c>
      <c r="AL26" s="16" t="str">
        <f aca="false">IF($AJ26="","",IF($AK26&lt;0,"Danger",IF($AK26&lt;=Lists!$M$24,"Alert","OK")))</f>
        <v/>
      </c>
      <c r="AM26" s="13" t="s">
        <v>126</v>
      </c>
      <c r="AN26" s="13"/>
      <c r="AO26" s="13" t="s">
        <v>295</v>
      </c>
      <c r="AP26" s="13" t="n">
        <v>5</v>
      </c>
      <c r="AQ26" s="13"/>
      <c r="AR26" s="13"/>
      <c r="AS26" s="18" t="n">
        <v>1800000</v>
      </c>
      <c r="AT26" s="13" t="s">
        <v>202</v>
      </c>
      <c r="AU26" s="13" t="n">
        <v>2010</v>
      </c>
      <c r="AV26" s="13" t="n">
        <v>20</v>
      </c>
    </row>
    <row r="27" customFormat="false" ht="15" hidden="false" customHeight="false" outlineLevel="0" collapsed="false">
      <c r="A27" s="13" t="s">
        <v>305</v>
      </c>
      <c r="B27" s="13" t="s">
        <v>306</v>
      </c>
      <c r="C27" s="13" t="s">
        <v>307</v>
      </c>
      <c r="D27" s="13" t="s">
        <v>129</v>
      </c>
      <c r="E27" s="13" t="s">
        <v>308</v>
      </c>
      <c r="F27" s="13" t="s">
        <v>309</v>
      </c>
      <c r="G27" s="13"/>
      <c r="H27" s="13"/>
      <c r="I27" s="13"/>
      <c r="J27" s="13" t="s">
        <v>310</v>
      </c>
      <c r="K27" s="13" t="s">
        <v>198</v>
      </c>
      <c r="L27" s="14" t="n">
        <v>3</v>
      </c>
      <c r="M27" s="14" t="n">
        <v>2</v>
      </c>
      <c r="N27" s="14" t="n">
        <v>2</v>
      </c>
      <c r="O27" s="14" t="n">
        <v>1</v>
      </c>
      <c r="P27" s="14" t="n">
        <v>2</v>
      </c>
      <c r="Q27" s="15" t="n">
        <f aca="false">IF(COUNT($L27:$P27)&lt;5,"",ROUND(($L27*Lists!$M$2+$M27*Lists!$M$3+$N27*Lists!$M$4+$O27*Lists!$M$5+$P27*Lists!$M$6)/5*100,0))</f>
        <v>43</v>
      </c>
      <c r="R27" s="16" t="str">
        <f aca="false">IF($Q27="","",IF($Q27&gt;=Lists!$M$20,"A",IF($Q27&gt;=Lists!$M$21,"B","C")))</f>
        <v>C</v>
      </c>
      <c r="S27" s="16" t="str">
        <f aca="false">IF($A27="","",IF(COUNTIF(Records!$C$5:$C$3000,$A27)=0,"No data",CHOOSE(_xlfn.MAXIFS(Records!$R$5:$R$3000,Records!$C$5:$C$3000,$A27,Records!$Y$5:$Y$3000,"&lt;&gt;Closed")+1,"OK","Alert","Danger")))</f>
        <v>Alert</v>
      </c>
      <c r="T27" s="15" t="n">
        <f aca="false">IF($A27="","",COUNTIFS(Records!$C$5:$C$3000,$A27,Records!$R$5:$R$3000,"&gt;0",Records!$Y$5:$Y$3000,"&lt;&gt;Closed"))</f>
        <v>1</v>
      </c>
      <c r="U27" s="14"/>
      <c r="V27" s="14" t="s">
        <v>199</v>
      </c>
      <c r="W27" s="14"/>
      <c r="X27" s="14"/>
      <c r="Y27" s="14"/>
      <c r="Z27" s="14" t="s">
        <v>199</v>
      </c>
      <c r="AA27" s="14"/>
      <c r="AB27" s="14"/>
      <c r="AC27" s="14"/>
      <c r="AD27" s="14"/>
      <c r="AE27" s="14"/>
      <c r="AF27" s="14"/>
      <c r="AG27" s="14" t="s">
        <v>199</v>
      </c>
      <c r="AH27" s="14" t="s">
        <v>199</v>
      </c>
      <c r="AI27" s="14" t="s">
        <v>212</v>
      </c>
      <c r="AJ27" s="17"/>
      <c r="AK27" s="15" t="str">
        <f aca="true">IF($AJ27="","",$AJ27-TODAY())</f>
        <v/>
      </c>
      <c r="AL27" s="16" t="str">
        <f aca="false">IF($AJ27="","",IF($AK27&lt;0,"Danger",IF($AK27&lt;=Lists!$M$24,"Alert","OK")))</f>
        <v/>
      </c>
      <c r="AM27" s="13" t="s">
        <v>311</v>
      </c>
      <c r="AN27" s="13"/>
      <c r="AO27" s="13"/>
      <c r="AP27" s="13" t="n">
        <v>3</v>
      </c>
      <c r="AQ27" s="13"/>
      <c r="AR27" s="13"/>
      <c r="AS27" s="18" t="n">
        <v>60000</v>
      </c>
      <c r="AT27" s="13" t="s">
        <v>312</v>
      </c>
      <c r="AU27" s="13" t="n">
        <v>2021</v>
      </c>
      <c r="AV27" s="13" t="n">
        <v>6</v>
      </c>
    </row>
    <row r="28" customFormat="false" ht="15" hidden="false" customHeight="false" outlineLevel="0" collapsed="false">
      <c r="A28" s="13" t="s">
        <v>313</v>
      </c>
      <c r="B28" s="13" t="s">
        <v>314</v>
      </c>
      <c r="C28" s="13" t="s">
        <v>315</v>
      </c>
      <c r="D28" s="13" t="s">
        <v>129</v>
      </c>
      <c r="E28" s="13" t="s">
        <v>308</v>
      </c>
      <c r="F28" s="13" t="s">
        <v>309</v>
      </c>
      <c r="G28" s="13"/>
      <c r="H28" s="13"/>
      <c r="I28" s="13"/>
      <c r="J28" s="13" t="s">
        <v>310</v>
      </c>
      <c r="K28" s="13" t="s">
        <v>198</v>
      </c>
      <c r="L28" s="14" t="n">
        <v>3</v>
      </c>
      <c r="M28" s="14" t="n">
        <v>2</v>
      </c>
      <c r="N28" s="14" t="n">
        <v>2</v>
      </c>
      <c r="O28" s="14" t="n">
        <v>1</v>
      </c>
      <c r="P28" s="14" t="n">
        <v>1</v>
      </c>
      <c r="Q28" s="15" t="n">
        <f aca="false">IF(COUNT($L28:$P28)&lt;5,"",ROUND(($L28*Lists!$M$2+$M28*Lists!$M$3+$N28*Lists!$M$4+$O28*Lists!$M$5+$P28*Lists!$M$6)/5*100,0))</f>
        <v>41</v>
      </c>
      <c r="R28" s="16" t="str">
        <f aca="false">IF($Q28="","",IF($Q28&gt;=Lists!$M$20,"A",IF($Q28&gt;=Lists!$M$21,"B","C")))</f>
        <v>C</v>
      </c>
      <c r="S28" s="16" t="str">
        <f aca="false">IF($A28="","",IF(COUNTIF(Records!$C$5:$C$3000,$A28)=0,"No data",CHOOSE(_xlfn.MAXIFS(Records!$R$5:$R$3000,Records!$C$5:$C$3000,$A28,Records!$Y$5:$Y$3000,"&lt;&gt;Closed")+1,"OK","Alert","Danger")))</f>
        <v>OK</v>
      </c>
      <c r="T28" s="15" t="n">
        <f aca="false">IF($A28="","",COUNTIFS(Records!$C$5:$C$3000,$A28,Records!$R$5:$R$3000,"&gt;0",Records!$Y$5:$Y$3000,"&lt;&gt;Closed"))</f>
        <v>0</v>
      </c>
      <c r="U28" s="14"/>
      <c r="V28" s="14" t="s">
        <v>199</v>
      </c>
      <c r="W28" s="14"/>
      <c r="X28" s="14"/>
      <c r="Y28" s="14"/>
      <c r="Z28" s="14" t="s">
        <v>199</v>
      </c>
      <c r="AA28" s="14"/>
      <c r="AB28" s="14"/>
      <c r="AC28" s="14"/>
      <c r="AD28" s="14"/>
      <c r="AE28" s="14"/>
      <c r="AF28" s="14"/>
      <c r="AG28" s="14" t="s">
        <v>199</v>
      </c>
      <c r="AH28" s="14" t="s">
        <v>199</v>
      </c>
      <c r="AI28" s="14" t="s">
        <v>212</v>
      </c>
      <c r="AJ28" s="17"/>
      <c r="AK28" s="15" t="str">
        <f aca="true">IF($AJ28="","",$AJ28-TODAY())</f>
        <v/>
      </c>
      <c r="AL28" s="16" t="str">
        <f aca="false">IF($AJ28="","",IF($AK28&lt;0,"Danger",IF($AK28&lt;=Lists!$M$24,"Alert","OK")))</f>
        <v/>
      </c>
      <c r="AM28" s="13" t="s">
        <v>311</v>
      </c>
      <c r="AN28" s="13"/>
      <c r="AO28" s="13"/>
      <c r="AP28" s="13" t="n">
        <v>3</v>
      </c>
      <c r="AQ28" s="13"/>
      <c r="AR28" s="13"/>
      <c r="AS28" s="18" t="n">
        <v>60000</v>
      </c>
      <c r="AT28" s="13" t="s">
        <v>312</v>
      </c>
      <c r="AU28" s="13" t="n">
        <v>2022</v>
      </c>
      <c r="AV28" s="13" t="n">
        <v>6</v>
      </c>
    </row>
    <row r="29" customFormat="false" ht="15" hidden="false" customHeight="false" outlineLevel="0" collapsed="false">
      <c r="A29" s="13" t="s">
        <v>316</v>
      </c>
      <c r="B29" s="13" t="s">
        <v>317</v>
      </c>
      <c r="C29" s="13" t="s">
        <v>318</v>
      </c>
      <c r="D29" s="13" t="s">
        <v>129</v>
      </c>
      <c r="E29" s="13" t="s">
        <v>319</v>
      </c>
      <c r="F29" s="13" t="s">
        <v>319</v>
      </c>
      <c r="G29" s="13"/>
      <c r="H29" s="13"/>
      <c r="I29" s="13"/>
      <c r="J29" s="13" t="s">
        <v>310</v>
      </c>
      <c r="K29" s="13" t="s">
        <v>198</v>
      </c>
      <c r="L29" s="14" t="n">
        <v>4</v>
      </c>
      <c r="M29" s="14" t="n">
        <v>3</v>
      </c>
      <c r="N29" s="14" t="n">
        <v>3</v>
      </c>
      <c r="O29" s="14" t="n">
        <v>4</v>
      </c>
      <c r="P29" s="14" t="n">
        <v>3</v>
      </c>
      <c r="Q29" s="15" t="n">
        <f aca="false">IF(COUNT($L29:$P29)&lt;5,"",ROUND(($L29*Lists!$M$2+$M29*Lists!$M$3+$N29*Lists!$M$4+$O29*Lists!$M$5+$P29*Lists!$M$6)/5*100,0))</f>
        <v>69</v>
      </c>
      <c r="R29" s="16" t="str">
        <f aca="false">IF($Q29="","",IF($Q29&gt;=Lists!$M$20,"A",IF($Q29&gt;=Lists!$M$21,"B","C")))</f>
        <v>B</v>
      </c>
      <c r="S29" s="16" t="str">
        <f aca="false">IF($A29="","",IF(COUNTIF(Records!$C$5:$C$3000,$A29)=0,"No data",CHOOSE(_xlfn.MAXIFS(Records!$R$5:$R$3000,Records!$C$5:$C$3000,$A29,Records!$Y$5:$Y$3000,"&lt;&gt;Closed")+1,"OK","Alert","Danger")))</f>
        <v>Alert</v>
      </c>
      <c r="T29" s="15" t="n">
        <f aca="false">IF($A29="","",COUNTIFS(Records!$C$5:$C$3000,$A29,Records!$R$5:$R$3000,"&gt;0",Records!$Y$5:$Y$3000,"&lt;&gt;Closed"))</f>
        <v>1</v>
      </c>
      <c r="U29" s="14"/>
      <c r="V29" s="14" t="s">
        <v>199</v>
      </c>
      <c r="W29" s="14"/>
      <c r="X29" s="14"/>
      <c r="Y29" s="14"/>
      <c r="Z29" s="14" t="s">
        <v>199</v>
      </c>
      <c r="AA29" s="14"/>
      <c r="AB29" s="14"/>
      <c r="AC29" s="14"/>
      <c r="AD29" s="14"/>
      <c r="AE29" s="14"/>
      <c r="AF29" s="14"/>
      <c r="AG29" s="14" t="s">
        <v>199</v>
      </c>
      <c r="AH29" s="14" t="s">
        <v>199</v>
      </c>
      <c r="AI29" s="14" t="s">
        <v>212</v>
      </c>
      <c r="AJ29" s="17"/>
      <c r="AK29" s="15" t="str">
        <f aca="true">IF($AJ29="","",$AJ29-TODAY())</f>
        <v/>
      </c>
      <c r="AL29" s="16" t="str">
        <f aca="false">IF($AJ29="","",IF($AK29&lt;0,"Danger",IF($AK29&lt;=Lists!$M$24,"Alert","OK")))</f>
        <v/>
      </c>
      <c r="AM29" s="13" t="s">
        <v>311</v>
      </c>
      <c r="AN29" s="13"/>
      <c r="AO29" s="13"/>
      <c r="AP29" s="13" t="n">
        <v>4</v>
      </c>
      <c r="AQ29" s="13"/>
      <c r="AR29" s="13"/>
      <c r="AS29" s="18" t="n">
        <v>900000</v>
      </c>
      <c r="AT29" s="13" t="s">
        <v>320</v>
      </c>
      <c r="AU29" s="13" t="n">
        <v>2015</v>
      </c>
      <c r="AV29" s="13" t="n">
        <v>12</v>
      </c>
    </row>
    <row r="30" customFormat="false" ht="15" hidden="false" customHeight="false" outlineLevel="0" collapsed="false">
      <c r="A30" s="13" t="s">
        <v>321</v>
      </c>
      <c r="B30" s="13" t="s">
        <v>322</v>
      </c>
      <c r="C30" s="13" t="s">
        <v>323</v>
      </c>
      <c r="D30" s="13" t="s">
        <v>129</v>
      </c>
      <c r="E30" s="13" t="s">
        <v>319</v>
      </c>
      <c r="F30" s="13" t="s">
        <v>319</v>
      </c>
      <c r="G30" s="13"/>
      <c r="H30" s="13"/>
      <c r="I30" s="13"/>
      <c r="J30" s="13" t="s">
        <v>310</v>
      </c>
      <c r="K30" s="13" t="s">
        <v>198</v>
      </c>
      <c r="L30" s="14" t="n">
        <v>4</v>
      </c>
      <c r="M30" s="14" t="n">
        <v>2</v>
      </c>
      <c r="N30" s="14" t="n">
        <v>3</v>
      </c>
      <c r="O30" s="14" t="n">
        <v>3</v>
      </c>
      <c r="P30" s="14" t="n">
        <v>2</v>
      </c>
      <c r="Q30" s="15" t="n">
        <f aca="false">IF(COUNT($L30:$P30)&lt;5,"",ROUND(($L30*Lists!$M$2+$M30*Lists!$M$3+$N30*Lists!$M$4+$O30*Lists!$M$5+$P30*Lists!$M$6)/5*100,0))</f>
        <v>58</v>
      </c>
      <c r="R30" s="16" t="str">
        <f aca="false">IF($Q30="","",IF($Q30&gt;=Lists!$M$20,"A",IF($Q30&gt;=Lists!$M$21,"B","C")))</f>
        <v>B</v>
      </c>
      <c r="S30" s="16" t="str">
        <f aca="false">IF($A30="","",IF(COUNTIF(Records!$C$5:$C$3000,$A30)=0,"No data",CHOOSE(_xlfn.MAXIFS(Records!$R$5:$R$3000,Records!$C$5:$C$3000,$A30,Records!$Y$5:$Y$3000,"&lt;&gt;Closed")+1,"OK","Alert","Danger")))</f>
        <v>Danger</v>
      </c>
      <c r="T30" s="15" t="n">
        <f aca="false">IF($A30="","",COUNTIFS(Records!$C$5:$C$3000,$A30,Records!$R$5:$R$3000,"&gt;0",Records!$Y$5:$Y$3000,"&lt;&gt;Closed"))</f>
        <v>1</v>
      </c>
      <c r="U30" s="14"/>
      <c r="V30" s="14" t="s">
        <v>199</v>
      </c>
      <c r="W30" s="14"/>
      <c r="X30" s="14"/>
      <c r="Y30" s="14"/>
      <c r="Z30" s="14" t="s">
        <v>199</v>
      </c>
      <c r="AA30" s="14"/>
      <c r="AB30" s="14"/>
      <c r="AC30" s="14"/>
      <c r="AD30" s="14"/>
      <c r="AE30" s="14"/>
      <c r="AF30" s="14"/>
      <c r="AG30" s="14" t="s">
        <v>199</v>
      </c>
      <c r="AH30" s="14" t="s">
        <v>199</v>
      </c>
      <c r="AI30" s="14" t="s">
        <v>212</v>
      </c>
      <c r="AJ30" s="17"/>
      <c r="AK30" s="15" t="str">
        <f aca="true">IF($AJ30="","",$AJ30-TODAY())</f>
        <v/>
      </c>
      <c r="AL30" s="16" t="str">
        <f aca="false">IF($AJ30="","",IF($AK30&lt;0,"Danger",IF($AK30&lt;=Lists!$M$24,"Alert","OK")))</f>
        <v/>
      </c>
      <c r="AM30" s="13" t="s">
        <v>311</v>
      </c>
      <c r="AN30" s="13"/>
      <c r="AO30" s="13"/>
      <c r="AP30" s="13" t="n">
        <v>4</v>
      </c>
      <c r="AQ30" s="13"/>
      <c r="AR30" s="13"/>
      <c r="AS30" s="18" t="n">
        <v>450000</v>
      </c>
      <c r="AT30" s="13" t="s">
        <v>275</v>
      </c>
      <c r="AU30" s="13" t="n">
        <v>2016</v>
      </c>
      <c r="AV30" s="13" t="n">
        <v>12</v>
      </c>
    </row>
    <row r="31" customFormat="false" ht="15" hidden="false" customHeight="false" outlineLevel="0" collapsed="false">
      <c r="A31" s="13" t="s">
        <v>324</v>
      </c>
      <c r="B31" s="13" t="s">
        <v>325</v>
      </c>
      <c r="C31" s="13" t="s">
        <v>326</v>
      </c>
      <c r="D31" s="13" t="s">
        <v>129</v>
      </c>
      <c r="E31" s="13" t="s">
        <v>319</v>
      </c>
      <c r="F31" s="13" t="s">
        <v>319</v>
      </c>
      <c r="G31" s="13"/>
      <c r="H31" s="13"/>
      <c r="I31" s="13"/>
      <c r="J31" s="13" t="s">
        <v>310</v>
      </c>
      <c r="K31" s="13" t="s">
        <v>198</v>
      </c>
      <c r="L31" s="14" t="n">
        <v>4</v>
      </c>
      <c r="M31" s="14" t="n">
        <v>3</v>
      </c>
      <c r="N31" s="14" t="n">
        <v>3</v>
      </c>
      <c r="O31" s="14" t="n">
        <v>4</v>
      </c>
      <c r="P31" s="14" t="n">
        <v>2</v>
      </c>
      <c r="Q31" s="15" t="n">
        <f aca="false">IF(COUNT($L31:$P31)&lt;5,"",ROUND(($L31*Lists!$M$2+$M31*Lists!$M$3+$N31*Lists!$M$4+$O31*Lists!$M$5+$P31*Lists!$M$6)/5*100,0))</f>
        <v>67</v>
      </c>
      <c r="R31" s="16" t="str">
        <f aca="false">IF($Q31="","",IF($Q31&gt;=Lists!$M$20,"A",IF($Q31&gt;=Lists!$M$21,"B","C")))</f>
        <v>B</v>
      </c>
      <c r="S31" s="16" t="str">
        <f aca="false">IF($A31="","",IF(COUNTIF(Records!$C$5:$C$3000,$A31)=0,"No data",CHOOSE(_xlfn.MAXIFS(Records!$R$5:$R$3000,Records!$C$5:$C$3000,$A31,Records!$Y$5:$Y$3000,"&lt;&gt;Closed")+1,"OK","Alert","Danger")))</f>
        <v>Alert</v>
      </c>
      <c r="T31" s="15" t="n">
        <f aca="false">IF($A31="","",COUNTIFS(Records!$C$5:$C$3000,$A31,Records!$R$5:$R$3000,"&gt;0",Records!$Y$5:$Y$3000,"&lt;&gt;Closed"))</f>
        <v>1</v>
      </c>
      <c r="U31" s="14"/>
      <c r="V31" s="14" t="s">
        <v>199</v>
      </c>
      <c r="W31" s="14"/>
      <c r="X31" s="14"/>
      <c r="Y31" s="14"/>
      <c r="Z31" s="14" t="s">
        <v>199</v>
      </c>
      <c r="AA31" s="14"/>
      <c r="AB31" s="14"/>
      <c r="AC31" s="14"/>
      <c r="AD31" s="14"/>
      <c r="AE31" s="14"/>
      <c r="AF31" s="14"/>
      <c r="AG31" s="14" t="s">
        <v>199</v>
      </c>
      <c r="AH31" s="14" t="s">
        <v>199</v>
      </c>
      <c r="AI31" s="14" t="s">
        <v>212</v>
      </c>
      <c r="AJ31" s="17"/>
      <c r="AK31" s="15" t="str">
        <f aca="true">IF($AJ31="","",$AJ31-TODAY())</f>
        <v/>
      </c>
      <c r="AL31" s="16" t="str">
        <f aca="false">IF($AJ31="","",IF($AK31&lt;0,"Danger",IF($AK31&lt;=Lists!$M$24,"Alert","OK")))</f>
        <v/>
      </c>
      <c r="AM31" s="13" t="s">
        <v>311</v>
      </c>
      <c r="AN31" s="13"/>
      <c r="AO31" s="13"/>
      <c r="AP31" s="13" t="n">
        <v>4</v>
      </c>
      <c r="AQ31" s="13"/>
      <c r="AR31" s="13"/>
      <c r="AS31" s="18" t="n">
        <v>700000</v>
      </c>
      <c r="AT31" s="13" t="s">
        <v>320</v>
      </c>
      <c r="AU31" s="13" t="n">
        <v>2017</v>
      </c>
      <c r="AV31" s="13" t="n">
        <v>12</v>
      </c>
    </row>
    <row r="32" customFormat="false" ht="15" hidden="false" customHeight="false" outlineLevel="0" collapsed="false">
      <c r="A32" s="19"/>
      <c r="B32" s="19"/>
      <c r="C32" s="19"/>
      <c r="D32" s="19"/>
      <c r="E32" s="19"/>
      <c r="F32" s="19"/>
      <c r="G32" s="19"/>
      <c r="H32" s="19"/>
      <c r="I32" s="19"/>
      <c r="J32" s="19"/>
      <c r="K32" s="19"/>
      <c r="L32" s="20"/>
      <c r="M32" s="20"/>
      <c r="N32" s="20"/>
      <c r="O32" s="20"/>
      <c r="P32" s="20"/>
      <c r="Q32" s="15" t="str">
        <f aca="false">IF(COUNT($L32:$P32)&lt;5,"",ROUND(($L32*Lists!$M$2+$M32*Lists!$M$3+$N32*Lists!$M$4+$O32*Lists!$M$5+$P32*Lists!$M$6)/5*100,0))</f>
        <v/>
      </c>
      <c r="R32" s="16" t="str">
        <f aca="false">IF($Q32="","",IF($Q32&gt;=Lists!$M$20,"A",IF($Q32&gt;=Lists!$M$21,"B","C")))</f>
        <v/>
      </c>
      <c r="S32" s="16" t="str">
        <f aca="false">IF($A32="","",IF(COUNTIF(Records!$C$5:$C$3000,$A32)=0,"No data",CHOOSE(_xlfn.MAXIFS(Records!$R$5:$R$3000,Records!$C$5:$C$3000,$A32,Records!$Y$5:$Y$3000,"&lt;&gt;Closed")+1,"OK","Alert","Danger")))</f>
        <v/>
      </c>
      <c r="T32" s="15" t="str">
        <f aca="false">IF($A32="","",COUNTIFS(Records!$C$5:$C$3000,$A32,Records!$R$5:$R$3000,"&gt;0",Records!$Y$5:$Y$3000,"&lt;&gt;Closed"))</f>
        <v/>
      </c>
      <c r="U32" s="20"/>
      <c r="V32" s="20"/>
      <c r="W32" s="20"/>
      <c r="X32" s="20"/>
      <c r="Y32" s="20"/>
      <c r="Z32" s="20"/>
      <c r="AA32" s="20"/>
      <c r="AB32" s="20"/>
      <c r="AC32" s="20"/>
      <c r="AD32" s="20"/>
      <c r="AE32" s="20"/>
      <c r="AF32" s="20"/>
      <c r="AG32" s="20"/>
      <c r="AH32" s="20"/>
      <c r="AI32" s="20"/>
      <c r="AJ32" s="21"/>
      <c r="AK32" s="15" t="str">
        <f aca="true">IF($AJ32="","",$AJ32-TODAY())</f>
        <v/>
      </c>
      <c r="AL32" s="16" t="str">
        <f aca="false">IF($AJ32="","",IF($AK32&lt;0,"Danger",IF($AK32&lt;=Lists!$M$24,"Alert","OK")))</f>
        <v/>
      </c>
      <c r="AM32" s="19"/>
      <c r="AN32" s="19"/>
      <c r="AO32" s="19"/>
      <c r="AP32" s="19"/>
      <c r="AQ32" s="19"/>
      <c r="AR32" s="19"/>
      <c r="AS32" s="19"/>
      <c r="AT32" s="19"/>
      <c r="AU32" s="19"/>
      <c r="AV32" s="19"/>
    </row>
    <row r="33" customFormat="false" ht="15" hidden="false" customHeight="false" outlineLevel="0" collapsed="false">
      <c r="A33" s="19"/>
      <c r="B33" s="19"/>
      <c r="C33" s="19"/>
      <c r="D33" s="19"/>
      <c r="E33" s="19"/>
      <c r="F33" s="19"/>
      <c r="G33" s="19"/>
      <c r="H33" s="19"/>
      <c r="I33" s="19"/>
      <c r="J33" s="19"/>
      <c r="K33" s="19"/>
      <c r="L33" s="20"/>
      <c r="M33" s="20"/>
      <c r="N33" s="20"/>
      <c r="O33" s="20"/>
      <c r="P33" s="20"/>
      <c r="Q33" s="15" t="str">
        <f aca="false">IF(COUNT($L33:$P33)&lt;5,"",ROUND(($L33*Lists!$M$2+$M33*Lists!$M$3+$N33*Lists!$M$4+$O33*Lists!$M$5+$P33*Lists!$M$6)/5*100,0))</f>
        <v/>
      </c>
      <c r="R33" s="16" t="str">
        <f aca="false">IF($Q33="","",IF($Q33&gt;=Lists!$M$20,"A",IF($Q33&gt;=Lists!$M$21,"B","C")))</f>
        <v/>
      </c>
      <c r="S33" s="16" t="str">
        <f aca="false">IF($A33="","",IF(COUNTIF(Records!$C$5:$C$3000,$A33)=0,"No data",CHOOSE(_xlfn.MAXIFS(Records!$R$5:$R$3000,Records!$C$5:$C$3000,$A33,Records!$Y$5:$Y$3000,"&lt;&gt;Closed")+1,"OK","Alert","Danger")))</f>
        <v/>
      </c>
      <c r="T33" s="15" t="str">
        <f aca="false">IF($A33="","",COUNTIFS(Records!$C$5:$C$3000,$A33,Records!$R$5:$R$3000,"&gt;0",Records!$Y$5:$Y$3000,"&lt;&gt;Closed"))</f>
        <v/>
      </c>
      <c r="U33" s="20"/>
      <c r="V33" s="20"/>
      <c r="W33" s="20"/>
      <c r="X33" s="20"/>
      <c r="Y33" s="20"/>
      <c r="Z33" s="20"/>
      <c r="AA33" s="20"/>
      <c r="AB33" s="20"/>
      <c r="AC33" s="20"/>
      <c r="AD33" s="20"/>
      <c r="AE33" s="20"/>
      <c r="AF33" s="20"/>
      <c r="AG33" s="20"/>
      <c r="AH33" s="20"/>
      <c r="AI33" s="20"/>
      <c r="AJ33" s="21"/>
      <c r="AK33" s="15" t="str">
        <f aca="true">IF($AJ33="","",$AJ33-TODAY())</f>
        <v/>
      </c>
      <c r="AL33" s="16" t="str">
        <f aca="false">IF($AJ33="","",IF($AK33&lt;0,"Danger",IF($AK33&lt;=Lists!$M$24,"Alert","OK")))</f>
        <v/>
      </c>
      <c r="AM33" s="19"/>
      <c r="AN33" s="19"/>
      <c r="AO33" s="19"/>
      <c r="AP33" s="19"/>
      <c r="AQ33" s="19"/>
      <c r="AR33" s="19"/>
      <c r="AS33" s="19"/>
      <c r="AT33" s="19"/>
      <c r="AU33" s="19"/>
      <c r="AV33" s="19"/>
    </row>
    <row r="34" customFormat="false" ht="15" hidden="false" customHeight="false" outlineLevel="0" collapsed="false">
      <c r="A34" s="19"/>
      <c r="B34" s="19"/>
      <c r="C34" s="19"/>
      <c r="D34" s="19"/>
      <c r="E34" s="19"/>
      <c r="F34" s="19"/>
      <c r="G34" s="19"/>
      <c r="H34" s="19"/>
      <c r="I34" s="19"/>
      <c r="J34" s="19"/>
      <c r="K34" s="19"/>
      <c r="L34" s="20"/>
      <c r="M34" s="20"/>
      <c r="N34" s="20"/>
      <c r="O34" s="20"/>
      <c r="P34" s="20"/>
      <c r="Q34" s="15" t="str">
        <f aca="false">IF(COUNT($L34:$P34)&lt;5,"",ROUND(($L34*Lists!$M$2+$M34*Lists!$M$3+$N34*Lists!$M$4+$O34*Lists!$M$5+$P34*Lists!$M$6)/5*100,0))</f>
        <v/>
      </c>
      <c r="R34" s="16" t="str">
        <f aca="false">IF($Q34="","",IF($Q34&gt;=Lists!$M$20,"A",IF($Q34&gt;=Lists!$M$21,"B","C")))</f>
        <v/>
      </c>
      <c r="S34" s="16" t="str">
        <f aca="false">IF($A34="","",IF(COUNTIF(Records!$C$5:$C$3000,$A34)=0,"No data",CHOOSE(_xlfn.MAXIFS(Records!$R$5:$R$3000,Records!$C$5:$C$3000,$A34,Records!$Y$5:$Y$3000,"&lt;&gt;Closed")+1,"OK","Alert","Danger")))</f>
        <v/>
      </c>
      <c r="T34" s="15" t="str">
        <f aca="false">IF($A34="","",COUNTIFS(Records!$C$5:$C$3000,$A34,Records!$R$5:$R$3000,"&gt;0",Records!$Y$5:$Y$3000,"&lt;&gt;Closed"))</f>
        <v/>
      </c>
      <c r="U34" s="20"/>
      <c r="V34" s="20"/>
      <c r="W34" s="20"/>
      <c r="X34" s="20"/>
      <c r="Y34" s="20"/>
      <c r="Z34" s="20"/>
      <c r="AA34" s="20"/>
      <c r="AB34" s="20"/>
      <c r="AC34" s="20"/>
      <c r="AD34" s="20"/>
      <c r="AE34" s="20"/>
      <c r="AF34" s="20"/>
      <c r="AG34" s="20"/>
      <c r="AH34" s="20"/>
      <c r="AI34" s="20"/>
      <c r="AJ34" s="21"/>
      <c r="AK34" s="15" t="str">
        <f aca="true">IF($AJ34="","",$AJ34-TODAY())</f>
        <v/>
      </c>
      <c r="AL34" s="16" t="str">
        <f aca="false">IF($AJ34="","",IF($AK34&lt;0,"Danger",IF($AK34&lt;=Lists!$M$24,"Alert","OK")))</f>
        <v/>
      </c>
      <c r="AM34" s="19"/>
      <c r="AN34" s="19"/>
      <c r="AO34" s="19"/>
      <c r="AP34" s="19"/>
      <c r="AQ34" s="19"/>
      <c r="AR34" s="19"/>
      <c r="AS34" s="19"/>
      <c r="AT34" s="19"/>
      <c r="AU34" s="19"/>
      <c r="AV34" s="19"/>
    </row>
    <row r="35" customFormat="false" ht="15" hidden="false" customHeight="false" outlineLevel="0" collapsed="false">
      <c r="A35" s="19"/>
      <c r="B35" s="19"/>
      <c r="C35" s="19"/>
      <c r="D35" s="19"/>
      <c r="E35" s="19"/>
      <c r="F35" s="19"/>
      <c r="G35" s="19"/>
      <c r="H35" s="19"/>
      <c r="I35" s="19"/>
      <c r="J35" s="19"/>
      <c r="K35" s="19"/>
      <c r="L35" s="20"/>
      <c r="M35" s="20"/>
      <c r="N35" s="20"/>
      <c r="O35" s="20"/>
      <c r="P35" s="20"/>
      <c r="Q35" s="15" t="str">
        <f aca="false">IF(COUNT($L35:$P35)&lt;5,"",ROUND(($L35*Lists!$M$2+$M35*Lists!$M$3+$N35*Lists!$M$4+$O35*Lists!$M$5+$P35*Lists!$M$6)/5*100,0))</f>
        <v/>
      </c>
      <c r="R35" s="16" t="str">
        <f aca="false">IF($Q35="","",IF($Q35&gt;=Lists!$M$20,"A",IF($Q35&gt;=Lists!$M$21,"B","C")))</f>
        <v/>
      </c>
      <c r="S35" s="16" t="str">
        <f aca="false">IF($A35="","",IF(COUNTIF(Records!$C$5:$C$3000,$A35)=0,"No data",CHOOSE(_xlfn.MAXIFS(Records!$R$5:$R$3000,Records!$C$5:$C$3000,$A35,Records!$Y$5:$Y$3000,"&lt;&gt;Closed")+1,"OK","Alert","Danger")))</f>
        <v/>
      </c>
      <c r="T35" s="15" t="str">
        <f aca="false">IF($A35="","",COUNTIFS(Records!$C$5:$C$3000,$A35,Records!$R$5:$R$3000,"&gt;0",Records!$Y$5:$Y$3000,"&lt;&gt;Closed"))</f>
        <v/>
      </c>
      <c r="U35" s="20"/>
      <c r="V35" s="20"/>
      <c r="W35" s="20"/>
      <c r="X35" s="20"/>
      <c r="Y35" s="20"/>
      <c r="Z35" s="20"/>
      <c r="AA35" s="20"/>
      <c r="AB35" s="20"/>
      <c r="AC35" s="20"/>
      <c r="AD35" s="20"/>
      <c r="AE35" s="20"/>
      <c r="AF35" s="20"/>
      <c r="AG35" s="20"/>
      <c r="AH35" s="20"/>
      <c r="AI35" s="20"/>
      <c r="AJ35" s="21"/>
      <c r="AK35" s="15" t="str">
        <f aca="true">IF($AJ35="","",$AJ35-TODAY())</f>
        <v/>
      </c>
      <c r="AL35" s="16" t="str">
        <f aca="false">IF($AJ35="","",IF($AK35&lt;0,"Danger",IF($AK35&lt;=Lists!$M$24,"Alert","OK")))</f>
        <v/>
      </c>
      <c r="AM35" s="19"/>
      <c r="AN35" s="19"/>
      <c r="AO35" s="19"/>
      <c r="AP35" s="19"/>
      <c r="AQ35" s="19"/>
      <c r="AR35" s="19"/>
      <c r="AS35" s="19"/>
      <c r="AT35" s="19"/>
      <c r="AU35" s="19"/>
      <c r="AV35" s="19"/>
    </row>
    <row r="36" customFormat="false" ht="15" hidden="false" customHeight="false" outlineLevel="0" collapsed="false">
      <c r="A36" s="19"/>
      <c r="B36" s="19"/>
      <c r="C36" s="19"/>
      <c r="D36" s="19"/>
      <c r="E36" s="19"/>
      <c r="F36" s="19"/>
      <c r="G36" s="19"/>
      <c r="H36" s="19"/>
      <c r="I36" s="19"/>
      <c r="J36" s="19"/>
      <c r="K36" s="19"/>
      <c r="L36" s="20"/>
      <c r="M36" s="20"/>
      <c r="N36" s="20"/>
      <c r="O36" s="20"/>
      <c r="P36" s="20"/>
      <c r="Q36" s="15" t="str">
        <f aca="false">IF(COUNT($L36:$P36)&lt;5,"",ROUND(($L36*Lists!$M$2+$M36*Lists!$M$3+$N36*Lists!$M$4+$O36*Lists!$M$5+$P36*Lists!$M$6)/5*100,0))</f>
        <v/>
      </c>
      <c r="R36" s="16" t="str">
        <f aca="false">IF($Q36="","",IF($Q36&gt;=Lists!$M$20,"A",IF($Q36&gt;=Lists!$M$21,"B","C")))</f>
        <v/>
      </c>
      <c r="S36" s="16" t="str">
        <f aca="false">IF($A36="","",IF(COUNTIF(Records!$C$5:$C$3000,$A36)=0,"No data",CHOOSE(_xlfn.MAXIFS(Records!$R$5:$R$3000,Records!$C$5:$C$3000,$A36,Records!$Y$5:$Y$3000,"&lt;&gt;Closed")+1,"OK","Alert","Danger")))</f>
        <v/>
      </c>
      <c r="T36" s="15" t="str">
        <f aca="false">IF($A36="","",COUNTIFS(Records!$C$5:$C$3000,$A36,Records!$R$5:$R$3000,"&gt;0",Records!$Y$5:$Y$3000,"&lt;&gt;Closed"))</f>
        <v/>
      </c>
      <c r="U36" s="20"/>
      <c r="V36" s="20"/>
      <c r="W36" s="20"/>
      <c r="X36" s="20"/>
      <c r="Y36" s="20"/>
      <c r="Z36" s="20"/>
      <c r="AA36" s="20"/>
      <c r="AB36" s="20"/>
      <c r="AC36" s="20"/>
      <c r="AD36" s="20"/>
      <c r="AE36" s="20"/>
      <c r="AF36" s="20"/>
      <c r="AG36" s="20"/>
      <c r="AH36" s="20"/>
      <c r="AI36" s="20"/>
      <c r="AJ36" s="21"/>
      <c r="AK36" s="15" t="str">
        <f aca="true">IF($AJ36="","",$AJ36-TODAY())</f>
        <v/>
      </c>
      <c r="AL36" s="16" t="str">
        <f aca="false">IF($AJ36="","",IF($AK36&lt;0,"Danger",IF($AK36&lt;=Lists!$M$24,"Alert","OK")))</f>
        <v/>
      </c>
      <c r="AM36" s="19"/>
      <c r="AN36" s="19"/>
      <c r="AO36" s="19"/>
      <c r="AP36" s="19"/>
      <c r="AQ36" s="19"/>
      <c r="AR36" s="19"/>
      <c r="AS36" s="19"/>
      <c r="AT36" s="19"/>
      <c r="AU36" s="19"/>
      <c r="AV36" s="19"/>
    </row>
    <row r="37" customFormat="false" ht="15" hidden="false" customHeight="false" outlineLevel="0" collapsed="false">
      <c r="A37" s="19"/>
      <c r="B37" s="19"/>
      <c r="C37" s="19"/>
      <c r="D37" s="19"/>
      <c r="E37" s="19"/>
      <c r="F37" s="19"/>
      <c r="G37" s="19"/>
      <c r="H37" s="19"/>
      <c r="I37" s="19"/>
      <c r="J37" s="19"/>
      <c r="K37" s="19"/>
      <c r="L37" s="20"/>
      <c r="M37" s="20"/>
      <c r="N37" s="20"/>
      <c r="O37" s="20"/>
      <c r="P37" s="20"/>
      <c r="Q37" s="15" t="str">
        <f aca="false">IF(COUNT($L37:$P37)&lt;5,"",ROUND(($L37*Lists!$M$2+$M37*Lists!$M$3+$N37*Lists!$M$4+$O37*Lists!$M$5+$P37*Lists!$M$6)/5*100,0))</f>
        <v/>
      </c>
      <c r="R37" s="16" t="str">
        <f aca="false">IF($Q37="","",IF($Q37&gt;=Lists!$M$20,"A",IF($Q37&gt;=Lists!$M$21,"B","C")))</f>
        <v/>
      </c>
      <c r="S37" s="16" t="str">
        <f aca="false">IF($A37="","",IF(COUNTIF(Records!$C$5:$C$3000,$A37)=0,"No data",CHOOSE(_xlfn.MAXIFS(Records!$R$5:$R$3000,Records!$C$5:$C$3000,$A37,Records!$Y$5:$Y$3000,"&lt;&gt;Closed")+1,"OK","Alert","Danger")))</f>
        <v/>
      </c>
      <c r="T37" s="15" t="str">
        <f aca="false">IF($A37="","",COUNTIFS(Records!$C$5:$C$3000,$A37,Records!$R$5:$R$3000,"&gt;0",Records!$Y$5:$Y$3000,"&lt;&gt;Closed"))</f>
        <v/>
      </c>
      <c r="U37" s="20"/>
      <c r="V37" s="20"/>
      <c r="W37" s="20"/>
      <c r="X37" s="20"/>
      <c r="Y37" s="20"/>
      <c r="Z37" s="20"/>
      <c r="AA37" s="20"/>
      <c r="AB37" s="20"/>
      <c r="AC37" s="20"/>
      <c r="AD37" s="20"/>
      <c r="AE37" s="20"/>
      <c r="AF37" s="20"/>
      <c r="AG37" s="20"/>
      <c r="AH37" s="20"/>
      <c r="AI37" s="20"/>
      <c r="AJ37" s="21"/>
      <c r="AK37" s="15" t="str">
        <f aca="true">IF($AJ37="","",$AJ37-TODAY())</f>
        <v/>
      </c>
      <c r="AL37" s="16" t="str">
        <f aca="false">IF($AJ37="","",IF($AK37&lt;0,"Danger",IF($AK37&lt;=Lists!$M$24,"Alert","OK")))</f>
        <v/>
      </c>
      <c r="AM37" s="19"/>
      <c r="AN37" s="19"/>
      <c r="AO37" s="19"/>
      <c r="AP37" s="19"/>
      <c r="AQ37" s="19"/>
      <c r="AR37" s="19"/>
      <c r="AS37" s="19"/>
      <c r="AT37" s="19"/>
      <c r="AU37" s="19"/>
      <c r="AV37" s="19"/>
    </row>
    <row r="38" customFormat="false" ht="15" hidden="false" customHeight="false" outlineLevel="0" collapsed="false">
      <c r="A38" s="19"/>
      <c r="B38" s="19"/>
      <c r="C38" s="19"/>
      <c r="D38" s="19"/>
      <c r="E38" s="19"/>
      <c r="F38" s="19"/>
      <c r="G38" s="19"/>
      <c r="H38" s="19"/>
      <c r="I38" s="19"/>
      <c r="J38" s="19"/>
      <c r="K38" s="19"/>
      <c r="L38" s="20"/>
      <c r="M38" s="20"/>
      <c r="N38" s="20"/>
      <c r="O38" s="20"/>
      <c r="P38" s="20"/>
      <c r="Q38" s="15" t="str">
        <f aca="false">IF(COUNT($L38:$P38)&lt;5,"",ROUND(($L38*Lists!$M$2+$M38*Lists!$M$3+$N38*Lists!$M$4+$O38*Lists!$M$5+$P38*Lists!$M$6)/5*100,0))</f>
        <v/>
      </c>
      <c r="R38" s="16" t="str">
        <f aca="false">IF($Q38="","",IF($Q38&gt;=Lists!$M$20,"A",IF($Q38&gt;=Lists!$M$21,"B","C")))</f>
        <v/>
      </c>
      <c r="S38" s="16" t="str">
        <f aca="false">IF($A38="","",IF(COUNTIF(Records!$C$5:$C$3000,$A38)=0,"No data",CHOOSE(_xlfn.MAXIFS(Records!$R$5:$R$3000,Records!$C$5:$C$3000,$A38,Records!$Y$5:$Y$3000,"&lt;&gt;Closed")+1,"OK","Alert","Danger")))</f>
        <v/>
      </c>
      <c r="T38" s="15" t="str">
        <f aca="false">IF($A38="","",COUNTIFS(Records!$C$5:$C$3000,$A38,Records!$R$5:$R$3000,"&gt;0",Records!$Y$5:$Y$3000,"&lt;&gt;Closed"))</f>
        <v/>
      </c>
      <c r="U38" s="20"/>
      <c r="V38" s="20"/>
      <c r="W38" s="20"/>
      <c r="X38" s="20"/>
      <c r="Y38" s="20"/>
      <c r="Z38" s="20"/>
      <c r="AA38" s="20"/>
      <c r="AB38" s="20"/>
      <c r="AC38" s="20"/>
      <c r="AD38" s="20"/>
      <c r="AE38" s="20"/>
      <c r="AF38" s="20"/>
      <c r="AG38" s="20"/>
      <c r="AH38" s="20"/>
      <c r="AI38" s="20"/>
      <c r="AJ38" s="21"/>
      <c r="AK38" s="15" t="str">
        <f aca="true">IF($AJ38="","",$AJ38-TODAY())</f>
        <v/>
      </c>
      <c r="AL38" s="16" t="str">
        <f aca="false">IF($AJ38="","",IF($AK38&lt;0,"Danger",IF($AK38&lt;=Lists!$M$24,"Alert","OK")))</f>
        <v/>
      </c>
      <c r="AM38" s="19"/>
      <c r="AN38" s="19"/>
      <c r="AO38" s="19"/>
      <c r="AP38" s="19"/>
      <c r="AQ38" s="19"/>
      <c r="AR38" s="19"/>
      <c r="AS38" s="19"/>
      <c r="AT38" s="19"/>
      <c r="AU38" s="19"/>
      <c r="AV38" s="19"/>
    </row>
    <row r="39" customFormat="false" ht="15" hidden="false" customHeight="false" outlineLevel="0" collapsed="false">
      <c r="A39" s="19"/>
      <c r="B39" s="19"/>
      <c r="C39" s="19"/>
      <c r="D39" s="19"/>
      <c r="E39" s="19"/>
      <c r="F39" s="19"/>
      <c r="G39" s="19"/>
      <c r="H39" s="19"/>
      <c r="I39" s="19"/>
      <c r="J39" s="19"/>
      <c r="K39" s="19"/>
      <c r="L39" s="20"/>
      <c r="M39" s="20"/>
      <c r="N39" s="20"/>
      <c r="O39" s="20"/>
      <c r="P39" s="20"/>
      <c r="Q39" s="15" t="str">
        <f aca="false">IF(COUNT($L39:$P39)&lt;5,"",ROUND(($L39*Lists!$M$2+$M39*Lists!$M$3+$N39*Lists!$M$4+$O39*Lists!$M$5+$P39*Lists!$M$6)/5*100,0))</f>
        <v/>
      </c>
      <c r="R39" s="16" t="str">
        <f aca="false">IF($Q39="","",IF($Q39&gt;=Lists!$M$20,"A",IF($Q39&gt;=Lists!$M$21,"B","C")))</f>
        <v/>
      </c>
      <c r="S39" s="16" t="str">
        <f aca="false">IF($A39="","",IF(COUNTIF(Records!$C$5:$C$3000,$A39)=0,"No data",CHOOSE(_xlfn.MAXIFS(Records!$R$5:$R$3000,Records!$C$5:$C$3000,$A39,Records!$Y$5:$Y$3000,"&lt;&gt;Closed")+1,"OK","Alert","Danger")))</f>
        <v/>
      </c>
      <c r="T39" s="15" t="str">
        <f aca="false">IF($A39="","",COUNTIFS(Records!$C$5:$C$3000,$A39,Records!$R$5:$R$3000,"&gt;0",Records!$Y$5:$Y$3000,"&lt;&gt;Closed"))</f>
        <v/>
      </c>
      <c r="U39" s="20"/>
      <c r="V39" s="20"/>
      <c r="W39" s="20"/>
      <c r="X39" s="20"/>
      <c r="Y39" s="20"/>
      <c r="Z39" s="20"/>
      <c r="AA39" s="20"/>
      <c r="AB39" s="20"/>
      <c r="AC39" s="20"/>
      <c r="AD39" s="20"/>
      <c r="AE39" s="20"/>
      <c r="AF39" s="20"/>
      <c r="AG39" s="20"/>
      <c r="AH39" s="20"/>
      <c r="AI39" s="20"/>
      <c r="AJ39" s="21"/>
      <c r="AK39" s="15" t="str">
        <f aca="true">IF($AJ39="","",$AJ39-TODAY())</f>
        <v/>
      </c>
      <c r="AL39" s="16" t="str">
        <f aca="false">IF($AJ39="","",IF($AK39&lt;0,"Danger",IF($AK39&lt;=Lists!$M$24,"Alert","OK")))</f>
        <v/>
      </c>
      <c r="AM39" s="19"/>
      <c r="AN39" s="19"/>
      <c r="AO39" s="19"/>
      <c r="AP39" s="19"/>
      <c r="AQ39" s="19"/>
      <c r="AR39" s="19"/>
      <c r="AS39" s="19"/>
      <c r="AT39" s="19"/>
      <c r="AU39" s="19"/>
      <c r="AV39" s="19"/>
    </row>
    <row r="40" customFormat="false" ht="15" hidden="false" customHeight="false" outlineLevel="0" collapsed="false">
      <c r="A40" s="19"/>
      <c r="B40" s="19"/>
      <c r="C40" s="19"/>
      <c r="D40" s="19"/>
      <c r="E40" s="19"/>
      <c r="F40" s="19"/>
      <c r="G40" s="19"/>
      <c r="H40" s="19"/>
      <c r="I40" s="19"/>
      <c r="J40" s="19"/>
      <c r="K40" s="19"/>
      <c r="L40" s="20"/>
      <c r="M40" s="20"/>
      <c r="N40" s="20"/>
      <c r="O40" s="20"/>
      <c r="P40" s="20"/>
      <c r="Q40" s="15" t="str">
        <f aca="false">IF(COUNT($L40:$P40)&lt;5,"",ROUND(($L40*Lists!$M$2+$M40*Lists!$M$3+$N40*Lists!$M$4+$O40*Lists!$M$5+$P40*Lists!$M$6)/5*100,0))</f>
        <v/>
      </c>
      <c r="R40" s="16" t="str">
        <f aca="false">IF($Q40="","",IF($Q40&gt;=Lists!$M$20,"A",IF($Q40&gt;=Lists!$M$21,"B","C")))</f>
        <v/>
      </c>
      <c r="S40" s="16" t="str">
        <f aca="false">IF($A40="","",IF(COUNTIF(Records!$C$5:$C$3000,$A40)=0,"No data",CHOOSE(_xlfn.MAXIFS(Records!$R$5:$R$3000,Records!$C$5:$C$3000,$A40,Records!$Y$5:$Y$3000,"&lt;&gt;Closed")+1,"OK","Alert","Danger")))</f>
        <v/>
      </c>
      <c r="T40" s="15" t="str">
        <f aca="false">IF($A40="","",COUNTIFS(Records!$C$5:$C$3000,$A40,Records!$R$5:$R$3000,"&gt;0",Records!$Y$5:$Y$3000,"&lt;&gt;Closed"))</f>
        <v/>
      </c>
      <c r="U40" s="20"/>
      <c r="V40" s="20"/>
      <c r="W40" s="20"/>
      <c r="X40" s="20"/>
      <c r="Y40" s="20"/>
      <c r="Z40" s="20"/>
      <c r="AA40" s="20"/>
      <c r="AB40" s="20"/>
      <c r="AC40" s="20"/>
      <c r="AD40" s="20"/>
      <c r="AE40" s="20"/>
      <c r="AF40" s="20"/>
      <c r="AG40" s="20"/>
      <c r="AH40" s="20"/>
      <c r="AI40" s="20"/>
      <c r="AJ40" s="21"/>
      <c r="AK40" s="15" t="str">
        <f aca="true">IF($AJ40="","",$AJ40-TODAY())</f>
        <v/>
      </c>
      <c r="AL40" s="16" t="str">
        <f aca="false">IF($AJ40="","",IF($AK40&lt;0,"Danger",IF($AK40&lt;=Lists!$M$24,"Alert","OK")))</f>
        <v/>
      </c>
      <c r="AM40" s="19"/>
      <c r="AN40" s="19"/>
      <c r="AO40" s="19"/>
      <c r="AP40" s="19"/>
      <c r="AQ40" s="19"/>
      <c r="AR40" s="19"/>
      <c r="AS40" s="19"/>
      <c r="AT40" s="19"/>
      <c r="AU40" s="19"/>
      <c r="AV40" s="19"/>
    </row>
    <row r="41" customFormat="false" ht="15" hidden="false" customHeight="false" outlineLevel="0" collapsed="false">
      <c r="A41" s="19"/>
      <c r="B41" s="19"/>
      <c r="C41" s="19"/>
      <c r="D41" s="19"/>
      <c r="E41" s="19"/>
      <c r="F41" s="19"/>
      <c r="G41" s="19"/>
      <c r="H41" s="19"/>
      <c r="I41" s="19"/>
      <c r="J41" s="19"/>
      <c r="K41" s="19"/>
      <c r="L41" s="20"/>
      <c r="M41" s="20"/>
      <c r="N41" s="20"/>
      <c r="O41" s="20"/>
      <c r="P41" s="20"/>
      <c r="Q41" s="15" t="str">
        <f aca="false">IF(COUNT($L41:$P41)&lt;5,"",ROUND(($L41*Lists!$M$2+$M41*Lists!$M$3+$N41*Lists!$M$4+$O41*Lists!$M$5+$P41*Lists!$M$6)/5*100,0))</f>
        <v/>
      </c>
      <c r="R41" s="16" t="str">
        <f aca="false">IF($Q41="","",IF($Q41&gt;=Lists!$M$20,"A",IF($Q41&gt;=Lists!$M$21,"B","C")))</f>
        <v/>
      </c>
      <c r="S41" s="16" t="str">
        <f aca="false">IF($A41="","",IF(COUNTIF(Records!$C$5:$C$3000,$A41)=0,"No data",CHOOSE(_xlfn.MAXIFS(Records!$R$5:$R$3000,Records!$C$5:$C$3000,$A41,Records!$Y$5:$Y$3000,"&lt;&gt;Closed")+1,"OK","Alert","Danger")))</f>
        <v/>
      </c>
      <c r="T41" s="15" t="str">
        <f aca="false">IF($A41="","",COUNTIFS(Records!$C$5:$C$3000,$A41,Records!$R$5:$R$3000,"&gt;0",Records!$Y$5:$Y$3000,"&lt;&gt;Closed"))</f>
        <v/>
      </c>
      <c r="U41" s="20"/>
      <c r="V41" s="20"/>
      <c r="W41" s="20"/>
      <c r="X41" s="20"/>
      <c r="Y41" s="20"/>
      <c r="Z41" s="20"/>
      <c r="AA41" s="20"/>
      <c r="AB41" s="20"/>
      <c r="AC41" s="20"/>
      <c r="AD41" s="20"/>
      <c r="AE41" s="20"/>
      <c r="AF41" s="20"/>
      <c r="AG41" s="20"/>
      <c r="AH41" s="20"/>
      <c r="AI41" s="20"/>
      <c r="AJ41" s="21"/>
      <c r="AK41" s="15" t="str">
        <f aca="true">IF($AJ41="","",$AJ41-TODAY())</f>
        <v/>
      </c>
      <c r="AL41" s="16" t="str">
        <f aca="false">IF($AJ41="","",IF($AK41&lt;0,"Danger",IF($AK41&lt;=Lists!$M$24,"Alert","OK")))</f>
        <v/>
      </c>
      <c r="AM41" s="19"/>
      <c r="AN41" s="19"/>
      <c r="AO41" s="19"/>
      <c r="AP41" s="19"/>
      <c r="AQ41" s="19"/>
      <c r="AR41" s="19"/>
      <c r="AS41" s="19"/>
      <c r="AT41" s="19"/>
      <c r="AU41" s="19"/>
      <c r="AV41" s="19"/>
    </row>
    <row r="42" customFormat="false" ht="15" hidden="false" customHeight="false" outlineLevel="0" collapsed="false">
      <c r="A42" s="19"/>
      <c r="B42" s="19"/>
      <c r="C42" s="19"/>
      <c r="D42" s="19"/>
      <c r="E42" s="19"/>
      <c r="F42" s="19"/>
      <c r="G42" s="19"/>
      <c r="H42" s="19"/>
      <c r="I42" s="19"/>
      <c r="J42" s="19"/>
      <c r="K42" s="19"/>
      <c r="L42" s="20"/>
      <c r="M42" s="20"/>
      <c r="N42" s="20"/>
      <c r="O42" s="20"/>
      <c r="P42" s="20"/>
      <c r="Q42" s="15" t="str">
        <f aca="false">IF(COUNT($L42:$P42)&lt;5,"",ROUND(($L42*Lists!$M$2+$M42*Lists!$M$3+$N42*Lists!$M$4+$O42*Lists!$M$5+$P42*Lists!$M$6)/5*100,0))</f>
        <v/>
      </c>
      <c r="R42" s="16" t="str">
        <f aca="false">IF($Q42="","",IF($Q42&gt;=Lists!$M$20,"A",IF($Q42&gt;=Lists!$M$21,"B","C")))</f>
        <v/>
      </c>
      <c r="S42" s="16" t="str">
        <f aca="false">IF($A42="","",IF(COUNTIF(Records!$C$5:$C$3000,$A42)=0,"No data",CHOOSE(_xlfn.MAXIFS(Records!$R$5:$R$3000,Records!$C$5:$C$3000,$A42,Records!$Y$5:$Y$3000,"&lt;&gt;Closed")+1,"OK","Alert","Danger")))</f>
        <v/>
      </c>
      <c r="T42" s="15" t="str">
        <f aca="false">IF($A42="","",COUNTIFS(Records!$C$5:$C$3000,$A42,Records!$R$5:$R$3000,"&gt;0",Records!$Y$5:$Y$3000,"&lt;&gt;Closed"))</f>
        <v/>
      </c>
      <c r="U42" s="20"/>
      <c r="V42" s="20"/>
      <c r="W42" s="20"/>
      <c r="X42" s="20"/>
      <c r="Y42" s="20"/>
      <c r="Z42" s="20"/>
      <c r="AA42" s="20"/>
      <c r="AB42" s="20"/>
      <c r="AC42" s="20"/>
      <c r="AD42" s="20"/>
      <c r="AE42" s="20"/>
      <c r="AF42" s="20"/>
      <c r="AG42" s="20"/>
      <c r="AH42" s="20"/>
      <c r="AI42" s="20"/>
      <c r="AJ42" s="21"/>
      <c r="AK42" s="15" t="str">
        <f aca="true">IF($AJ42="","",$AJ42-TODAY())</f>
        <v/>
      </c>
      <c r="AL42" s="16" t="str">
        <f aca="false">IF($AJ42="","",IF($AK42&lt;0,"Danger",IF($AK42&lt;=Lists!$M$24,"Alert","OK")))</f>
        <v/>
      </c>
      <c r="AM42" s="19"/>
      <c r="AN42" s="19"/>
      <c r="AO42" s="19"/>
      <c r="AP42" s="19"/>
      <c r="AQ42" s="19"/>
      <c r="AR42" s="19"/>
      <c r="AS42" s="19"/>
      <c r="AT42" s="19"/>
      <c r="AU42" s="19"/>
      <c r="AV42" s="19"/>
    </row>
    <row r="43" customFormat="false" ht="15" hidden="false" customHeight="false" outlineLevel="0" collapsed="false">
      <c r="A43" s="19"/>
      <c r="B43" s="19"/>
      <c r="C43" s="19"/>
      <c r="D43" s="19"/>
      <c r="E43" s="19"/>
      <c r="F43" s="19"/>
      <c r="G43" s="19"/>
      <c r="H43" s="19"/>
      <c r="I43" s="19"/>
      <c r="J43" s="19"/>
      <c r="K43" s="19"/>
      <c r="L43" s="20"/>
      <c r="M43" s="20"/>
      <c r="N43" s="20"/>
      <c r="O43" s="20"/>
      <c r="P43" s="20"/>
      <c r="Q43" s="15" t="str">
        <f aca="false">IF(COUNT($L43:$P43)&lt;5,"",ROUND(($L43*Lists!$M$2+$M43*Lists!$M$3+$N43*Lists!$M$4+$O43*Lists!$M$5+$P43*Lists!$M$6)/5*100,0))</f>
        <v/>
      </c>
      <c r="R43" s="16" t="str">
        <f aca="false">IF($Q43="","",IF($Q43&gt;=Lists!$M$20,"A",IF($Q43&gt;=Lists!$M$21,"B","C")))</f>
        <v/>
      </c>
      <c r="S43" s="16" t="str">
        <f aca="false">IF($A43="","",IF(COUNTIF(Records!$C$5:$C$3000,$A43)=0,"No data",CHOOSE(_xlfn.MAXIFS(Records!$R$5:$R$3000,Records!$C$5:$C$3000,$A43,Records!$Y$5:$Y$3000,"&lt;&gt;Closed")+1,"OK","Alert","Danger")))</f>
        <v/>
      </c>
      <c r="T43" s="15" t="str">
        <f aca="false">IF($A43="","",COUNTIFS(Records!$C$5:$C$3000,$A43,Records!$R$5:$R$3000,"&gt;0",Records!$Y$5:$Y$3000,"&lt;&gt;Closed"))</f>
        <v/>
      </c>
      <c r="U43" s="20"/>
      <c r="V43" s="20"/>
      <c r="W43" s="20"/>
      <c r="X43" s="20"/>
      <c r="Y43" s="20"/>
      <c r="Z43" s="20"/>
      <c r="AA43" s="20"/>
      <c r="AB43" s="20"/>
      <c r="AC43" s="20"/>
      <c r="AD43" s="20"/>
      <c r="AE43" s="20"/>
      <c r="AF43" s="20"/>
      <c r="AG43" s="20"/>
      <c r="AH43" s="20"/>
      <c r="AI43" s="20"/>
      <c r="AJ43" s="21"/>
      <c r="AK43" s="15" t="str">
        <f aca="true">IF($AJ43="","",$AJ43-TODAY())</f>
        <v/>
      </c>
      <c r="AL43" s="16" t="str">
        <f aca="false">IF($AJ43="","",IF($AK43&lt;0,"Danger",IF($AK43&lt;=Lists!$M$24,"Alert","OK")))</f>
        <v/>
      </c>
      <c r="AM43" s="19"/>
      <c r="AN43" s="19"/>
      <c r="AO43" s="19"/>
      <c r="AP43" s="19"/>
      <c r="AQ43" s="19"/>
      <c r="AR43" s="19"/>
      <c r="AS43" s="19"/>
      <c r="AT43" s="19"/>
      <c r="AU43" s="19"/>
      <c r="AV43" s="19"/>
    </row>
    <row r="44" customFormat="false" ht="15" hidden="false" customHeight="false" outlineLevel="0" collapsed="false">
      <c r="A44" s="19"/>
      <c r="B44" s="19"/>
      <c r="C44" s="19"/>
      <c r="D44" s="19"/>
      <c r="E44" s="19"/>
      <c r="F44" s="19"/>
      <c r="G44" s="19"/>
      <c r="H44" s="19"/>
      <c r="I44" s="19"/>
      <c r="J44" s="19"/>
      <c r="K44" s="19"/>
      <c r="L44" s="20"/>
      <c r="M44" s="20"/>
      <c r="N44" s="20"/>
      <c r="O44" s="20"/>
      <c r="P44" s="20"/>
      <c r="Q44" s="15" t="str">
        <f aca="false">IF(COUNT($L44:$P44)&lt;5,"",ROUND(($L44*Lists!$M$2+$M44*Lists!$M$3+$N44*Lists!$M$4+$O44*Lists!$M$5+$P44*Lists!$M$6)/5*100,0))</f>
        <v/>
      </c>
      <c r="R44" s="16" t="str">
        <f aca="false">IF($Q44="","",IF($Q44&gt;=Lists!$M$20,"A",IF($Q44&gt;=Lists!$M$21,"B","C")))</f>
        <v/>
      </c>
      <c r="S44" s="16" t="str">
        <f aca="false">IF($A44="","",IF(COUNTIF(Records!$C$5:$C$3000,$A44)=0,"No data",CHOOSE(_xlfn.MAXIFS(Records!$R$5:$R$3000,Records!$C$5:$C$3000,$A44,Records!$Y$5:$Y$3000,"&lt;&gt;Closed")+1,"OK","Alert","Danger")))</f>
        <v/>
      </c>
      <c r="T44" s="15" t="str">
        <f aca="false">IF($A44="","",COUNTIFS(Records!$C$5:$C$3000,$A44,Records!$R$5:$R$3000,"&gt;0",Records!$Y$5:$Y$3000,"&lt;&gt;Closed"))</f>
        <v/>
      </c>
      <c r="U44" s="20"/>
      <c r="V44" s="20"/>
      <c r="W44" s="20"/>
      <c r="X44" s="20"/>
      <c r="Y44" s="20"/>
      <c r="Z44" s="20"/>
      <c r="AA44" s="20"/>
      <c r="AB44" s="20"/>
      <c r="AC44" s="20"/>
      <c r="AD44" s="20"/>
      <c r="AE44" s="20"/>
      <c r="AF44" s="20"/>
      <c r="AG44" s="20"/>
      <c r="AH44" s="20"/>
      <c r="AI44" s="20"/>
      <c r="AJ44" s="21"/>
      <c r="AK44" s="15" t="str">
        <f aca="true">IF($AJ44="","",$AJ44-TODAY())</f>
        <v/>
      </c>
      <c r="AL44" s="16" t="str">
        <f aca="false">IF($AJ44="","",IF($AK44&lt;0,"Danger",IF($AK44&lt;=Lists!$M$24,"Alert","OK")))</f>
        <v/>
      </c>
      <c r="AM44" s="19"/>
      <c r="AN44" s="19"/>
      <c r="AO44" s="19"/>
      <c r="AP44" s="19"/>
      <c r="AQ44" s="19"/>
      <c r="AR44" s="19"/>
      <c r="AS44" s="19"/>
      <c r="AT44" s="19"/>
      <c r="AU44" s="19"/>
      <c r="AV44" s="19"/>
    </row>
    <row r="45" customFormat="false" ht="15" hidden="false" customHeight="false" outlineLevel="0" collapsed="false">
      <c r="A45" s="19"/>
      <c r="B45" s="19"/>
      <c r="C45" s="19"/>
      <c r="D45" s="19"/>
      <c r="E45" s="19"/>
      <c r="F45" s="19"/>
      <c r="G45" s="19"/>
      <c r="H45" s="19"/>
      <c r="I45" s="19"/>
      <c r="J45" s="19"/>
      <c r="K45" s="19"/>
      <c r="L45" s="20"/>
      <c r="M45" s="20"/>
      <c r="N45" s="20"/>
      <c r="O45" s="20"/>
      <c r="P45" s="20"/>
      <c r="Q45" s="15" t="str">
        <f aca="false">IF(COUNT($L45:$P45)&lt;5,"",ROUND(($L45*Lists!$M$2+$M45*Lists!$M$3+$N45*Lists!$M$4+$O45*Lists!$M$5+$P45*Lists!$M$6)/5*100,0))</f>
        <v/>
      </c>
      <c r="R45" s="16" t="str">
        <f aca="false">IF($Q45="","",IF($Q45&gt;=Lists!$M$20,"A",IF($Q45&gt;=Lists!$M$21,"B","C")))</f>
        <v/>
      </c>
      <c r="S45" s="16" t="str">
        <f aca="false">IF($A45="","",IF(COUNTIF(Records!$C$5:$C$3000,$A45)=0,"No data",CHOOSE(_xlfn.MAXIFS(Records!$R$5:$R$3000,Records!$C$5:$C$3000,$A45,Records!$Y$5:$Y$3000,"&lt;&gt;Closed")+1,"OK","Alert","Danger")))</f>
        <v/>
      </c>
      <c r="T45" s="15" t="str">
        <f aca="false">IF($A45="","",COUNTIFS(Records!$C$5:$C$3000,$A45,Records!$R$5:$R$3000,"&gt;0",Records!$Y$5:$Y$3000,"&lt;&gt;Closed"))</f>
        <v/>
      </c>
      <c r="U45" s="20"/>
      <c r="V45" s="20"/>
      <c r="W45" s="20"/>
      <c r="X45" s="20"/>
      <c r="Y45" s="20"/>
      <c r="Z45" s="20"/>
      <c r="AA45" s="20"/>
      <c r="AB45" s="20"/>
      <c r="AC45" s="20"/>
      <c r="AD45" s="20"/>
      <c r="AE45" s="20"/>
      <c r="AF45" s="20"/>
      <c r="AG45" s="20"/>
      <c r="AH45" s="20"/>
      <c r="AI45" s="20"/>
      <c r="AJ45" s="21"/>
      <c r="AK45" s="15" t="str">
        <f aca="true">IF($AJ45="","",$AJ45-TODAY())</f>
        <v/>
      </c>
      <c r="AL45" s="16" t="str">
        <f aca="false">IF($AJ45="","",IF($AK45&lt;0,"Danger",IF($AK45&lt;=Lists!$M$24,"Alert","OK")))</f>
        <v/>
      </c>
      <c r="AM45" s="19"/>
      <c r="AN45" s="19"/>
      <c r="AO45" s="19"/>
      <c r="AP45" s="19"/>
      <c r="AQ45" s="19"/>
      <c r="AR45" s="19"/>
      <c r="AS45" s="19"/>
      <c r="AT45" s="19"/>
      <c r="AU45" s="19"/>
      <c r="AV45" s="19"/>
    </row>
    <row r="46" customFormat="false" ht="15" hidden="false" customHeight="false" outlineLevel="0" collapsed="false">
      <c r="A46" s="19"/>
      <c r="B46" s="19"/>
      <c r="C46" s="19"/>
      <c r="D46" s="19"/>
      <c r="E46" s="19"/>
      <c r="F46" s="19"/>
      <c r="G46" s="19"/>
      <c r="H46" s="19"/>
      <c r="I46" s="19"/>
      <c r="J46" s="19"/>
      <c r="K46" s="19"/>
      <c r="L46" s="20"/>
      <c r="M46" s="20"/>
      <c r="N46" s="20"/>
      <c r="O46" s="20"/>
      <c r="P46" s="20"/>
      <c r="Q46" s="15" t="str">
        <f aca="false">IF(COUNT($L46:$P46)&lt;5,"",ROUND(($L46*Lists!$M$2+$M46*Lists!$M$3+$N46*Lists!$M$4+$O46*Lists!$M$5+$P46*Lists!$M$6)/5*100,0))</f>
        <v/>
      </c>
      <c r="R46" s="16" t="str">
        <f aca="false">IF($Q46="","",IF($Q46&gt;=Lists!$M$20,"A",IF($Q46&gt;=Lists!$M$21,"B","C")))</f>
        <v/>
      </c>
      <c r="S46" s="16" t="str">
        <f aca="false">IF($A46="","",IF(COUNTIF(Records!$C$5:$C$3000,$A46)=0,"No data",CHOOSE(_xlfn.MAXIFS(Records!$R$5:$R$3000,Records!$C$5:$C$3000,$A46,Records!$Y$5:$Y$3000,"&lt;&gt;Closed")+1,"OK","Alert","Danger")))</f>
        <v/>
      </c>
      <c r="T46" s="15" t="str">
        <f aca="false">IF($A46="","",COUNTIFS(Records!$C$5:$C$3000,$A46,Records!$R$5:$R$3000,"&gt;0",Records!$Y$5:$Y$3000,"&lt;&gt;Closed"))</f>
        <v/>
      </c>
      <c r="U46" s="20"/>
      <c r="V46" s="20"/>
      <c r="W46" s="20"/>
      <c r="X46" s="20"/>
      <c r="Y46" s="20"/>
      <c r="Z46" s="20"/>
      <c r="AA46" s="20"/>
      <c r="AB46" s="20"/>
      <c r="AC46" s="20"/>
      <c r="AD46" s="20"/>
      <c r="AE46" s="20"/>
      <c r="AF46" s="20"/>
      <c r="AG46" s="20"/>
      <c r="AH46" s="20"/>
      <c r="AI46" s="20"/>
      <c r="AJ46" s="21"/>
      <c r="AK46" s="15" t="str">
        <f aca="true">IF($AJ46="","",$AJ46-TODAY())</f>
        <v/>
      </c>
      <c r="AL46" s="16" t="str">
        <f aca="false">IF($AJ46="","",IF($AK46&lt;0,"Danger",IF($AK46&lt;=Lists!$M$24,"Alert","OK")))</f>
        <v/>
      </c>
      <c r="AM46" s="19"/>
      <c r="AN46" s="19"/>
      <c r="AO46" s="19"/>
      <c r="AP46" s="19"/>
      <c r="AQ46" s="19"/>
      <c r="AR46" s="19"/>
      <c r="AS46" s="19"/>
      <c r="AT46" s="19"/>
      <c r="AU46" s="19"/>
      <c r="AV46" s="19"/>
    </row>
    <row r="47" customFormat="false" ht="15" hidden="false" customHeight="false" outlineLevel="0" collapsed="false">
      <c r="A47" s="19"/>
      <c r="B47" s="19"/>
      <c r="C47" s="19"/>
      <c r="D47" s="19"/>
      <c r="E47" s="19"/>
      <c r="F47" s="19"/>
      <c r="G47" s="19"/>
      <c r="H47" s="19"/>
      <c r="I47" s="19"/>
      <c r="J47" s="19"/>
      <c r="K47" s="19"/>
      <c r="L47" s="20"/>
      <c r="M47" s="20"/>
      <c r="N47" s="20"/>
      <c r="O47" s="20"/>
      <c r="P47" s="20"/>
      <c r="Q47" s="15" t="str">
        <f aca="false">IF(COUNT($L47:$P47)&lt;5,"",ROUND(($L47*Lists!$M$2+$M47*Lists!$M$3+$N47*Lists!$M$4+$O47*Lists!$M$5+$P47*Lists!$M$6)/5*100,0))</f>
        <v/>
      </c>
      <c r="R47" s="16" t="str">
        <f aca="false">IF($Q47="","",IF($Q47&gt;=Lists!$M$20,"A",IF($Q47&gt;=Lists!$M$21,"B","C")))</f>
        <v/>
      </c>
      <c r="S47" s="16" t="str">
        <f aca="false">IF($A47="","",IF(COUNTIF(Records!$C$5:$C$3000,$A47)=0,"No data",CHOOSE(_xlfn.MAXIFS(Records!$R$5:$R$3000,Records!$C$5:$C$3000,$A47,Records!$Y$5:$Y$3000,"&lt;&gt;Closed")+1,"OK","Alert","Danger")))</f>
        <v/>
      </c>
      <c r="T47" s="15" t="str">
        <f aca="false">IF($A47="","",COUNTIFS(Records!$C$5:$C$3000,$A47,Records!$R$5:$R$3000,"&gt;0",Records!$Y$5:$Y$3000,"&lt;&gt;Closed"))</f>
        <v/>
      </c>
      <c r="U47" s="20"/>
      <c r="V47" s="20"/>
      <c r="W47" s="20"/>
      <c r="X47" s="20"/>
      <c r="Y47" s="20"/>
      <c r="Z47" s="20"/>
      <c r="AA47" s="20"/>
      <c r="AB47" s="20"/>
      <c r="AC47" s="20"/>
      <c r="AD47" s="20"/>
      <c r="AE47" s="20"/>
      <c r="AF47" s="20"/>
      <c r="AG47" s="20"/>
      <c r="AH47" s="20"/>
      <c r="AI47" s="20"/>
      <c r="AJ47" s="21"/>
      <c r="AK47" s="15" t="str">
        <f aca="true">IF($AJ47="","",$AJ47-TODAY())</f>
        <v/>
      </c>
      <c r="AL47" s="16" t="str">
        <f aca="false">IF($AJ47="","",IF($AK47&lt;0,"Danger",IF($AK47&lt;=Lists!$M$24,"Alert","OK")))</f>
        <v/>
      </c>
      <c r="AM47" s="19"/>
      <c r="AN47" s="19"/>
      <c r="AO47" s="19"/>
      <c r="AP47" s="19"/>
      <c r="AQ47" s="19"/>
      <c r="AR47" s="19"/>
      <c r="AS47" s="19"/>
      <c r="AT47" s="19"/>
      <c r="AU47" s="19"/>
      <c r="AV47" s="19"/>
    </row>
    <row r="48" customFormat="false" ht="15" hidden="false" customHeight="false" outlineLevel="0" collapsed="false">
      <c r="A48" s="19"/>
      <c r="B48" s="19"/>
      <c r="C48" s="19"/>
      <c r="D48" s="19"/>
      <c r="E48" s="19"/>
      <c r="F48" s="19"/>
      <c r="G48" s="19"/>
      <c r="H48" s="19"/>
      <c r="I48" s="19"/>
      <c r="J48" s="19"/>
      <c r="K48" s="19"/>
      <c r="L48" s="20"/>
      <c r="M48" s="20"/>
      <c r="N48" s="20"/>
      <c r="O48" s="20"/>
      <c r="P48" s="20"/>
      <c r="Q48" s="15" t="str">
        <f aca="false">IF(COUNT($L48:$P48)&lt;5,"",ROUND(($L48*Lists!$M$2+$M48*Lists!$M$3+$N48*Lists!$M$4+$O48*Lists!$M$5+$P48*Lists!$M$6)/5*100,0))</f>
        <v/>
      </c>
      <c r="R48" s="16" t="str">
        <f aca="false">IF($Q48="","",IF($Q48&gt;=Lists!$M$20,"A",IF($Q48&gt;=Lists!$M$21,"B","C")))</f>
        <v/>
      </c>
      <c r="S48" s="16" t="str">
        <f aca="false">IF($A48="","",IF(COUNTIF(Records!$C$5:$C$3000,$A48)=0,"No data",CHOOSE(_xlfn.MAXIFS(Records!$R$5:$R$3000,Records!$C$5:$C$3000,$A48,Records!$Y$5:$Y$3000,"&lt;&gt;Closed")+1,"OK","Alert","Danger")))</f>
        <v/>
      </c>
      <c r="T48" s="15" t="str">
        <f aca="false">IF($A48="","",COUNTIFS(Records!$C$5:$C$3000,$A48,Records!$R$5:$R$3000,"&gt;0",Records!$Y$5:$Y$3000,"&lt;&gt;Closed"))</f>
        <v/>
      </c>
      <c r="U48" s="20"/>
      <c r="V48" s="20"/>
      <c r="W48" s="20"/>
      <c r="X48" s="20"/>
      <c r="Y48" s="20"/>
      <c r="Z48" s="20"/>
      <c r="AA48" s="20"/>
      <c r="AB48" s="20"/>
      <c r="AC48" s="20"/>
      <c r="AD48" s="20"/>
      <c r="AE48" s="20"/>
      <c r="AF48" s="20"/>
      <c r="AG48" s="20"/>
      <c r="AH48" s="20"/>
      <c r="AI48" s="20"/>
      <c r="AJ48" s="21"/>
      <c r="AK48" s="15" t="str">
        <f aca="true">IF($AJ48="","",$AJ48-TODAY())</f>
        <v/>
      </c>
      <c r="AL48" s="16" t="str">
        <f aca="false">IF($AJ48="","",IF($AK48&lt;0,"Danger",IF($AK48&lt;=Lists!$M$24,"Alert","OK")))</f>
        <v/>
      </c>
      <c r="AM48" s="19"/>
      <c r="AN48" s="19"/>
      <c r="AO48" s="19"/>
      <c r="AP48" s="19"/>
      <c r="AQ48" s="19"/>
      <c r="AR48" s="19"/>
      <c r="AS48" s="19"/>
      <c r="AT48" s="19"/>
      <c r="AU48" s="19"/>
      <c r="AV48" s="19"/>
    </row>
    <row r="49" customFormat="false" ht="15" hidden="false" customHeight="false" outlineLevel="0" collapsed="false">
      <c r="A49" s="19"/>
      <c r="B49" s="19"/>
      <c r="C49" s="19"/>
      <c r="D49" s="19"/>
      <c r="E49" s="19"/>
      <c r="F49" s="19"/>
      <c r="G49" s="19"/>
      <c r="H49" s="19"/>
      <c r="I49" s="19"/>
      <c r="J49" s="19"/>
      <c r="K49" s="19"/>
      <c r="L49" s="20"/>
      <c r="M49" s="20"/>
      <c r="N49" s="20"/>
      <c r="O49" s="20"/>
      <c r="P49" s="20"/>
      <c r="Q49" s="15" t="str">
        <f aca="false">IF(COUNT($L49:$P49)&lt;5,"",ROUND(($L49*Lists!$M$2+$M49*Lists!$M$3+$N49*Lists!$M$4+$O49*Lists!$M$5+$P49*Lists!$M$6)/5*100,0))</f>
        <v/>
      </c>
      <c r="R49" s="16" t="str">
        <f aca="false">IF($Q49="","",IF($Q49&gt;=Lists!$M$20,"A",IF($Q49&gt;=Lists!$M$21,"B","C")))</f>
        <v/>
      </c>
      <c r="S49" s="16" t="str">
        <f aca="false">IF($A49="","",IF(COUNTIF(Records!$C$5:$C$3000,$A49)=0,"No data",CHOOSE(_xlfn.MAXIFS(Records!$R$5:$R$3000,Records!$C$5:$C$3000,$A49,Records!$Y$5:$Y$3000,"&lt;&gt;Closed")+1,"OK","Alert","Danger")))</f>
        <v/>
      </c>
      <c r="T49" s="15" t="str">
        <f aca="false">IF($A49="","",COUNTIFS(Records!$C$5:$C$3000,$A49,Records!$R$5:$R$3000,"&gt;0",Records!$Y$5:$Y$3000,"&lt;&gt;Closed"))</f>
        <v/>
      </c>
      <c r="U49" s="20"/>
      <c r="V49" s="20"/>
      <c r="W49" s="20"/>
      <c r="X49" s="20"/>
      <c r="Y49" s="20"/>
      <c r="Z49" s="20"/>
      <c r="AA49" s="20"/>
      <c r="AB49" s="20"/>
      <c r="AC49" s="20"/>
      <c r="AD49" s="20"/>
      <c r="AE49" s="20"/>
      <c r="AF49" s="20"/>
      <c r="AG49" s="20"/>
      <c r="AH49" s="20"/>
      <c r="AI49" s="20"/>
      <c r="AJ49" s="21"/>
      <c r="AK49" s="15" t="str">
        <f aca="true">IF($AJ49="","",$AJ49-TODAY())</f>
        <v/>
      </c>
      <c r="AL49" s="16" t="str">
        <f aca="false">IF($AJ49="","",IF($AK49&lt;0,"Danger",IF($AK49&lt;=Lists!$M$24,"Alert","OK")))</f>
        <v/>
      </c>
      <c r="AM49" s="19"/>
      <c r="AN49" s="19"/>
      <c r="AO49" s="19"/>
      <c r="AP49" s="19"/>
      <c r="AQ49" s="19"/>
      <c r="AR49" s="19"/>
      <c r="AS49" s="19"/>
      <c r="AT49" s="19"/>
      <c r="AU49" s="19"/>
      <c r="AV49" s="19"/>
    </row>
    <row r="50" customFormat="false" ht="15" hidden="false" customHeight="false" outlineLevel="0" collapsed="false">
      <c r="A50" s="19"/>
      <c r="B50" s="19"/>
      <c r="C50" s="19"/>
      <c r="D50" s="19"/>
      <c r="E50" s="19"/>
      <c r="F50" s="19"/>
      <c r="G50" s="19"/>
      <c r="H50" s="19"/>
      <c r="I50" s="19"/>
      <c r="J50" s="19"/>
      <c r="K50" s="19"/>
      <c r="L50" s="20"/>
      <c r="M50" s="20"/>
      <c r="N50" s="20"/>
      <c r="O50" s="20"/>
      <c r="P50" s="20"/>
      <c r="Q50" s="15" t="str">
        <f aca="false">IF(COUNT($L50:$P50)&lt;5,"",ROUND(($L50*Lists!$M$2+$M50*Lists!$M$3+$N50*Lists!$M$4+$O50*Lists!$M$5+$P50*Lists!$M$6)/5*100,0))</f>
        <v/>
      </c>
      <c r="R50" s="16" t="str">
        <f aca="false">IF($Q50="","",IF($Q50&gt;=Lists!$M$20,"A",IF($Q50&gt;=Lists!$M$21,"B","C")))</f>
        <v/>
      </c>
      <c r="S50" s="16" t="str">
        <f aca="false">IF($A50="","",IF(COUNTIF(Records!$C$5:$C$3000,$A50)=0,"No data",CHOOSE(_xlfn.MAXIFS(Records!$R$5:$R$3000,Records!$C$5:$C$3000,$A50,Records!$Y$5:$Y$3000,"&lt;&gt;Closed")+1,"OK","Alert","Danger")))</f>
        <v/>
      </c>
      <c r="T50" s="15" t="str">
        <f aca="false">IF($A50="","",COUNTIFS(Records!$C$5:$C$3000,$A50,Records!$R$5:$R$3000,"&gt;0",Records!$Y$5:$Y$3000,"&lt;&gt;Closed"))</f>
        <v/>
      </c>
      <c r="U50" s="20"/>
      <c r="V50" s="20"/>
      <c r="W50" s="20"/>
      <c r="X50" s="20"/>
      <c r="Y50" s="20"/>
      <c r="Z50" s="20"/>
      <c r="AA50" s="20"/>
      <c r="AB50" s="20"/>
      <c r="AC50" s="20"/>
      <c r="AD50" s="20"/>
      <c r="AE50" s="20"/>
      <c r="AF50" s="20"/>
      <c r="AG50" s="20"/>
      <c r="AH50" s="20"/>
      <c r="AI50" s="20"/>
      <c r="AJ50" s="21"/>
      <c r="AK50" s="15" t="str">
        <f aca="true">IF($AJ50="","",$AJ50-TODAY())</f>
        <v/>
      </c>
      <c r="AL50" s="16" t="str">
        <f aca="false">IF($AJ50="","",IF($AK50&lt;0,"Danger",IF($AK50&lt;=Lists!$M$24,"Alert","OK")))</f>
        <v/>
      </c>
      <c r="AM50" s="19"/>
      <c r="AN50" s="19"/>
      <c r="AO50" s="19"/>
      <c r="AP50" s="19"/>
      <c r="AQ50" s="19"/>
      <c r="AR50" s="19"/>
      <c r="AS50" s="19"/>
      <c r="AT50" s="19"/>
      <c r="AU50" s="19"/>
      <c r="AV50" s="19"/>
    </row>
    <row r="51" customFormat="false" ht="15" hidden="false" customHeight="false" outlineLevel="0" collapsed="false">
      <c r="A51" s="19"/>
      <c r="B51" s="19"/>
      <c r="C51" s="19"/>
      <c r="D51" s="19"/>
      <c r="E51" s="19"/>
      <c r="F51" s="19"/>
      <c r="G51" s="19"/>
      <c r="H51" s="19"/>
      <c r="I51" s="19"/>
      <c r="J51" s="19"/>
      <c r="K51" s="19"/>
      <c r="L51" s="20"/>
      <c r="M51" s="20"/>
      <c r="N51" s="20"/>
      <c r="O51" s="20"/>
      <c r="P51" s="20"/>
      <c r="Q51" s="15" t="str">
        <f aca="false">IF(COUNT($L51:$P51)&lt;5,"",ROUND(($L51*Lists!$M$2+$M51*Lists!$M$3+$N51*Lists!$M$4+$O51*Lists!$M$5+$P51*Lists!$M$6)/5*100,0))</f>
        <v/>
      </c>
      <c r="R51" s="16" t="str">
        <f aca="false">IF($Q51="","",IF($Q51&gt;=Lists!$M$20,"A",IF($Q51&gt;=Lists!$M$21,"B","C")))</f>
        <v/>
      </c>
      <c r="S51" s="16" t="str">
        <f aca="false">IF($A51="","",IF(COUNTIF(Records!$C$5:$C$3000,$A51)=0,"No data",CHOOSE(_xlfn.MAXIFS(Records!$R$5:$R$3000,Records!$C$5:$C$3000,$A51,Records!$Y$5:$Y$3000,"&lt;&gt;Closed")+1,"OK","Alert","Danger")))</f>
        <v/>
      </c>
      <c r="T51" s="15" t="str">
        <f aca="false">IF($A51="","",COUNTIFS(Records!$C$5:$C$3000,$A51,Records!$R$5:$R$3000,"&gt;0",Records!$Y$5:$Y$3000,"&lt;&gt;Closed"))</f>
        <v/>
      </c>
      <c r="U51" s="20"/>
      <c r="V51" s="20"/>
      <c r="W51" s="20"/>
      <c r="X51" s="20"/>
      <c r="Y51" s="20"/>
      <c r="Z51" s="20"/>
      <c r="AA51" s="20"/>
      <c r="AB51" s="20"/>
      <c r="AC51" s="20"/>
      <c r="AD51" s="20"/>
      <c r="AE51" s="20"/>
      <c r="AF51" s="20"/>
      <c r="AG51" s="20"/>
      <c r="AH51" s="20"/>
      <c r="AI51" s="20"/>
      <c r="AJ51" s="21"/>
      <c r="AK51" s="15" t="str">
        <f aca="true">IF($AJ51="","",$AJ51-TODAY())</f>
        <v/>
      </c>
      <c r="AL51" s="16" t="str">
        <f aca="false">IF($AJ51="","",IF($AK51&lt;0,"Danger",IF($AK51&lt;=Lists!$M$24,"Alert","OK")))</f>
        <v/>
      </c>
      <c r="AM51" s="19"/>
      <c r="AN51" s="19"/>
      <c r="AO51" s="19"/>
      <c r="AP51" s="19"/>
      <c r="AQ51" s="19"/>
      <c r="AR51" s="19"/>
      <c r="AS51" s="19"/>
      <c r="AT51" s="19"/>
      <c r="AU51" s="19"/>
      <c r="AV51" s="19"/>
    </row>
    <row r="52" customFormat="false" ht="15" hidden="false" customHeight="false" outlineLevel="0" collapsed="false">
      <c r="A52" s="19"/>
      <c r="B52" s="19"/>
      <c r="C52" s="19"/>
      <c r="D52" s="19"/>
      <c r="E52" s="19"/>
      <c r="F52" s="19"/>
      <c r="G52" s="19"/>
      <c r="H52" s="19"/>
      <c r="I52" s="19"/>
      <c r="J52" s="19"/>
      <c r="K52" s="19"/>
      <c r="L52" s="20"/>
      <c r="M52" s="20"/>
      <c r="N52" s="20"/>
      <c r="O52" s="20"/>
      <c r="P52" s="20"/>
      <c r="Q52" s="15" t="str">
        <f aca="false">IF(COUNT($L52:$P52)&lt;5,"",ROUND(($L52*Lists!$M$2+$M52*Lists!$M$3+$N52*Lists!$M$4+$O52*Lists!$M$5+$P52*Lists!$M$6)/5*100,0))</f>
        <v/>
      </c>
      <c r="R52" s="16" t="str">
        <f aca="false">IF($Q52="","",IF($Q52&gt;=Lists!$M$20,"A",IF($Q52&gt;=Lists!$M$21,"B","C")))</f>
        <v/>
      </c>
      <c r="S52" s="16" t="str">
        <f aca="false">IF($A52="","",IF(COUNTIF(Records!$C$5:$C$3000,$A52)=0,"No data",CHOOSE(_xlfn.MAXIFS(Records!$R$5:$R$3000,Records!$C$5:$C$3000,$A52,Records!$Y$5:$Y$3000,"&lt;&gt;Closed")+1,"OK","Alert","Danger")))</f>
        <v/>
      </c>
      <c r="T52" s="15" t="str">
        <f aca="false">IF($A52="","",COUNTIFS(Records!$C$5:$C$3000,$A52,Records!$R$5:$R$3000,"&gt;0",Records!$Y$5:$Y$3000,"&lt;&gt;Closed"))</f>
        <v/>
      </c>
      <c r="U52" s="20"/>
      <c r="V52" s="20"/>
      <c r="W52" s="20"/>
      <c r="X52" s="20"/>
      <c r="Y52" s="20"/>
      <c r="Z52" s="20"/>
      <c r="AA52" s="20"/>
      <c r="AB52" s="20"/>
      <c r="AC52" s="20"/>
      <c r="AD52" s="20"/>
      <c r="AE52" s="20"/>
      <c r="AF52" s="20"/>
      <c r="AG52" s="20"/>
      <c r="AH52" s="20"/>
      <c r="AI52" s="20"/>
      <c r="AJ52" s="21"/>
      <c r="AK52" s="15" t="str">
        <f aca="true">IF($AJ52="","",$AJ52-TODAY())</f>
        <v/>
      </c>
      <c r="AL52" s="16" t="str">
        <f aca="false">IF($AJ52="","",IF($AK52&lt;0,"Danger",IF($AK52&lt;=Lists!$M$24,"Alert","OK")))</f>
        <v/>
      </c>
      <c r="AM52" s="19"/>
      <c r="AN52" s="19"/>
      <c r="AO52" s="19"/>
      <c r="AP52" s="19"/>
      <c r="AQ52" s="19"/>
      <c r="AR52" s="19"/>
      <c r="AS52" s="19"/>
      <c r="AT52" s="19"/>
      <c r="AU52" s="19"/>
      <c r="AV52" s="19"/>
    </row>
    <row r="53" customFormat="false" ht="15" hidden="false" customHeight="false" outlineLevel="0" collapsed="false">
      <c r="A53" s="19"/>
      <c r="B53" s="19"/>
      <c r="C53" s="19"/>
      <c r="D53" s="19"/>
      <c r="E53" s="19"/>
      <c r="F53" s="19"/>
      <c r="G53" s="19"/>
      <c r="H53" s="19"/>
      <c r="I53" s="19"/>
      <c r="J53" s="19"/>
      <c r="K53" s="19"/>
      <c r="L53" s="20"/>
      <c r="M53" s="20"/>
      <c r="N53" s="20"/>
      <c r="O53" s="20"/>
      <c r="P53" s="20"/>
      <c r="Q53" s="15" t="str">
        <f aca="false">IF(COUNT($L53:$P53)&lt;5,"",ROUND(($L53*Lists!$M$2+$M53*Lists!$M$3+$N53*Lists!$M$4+$O53*Lists!$M$5+$P53*Lists!$M$6)/5*100,0))</f>
        <v/>
      </c>
      <c r="R53" s="16" t="str">
        <f aca="false">IF($Q53="","",IF($Q53&gt;=Lists!$M$20,"A",IF($Q53&gt;=Lists!$M$21,"B","C")))</f>
        <v/>
      </c>
      <c r="S53" s="16" t="str">
        <f aca="false">IF($A53="","",IF(COUNTIF(Records!$C$5:$C$3000,$A53)=0,"No data",CHOOSE(_xlfn.MAXIFS(Records!$R$5:$R$3000,Records!$C$5:$C$3000,$A53,Records!$Y$5:$Y$3000,"&lt;&gt;Closed")+1,"OK","Alert","Danger")))</f>
        <v/>
      </c>
      <c r="T53" s="15" t="str">
        <f aca="false">IF($A53="","",COUNTIFS(Records!$C$5:$C$3000,$A53,Records!$R$5:$R$3000,"&gt;0",Records!$Y$5:$Y$3000,"&lt;&gt;Closed"))</f>
        <v/>
      </c>
      <c r="U53" s="20"/>
      <c r="V53" s="20"/>
      <c r="W53" s="20"/>
      <c r="X53" s="20"/>
      <c r="Y53" s="20"/>
      <c r="Z53" s="20"/>
      <c r="AA53" s="20"/>
      <c r="AB53" s="20"/>
      <c r="AC53" s="20"/>
      <c r="AD53" s="20"/>
      <c r="AE53" s="20"/>
      <c r="AF53" s="20"/>
      <c r="AG53" s="20"/>
      <c r="AH53" s="20"/>
      <c r="AI53" s="20"/>
      <c r="AJ53" s="21"/>
      <c r="AK53" s="15" t="str">
        <f aca="true">IF($AJ53="","",$AJ53-TODAY())</f>
        <v/>
      </c>
      <c r="AL53" s="16" t="str">
        <f aca="false">IF($AJ53="","",IF($AK53&lt;0,"Danger",IF($AK53&lt;=Lists!$M$24,"Alert","OK")))</f>
        <v/>
      </c>
      <c r="AM53" s="19"/>
      <c r="AN53" s="19"/>
      <c r="AO53" s="19"/>
      <c r="AP53" s="19"/>
      <c r="AQ53" s="19"/>
      <c r="AR53" s="19"/>
      <c r="AS53" s="19"/>
      <c r="AT53" s="19"/>
      <c r="AU53" s="19"/>
      <c r="AV53" s="19"/>
    </row>
    <row r="54" customFormat="false" ht="15" hidden="false" customHeight="false" outlineLevel="0" collapsed="false">
      <c r="A54" s="19"/>
      <c r="B54" s="19"/>
      <c r="C54" s="19"/>
      <c r="D54" s="19"/>
      <c r="E54" s="19"/>
      <c r="F54" s="19"/>
      <c r="G54" s="19"/>
      <c r="H54" s="19"/>
      <c r="I54" s="19"/>
      <c r="J54" s="19"/>
      <c r="K54" s="19"/>
      <c r="L54" s="20"/>
      <c r="M54" s="20"/>
      <c r="N54" s="20"/>
      <c r="O54" s="20"/>
      <c r="P54" s="20"/>
      <c r="Q54" s="15" t="str">
        <f aca="false">IF(COUNT($L54:$P54)&lt;5,"",ROUND(($L54*Lists!$M$2+$M54*Lists!$M$3+$N54*Lists!$M$4+$O54*Lists!$M$5+$P54*Lists!$M$6)/5*100,0))</f>
        <v/>
      </c>
      <c r="R54" s="16" t="str">
        <f aca="false">IF($Q54="","",IF($Q54&gt;=Lists!$M$20,"A",IF($Q54&gt;=Lists!$M$21,"B","C")))</f>
        <v/>
      </c>
      <c r="S54" s="16" t="str">
        <f aca="false">IF($A54="","",IF(COUNTIF(Records!$C$5:$C$3000,$A54)=0,"No data",CHOOSE(_xlfn.MAXIFS(Records!$R$5:$R$3000,Records!$C$5:$C$3000,$A54,Records!$Y$5:$Y$3000,"&lt;&gt;Closed")+1,"OK","Alert","Danger")))</f>
        <v/>
      </c>
      <c r="T54" s="15" t="str">
        <f aca="false">IF($A54="","",COUNTIFS(Records!$C$5:$C$3000,$A54,Records!$R$5:$R$3000,"&gt;0",Records!$Y$5:$Y$3000,"&lt;&gt;Closed"))</f>
        <v/>
      </c>
      <c r="U54" s="20"/>
      <c r="V54" s="20"/>
      <c r="W54" s="20"/>
      <c r="X54" s="20"/>
      <c r="Y54" s="20"/>
      <c r="Z54" s="20"/>
      <c r="AA54" s="20"/>
      <c r="AB54" s="20"/>
      <c r="AC54" s="20"/>
      <c r="AD54" s="20"/>
      <c r="AE54" s="20"/>
      <c r="AF54" s="20"/>
      <c r="AG54" s="20"/>
      <c r="AH54" s="20"/>
      <c r="AI54" s="20"/>
      <c r="AJ54" s="21"/>
      <c r="AK54" s="15" t="str">
        <f aca="true">IF($AJ54="","",$AJ54-TODAY())</f>
        <v/>
      </c>
      <c r="AL54" s="16" t="str">
        <f aca="false">IF($AJ54="","",IF($AK54&lt;0,"Danger",IF($AK54&lt;=Lists!$M$24,"Alert","OK")))</f>
        <v/>
      </c>
      <c r="AM54" s="19"/>
      <c r="AN54" s="19"/>
      <c r="AO54" s="19"/>
      <c r="AP54" s="19"/>
      <c r="AQ54" s="19"/>
      <c r="AR54" s="19"/>
      <c r="AS54" s="19"/>
      <c r="AT54" s="19"/>
      <c r="AU54" s="19"/>
      <c r="AV54" s="19"/>
    </row>
    <row r="55" customFormat="false" ht="15" hidden="false" customHeight="false" outlineLevel="0" collapsed="false">
      <c r="A55" s="19"/>
      <c r="B55" s="19"/>
      <c r="C55" s="19"/>
      <c r="D55" s="19"/>
      <c r="E55" s="19"/>
      <c r="F55" s="19"/>
      <c r="G55" s="19"/>
      <c r="H55" s="19"/>
      <c r="I55" s="19"/>
      <c r="J55" s="19"/>
      <c r="K55" s="19"/>
      <c r="L55" s="20"/>
      <c r="M55" s="20"/>
      <c r="N55" s="20"/>
      <c r="O55" s="20"/>
      <c r="P55" s="20"/>
      <c r="Q55" s="15" t="str">
        <f aca="false">IF(COUNT($L55:$P55)&lt;5,"",ROUND(($L55*Lists!$M$2+$M55*Lists!$M$3+$N55*Lists!$M$4+$O55*Lists!$M$5+$P55*Lists!$M$6)/5*100,0))</f>
        <v/>
      </c>
      <c r="R55" s="16" t="str">
        <f aca="false">IF($Q55="","",IF($Q55&gt;=Lists!$M$20,"A",IF($Q55&gt;=Lists!$M$21,"B","C")))</f>
        <v/>
      </c>
      <c r="S55" s="16" t="str">
        <f aca="false">IF($A55="","",IF(COUNTIF(Records!$C$5:$C$3000,$A55)=0,"No data",CHOOSE(_xlfn.MAXIFS(Records!$R$5:$R$3000,Records!$C$5:$C$3000,$A55,Records!$Y$5:$Y$3000,"&lt;&gt;Closed")+1,"OK","Alert","Danger")))</f>
        <v/>
      </c>
      <c r="T55" s="15" t="str">
        <f aca="false">IF($A55="","",COUNTIFS(Records!$C$5:$C$3000,$A55,Records!$R$5:$R$3000,"&gt;0",Records!$Y$5:$Y$3000,"&lt;&gt;Closed"))</f>
        <v/>
      </c>
      <c r="U55" s="20"/>
      <c r="V55" s="20"/>
      <c r="W55" s="20"/>
      <c r="X55" s="20"/>
      <c r="Y55" s="20"/>
      <c r="Z55" s="20"/>
      <c r="AA55" s="20"/>
      <c r="AB55" s="20"/>
      <c r="AC55" s="20"/>
      <c r="AD55" s="20"/>
      <c r="AE55" s="20"/>
      <c r="AF55" s="20"/>
      <c r="AG55" s="20"/>
      <c r="AH55" s="20"/>
      <c r="AI55" s="20"/>
      <c r="AJ55" s="21"/>
      <c r="AK55" s="15" t="str">
        <f aca="true">IF($AJ55="","",$AJ55-TODAY())</f>
        <v/>
      </c>
      <c r="AL55" s="16" t="str">
        <f aca="false">IF($AJ55="","",IF($AK55&lt;0,"Danger",IF($AK55&lt;=Lists!$M$24,"Alert","OK")))</f>
        <v/>
      </c>
      <c r="AM55" s="19"/>
      <c r="AN55" s="19"/>
      <c r="AO55" s="19"/>
      <c r="AP55" s="19"/>
      <c r="AQ55" s="19"/>
      <c r="AR55" s="19"/>
      <c r="AS55" s="19"/>
      <c r="AT55" s="19"/>
      <c r="AU55" s="19"/>
      <c r="AV55" s="19"/>
    </row>
    <row r="56" customFormat="false" ht="15" hidden="false" customHeight="false" outlineLevel="0" collapsed="false">
      <c r="A56" s="19"/>
      <c r="B56" s="19"/>
      <c r="C56" s="19"/>
      <c r="D56" s="19"/>
      <c r="E56" s="19"/>
      <c r="F56" s="19"/>
      <c r="G56" s="19"/>
      <c r="H56" s="19"/>
      <c r="I56" s="19"/>
      <c r="J56" s="19"/>
      <c r="K56" s="19"/>
      <c r="L56" s="20"/>
      <c r="M56" s="20"/>
      <c r="N56" s="20"/>
      <c r="O56" s="20"/>
      <c r="P56" s="20"/>
      <c r="Q56" s="15" t="str">
        <f aca="false">IF(COUNT($L56:$P56)&lt;5,"",ROUND(($L56*Lists!$M$2+$M56*Lists!$M$3+$N56*Lists!$M$4+$O56*Lists!$M$5+$P56*Lists!$M$6)/5*100,0))</f>
        <v/>
      </c>
      <c r="R56" s="16" t="str">
        <f aca="false">IF($Q56="","",IF($Q56&gt;=Lists!$M$20,"A",IF($Q56&gt;=Lists!$M$21,"B","C")))</f>
        <v/>
      </c>
      <c r="S56" s="16" t="str">
        <f aca="false">IF($A56="","",IF(COUNTIF(Records!$C$5:$C$3000,$A56)=0,"No data",CHOOSE(_xlfn.MAXIFS(Records!$R$5:$R$3000,Records!$C$5:$C$3000,$A56,Records!$Y$5:$Y$3000,"&lt;&gt;Closed")+1,"OK","Alert","Danger")))</f>
        <v/>
      </c>
      <c r="T56" s="15" t="str">
        <f aca="false">IF($A56="","",COUNTIFS(Records!$C$5:$C$3000,$A56,Records!$R$5:$R$3000,"&gt;0",Records!$Y$5:$Y$3000,"&lt;&gt;Closed"))</f>
        <v/>
      </c>
      <c r="U56" s="20"/>
      <c r="V56" s="20"/>
      <c r="W56" s="20"/>
      <c r="X56" s="20"/>
      <c r="Y56" s="20"/>
      <c r="Z56" s="20"/>
      <c r="AA56" s="20"/>
      <c r="AB56" s="20"/>
      <c r="AC56" s="20"/>
      <c r="AD56" s="20"/>
      <c r="AE56" s="20"/>
      <c r="AF56" s="20"/>
      <c r="AG56" s="20"/>
      <c r="AH56" s="20"/>
      <c r="AI56" s="20"/>
      <c r="AJ56" s="21"/>
      <c r="AK56" s="15" t="str">
        <f aca="true">IF($AJ56="","",$AJ56-TODAY())</f>
        <v/>
      </c>
      <c r="AL56" s="16" t="str">
        <f aca="false">IF($AJ56="","",IF($AK56&lt;0,"Danger",IF($AK56&lt;=Lists!$M$24,"Alert","OK")))</f>
        <v/>
      </c>
      <c r="AM56" s="19"/>
      <c r="AN56" s="19"/>
      <c r="AO56" s="19"/>
      <c r="AP56" s="19"/>
      <c r="AQ56" s="19"/>
      <c r="AR56" s="19"/>
      <c r="AS56" s="19"/>
      <c r="AT56" s="19"/>
      <c r="AU56" s="19"/>
      <c r="AV56" s="19"/>
    </row>
    <row r="57" customFormat="false" ht="15" hidden="false" customHeight="false" outlineLevel="0" collapsed="false">
      <c r="A57" s="19"/>
      <c r="B57" s="19"/>
      <c r="C57" s="19"/>
      <c r="D57" s="19"/>
      <c r="E57" s="19"/>
      <c r="F57" s="19"/>
      <c r="G57" s="19"/>
      <c r="H57" s="19"/>
      <c r="I57" s="19"/>
      <c r="J57" s="19"/>
      <c r="K57" s="19"/>
      <c r="L57" s="20"/>
      <c r="M57" s="20"/>
      <c r="N57" s="20"/>
      <c r="O57" s="20"/>
      <c r="P57" s="20"/>
      <c r="Q57" s="15" t="str">
        <f aca="false">IF(COUNT($L57:$P57)&lt;5,"",ROUND(($L57*Lists!$M$2+$M57*Lists!$M$3+$N57*Lists!$M$4+$O57*Lists!$M$5+$P57*Lists!$M$6)/5*100,0))</f>
        <v/>
      </c>
      <c r="R57" s="16" t="str">
        <f aca="false">IF($Q57="","",IF($Q57&gt;=Lists!$M$20,"A",IF($Q57&gt;=Lists!$M$21,"B","C")))</f>
        <v/>
      </c>
      <c r="S57" s="16" t="str">
        <f aca="false">IF($A57="","",IF(COUNTIF(Records!$C$5:$C$3000,$A57)=0,"No data",CHOOSE(_xlfn.MAXIFS(Records!$R$5:$R$3000,Records!$C$5:$C$3000,$A57,Records!$Y$5:$Y$3000,"&lt;&gt;Closed")+1,"OK","Alert","Danger")))</f>
        <v/>
      </c>
      <c r="T57" s="15" t="str">
        <f aca="false">IF($A57="","",COUNTIFS(Records!$C$5:$C$3000,$A57,Records!$R$5:$R$3000,"&gt;0",Records!$Y$5:$Y$3000,"&lt;&gt;Closed"))</f>
        <v/>
      </c>
      <c r="U57" s="20"/>
      <c r="V57" s="20"/>
      <c r="W57" s="20"/>
      <c r="X57" s="20"/>
      <c r="Y57" s="20"/>
      <c r="Z57" s="20"/>
      <c r="AA57" s="20"/>
      <c r="AB57" s="20"/>
      <c r="AC57" s="20"/>
      <c r="AD57" s="20"/>
      <c r="AE57" s="20"/>
      <c r="AF57" s="20"/>
      <c r="AG57" s="20"/>
      <c r="AH57" s="20"/>
      <c r="AI57" s="20"/>
      <c r="AJ57" s="21"/>
      <c r="AK57" s="15" t="str">
        <f aca="true">IF($AJ57="","",$AJ57-TODAY())</f>
        <v/>
      </c>
      <c r="AL57" s="16" t="str">
        <f aca="false">IF($AJ57="","",IF($AK57&lt;0,"Danger",IF($AK57&lt;=Lists!$M$24,"Alert","OK")))</f>
        <v/>
      </c>
      <c r="AM57" s="19"/>
      <c r="AN57" s="19"/>
      <c r="AO57" s="19"/>
      <c r="AP57" s="19"/>
      <c r="AQ57" s="19"/>
      <c r="AR57" s="19"/>
      <c r="AS57" s="19"/>
      <c r="AT57" s="19"/>
      <c r="AU57" s="19"/>
      <c r="AV57" s="19"/>
    </row>
    <row r="58" customFormat="false" ht="15" hidden="false" customHeight="false" outlineLevel="0" collapsed="false">
      <c r="A58" s="19"/>
      <c r="B58" s="19"/>
      <c r="C58" s="19"/>
      <c r="D58" s="19"/>
      <c r="E58" s="19"/>
      <c r="F58" s="19"/>
      <c r="G58" s="19"/>
      <c r="H58" s="19"/>
      <c r="I58" s="19"/>
      <c r="J58" s="19"/>
      <c r="K58" s="19"/>
      <c r="L58" s="20"/>
      <c r="M58" s="20"/>
      <c r="N58" s="20"/>
      <c r="O58" s="20"/>
      <c r="P58" s="20"/>
      <c r="Q58" s="15" t="str">
        <f aca="false">IF(COUNT($L58:$P58)&lt;5,"",ROUND(($L58*Lists!$M$2+$M58*Lists!$M$3+$N58*Lists!$M$4+$O58*Lists!$M$5+$P58*Lists!$M$6)/5*100,0))</f>
        <v/>
      </c>
      <c r="R58" s="16" t="str">
        <f aca="false">IF($Q58="","",IF($Q58&gt;=Lists!$M$20,"A",IF($Q58&gt;=Lists!$M$21,"B","C")))</f>
        <v/>
      </c>
      <c r="S58" s="16" t="str">
        <f aca="false">IF($A58="","",IF(COUNTIF(Records!$C$5:$C$3000,$A58)=0,"No data",CHOOSE(_xlfn.MAXIFS(Records!$R$5:$R$3000,Records!$C$5:$C$3000,$A58,Records!$Y$5:$Y$3000,"&lt;&gt;Closed")+1,"OK","Alert","Danger")))</f>
        <v/>
      </c>
      <c r="T58" s="15" t="str">
        <f aca="false">IF($A58="","",COUNTIFS(Records!$C$5:$C$3000,$A58,Records!$R$5:$R$3000,"&gt;0",Records!$Y$5:$Y$3000,"&lt;&gt;Closed"))</f>
        <v/>
      </c>
      <c r="U58" s="20"/>
      <c r="V58" s="20"/>
      <c r="W58" s="20"/>
      <c r="X58" s="20"/>
      <c r="Y58" s="20"/>
      <c r="Z58" s="20"/>
      <c r="AA58" s="20"/>
      <c r="AB58" s="20"/>
      <c r="AC58" s="20"/>
      <c r="AD58" s="20"/>
      <c r="AE58" s="20"/>
      <c r="AF58" s="20"/>
      <c r="AG58" s="20"/>
      <c r="AH58" s="20"/>
      <c r="AI58" s="20"/>
      <c r="AJ58" s="21"/>
      <c r="AK58" s="15" t="str">
        <f aca="true">IF($AJ58="","",$AJ58-TODAY())</f>
        <v/>
      </c>
      <c r="AL58" s="16" t="str">
        <f aca="false">IF($AJ58="","",IF($AK58&lt;0,"Danger",IF($AK58&lt;=Lists!$M$24,"Alert","OK")))</f>
        <v/>
      </c>
      <c r="AM58" s="19"/>
      <c r="AN58" s="19"/>
      <c r="AO58" s="19"/>
      <c r="AP58" s="19"/>
      <c r="AQ58" s="19"/>
      <c r="AR58" s="19"/>
      <c r="AS58" s="19"/>
      <c r="AT58" s="19"/>
      <c r="AU58" s="19"/>
      <c r="AV58" s="19"/>
    </row>
    <row r="59" customFormat="false" ht="15" hidden="false" customHeight="false" outlineLevel="0" collapsed="false">
      <c r="A59" s="19"/>
      <c r="B59" s="19"/>
      <c r="C59" s="19"/>
      <c r="D59" s="19"/>
      <c r="E59" s="19"/>
      <c r="F59" s="19"/>
      <c r="G59" s="19"/>
      <c r="H59" s="19"/>
      <c r="I59" s="19"/>
      <c r="J59" s="19"/>
      <c r="K59" s="19"/>
      <c r="L59" s="20"/>
      <c r="M59" s="20"/>
      <c r="N59" s="20"/>
      <c r="O59" s="20"/>
      <c r="P59" s="20"/>
      <c r="Q59" s="15" t="str">
        <f aca="false">IF(COUNT($L59:$P59)&lt;5,"",ROUND(($L59*Lists!$M$2+$M59*Lists!$M$3+$N59*Lists!$M$4+$O59*Lists!$M$5+$P59*Lists!$M$6)/5*100,0))</f>
        <v/>
      </c>
      <c r="R59" s="16" t="str">
        <f aca="false">IF($Q59="","",IF($Q59&gt;=Lists!$M$20,"A",IF($Q59&gt;=Lists!$M$21,"B","C")))</f>
        <v/>
      </c>
      <c r="S59" s="16" t="str">
        <f aca="false">IF($A59="","",IF(COUNTIF(Records!$C$5:$C$3000,$A59)=0,"No data",CHOOSE(_xlfn.MAXIFS(Records!$R$5:$R$3000,Records!$C$5:$C$3000,$A59,Records!$Y$5:$Y$3000,"&lt;&gt;Closed")+1,"OK","Alert","Danger")))</f>
        <v/>
      </c>
      <c r="T59" s="15" t="str">
        <f aca="false">IF($A59="","",COUNTIFS(Records!$C$5:$C$3000,$A59,Records!$R$5:$R$3000,"&gt;0",Records!$Y$5:$Y$3000,"&lt;&gt;Closed"))</f>
        <v/>
      </c>
      <c r="U59" s="20"/>
      <c r="V59" s="20"/>
      <c r="W59" s="20"/>
      <c r="X59" s="20"/>
      <c r="Y59" s="20"/>
      <c r="Z59" s="20"/>
      <c r="AA59" s="20"/>
      <c r="AB59" s="20"/>
      <c r="AC59" s="20"/>
      <c r="AD59" s="20"/>
      <c r="AE59" s="20"/>
      <c r="AF59" s="20"/>
      <c r="AG59" s="20"/>
      <c r="AH59" s="20"/>
      <c r="AI59" s="20"/>
      <c r="AJ59" s="21"/>
      <c r="AK59" s="15" t="str">
        <f aca="true">IF($AJ59="","",$AJ59-TODAY())</f>
        <v/>
      </c>
      <c r="AL59" s="16" t="str">
        <f aca="false">IF($AJ59="","",IF($AK59&lt;0,"Danger",IF($AK59&lt;=Lists!$M$24,"Alert","OK")))</f>
        <v/>
      </c>
      <c r="AM59" s="19"/>
      <c r="AN59" s="19"/>
      <c r="AO59" s="19"/>
      <c r="AP59" s="19"/>
      <c r="AQ59" s="19"/>
      <c r="AR59" s="19"/>
      <c r="AS59" s="19"/>
      <c r="AT59" s="19"/>
      <c r="AU59" s="19"/>
      <c r="AV59" s="19"/>
    </row>
    <row r="60" customFormat="false" ht="15" hidden="false" customHeight="false" outlineLevel="0" collapsed="false">
      <c r="A60" s="19"/>
      <c r="B60" s="19"/>
      <c r="C60" s="19"/>
      <c r="D60" s="19"/>
      <c r="E60" s="19"/>
      <c r="F60" s="19"/>
      <c r="G60" s="19"/>
      <c r="H60" s="19"/>
      <c r="I60" s="19"/>
      <c r="J60" s="19"/>
      <c r="K60" s="19"/>
      <c r="L60" s="20"/>
      <c r="M60" s="20"/>
      <c r="N60" s="20"/>
      <c r="O60" s="20"/>
      <c r="P60" s="20"/>
      <c r="Q60" s="15" t="str">
        <f aca="false">IF(COUNT($L60:$P60)&lt;5,"",ROUND(($L60*Lists!$M$2+$M60*Lists!$M$3+$N60*Lists!$M$4+$O60*Lists!$M$5+$P60*Lists!$M$6)/5*100,0))</f>
        <v/>
      </c>
      <c r="R60" s="16" t="str">
        <f aca="false">IF($Q60="","",IF($Q60&gt;=Lists!$M$20,"A",IF($Q60&gt;=Lists!$M$21,"B","C")))</f>
        <v/>
      </c>
      <c r="S60" s="16" t="str">
        <f aca="false">IF($A60="","",IF(COUNTIF(Records!$C$5:$C$3000,$A60)=0,"No data",CHOOSE(_xlfn.MAXIFS(Records!$R$5:$R$3000,Records!$C$5:$C$3000,$A60,Records!$Y$5:$Y$3000,"&lt;&gt;Closed")+1,"OK","Alert","Danger")))</f>
        <v/>
      </c>
      <c r="T60" s="15" t="str">
        <f aca="false">IF($A60="","",COUNTIFS(Records!$C$5:$C$3000,$A60,Records!$R$5:$R$3000,"&gt;0",Records!$Y$5:$Y$3000,"&lt;&gt;Closed"))</f>
        <v/>
      </c>
      <c r="U60" s="20"/>
      <c r="V60" s="20"/>
      <c r="W60" s="20"/>
      <c r="X60" s="20"/>
      <c r="Y60" s="20"/>
      <c r="Z60" s="20"/>
      <c r="AA60" s="20"/>
      <c r="AB60" s="20"/>
      <c r="AC60" s="20"/>
      <c r="AD60" s="20"/>
      <c r="AE60" s="20"/>
      <c r="AF60" s="20"/>
      <c r="AG60" s="20"/>
      <c r="AH60" s="20"/>
      <c r="AI60" s="20"/>
      <c r="AJ60" s="21"/>
      <c r="AK60" s="15" t="str">
        <f aca="true">IF($AJ60="","",$AJ60-TODAY())</f>
        <v/>
      </c>
      <c r="AL60" s="16" t="str">
        <f aca="false">IF($AJ60="","",IF($AK60&lt;0,"Danger",IF($AK60&lt;=Lists!$M$24,"Alert","OK")))</f>
        <v/>
      </c>
      <c r="AM60" s="19"/>
      <c r="AN60" s="19"/>
      <c r="AO60" s="19"/>
      <c r="AP60" s="19"/>
      <c r="AQ60" s="19"/>
      <c r="AR60" s="19"/>
      <c r="AS60" s="19"/>
      <c r="AT60" s="19"/>
      <c r="AU60" s="19"/>
      <c r="AV60" s="19"/>
    </row>
    <row r="61" customFormat="false" ht="15" hidden="false" customHeight="false" outlineLevel="0" collapsed="false">
      <c r="A61" s="19"/>
      <c r="B61" s="19"/>
      <c r="C61" s="19"/>
      <c r="D61" s="19"/>
      <c r="E61" s="19"/>
      <c r="F61" s="19"/>
      <c r="G61" s="19"/>
      <c r="H61" s="19"/>
      <c r="I61" s="19"/>
      <c r="J61" s="19"/>
      <c r="K61" s="19"/>
      <c r="L61" s="20"/>
      <c r="M61" s="20"/>
      <c r="N61" s="20"/>
      <c r="O61" s="20"/>
      <c r="P61" s="20"/>
      <c r="Q61" s="15" t="str">
        <f aca="false">IF(COUNT($L61:$P61)&lt;5,"",ROUND(($L61*Lists!$M$2+$M61*Lists!$M$3+$N61*Lists!$M$4+$O61*Lists!$M$5+$P61*Lists!$M$6)/5*100,0))</f>
        <v/>
      </c>
      <c r="R61" s="16" t="str">
        <f aca="false">IF($Q61="","",IF($Q61&gt;=Lists!$M$20,"A",IF($Q61&gt;=Lists!$M$21,"B","C")))</f>
        <v/>
      </c>
      <c r="S61" s="16" t="str">
        <f aca="false">IF($A61="","",IF(COUNTIF(Records!$C$5:$C$3000,$A61)=0,"No data",CHOOSE(_xlfn.MAXIFS(Records!$R$5:$R$3000,Records!$C$5:$C$3000,$A61,Records!$Y$5:$Y$3000,"&lt;&gt;Closed")+1,"OK","Alert","Danger")))</f>
        <v/>
      </c>
      <c r="T61" s="15" t="str">
        <f aca="false">IF($A61="","",COUNTIFS(Records!$C$5:$C$3000,$A61,Records!$R$5:$R$3000,"&gt;0",Records!$Y$5:$Y$3000,"&lt;&gt;Closed"))</f>
        <v/>
      </c>
      <c r="U61" s="20"/>
      <c r="V61" s="20"/>
      <c r="W61" s="20"/>
      <c r="X61" s="20"/>
      <c r="Y61" s="20"/>
      <c r="Z61" s="20"/>
      <c r="AA61" s="20"/>
      <c r="AB61" s="20"/>
      <c r="AC61" s="20"/>
      <c r="AD61" s="20"/>
      <c r="AE61" s="20"/>
      <c r="AF61" s="20"/>
      <c r="AG61" s="20"/>
      <c r="AH61" s="20"/>
      <c r="AI61" s="20"/>
      <c r="AJ61" s="21"/>
      <c r="AK61" s="15" t="str">
        <f aca="true">IF($AJ61="","",$AJ61-TODAY())</f>
        <v/>
      </c>
      <c r="AL61" s="16" t="str">
        <f aca="false">IF($AJ61="","",IF($AK61&lt;0,"Danger",IF($AK61&lt;=Lists!$M$24,"Alert","OK")))</f>
        <v/>
      </c>
      <c r="AM61" s="19"/>
      <c r="AN61" s="19"/>
      <c r="AO61" s="19"/>
      <c r="AP61" s="19"/>
      <c r="AQ61" s="19"/>
      <c r="AR61" s="19"/>
      <c r="AS61" s="19"/>
      <c r="AT61" s="19"/>
      <c r="AU61" s="19"/>
      <c r="AV61" s="19"/>
    </row>
    <row r="62" customFormat="false" ht="15" hidden="false" customHeight="false" outlineLevel="0" collapsed="false">
      <c r="A62" s="19"/>
      <c r="B62" s="19"/>
      <c r="C62" s="19"/>
      <c r="D62" s="19"/>
      <c r="E62" s="19"/>
      <c r="F62" s="19"/>
      <c r="G62" s="19"/>
      <c r="H62" s="19"/>
      <c r="I62" s="19"/>
      <c r="J62" s="19"/>
      <c r="K62" s="19"/>
      <c r="L62" s="20"/>
      <c r="M62" s="20"/>
      <c r="N62" s="20"/>
      <c r="O62" s="20"/>
      <c r="P62" s="20"/>
      <c r="Q62" s="15" t="str">
        <f aca="false">IF(COUNT($L62:$P62)&lt;5,"",ROUND(($L62*Lists!$M$2+$M62*Lists!$M$3+$N62*Lists!$M$4+$O62*Lists!$M$5+$P62*Lists!$M$6)/5*100,0))</f>
        <v/>
      </c>
      <c r="R62" s="16" t="str">
        <f aca="false">IF($Q62="","",IF($Q62&gt;=Lists!$M$20,"A",IF($Q62&gt;=Lists!$M$21,"B","C")))</f>
        <v/>
      </c>
      <c r="S62" s="16" t="str">
        <f aca="false">IF($A62="","",IF(COUNTIF(Records!$C$5:$C$3000,$A62)=0,"No data",CHOOSE(_xlfn.MAXIFS(Records!$R$5:$R$3000,Records!$C$5:$C$3000,$A62,Records!$Y$5:$Y$3000,"&lt;&gt;Closed")+1,"OK","Alert","Danger")))</f>
        <v/>
      </c>
      <c r="T62" s="15" t="str">
        <f aca="false">IF($A62="","",COUNTIFS(Records!$C$5:$C$3000,$A62,Records!$R$5:$R$3000,"&gt;0",Records!$Y$5:$Y$3000,"&lt;&gt;Closed"))</f>
        <v/>
      </c>
      <c r="U62" s="20"/>
      <c r="V62" s="20"/>
      <c r="W62" s="20"/>
      <c r="X62" s="20"/>
      <c r="Y62" s="20"/>
      <c r="Z62" s="20"/>
      <c r="AA62" s="20"/>
      <c r="AB62" s="20"/>
      <c r="AC62" s="20"/>
      <c r="AD62" s="20"/>
      <c r="AE62" s="20"/>
      <c r="AF62" s="20"/>
      <c r="AG62" s="20"/>
      <c r="AH62" s="20"/>
      <c r="AI62" s="20"/>
      <c r="AJ62" s="21"/>
      <c r="AK62" s="15" t="str">
        <f aca="true">IF($AJ62="","",$AJ62-TODAY())</f>
        <v/>
      </c>
      <c r="AL62" s="16" t="str">
        <f aca="false">IF($AJ62="","",IF($AK62&lt;0,"Danger",IF($AK62&lt;=Lists!$M$24,"Alert","OK")))</f>
        <v/>
      </c>
      <c r="AM62" s="19"/>
      <c r="AN62" s="19"/>
      <c r="AO62" s="19"/>
      <c r="AP62" s="19"/>
      <c r="AQ62" s="19"/>
      <c r="AR62" s="19"/>
      <c r="AS62" s="19"/>
      <c r="AT62" s="19"/>
      <c r="AU62" s="19"/>
      <c r="AV62" s="19"/>
    </row>
    <row r="63" customFormat="false" ht="15" hidden="false" customHeight="false" outlineLevel="0" collapsed="false">
      <c r="A63" s="19"/>
      <c r="B63" s="19"/>
      <c r="C63" s="19"/>
      <c r="D63" s="19"/>
      <c r="E63" s="19"/>
      <c r="F63" s="19"/>
      <c r="G63" s="19"/>
      <c r="H63" s="19"/>
      <c r="I63" s="19"/>
      <c r="J63" s="19"/>
      <c r="K63" s="19"/>
      <c r="L63" s="20"/>
      <c r="M63" s="20"/>
      <c r="N63" s="20"/>
      <c r="O63" s="20"/>
      <c r="P63" s="20"/>
      <c r="Q63" s="15" t="str">
        <f aca="false">IF(COUNT($L63:$P63)&lt;5,"",ROUND(($L63*Lists!$M$2+$M63*Lists!$M$3+$N63*Lists!$M$4+$O63*Lists!$M$5+$P63*Lists!$M$6)/5*100,0))</f>
        <v/>
      </c>
      <c r="R63" s="16" t="str">
        <f aca="false">IF($Q63="","",IF($Q63&gt;=Lists!$M$20,"A",IF($Q63&gt;=Lists!$M$21,"B","C")))</f>
        <v/>
      </c>
      <c r="S63" s="16" t="str">
        <f aca="false">IF($A63="","",IF(COUNTIF(Records!$C$5:$C$3000,$A63)=0,"No data",CHOOSE(_xlfn.MAXIFS(Records!$R$5:$R$3000,Records!$C$5:$C$3000,$A63,Records!$Y$5:$Y$3000,"&lt;&gt;Closed")+1,"OK","Alert","Danger")))</f>
        <v/>
      </c>
      <c r="T63" s="15" t="str">
        <f aca="false">IF($A63="","",COUNTIFS(Records!$C$5:$C$3000,$A63,Records!$R$5:$R$3000,"&gt;0",Records!$Y$5:$Y$3000,"&lt;&gt;Closed"))</f>
        <v/>
      </c>
      <c r="U63" s="20"/>
      <c r="V63" s="20"/>
      <c r="W63" s="20"/>
      <c r="X63" s="20"/>
      <c r="Y63" s="20"/>
      <c r="Z63" s="20"/>
      <c r="AA63" s="20"/>
      <c r="AB63" s="20"/>
      <c r="AC63" s="20"/>
      <c r="AD63" s="20"/>
      <c r="AE63" s="20"/>
      <c r="AF63" s="20"/>
      <c r="AG63" s="20"/>
      <c r="AH63" s="20"/>
      <c r="AI63" s="20"/>
      <c r="AJ63" s="21"/>
      <c r="AK63" s="15" t="str">
        <f aca="true">IF($AJ63="","",$AJ63-TODAY())</f>
        <v/>
      </c>
      <c r="AL63" s="16" t="str">
        <f aca="false">IF($AJ63="","",IF($AK63&lt;0,"Danger",IF($AK63&lt;=Lists!$M$24,"Alert","OK")))</f>
        <v/>
      </c>
      <c r="AM63" s="19"/>
      <c r="AN63" s="19"/>
      <c r="AO63" s="19"/>
      <c r="AP63" s="19"/>
      <c r="AQ63" s="19"/>
      <c r="AR63" s="19"/>
      <c r="AS63" s="19"/>
      <c r="AT63" s="19"/>
      <c r="AU63" s="19"/>
      <c r="AV63" s="19"/>
    </row>
    <row r="64" customFormat="false" ht="15" hidden="false" customHeight="false" outlineLevel="0" collapsed="false">
      <c r="A64" s="19"/>
      <c r="B64" s="19"/>
      <c r="C64" s="19"/>
      <c r="D64" s="19"/>
      <c r="E64" s="19"/>
      <c r="F64" s="19"/>
      <c r="G64" s="19"/>
      <c r="H64" s="19"/>
      <c r="I64" s="19"/>
      <c r="J64" s="19"/>
      <c r="K64" s="19"/>
      <c r="L64" s="20"/>
      <c r="M64" s="20"/>
      <c r="N64" s="20"/>
      <c r="O64" s="20"/>
      <c r="P64" s="20"/>
      <c r="Q64" s="15" t="str">
        <f aca="false">IF(COUNT($L64:$P64)&lt;5,"",ROUND(($L64*Lists!$M$2+$M64*Lists!$M$3+$N64*Lists!$M$4+$O64*Lists!$M$5+$P64*Lists!$M$6)/5*100,0))</f>
        <v/>
      </c>
      <c r="R64" s="16" t="str">
        <f aca="false">IF($Q64="","",IF($Q64&gt;=Lists!$M$20,"A",IF($Q64&gt;=Lists!$M$21,"B","C")))</f>
        <v/>
      </c>
      <c r="S64" s="16" t="str">
        <f aca="false">IF($A64="","",IF(COUNTIF(Records!$C$5:$C$3000,$A64)=0,"No data",CHOOSE(_xlfn.MAXIFS(Records!$R$5:$R$3000,Records!$C$5:$C$3000,$A64,Records!$Y$5:$Y$3000,"&lt;&gt;Closed")+1,"OK","Alert","Danger")))</f>
        <v/>
      </c>
      <c r="T64" s="15" t="str">
        <f aca="false">IF($A64="","",COUNTIFS(Records!$C$5:$C$3000,$A64,Records!$R$5:$R$3000,"&gt;0",Records!$Y$5:$Y$3000,"&lt;&gt;Closed"))</f>
        <v/>
      </c>
      <c r="U64" s="20"/>
      <c r="V64" s="20"/>
      <c r="W64" s="20"/>
      <c r="X64" s="20"/>
      <c r="Y64" s="20"/>
      <c r="Z64" s="20"/>
      <c r="AA64" s="20"/>
      <c r="AB64" s="20"/>
      <c r="AC64" s="20"/>
      <c r="AD64" s="20"/>
      <c r="AE64" s="20"/>
      <c r="AF64" s="20"/>
      <c r="AG64" s="20"/>
      <c r="AH64" s="20"/>
      <c r="AI64" s="20"/>
      <c r="AJ64" s="21"/>
      <c r="AK64" s="15" t="str">
        <f aca="true">IF($AJ64="","",$AJ64-TODAY())</f>
        <v/>
      </c>
      <c r="AL64" s="16" t="str">
        <f aca="false">IF($AJ64="","",IF($AK64&lt;0,"Danger",IF($AK64&lt;=Lists!$M$24,"Alert","OK")))</f>
        <v/>
      </c>
      <c r="AM64" s="19"/>
      <c r="AN64" s="19"/>
      <c r="AO64" s="19"/>
      <c r="AP64" s="19"/>
      <c r="AQ64" s="19"/>
      <c r="AR64" s="19"/>
      <c r="AS64" s="19"/>
      <c r="AT64" s="19"/>
      <c r="AU64" s="19"/>
      <c r="AV64" s="19"/>
    </row>
    <row r="65" customFormat="false" ht="15" hidden="false" customHeight="false" outlineLevel="0" collapsed="false">
      <c r="A65" s="19"/>
      <c r="B65" s="19"/>
      <c r="C65" s="19"/>
      <c r="D65" s="19"/>
      <c r="E65" s="19"/>
      <c r="F65" s="19"/>
      <c r="G65" s="19"/>
      <c r="H65" s="19"/>
      <c r="I65" s="19"/>
      <c r="J65" s="19"/>
      <c r="K65" s="19"/>
      <c r="L65" s="20"/>
      <c r="M65" s="20"/>
      <c r="N65" s="20"/>
      <c r="O65" s="20"/>
      <c r="P65" s="20"/>
      <c r="Q65" s="15" t="str">
        <f aca="false">IF(COUNT($L65:$P65)&lt;5,"",ROUND(($L65*Lists!$M$2+$M65*Lists!$M$3+$N65*Lists!$M$4+$O65*Lists!$M$5+$P65*Lists!$M$6)/5*100,0))</f>
        <v/>
      </c>
      <c r="R65" s="16" t="str">
        <f aca="false">IF($Q65="","",IF($Q65&gt;=Lists!$M$20,"A",IF($Q65&gt;=Lists!$M$21,"B","C")))</f>
        <v/>
      </c>
      <c r="S65" s="16" t="str">
        <f aca="false">IF($A65="","",IF(COUNTIF(Records!$C$5:$C$3000,$A65)=0,"No data",CHOOSE(_xlfn.MAXIFS(Records!$R$5:$R$3000,Records!$C$5:$C$3000,$A65,Records!$Y$5:$Y$3000,"&lt;&gt;Closed")+1,"OK","Alert","Danger")))</f>
        <v/>
      </c>
      <c r="T65" s="15" t="str">
        <f aca="false">IF($A65="","",COUNTIFS(Records!$C$5:$C$3000,$A65,Records!$R$5:$R$3000,"&gt;0",Records!$Y$5:$Y$3000,"&lt;&gt;Closed"))</f>
        <v/>
      </c>
      <c r="U65" s="20"/>
      <c r="V65" s="20"/>
      <c r="W65" s="20"/>
      <c r="X65" s="20"/>
      <c r="Y65" s="20"/>
      <c r="Z65" s="20"/>
      <c r="AA65" s="20"/>
      <c r="AB65" s="20"/>
      <c r="AC65" s="20"/>
      <c r="AD65" s="20"/>
      <c r="AE65" s="20"/>
      <c r="AF65" s="20"/>
      <c r="AG65" s="20"/>
      <c r="AH65" s="20"/>
      <c r="AI65" s="20"/>
      <c r="AJ65" s="21"/>
      <c r="AK65" s="15" t="str">
        <f aca="true">IF($AJ65="","",$AJ65-TODAY())</f>
        <v/>
      </c>
      <c r="AL65" s="16" t="str">
        <f aca="false">IF($AJ65="","",IF($AK65&lt;0,"Danger",IF($AK65&lt;=Lists!$M$24,"Alert","OK")))</f>
        <v/>
      </c>
      <c r="AM65" s="19"/>
      <c r="AN65" s="19"/>
      <c r="AO65" s="19"/>
      <c r="AP65" s="19"/>
      <c r="AQ65" s="19"/>
      <c r="AR65" s="19"/>
      <c r="AS65" s="19"/>
      <c r="AT65" s="19"/>
      <c r="AU65" s="19"/>
      <c r="AV65" s="19"/>
    </row>
    <row r="66" customFormat="false" ht="15" hidden="false" customHeight="false" outlineLevel="0" collapsed="false">
      <c r="A66" s="19"/>
      <c r="B66" s="19"/>
      <c r="C66" s="19"/>
      <c r="D66" s="19"/>
      <c r="E66" s="19"/>
      <c r="F66" s="19"/>
      <c r="G66" s="19"/>
      <c r="H66" s="19"/>
      <c r="I66" s="19"/>
      <c r="J66" s="19"/>
      <c r="K66" s="19"/>
      <c r="L66" s="20"/>
      <c r="M66" s="20"/>
      <c r="N66" s="20"/>
      <c r="O66" s="20"/>
      <c r="P66" s="20"/>
      <c r="Q66" s="15" t="str">
        <f aca="false">IF(COUNT($L66:$P66)&lt;5,"",ROUND(($L66*Lists!$M$2+$M66*Lists!$M$3+$N66*Lists!$M$4+$O66*Lists!$M$5+$P66*Lists!$M$6)/5*100,0))</f>
        <v/>
      </c>
      <c r="R66" s="16" t="str">
        <f aca="false">IF($Q66="","",IF($Q66&gt;=Lists!$M$20,"A",IF($Q66&gt;=Lists!$M$21,"B","C")))</f>
        <v/>
      </c>
      <c r="S66" s="16" t="str">
        <f aca="false">IF($A66="","",IF(COUNTIF(Records!$C$5:$C$3000,$A66)=0,"No data",CHOOSE(_xlfn.MAXIFS(Records!$R$5:$R$3000,Records!$C$5:$C$3000,$A66,Records!$Y$5:$Y$3000,"&lt;&gt;Closed")+1,"OK","Alert","Danger")))</f>
        <v/>
      </c>
      <c r="T66" s="15" t="str">
        <f aca="false">IF($A66="","",COUNTIFS(Records!$C$5:$C$3000,$A66,Records!$R$5:$R$3000,"&gt;0",Records!$Y$5:$Y$3000,"&lt;&gt;Closed"))</f>
        <v/>
      </c>
      <c r="U66" s="20"/>
      <c r="V66" s="20"/>
      <c r="W66" s="20"/>
      <c r="X66" s="20"/>
      <c r="Y66" s="20"/>
      <c r="Z66" s="20"/>
      <c r="AA66" s="20"/>
      <c r="AB66" s="20"/>
      <c r="AC66" s="20"/>
      <c r="AD66" s="20"/>
      <c r="AE66" s="20"/>
      <c r="AF66" s="20"/>
      <c r="AG66" s="20"/>
      <c r="AH66" s="20"/>
      <c r="AI66" s="20"/>
      <c r="AJ66" s="21"/>
      <c r="AK66" s="15" t="str">
        <f aca="true">IF($AJ66="","",$AJ66-TODAY())</f>
        <v/>
      </c>
      <c r="AL66" s="16" t="str">
        <f aca="false">IF($AJ66="","",IF($AK66&lt;0,"Danger",IF($AK66&lt;=Lists!$M$24,"Alert","OK")))</f>
        <v/>
      </c>
      <c r="AM66" s="19"/>
      <c r="AN66" s="19"/>
      <c r="AO66" s="19"/>
      <c r="AP66" s="19"/>
      <c r="AQ66" s="19"/>
      <c r="AR66" s="19"/>
      <c r="AS66" s="19"/>
      <c r="AT66" s="19"/>
      <c r="AU66" s="19"/>
      <c r="AV66" s="19"/>
    </row>
    <row r="67" customFormat="false" ht="15" hidden="false" customHeight="false" outlineLevel="0" collapsed="false">
      <c r="A67" s="19"/>
      <c r="B67" s="19"/>
      <c r="C67" s="19"/>
      <c r="D67" s="19"/>
      <c r="E67" s="19"/>
      <c r="F67" s="19"/>
      <c r="G67" s="19"/>
      <c r="H67" s="19"/>
      <c r="I67" s="19"/>
      <c r="J67" s="19"/>
      <c r="K67" s="19"/>
      <c r="L67" s="20"/>
      <c r="M67" s="20"/>
      <c r="N67" s="20"/>
      <c r="O67" s="20"/>
      <c r="P67" s="20"/>
      <c r="Q67" s="15" t="str">
        <f aca="false">IF(COUNT($L67:$P67)&lt;5,"",ROUND(($L67*Lists!$M$2+$M67*Lists!$M$3+$N67*Lists!$M$4+$O67*Lists!$M$5+$P67*Lists!$M$6)/5*100,0))</f>
        <v/>
      </c>
      <c r="R67" s="16" t="str">
        <f aca="false">IF($Q67="","",IF($Q67&gt;=Lists!$M$20,"A",IF($Q67&gt;=Lists!$M$21,"B","C")))</f>
        <v/>
      </c>
      <c r="S67" s="16" t="str">
        <f aca="false">IF($A67="","",IF(COUNTIF(Records!$C$5:$C$3000,$A67)=0,"No data",CHOOSE(_xlfn.MAXIFS(Records!$R$5:$R$3000,Records!$C$5:$C$3000,$A67,Records!$Y$5:$Y$3000,"&lt;&gt;Closed")+1,"OK","Alert","Danger")))</f>
        <v/>
      </c>
      <c r="T67" s="15" t="str">
        <f aca="false">IF($A67="","",COUNTIFS(Records!$C$5:$C$3000,$A67,Records!$R$5:$R$3000,"&gt;0",Records!$Y$5:$Y$3000,"&lt;&gt;Closed"))</f>
        <v/>
      </c>
      <c r="U67" s="20"/>
      <c r="V67" s="20"/>
      <c r="W67" s="20"/>
      <c r="X67" s="20"/>
      <c r="Y67" s="20"/>
      <c r="Z67" s="20"/>
      <c r="AA67" s="20"/>
      <c r="AB67" s="20"/>
      <c r="AC67" s="20"/>
      <c r="AD67" s="20"/>
      <c r="AE67" s="20"/>
      <c r="AF67" s="20"/>
      <c r="AG67" s="20"/>
      <c r="AH67" s="20"/>
      <c r="AI67" s="20"/>
      <c r="AJ67" s="21"/>
      <c r="AK67" s="15" t="str">
        <f aca="true">IF($AJ67="","",$AJ67-TODAY())</f>
        <v/>
      </c>
      <c r="AL67" s="16" t="str">
        <f aca="false">IF($AJ67="","",IF($AK67&lt;0,"Danger",IF($AK67&lt;=Lists!$M$24,"Alert","OK")))</f>
        <v/>
      </c>
      <c r="AM67" s="19"/>
      <c r="AN67" s="19"/>
      <c r="AO67" s="19"/>
      <c r="AP67" s="19"/>
      <c r="AQ67" s="19"/>
      <c r="AR67" s="19"/>
      <c r="AS67" s="19"/>
      <c r="AT67" s="19"/>
      <c r="AU67" s="19"/>
      <c r="AV67" s="19"/>
    </row>
    <row r="68" customFormat="false" ht="15" hidden="false" customHeight="false" outlineLevel="0" collapsed="false">
      <c r="A68" s="19"/>
      <c r="B68" s="19"/>
      <c r="C68" s="19"/>
      <c r="D68" s="19"/>
      <c r="E68" s="19"/>
      <c r="F68" s="19"/>
      <c r="G68" s="19"/>
      <c r="H68" s="19"/>
      <c r="I68" s="19"/>
      <c r="J68" s="19"/>
      <c r="K68" s="19"/>
      <c r="L68" s="20"/>
      <c r="M68" s="20"/>
      <c r="N68" s="20"/>
      <c r="O68" s="20"/>
      <c r="P68" s="20"/>
      <c r="Q68" s="15" t="str">
        <f aca="false">IF(COUNT($L68:$P68)&lt;5,"",ROUND(($L68*Lists!$M$2+$M68*Lists!$M$3+$N68*Lists!$M$4+$O68*Lists!$M$5+$P68*Lists!$M$6)/5*100,0))</f>
        <v/>
      </c>
      <c r="R68" s="16" t="str">
        <f aca="false">IF($Q68="","",IF($Q68&gt;=Lists!$M$20,"A",IF($Q68&gt;=Lists!$M$21,"B","C")))</f>
        <v/>
      </c>
      <c r="S68" s="16" t="str">
        <f aca="false">IF($A68="","",IF(COUNTIF(Records!$C$5:$C$3000,$A68)=0,"No data",CHOOSE(_xlfn.MAXIFS(Records!$R$5:$R$3000,Records!$C$5:$C$3000,$A68,Records!$Y$5:$Y$3000,"&lt;&gt;Closed")+1,"OK","Alert","Danger")))</f>
        <v/>
      </c>
      <c r="T68" s="15" t="str">
        <f aca="false">IF($A68="","",COUNTIFS(Records!$C$5:$C$3000,$A68,Records!$R$5:$R$3000,"&gt;0",Records!$Y$5:$Y$3000,"&lt;&gt;Closed"))</f>
        <v/>
      </c>
      <c r="U68" s="20"/>
      <c r="V68" s="20"/>
      <c r="W68" s="20"/>
      <c r="X68" s="20"/>
      <c r="Y68" s="20"/>
      <c r="Z68" s="20"/>
      <c r="AA68" s="20"/>
      <c r="AB68" s="20"/>
      <c r="AC68" s="20"/>
      <c r="AD68" s="20"/>
      <c r="AE68" s="20"/>
      <c r="AF68" s="20"/>
      <c r="AG68" s="20"/>
      <c r="AH68" s="20"/>
      <c r="AI68" s="20"/>
      <c r="AJ68" s="21"/>
      <c r="AK68" s="15" t="str">
        <f aca="true">IF($AJ68="","",$AJ68-TODAY())</f>
        <v/>
      </c>
      <c r="AL68" s="16" t="str">
        <f aca="false">IF($AJ68="","",IF($AK68&lt;0,"Danger",IF($AK68&lt;=Lists!$M$24,"Alert","OK")))</f>
        <v/>
      </c>
      <c r="AM68" s="19"/>
      <c r="AN68" s="19"/>
      <c r="AO68" s="19"/>
      <c r="AP68" s="19"/>
      <c r="AQ68" s="19"/>
      <c r="AR68" s="19"/>
      <c r="AS68" s="19"/>
      <c r="AT68" s="19"/>
      <c r="AU68" s="19"/>
      <c r="AV68" s="19"/>
    </row>
    <row r="69" customFormat="false" ht="15" hidden="false" customHeight="false" outlineLevel="0" collapsed="false">
      <c r="A69" s="19"/>
      <c r="B69" s="19"/>
      <c r="C69" s="19"/>
      <c r="D69" s="19"/>
      <c r="E69" s="19"/>
      <c r="F69" s="19"/>
      <c r="G69" s="19"/>
      <c r="H69" s="19"/>
      <c r="I69" s="19"/>
      <c r="J69" s="19"/>
      <c r="K69" s="19"/>
      <c r="L69" s="20"/>
      <c r="M69" s="20"/>
      <c r="N69" s="20"/>
      <c r="O69" s="20"/>
      <c r="P69" s="20"/>
      <c r="Q69" s="15" t="str">
        <f aca="false">IF(COUNT($L69:$P69)&lt;5,"",ROUND(($L69*Lists!$M$2+$M69*Lists!$M$3+$N69*Lists!$M$4+$O69*Lists!$M$5+$P69*Lists!$M$6)/5*100,0))</f>
        <v/>
      </c>
      <c r="R69" s="16" t="str">
        <f aca="false">IF($Q69="","",IF($Q69&gt;=Lists!$M$20,"A",IF($Q69&gt;=Lists!$M$21,"B","C")))</f>
        <v/>
      </c>
      <c r="S69" s="16" t="str">
        <f aca="false">IF($A69="","",IF(COUNTIF(Records!$C$5:$C$3000,$A69)=0,"No data",CHOOSE(_xlfn.MAXIFS(Records!$R$5:$R$3000,Records!$C$5:$C$3000,$A69,Records!$Y$5:$Y$3000,"&lt;&gt;Closed")+1,"OK","Alert","Danger")))</f>
        <v/>
      </c>
      <c r="T69" s="15" t="str">
        <f aca="false">IF($A69="","",COUNTIFS(Records!$C$5:$C$3000,$A69,Records!$R$5:$R$3000,"&gt;0",Records!$Y$5:$Y$3000,"&lt;&gt;Closed"))</f>
        <v/>
      </c>
      <c r="U69" s="20"/>
      <c r="V69" s="20"/>
      <c r="W69" s="20"/>
      <c r="X69" s="20"/>
      <c r="Y69" s="20"/>
      <c r="Z69" s="20"/>
      <c r="AA69" s="20"/>
      <c r="AB69" s="20"/>
      <c r="AC69" s="20"/>
      <c r="AD69" s="20"/>
      <c r="AE69" s="20"/>
      <c r="AF69" s="20"/>
      <c r="AG69" s="20"/>
      <c r="AH69" s="20"/>
      <c r="AI69" s="20"/>
      <c r="AJ69" s="21"/>
      <c r="AK69" s="15" t="str">
        <f aca="true">IF($AJ69="","",$AJ69-TODAY())</f>
        <v/>
      </c>
      <c r="AL69" s="16" t="str">
        <f aca="false">IF($AJ69="","",IF($AK69&lt;0,"Danger",IF($AK69&lt;=Lists!$M$24,"Alert","OK")))</f>
        <v/>
      </c>
      <c r="AM69" s="19"/>
      <c r="AN69" s="19"/>
      <c r="AO69" s="19"/>
      <c r="AP69" s="19"/>
      <c r="AQ69" s="19"/>
      <c r="AR69" s="19"/>
      <c r="AS69" s="19"/>
      <c r="AT69" s="19"/>
      <c r="AU69" s="19"/>
      <c r="AV69" s="19"/>
    </row>
    <row r="70" customFormat="false" ht="15" hidden="false" customHeight="false" outlineLevel="0" collapsed="false">
      <c r="A70" s="19"/>
      <c r="B70" s="19"/>
      <c r="C70" s="19"/>
      <c r="D70" s="19"/>
      <c r="E70" s="19"/>
      <c r="F70" s="19"/>
      <c r="G70" s="19"/>
      <c r="H70" s="19"/>
      <c r="I70" s="19"/>
      <c r="J70" s="19"/>
      <c r="K70" s="19"/>
      <c r="L70" s="20"/>
      <c r="M70" s="20"/>
      <c r="N70" s="20"/>
      <c r="O70" s="20"/>
      <c r="P70" s="20"/>
      <c r="Q70" s="15" t="str">
        <f aca="false">IF(COUNT($L70:$P70)&lt;5,"",ROUND(($L70*Lists!$M$2+$M70*Lists!$M$3+$N70*Lists!$M$4+$O70*Lists!$M$5+$P70*Lists!$M$6)/5*100,0))</f>
        <v/>
      </c>
      <c r="R70" s="16" t="str">
        <f aca="false">IF($Q70="","",IF($Q70&gt;=Lists!$M$20,"A",IF($Q70&gt;=Lists!$M$21,"B","C")))</f>
        <v/>
      </c>
      <c r="S70" s="16" t="str">
        <f aca="false">IF($A70="","",IF(COUNTIF(Records!$C$5:$C$3000,$A70)=0,"No data",CHOOSE(_xlfn.MAXIFS(Records!$R$5:$R$3000,Records!$C$5:$C$3000,$A70,Records!$Y$5:$Y$3000,"&lt;&gt;Closed")+1,"OK","Alert","Danger")))</f>
        <v/>
      </c>
      <c r="T70" s="15" t="str">
        <f aca="false">IF($A70="","",COUNTIFS(Records!$C$5:$C$3000,$A70,Records!$R$5:$R$3000,"&gt;0",Records!$Y$5:$Y$3000,"&lt;&gt;Closed"))</f>
        <v/>
      </c>
      <c r="U70" s="20"/>
      <c r="V70" s="20"/>
      <c r="W70" s="20"/>
      <c r="X70" s="20"/>
      <c r="Y70" s="20"/>
      <c r="Z70" s="20"/>
      <c r="AA70" s="20"/>
      <c r="AB70" s="20"/>
      <c r="AC70" s="20"/>
      <c r="AD70" s="20"/>
      <c r="AE70" s="20"/>
      <c r="AF70" s="20"/>
      <c r="AG70" s="20"/>
      <c r="AH70" s="20"/>
      <c r="AI70" s="20"/>
      <c r="AJ70" s="21"/>
      <c r="AK70" s="15" t="str">
        <f aca="true">IF($AJ70="","",$AJ70-TODAY())</f>
        <v/>
      </c>
      <c r="AL70" s="16" t="str">
        <f aca="false">IF($AJ70="","",IF($AK70&lt;0,"Danger",IF($AK70&lt;=Lists!$M$24,"Alert","OK")))</f>
        <v/>
      </c>
      <c r="AM70" s="19"/>
      <c r="AN70" s="19"/>
      <c r="AO70" s="19"/>
      <c r="AP70" s="19"/>
      <c r="AQ70" s="19"/>
      <c r="AR70" s="19"/>
      <c r="AS70" s="19"/>
      <c r="AT70" s="19"/>
      <c r="AU70" s="19"/>
      <c r="AV70" s="19"/>
    </row>
    <row r="71" customFormat="false" ht="15" hidden="false" customHeight="false" outlineLevel="0" collapsed="false">
      <c r="A71" s="19"/>
      <c r="B71" s="19"/>
      <c r="C71" s="19"/>
      <c r="D71" s="19"/>
      <c r="E71" s="19"/>
      <c r="F71" s="19"/>
      <c r="G71" s="19"/>
      <c r="H71" s="19"/>
      <c r="I71" s="19"/>
      <c r="J71" s="19"/>
      <c r="K71" s="19"/>
      <c r="L71" s="20"/>
      <c r="M71" s="20"/>
      <c r="N71" s="20"/>
      <c r="O71" s="20"/>
      <c r="P71" s="20"/>
      <c r="Q71" s="15" t="str">
        <f aca="false">IF(COUNT($L71:$P71)&lt;5,"",ROUND(($L71*Lists!$M$2+$M71*Lists!$M$3+$N71*Lists!$M$4+$O71*Lists!$M$5+$P71*Lists!$M$6)/5*100,0))</f>
        <v/>
      </c>
      <c r="R71" s="16" t="str">
        <f aca="false">IF($Q71="","",IF($Q71&gt;=Lists!$M$20,"A",IF($Q71&gt;=Lists!$M$21,"B","C")))</f>
        <v/>
      </c>
      <c r="S71" s="16" t="str">
        <f aca="false">IF($A71="","",IF(COUNTIF(Records!$C$5:$C$3000,$A71)=0,"No data",CHOOSE(_xlfn.MAXIFS(Records!$R$5:$R$3000,Records!$C$5:$C$3000,$A71,Records!$Y$5:$Y$3000,"&lt;&gt;Closed")+1,"OK","Alert","Danger")))</f>
        <v/>
      </c>
      <c r="T71" s="15" t="str">
        <f aca="false">IF($A71="","",COUNTIFS(Records!$C$5:$C$3000,$A71,Records!$R$5:$R$3000,"&gt;0",Records!$Y$5:$Y$3000,"&lt;&gt;Closed"))</f>
        <v/>
      </c>
      <c r="U71" s="20"/>
      <c r="V71" s="20"/>
      <c r="W71" s="20"/>
      <c r="X71" s="20"/>
      <c r="Y71" s="20"/>
      <c r="Z71" s="20"/>
      <c r="AA71" s="20"/>
      <c r="AB71" s="20"/>
      <c r="AC71" s="20"/>
      <c r="AD71" s="20"/>
      <c r="AE71" s="20"/>
      <c r="AF71" s="20"/>
      <c r="AG71" s="20"/>
      <c r="AH71" s="20"/>
      <c r="AI71" s="20"/>
      <c r="AJ71" s="21"/>
      <c r="AK71" s="15" t="str">
        <f aca="true">IF($AJ71="","",$AJ71-TODAY())</f>
        <v/>
      </c>
      <c r="AL71" s="16" t="str">
        <f aca="false">IF($AJ71="","",IF($AK71&lt;0,"Danger",IF($AK71&lt;=Lists!$M$24,"Alert","OK")))</f>
        <v/>
      </c>
      <c r="AM71" s="19"/>
      <c r="AN71" s="19"/>
      <c r="AO71" s="19"/>
      <c r="AP71" s="19"/>
      <c r="AQ71" s="19"/>
      <c r="AR71" s="19"/>
      <c r="AS71" s="19"/>
      <c r="AT71" s="19"/>
      <c r="AU71" s="19"/>
      <c r="AV71" s="19"/>
    </row>
    <row r="72" customFormat="false" ht="15" hidden="false" customHeight="false" outlineLevel="0" collapsed="false">
      <c r="A72" s="19"/>
      <c r="B72" s="19"/>
      <c r="C72" s="19"/>
      <c r="D72" s="19"/>
      <c r="E72" s="19"/>
      <c r="F72" s="19"/>
      <c r="G72" s="19"/>
      <c r="H72" s="19"/>
      <c r="I72" s="19"/>
      <c r="J72" s="19"/>
      <c r="K72" s="19"/>
      <c r="L72" s="20"/>
      <c r="M72" s="20"/>
      <c r="N72" s="20"/>
      <c r="O72" s="20"/>
      <c r="P72" s="20"/>
      <c r="Q72" s="15" t="str">
        <f aca="false">IF(COUNT($L72:$P72)&lt;5,"",ROUND(($L72*Lists!$M$2+$M72*Lists!$M$3+$N72*Lists!$M$4+$O72*Lists!$M$5+$P72*Lists!$M$6)/5*100,0))</f>
        <v/>
      </c>
      <c r="R72" s="16" t="str">
        <f aca="false">IF($Q72="","",IF($Q72&gt;=Lists!$M$20,"A",IF($Q72&gt;=Lists!$M$21,"B","C")))</f>
        <v/>
      </c>
      <c r="S72" s="16" t="str">
        <f aca="false">IF($A72="","",IF(COUNTIF(Records!$C$5:$C$3000,$A72)=0,"No data",CHOOSE(_xlfn.MAXIFS(Records!$R$5:$R$3000,Records!$C$5:$C$3000,$A72,Records!$Y$5:$Y$3000,"&lt;&gt;Closed")+1,"OK","Alert","Danger")))</f>
        <v/>
      </c>
      <c r="T72" s="15" t="str">
        <f aca="false">IF($A72="","",COUNTIFS(Records!$C$5:$C$3000,$A72,Records!$R$5:$R$3000,"&gt;0",Records!$Y$5:$Y$3000,"&lt;&gt;Closed"))</f>
        <v/>
      </c>
      <c r="U72" s="20"/>
      <c r="V72" s="20"/>
      <c r="W72" s="20"/>
      <c r="X72" s="20"/>
      <c r="Y72" s="20"/>
      <c r="Z72" s="20"/>
      <c r="AA72" s="20"/>
      <c r="AB72" s="20"/>
      <c r="AC72" s="20"/>
      <c r="AD72" s="20"/>
      <c r="AE72" s="20"/>
      <c r="AF72" s="20"/>
      <c r="AG72" s="20"/>
      <c r="AH72" s="20"/>
      <c r="AI72" s="20"/>
      <c r="AJ72" s="21"/>
      <c r="AK72" s="15" t="str">
        <f aca="true">IF($AJ72="","",$AJ72-TODAY())</f>
        <v/>
      </c>
      <c r="AL72" s="16" t="str">
        <f aca="false">IF($AJ72="","",IF($AK72&lt;0,"Danger",IF($AK72&lt;=Lists!$M$24,"Alert","OK")))</f>
        <v/>
      </c>
      <c r="AM72" s="19"/>
      <c r="AN72" s="19"/>
      <c r="AO72" s="19"/>
      <c r="AP72" s="19"/>
      <c r="AQ72" s="19"/>
      <c r="AR72" s="19"/>
      <c r="AS72" s="19"/>
      <c r="AT72" s="19"/>
      <c r="AU72" s="19"/>
      <c r="AV72" s="19"/>
    </row>
    <row r="73" customFormat="false" ht="15" hidden="false" customHeight="false" outlineLevel="0" collapsed="false">
      <c r="A73" s="19"/>
      <c r="B73" s="19"/>
      <c r="C73" s="19"/>
      <c r="D73" s="19"/>
      <c r="E73" s="19"/>
      <c r="F73" s="19"/>
      <c r="G73" s="19"/>
      <c r="H73" s="19"/>
      <c r="I73" s="19"/>
      <c r="J73" s="19"/>
      <c r="K73" s="19"/>
      <c r="L73" s="20"/>
      <c r="M73" s="20"/>
      <c r="N73" s="20"/>
      <c r="O73" s="20"/>
      <c r="P73" s="20"/>
      <c r="Q73" s="15" t="str">
        <f aca="false">IF(COUNT($L73:$P73)&lt;5,"",ROUND(($L73*Lists!$M$2+$M73*Lists!$M$3+$N73*Lists!$M$4+$O73*Lists!$M$5+$P73*Lists!$M$6)/5*100,0))</f>
        <v/>
      </c>
      <c r="R73" s="16" t="str">
        <f aca="false">IF($Q73="","",IF($Q73&gt;=Lists!$M$20,"A",IF($Q73&gt;=Lists!$M$21,"B","C")))</f>
        <v/>
      </c>
      <c r="S73" s="16" t="str">
        <f aca="false">IF($A73="","",IF(COUNTIF(Records!$C$5:$C$3000,$A73)=0,"No data",CHOOSE(_xlfn.MAXIFS(Records!$R$5:$R$3000,Records!$C$5:$C$3000,$A73,Records!$Y$5:$Y$3000,"&lt;&gt;Closed")+1,"OK","Alert","Danger")))</f>
        <v/>
      </c>
      <c r="T73" s="15" t="str">
        <f aca="false">IF($A73="","",COUNTIFS(Records!$C$5:$C$3000,$A73,Records!$R$5:$R$3000,"&gt;0",Records!$Y$5:$Y$3000,"&lt;&gt;Closed"))</f>
        <v/>
      </c>
      <c r="U73" s="20"/>
      <c r="V73" s="20"/>
      <c r="W73" s="20"/>
      <c r="X73" s="20"/>
      <c r="Y73" s="20"/>
      <c r="Z73" s="20"/>
      <c r="AA73" s="20"/>
      <c r="AB73" s="20"/>
      <c r="AC73" s="20"/>
      <c r="AD73" s="20"/>
      <c r="AE73" s="20"/>
      <c r="AF73" s="20"/>
      <c r="AG73" s="20"/>
      <c r="AH73" s="20"/>
      <c r="AI73" s="20"/>
      <c r="AJ73" s="21"/>
      <c r="AK73" s="15" t="str">
        <f aca="true">IF($AJ73="","",$AJ73-TODAY())</f>
        <v/>
      </c>
      <c r="AL73" s="16" t="str">
        <f aca="false">IF($AJ73="","",IF($AK73&lt;0,"Danger",IF($AK73&lt;=Lists!$M$24,"Alert","OK")))</f>
        <v/>
      </c>
      <c r="AM73" s="19"/>
      <c r="AN73" s="19"/>
      <c r="AO73" s="19"/>
      <c r="AP73" s="19"/>
      <c r="AQ73" s="19"/>
      <c r="AR73" s="19"/>
      <c r="AS73" s="19"/>
      <c r="AT73" s="19"/>
      <c r="AU73" s="19"/>
      <c r="AV73" s="19"/>
    </row>
    <row r="74" customFormat="false" ht="15" hidden="false" customHeight="false" outlineLevel="0" collapsed="false">
      <c r="A74" s="19"/>
      <c r="B74" s="19"/>
      <c r="C74" s="19"/>
      <c r="D74" s="19"/>
      <c r="E74" s="19"/>
      <c r="F74" s="19"/>
      <c r="G74" s="19"/>
      <c r="H74" s="19"/>
      <c r="I74" s="19"/>
      <c r="J74" s="19"/>
      <c r="K74" s="19"/>
      <c r="L74" s="20"/>
      <c r="M74" s="20"/>
      <c r="N74" s="20"/>
      <c r="O74" s="20"/>
      <c r="P74" s="20"/>
      <c r="Q74" s="15" t="str">
        <f aca="false">IF(COUNT($L74:$P74)&lt;5,"",ROUND(($L74*Lists!$M$2+$M74*Lists!$M$3+$N74*Lists!$M$4+$O74*Lists!$M$5+$P74*Lists!$M$6)/5*100,0))</f>
        <v/>
      </c>
      <c r="R74" s="16" t="str">
        <f aca="false">IF($Q74="","",IF($Q74&gt;=Lists!$M$20,"A",IF($Q74&gt;=Lists!$M$21,"B","C")))</f>
        <v/>
      </c>
      <c r="S74" s="16" t="str">
        <f aca="false">IF($A74="","",IF(COUNTIF(Records!$C$5:$C$3000,$A74)=0,"No data",CHOOSE(_xlfn.MAXIFS(Records!$R$5:$R$3000,Records!$C$5:$C$3000,$A74,Records!$Y$5:$Y$3000,"&lt;&gt;Closed")+1,"OK","Alert","Danger")))</f>
        <v/>
      </c>
      <c r="T74" s="15" t="str">
        <f aca="false">IF($A74="","",COUNTIFS(Records!$C$5:$C$3000,$A74,Records!$R$5:$R$3000,"&gt;0",Records!$Y$5:$Y$3000,"&lt;&gt;Closed"))</f>
        <v/>
      </c>
      <c r="U74" s="20"/>
      <c r="V74" s="20"/>
      <c r="W74" s="20"/>
      <c r="X74" s="20"/>
      <c r="Y74" s="20"/>
      <c r="Z74" s="20"/>
      <c r="AA74" s="20"/>
      <c r="AB74" s="20"/>
      <c r="AC74" s="20"/>
      <c r="AD74" s="20"/>
      <c r="AE74" s="20"/>
      <c r="AF74" s="20"/>
      <c r="AG74" s="20"/>
      <c r="AH74" s="20"/>
      <c r="AI74" s="20"/>
      <c r="AJ74" s="21"/>
      <c r="AK74" s="15" t="str">
        <f aca="true">IF($AJ74="","",$AJ74-TODAY())</f>
        <v/>
      </c>
      <c r="AL74" s="16" t="str">
        <f aca="false">IF($AJ74="","",IF($AK74&lt;0,"Danger",IF($AK74&lt;=Lists!$M$24,"Alert","OK")))</f>
        <v/>
      </c>
      <c r="AM74" s="19"/>
      <c r="AN74" s="19"/>
      <c r="AO74" s="19"/>
      <c r="AP74" s="19"/>
      <c r="AQ74" s="19"/>
      <c r="AR74" s="19"/>
      <c r="AS74" s="19"/>
      <c r="AT74" s="19"/>
      <c r="AU74" s="19"/>
      <c r="AV74" s="19"/>
    </row>
    <row r="75" customFormat="false" ht="15" hidden="false" customHeight="false" outlineLevel="0" collapsed="false">
      <c r="A75" s="19"/>
      <c r="B75" s="19"/>
      <c r="C75" s="19"/>
      <c r="D75" s="19"/>
      <c r="E75" s="19"/>
      <c r="F75" s="19"/>
      <c r="G75" s="19"/>
      <c r="H75" s="19"/>
      <c r="I75" s="19"/>
      <c r="J75" s="19"/>
      <c r="K75" s="19"/>
      <c r="L75" s="20"/>
      <c r="M75" s="20"/>
      <c r="N75" s="20"/>
      <c r="O75" s="20"/>
      <c r="P75" s="20"/>
      <c r="Q75" s="15" t="str">
        <f aca="false">IF(COUNT($L75:$P75)&lt;5,"",ROUND(($L75*Lists!$M$2+$M75*Lists!$M$3+$N75*Lists!$M$4+$O75*Lists!$M$5+$P75*Lists!$M$6)/5*100,0))</f>
        <v/>
      </c>
      <c r="R75" s="16" t="str">
        <f aca="false">IF($Q75="","",IF($Q75&gt;=Lists!$M$20,"A",IF($Q75&gt;=Lists!$M$21,"B","C")))</f>
        <v/>
      </c>
      <c r="S75" s="16" t="str">
        <f aca="false">IF($A75="","",IF(COUNTIF(Records!$C$5:$C$3000,$A75)=0,"No data",CHOOSE(_xlfn.MAXIFS(Records!$R$5:$R$3000,Records!$C$5:$C$3000,$A75,Records!$Y$5:$Y$3000,"&lt;&gt;Closed")+1,"OK","Alert","Danger")))</f>
        <v/>
      </c>
      <c r="T75" s="15" t="str">
        <f aca="false">IF($A75="","",COUNTIFS(Records!$C$5:$C$3000,$A75,Records!$R$5:$R$3000,"&gt;0",Records!$Y$5:$Y$3000,"&lt;&gt;Closed"))</f>
        <v/>
      </c>
      <c r="U75" s="20"/>
      <c r="V75" s="20"/>
      <c r="W75" s="20"/>
      <c r="X75" s="20"/>
      <c r="Y75" s="20"/>
      <c r="Z75" s="20"/>
      <c r="AA75" s="20"/>
      <c r="AB75" s="20"/>
      <c r="AC75" s="20"/>
      <c r="AD75" s="20"/>
      <c r="AE75" s="20"/>
      <c r="AF75" s="20"/>
      <c r="AG75" s="20"/>
      <c r="AH75" s="20"/>
      <c r="AI75" s="20"/>
      <c r="AJ75" s="21"/>
      <c r="AK75" s="15" t="str">
        <f aca="true">IF($AJ75="","",$AJ75-TODAY())</f>
        <v/>
      </c>
      <c r="AL75" s="16" t="str">
        <f aca="false">IF($AJ75="","",IF($AK75&lt;0,"Danger",IF($AK75&lt;=Lists!$M$24,"Alert","OK")))</f>
        <v/>
      </c>
      <c r="AM75" s="19"/>
      <c r="AN75" s="19"/>
      <c r="AO75" s="19"/>
      <c r="AP75" s="19"/>
      <c r="AQ75" s="19"/>
      <c r="AR75" s="19"/>
      <c r="AS75" s="19"/>
      <c r="AT75" s="19"/>
      <c r="AU75" s="19"/>
      <c r="AV75" s="19"/>
    </row>
    <row r="76" customFormat="false" ht="15" hidden="false" customHeight="false" outlineLevel="0" collapsed="false">
      <c r="A76" s="19"/>
      <c r="B76" s="19"/>
      <c r="C76" s="19"/>
      <c r="D76" s="19"/>
      <c r="E76" s="19"/>
      <c r="F76" s="19"/>
      <c r="G76" s="19"/>
      <c r="H76" s="19"/>
      <c r="I76" s="19"/>
      <c r="J76" s="19"/>
      <c r="K76" s="19"/>
      <c r="L76" s="20"/>
      <c r="M76" s="20"/>
      <c r="N76" s="20"/>
      <c r="O76" s="20"/>
      <c r="P76" s="20"/>
      <c r="Q76" s="15" t="str">
        <f aca="false">IF(COUNT($L76:$P76)&lt;5,"",ROUND(($L76*Lists!$M$2+$M76*Lists!$M$3+$N76*Lists!$M$4+$O76*Lists!$M$5+$P76*Lists!$M$6)/5*100,0))</f>
        <v/>
      </c>
      <c r="R76" s="16" t="str">
        <f aca="false">IF($Q76="","",IF($Q76&gt;=Lists!$M$20,"A",IF($Q76&gt;=Lists!$M$21,"B","C")))</f>
        <v/>
      </c>
      <c r="S76" s="16" t="str">
        <f aca="false">IF($A76="","",IF(COUNTIF(Records!$C$5:$C$3000,$A76)=0,"No data",CHOOSE(_xlfn.MAXIFS(Records!$R$5:$R$3000,Records!$C$5:$C$3000,$A76,Records!$Y$5:$Y$3000,"&lt;&gt;Closed")+1,"OK","Alert","Danger")))</f>
        <v/>
      </c>
      <c r="T76" s="15" t="str">
        <f aca="false">IF($A76="","",COUNTIFS(Records!$C$5:$C$3000,$A76,Records!$R$5:$R$3000,"&gt;0",Records!$Y$5:$Y$3000,"&lt;&gt;Closed"))</f>
        <v/>
      </c>
      <c r="U76" s="20"/>
      <c r="V76" s="20"/>
      <c r="W76" s="20"/>
      <c r="X76" s="20"/>
      <c r="Y76" s="20"/>
      <c r="Z76" s="20"/>
      <c r="AA76" s="20"/>
      <c r="AB76" s="20"/>
      <c r="AC76" s="20"/>
      <c r="AD76" s="20"/>
      <c r="AE76" s="20"/>
      <c r="AF76" s="20"/>
      <c r="AG76" s="20"/>
      <c r="AH76" s="20"/>
      <c r="AI76" s="20"/>
      <c r="AJ76" s="21"/>
      <c r="AK76" s="15" t="str">
        <f aca="true">IF($AJ76="","",$AJ76-TODAY())</f>
        <v/>
      </c>
      <c r="AL76" s="16" t="str">
        <f aca="false">IF($AJ76="","",IF($AK76&lt;0,"Danger",IF($AK76&lt;=Lists!$M$24,"Alert","OK")))</f>
        <v/>
      </c>
      <c r="AM76" s="19"/>
      <c r="AN76" s="19"/>
      <c r="AO76" s="19"/>
      <c r="AP76" s="19"/>
      <c r="AQ76" s="19"/>
      <c r="AR76" s="19"/>
      <c r="AS76" s="19"/>
      <c r="AT76" s="19"/>
      <c r="AU76" s="19"/>
      <c r="AV76" s="19"/>
    </row>
    <row r="77" customFormat="false" ht="15" hidden="false" customHeight="false" outlineLevel="0" collapsed="false">
      <c r="A77" s="19"/>
      <c r="B77" s="19"/>
      <c r="C77" s="19"/>
      <c r="D77" s="19"/>
      <c r="E77" s="19"/>
      <c r="F77" s="19"/>
      <c r="G77" s="19"/>
      <c r="H77" s="19"/>
      <c r="I77" s="19"/>
      <c r="J77" s="19"/>
      <c r="K77" s="19"/>
      <c r="L77" s="20"/>
      <c r="M77" s="20"/>
      <c r="N77" s="20"/>
      <c r="O77" s="20"/>
      <c r="P77" s="20"/>
      <c r="Q77" s="15" t="str">
        <f aca="false">IF(COUNT($L77:$P77)&lt;5,"",ROUND(($L77*Lists!$M$2+$M77*Lists!$M$3+$N77*Lists!$M$4+$O77*Lists!$M$5+$P77*Lists!$M$6)/5*100,0))</f>
        <v/>
      </c>
      <c r="R77" s="16" t="str">
        <f aca="false">IF($Q77="","",IF($Q77&gt;=Lists!$M$20,"A",IF($Q77&gt;=Lists!$M$21,"B","C")))</f>
        <v/>
      </c>
      <c r="S77" s="16" t="str">
        <f aca="false">IF($A77="","",IF(COUNTIF(Records!$C$5:$C$3000,$A77)=0,"No data",CHOOSE(_xlfn.MAXIFS(Records!$R$5:$R$3000,Records!$C$5:$C$3000,$A77,Records!$Y$5:$Y$3000,"&lt;&gt;Closed")+1,"OK","Alert","Danger")))</f>
        <v/>
      </c>
      <c r="T77" s="15" t="str">
        <f aca="false">IF($A77="","",COUNTIFS(Records!$C$5:$C$3000,$A77,Records!$R$5:$R$3000,"&gt;0",Records!$Y$5:$Y$3000,"&lt;&gt;Closed"))</f>
        <v/>
      </c>
      <c r="U77" s="20"/>
      <c r="V77" s="20"/>
      <c r="W77" s="20"/>
      <c r="X77" s="20"/>
      <c r="Y77" s="20"/>
      <c r="Z77" s="20"/>
      <c r="AA77" s="20"/>
      <c r="AB77" s="20"/>
      <c r="AC77" s="20"/>
      <c r="AD77" s="20"/>
      <c r="AE77" s="20"/>
      <c r="AF77" s="20"/>
      <c r="AG77" s="20"/>
      <c r="AH77" s="20"/>
      <c r="AI77" s="20"/>
      <c r="AJ77" s="21"/>
      <c r="AK77" s="15" t="str">
        <f aca="true">IF($AJ77="","",$AJ77-TODAY())</f>
        <v/>
      </c>
      <c r="AL77" s="16" t="str">
        <f aca="false">IF($AJ77="","",IF($AK77&lt;0,"Danger",IF($AK77&lt;=Lists!$M$24,"Alert","OK")))</f>
        <v/>
      </c>
      <c r="AM77" s="19"/>
      <c r="AN77" s="19"/>
      <c r="AO77" s="19"/>
      <c r="AP77" s="19"/>
      <c r="AQ77" s="19"/>
      <c r="AR77" s="19"/>
      <c r="AS77" s="19"/>
      <c r="AT77" s="19"/>
      <c r="AU77" s="19"/>
      <c r="AV77" s="19"/>
    </row>
    <row r="78" customFormat="false" ht="15" hidden="false" customHeight="false" outlineLevel="0" collapsed="false">
      <c r="A78" s="19"/>
      <c r="B78" s="19"/>
      <c r="C78" s="19"/>
      <c r="D78" s="19"/>
      <c r="E78" s="19"/>
      <c r="F78" s="19"/>
      <c r="G78" s="19"/>
      <c r="H78" s="19"/>
      <c r="I78" s="19"/>
      <c r="J78" s="19"/>
      <c r="K78" s="19"/>
      <c r="L78" s="20"/>
      <c r="M78" s="20"/>
      <c r="N78" s="20"/>
      <c r="O78" s="20"/>
      <c r="P78" s="20"/>
      <c r="Q78" s="15" t="str">
        <f aca="false">IF(COUNT($L78:$P78)&lt;5,"",ROUND(($L78*Lists!$M$2+$M78*Lists!$M$3+$N78*Lists!$M$4+$O78*Lists!$M$5+$P78*Lists!$M$6)/5*100,0))</f>
        <v/>
      </c>
      <c r="R78" s="16" t="str">
        <f aca="false">IF($Q78="","",IF($Q78&gt;=Lists!$M$20,"A",IF($Q78&gt;=Lists!$M$21,"B","C")))</f>
        <v/>
      </c>
      <c r="S78" s="16" t="str">
        <f aca="false">IF($A78="","",IF(COUNTIF(Records!$C$5:$C$3000,$A78)=0,"No data",CHOOSE(_xlfn.MAXIFS(Records!$R$5:$R$3000,Records!$C$5:$C$3000,$A78,Records!$Y$5:$Y$3000,"&lt;&gt;Closed")+1,"OK","Alert","Danger")))</f>
        <v/>
      </c>
      <c r="T78" s="15" t="str">
        <f aca="false">IF($A78="","",COUNTIFS(Records!$C$5:$C$3000,$A78,Records!$R$5:$R$3000,"&gt;0",Records!$Y$5:$Y$3000,"&lt;&gt;Closed"))</f>
        <v/>
      </c>
      <c r="U78" s="20"/>
      <c r="V78" s="20"/>
      <c r="W78" s="20"/>
      <c r="X78" s="20"/>
      <c r="Y78" s="20"/>
      <c r="Z78" s="20"/>
      <c r="AA78" s="20"/>
      <c r="AB78" s="20"/>
      <c r="AC78" s="20"/>
      <c r="AD78" s="20"/>
      <c r="AE78" s="20"/>
      <c r="AF78" s="20"/>
      <c r="AG78" s="20"/>
      <c r="AH78" s="20"/>
      <c r="AI78" s="20"/>
      <c r="AJ78" s="21"/>
      <c r="AK78" s="15" t="str">
        <f aca="true">IF($AJ78="","",$AJ78-TODAY())</f>
        <v/>
      </c>
      <c r="AL78" s="16" t="str">
        <f aca="false">IF($AJ78="","",IF($AK78&lt;0,"Danger",IF($AK78&lt;=Lists!$M$24,"Alert","OK")))</f>
        <v/>
      </c>
      <c r="AM78" s="19"/>
      <c r="AN78" s="19"/>
      <c r="AO78" s="19"/>
      <c r="AP78" s="19"/>
      <c r="AQ78" s="19"/>
      <c r="AR78" s="19"/>
      <c r="AS78" s="19"/>
      <c r="AT78" s="19"/>
      <c r="AU78" s="19"/>
      <c r="AV78" s="19"/>
    </row>
    <row r="79" customFormat="false" ht="15" hidden="false" customHeight="false" outlineLevel="0" collapsed="false">
      <c r="A79" s="19"/>
      <c r="B79" s="19"/>
      <c r="C79" s="19"/>
      <c r="D79" s="19"/>
      <c r="E79" s="19"/>
      <c r="F79" s="19"/>
      <c r="G79" s="19"/>
      <c r="H79" s="19"/>
      <c r="I79" s="19"/>
      <c r="J79" s="19"/>
      <c r="K79" s="19"/>
      <c r="L79" s="20"/>
      <c r="M79" s="20"/>
      <c r="N79" s="20"/>
      <c r="O79" s="20"/>
      <c r="P79" s="20"/>
      <c r="Q79" s="15" t="str">
        <f aca="false">IF(COUNT($L79:$P79)&lt;5,"",ROUND(($L79*Lists!$M$2+$M79*Lists!$M$3+$N79*Lists!$M$4+$O79*Lists!$M$5+$P79*Lists!$M$6)/5*100,0))</f>
        <v/>
      </c>
      <c r="R79" s="16" t="str">
        <f aca="false">IF($Q79="","",IF($Q79&gt;=Lists!$M$20,"A",IF($Q79&gt;=Lists!$M$21,"B","C")))</f>
        <v/>
      </c>
      <c r="S79" s="16" t="str">
        <f aca="false">IF($A79="","",IF(COUNTIF(Records!$C$5:$C$3000,$A79)=0,"No data",CHOOSE(_xlfn.MAXIFS(Records!$R$5:$R$3000,Records!$C$5:$C$3000,$A79,Records!$Y$5:$Y$3000,"&lt;&gt;Closed")+1,"OK","Alert","Danger")))</f>
        <v/>
      </c>
      <c r="T79" s="15" t="str">
        <f aca="false">IF($A79="","",COUNTIFS(Records!$C$5:$C$3000,$A79,Records!$R$5:$R$3000,"&gt;0",Records!$Y$5:$Y$3000,"&lt;&gt;Closed"))</f>
        <v/>
      </c>
      <c r="U79" s="20"/>
      <c r="V79" s="20"/>
      <c r="W79" s="20"/>
      <c r="X79" s="20"/>
      <c r="Y79" s="20"/>
      <c r="Z79" s="20"/>
      <c r="AA79" s="20"/>
      <c r="AB79" s="20"/>
      <c r="AC79" s="20"/>
      <c r="AD79" s="20"/>
      <c r="AE79" s="20"/>
      <c r="AF79" s="20"/>
      <c r="AG79" s="20"/>
      <c r="AH79" s="20"/>
      <c r="AI79" s="20"/>
      <c r="AJ79" s="21"/>
      <c r="AK79" s="15" t="str">
        <f aca="true">IF($AJ79="","",$AJ79-TODAY())</f>
        <v/>
      </c>
      <c r="AL79" s="16" t="str">
        <f aca="false">IF($AJ79="","",IF($AK79&lt;0,"Danger",IF($AK79&lt;=Lists!$M$24,"Alert","OK")))</f>
        <v/>
      </c>
      <c r="AM79" s="19"/>
      <c r="AN79" s="19"/>
      <c r="AO79" s="19"/>
      <c r="AP79" s="19"/>
      <c r="AQ79" s="19"/>
      <c r="AR79" s="19"/>
      <c r="AS79" s="19"/>
      <c r="AT79" s="19"/>
      <c r="AU79" s="19"/>
      <c r="AV79" s="19"/>
    </row>
    <row r="80" customFormat="false" ht="15" hidden="false" customHeight="false" outlineLevel="0" collapsed="false">
      <c r="A80" s="19"/>
      <c r="B80" s="19"/>
      <c r="C80" s="19"/>
      <c r="D80" s="19"/>
      <c r="E80" s="19"/>
      <c r="F80" s="19"/>
      <c r="G80" s="19"/>
      <c r="H80" s="19"/>
      <c r="I80" s="19"/>
      <c r="J80" s="19"/>
      <c r="K80" s="19"/>
      <c r="L80" s="20"/>
      <c r="M80" s="20"/>
      <c r="N80" s="20"/>
      <c r="O80" s="20"/>
      <c r="P80" s="20"/>
      <c r="Q80" s="15" t="str">
        <f aca="false">IF(COUNT($L80:$P80)&lt;5,"",ROUND(($L80*Lists!$M$2+$M80*Lists!$M$3+$N80*Lists!$M$4+$O80*Lists!$M$5+$P80*Lists!$M$6)/5*100,0))</f>
        <v/>
      </c>
      <c r="R80" s="16" t="str">
        <f aca="false">IF($Q80="","",IF($Q80&gt;=Lists!$M$20,"A",IF($Q80&gt;=Lists!$M$21,"B","C")))</f>
        <v/>
      </c>
      <c r="S80" s="16" t="str">
        <f aca="false">IF($A80="","",IF(COUNTIF(Records!$C$5:$C$3000,$A80)=0,"No data",CHOOSE(_xlfn.MAXIFS(Records!$R$5:$R$3000,Records!$C$5:$C$3000,$A80,Records!$Y$5:$Y$3000,"&lt;&gt;Closed")+1,"OK","Alert","Danger")))</f>
        <v/>
      </c>
      <c r="T80" s="15" t="str">
        <f aca="false">IF($A80="","",COUNTIFS(Records!$C$5:$C$3000,$A80,Records!$R$5:$R$3000,"&gt;0",Records!$Y$5:$Y$3000,"&lt;&gt;Closed"))</f>
        <v/>
      </c>
      <c r="U80" s="20"/>
      <c r="V80" s="20"/>
      <c r="W80" s="20"/>
      <c r="X80" s="20"/>
      <c r="Y80" s="20"/>
      <c r="Z80" s="20"/>
      <c r="AA80" s="20"/>
      <c r="AB80" s="20"/>
      <c r="AC80" s="20"/>
      <c r="AD80" s="20"/>
      <c r="AE80" s="20"/>
      <c r="AF80" s="20"/>
      <c r="AG80" s="20"/>
      <c r="AH80" s="20"/>
      <c r="AI80" s="20"/>
      <c r="AJ80" s="21"/>
      <c r="AK80" s="15" t="str">
        <f aca="true">IF($AJ80="","",$AJ80-TODAY())</f>
        <v/>
      </c>
      <c r="AL80" s="16" t="str">
        <f aca="false">IF($AJ80="","",IF($AK80&lt;0,"Danger",IF($AK80&lt;=Lists!$M$24,"Alert","OK")))</f>
        <v/>
      </c>
      <c r="AM80" s="19"/>
      <c r="AN80" s="19"/>
      <c r="AO80" s="19"/>
      <c r="AP80" s="19"/>
      <c r="AQ80" s="19"/>
      <c r="AR80" s="19"/>
      <c r="AS80" s="19"/>
      <c r="AT80" s="19"/>
      <c r="AU80" s="19"/>
      <c r="AV80" s="19"/>
    </row>
    <row r="81" customFormat="false" ht="15" hidden="false" customHeight="false" outlineLevel="0" collapsed="false">
      <c r="A81" s="19"/>
      <c r="B81" s="19"/>
      <c r="C81" s="19"/>
      <c r="D81" s="19"/>
      <c r="E81" s="19"/>
      <c r="F81" s="19"/>
      <c r="G81" s="19"/>
      <c r="H81" s="19"/>
      <c r="I81" s="19"/>
      <c r="J81" s="19"/>
      <c r="K81" s="19"/>
      <c r="L81" s="20"/>
      <c r="M81" s="20"/>
      <c r="N81" s="20"/>
      <c r="O81" s="20"/>
      <c r="P81" s="20"/>
      <c r="Q81" s="15" t="str">
        <f aca="false">IF(COUNT($L81:$P81)&lt;5,"",ROUND(($L81*Lists!$M$2+$M81*Lists!$M$3+$N81*Lists!$M$4+$O81*Lists!$M$5+$P81*Lists!$M$6)/5*100,0))</f>
        <v/>
      </c>
      <c r="R81" s="16" t="str">
        <f aca="false">IF($Q81="","",IF($Q81&gt;=Lists!$M$20,"A",IF($Q81&gt;=Lists!$M$21,"B","C")))</f>
        <v/>
      </c>
      <c r="S81" s="16" t="str">
        <f aca="false">IF($A81="","",IF(COUNTIF(Records!$C$5:$C$3000,$A81)=0,"No data",CHOOSE(_xlfn.MAXIFS(Records!$R$5:$R$3000,Records!$C$5:$C$3000,$A81,Records!$Y$5:$Y$3000,"&lt;&gt;Closed")+1,"OK","Alert","Danger")))</f>
        <v/>
      </c>
      <c r="T81" s="15" t="str">
        <f aca="false">IF($A81="","",COUNTIFS(Records!$C$5:$C$3000,$A81,Records!$R$5:$R$3000,"&gt;0",Records!$Y$5:$Y$3000,"&lt;&gt;Closed"))</f>
        <v/>
      </c>
      <c r="U81" s="20"/>
      <c r="V81" s="20"/>
      <c r="W81" s="20"/>
      <c r="X81" s="20"/>
      <c r="Y81" s="20"/>
      <c r="Z81" s="20"/>
      <c r="AA81" s="20"/>
      <c r="AB81" s="20"/>
      <c r="AC81" s="20"/>
      <c r="AD81" s="20"/>
      <c r="AE81" s="20"/>
      <c r="AF81" s="20"/>
      <c r="AG81" s="20"/>
      <c r="AH81" s="20"/>
      <c r="AI81" s="20"/>
      <c r="AJ81" s="21"/>
      <c r="AK81" s="15" t="str">
        <f aca="true">IF($AJ81="","",$AJ81-TODAY())</f>
        <v/>
      </c>
      <c r="AL81" s="16" t="str">
        <f aca="false">IF($AJ81="","",IF($AK81&lt;0,"Danger",IF($AK81&lt;=Lists!$M$24,"Alert","OK")))</f>
        <v/>
      </c>
      <c r="AM81" s="19"/>
      <c r="AN81" s="19"/>
      <c r="AO81" s="19"/>
      <c r="AP81" s="19"/>
      <c r="AQ81" s="19"/>
      <c r="AR81" s="19"/>
      <c r="AS81" s="19"/>
      <c r="AT81" s="19"/>
      <c r="AU81" s="19"/>
      <c r="AV81" s="19"/>
    </row>
    <row r="82" customFormat="false" ht="15" hidden="false" customHeight="false" outlineLevel="0" collapsed="false">
      <c r="A82" s="19"/>
      <c r="B82" s="19"/>
      <c r="C82" s="19"/>
      <c r="D82" s="19"/>
      <c r="E82" s="19"/>
      <c r="F82" s="19"/>
      <c r="G82" s="19"/>
      <c r="H82" s="19"/>
      <c r="I82" s="19"/>
      <c r="J82" s="19"/>
      <c r="K82" s="19"/>
      <c r="L82" s="20"/>
      <c r="M82" s="20"/>
      <c r="N82" s="20"/>
      <c r="O82" s="20"/>
      <c r="P82" s="20"/>
      <c r="Q82" s="15" t="str">
        <f aca="false">IF(COUNT($L82:$P82)&lt;5,"",ROUND(($L82*Lists!$M$2+$M82*Lists!$M$3+$N82*Lists!$M$4+$O82*Lists!$M$5+$P82*Lists!$M$6)/5*100,0))</f>
        <v/>
      </c>
      <c r="R82" s="16" t="str">
        <f aca="false">IF($Q82="","",IF($Q82&gt;=Lists!$M$20,"A",IF($Q82&gt;=Lists!$M$21,"B","C")))</f>
        <v/>
      </c>
      <c r="S82" s="16" t="str">
        <f aca="false">IF($A82="","",IF(COUNTIF(Records!$C$5:$C$3000,$A82)=0,"No data",CHOOSE(_xlfn.MAXIFS(Records!$R$5:$R$3000,Records!$C$5:$C$3000,$A82,Records!$Y$5:$Y$3000,"&lt;&gt;Closed")+1,"OK","Alert","Danger")))</f>
        <v/>
      </c>
      <c r="T82" s="15" t="str">
        <f aca="false">IF($A82="","",COUNTIFS(Records!$C$5:$C$3000,$A82,Records!$R$5:$R$3000,"&gt;0",Records!$Y$5:$Y$3000,"&lt;&gt;Closed"))</f>
        <v/>
      </c>
      <c r="U82" s="20"/>
      <c r="V82" s="20"/>
      <c r="W82" s="20"/>
      <c r="X82" s="20"/>
      <c r="Y82" s="20"/>
      <c r="Z82" s="20"/>
      <c r="AA82" s="20"/>
      <c r="AB82" s="20"/>
      <c r="AC82" s="20"/>
      <c r="AD82" s="20"/>
      <c r="AE82" s="20"/>
      <c r="AF82" s="20"/>
      <c r="AG82" s="20"/>
      <c r="AH82" s="20"/>
      <c r="AI82" s="20"/>
      <c r="AJ82" s="21"/>
      <c r="AK82" s="15" t="str">
        <f aca="true">IF($AJ82="","",$AJ82-TODAY())</f>
        <v/>
      </c>
      <c r="AL82" s="16" t="str">
        <f aca="false">IF($AJ82="","",IF($AK82&lt;0,"Danger",IF($AK82&lt;=Lists!$M$24,"Alert","OK")))</f>
        <v/>
      </c>
      <c r="AM82" s="19"/>
      <c r="AN82" s="19"/>
      <c r="AO82" s="19"/>
      <c r="AP82" s="19"/>
      <c r="AQ82" s="19"/>
      <c r="AR82" s="19"/>
      <c r="AS82" s="19"/>
      <c r="AT82" s="19"/>
      <c r="AU82" s="19"/>
      <c r="AV82" s="19"/>
    </row>
    <row r="83" customFormat="false" ht="15" hidden="false" customHeight="false" outlineLevel="0" collapsed="false">
      <c r="A83" s="19"/>
      <c r="B83" s="19"/>
      <c r="C83" s="19"/>
      <c r="D83" s="19"/>
      <c r="E83" s="19"/>
      <c r="F83" s="19"/>
      <c r="G83" s="19"/>
      <c r="H83" s="19"/>
      <c r="I83" s="19"/>
      <c r="J83" s="19"/>
      <c r="K83" s="19"/>
      <c r="L83" s="20"/>
      <c r="M83" s="20"/>
      <c r="N83" s="20"/>
      <c r="O83" s="20"/>
      <c r="P83" s="20"/>
      <c r="Q83" s="15" t="str">
        <f aca="false">IF(COUNT($L83:$P83)&lt;5,"",ROUND(($L83*Lists!$M$2+$M83*Lists!$M$3+$N83*Lists!$M$4+$O83*Lists!$M$5+$P83*Lists!$M$6)/5*100,0))</f>
        <v/>
      </c>
      <c r="R83" s="16" t="str">
        <f aca="false">IF($Q83="","",IF($Q83&gt;=Lists!$M$20,"A",IF($Q83&gt;=Lists!$M$21,"B","C")))</f>
        <v/>
      </c>
      <c r="S83" s="16" t="str">
        <f aca="false">IF($A83="","",IF(COUNTIF(Records!$C$5:$C$3000,$A83)=0,"No data",CHOOSE(_xlfn.MAXIFS(Records!$R$5:$R$3000,Records!$C$5:$C$3000,$A83,Records!$Y$5:$Y$3000,"&lt;&gt;Closed")+1,"OK","Alert","Danger")))</f>
        <v/>
      </c>
      <c r="T83" s="15" t="str">
        <f aca="false">IF($A83="","",COUNTIFS(Records!$C$5:$C$3000,$A83,Records!$R$5:$R$3000,"&gt;0",Records!$Y$5:$Y$3000,"&lt;&gt;Closed"))</f>
        <v/>
      </c>
      <c r="U83" s="20"/>
      <c r="V83" s="20"/>
      <c r="W83" s="20"/>
      <c r="X83" s="20"/>
      <c r="Y83" s="20"/>
      <c r="Z83" s="20"/>
      <c r="AA83" s="20"/>
      <c r="AB83" s="20"/>
      <c r="AC83" s="20"/>
      <c r="AD83" s="20"/>
      <c r="AE83" s="20"/>
      <c r="AF83" s="20"/>
      <c r="AG83" s="20"/>
      <c r="AH83" s="20"/>
      <c r="AI83" s="20"/>
      <c r="AJ83" s="21"/>
      <c r="AK83" s="15" t="str">
        <f aca="true">IF($AJ83="","",$AJ83-TODAY())</f>
        <v/>
      </c>
      <c r="AL83" s="16" t="str">
        <f aca="false">IF($AJ83="","",IF($AK83&lt;0,"Danger",IF($AK83&lt;=Lists!$M$24,"Alert","OK")))</f>
        <v/>
      </c>
      <c r="AM83" s="19"/>
      <c r="AN83" s="19"/>
      <c r="AO83" s="19"/>
      <c r="AP83" s="19"/>
      <c r="AQ83" s="19"/>
      <c r="AR83" s="19"/>
      <c r="AS83" s="19"/>
      <c r="AT83" s="19"/>
      <c r="AU83" s="19"/>
      <c r="AV83" s="19"/>
    </row>
    <row r="84" customFormat="false" ht="15" hidden="false" customHeight="false" outlineLevel="0" collapsed="false">
      <c r="A84" s="19"/>
      <c r="B84" s="19"/>
      <c r="C84" s="19"/>
      <c r="D84" s="19"/>
      <c r="E84" s="19"/>
      <c r="F84" s="19"/>
      <c r="G84" s="19"/>
      <c r="H84" s="19"/>
      <c r="I84" s="19"/>
      <c r="J84" s="19"/>
      <c r="K84" s="19"/>
      <c r="L84" s="20"/>
      <c r="M84" s="20"/>
      <c r="N84" s="20"/>
      <c r="O84" s="20"/>
      <c r="P84" s="20"/>
      <c r="Q84" s="15" t="str">
        <f aca="false">IF(COUNT($L84:$P84)&lt;5,"",ROUND(($L84*Lists!$M$2+$M84*Lists!$M$3+$N84*Lists!$M$4+$O84*Lists!$M$5+$P84*Lists!$M$6)/5*100,0))</f>
        <v/>
      </c>
      <c r="R84" s="16" t="str">
        <f aca="false">IF($Q84="","",IF($Q84&gt;=Lists!$M$20,"A",IF($Q84&gt;=Lists!$M$21,"B","C")))</f>
        <v/>
      </c>
      <c r="S84" s="16" t="str">
        <f aca="false">IF($A84="","",IF(COUNTIF(Records!$C$5:$C$3000,$A84)=0,"No data",CHOOSE(_xlfn.MAXIFS(Records!$R$5:$R$3000,Records!$C$5:$C$3000,$A84,Records!$Y$5:$Y$3000,"&lt;&gt;Closed")+1,"OK","Alert","Danger")))</f>
        <v/>
      </c>
      <c r="T84" s="15" t="str">
        <f aca="false">IF($A84="","",COUNTIFS(Records!$C$5:$C$3000,$A84,Records!$R$5:$R$3000,"&gt;0",Records!$Y$5:$Y$3000,"&lt;&gt;Closed"))</f>
        <v/>
      </c>
      <c r="U84" s="20"/>
      <c r="V84" s="20"/>
      <c r="W84" s="20"/>
      <c r="X84" s="20"/>
      <c r="Y84" s="20"/>
      <c r="Z84" s="20"/>
      <c r="AA84" s="20"/>
      <c r="AB84" s="20"/>
      <c r="AC84" s="20"/>
      <c r="AD84" s="20"/>
      <c r="AE84" s="20"/>
      <c r="AF84" s="20"/>
      <c r="AG84" s="20"/>
      <c r="AH84" s="20"/>
      <c r="AI84" s="20"/>
      <c r="AJ84" s="21"/>
      <c r="AK84" s="15" t="str">
        <f aca="true">IF($AJ84="","",$AJ84-TODAY())</f>
        <v/>
      </c>
      <c r="AL84" s="16" t="str">
        <f aca="false">IF($AJ84="","",IF($AK84&lt;0,"Danger",IF($AK84&lt;=Lists!$M$24,"Alert","OK")))</f>
        <v/>
      </c>
      <c r="AM84" s="19"/>
      <c r="AN84" s="19"/>
      <c r="AO84" s="19"/>
      <c r="AP84" s="19"/>
      <c r="AQ84" s="19"/>
      <c r="AR84" s="19"/>
      <c r="AS84" s="19"/>
      <c r="AT84" s="19"/>
      <c r="AU84" s="19"/>
      <c r="AV84" s="19"/>
    </row>
    <row r="85" customFormat="false" ht="15" hidden="false" customHeight="false" outlineLevel="0" collapsed="false">
      <c r="A85" s="19"/>
      <c r="B85" s="19"/>
      <c r="C85" s="19"/>
      <c r="D85" s="19"/>
      <c r="E85" s="19"/>
      <c r="F85" s="19"/>
      <c r="G85" s="19"/>
      <c r="H85" s="19"/>
      <c r="I85" s="19"/>
      <c r="J85" s="19"/>
      <c r="K85" s="19"/>
      <c r="L85" s="20"/>
      <c r="M85" s="20"/>
      <c r="N85" s="20"/>
      <c r="O85" s="20"/>
      <c r="P85" s="20"/>
      <c r="Q85" s="15" t="str">
        <f aca="false">IF(COUNT($L85:$P85)&lt;5,"",ROUND(($L85*Lists!$M$2+$M85*Lists!$M$3+$N85*Lists!$M$4+$O85*Lists!$M$5+$P85*Lists!$M$6)/5*100,0))</f>
        <v/>
      </c>
      <c r="R85" s="16" t="str">
        <f aca="false">IF($Q85="","",IF($Q85&gt;=Lists!$M$20,"A",IF($Q85&gt;=Lists!$M$21,"B","C")))</f>
        <v/>
      </c>
      <c r="S85" s="16" t="str">
        <f aca="false">IF($A85="","",IF(COUNTIF(Records!$C$5:$C$3000,$A85)=0,"No data",CHOOSE(_xlfn.MAXIFS(Records!$R$5:$R$3000,Records!$C$5:$C$3000,$A85,Records!$Y$5:$Y$3000,"&lt;&gt;Closed")+1,"OK","Alert","Danger")))</f>
        <v/>
      </c>
      <c r="T85" s="15" t="str">
        <f aca="false">IF($A85="","",COUNTIFS(Records!$C$5:$C$3000,$A85,Records!$R$5:$R$3000,"&gt;0",Records!$Y$5:$Y$3000,"&lt;&gt;Closed"))</f>
        <v/>
      </c>
      <c r="U85" s="20"/>
      <c r="V85" s="20"/>
      <c r="W85" s="20"/>
      <c r="X85" s="20"/>
      <c r="Y85" s="20"/>
      <c r="Z85" s="20"/>
      <c r="AA85" s="20"/>
      <c r="AB85" s="20"/>
      <c r="AC85" s="20"/>
      <c r="AD85" s="20"/>
      <c r="AE85" s="20"/>
      <c r="AF85" s="20"/>
      <c r="AG85" s="20"/>
      <c r="AH85" s="20"/>
      <c r="AI85" s="20"/>
      <c r="AJ85" s="21"/>
      <c r="AK85" s="15" t="str">
        <f aca="true">IF($AJ85="","",$AJ85-TODAY())</f>
        <v/>
      </c>
      <c r="AL85" s="16" t="str">
        <f aca="false">IF($AJ85="","",IF($AK85&lt;0,"Danger",IF($AK85&lt;=Lists!$M$24,"Alert","OK")))</f>
        <v/>
      </c>
      <c r="AM85" s="19"/>
      <c r="AN85" s="19"/>
      <c r="AO85" s="19"/>
      <c r="AP85" s="19"/>
      <c r="AQ85" s="19"/>
      <c r="AR85" s="19"/>
      <c r="AS85" s="19"/>
      <c r="AT85" s="19"/>
      <c r="AU85" s="19"/>
      <c r="AV85" s="19"/>
    </row>
    <row r="86" customFormat="false" ht="15" hidden="false" customHeight="false" outlineLevel="0" collapsed="false">
      <c r="A86" s="19"/>
      <c r="B86" s="19"/>
      <c r="C86" s="19"/>
      <c r="D86" s="19"/>
      <c r="E86" s="19"/>
      <c r="F86" s="19"/>
      <c r="G86" s="19"/>
      <c r="H86" s="19"/>
      <c r="I86" s="19"/>
      <c r="J86" s="19"/>
      <c r="K86" s="19"/>
      <c r="L86" s="20"/>
      <c r="M86" s="20"/>
      <c r="N86" s="20"/>
      <c r="O86" s="20"/>
      <c r="P86" s="20"/>
      <c r="Q86" s="15" t="str">
        <f aca="false">IF(COUNT($L86:$P86)&lt;5,"",ROUND(($L86*Lists!$M$2+$M86*Lists!$M$3+$N86*Lists!$M$4+$O86*Lists!$M$5+$P86*Lists!$M$6)/5*100,0))</f>
        <v/>
      </c>
      <c r="R86" s="16" t="str">
        <f aca="false">IF($Q86="","",IF($Q86&gt;=Lists!$M$20,"A",IF($Q86&gt;=Lists!$M$21,"B","C")))</f>
        <v/>
      </c>
      <c r="S86" s="16" t="str">
        <f aca="false">IF($A86="","",IF(COUNTIF(Records!$C$5:$C$3000,$A86)=0,"No data",CHOOSE(_xlfn.MAXIFS(Records!$R$5:$R$3000,Records!$C$5:$C$3000,$A86,Records!$Y$5:$Y$3000,"&lt;&gt;Closed")+1,"OK","Alert","Danger")))</f>
        <v/>
      </c>
      <c r="T86" s="15" t="str">
        <f aca="false">IF($A86="","",COUNTIFS(Records!$C$5:$C$3000,$A86,Records!$R$5:$R$3000,"&gt;0",Records!$Y$5:$Y$3000,"&lt;&gt;Closed"))</f>
        <v/>
      </c>
      <c r="U86" s="20"/>
      <c r="V86" s="20"/>
      <c r="W86" s="20"/>
      <c r="X86" s="20"/>
      <c r="Y86" s="20"/>
      <c r="Z86" s="20"/>
      <c r="AA86" s="20"/>
      <c r="AB86" s="20"/>
      <c r="AC86" s="20"/>
      <c r="AD86" s="20"/>
      <c r="AE86" s="20"/>
      <c r="AF86" s="20"/>
      <c r="AG86" s="20"/>
      <c r="AH86" s="20"/>
      <c r="AI86" s="20"/>
      <c r="AJ86" s="21"/>
      <c r="AK86" s="15" t="str">
        <f aca="true">IF($AJ86="","",$AJ86-TODAY())</f>
        <v/>
      </c>
      <c r="AL86" s="16" t="str">
        <f aca="false">IF($AJ86="","",IF($AK86&lt;0,"Danger",IF($AK86&lt;=Lists!$M$24,"Alert","OK")))</f>
        <v/>
      </c>
      <c r="AM86" s="19"/>
      <c r="AN86" s="19"/>
      <c r="AO86" s="19"/>
      <c r="AP86" s="19"/>
      <c r="AQ86" s="19"/>
      <c r="AR86" s="19"/>
      <c r="AS86" s="19"/>
      <c r="AT86" s="19"/>
      <c r="AU86" s="19"/>
      <c r="AV86" s="19"/>
    </row>
    <row r="87" customFormat="false" ht="15" hidden="false" customHeight="false" outlineLevel="0" collapsed="false">
      <c r="A87" s="19"/>
      <c r="B87" s="19"/>
      <c r="C87" s="19"/>
      <c r="D87" s="19"/>
      <c r="E87" s="19"/>
      <c r="F87" s="19"/>
      <c r="G87" s="19"/>
      <c r="H87" s="19"/>
      <c r="I87" s="19"/>
      <c r="J87" s="19"/>
      <c r="K87" s="19"/>
      <c r="L87" s="20"/>
      <c r="M87" s="20"/>
      <c r="N87" s="20"/>
      <c r="O87" s="20"/>
      <c r="P87" s="20"/>
      <c r="Q87" s="15" t="str">
        <f aca="false">IF(COUNT($L87:$P87)&lt;5,"",ROUND(($L87*Lists!$M$2+$M87*Lists!$M$3+$N87*Lists!$M$4+$O87*Lists!$M$5+$P87*Lists!$M$6)/5*100,0))</f>
        <v/>
      </c>
      <c r="R87" s="16" t="str">
        <f aca="false">IF($Q87="","",IF($Q87&gt;=Lists!$M$20,"A",IF($Q87&gt;=Lists!$M$21,"B","C")))</f>
        <v/>
      </c>
      <c r="S87" s="16" t="str">
        <f aca="false">IF($A87="","",IF(COUNTIF(Records!$C$5:$C$3000,$A87)=0,"No data",CHOOSE(_xlfn.MAXIFS(Records!$R$5:$R$3000,Records!$C$5:$C$3000,$A87,Records!$Y$5:$Y$3000,"&lt;&gt;Closed")+1,"OK","Alert","Danger")))</f>
        <v/>
      </c>
      <c r="T87" s="15" t="str">
        <f aca="false">IF($A87="","",COUNTIFS(Records!$C$5:$C$3000,$A87,Records!$R$5:$R$3000,"&gt;0",Records!$Y$5:$Y$3000,"&lt;&gt;Closed"))</f>
        <v/>
      </c>
      <c r="U87" s="20"/>
      <c r="V87" s="20"/>
      <c r="W87" s="20"/>
      <c r="X87" s="20"/>
      <c r="Y87" s="20"/>
      <c r="Z87" s="20"/>
      <c r="AA87" s="20"/>
      <c r="AB87" s="20"/>
      <c r="AC87" s="20"/>
      <c r="AD87" s="20"/>
      <c r="AE87" s="20"/>
      <c r="AF87" s="20"/>
      <c r="AG87" s="20"/>
      <c r="AH87" s="20"/>
      <c r="AI87" s="20"/>
      <c r="AJ87" s="21"/>
      <c r="AK87" s="15" t="str">
        <f aca="true">IF($AJ87="","",$AJ87-TODAY())</f>
        <v/>
      </c>
      <c r="AL87" s="16" t="str">
        <f aca="false">IF($AJ87="","",IF($AK87&lt;0,"Danger",IF($AK87&lt;=Lists!$M$24,"Alert","OK")))</f>
        <v/>
      </c>
      <c r="AM87" s="19"/>
      <c r="AN87" s="19"/>
      <c r="AO87" s="19"/>
      <c r="AP87" s="19"/>
      <c r="AQ87" s="19"/>
      <c r="AR87" s="19"/>
      <c r="AS87" s="19"/>
      <c r="AT87" s="19"/>
      <c r="AU87" s="19"/>
      <c r="AV87" s="19"/>
    </row>
    <row r="88" customFormat="false" ht="15" hidden="false" customHeight="false" outlineLevel="0" collapsed="false">
      <c r="A88" s="19"/>
      <c r="B88" s="19"/>
      <c r="C88" s="19"/>
      <c r="D88" s="19"/>
      <c r="E88" s="19"/>
      <c r="F88" s="19"/>
      <c r="G88" s="19"/>
      <c r="H88" s="19"/>
      <c r="I88" s="19"/>
      <c r="J88" s="19"/>
      <c r="K88" s="19"/>
      <c r="L88" s="20"/>
      <c r="M88" s="20"/>
      <c r="N88" s="20"/>
      <c r="O88" s="20"/>
      <c r="P88" s="20"/>
      <c r="Q88" s="15" t="str">
        <f aca="false">IF(COUNT($L88:$P88)&lt;5,"",ROUND(($L88*Lists!$M$2+$M88*Lists!$M$3+$N88*Lists!$M$4+$O88*Lists!$M$5+$P88*Lists!$M$6)/5*100,0))</f>
        <v/>
      </c>
      <c r="R88" s="16" t="str">
        <f aca="false">IF($Q88="","",IF($Q88&gt;=Lists!$M$20,"A",IF($Q88&gt;=Lists!$M$21,"B","C")))</f>
        <v/>
      </c>
      <c r="S88" s="16" t="str">
        <f aca="false">IF($A88="","",IF(COUNTIF(Records!$C$5:$C$3000,$A88)=0,"No data",CHOOSE(_xlfn.MAXIFS(Records!$R$5:$R$3000,Records!$C$5:$C$3000,$A88,Records!$Y$5:$Y$3000,"&lt;&gt;Closed")+1,"OK","Alert","Danger")))</f>
        <v/>
      </c>
      <c r="T88" s="15" t="str">
        <f aca="false">IF($A88="","",COUNTIFS(Records!$C$5:$C$3000,$A88,Records!$R$5:$R$3000,"&gt;0",Records!$Y$5:$Y$3000,"&lt;&gt;Closed"))</f>
        <v/>
      </c>
      <c r="U88" s="20"/>
      <c r="V88" s="20"/>
      <c r="W88" s="20"/>
      <c r="X88" s="20"/>
      <c r="Y88" s="20"/>
      <c r="Z88" s="20"/>
      <c r="AA88" s="20"/>
      <c r="AB88" s="20"/>
      <c r="AC88" s="20"/>
      <c r="AD88" s="20"/>
      <c r="AE88" s="20"/>
      <c r="AF88" s="20"/>
      <c r="AG88" s="20"/>
      <c r="AH88" s="20"/>
      <c r="AI88" s="20"/>
      <c r="AJ88" s="21"/>
      <c r="AK88" s="15" t="str">
        <f aca="true">IF($AJ88="","",$AJ88-TODAY())</f>
        <v/>
      </c>
      <c r="AL88" s="16" t="str">
        <f aca="false">IF($AJ88="","",IF($AK88&lt;0,"Danger",IF($AK88&lt;=Lists!$M$24,"Alert","OK")))</f>
        <v/>
      </c>
      <c r="AM88" s="19"/>
      <c r="AN88" s="19"/>
      <c r="AO88" s="19"/>
      <c r="AP88" s="19"/>
      <c r="AQ88" s="19"/>
      <c r="AR88" s="19"/>
      <c r="AS88" s="19"/>
      <c r="AT88" s="19"/>
      <c r="AU88" s="19"/>
      <c r="AV88" s="19"/>
    </row>
    <row r="89" customFormat="false" ht="15" hidden="false" customHeight="false" outlineLevel="0" collapsed="false">
      <c r="A89" s="19"/>
      <c r="B89" s="19"/>
      <c r="C89" s="19"/>
      <c r="D89" s="19"/>
      <c r="E89" s="19"/>
      <c r="F89" s="19"/>
      <c r="G89" s="19"/>
      <c r="H89" s="19"/>
      <c r="I89" s="19"/>
      <c r="J89" s="19"/>
      <c r="K89" s="19"/>
      <c r="L89" s="20"/>
      <c r="M89" s="20"/>
      <c r="N89" s="20"/>
      <c r="O89" s="20"/>
      <c r="P89" s="20"/>
      <c r="Q89" s="15" t="str">
        <f aca="false">IF(COUNT($L89:$P89)&lt;5,"",ROUND(($L89*Lists!$M$2+$M89*Lists!$M$3+$N89*Lists!$M$4+$O89*Lists!$M$5+$P89*Lists!$M$6)/5*100,0))</f>
        <v/>
      </c>
      <c r="R89" s="16" t="str">
        <f aca="false">IF($Q89="","",IF($Q89&gt;=Lists!$M$20,"A",IF($Q89&gt;=Lists!$M$21,"B","C")))</f>
        <v/>
      </c>
      <c r="S89" s="16" t="str">
        <f aca="false">IF($A89="","",IF(COUNTIF(Records!$C$5:$C$3000,$A89)=0,"No data",CHOOSE(_xlfn.MAXIFS(Records!$R$5:$R$3000,Records!$C$5:$C$3000,$A89,Records!$Y$5:$Y$3000,"&lt;&gt;Closed")+1,"OK","Alert","Danger")))</f>
        <v/>
      </c>
      <c r="T89" s="15" t="str">
        <f aca="false">IF($A89="","",COUNTIFS(Records!$C$5:$C$3000,$A89,Records!$R$5:$R$3000,"&gt;0",Records!$Y$5:$Y$3000,"&lt;&gt;Closed"))</f>
        <v/>
      </c>
      <c r="U89" s="20"/>
      <c r="V89" s="20"/>
      <c r="W89" s="20"/>
      <c r="X89" s="20"/>
      <c r="Y89" s="20"/>
      <c r="Z89" s="20"/>
      <c r="AA89" s="20"/>
      <c r="AB89" s="20"/>
      <c r="AC89" s="20"/>
      <c r="AD89" s="20"/>
      <c r="AE89" s="20"/>
      <c r="AF89" s="20"/>
      <c r="AG89" s="20"/>
      <c r="AH89" s="20"/>
      <c r="AI89" s="20"/>
      <c r="AJ89" s="21"/>
      <c r="AK89" s="15" t="str">
        <f aca="true">IF($AJ89="","",$AJ89-TODAY())</f>
        <v/>
      </c>
      <c r="AL89" s="16" t="str">
        <f aca="false">IF($AJ89="","",IF($AK89&lt;0,"Danger",IF($AK89&lt;=Lists!$M$24,"Alert","OK")))</f>
        <v/>
      </c>
      <c r="AM89" s="19"/>
      <c r="AN89" s="19"/>
      <c r="AO89" s="19"/>
      <c r="AP89" s="19"/>
      <c r="AQ89" s="19"/>
      <c r="AR89" s="19"/>
      <c r="AS89" s="19"/>
      <c r="AT89" s="19"/>
      <c r="AU89" s="19"/>
      <c r="AV89" s="19"/>
    </row>
    <row r="90" customFormat="false" ht="15" hidden="false" customHeight="false" outlineLevel="0" collapsed="false">
      <c r="A90" s="19"/>
      <c r="B90" s="19"/>
      <c r="C90" s="19"/>
      <c r="D90" s="19"/>
      <c r="E90" s="19"/>
      <c r="F90" s="19"/>
      <c r="G90" s="19"/>
      <c r="H90" s="19"/>
      <c r="I90" s="19"/>
      <c r="J90" s="19"/>
      <c r="K90" s="19"/>
      <c r="L90" s="20"/>
      <c r="M90" s="20"/>
      <c r="N90" s="20"/>
      <c r="O90" s="20"/>
      <c r="P90" s="20"/>
      <c r="Q90" s="15" t="str">
        <f aca="false">IF(COUNT($L90:$P90)&lt;5,"",ROUND(($L90*Lists!$M$2+$M90*Lists!$M$3+$N90*Lists!$M$4+$O90*Lists!$M$5+$P90*Lists!$M$6)/5*100,0))</f>
        <v/>
      </c>
      <c r="R90" s="16" t="str">
        <f aca="false">IF($Q90="","",IF($Q90&gt;=Lists!$M$20,"A",IF($Q90&gt;=Lists!$M$21,"B","C")))</f>
        <v/>
      </c>
      <c r="S90" s="16" t="str">
        <f aca="false">IF($A90="","",IF(COUNTIF(Records!$C$5:$C$3000,$A90)=0,"No data",CHOOSE(_xlfn.MAXIFS(Records!$R$5:$R$3000,Records!$C$5:$C$3000,$A90,Records!$Y$5:$Y$3000,"&lt;&gt;Closed")+1,"OK","Alert","Danger")))</f>
        <v/>
      </c>
      <c r="T90" s="15" t="str">
        <f aca="false">IF($A90="","",COUNTIFS(Records!$C$5:$C$3000,$A90,Records!$R$5:$R$3000,"&gt;0",Records!$Y$5:$Y$3000,"&lt;&gt;Closed"))</f>
        <v/>
      </c>
      <c r="U90" s="20"/>
      <c r="V90" s="20"/>
      <c r="W90" s="20"/>
      <c r="X90" s="20"/>
      <c r="Y90" s="20"/>
      <c r="Z90" s="20"/>
      <c r="AA90" s="20"/>
      <c r="AB90" s="20"/>
      <c r="AC90" s="20"/>
      <c r="AD90" s="20"/>
      <c r="AE90" s="20"/>
      <c r="AF90" s="20"/>
      <c r="AG90" s="20"/>
      <c r="AH90" s="20"/>
      <c r="AI90" s="20"/>
      <c r="AJ90" s="21"/>
      <c r="AK90" s="15" t="str">
        <f aca="true">IF($AJ90="","",$AJ90-TODAY())</f>
        <v/>
      </c>
      <c r="AL90" s="16" t="str">
        <f aca="false">IF($AJ90="","",IF($AK90&lt;0,"Danger",IF($AK90&lt;=Lists!$M$24,"Alert","OK")))</f>
        <v/>
      </c>
      <c r="AM90" s="19"/>
      <c r="AN90" s="19"/>
      <c r="AO90" s="19"/>
      <c r="AP90" s="19"/>
      <c r="AQ90" s="19"/>
      <c r="AR90" s="19"/>
      <c r="AS90" s="19"/>
      <c r="AT90" s="19"/>
      <c r="AU90" s="19"/>
      <c r="AV90" s="19"/>
    </row>
    <row r="91" customFormat="false" ht="15" hidden="false" customHeight="false" outlineLevel="0" collapsed="false">
      <c r="A91" s="19"/>
      <c r="B91" s="19"/>
      <c r="C91" s="19"/>
      <c r="D91" s="19"/>
      <c r="E91" s="19"/>
      <c r="F91" s="19"/>
      <c r="G91" s="19"/>
      <c r="H91" s="19"/>
      <c r="I91" s="19"/>
      <c r="J91" s="19"/>
      <c r="K91" s="19"/>
      <c r="L91" s="20"/>
      <c r="M91" s="20"/>
      <c r="N91" s="20"/>
      <c r="O91" s="20"/>
      <c r="P91" s="20"/>
      <c r="Q91" s="15" t="str">
        <f aca="false">IF(COUNT($L91:$P91)&lt;5,"",ROUND(($L91*Lists!$M$2+$M91*Lists!$M$3+$N91*Lists!$M$4+$O91*Lists!$M$5+$P91*Lists!$M$6)/5*100,0))</f>
        <v/>
      </c>
      <c r="R91" s="16" t="str">
        <f aca="false">IF($Q91="","",IF($Q91&gt;=Lists!$M$20,"A",IF($Q91&gt;=Lists!$M$21,"B","C")))</f>
        <v/>
      </c>
      <c r="S91" s="16" t="str">
        <f aca="false">IF($A91="","",IF(COUNTIF(Records!$C$5:$C$3000,$A91)=0,"No data",CHOOSE(_xlfn.MAXIFS(Records!$R$5:$R$3000,Records!$C$5:$C$3000,$A91,Records!$Y$5:$Y$3000,"&lt;&gt;Closed")+1,"OK","Alert","Danger")))</f>
        <v/>
      </c>
      <c r="T91" s="15" t="str">
        <f aca="false">IF($A91="","",COUNTIFS(Records!$C$5:$C$3000,$A91,Records!$R$5:$R$3000,"&gt;0",Records!$Y$5:$Y$3000,"&lt;&gt;Closed"))</f>
        <v/>
      </c>
      <c r="U91" s="20"/>
      <c r="V91" s="20"/>
      <c r="W91" s="20"/>
      <c r="X91" s="20"/>
      <c r="Y91" s="20"/>
      <c r="Z91" s="20"/>
      <c r="AA91" s="20"/>
      <c r="AB91" s="20"/>
      <c r="AC91" s="20"/>
      <c r="AD91" s="20"/>
      <c r="AE91" s="20"/>
      <c r="AF91" s="20"/>
      <c r="AG91" s="20"/>
      <c r="AH91" s="20"/>
      <c r="AI91" s="20"/>
      <c r="AJ91" s="21"/>
      <c r="AK91" s="15" t="str">
        <f aca="true">IF($AJ91="","",$AJ91-TODAY())</f>
        <v/>
      </c>
      <c r="AL91" s="16" t="str">
        <f aca="false">IF($AJ91="","",IF($AK91&lt;0,"Danger",IF($AK91&lt;=Lists!$M$24,"Alert","OK")))</f>
        <v/>
      </c>
      <c r="AM91" s="19"/>
      <c r="AN91" s="19"/>
      <c r="AO91" s="19"/>
      <c r="AP91" s="19"/>
      <c r="AQ91" s="19"/>
      <c r="AR91" s="19"/>
      <c r="AS91" s="19"/>
      <c r="AT91" s="19"/>
      <c r="AU91" s="19"/>
      <c r="AV91" s="19"/>
    </row>
    <row r="92" customFormat="false" ht="15" hidden="false" customHeight="false" outlineLevel="0" collapsed="false">
      <c r="A92" s="19"/>
      <c r="B92" s="19"/>
      <c r="C92" s="19"/>
      <c r="D92" s="19"/>
      <c r="E92" s="19"/>
      <c r="F92" s="19"/>
      <c r="G92" s="19"/>
      <c r="H92" s="19"/>
      <c r="I92" s="19"/>
      <c r="J92" s="19"/>
      <c r="K92" s="19"/>
      <c r="L92" s="20"/>
      <c r="M92" s="20"/>
      <c r="N92" s="20"/>
      <c r="O92" s="20"/>
      <c r="P92" s="20"/>
      <c r="Q92" s="15" t="str">
        <f aca="false">IF(COUNT($L92:$P92)&lt;5,"",ROUND(($L92*Lists!$M$2+$M92*Lists!$M$3+$N92*Lists!$M$4+$O92*Lists!$M$5+$P92*Lists!$M$6)/5*100,0))</f>
        <v/>
      </c>
      <c r="R92" s="16" t="str">
        <f aca="false">IF($Q92="","",IF($Q92&gt;=Lists!$M$20,"A",IF($Q92&gt;=Lists!$M$21,"B","C")))</f>
        <v/>
      </c>
      <c r="S92" s="16" t="str">
        <f aca="false">IF($A92="","",IF(COUNTIF(Records!$C$5:$C$3000,$A92)=0,"No data",CHOOSE(_xlfn.MAXIFS(Records!$R$5:$R$3000,Records!$C$5:$C$3000,$A92,Records!$Y$5:$Y$3000,"&lt;&gt;Closed")+1,"OK","Alert","Danger")))</f>
        <v/>
      </c>
      <c r="T92" s="15" t="str">
        <f aca="false">IF($A92="","",COUNTIFS(Records!$C$5:$C$3000,$A92,Records!$R$5:$R$3000,"&gt;0",Records!$Y$5:$Y$3000,"&lt;&gt;Closed"))</f>
        <v/>
      </c>
      <c r="U92" s="20"/>
      <c r="V92" s="20"/>
      <c r="W92" s="20"/>
      <c r="X92" s="20"/>
      <c r="Y92" s="20"/>
      <c r="Z92" s="20"/>
      <c r="AA92" s="20"/>
      <c r="AB92" s="20"/>
      <c r="AC92" s="20"/>
      <c r="AD92" s="20"/>
      <c r="AE92" s="20"/>
      <c r="AF92" s="20"/>
      <c r="AG92" s="20"/>
      <c r="AH92" s="20"/>
      <c r="AI92" s="20"/>
      <c r="AJ92" s="21"/>
      <c r="AK92" s="15" t="str">
        <f aca="true">IF($AJ92="","",$AJ92-TODAY())</f>
        <v/>
      </c>
      <c r="AL92" s="16" t="str">
        <f aca="false">IF($AJ92="","",IF($AK92&lt;0,"Danger",IF($AK92&lt;=Lists!$M$24,"Alert","OK")))</f>
        <v/>
      </c>
      <c r="AM92" s="19"/>
      <c r="AN92" s="19"/>
      <c r="AO92" s="19"/>
      <c r="AP92" s="19"/>
      <c r="AQ92" s="19"/>
      <c r="AR92" s="19"/>
      <c r="AS92" s="19"/>
      <c r="AT92" s="19"/>
      <c r="AU92" s="19"/>
      <c r="AV92" s="19"/>
    </row>
    <row r="93" customFormat="false" ht="15" hidden="false" customHeight="false" outlineLevel="0" collapsed="false">
      <c r="A93" s="19"/>
      <c r="B93" s="19"/>
      <c r="C93" s="19"/>
      <c r="D93" s="19"/>
      <c r="E93" s="19"/>
      <c r="F93" s="19"/>
      <c r="G93" s="19"/>
      <c r="H93" s="19"/>
      <c r="I93" s="19"/>
      <c r="J93" s="19"/>
      <c r="K93" s="19"/>
      <c r="L93" s="20"/>
      <c r="M93" s="20"/>
      <c r="N93" s="20"/>
      <c r="O93" s="20"/>
      <c r="P93" s="20"/>
      <c r="Q93" s="15" t="str">
        <f aca="false">IF(COUNT($L93:$P93)&lt;5,"",ROUND(($L93*Lists!$M$2+$M93*Lists!$M$3+$N93*Lists!$M$4+$O93*Lists!$M$5+$P93*Lists!$M$6)/5*100,0))</f>
        <v/>
      </c>
      <c r="R93" s="16" t="str">
        <f aca="false">IF($Q93="","",IF($Q93&gt;=Lists!$M$20,"A",IF($Q93&gt;=Lists!$M$21,"B","C")))</f>
        <v/>
      </c>
      <c r="S93" s="16" t="str">
        <f aca="false">IF($A93="","",IF(COUNTIF(Records!$C$5:$C$3000,$A93)=0,"No data",CHOOSE(_xlfn.MAXIFS(Records!$R$5:$R$3000,Records!$C$5:$C$3000,$A93,Records!$Y$5:$Y$3000,"&lt;&gt;Closed")+1,"OK","Alert","Danger")))</f>
        <v/>
      </c>
      <c r="T93" s="15" t="str">
        <f aca="false">IF($A93="","",COUNTIFS(Records!$C$5:$C$3000,$A93,Records!$R$5:$R$3000,"&gt;0",Records!$Y$5:$Y$3000,"&lt;&gt;Closed"))</f>
        <v/>
      </c>
      <c r="U93" s="20"/>
      <c r="V93" s="20"/>
      <c r="W93" s="20"/>
      <c r="X93" s="20"/>
      <c r="Y93" s="20"/>
      <c r="Z93" s="20"/>
      <c r="AA93" s="20"/>
      <c r="AB93" s="20"/>
      <c r="AC93" s="20"/>
      <c r="AD93" s="20"/>
      <c r="AE93" s="20"/>
      <c r="AF93" s="20"/>
      <c r="AG93" s="20"/>
      <c r="AH93" s="20"/>
      <c r="AI93" s="20"/>
      <c r="AJ93" s="21"/>
      <c r="AK93" s="15" t="str">
        <f aca="true">IF($AJ93="","",$AJ93-TODAY())</f>
        <v/>
      </c>
      <c r="AL93" s="16" t="str">
        <f aca="false">IF($AJ93="","",IF($AK93&lt;0,"Danger",IF($AK93&lt;=Lists!$M$24,"Alert","OK")))</f>
        <v/>
      </c>
      <c r="AM93" s="19"/>
      <c r="AN93" s="19"/>
      <c r="AO93" s="19"/>
      <c r="AP93" s="19"/>
      <c r="AQ93" s="19"/>
      <c r="AR93" s="19"/>
      <c r="AS93" s="19"/>
      <c r="AT93" s="19"/>
      <c r="AU93" s="19"/>
      <c r="AV93" s="19"/>
    </row>
    <row r="94" customFormat="false" ht="15" hidden="false" customHeight="false" outlineLevel="0" collapsed="false">
      <c r="A94" s="19"/>
      <c r="B94" s="19"/>
      <c r="C94" s="19"/>
      <c r="D94" s="19"/>
      <c r="E94" s="19"/>
      <c r="F94" s="19"/>
      <c r="G94" s="19"/>
      <c r="H94" s="19"/>
      <c r="I94" s="19"/>
      <c r="J94" s="19"/>
      <c r="K94" s="19"/>
      <c r="L94" s="20"/>
      <c r="M94" s="20"/>
      <c r="N94" s="20"/>
      <c r="O94" s="20"/>
      <c r="P94" s="20"/>
      <c r="Q94" s="15" t="str">
        <f aca="false">IF(COUNT($L94:$P94)&lt;5,"",ROUND(($L94*Lists!$M$2+$M94*Lists!$M$3+$N94*Lists!$M$4+$O94*Lists!$M$5+$P94*Lists!$M$6)/5*100,0))</f>
        <v/>
      </c>
      <c r="R94" s="16" t="str">
        <f aca="false">IF($Q94="","",IF($Q94&gt;=Lists!$M$20,"A",IF($Q94&gt;=Lists!$M$21,"B","C")))</f>
        <v/>
      </c>
      <c r="S94" s="16" t="str">
        <f aca="false">IF($A94="","",IF(COUNTIF(Records!$C$5:$C$3000,$A94)=0,"No data",CHOOSE(_xlfn.MAXIFS(Records!$R$5:$R$3000,Records!$C$5:$C$3000,$A94,Records!$Y$5:$Y$3000,"&lt;&gt;Closed")+1,"OK","Alert","Danger")))</f>
        <v/>
      </c>
      <c r="T94" s="15" t="str">
        <f aca="false">IF($A94="","",COUNTIFS(Records!$C$5:$C$3000,$A94,Records!$R$5:$R$3000,"&gt;0",Records!$Y$5:$Y$3000,"&lt;&gt;Closed"))</f>
        <v/>
      </c>
      <c r="U94" s="20"/>
      <c r="V94" s="20"/>
      <c r="W94" s="20"/>
      <c r="X94" s="20"/>
      <c r="Y94" s="20"/>
      <c r="Z94" s="20"/>
      <c r="AA94" s="20"/>
      <c r="AB94" s="20"/>
      <c r="AC94" s="20"/>
      <c r="AD94" s="20"/>
      <c r="AE94" s="20"/>
      <c r="AF94" s="20"/>
      <c r="AG94" s="20"/>
      <c r="AH94" s="20"/>
      <c r="AI94" s="20"/>
      <c r="AJ94" s="21"/>
      <c r="AK94" s="15" t="str">
        <f aca="true">IF($AJ94="","",$AJ94-TODAY())</f>
        <v/>
      </c>
      <c r="AL94" s="16" t="str">
        <f aca="false">IF($AJ94="","",IF($AK94&lt;0,"Danger",IF($AK94&lt;=Lists!$M$24,"Alert","OK")))</f>
        <v/>
      </c>
      <c r="AM94" s="19"/>
      <c r="AN94" s="19"/>
      <c r="AO94" s="19"/>
      <c r="AP94" s="19"/>
      <c r="AQ94" s="19"/>
      <c r="AR94" s="19"/>
      <c r="AS94" s="19"/>
      <c r="AT94" s="19"/>
      <c r="AU94" s="19"/>
      <c r="AV94" s="19"/>
    </row>
    <row r="95" customFormat="false" ht="15" hidden="false" customHeight="false" outlineLevel="0" collapsed="false">
      <c r="A95" s="19"/>
      <c r="B95" s="19"/>
      <c r="C95" s="19"/>
      <c r="D95" s="19"/>
      <c r="E95" s="19"/>
      <c r="F95" s="19"/>
      <c r="G95" s="19"/>
      <c r="H95" s="19"/>
      <c r="I95" s="19"/>
      <c r="J95" s="19"/>
      <c r="K95" s="19"/>
      <c r="L95" s="20"/>
      <c r="M95" s="20"/>
      <c r="N95" s="20"/>
      <c r="O95" s="20"/>
      <c r="P95" s="20"/>
      <c r="Q95" s="15" t="str">
        <f aca="false">IF(COUNT($L95:$P95)&lt;5,"",ROUND(($L95*Lists!$M$2+$M95*Lists!$M$3+$N95*Lists!$M$4+$O95*Lists!$M$5+$P95*Lists!$M$6)/5*100,0))</f>
        <v/>
      </c>
      <c r="R95" s="16" t="str">
        <f aca="false">IF($Q95="","",IF($Q95&gt;=Lists!$M$20,"A",IF($Q95&gt;=Lists!$M$21,"B","C")))</f>
        <v/>
      </c>
      <c r="S95" s="16" t="str">
        <f aca="false">IF($A95="","",IF(COUNTIF(Records!$C$5:$C$3000,$A95)=0,"No data",CHOOSE(_xlfn.MAXIFS(Records!$R$5:$R$3000,Records!$C$5:$C$3000,$A95,Records!$Y$5:$Y$3000,"&lt;&gt;Closed")+1,"OK","Alert","Danger")))</f>
        <v/>
      </c>
      <c r="T95" s="15" t="str">
        <f aca="false">IF($A95="","",COUNTIFS(Records!$C$5:$C$3000,$A95,Records!$R$5:$R$3000,"&gt;0",Records!$Y$5:$Y$3000,"&lt;&gt;Closed"))</f>
        <v/>
      </c>
      <c r="U95" s="20"/>
      <c r="V95" s="20"/>
      <c r="W95" s="20"/>
      <c r="X95" s="20"/>
      <c r="Y95" s="20"/>
      <c r="Z95" s="20"/>
      <c r="AA95" s="20"/>
      <c r="AB95" s="20"/>
      <c r="AC95" s="20"/>
      <c r="AD95" s="20"/>
      <c r="AE95" s="20"/>
      <c r="AF95" s="20"/>
      <c r="AG95" s="20"/>
      <c r="AH95" s="20"/>
      <c r="AI95" s="20"/>
      <c r="AJ95" s="21"/>
      <c r="AK95" s="15" t="str">
        <f aca="true">IF($AJ95="","",$AJ95-TODAY())</f>
        <v/>
      </c>
      <c r="AL95" s="16" t="str">
        <f aca="false">IF($AJ95="","",IF($AK95&lt;0,"Danger",IF($AK95&lt;=Lists!$M$24,"Alert","OK")))</f>
        <v/>
      </c>
      <c r="AM95" s="19"/>
      <c r="AN95" s="19"/>
      <c r="AO95" s="19"/>
      <c r="AP95" s="19"/>
      <c r="AQ95" s="19"/>
      <c r="AR95" s="19"/>
      <c r="AS95" s="19"/>
      <c r="AT95" s="19"/>
      <c r="AU95" s="19"/>
      <c r="AV95" s="19"/>
    </row>
    <row r="96" customFormat="false" ht="15" hidden="false" customHeight="false" outlineLevel="0" collapsed="false">
      <c r="A96" s="19"/>
      <c r="B96" s="19"/>
      <c r="C96" s="19"/>
      <c r="D96" s="19"/>
      <c r="E96" s="19"/>
      <c r="F96" s="19"/>
      <c r="G96" s="19"/>
      <c r="H96" s="19"/>
      <c r="I96" s="19"/>
      <c r="J96" s="19"/>
      <c r="K96" s="19"/>
      <c r="L96" s="20"/>
      <c r="M96" s="20"/>
      <c r="N96" s="20"/>
      <c r="O96" s="20"/>
      <c r="P96" s="20"/>
      <c r="Q96" s="15" t="str">
        <f aca="false">IF(COUNT($L96:$P96)&lt;5,"",ROUND(($L96*Lists!$M$2+$M96*Lists!$M$3+$N96*Lists!$M$4+$O96*Lists!$M$5+$P96*Lists!$M$6)/5*100,0))</f>
        <v/>
      </c>
      <c r="R96" s="16" t="str">
        <f aca="false">IF($Q96="","",IF($Q96&gt;=Lists!$M$20,"A",IF($Q96&gt;=Lists!$M$21,"B","C")))</f>
        <v/>
      </c>
      <c r="S96" s="16" t="str">
        <f aca="false">IF($A96="","",IF(COUNTIF(Records!$C$5:$C$3000,$A96)=0,"No data",CHOOSE(_xlfn.MAXIFS(Records!$R$5:$R$3000,Records!$C$5:$C$3000,$A96,Records!$Y$5:$Y$3000,"&lt;&gt;Closed")+1,"OK","Alert","Danger")))</f>
        <v/>
      </c>
      <c r="T96" s="15" t="str">
        <f aca="false">IF($A96="","",COUNTIFS(Records!$C$5:$C$3000,$A96,Records!$R$5:$R$3000,"&gt;0",Records!$Y$5:$Y$3000,"&lt;&gt;Closed"))</f>
        <v/>
      </c>
      <c r="U96" s="20"/>
      <c r="V96" s="20"/>
      <c r="W96" s="20"/>
      <c r="X96" s="20"/>
      <c r="Y96" s="20"/>
      <c r="Z96" s="20"/>
      <c r="AA96" s="20"/>
      <c r="AB96" s="20"/>
      <c r="AC96" s="20"/>
      <c r="AD96" s="20"/>
      <c r="AE96" s="20"/>
      <c r="AF96" s="20"/>
      <c r="AG96" s="20"/>
      <c r="AH96" s="20"/>
      <c r="AI96" s="20"/>
      <c r="AJ96" s="21"/>
      <c r="AK96" s="15" t="str">
        <f aca="true">IF($AJ96="","",$AJ96-TODAY())</f>
        <v/>
      </c>
      <c r="AL96" s="16" t="str">
        <f aca="false">IF($AJ96="","",IF($AK96&lt;0,"Danger",IF($AK96&lt;=Lists!$M$24,"Alert","OK")))</f>
        <v/>
      </c>
      <c r="AM96" s="19"/>
      <c r="AN96" s="19"/>
      <c r="AO96" s="19"/>
      <c r="AP96" s="19"/>
      <c r="AQ96" s="19"/>
      <c r="AR96" s="19"/>
      <c r="AS96" s="19"/>
      <c r="AT96" s="19"/>
      <c r="AU96" s="19"/>
      <c r="AV96" s="19"/>
    </row>
    <row r="97" customFormat="false" ht="15" hidden="false" customHeight="false" outlineLevel="0" collapsed="false">
      <c r="A97" s="19"/>
      <c r="B97" s="19"/>
      <c r="C97" s="19"/>
      <c r="D97" s="19"/>
      <c r="E97" s="19"/>
      <c r="F97" s="19"/>
      <c r="G97" s="19"/>
      <c r="H97" s="19"/>
      <c r="I97" s="19"/>
      <c r="J97" s="19"/>
      <c r="K97" s="19"/>
      <c r="L97" s="20"/>
      <c r="M97" s="20"/>
      <c r="N97" s="20"/>
      <c r="O97" s="20"/>
      <c r="P97" s="20"/>
      <c r="Q97" s="15" t="str">
        <f aca="false">IF(COUNT($L97:$P97)&lt;5,"",ROUND(($L97*Lists!$M$2+$M97*Lists!$M$3+$N97*Lists!$M$4+$O97*Lists!$M$5+$P97*Lists!$M$6)/5*100,0))</f>
        <v/>
      </c>
      <c r="R97" s="16" t="str">
        <f aca="false">IF($Q97="","",IF($Q97&gt;=Lists!$M$20,"A",IF($Q97&gt;=Lists!$M$21,"B","C")))</f>
        <v/>
      </c>
      <c r="S97" s="16" t="str">
        <f aca="false">IF($A97="","",IF(COUNTIF(Records!$C$5:$C$3000,$A97)=0,"No data",CHOOSE(_xlfn.MAXIFS(Records!$R$5:$R$3000,Records!$C$5:$C$3000,$A97,Records!$Y$5:$Y$3000,"&lt;&gt;Closed")+1,"OK","Alert","Danger")))</f>
        <v/>
      </c>
      <c r="T97" s="15" t="str">
        <f aca="false">IF($A97="","",COUNTIFS(Records!$C$5:$C$3000,$A97,Records!$R$5:$R$3000,"&gt;0",Records!$Y$5:$Y$3000,"&lt;&gt;Closed"))</f>
        <v/>
      </c>
      <c r="U97" s="20"/>
      <c r="V97" s="20"/>
      <c r="W97" s="20"/>
      <c r="X97" s="20"/>
      <c r="Y97" s="20"/>
      <c r="Z97" s="20"/>
      <c r="AA97" s="20"/>
      <c r="AB97" s="20"/>
      <c r="AC97" s="20"/>
      <c r="AD97" s="20"/>
      <c r="AE97" s="20"/>
      <c r="AF97" s="20"/>
      <c r="AG97" s="20"/>
      <c r="AH97" s="20"/>
      <c r="AI97" s="20"/>
      <c r="AJ97" s="21"/>
      <c r="AK97" s="15" t="str">
        <f aca="true">IF($AJ97="","",$AJ97-TODAY())</f>
        <v/>
      </c>
      <c r="AL97" s="16" t="str">
        <f aca="false">IF($AJ97="","",IF($AK97&lt;0,"Danger",IF($AK97&lt;=Lists!$M$24,"Alert","OK")))</f>
        <v/>
      </c>
      <c r="AM97" s="19"/>
      <c r="AN97" s="19"/>
      <c r="AO97" s="19"/>
      <c r="AP97" s="19"/>
      <c r="AQ97" s="19"/>
      <c r="AR97" s="19"/>
      <c r="AS97" s="19"/>
      <c r="AT97" s="19"/>
      <c r="AU97" s="19"/>
      <c r="AV97" s="19"/>
    </row>
    <row r="98" customFormat="false" ht="15" hidden="false" customHeight="false" outlineLevel="0" collapsed="false">
      <c r="A98" s="19"/>
      <c r="B98" s="19"/>
      <c r="C98" s="19"/>
      <c r="D98" s="19"/>
      <c r="E98" s="19"/>
      <c r="F98" s="19"/>
      <c r="G98" s="19"/>
      <c r="H98" s="19"/>
      <c r="I98" s="19"/>
      <c r="J98" s="19"/>
      <c r="K98" s="19"/>
      <c r="L98" s="20"/>
      <c r="M98" s="20"/>
      <c r="N98" s="20"/>
      <c r="O98" s="20"/>
      <c r="P98" s="20"/>
      <c r="Q98" s="15" t="str">
        <f aca="false">IF(COUNT($L98:$P98)&lt;5,"",ROUND(($L98*Lists!$M$2+$M98*Lists!$M$3+$N98*Lists!$M$4+$O98*Lists!$M$5+$P98*Lists!$M$6)/5*100,0))</f>
        <v/>
      </c>
      <c r="R98" s="16" t="str">
        <f aca="false">IF($Q98="","",IF($Q98&gt;=Lists!$M$20,"A",IF($Q98&gt;=Lists!$M$21,"B","C")))</f>
        <v/>
      </c>
      <c r="S98" s="16" t="str">
        <f aca="false">IF($A98="","",IF(COUNTIF(Records!$C$5:$C$3000,$A98)=0,"No data",CHOOSE(_xlfn.MAXIFS(Records!$R$5:$R$3000,Records!$C$5:$C$3000,$A98,Records!$Y$5:$Y$3000,"&lt;&gt;Closed")+1,"OK","Alert","Danger")))</f>
        <v/>
      </c>
      <c r="T98" s="15" t="str">
        <f aca="false">IF($A98="","",COUNTIFS(Records!$C$5:$C$3000,$A98,Records!$R$5:$R$3000,"&gt;0",Records!$Y$5:$Y$3000,"&lt;&gt;Closed"))</f>
        <v/>
      </c>
      <c r="U98" s="20"/>
      <c r="V98" s="20"/>
      <c r="W98" s="20"/>
      <c r="X98" s="20"/>
      <c r="Y98" s="20"/>
      <c r="Z98" s="20"/>
      <c r="AA98" s="20"/>
      <c r="AB98" s="20"/>
      <c r="AC98" s="20"/>
      <c r="AD98" s="20"/>
      <c r="AE98" s="20"/>
      <c r="AF98" s="20"/>
      <c r="AG98" s="20"/>
      <c r="AH98" s="20"/>
      <c r="AI98" s="20"/>
      <c r="AJ98" s="21"/>
      <c r="AK98" s="15" t="str">
        <f aca="true">IF($AJ98="","",$AJ98-TODAY())</f>
        <v/>
      </c>
      <c r="AL98" s="16" t="str">
        <f aca="false">IF($AJ98="","",IF($AK98&lt;0,"Danger",IF($AK98&lt;=Lists!$M$24,"Alert","OK")))</f>
        <v/>
      </c>
      <c r="AM98" s="19"/>
      <c r="AN98" s="19"/>
      <c r="AO98" s="19"/>
      <c r="AP98" s="19"/>
      <c r="AQ98" s="19"/>
      <c r="AR98" s="19"/>
      <c r="AS98" s="19"/>
      <c r="AT98" s="19"/>
      <c r="AU98" s="19"/>
      <c r="AV98" s="19"/>
    </row>
    <row r="99" customFormat="false" ht="15" hidden="false" customHeight="false" outlineLevel="0" collapsed="false">
      <c r="A99" s="19"/>
      <c r="B99" s="19"/>
      <c r="C99" s="19"/>
      <c r="D99" s="19"/>
      <c r="E99" s="19"/>
      <c r="F99" s="19"/>
      <c r="G99" s="19"/>
      <c r="H99" s="19"/>
      <c r="I99" s="19"/>
      <c r="J99" s="19"/>
      <c r="K99" s="19"/>
      <c r="L99" s="20"/>
      <c r="M99" s="20"/>
      <c r="N99" s="20"/>
      <c r="O99" s="20"/>
      <c r="P99" s="20"/>
      <c r="Q99" s="15" t="str">
        <f aca="false">IF(COUNT($L99:$P99)&lt;5,"",ROUND(($L99*Lists!$M$2+$M99*Lists!$M$3+$N99*Lists!$M$4+$O99*Lists!$M$5+$P99*Lists!$M$6)/5*100,0))</f>
        <v/>
      </c>
      <c r="R99" s="16" t="str">
        <f aca="false">IF($Q99="","",IF($Q99&gt;=Lists!$M$20,"A",IF($Q99&gt;=Lists!$M$21,"B","C")))</f>
        <v/>
      </c>
      <c r="S99" s="16" t="str">
        <f aca="false">IF($A99="","",IF(COUNTIF(Records!$C$5:$C$3000,$A99)=0,"No data",CHOOSE(_xlfn.MAXIFS(Records!$R$5:$R$3000,Records!$C$5:$C$3000,$A99,Records!$Y$5:$Y$3000,"&lt;&gt;Closed")+1,"OK","Alert","Danger")))</f>
        <v/>
      </c>
      <c r="T99" s="15" t="str">
        <f aca="false">IF($A99="","",COUNTIFS(Records!$C$5:$C$3000,$A99,Records!$R$5:$R$3000,"&gt;0",Records!$Y$5:$Y$3000,"&lt;&gt;Closed"))</f>
        <v/>
      </c>
      <c r="U99" s="20"/>
      <c r="V99" s="20"/>
      <c r="W99" s="20"/>
      <c r="X99" s="20"/>
      <c r="Y99" s="20"/>
      <c r="Z99" s="20"/>
      <c r="AA99" s="20"/>
      <c r="AB99" s="20"/>
      <c r="AC99" s="20"/>
      <c r="AD99" s="20"/>
      <c r="AE99" s="20"/>
      <c r="AF99" s="20"/>
      <c r="AG99" s="20"/>
      <c r="AH99" s="20"/>
      <c r="AI99" s="20"/>
      <c r="AJ99" s="21"/>
      <c r="AK99" s="15" t="str">
        <f aca="true">IF($AJ99="","",$AJ99-TODAY())</f>
        <v/>
      </c>
      <c r="AL99" s="16" t="str">
        <f aca="false">IF($AJ99="","",IF($AK99&lt;0,"Danger",IF($AK99&lt;=Lists!$M$24,"Alert","OK")))</f>
        <v/>
      </c>
      <c r="AM99" s="19"/>
      <c r="AN99" s="19"/>
      <c r="AO99" s="19"/>
      <c r="AP99" s="19"/>
      <c r="AQ99" s="19"/>
      <c r="AR99" s="19"/>
      <c r="AS99" s="19"/>
      <c r="AT99" s="19"/>
      <c r="AU99" s="19"/>
      <c r="AV99" s="19"/>
    </row>
    <row r="100" customFormat="false" ht="15" hidden="false" customHeight="false" outlineLevel="0" collapsed="false">
      <c r="A100" s="19"/>
      <c r="B100" s="19"/>
      <c r="C100" s="19"/>
      <c r="D100" s="19"/>
      <c r="E100" s="19"/>
      <c r="F100" s="19"/>
      <c r="G100" s="19"/>
      <c r="H100" s="19"/>
      <c r="I100" s="19"/>
      <c r="J100" s="19"/>
      <c r="K100" s="19"/>
      <c r="L100" s="20"/>
      <c r="M100" s="20"/>
      <c r="N100" s="20"/>
      <c r="O100" s="20"/>
      <c r="P100" s="20"/>
      <c r="Q100" s="15" t="str">
        <f aca="false">IF(COUNT($L100:$P100)&lt;5,"",ROUND(($L100*Lists!$M$2+$M100*Lists!$M$3+$N100*Lists!$M$4+$O100*Lists!$M$5+$P100*Lists!$M$6)/5*100,0))</f>
        <v/>
      </c>
      <c r="R100" s="16" t="str">
        <f aca="false">IF($Q100="","",IF($Q100&gt;=Lists!$M$20,"A",IF($Q100&gt;=Lists!$M$21,"B","C")))</f>
        <v/>
      </c>
      <c r="S100" s="16" t="str">
        <f aca="false">IF($A100="","",IF(COUNTIF(Records!$C$5:$C$3000,$A100)=0,"No data",CHOOSE(_xlfn.MAXIFS(Records!$R$5:$R$3000,Records!$C$5:$C$3000,$A100,Records!$Y$5:$Y$3000,"&lt;&gt;Closed")+1,"OK","Alert","Danger")))</f>
        <v/>
      </c>
      <c r="T100" s="15" t="str">
        <f aca="false">IF($A100="","",COUNTIFS(Records!$C$5:$C$3000,$A100,Records!$R$5:$R$3000,"&gt;0",Records!$Y$5:$Y$3000,"&lt;&gt;Closed"))</f>
        <v/>
      </c>
      <c r="U100" s="20"/>
      <c r="V100" s="20"/>
      <c r="W100" s="20"/>
      <c r="X100" s="20"/>
      <c r="Y100" s="20"/>
      <c r="Z100" s="20"/>
      <c r="AA100" s="20"/>
      <c r="AB100" s="20"/>
      <c r="AC100" s="20"/>
      <c r="AD100" s="20"/>
      <c r="AE100" s="20"/>
      <c r="AF100" s="20"/>
      <c r="AG100" s="20"/>
      <c r="AH100" s="20"/>
      <c r="AI100" s="20"/>
      <c r="AJ100" s="21"/>
      <c r="AK100" s="15" t="str">
        <f aca="true">IF($AJ100="","",$AJ100-TODAY())</f>
        <v/>
      </c>
      <c r="AL100" s="16" t="str">
        <f aca="false">IF($AJ100="","",IF($AK100&lt;0,"Danger",IF($AK100&lt;=Lists!$M$24,"Alert","OK")))</f>
        <v/>
      </c>
      <c r="AM100" s="19"/>
      <c r="AN100" s="19"/>
      <c r="AO100" s="19"/>
      <c r="AP100" s="19"/>
      <c r="AQ100" s="19"/>
      <c r="AR100" s="19"/>
      <c r="AS100" s="19"/>
      <c r="AT100" s="19"/>
      <c r="AU100" s="19"/>
      <c r="AV100" s="19"/>
    </row>
    <row r="101" customFormat="false" ht="15" hidden="false" customHeight="false" outlineLevel="0" collapsed="false">
      <c r="A101" s="19"/>
      <c r="B101" s="19"/>
      <c r="C101" s="19"/>
      <c r="D101" s="19"/>
      <c r="E101" s="19"/>
      <c r="F101" s="19"/>
      <c r="G101" s="19"/>
      <c r="H101" s="19"/>
      <c r="I101" s="19"/>
      <c r="J101" s="19"/>
      <c r="K101" s="19"/>
      <c r="L101" s="20"/>
      <c r="M101" s="20"/>
      <c r="N101" s="20"/>
      <c r="O101" s="20"/>
      <c r="P101" s="20"/>
      <c r="Q101" s="15" t="str">
        <f aca="false">IF(COUNT($L101:$P101)&lt;5,"",ROUND(($L101*Lists!$M$2+$M101*Lists!$M$3+$N101*Lists!$M$4+$O101*Lists!$M$5+$P101*Lists!$M$6)/5*100,0))</f>
        <v/>
      </c>
      <c r="R101" s="16" t="str">
        <f aca="false">IF($Q101="","",IF($Q101&gt;=Lists!$M$20,"A",IF($Q101&gt;=Lists!$M$21,"B","C")))</f>
        <v/>
      </c>
      <c r="S101" s="16" t="str">
        <f aca="false">IF($A101="","",IF(COUNTIF(Records!$C$5:$C$3000,$A101)=0,"No data",CHOOSE(_xlfn.MAXIFS(Records!$R$5:$R$3000,Records!$C$5:$C$3000,$A101,Records!$Y$5:$Y$3000,"&lt;&gt;Closed")+1,"OK","Alert","Danger")))</f>
        <v/>
      </c>
      <c r="T101" s="15" t="str">
        <f aca="false">IF($A101="","",COUNTIFS(Records!$C$5:$C$3000,$A101,Records!$R$5:$R$3000,"&gt;0",Records!$Y$5:$Y$3000,"&lt;&gt;Closed"))</f>
        <v/>
      </c>
      <c r="U101" s="20"/>
      <c r="V101" s="20"/>
      <c r="W101" s="20"/>
      <c r="X101" s="20"/>
      <c r="Y101" s="20"/>
      <c r="Z101" s="20"/>
      <c r="AA101" s="20"/>
      <c r="AB101" s="20"/>
      <c r="AC101" s="20"/>
      <c r="AD101" s="20"/>
      <c r="AE101" s="20"/>
      <c r="AF101" s="20"/>
      <c r="AG101" s="20"/>
      <c r="AH101" s="20"/>
      <c r="AI101" s="20"/>
      <c r="AJ101" s="21"/>
      <c r="AK101" s="15" t="str">
        <f aca="true">IF($AJ101="","",$AJ101-TODAY())</f>
        <v/>
      </c>
      <c r="AL101" s="16" t="str">
        <f aca="false">IF($AJ101="","",IF($AK101&lt;0,"Danger",IF($AK101&lt;=Lists!$M$24,"Alert","OK")))</f>
        <v/>
      </c>
      <c r="AM101" s="19"/>
      <c r="AN101" s="19"/>
      <c r="AO101" s="19"/>
      <c r="AP101" s="19"/>
      <c r="AQ101" s="19"/>
      <c r="AR101" s="19"/>
      <c r="AS101" s="19"/>
      <c r="AT101" s="19"/>
      <c r="AU101" s="19"/>
      <c r="AV101" s="19"/>
    </row>
    <row r="102" customFormat="false" ht="15" hidden="false" customHeight="false" outlineLevel="0" collapsed="false">
      <c r="A102" s="19"/>
      <c r="B102" s="19"/>
      <c r="C102" s="19"/>
      <c r="D102" s="19"/>
      <c r="E102" s="19"/>
      <c r="F102" s="19"/>
      <c r="G102" s="19"/>
      <c r="H102" s="19"/>
      <c r="I102" s="19"/>
      <c r="J102" s="19"/>
      <c r="K102" s="19"/>
      <c r="L102" s="20"/>
      <c r="M102" s="20"/>
      <c r="N102" s="20"/>
      <c r="O102" s="20"/>
      <c r="P102" s="20"/>
      <c r="Q102" s="15" t="str">
        <f aca="false">IF(COUNT($L102:$P102)&lt;5,"",ROUND(($L102*Lists!$M$2+$M102*Lists!$M$3+$N102*Lists!$M$4+$O102*Lists!$M$5+$P102*Lists!$M$6)/5*100,0))</f>
        <v/>
      </c>
      <c r="R102" s="16" t="str">
        <f aca="false">IF($Q102="","",IF($Q102&gt;=Lists!$M$20,"A",IF($Q102&gt;=Lists!$M$21,"B","C")))</f>
        <v/>
      </c>
      <c r="S102" s="16" t="str">
        <f aca="false">IF($A102="","",IF(COUNTIF(Records!$C$5:$C$3000,$A102)=0,"No data",CHOOSE(_xlfn.MAXIFS(Records!$R$5:$R$3000,Records!$C$5:$C$3000,$A102,Records!$Y$5:$Y$3000,"&lt;&gt;Closed")+1,"OK","Alert","Danger")))</f>
        <v/>
      </c>
      <c r="T102" s="15" t="str">
        <f aca="false">IF($A102="","",COUNTIFS(Records!$C$5:$C$3000,$A102,Records!$R$5:$R$3000,"&gt;0",Records!$Y$5:$Y$3000,"&lt;&gt;Closed"))</f>
        <v/>
      </c>
      <c r="U102" s="20"/>
      <c r="V102" s="20"/>
      <c r="W102" s="20"/>
      <c r="X102" s="20"/>
      <c r="Y102" s="20"/>
      <c r="Z102" s="20"/>
      <c r="AA102" s="20"/>
      <c r="AB102" s="20"/>
      <c r="AC102" s="20"/>
      <c r="AD102" s="20"/>
      <c r="AE102" s="20"/>
      <c r="AF102" s="20"/>
      <c r="AG102" s="20"/>
      <c r="AH102" s="20"/>
      <c r="AI102" s="20"/>
      <c r="AJ102" s="21"/>
      <c r="AK102" s="15" t="str">
        <f aca="true">IF($AJ102="","",$AJ102-TODAY())</f>
        <v/>
      </c>
      <c r="AL102" s="16" t="str">
        <f aca="false">IF($AJ102="","",IF($AK102&lt;0,"Danger",IF($AK102&lt;=Lists!$M$24,"Alert","OK")))</f>
        <v/>
      </c>
      <c r="AM102" s="19"/>
      <c r="AN102" s="19"/>
      <c r="AO102" s="19"/>
      <c r="AP102" s="19"/>
      <c r="AQ102" s="19"/>
      <c r="AR102" s="19"/>
      <c r="AS102" s="19"/>
      <c r="AT102" s="19"/>
      <c r="AU102" s="19"/>
      <c r="AV102" s="19"/>
    </row>
    <row r="103" customFormat="false" ht="15" hidden="false" customHeight="false" outlineLevel="0" collapsed="false">
      <c r="A103" s="19"/>
      <c r="B103" s="19"/>
      <c r="C103" s="19"/>
      <c r="D103" s="19"/>
      <c r="E103" s="19"/>
      <c r="F103" s="19"/>
      <c r="G103" s="19"/>
      <c r="H103" s="19"/>
      <c r="I103" s="19"/>
      <c r="J103" s="19"/>
      <c r="K103" s="19"/>
      <c r="L103" s="20"/>
      <c r="M103" s="20"/>
      <c r="N103" s="20"/>
      <c r="O103" s="20"/>
      <c r="P103" s="20"/>
      <c r="Q103" s="15" t="str">
        <f aca="false">IF(COUNT($L103:$P103)&lt;5,"",ROUND(($L103*Lists!$M$2+$M103*Lists!$M$3+$N103*Lists!$M$4+$O103*Lists!$M$5+$P103*Lists!$M$6)/5*100,0))</f>
        <v/>
      </c>
      <c r="R103" s="16" t="str">
        <f aca="false">IF($Q103="","",IF($Q103&gt;=Lists!$M$20,"A",IF($Q103&gt;=Lists!$M$21,"B","C")))</f>
        <v/>
      </c>
      <c r="S103" s="16" t="str">
        <f aca="false">IF($A103="","",IF(COUNTIF(Records!$C$5:$C$3000,$A103)=0,"No data",CHOOSE(_xlfn.MAXIFS(Records!$R$5:$R$3000,Records!$C$5:$C$3000,$A103,Records!$Y$5:$Y$3000,"&lt;&gt;Closed")+1,"OK","Alert","Danger")))</f>
        <v/>
      </c>
      <c r="T103" s="15" t="str">
        <f aca="false">IF($A103="","",COUNTIFS(Records!$C$5:$C$3000,$A103,Records!$R$5:$R$3000,"&gt;0",Records!$Y$5:$Y$3000,"&lt;&gt;Closed"))</f>
        <v/>
      </c>
      <c r="U103" s="20"/>
      <c r="V103" s="20"/>
      <c r="W103" s="20"/>
      <c r="X103" s="20"/>
      <c r="Y103" s="20"/>
      <c r="Z103" s="20"/>
      <c r="AA103" s="20"/>
      <c r="AB103" s="20"/>
      <c r="AC103" s="20"/>
      <c r="AD103" s="20"/>
      <c r="AE103" s="20"/>
      <c r="AF103" s="20"/>
      <c r="AG103" s="20"/>
      <c r="AH103" s="20"/>
      <c r="AI103" s="20"/>
      <c r="AJ103" s="21"/>
      <c r="AK103" s="15" t="str">
        <f aca="true">IF($AJ103="","",$AJ103-TODAY())</f>
        <v/>
      </c>
      <c r="AL103" s="16" t="str">
        <f aca="false">IF($AJ103="","",IF($AK103&lt;0,"Danger",IF($AK103&lt;=Lists!$M$24,"Alert","OK")))</f>
        <v/>
      </c>
      <c r="AM103" s="19"/>
      <c r="AN103" s="19"/>
      <c r="AO103" s="19"/>
      <c r="AP103" s="19"/>
      <c r="AQ103" s="19"/>
      <c r="AR103" s="19"/>
      <c r="AS103" s="19"/>
      <c r="AT103" s="19"/>
      <c r="AU103" s="19"/>
      <c r="AV103" s="19"/>
    </row>
    <row r="104" customFormat="false" ht="15" hidden="false" customHeight="false" outlineLevel="0" collapsed="false">
      <c r="A104" s="19"/>
      <c r="B104" s="19"/>
      <c r="C104" s="19"/>
      <c r="D104" s="19"/>
      <c r="E104" s="19"/>
      <c r="F104" s="19"/>
      <c r="G104" s="19"/>
      <c r="H104" s="19"/>
      <c r="I104" s="19"/>
      <c r="J104" s="19"/>
      <c r="K104" s="19"/>
      <c r="L104" s="20"/>
      <c r="M104" s="20"/>
      <c r="N104" s="20"/>
      <c r="O104" s="20"/>
      <c r="P104" s="20"/>
      <c r="Q104" s="15" t="str">
        <f aca="false">IF(COUNT($L104:$P104)&lt;5,"",ROUND(($L104*Lists!$M$2+$M104*Lists!$M$3+$N104*Lists!$M$4+$O104*Lists!$M$5+$P104*Lists!$M$6)/5*100,0))</f>
        <v/>
      </c>
      <c r="R104" s="16" t="str">
        <f aca="false">IF($Q104="","",IF($Q104&gt;=Lists!$M$20,"A",IF($Q104&gt;=Lists!$M$21,"B","C")))</f>
        <v/>
      </c>
      <c r="S104" s="16" t="str">
        <f aca="false">IF($A104="","",IF(COUNTIF(Records!$C$5:$C$3000,$A104)=0,"No data",CHOOSE(_xlfn.MAXIFS(Records!$R$5:$R$3000,Records!$C$5:$C$3000,$A104,Records!$Y$5:$Y$3000,"&lt;&gt;Closed")+1,"OK","Alert","Danger")))</f>
        <v/>
      </c>
      <c r="T104" s="15" t="str">
        <f aca="false">IF($A104="","",COUNTIFS(Records!$C$5:$C$3000,$A104,Records!$R$5:$R$3000,"&gt;0",Records!$Y$5:$Y$3000,"&lt;&gt;Closed"))</f>
        <v/>
      </c>
      <c r="U104" s="20"/>
      <c r="V104" s="20"/>
      <c r="W104" s="20"/>
      <c r="X104" s="20"/>
      <c r="Y104" s="20"/>
      <c r="Z104" s="20"/>
      <c r="AA104" s="20"/>
      <c r="AB104" s="20"/>
      <c r="AC104" s="20"/>
      <c r="AD104" s="20"/>
      <c r="AE104" s="20"/>
      <c r="AF104" s="20"/>
      <c r="AG104" s="20"/>
      <c r="AH104" s="20"/>
      <c r="AI104" s="20"/>
      <c r="AJ104" s="21"/>
      <c r="AK104" s="15" t="str">
        <f aca="true">IF($AJ104="","",$AJ104-TODAY())</f>
        <v/>
      </c>
      <c r="AL104" s="16" t="str">
        <f aca="false">IF($AJ104="","",IF($AK104&lt;0,"Danger",IF($AK104&lt;=Lists!$M$24,"Alert","OK")))</f>
        <v/>
      </c>
      <c r="AM104" s="19"/>
      <c r="AN104" s="19"/>
      <c r="AO104" s="19"/>
      <c r="AP104" s="19"/>
      <c r="AQ104" s="19"/>
      <c r="AR104" s="19"/>
      <c r="AS104" s="19"/>
      <c r="AT104" s="19"/>
      <c r="AU104" s="19"/>
      <c r="AV104" s="19"/>
    </row>
    <row r="105" customFormat="false" ht="15" hidden="false" customHeight="false" outlineLevel="0" collapsed="false">
      <c r="A105" s="19"/>
      <c r="B105" s="19"/>
      <c r="C105" s="19"/>
      <c r="D105" s="19"/>
      <c r="E105" s="19"/>
      <c r="F105" s="19"/>
      <c r="G105" s="19"/>
      <c r="H105" s="19"/>
      <c r="I105" s="19"/>
      <c r="J105" s="19"/>
      <c r="K105" s="19"/>
      <c r="L105" s="20"/>
      <c r="M105" s="20"/>
      <c r="N105" s="20"/>
      <c r="O105" s="20"/>
      <c r="P105" s="20"/>
      <c r="Q105" s="15" t="str">
        <f aca="false">IF(COUNT($L105:$P105)&lt;5,"",ROUND(($L105*Lists!$M$2+$M105*Lists!$M$3+$N105*Lists!$M$4+$O105*Lists!$M$5+$P105*Lists!$M$6)/5*100,0))</f>
        <v/>
      </c>
      <c r="R105" s="16" t="str">
        <f aca="false">IF($Q105="","",IF($Q105&gt;=Lists!$M$20,"A",IF($Q105&gt;=Lists!$M$21,"B","C")))</f>
        <v/>
      </c>
      <c r="S105" s="16" t="str">
        <f aca="false">IF($A105="","",IF(COUNTIF(Records!$C$5:$C$3000,$A105)=0,"No data",CHOOSE(_xlfn.MAXIFS(Records!$R$5:$R$3000,Records!$C$5:$C$3000,$A105,Records!$Y$5:$Y$3000,"&lt;&gt;Closed")+1,"OK","Alert","Danger")))</f>
        <v/>
      </c>
      <c r="T105" s="15" t="str">
        <f aca="false">IF($A105="","",COUNTIFS(Records!$C$5:$C$3000,$A105,Records!$R$5:$R$3000,"&gt;0",Records!$Y$5:$Y$3000,"&lt;&gt;Closed"))</f>
        <v/>
      </c>
      <c r="U105" s="20"/>
      <c r="V105" s="20"/>
      <c r="W105" s="20"/>
      <c r="X105" s="20"/>
      <c r="Y105" s="20"/>
      <c r="Z105" s="20"/>
      <c r="AA105" s="20"/>
      <c r="AB105" s="20"/>
      <c r="AC105" s="20"/>
      <c r="AD105" s="20"/>
      <c r="AE105" s="20"/>
      <c r="AF105" s="20"/>
      <c r="AG105" s="20"/>
      <c r="AH105" s="20"/>
      <c r="AI105" s="20"/>
      <c r="AJ105" s="21"/>
      <c r="AK105" s="15" t="str">
        <f aca="true">IF($AJ105="","",$AJ105-TODAY())</f>
        <v/>
      </c>
      <c r="AL105" s="16" t="str">
        <f aca="false">IF($AJ105="","",IF($AK105&lt;0,"Danger",IF($AK105&lt;=Lists!$M$24,"Alert","OK")))</f>
        <v/>
      </c>
      <c r="AM105" s="19"/>
      <c r="AN105" s="19"/>
      <c r="AO105" s="19"/>
      <c r="AP105" s="19"/>
      <c r="AQ105" s="19"/>
      <c r="AR105" s="19"/>
      <c r="AS105" s="19"/>
      <c r="AT105" s="19"/>
      <c r="AU105" s="19"/>
      <c r="AV105" s="19"/>
    </row>
    <row r="106" customFormat="false" ht="15" hidden="false" customHeight="false" outlineLevel="0" collapsed="false">
      <c r="A106" s="19"/>
      <c r="B106" s="19"/>
      <c r="C106" s="19"/>
      <c r="D106" s="19"/>
      <c r="E106" s="19"/>
      <c r="F106" s="19"/>
      <c r="G106" s="19"/>
      <c r="H106" s="19"/>
      <c r="I106" s="19"/>
      <c r="J106" s="19"/>
      <c r="K106" s="19"/>
      <c r="L106" s="20"/>
      <c r="M106" s="20"/>
      <c r="N106" s="20"/>
      <c r="O106" s="20"/>
      <c r="P106" s="20"/>
      <c r="Q106" s="15" t="str">
        <f aca="false">IF(COUNT($L106:$P106)&lt;5,"",ROUND(($L106*Lists!$M$2+$M106*Lists!$M$3+$N106*Lists!$M$4+$O106*Lists!$M$5+$P106*Lists!$M$6)/5*100,0))</f>
        <v/>
      </c>
      <c r="R106" s="16" t="str">
        <f aca="false">IF($Q106="","",IF($Q106&gt;=Lists!$M$20,"A",IF($Q106&gt;=Lists!$M$21,"B","C")))</f>
        <v/>
      </c>
      <c r="S106" s="16" t="str">
        <f aca="false">IF($A106="","",IF(COUNTIF(Records!$C$5:$C$3000,$A106)=0,"No data",CHOOSE(_xlfn.MAXIFS(Records!$R$5:$R$3000,Records!$C$5:$C$3000,$A106,Records!$Y$5:$Y$3000,"&lt;&gt;Closed")+1,"OK","Alert","Danger")))</f>
        <v/>
      </c>
      <c r="T106" s="15" t="str">
        <f aca="false">IF($A106="","",COUNTIFS(Records!$C$5:$C$3000,$A106,Records!$R$5:$R$3000,"&gt;0",Records!$Y$5:$Y$3000,"&lt;&gt;Closed"))</f>
        <v/>
      </c>
      <c r="U106" s="20"/>
      <c r="V106" s="20"/>
      <c r="W106" s="20"/>
      <c r="X106" s="20"/>
      <c r="Y106" s="20"/>
      <c r="Z106" s="20"/>
      <c r="AA106" s="20"/>
      <c r="AB106" s="20"/>
      <c r="AC106" s="20"/>
      <c r="AD106" s="20"/>
      <c r="AE106" s="20"/>
      <c r="AF106" s="20"/>
      <c r="AG106" s="20"/>
      <c r="AH106" s="20"/>
      <c r="AI106" s="20"/>
      <c r="AJ106" s="21"/>
      <c r="AK106" s="15" t="str">
        <f aca="true">IF($AJ106="","",$AJ106-TODAY())</f>
        <v/>
      </c>
      <c r="AL106" s="16" t="str">
        <f aca="false">IF($AJ106="","",IF($AK106&lt;0,"Danger",IF($AK106&lt;=Lists!$M$24,"Alert","OK")))</f>
        <v/>
      </c>
      <c r="AM106" s="19"/>
      <c r="AN106" s="19"/>
      <c r="AO106" s="19"/>
      <c r="AP106" s="19"/>
      <c r="AQ106" s="19"/>
      <c r="AR106" s="19"/>
      <c r="AS106" s="19"/>
      <c r="AT106" s="19"/>
      <c r="AU106" s="19"/>
      <c r="AV106" s="19"/>
    </row>
    <row r="107" customFormat="false" ht="15" hidden="false" customHeight="false" outlineLevel="0" collapsed="false">
      <c r="A107" s="19"/>
      <c r="B107" s="19"/>
      <c r="C107" s="19"/>
      <c r="D107" s="19"/>
      <c r="E107" s="19"/>
      <c r="F107" s="19"/>
      <c r="G107" s="19"/>
      <c r="H107" s="19"/>
      <c r="I107" s="19"/>
      <c r="J107" s="19"/>
      <c r="K107" s="19"/>
      <c r="L107" s="20"/>
      <c r="M107" s="20"/>
      <c r="N107" s="20"/>
      <c r="O107" s="20"/>
      <c r="P107" s="20"/>
      <c r="Q107" s="15" t="str">
        <f aca="false">IF(COUNT($L107:$P107)&lt;5,"",ROUND(($L107*Lists!$M$2+$M107*Lists!$M$3+$N107*Lists!$M$4+$O107*Lists!$M$5+$P107*Lists!$M$6)/5*100,0))</f>
        <v/>
      </c>
      <c r="R107" s="16" t="str">
        <f aca="false">IF($Q107="","",IF($Q107&gt;=Lists!$M$20,"A",IF($Q107&gt;=Lists!$M$21,"B","C")))</f>
        <v/>
      </c>
      <c r="S107" s="16" t="str">
        <f aca="false">IF($A107="","",IF(COUNTIF(Records!$C$5:$C$3000,$A107)=0,"No data",CHOOSE(_xlfn.MAXIFS(Records!$R$5:$R$3000,Records!$C$5:$C$3000,$A107,Records!$Y$5:$Y$3000,"&lt;&gt;Closed")+1,"OK","Alert","Danger")))</f>
        <v/>
      </c>
      <c r="T107" s="15" t="str">
        <f aca="false">IF($A107="","",COUNTIFS(Records!$C$5:$C$3000,$A107,Records!$R$5:$R$3000,"&gt;0",Records!$Y$5:$Y$3000,"&lt;&gt;Closed"))</f>
        <v/>
      </c>
      <c r="U107" s="20"/>
      <c r="V107" s="20"/>
      <c r="W107" s="20"/>
      <c r="X107" s="20"/>
      <c r="Y107" s="20"/>
      <c r="Z107" s="20"/>
      <c r="AA107" s="20"/>
      <c r="AB107" s="20"/>
      <c r="AC107" s="20"/>
      <c r="AD107" s="20"/>
      <c r="AE107" s="20"/>
      <c r="AF107" s="20"/>
      <c r="AG107" s="20"/>
      <c r="AH107" s="20"/>
      <c r="AI107" s="20"/>
      <c r="AJ107" s="21"/>
      <c r="AK107" s="15" t="str">
        <f aca="true">IF($AJ107="","",$AJ107-TODAY())</f>
        <v/>
      </c>
      <c r="AL107" s="16" t="str">
        <f aca="false">IF($AJ107="","",IF($AK107&lt;0,"Danger",IF($AK107&lt;=Lists!$M$24,"Alert","OK")))</f>
        <v/>
      </c>
      <c r="AM107" s="19"/>
      <c r="AN107" s="19"/>
      <c r="AO107" s="19"/>
      <c r="AP107" s="19"/>
      <c r="AQ107" s="19"/>
      <c r="AR107" s="19"/>
      <c r="AS107" s="19"/>
      <c r="AT107" s="19"/>
      <c r="AU107" s="19"/>
      <c r="AV107" s="19"/>
    </row>
    <row r="108" customFormat="false" ht="15" hidden="false" customHeight="false" outlineLevel="0" collapsed="false">
      <c r="A108" s="19"/>
      <c r="B108" s="19"/>
      <c r="C108" s="19"/>
      <c r="D108" s="19"/>
      <c r="E108" s="19"/>
      <c r="F108" s="19"/>
      <c r="G108" s="19"/>
      <c r="H108" s="19"/>
      <c r="I108" s="19"/>
      <c r="J108" s="19"/>
      <c r="K108" s="19"/>
      <c r="L108" s="20"/>
      <c r="M108" s="20"/>
      <c r="N108" s="20"/>
      <c r="O108" s="20"/>
      <c r="P108" s="20"/>
      <c r="Q108" s="15" t="str">
        <f aca="false">IF(COUNT($L108:$P108)&lt;5,"",ROUND(($L108*Lists!$M$2+$M108*Lists!$M$3+$N108*Lists!$M$4+$O108*Lists!$M$5+$P108*Lists!$M$6)/5*100,0))</f>
        <v/>
      </c>
      <c r="R108" s="16" t="str">
        <f aca="false">IF($Q108="","",IF($Q108&gt;=Lists!$M$20,"A",IF($Q108&gt;=Lists!$M$21,"B","C")))</f>
        <v/>
      </c>
      <c r="S108" s="16" t="str">
        <f aca="false">IF($A108="","",IF(COUNTIF(Records!$C$5:$C$3000,$A108)=0,"No data",CHOOSE(_xlfn.MAXIFS(Records!$R$5:$R$3000,Records!$C$5:$C$3000,$A108,Records!$Y$5:$Y$3000,"&lt;&gt;Closed")+1,"OK","Alert","Danger")))</f>
        <v/>
      </c>
      <c r="T108" s="15" t="str">
        <f aca="false">IF($A108="","",COUNTIFS(Records!$C$5:$C$3000,$A108,Records!$R$5:$R$3000,"&gt;0",Records!$Y$5:$Y$3000,"&lt;&gt;Closed"))</f>
        <v/>
      </c>
      <c r="U108" s="20"/>
      <c r="V108" s="20"/>
      <c r="W108" s="20"/>
      <c r="X108" s="20"/>
      <c r="Y108" s="20"/>
      <c r="Z108" s="20"/>
      <c r="AA108" s="20"/>
      <c r="AB108" s="20"/>
      <c r="AC108" s="20"/>
      <c r="AD108" s="20"/>
      <c r="AE108" s="20"/>
      <c r="AF108" s="20"/>
      <c r="AG108" s="20"/>
      <c r="AH108" s="20"/>
      <c r="AI108" s="20"/>
      <c r="AJ108" s="21"/>
      <c r="AK108" s="15" t="str">
        <f aca="true">IF($AJ108="","",$AJ108-TODAY())</f>
        <v/>
      </c>
      <c r="AL108" s="16" t="str">
        <f aca="false">IF($AJ108="","",IF($AK108&lt;0,"Danger",IF($AK108&lt;=Lists!$M$24,"Alert","OK")))</f>
        <v/>
      </c>
      <c r="AM108" s="19"/>
      <c r="AN108" s="19"/>
      <c r="AO108" s="19"/>
      <c r="AP108" s="19"/>
      <c r="AQ108" s="19"/>
      <c r="AR108" s="19"/>
      <c r="AS108" s="19"/>
      <c r="AT108" s="19"/>
      <c r="AU108" s="19"/>
      <c r="AV108" s="19"/>
    </row>
    <row r="109" customFormat="false" ht="15" hidden="false" customHeight="false" outlineLevel="0" collapsed="false">
      <c r="A109" s="19"/>
      <c r="B109" s="19"/>
      <c r="C109" s="19"/>
      <c r="D109" s="19"/>
      <c r="E109" s="19"/>
      <c r="F109" s="19"/>
      <c r="G109" s="19"/>
      <c r="H109" s="19"/>
      <c r="I109" s="19"/>
      <c r="J109" s="19"/>
      <c r="K109" s="19"/>
      <c r="L109" s="20"/>
      <c r="M109" s="20"/>
      <c r="N109" s="20"/>
      <c r="O109" s="20"/>
      <c r="P109" s="20"/>
      <c r="Q109" s="15" t="str">
        <f aca="false">IF(COUNT($L109:$P109)&lt;5,"",ROUND(($L109*Lists!$M$2+$M109*Lists!$M$3+$N109*Lists!$M$4+$O109*Lists!$M$5+$P109*Lists!$M$6)/5*100,0))</f>
        <v/>
      </c>
      <c r="R109" s="16" t="str">
        <f aca="false">IF($Q109="","",IF($Q109&gt;=Lists!$M$20,"A",IF($Q109&gt;=Lists!$M$21,"B","C")))</f>
        <v/>
      </c>
      <c r="S109" s="16" t="str">
        <f aca="false">IF($A109="","",IF(COUNTIF(Records!$C$5:$C$3000,$A109)=0,"No data",CHOOSE(_xlfn.MAXIFS(Records!$R$5:$R$3000,Records!$C$5:$C$3000,$A109,Records!$Y$5:$Y$3000,"&lt;&gt;Closed")+1,"OK","Alert","Danger")))</f>
        <v/>
      </c>
      <c r="T109" s="15" t="str">
        <f aca="false">IF($A109="","",COUNTIFS(Records!$C$5:$C$3000,$A109,Records!$R$5:$R$3000,"&gt;0",Records!$Y$5:$Y$3000,"&lt;&gt;Closed"))</f>
        <v/>
      </c>
      <c r="U109" s="20"/>
      <c r="V109" s="20"/>
      <c r="W109" s="20"/>
      <c r="X109" s="20"/>
      <c r="Y109" s="20"/>
      <c r="Z109" s="20"/>
      <c r="AA109" s="20"/>
      <c r="AB109" s="20"/>
      <c r="AC109" s="20"/>
      <c r="AD109" s="20"/>
      <c r="AE109" s="20"/>
      <c r="AF109" s="20"/>
      <c r="AG109" s="20"/>
      <c r="AH109" s="20"/>
      <c r="AI109" s="20"/>
      <c r="AJ109" s="21"/>
      <c r="AK109" s="15" t="str">
        <f aca="true">IF($AJ109="","",$AJ109-TODAY())</f>
        <v/>
      </c>
      <c r="AL109" s="16" t="str">
        <f aca="false">IF($AJ109="","",IF($AK109&lt;0,"Danger",IF($AK109&lt;=Lists!$M$24,"Alert","OK")))</f>
        <v/>
      </c>
      <c r="AM109" s="19"/>
      <c r="AN109" s="19"/>
      <c r="AO109" s="19"/>
      <c r="AP109" s="19"/>
      <c r="AQ109" s="19"/>
      <c r="AR109" s="19"/>
      <c r="AS109" s="19"/>
      <c r="AT109" s="19"/>
      <c r="AU109" s="19"/>
      <c r="AV109" s="19"/>
    </row>
    <row r="110" customFormat="false" ht="15" hidden="false" customHeight="false" outlineLevel="0" collapsed="false">
      <c r="A110" s="19"/>
      <c r="B110" s="19"/>
      <c r="C110" s="19"/>
      <c r="D110" s="19"/>
      <c r="E110" s="19"/>
      <c r="F110" s="19"/>
      <c r="G110" s="19"/>
      <c r="H110" s="19"/>
      <c r="I110" s="19"/>
      <c r="J110" s="19"/>
      <c r="K110" s="19"/>
      <c r="L110" s="20"/>
      <c r="M110" s="20"/>
      <c r="N110" s="20"/>
      <c r="O110" s="20"/>
      <c r="P110" s="20"/>
      <c r="Q110" s="15" t="str">
        <f aca="false">IF(COUNT($L110:$P110)&lt;5,"",ROUND(($L110*Lists!$M$2+$M110*Lists!$M$3+$N110*Lists!$M$4+$O110*Lists!$M$5+$P110*Lists!$M$6)/5*100,0))</f>
        <v/>
      </c>
      <c r="R110" s="16" t="str">
        <f aca="false">IF($Q110="","",IF($Q110&gt;=Lists!$M$20,"A",IF($Q110&gt;=Lists!$M$21,"B","C")))</f>
        <v/>
      </c>
      <c r="S110" s="16" t="str">
        <f aca="false">IF($A110="","",IF(COUNTIF(Records!$C$5:$C$3000,$A110)=0,"No data",CHOOSE(_xlfn.MAXIFS(Records!$R$5:$R$3000,Records!$C$5:$C$3000,$A110,Records!$Y$5:$Y$3000,"&lt;&gt;Closed")+1,"OK","Alert","Danger")))</f>
        <v/>
      </c>
      <c r="T110" s="15" t="str">
        <f aca="false">IF($A110="","",COUNTIFS(Records!$C$5:$C$3000,$A110,Records!$R$5:$R$3000,"&gt;0",Records!$Y$5:$Y$3000,"&lt;&gt;Closed"))</f>
        <v/>
      </c>
      <c r="U110" s="20"/>
      <c r="V110" s="20"/>
      <c r="W110" s="20"/>
      <c r="X110" s="20"/>
      <c r="Y110" s="20"/>
      <c r="Z110" s="20"/>
      <c r="AA110" s="20"/>
      <c r="AB110" s="20"/>
      <c r="AC110" s="20"/>
      <c r="AD110" s="20"/>
      <c r="AE110" s="20"/>
      <c r="AF110" s="20"/>
      <c r="AG110" s="20"/>
      <c r="AH110" s="20"/>
      <c r="AI110" s="20"/>
      <c r="AJ110" s="21"/>
      <c r="AK110" s="15" t="str">
        <f aca="true">IF($AJ110="","",$AJ110-TODAY())</f>
        <v/>
      </c>
      <c r="AL110" s="16" t="str">
        <f aca="false">IF($AJ110="","",IF($AK110&lt;0,"Danger",IF($AK110&lt;=Lists!$M$24,"Alert","OK")))</f>
        <v/>
      </c>
      <c r="AM110" s="19"/>
      <c r="AN110" s="19"/>
      <c r="AO110" s="19"/>
      <c r="AP110" s="19"/>
      <c r="AQ110" s="19"/>
      <c r="AR110" s="19"/>
      <c r="AS110" s="19"/>
      <c r="AT110" s="19"/>
      <c r="AU110" s="19"/>
      <c r="AV110" s="19"/>
    </row>
    <row r="111" customFormat="false" ht="15" hidden="false" customHeight="false" outlineLevel="0" collapsed="false">
      <c r="A111" s="19"/>
      <c r="B111" s="19"/>
      <c r="C111" s="19"/>
      <c r="D111" s="19"/>
      <c r="E111" s="19"/>
      <c r="F111" s="19"/>
      <c r="G111" s="19"/>
      <c r="H111" s="19"/>
      <c r="I111" s="19"/>
      <c r="J111" s="19"/>
      <c r="K111" s="19"/>
      <c r="L111" s="20"/>
      <c r="M111" s="20"/>
      <c r="N111" s="20"/>
      <c r="O111" s="20"/>
      <c r="P111" s="20"/>
      <c r="Q111" s="15" t="str">
        <f aca="false">IF(COUNT($L111:$P111)&lt;5,"",ROUND(($L111*Lists!$M$2+$M111*Lists!$M$3+$N111*Lists!$M$4+$O111*Lists!$M$5+$P111*Lists!$M$6)/5*100,0))</f>
        <v/>
      </c>
      <c r="R111" s="16" t="str">
        <f aca="false">IF($Q111="","",IF($Q111&gt;=Lists!$M$20,"A",IF($Q111&gt;=Lists!$M$21,"B","C")))</f>
        <v/>
      </c>
      <c r="S111" s="16" t="str">
        <f aca="false">IF($A111="","",IF(COUNTIF(Records!$C$5:$C$3000,$A111)=0,"No data",CHOOSE(_xlfn.MAXIFS(Records!$R$5:$R$3000,Records!$C$5:$C$3000,$A111,Records!$Y$5:$Y$3000,"&lt;&gt;Closed")+1,"OK","Alert","Danger")))</f>
        <v/>
      </c>
      <c r="T111" s="15" t="str">
        <f aca="false">IF($A111="","",COUNTIFS(Records!$C$5:$C$3000,$A111,Records!$R$5:$R$3000,"&gt;0",Records!$Y$5:$Y$3000,"&lt;&gt;Closed"))</f>
        <v/>
      </c>
      <c r="U111" s="20"/>
      <c r="V111" s="20"/>
      <c r="W111" s="20"/>
      <c r="X111" s="20"/>
      <c r="Y111" s="20"/>
      <c r="Z111" s="20"/>
      <c r="AA111" s="20"/>
      <c r="AB111" s="20"/>
      <c r="AC111" s="20"/>
      <c r="AD111" s="20"/>
      <c r="AE111" s="20"/>
      <c r="AF111" s="20"/>
      <c r="AG111" s="20"/>
      <c r="AH111" s="20"/>
      <c r="AI111" s="20"/>
      <c r="AJ111" s="21"/>
      <c r="AK111" s="15" t="str">
        <f aca="true">IF($AJ111="","",$AJ111-TODAY())</f>
        <v/>
      </c>
      <c r="AL111" s="16" t="str">
        <f aca="false">IF($AJ111="","",IF($AK111&lt;0,"Danger",IF($AK111&lt;=Lists!$M$24,"Alert","OK")))</f>
        <v/>
      </c>
      <c r="AM111" s="19"/>
      <c r="AN111" s="19"/>
      <c r="AO111" s="19"/>
      <c r="AP111" s="19"/>
      <c r="AQ111" s="19"/>
      <c r="AR111" s="19"/>
      <c r="AS111" s="19"/>
      <c r="AT111" s="19"/>
      <c r="AU111" s="19"/>
      <c r="AV111" s="19"/>
    </row>
    <row r="112" customFormat="false" ht="15" hidden="false" customHeight="false" outlineLevel="0" collapsed="false">
      <c r="A112" s="19"/>
      <c r="B112" s="19"/>
      <c r="C112" s="19"/>
      <c r="D112" s="19"/>
      <c r="E112" s="19"/>
      <c r="F112" s="19"/>
      <c r="G112" s="19"/>
      <c r="H112" s="19"/>
      <c r="I112" s="19"/>
      <c r="J112" s="19"/>
      <c r="K112" s="19"/>
      <c r="L112" s="20"/>
      <c r="M112" s="20"/>
      <c r="N112" s="20"/>
      <c r="O112" s="20"/>
      <c r="P112" s="20"/>
      <c r="Q112" s="15" t="str">
        <f aca="false">IF(COUNT($L112:$P112)&lt;5,"",ROUND(($L112*Lists!$M$2+$M112*Lists!$M$3+$N112*Lists!$M$4+$O112*Lists!$M$5+$P112*Lists!$M$6)/5*100,0))</f>
        <v/>
      </c>
      <c r="R112" s="16" t="str">
        <f aca="false">IF($Q112="","",IF($Q112&gt;=Lists!$M$20,"A",IF($Q112&gt;=Lists!$M$21,"B","C")))</f>
        <v/>
      </c>
      <c r="S112" s="16" t="str">
        <f aca="false">IF($A112="","",IF(COUNTIF(Records!$C$5:$C$3000,$A112)=0,"No data",CHOOSE(_xlfn.MAXIFS(Records!$R$5:$R$3000,Records!$C$5:$C$3000,$A112,Records!$Y$5:$Y$3000,"&lt;&gt;Closed")+1,"OK","Alert","Danger")))</f>
        <v/>
      </c>
      <c r="T112" s="15" t="str">
        <f aca="false">IF($A112="","",COUNTIFS(Records!$C$5:$C$3000,$A112,Records!$R$5:$R$3000,"&gt;0",Records!$Y$5:$Y$3000,"&lt;&gt;Closed"))</f>
        <v/>
      </c>
      <c r="U112" s="20"/>
      <c r="V112" s="20"/>
      <c r="W112" s="20"/>
      <c r="X112" s="20"/>
      <c r="Y112" s="20"/>
      <c r="Z112" s="20"/>
      <c r="AA112" s="20"/>
      <c r="AB112" s="20"/>
      <c r="AC112" s="20"/>
      <c r="AD112" s="20"/>
      <c r="AE112" s="20"/>
      <c r="AF112" s="20"/>
      <c r="AG112" s="20"/>
      <c r="AH112" s="20"/>
      <c r="AI112" s="20"/>
      <c r="AJ112" s="21"/>
      <c r="AK112" s="15" t="str">
        <f aca="true">IF($AJ112="","",$AJ112-TODAY())</f>
        <v/>
      </c>
      <c r="AL112" s="16" t="str">
        <f aca="false">IF($AJ112="","",IF($AK112&lt;0,"Danger",IF($AK112&lt;=Lists!$M$24,"Alert","OK")))</f>
        <v/>
      </c>
      <c r="AM112" s="19"/>
      <c r="AN112" s="19"/>
      <c r="AO112" s="19"/>
      <c r="AP112" s="19"/>
      <c r="AQ112" s="19"/>
      <c r="AR112" s="19"/>
      <c r="AS112" s="19"/>
      <c r="AT112" s="19"/>
      <c r="AU112" s="19"/>
      <c r="AV112" s="19"/>
    </row>
    <row r="113" customFormat="false" ht="15" hidden="false" customHeight="false" outlineLevel="0" collapsed="false">
      <c r="A113" s="19"/>
      <c r="B113" s="19"/>
      <c r="C113" s="19"/>
      <c r="D113" s="19"/>
      <c r="E113" s="19"/>
      <c r="F113" s="19"/>
      <c r="G113" s="19"/>
      <c r="H113" s="19"/>
      <c r="I113" s="19"/>
      <c r="J113" s="19"/>
      <c r="K113" s="19"/>
      <c r="L113" s="20"/>
      <c r="M113" s="20"/>
      <c r="N113" s="20"/>
      <c r="O113" s="20"/>
      <c r="P113" s="20"/>
      <c r="Q113" s="15" t="str">
        <f aca="false">IF(COUNT($L113:$P113)&lt;5,"",ROUND(($L113*Lists!$M$2+$M113*Lists!$M$3+$N113*Lists!$M$4+$O113*Lists!$M$5+$P113*Lists!$M$6)/5*100,0))</f>
        <v/>
      </c>
      <c r="R113" s="16" t="str">
        <f aca="false">IF($Q113="","",IF($Q113&gt;=Lists!$M$20,"A",IF($Q113&gt;=Lists!$M$21,"B","C")))</f>
        <v/>
      </c>
      <c r="S113" s="16" t="str">
        <f aca="false">IF($A113="","",IF(COUNTIF(Records!$C$5:$C$3000,$A113)=0,"No data",CHOOSE(_xlfn.MAXIFS(Records!$R$5:$R$3000,Records!$C$5:$C$3000,$A113,Records!$Y$5:$Y$3000,"&lt;&gt;Closed")+1,"OK","Alert","Danger")))</f>
        <v/>
      </c>
      <c r="T113" s="15" t="str">
        <f aca="false">IF($A113="","",COUNTIFS(Records!$C$5:$C$3000,$A113,Records!$R$5:$R$3000,"&gt;0",Records!$Y$5:$Y$3000,"&lt;&gt;Closed"))</f>
        <v/>
      </c>
      <c r="U113" s="20"/>
      <c r="V113" s="20"/>
      <c r="W113" s="20"/>
      <c r="X113" s="20"/>
      <c r="Y113" s="20"/>
      <c r="Z113" s="20"/>
      <c r="AA113" s="20"/>
      <c r="AB113" s="20"/>
      <c r="AC113" s="20"/>
      <c r="AD113" s="20"/>
      <c r="AE113" s="20"/>
      <c r="AF113" s="20"/>
      <c r="AG113" s="20"/>
      <c r="AH113" s="20"/>
      <c r="AI113" s="20"/>
      <c r="AJ113" s="21"/>
      <c r="AK113" s="15" t="str">
        <f aca="true">IF($AJ113="","",$AJ113-TODAY())</f>
        <v/>
      </c>
      <c r="AL113" s="16" t="str">
        <f aca="false">IF($AJ113="","",IF($AK113&lt;0,"Danger",IF($AK113&lt;=Lists!$M$24,"Alert","OK")))</f>
        <v/>
      </c>
      <c r="AM113" s="19"/>
      <c r="AN113" s="19"/>
      <c r="AO113" s="19"/>
      <c r="AP113" s="19"/>
      <c r="AQ113" s="19"/>
      <c r="AR113" s="19"/>
      <c r="AS113" s="19"/>
      <c r="AT113" s="19"/>
      <c r="AU113" s="19"/>
      <c r="AV113" s="19"/>
    </row>
    <row r="114" customFormat="false" ht="15" hidden="false" customHeight="false" outlineLevel="0" collapsed="false">
      <c r="A114" s="19"/>
      <c r="B114" s="19"/>
      <c r="C114" s="19"/>
      <c r="D114" s="19"/>
      <c r="E114" s="19"/>
      <c r="F114" s="19"/>
      <c r="G114" s="19"/>
      <c r="H114" s="19"/>
      <c r="I114" s="19"/>
      <c r="J114" s="19"/>
      <c r="K114" s="19"/>
      <c r="L114" s="20"/>
      <c r="M114" s="20"/>
      <c r="N114" s="20"/>
      <c r="O114" s="20"/>
      <c r="P114" s="20"/>
      <c r="Q114" s="15" t="str">
        <f aca="false">IF(COUNT($L114:$P114)&lt;5,"",ROUND(($L114*Lists!$M$2+$M114*Lists!$M$3+$N114*Lists!$M$4+$O114*Lists!$M$5+$P114*Lists!$M$6)/5*100,0))</f>
        <v/>
      </c>
      <c r="R114" s="16" t="str">
        <f aca="false">IF($Q114="","",IF($Q114&gt;=Lists!$M$20,"A",IF($Q114&gt;=Lists!$M$21,"B","C")))</f>
        <v/>
      </c>
      <c r="S114" s="16" t="str">
        <f aca="false">IF($A114="","",IF(COUNTIF(Records!$C$5:$C$3000,$A114)=0,"No data",CHOOSE(_xlfn.MAXIFS(Records!$R$5:$R$3000,Records!$C$5:$C$3000,$A114,Records!$Y$5:$Y$3000,"&lt;&gt;Closed")+1,"OK","Alert","Danger")))</f>
        <v/>
      </c>
      <c r="T114" s="15" t="str">
        <f aca="false">IF($A114="","",COUNTIFS(Records!$C$5:$C$3000,$A114,Records!$R$5:$R$3000,"&gt;0",Records!$Y$5:$Y$3000,"&lt;&gt;Closed"))</f>
        <v/>
      </c>
      <c r="U114" s="20"/>
      <c r="V114" s="20"/>
      <c r="W114" s="20"/>
      <c r="X114" s="20"/>
      <c r="Y114" s="20"/>
      <c r="Z114" s="20"/>
      <c r="AA114" s="20"/>
      <c r="AB114" s="20"/>
      <c r="AC114" s="20"/>
      <c r="AD114" s="20"/>
      <c r="AE114" s="20"/>
      <c r="AF114" s="20"/>
      <c r="AG114" s="20"/>
      <c r="AH114" s="20"/>
      <c r="AI114" s="20"/>
      <c r="AJ114" s="21"/>
      <c r="AK114" s="15" t="str">
        <f aca="true">IF($AJ114="","",$AJ114-TODAY())</f>
        <v/>
      </c>
      <c r="AL114" s="16" t="str">
        <f aca="false">IF($AJ114="","",IF($AK114&lt;0,"Danger",IF($AK114&lt;=Lists!$M$24,"Alert","OK")))</f>
        <v/>
      </c>
      <c r="AM114" s="19"/>
      <c r="AN114" s="19"/>
      <c r="AO114" s="19"/>
      <c r="AP114" s="19"/>
      <c r="AQ114" s="19"/>
      <c r="AR114" s="19"/>
      <c r="AS114" s="19"/>
      <c r="AT114" s="19"/>
      <c r="AU114" s="19"/>
      <c r="AV114" s="19"/>
    </row>
    <row r="115" customFormat="false" ht="15" hidden="false" customHeight="false" outlineLevel="0" collapsed="false">
      <c r="A115" s="19"/>
      <c r="B115" s="19"/>
      <c r="C115" s="19"/>
      <c r="D115" s="19"/>
      <c r="E115" s="19"/>
      <c r="F115" s="19"/>
      <c r="G115" s="19"/>
      <c r="H115" s="19"/>
      <c r="I115" s="19"/>
      <c r="J115" s="19"/>
      <c r="K115" s="19"/>
      <c r="L115" s="20"/>
      <c r="M115" s="20"/>
      <c r="N115" s="20"/>
      <c r="O115" s="20"/>
      <c r="P115" s="20"/>
      <c r="Q115" s="15" t="str">
        <f aca="false">IF(COUNT($L115:$P115)&lt;5,"",ROUND(($L115*Lists!$M$2+$M115*Lists!$M$3+$N115*Lists!$M$4+$O115*Lists!$M$5+$P115*Lists!$M$6)/5*100,0))</f>
        <v/>
      </c>
      <c r="R115" s="16" t="str">
        <f aca="false">IF($Q115="","",IF($Q115&gt;=Lists!$M$20,"A",IF($Q115&gt;=Lists!$M$21,"B","C")))</f>
        <v/>
      </c>
      <c r="S115" s="16" t="str">
        <f aca="false">IF($A115="","",IF(COUNTIF(Records!$C$5:$C$3000,$A115)=0,"No data",CHOOSE(_xlfn.MAXIFS(Records!$R$5:$R$3000,Records!$C$5:$C$3000,$A115,Records!$Y$5:$Y$3000,"&lt;&gt;Closed")+1,"OK","Alert","Danger")))</f>
        <v/>
      </c>
      <c r="T115" s="15" t="str">
        <f aca="false">IF($A115="","",COUNTIFS(Records!$C$5:$C$3000,$A115,Records!$R$5:$R$3000,"&gt;0",Records!$Y$5:$Y$3000,"&lt;&gt;Closed"))</f>
        <v/>
      </c>
      <c r="U115" s="20"/>
      <c r="V115" s="20"/>
      <c r="W115" s="20"/>
      <c r="X115" s="20"/>
      <c r="Y115" s="20"/>
      <c r="Z115" s="20"/>
      <c r="AA115" s="20"/>
      <c r="AB115" s="20"/>
      <c r="AC115" s="20"/>
      <c r="AD115" s="20"/>
      <c r="AE115" s="20"/>
      <c r="AF115" s="20"/>
      <c r="AG115" s="20"/>
      <c r="AH115" s="20"/>
      <c r="AI115" s="20"/>
      <c r="AJ115" s="21"/>
      <c r="AK115" s="15" t="str">
        <f aca="true">IF($AJ115="","",$AJ115-TODAY())</f>
        <v/>
      </c>
      <c r="AL115" s="16" t="str">
        <f aca="false">IF($AJ115="","",IF($AK115&lt;0,"Danger",IF($AK115&lt;=Lists!$M$24,"Alert","OK")))</f>
        <v/>
      </c>
      <c r="AM115" s="19"/>
      <c r="AN115" s="19"/>
      <c r="AO115" s="19"/>
      <c r="AP115" s="19"/>
      <c r="AQ115" s="19"/>
      <c r="AR115" s="19"/>
      <c r="AS115" s="19"/>
      <c r="AT115" s="19"/>
      <c r="AU115" s="19"/>
      <c r="AV115" s="19"/>
    </row>
    <row r="116" customFormat="false" ht="15" hidden="false" customHeight="false" outlineLevel="0" collapsed="false">
      <c r="A116" s="19"/>
      <c r="B116" s="19"/>
      <c r="C116" s="19"/>
      <c r="D116" s="19"/>
      <c r="E116" s="19"/>
      <c r="F116" s="19"/>
      <c r="G116" s="19"/>
      <c r="H116" s="19"/>
      <c r="I116" s="19"/>
      <c r="J116" s="19"/>
      <c r="K116" s="19"/>
      <c r="L116" s="20"/>
      <c r="M116" s="20"/>
      <c r="N116" s="20"/>
      <c r="O116" s="20"/>
      <c r="P116" s="20"/>
      <c r="Q116" s="15" t="str">
        <f aca="false">IF(COUNT($L116:$P116)&lt;5,"",ROUND(($L116*Lists!$M$2+$M116*Lists!$M$3+$N116*Lists!$M$4+$O116*Lists!$M$5+$P116*Lists!$M$6)/5*100,0))</f>
        <v/>
      </c>
      <c r="R116" s="16" t="str">
        <f aca="false">IF($Q116="","",IF($Q116&gt;=Lists!$M$20,"A",IF($Q116&gt;=Lists!$M$21,"B","C")))</f>
        <v/>
      </c>
      <c r="S116" s="16" t="str">
        <f aca="false">IF($A116="","",IF(COUNTIF(Records!$C$5:$C$3000,$A116)=0,"No data",CHOOSE(_xlfn.MAXIFS(Records!$R$5:$R$3000,Records!$C$5:$C$3000,$A116,Records!$Y$5:$Y$3000,"&lt;&gt;Closed")+1,"OK","Alert","Danger")))</f>
        <v/>
      </c>
      <c r="T116" s="15" t="str">
        <f aca="false">IF($A116="","",COUNTIFS(Records!$C$5:$C$3000,$A116,Records!$R$5:$R$3000,"&gt;0",Records!$Y$5:$Y$3000,"&lt;&gt;Closed"))</f>
        <v/>
      </c>
      <c r="U116" s="20"/>
      <c r="V116" s="20"/>
      <c r="W116" s="20"/>
      <c r="X116" s="20"/>
      <c r="Y116" s="20"/>
      <c r="Z116" s="20"/>
      <c r="AA116" s="20"/>
      <c r="AB116" s="20"/>
      <c r="AC116" s="20"/>
      <c r="AD116" s="20"/>
      <c r="AE116" s="20"/>
      <c r="AF116" s="20"/>
      <c r="AG116" s="20"/>
      <c r="AH116" s="20"/>
      <c r="AI116" s="20"/>
      <c r="AJ116" s="21"/>
      <c r="AK116" s="15" t="str">
        <f aca="true">IF($AJ116="","",$AJ116-TODAY())</f>
        <v/>
      </c>
      <c r="AL116" s="16" t="str">
        <f aca="false">IF($AJ116="","",IF($AK116&lt;0,"Danger",IF($AK116&lt;=Lists!$M$24,"Alert","OK")))</f>
        <v/>
      </c>
      <c r="AM116" s="19"/>
      <c r="AN116" s="19"/>
      <c r="AO116" s="19"/>
      <c r="AP116" s="19"/>
      <c r="AQ116" s="19"/>
      <c r="AR116" s="19"/>
      <c r="AS116" s="19"/>
      <c r="AT116" s="19"/>
      <c r="AU116" s="19"/>
      <c r="AV116" s="19"/>
    </row>
    <row r="117" customFormat="false" ht="15" hidden="false" customHeight="false" outlineLevel="0" collapsed="false">
      <c r="A117" s="19"/>
      <c r="B117" s="19"/>
      <c r="C117" s="19"/>
      <c r="D117" s="19"/>
      <c r="E117" s="19"/>
      <c r="F117" s="19"/>
      <c r="G117" s="19"/>
      <c r="H117" s="19"/>
      <c r="I117" s="19"/>
      <c r="J117" s="19"/>
      <c r="K117" s="19"/>
      <c r="L117" s="20"/>
      <c r="M117" s="20"/>
      <c r="N117" s="20"/>
      <c r="O117" s="20"/>
      <c r="P117" s="20"/>
      <c r="Q117" s="15" t="str">
        <f aca="false">IF(COUNT($L117:$P117)&lt;5,"",ROUND(($L117*Lists!$M$2+$M117*Lists!$M$3+$N117*Lists!$M$4+$O117*Lists!$M$5+$P117*Lists!$M$6)/5*100,0))</f>
        <v/>
      </c>
      <c r="R117" s="16" t="str">
        <f aca="false">IF($Q117="","",IF($Q117&gt;=Lists!$M$20,"A",IF($Q117&gt;=Lists!$M$21,"B","C")))</f>
        <v/>
      </c>
      <c r="S117" s="16" t="str">
        <f aca="false">IF($A117="","",IF(COUNTIF(Records!$C$5:$C$3000,$A117)=0,"No data",CHOOSE(_xlfn.MAXIFS(Records!$R$5:$R$3000,Records!$C$5:$C$3000,$A117,Records!$Y$5:$Y$3000,"&lt;&gt;Closed")+1,"OK","Alert","Danger")))</f>
        <v/>
      </c>
      <c r="T117" s="15" t="str">
        <f aca="false">IF($A117="","",COUNTIFS(Records!$C$5:$C$3000,$A117,Records!$R$5:$R$3000,"&gt;0",Records!$Y$5:$Y$3000,"&lt;&gt;Closed"))</f>
        <v/>
      </c>
      <c r="U117" s="20"/>
      <c r="V117" s="20"/>
      <c r="W117" s="20"/>
      <c r="X117" s="20"/>
      <c r="Y117" s="20"/>
      <c r="Z117" s="20"/>
      <c r="AA117" s="20"/>
      <c r="AB117" s="20"/>
      <c r="AC117" s="20"/>
      <c r="AD117" s="20"/>
      <c r="AE117" s="20"/>
      <c r="AF117" s="20"/>
      <c r="AG117" s="20"/>
      <c r="AH117" s="20"/>
      <c r="AI117" s="20"/>
      <c r="AJ117" s="21"/>
      <c r="AK117" s="15" t="str">
        <f aca="true">IF($AJ117="","",$AJ117-TODAY())</f>
        <v/>
      </c>
      <c r="AL117" s="16" t="str">
        <f aca="false">IF($AJ117="","",IF($AK117&lt;0,"Danger",IF($AK117&lt;=Lists!$M$24,"Alert","OK")))</f>
        <v/>
      </c>
      <c r="AM117" s="19"/>
      <c r="AN117" s="19"/>
      <c r="AO117" s="19"/>
      <c r="AP117" s="19"/>
      <c r="AQ117" s="19"/>
      <c r="AR117" s="19"/>
      <c r="AS117" s="19"/>
      <c r="AT117" s="19"/>
      <c r="AU117" s="19"/>
      <c r="AV117" s="19"/>
    </row>
    <row r="118" customFormat="false" ht="15" hidden="false" customHeight="false" outlineLevel="0" collapsed="false">
      <c r="A118" s="19"/>
      <c r="B118" s="19"/>
      <c r="C118" s="19"/>
      <c r="D118" s="19"/>
      <c r="E118" s="19"/>
      <c r="F118" s="19"/>
      <c r="G118" s="19"/>
      <c r="H118" s="19"/>
      <c r="I118" s="19"/>
      <c r="J118" s="19"/>
      <c r="K118" s="19"/>
      <c r="L118" s="20"/>
      <c r="M118" s="20"/>
      <c r="N118" s="20"/>
      <c r="O118" s="20"/>
      <c r="P118" s="20"/>
      <c r="Q118" s="15" t="str">
        <f aca="false">IF(COUNT($L118:$P118)&lt;5,"",ROUND(($L118*Lists!$M$2+$M118*Lists!$M$3+$N118*Lists!$M$4+$O118*Lists!$M$5+$P118*Lists!$M$6)/5*100,0))</f>
        <v/>
      </c>
      <c r="R118" s="16" t="str">
        <f aca="false">IF($Q118="","",IF($Q118&gt;=Lists!$M$20,"A",IF($Q118&gt;=Lists!$M$21,"B","C")))</f>
        <v/>
      </c>
      <c r="S118" s="16" t="str">
        <f aca="false">IF($A118="","",IF(COUNTIF(Records!$C$5:$C$3000,$A118)=0,"No data",CHOOSE(_xlfn.MAXIFS(Records!$R$5:$R$3000,Records!$C$5:$C$3000,$A118,Records!$Y$5:$Y$3000,"&lt;&gt;Closed")+1,"OK","Alert","Danger")))</f>
        <v/>
      </c>
      <c r="T118" s="15" t="str">
        <f aca="false">IF($A118="","",COUNTIFS(Records!$C$5:$C$3000,$A118,Records!$R$5:$R$3000,"&gt;0",Records!$Y$5:$Y$3000,"&lt;&gt;Closed"))</f>
        <v/>
      </c>
      <c r="U118" s="20"/>
      <c r="V118" s="20"/>
      <c r="W118" s="20"/>
      <c r="X118" s="20"/>
      <c r="Y118" s="20"/>
      <c r="Z118" s="20"/>
      <c r="AA118" s="20"/>
      <c r="AB118" s="20"/>
      <c r="AC118" s="20"/>
      <c r="AD118" s="20"/>
      <c r="AE118" s="20"/>
      <c r="AF118" s="20"/>
      <c r="AG118" s="20"/>
      <c r="AH118" s="20"/>
      <c r="AI118" s="20"/>
      <c r="AJ118" s="21"/>
      <c r="AK118" s="15" t="str">
        <f aca="true">IF($AJ118="","",$AJ118-TODAY())</f>
        <v/>
      </c>
      <c r="AL118" s="16" t="str">
        <f aca="false">IF($AJ118="","",IF($AK118&lt;0,"Danger",IF($AK118&lt;=Lists!$M$24,"Alert","OK")))</f>
        <v/>
      </c>
      <c r="AM118" s="19"/>
      <c r="AN118" s="19"/>
      <c r="AO118" s="19"/>
      <c r="AP118" s="19"/>
      <c r="AQ118" s="19"/>
      <c r="AR118" s="19"/>
      <c r="AS118" s="19"/>
      <c r="AT118" s="19"/>
      <c r="AU118" s="19"/>
      <c r="AV118" s="19"/>
    </row>
    <row r="119" customFormat="false" ht="15" hidden="false" customHeight="false" outlineLevel="0" collapsed="false">
      <c r="A119" s="19"/>
      <c r="B119" s="19"/>
      <c r="C119" s="19"/>
      <c r="D119" s="19"/>
      <c r="E119" s="19"/>
      <c r="F119" s="19"/>
      <c r="G119" s="19"/>
      <c r="H119" s="19"/>
      <c r="I119" s="19"/>
      <c r="J119" s="19"/>
      <c r="K119" s="19"/>
      <c r="L119" s="20"/>
      <c r="M119" s="20"/>
      <c r="N119" s="20"/>
      <c r="O119" s="20"/>
      <c r="P119" s="20"/>
      <c r="Q119" s="15" t="str">
        <f aca="false">IF(COUNT($L119:$P119)&lt;5,"",ROUND(($L119*Lists!$M$2+$M119*Lists!$M$3+$N119*Lists!$M$4+$O119*Lists!$M$5+$P119*Lists!$M$6)/5*100,0))</f>
        <v/>
      </c>
      <c r="R119" s="16" t="str">
        <f aca="false">IF($Q119="","",IF($Q119&gt;=Lists!$M$20,"A",IF($Q119&gt;=Lists!$M$21,"B","C")))</f>
        <v/>
      </c>
      <c r="S119" s="16" t="str">
        <f aca="false">IF($A119="","",IF(COUNTIF(Records!$C$5:$C$3000,$A119)=0,"No data",CHOOSE(_xlfn.MAXIFS(Records!$R$5:$R$3000,Records!$C$5:$C$3000,$A119,Records!$Y$5:$Y$3000,"&lt;&gt;Closed")+1,"OK","Alert","Danger")))</f>
        <v/>
      </c>
      <c r="T119" s="15" t="str">
        <f aca="false">IF($A119="","",COUNTIFS(Records!$C$5:$C$3000,$A119,Records!$R$5:$R$3000,"&gt;0",Records!$Y$5:$Y$3000,"&lt;&gt;Closed"))</f>
        <v/>
      </c>
      <c r="U119" s="20"/>
      <c r="V119" s="20"/>
      <c r="W119" s="20"/>
      <c r="X119" s="20"/>
      <c r="Y119" s="20"/>
      <c r="Z119" s="20"/>
      <c r="AA119" s="20"/>
      <c r="AB119" s="20"/>
      <c r="AC119" s="20"/>
      <c r="AD119" s="20"/>
      <c r="AE119" s="20"/>
      <c r="AF119" s="20"/>
      <c r="AG119" s="20"/>
      <c r="AH119" s="20"/>
      <c r="AI119" s="20"/>
      <c r="AJ119" s="21"/>
      <c r="AK119" s="15" t="str">
        <f aca="true">IF($AJ119="","",$AJ119-TODAY())</f>
        <v/>
      </c>
      <c r="AL119" s="16" t="str">
        <f aca="false">IF($AJ119="","",IF($AK119&lt;0,"Danger",IF($AK119&lt;=Lists!$M$24,"Alert","OK")))</f>
        <v/>
      </c>
      <c r="AM119" s="19"/>
      <c r="AN119" s="19"/>
      <c r="AO119" s="19"/>
      <c r="AP119" s="19"/>
      <c r="AQ119" s="19"/>
      <c r="AR119" s="19"/>
      <c r="AS119" s="19"/>
      <c r="AT119" s="19"/>
      <c r="AU119" s="19"/>
      <c r="AV119" s="19"/>
    </row>
    <row r="120" customFormat="false" ht="15" hidden="false" customHeight="false" outlineLevel="0" collapsed="false">
      <c r="A120" s="19"/>
      <c r="B120" s="19"/>
      <c r="C120" s="19"/>
      <c r="D120" s="19"/>
      <c r="E120" s="19"/>
      <c r="F120" s="19"/>
      <c r="G120" s="19"/>
      <c r="H120" s="19"/>
      <c r="I120" s="19"/>
      <c r="J120" s="19"/>
      <c r="K120" s="19"/>
      <c r="L120" s="20"/>
      <c r="M120" s="20"/>
      <c r="N120" s="20"/>
      <c r="O120" s="20"/>
      <c r="P120" s="20"/>
      <c r="Q120" s="15" t="str">
        <f aca="false">IF(COUNT($L120:$P120)&lt;5,"",ROUND(($L120*Lists!$M$2+$M120*Lists!$M$3+$N120*Lists!$M$4+$O120*Lists!$M$5+$P120*Lists!$M$6)/5*100,0))</f>
        <v/>
      </c>
      <c r="R120" s="16" t="str">
        <f aca="false">IF($Q120="","",IF($Q120&gt;=Lists!$M$20,"A",IF($Q120&gt;=Lists!$M$21,"B","C")))</f>
        <v/>
      </c>
      <c r="S120" s="16" t="str">
        <f aca="false">IF($A120="","",IF(COUNTIF(Records!$C$5:$C$3000,$A120)=0,"No data",CHOOSE(_xlfn.MAXIFS(Records!$R$5:$R$3000,Records!$C$5:$C$3000,$A120,Records!$Y$5:$Y$3000,"&lt;&gt;Closed")+1,"OK","Alert","Danger")))</f>
        <v/>
      </c>
      <c r="T120" s="15" t="str">
        <f aca="false">IF($A120="","",COUNTIFS(Records!$C$5:$C$3000,$A120,Records!$R$5:$R$3000,"&gt;0",Records!$Y$5:$Y$3000,"&lt;&gt;Closed"))</f>
        <v/>
      </c>
      <c r="U120" s="20"/>
      <c r="V120" s="20"/>
      <c r="W120" s="20"/>
      <c r="X120" s="20"/>
      <c r="Y120" s="20"/>
      <c r="Z120" s="20"/>
      <c r="AA120" s="20"/>
      <c r="AB120" s="20"/>
      <c r="AC120" s="20"/>
      <c r="AD120" s="20"/>
      <c r="AE120" s="20"/>
      <c r="AF120" s="20"/>
      <c r="AG120" s="20"/>
      <c r="AH120" s="20"/>
      <c r="AI120" s="20"/>
      <c r="AJ120" s="21"/>
      <c r="AK120" s="15" t="str">
        <f aca="true">IF($AJ120="","",$AJ120-TODAY())</f>
        <v/>
      </c>
      <c r="AL120" s="16" t="str">
        <f aca="false">IF($AJ120="","",IF($AK120&lt;0,"Danger",IF($AK120&lt;=Lists!$M$24,"Alert","OK")))</f>
        <v/>
      </c>
      <c r="AM120" s="19"/>
      <c r="AN120" s="19"/>
      <c r="AO120" s="19"/>
      <c r="AP120" s="19"/>
      <c r="AQ120" s="19"/>
      <c r="AR120" s="19"/>
      <c r="AS120" s="19"/>
      <c r="AT120" s="19"/>
      <c r="AU120" s="19"/>
      <c r="AV120" s="19"/>
    </row>
    <row r="121" customFormat="false" ht="15" hidden="false" customHeight="false" outlineLevel="0" collapsed="false">
      <c r="A121" s="19"/>
      <c r="B121" s="19"/>
      <c r="C121" s="19"/>
      <c r="D121" s="19"/>
      <c r="E121" s="19"/>
      <c r="F121" s="19"/>
      <c r="G121" s="19"/>
      <c r="H121" s="19"/>
      <c r="I121" s="19"/>
      <c r="J121" s="19"/>
      <c r="K121" s="19"/>
      <c r="L121" s="20"/>
      <c r="M121" s="20"/>
      <c r="N121" s="20"/>
      <c r="O121" s="20"/>
      <c r="P121" s="20"/>
      <c r="Q121" s="15" t="str">
        <f aca="false">IF(COUNT($L121:$P121)&lt;5,"",ROUND(($L121*Lists!$M$2+$M121*Lists!$M$3+$N121*Lists!$M$4+$O121*Lists!$M$5+$P121*Lists!$M$6)/5*100,0))</f>
        <v/>
      </c>
      <c r="R121" s="16" t="str">
        <f aca="false">IF($Q121="","",IF($Q121&gt;=Lists!$M$20,"A",IF($Q121&gt;=Lists!$M$21,"B","C")))</f>
        <v/>
      </c>
      <c r="S121" s="16" t="str">
        <f aca="false">IF($A121="","",IF(COUNTIF(Records!$C$5:$C$3000,$A121)=0,"No data",CHOOSE(_xlfn.MAXIFS(Records!$R$5:$R$3000,Records!$C$5:$C$3000,$A121,Records!$Y$5:$Y$3000,"&lt;&gt;Closed")+1,"OK","Alert","Danger")))</f>
        <v/>
      </c>
      <c r="T121" s="15" t="str">
        <f aca="false">IF($A121="","",COUNTIFS(Records!$C$5:$C$3000,$A121,Records!$R$5:$R$3000,"&gt;0",Records!$Y$5:$Y$3000,"&lt;&gt;Closed"))</f>
        <v/>
      </c>
      <c r="U121" s="20"/>
      <c r="V121" s="20"/>
      <c r="W121" s="20"/>
      <c r="X121" s="20"/>
      <c r="Y121" s="20"/>
      <c r="Z121" s="20"/>
      <c r="AA121" s="20"/>
      <c r="AB121" s="20"/>
      <c r="AC121" s="20"/>
      <c r="AD121" s="20"/>
      <c r="AE121" s="20"/>
      <c r="AF121" s="20"/>
      <c r="AG121" s="20"/>
      <c r="AH121" s="20"/>
      <c r="AI121" s="20"/>
      <c r="AJ121" s="21"/>
      <c r="AK121" s="15" t="str">
        <f aca="true">IF($AJ121="","",$AJ121-TODAY())</f>
        <v/>
      </c>
      <c r="AL121" s="16" t="str">
        <f aca="false">IF($AJ121="","",IF($AK121&lt;0,"Danger",IF($AK121&lt;=Lists!$M$24,"Alert","OK")))</f>
        <v/>
      </c>
      <c r="AM121" s="19"/>
      <c r="AN121" s="19"/>
      <c r="AO121" s="19"/>
      <c r="AP121" s="19"/>
      <c r="AQ121" s="19"/>
      <c r="AR121" s="19"/>
      <c r="AS121" s="19"/>
      <c r="AT121" s="19"/>
      <c r="AU121" s="19"/>
      <c r="AV121" s="19"/>
    </row>
    <row r="122" customFormat="false" ht="15" hidden="false" customHeight="false" outlineLevel="0" collapsed="false">
      <c r="A122" s="19"/>
      <c r="B122" s="19"/>
      <c r="C122" s="19"/>
      <c r="D122" s="19"/>
      <c r="E122" s="19"/>
      <c r="F122" s="19"/>
      <c r="G122" s="19"/>
      <c r="H122" s="19"/>
      <c r="I122" s="19"/>
      <c r="J122" s="19"/>
      <c r="K122" s="19"/>
      <c r="L122" s="20"/>
      <c r="M122" s="20"/>
      <c r="N122" s="20"/>
      <c r="O122" s="20"/>
      <c r="P122" s="20"/>
      <c r="Q122" s="15" t="str">
        <f aca="false">IF(COUNT($L122:$P122)&lt;5,"",ROUND(($L122*Lists!$M$2+$M122*Lists!$M$3+$N122*Lists!$M$4+$O122*Lists!$M$5+$P122*Lists!$M$6)/5*100,0))</f>
        <v/>
      </c>
      <c r="R122" s="16" t="str">
        <f aca="false">IF($Q122="","",IF($Q122&gt;=Lists!$M$20,"A",IF($Q122&gt;=Lists!$M$21,"B","C")))</f>
        <v/>
      </c>
      <c r="S122" s="16" t="str">
        <f aca="false">IF($A122="","",IF(COUNTIF(Records!$C$5:$C$3000,$A122)=0,"No data",CHOOSE(_xlfn.MAXIFS(Records!$R$5:$R$3000,Records!$C$5:$C$3000,$A122,Records!$Y$5:$Y$3000,"&lt;&gt;Closed")+1,"OK","Alert","Danger")))</f>
        <v/>
      </c>
      <c r="T122" s="15" t="str">
        <f aca="false">IF($A122="","",COUNTIFS(Records!$C$5:$C$3000,$A122,Records!$R$5:$R$3000,"&gt;0",Records!$Y$5:$Y$3000,"&lt;&gt;Closed"))</f>
        <v/>
      </c>
      <c r="U122" s="20"/>
      <c r="V122" s="20"/>
      <c r="W122" s="20"/>
      <c r="X122" s="20"/>
      <c r="Y122" s="20"/>
      <c r="Z122" s="20"/>
      <c r="AA122" s="20"/>
      <c r="AB122" s="20"/>
      <c r="AC122" s="20"/>
      <c r="AD122" s="20"/>
      <c r="AE122" s="20"/>
      <c r="AF122" s="20"/>
      <c r="AG122" s="20"/>
      <c r="AH122" s="20"/>
      <c r="AI122" s="20"/>
      <c r="AJ122" s="21"/>
      <c r="AK122" s="15" t="str">
        <f aca="true">IF($AJ122="","",$AJ122-TODAY())</f>
        <v/>
      </c>
      <c r="AL122" s="16" t="str">
        <f aca="false">IF($AJ122="","",IF($AK122&lt;0,"Danger",IF($AK122&lt;=Lists!$M$24,"Alert","OK")))</f>
        <v/>
      </c>
      <c r="AM122" s="19"/>
      <c r="AN122" s="19"/>
      <c r="AO122" s="19"/>
      <c r="AP122" s="19"/>
      <c r="AQ122" s="19"/>
      <c r="AR122" s="19"/>
      <c r="AS122" s="19"/>
      <c r="AT122" s="19"/>
      <c r="AU122" s="19"/>
      <c r="AV122" s="19"/>
    </row>
    <row r="123" customFormat="false" ht="15" hidden="false" customHeight="false" outlineLevel="0" collapsed="false">
      <c r="A123" s="19"/>
      <c r="B123" s="19"/>
      <c r="C123" s="19"/>
      <c r="D123" s="19"/>
      <c r="E123" s="19"/>
      <c r="F123" s="19"/>
      <c r="G123" s="19"/>
      <c r="H123" s="19"/>
      <c r="I123" s="19"/>
      <c r="J123" s="19"/>
      <c r="K123" s="19"/>
      <c r="L123" s="20"/>
      <c r="M123" s="20"/>
      <c r="N123" s="20"/>
      <c r="O123" s="20"/>
      <c r="P123" s="20"/>
      <c r="Q123" s="15" t="str">
        <f aca="false">IF(COUNT($L123:$P123)&lt;5,"",ROUND(($L123*Lists!$M$2+$M123*Lists!$M$3+$N123*Lists!$M$4+$O123*Lists!$M$5+$P123*Lists!$M$6)/5*100,0))</f>
        <v/>
      </c>
      <c r="R123" s="16" t="str">
        <f aca="false">IF($Q123="","",IF($Q123&gt;=Lists!$M$20,"A",IF($Q123&gt;=Lists!$M$21,"B","C")))</f>
        <v/>
      </c>
      <c r="S123" s="16" t="str">
        <f aca="false">IF($A123="","",IF(COUNTIF(Records!$C$5:$C$3000,$A123)=0,"No data",CHOOSE(_xlfn.MAXIFS(Records!$R$5:$R$3000,Records!$C$5:$C$3000,$A123,Records!$Y$5:$Y$3000,"&lt;&gt;Closed")+1,"OK","Alert","Danger")))</f>
        <v/>
      </c>
      <c r="T123" s="15" t="str">
        <f aca="false">IF($A123="","",COUNTIFS(Records!$C$5:$C$3000,$A123,Records!$R$5:$R$3000,"&gt;0",Records!$Y$5:$Y$3000,"&lt;&gt;Closed"))</f>
        <v/>
      </c>
      <c r="U123" s="20"/>
      <c r="V123" s="20"/>
      <c r="W123" s="20"/>
      <c r="X123" s="20"/>
      <c r="Y123" s="20"/>
      <c r="Z123" s="20"/>
      <c r="AA123" s="20"/>
      <c r="AB123" s="20"/>
      <c r="AC123" s="20"/>
      <c r="AD123" s="20"/>
      <c r="AE123" s="20"/>
      <c r="AF123" s="20"/>
      <c r="AG123" s="20"/>
      <c r="AH123" s="20"/>
      <c r="AI123" s="20"/>
      <c r="AJ123" s="21"/>
      <c r="AK123" s="15" t="str">
        <f aca="true">IF($AJ123="","",$AJ123-TODAY())</f>
        <v/>
      </c>
      <c r="AL123" s="16" t="str">
        <f aca="false">IF($AJ123="","",IF($AK123&lt;0,"Danger",IF($AK123&lt;=Lists!$M$24,"Alert","OK")))</f>
        <v/>
      </c>
      <c r="AM123" s="19"/>
      <c r="AN123" s="19"/>
      <c r="AO123" s="19"/>
      <c r="AP123" s="19"/>
      <c r="AQ123" s="19"/>
      <c r="AR123" s="19"/>
      <c r="AS123" s="19"/>
      <c r="AT123" s="19"/>
      <c r="AU123" s="19"/>
      <c r="AV123" s="19"/>
    </row>
    <row r="124" customFormat="false" ht="15" hidden="false" customHeight="false" outlineLevel="0" collapsed="false">
      <c r="A124" s="19"/>
      <c r="B124" s="19"/>
      <c r="C124" s="19"/>
      <c r="D124" s="19"/>
      <c r="E124" s="19"/>
      <c r="F124" s="19"/>
      <c r="G124" s="19"/>
      <c r="H124" s="19"/>
      <c r="I124" s="19"/>
      <c r="J124" s="19"/>
      <c r="K124" s="19"/>
      <c r="L124" s="20"/>
      <c r="M124" s="20"/>
      <c r="N124" s="20"/>
      <c r="O124" s="20"/>
      <c r="P124" s="20"/>
      <c r="Q124" s="15" t="str">
        <f aca="false">IF(COUNT($L124:$P124)&lt;5,"",ROUND(($L124*Lists!$M$2+$M124*Lists!$M$3+$N124*Lists!$M$4+$O124*Lists!$M$5+$P124*Lists!$M$6)/5*100,0))</f>
        <v/>
      </c>
      <c r="R124" s="16" t="str">
        <f aca="false">IF($Q124="","",IF($Q124&gt;=Lists!$M$20,"A",IF($Q124&gt;=Lists!$M$21,"B","C")))</f>
        <v/>
      </c>
      <c r="S124" s="16" t="str">
        <f aca="false">IF($A124="","",IF(COUNTIF(Records!$C$5:$C$3000,$A124)=0,"No data",CHOOSE(_xlfn.MAXIFS(Records!$R$5:$R$3000,Records!$C$5:$C$3000,$A124,Records!$Y$5:$Y$3000,"&lt;&gt;Closed")+1,"OK","Alert","Danger")))</f>
        <v/>
      </c>
      <c r="T124" s="15" t="str">
        <f aca="false">IF($A124="","",COUNTIFS(Records!$C$5:$C$3000,$A124,Records!$R$5:$R$3000,"&gt;0",Records!$Y$5:$Y$3000,"&lt;&gt;Closed"))</f>
        <v/>
      </c>
      <c r="U124" s="20"/>
      <c r="V124" s="20"/>
      <c r="W124" s="20"/>
      <c r="X124" s="20"/>
      <c r="Y124" s="20"/>
      <c r="Z124" s="20"/>
      <c r="AA124" s="20"/>
      <c r="AB124" s="20"/>
      <c r="AC124" s="20"/>
      <c r="AD124" s="20"/>
      <c r="AE124" s="20"/>
      <c r="AF124" s="20"/>
      <c r="AG124" s="20"/>
      <c r="AH124" s="20"/>
      <c r="AI124" s="20"/>
      <c r="AJ124" s="21"/>
      <c r="AK124" s="15" t="str">
        <f aca="true">IF($AJ124="","",$AJ124-TODAY())</f>
        <v/>
      </c>
      <c r="AL124" s="16" t="str">
        <f aca="false">IF($AJ124="","",IF($AK124&lt;0,"Danger",IF($AK124&lt;=Lists!$M$24,"Alert","OK")))</f>
        <v/>
      </c>
      <c r="AM124" s="19"/>
      <c r="AN124" s="19"/>
      <c r="AO124" s="19"/>
      <c r="AP124" s="19"/>
      <c r="AQ124" s="19"/>
      <c r="AR124" s="19"/>
      <c r="AS124" s="19"/>
      <c r="AT124" s="19"/>
      <c r="AU124" s="19"/>
      <c r="AV124" s="19"/>
    </row>
    <row r="125" customFormat="false" ht="15" hidden="false" customHeight="false" outlineLevel="0" collapsed="false">
      <c r="A125" s="19"/>
      <c r="B125" s="19"/>
      <c r="C125" s="19"/>
      <c r="D125" s="19"/>
      <c r="E125" s="19"/>
      <c r="F125" s="19"/>
      <c r="G125" s="19"/>
      <c r="H125" s="19"/>
      <c r="I125" s="19"/>
      <c r="J125" s="19"/>
      <c r="K125" s="19"/>
      <c r="L125" s="20"/>
      <c r="M125" s="20"/>
      <c r="N125" s="20"/>
      <c r="O125" s="20"/>
      <c r="P125" s="20"/>
      <c r="Q125" s="15" t="str">
        <f aca="false">IF(COUNT($L125:$P125)&lt;5,"",ROUND(($L125*Lists!$M$2+$M125*Lists!$M$3+$N125*Lists!$M$4+$O125*Lists!$M$5+$P125*Lists!$M$6)/5*100,0))</f>
        <v/>
      </c>
      <c r="R125" s="16" t="str">
        <f aca="false">IF($Q125="","",IF($Q125&gt;=Lists!$M$20,"A",IF($Q125&gt;=Lists!$M$21,"B","C")))</f>
        <v/>
      </c>
      <c r="S125" s="16" t="str">
        <f aca="false">IF($A125="","",IF(COUNTIF(Records!$C$5:$C$3000,$A125)=0,"No data",CHOOSE(_xlfn.MAXIFS(Records!$R$5:$R$3000,Records!$C$5:$C$3000,$A125,Records!$Y$5:$Y$3000,"&lt;&gt;Closed")+1,"OK","Alert","Danger")))</f>
        <v/>
      </c>
      <c r="T125" s="15" t="str">
        <f aca="false">IF($A125="","",COUNTIFS(Records!$C$5:$C$3000,$A125,Records!$R$5:$R$3000,"&gt;0",Records!$Y$5:$Y$3000,"&lt;&gt;Closed"))</f>
        <v/>
      </c>
      <c r="U125" s="20"/>
      <c r="V125" s="20"/>
      <c r="W125" s="20"/>
      <c r="X125" s="20"/>
      <c r="Y125" s="20"/>
      <c r="Z125" s="20"/>
      <c r="AA125" s="20"/>
      <c r="AB125" s="20"/>
      <c r="AC125" s="20"/>
      <c r="AD125" s="20"/>
      <c r="AE125" s="20"/>
      <c r="AF125" s="20"/>
      <c r="AG125" s="20"/>
      <c r="AH125" s="20"/>
      <c r="AI125" s="20"/>
      <c r="AJ125" s="21"/>
      <c r="AK125" s="15" t="str">
        <f aca="true">IF($AJ125="","",$AJ125-TODAY())</f>
        <v/>
      </c>
      <c r="AL125" s="16" t="str">
        <f aca="false">IF($AJ125="","",IF($AK125&lt;0,"Danger",IF($AK125&lt;=Lists!$M$24,"Alert","OK")))</f>
        <v/>
      </c>
      <c r="AM125" s="19"/>
      <c r="AN125" s="19"/>
      <c r="AO125" s="19"/>
      <c r="AP125" s="19"/>
      <c r="AQ125" s="19"/>
      <c r="AR125" s="19"/>
      <c r="AS125" s="19"/>
      <c r="AT125" s="19"/>
      <c r="AU125" s="19"/>
      <c r="AV125" s="19"/>
    </row>
    <row r="126" customFormat="false" ht="15" hidden="false" customHeight="false" outlineLevel="0" collapsed="false">
      <c r="A126" s="19"/>
      <c r="B126" s="19"/>
      <c r="C126" s="19"/>
      <c r="D126" s="19"/>
      <c r="E126" s="19"/>
      <c r="F126" s="19"/>
      <c r="G126" s="19"/>
      <c r="H126" s="19"/>
      <c r="I126" s="19"/>
      <c r="J126" s="19"/>
      <c r="K126" s="19"/>
      <c r="L126" s="20"/>
      <c r="M126" s="20"/>
      <c r="N126" s="20"/>
      <c r="O126" s="20"/>
      <c r="P126" s="20"/>
      <c r="Q126" s="15" t="str">
        <f aca="false">IF(COUNT($L126:$P126)&lt;5,"",ROUND(($L126*Lists!$M$2+$M126*Lists!$M$3+$N126*Lists!$M$4+$O126*Lists!$M$5+$P126*Lists!$M$6)/5*100,0))</f>
        <v/>
      </c>
      <c r="R126" s="16" t="str">
        <f aca="false">IF($Q126="","",IF($Q126&gt;=Lists!$M$20,"A",IF($Q126&gt;=Lists!$M$21,"B","C")))</f>
        <v/>
      </c>
      <c r="S126" s="16" t="str">
        <f aca="false">IF($A126="","",IF(COUNTIF(Records!$C$5:$C$3000,$A126)=0,"No data",CHOOSE(_xlfn.MAXIFS(Records!$R$5:$R$3000,Records!$C$5:$C$3000,$A126,Records!$Y$5:$Y$3000,"&lt;&gt;Closed")+1,"OK","Alert","Danger")))</f>
        <v/>
      </c>
      <c r="T126" s="15" t="str">
        <f aca="false">IF($A126="","",COUNTIFS(Records!$C$5:$C$3000,$A126,Records!$R$5:$R$3000,"&gt;0",Records!$Y$5:$Y$3000,"&lt;&gt;Closed"))</f>
        <v/>
      </c>
      <c r="U126" s="20"/>
      <c r="V126" s="20"/>
      <c r="W126" s="20"/>
      <c r="X126" s="20"/>
      <c r="Y126" s="20"/>
      <c r="Z126" s="20"/>
      <c r="AA126" s="20"/>
      <c r="AB126" s="20"/>
      <c r="AC126" s="20"/>
      <c r="AD126" s="20"/>
      <c r="AE126" s="20"/>
      <c r="AF126" s="20"/>
      <c r="AG126" s="20"/>
      <c r="AH126" s="20"/>
      <c r="AI126" s="20"/>
      <c r="AJ126" s="21"/>
      <c r="AK126" s="15" t="str">
        <f aca="true">IF($AJ126="","",$AJ126-TODAY())</f>
        <v/>
      </c>
      <c r="AL126" s="16" t="str">
        <f aca="false">IF($AJ126="","",IF($AK126&lt;0,"Danger",IF($AK126&lt;=Lists!$M$24,"Alert","OK")))</f>
        <v/>
      </c>
      <c r="AM126" s="19"/>
      <c r="AN126" s="19"/>
      <c r="AO126" s="19"/>
      <c r="AP126" s="19"/>
      <c r="AQ126" s="19"/>
      <c r="AR126" s="19"/>
      <c r="AS126" s="19"/>
      <c r="AT126" s="19"/>
      <c r="AU126" s="19"/>
      <c r="AV126" s="19"/>
    </row>
    <row r="127" customFormat="false" ht="15" hidden="false" customHeight="false" outlineLevel="0" collapsed="false">
      <c r="A127" s="19"/>
      <c r="B127" s="19"/>
      <c r="C127" s="19"/>
      <c r="D127" s="19"/>
      <c r="E127" s="19"/>
      <c r="F127" s="19"/>
      <c r="G127" s="19"/>
      <c r="H127" s="19"/>
      <c r="I127" s="19"/>
      <c r="J127" s="19"/>
      <c r="K127" s="19"/>
      <c r="L127" s="20"/>
      <c r="M127" s="20"/>
      <c r="N127" s="20"/>
      <c r="O127" s="20"/>
      <c r="P127" s="20"/>
      <c r="Q127" s="15" t="str">
        <f aca="false">IF(COUNT($L127:$P127)&lt;5,"",ROUND(($L127*Lists!$M$2+$M127*Lists!$M$3+$N127*Lists!$M$4+$O127*Lists!$M$5+$P127*Lists!$M$6)/5*100,0))</f>
        <v/>
      </c>
      <c r="R127" s="16" t="str">
        <f aca="false">IF($Q127="","",IF($Q127&gt;=Lists!$M$20,"A",IF($Q127&gt;=Lists!$M$21,"B","C")))</f>
        <v/>
      </c>
      <c r="S127" s="16" t="str">
        <f aca="false">IF($A127="","",IF(COUNTIF(Records!$C$5:$C$3000,$A127)=0,"No data",CHOOSE(_xlfn.MAXIFS(Records!$R$5:$R$3000,Records!$C$5:$C$3000,$A127,Records!$Y$5:$Y$3000,"&lt;&gt;Closed")+1,"OK","Alert","Danger")))</f>
        <v/>
      </c>
      <c r="T127" s="15" t="str">
        <f aca="false">IF($A127="","",COUNTIFS(Records!$C$5:$C$3000,$A127,Records!$R$5:$R$3000,"&gt;0",Records!$Y$5:$Y$3000,"&lt;&gt;Closed"))</f>
        <v/>
      </c>
      <c r="U127" s="20"/>
      <c r="V127" s="20"/>
      <c r="W127" s="20"/>
      <c r="X127" s="20"/>
      <c r="Y127" s="20"/>
      <c r="Z127" s="20"/>
      <c r="AA127" s="20"/>
      <c r="AB127" s="20"/>
      <c r="AC127" s="20"/>
      <c r="AD127" s="20"/>
      <c r="AE127" s="20"/>
      <c r="AF127" s="20"/>
      <c r="AG127" s="20"/>
      <c r="AH127" s="20"/>
      <c r="AI127" s="20"/>
      <c r="AJ127" s="21"/>
      <c r="AK127" s="15" t="str">
        <f aca="true">IF($AJ127="","",$AJ127-TODAY())</f>
        <v/>
      </c>
      <c r="AL127" s="16" t="str">
        <f aca="false">IF($AJ127="","",IF($AK127&lt;0,"Danger",IF($AK127&lt;=Lists!$M$24,"Alert","OK")))</f>
        <v/>
      </c>
      <c r="AM127" s="19"/>
      <c r="AN127" s="19"/>
      <c r="AO127" s="19"/>
      <c r="AP127" s="19"/>
      <c r="AQ127" s="19"/>
      <c r="AR127" s="19"/>
      <c r="AS127" s="19"/>
      <c r="AT127" s="19"/>
      <c r="AU127" s="19"/>
      <c r="AV127" s="19"/>
    </row>
    <row r="128" customFormat="false" ht="15" hidden="false" customHeight="false" outlineLevel="0" collapsed="false">
      <c r="A128" s="19"/>
      <c r="B128" s="19"/>
      <c r="C128" s="19"/>
      <c r="D128" s="19"/>
      <c r="E128" s="19"/>
      <c r="F128" s="19"/>
      <c r="G128" s="19"/>
      <c r="H128" s="19"/>
      <c r="I128" s="19"/>
      <c r="J128" s="19"/>
      <c r="K128" s="19"/>
      <c r="L128" s="20"/>
      <c r="M128" s="20"/>
      <c r="N128" s="20"/>
      <c r="O128" s="20"/>
      <c r="P128" s="20"/>
      <c r="Q128" s="15" t="str">
        <f aca="false">IF(COUNT($L128:$P128)&lt;5,"",ROUND(($L128*Lists!$M$2+$M128*Lists!$M$3+$N128*Lists!$M$4+$O128*Lists!$M$5+$P128*Lists!$M$6)/5*100,0))</f>
        <v/>
      </c>
      <c r="R128" s="16" t="str">
        <f aca="false">IF($Q128="","",IF($Q128&gt;=Lists!$M$20,"A",IF($Q128&gt;=Lists!$M$21,"B","C")))</f>
        <v/>
      </c>
      <c r="S128" s="16" t="str">
        <f aca="false">IF($A128="","",IF(COUNTIF(Records!$C$5:$C$3000,$A128)=0,"No data",CHOOSE(_xlfn.MAXIFS(Records!$R$5:$R$3000,Records!$C$5:$C$3000,$A128,Records!$Y$5:$Y$3000,"&lt;&gt;Closed")+1,"OK","Alert","Danger")))</f>
        <v/>
      </c>
      <c r="T128" s="15" t="str">
        <f aca="false">IF($A128="","",COUNTIFS(Records!$C$5:$C$3000,$A128,Records!$R$5:$R$3000,"&gt;0",Records!$Y$5:$Y$3000,"&lt;&gt;Closed"))</f>
        <v/>
      </c>
      <c r="U128" s="20"/>
      <c r="V128" s="20"/>
      <c r="W128" s="20"/>
      <c r="X128" s="20"/>
      <c r="Y128" s="20"/>
      <c r="Z128" s="20"/>
      <c r="AA128" s="20"/>
      <c r="AB128" s="20"/>
      <c r="AC128" s="20"/>
      <c r="AD128" s="20"/>
      <c r="AE128" s="20"/>
      <c r="AF128" s="20"/>
      <c r="AG128" s="20"/>
      <c r="AH128" s="20"/>
      <c r="AI128" s="20"/>
      <c r="AJ128" s="21"/>
      <c r="AK128" s="15" t="str">
        <f aca="true">IF($AJ128="","",$AJ128-TODAY())</f>
        <v/>
      </c>
      <c r="AL128" s="16" t="str">
        <f aca="false">IF($AJ128="","",IF($AK128&lt;0,"Danger",IF($AK128&lt;=Lists!$M$24,"Alert","OK")))</f>
        <v/>
      </c>
      <c r="AM128" s="19"/>
      <c r="AN128" s="19"/>
      <c r="AO128" s="19"/>
      <c r="AP128" s="19"/>
      <c r="AQ128" s="19"/>
      <c r="AR128" s="19"/>
      <c r="AS128" s="19"/>
      <c r="AT128" s="19"/>
      <c r="AU128" s="19"/>
      <c r="AV128" s="19"/>
    </row>
    <row r="129" customFormat="false" ht="15" hidden="false" customHeight="false" outlineLevel="0" collapsed="false">
      <c r="A129" s="19"/>
      <c r="B129" s="19"/>
      <c r="C129" s="19"/>
      <c r="D129" s="19"/>
      <c r="E129" s="19"/>
      <c r="F129" s="19"/>
      <c r="G129" s="19"/>
      <c r="H129" s="19"/>
      <c r="I129" s="19"/>
      <c r="J129" s="19"/>
      <c r="K129" s="19"/>
      <c r="L129" s="20"/>
      <c r="M129" s="20"/>
      <c r="N129" s="20"/>
      <c r="O129" s="20"/>
      <c r="P129" s="20"/>
      <c r="Q129" s="15" t="str">
        <f aca="false">IF(COUNT($L129:$P129)&lt;5,"",ROUND(($L129*Lists!$M$2+$M129*Lists!$M$3+$N129*Lists!$M$4+$O129*Lists!$M$5+$P129*Lists!$M$6)/5*100,0))</f>
        <v/>
      </c>
      <c r="R129" s="16" t="str">
        <f aca="false">IF($Q129="","",IF($Q129&gt;=Lists!$M$20,"A",IF($Q129&gt;=Lists!$M$21,"B","C")))</f>
        <v/>
      </c>
      <c r="S129" s="16" t="str">
        <f aca="false">IF($A129="","",IF(COUNTIF(Records!$C$5:$C$3000,$A129)=0,"No data",CHOOSE(_xlfn.MAXIFS(Records!$R$5:$R$3000,Records!$C$5:$C$3000,$A129,Records!$Y$5:$Y$3000,"&lt;&gt;Closed")+1,"OK","Alert","Danger")))</f>
        <v/>
      </c>
      <c r="T129" s="15" t="str">
        <f aca="false">IF($A129="","",COUNTIFS(Records!$C$5:$C$3000,$A129,Records!$R$5:$R$3000,"&gt;0",Records!$Y$5:$Y$3000,"&lt;&gt;Closed"))</f>
        <v/>
      </c>
      <c r="U129" s="20"/>
      <c r="V129" s="20"/>
      <c r="W129" s="20"/>
      <c r="X129" s="20"/>
      <c r="Y129" s="20"/>
      <c r="Z129" s="20"/>
      <c r="AA129" s="20"/>
      <c r="AB129" s="20"/>
      <c r="AC129" s="20"/>
      <c r="AD129" s="20"/>
      <c r="AE129" s="20"/>
      <c r="AF129" s="20"/>
      <c r="AG129" s="20"/>
      <c r="AH129" s="20"/>
      <c r="AI129" s="20"/>
      <c r="AJ129" s="21"/>
      <c r="AK129" s="15" t="str">
        <f aca="true">IF($AJ129="","",$AJ129-TODAY())</f>
        <v/>
      </c>
      <c r="AL129" s="16" t="str">
        <f aca="false">IF($AJ129="","",IF($AK129&lt;0,"Danger",IF($AK129&lt;=Lists!$M$24,"Alert","OK")))</f>
        <v/>
      </c>
      <c r="AM129" s="19"/>
      <c r="AN129" s="19"/>
      <c r="AO129" s="19"/>
      <c r="AP129" s="19"/>
      <c r="AQ129" s="19"/>
      <c r="AR129" s="19"/>
      <c r="AS129" s="19"/>
      <c r="AT129" s="19"/>
      <c r="AU129" s="19"/>
      <c r="AV129" s="19"/>
    </row>
    <row r="130" customFormat="false" ht="15" hidden="false" customHeight="false" outlineLevel="0" collapsed="false">
      <c r="A130" s="19"/>
      <c r="B130" s="19"/>
      <c r="C130" s="19"/>
      <c r="D130" s="19"/>
      <c r="E130" s="19"/>
      <c r="F130" s="19"/>
      <c r="G130" s="19"/>
      <c r="H130" s="19"/>
      <c r="I130" s="19"/>
      <c r="J130" s="19"/>
      <c r="K130" s="19"/>
      <c r="L130" s="20"/>
      <c r="M130" s="20"/>
      <c r="N130" s="20"/>
      <c r="O130" s="20"/>
      <c r="P130" s="20"/>
      <c r="Q130" s="15" t="str">
        <f aca="false">IF(COUNT($L130:$P130)&lt;5,"",ROUND(($L130*Lists!$M$2+$M130*Lists!$M$3+$N130*Lists!$M$4+$O130*Lists!$M$5+$P130*Lists!$M$6)/5*100,0))</f>
        <v/>
      </c>
      <c r="R130" s="16" t="str">
        <f aca="false">IF($Q130="","",IF($Q130&gt;=Lists!$M$20,"A",IF($Q130&gt;=Lists!$M$21,"B","C")))</f>
        <v/>
      </c>
      <c r="S130" s="16" t="str">
        <f aca="false">IF($A130="","",IF(COUNTIF(Records!$C$5:$C$3000,$A130)=0,"No data",CHOOSE(_xlfn.MAXIFS(Records!$R$5:$R$3000,Records!$C$5:$C$3000,$A130,Records!$Y$5:$Y$3000,"&lt;&gt;Closed")+1,"OK","Alert","Danger")))</f>
        <v/>
      </c>
      <c r="T130" s="15" t="str">
        <f aca="false">IF($A130="","",COUNTIFS(Records!$C$5:$C$3000,$A130,Records!$R$5:$R$3000,"&gt;0",Records!$Y$5:$Y$3000,"&lt;&gt;Closed"))</f>
        <v/>
      </c>
      <c r="U130" s="20"/>
      <c r="V130" s="20"/>
      <c r="W130" s="20"/>
      <c r="X130" s="20"/>
      <c r="Y130" s="20"/>
      <c r="Z130" s="20"/>
      <c r="AA130" s="20"/>
      <c r="AB130" s="20"/>
      <c r="AC130" s="20"/>
      <c r="AD130" s="20"/>
      <c r="AE130" s="20"/>
      <c r="AF130" s="20"/>
      <c r="AG130" s="20"/>
      <c r="AH130" s="20"/>
      <c r="AI130" s="20"/>
      <c r="AJ130" s="21"/>
      <c r="AK130" s="15" t="str">
        <f aca="true">IF($AJ130="","",$AJ130-TODAY())</f>
        <v/>
      </c>
      <c r="AL130" s="16" t="str">
        <f aca="false">IF($AJ130="","",IF($AK130&lt;0,"Danger",IF($AK130&lt;=Lists!$M$24,"Alert","OK")))</f>
        <v/>
      </c>
      <c r="AM130" s="19"/>
      <c r="AN130" s="19"/>
      <c r="AO130" s="19"/>
      <c r="AP130" s="19"/>
      <c r="AQ130" s="19"/>
      <c r="AR130" s="19"/>
      <c r="AS130" s="19"/>
      <c r="AT130" s="19"/>
      <c r="AU130" s="19"/>
      <c r="AV130" s="19"/>
    </row>
    <row r="131" customFormat="false" ht="15" hidden="false" customHeight="false" outlineLevel="0" collapsed="false">
      <c r="A131" s="19"/>
      <c r="B131" s="19"/>
      <c r="C131" s="19"/>
      <c r="D131" s="19"/>
      <c r="E131" s="19"/>
      <c r="F131" s="19"/>
      <c r="G131" s="19"/>
      <c r="H131" s="19"/>
      <c r="I131" s="19"/>
      <c r="J131" s="19"/>
      <c r="K131" s="19"/>
      <c r="L131" s="20"/>
      <c r="M131" s="20"/>
      <c r="N131" s="20"/>
      <c r="O131" s="20"/>
      <c r="P131" s="20"/>
      <c r="Q131" s="15" t="str">
        <f aca="false">IF(COUNT($L131:$P131)&lt;5,"",ROUND(($L131*Lists!$M$2+$M131*Lists!$M$3+$N131*Lists!$M$4+$O131*Lists!$M$5+$P131*Lists!$M$6)/5*100,0))</f>
        <v/>
      </c>
      <c r="R131" s="16" t="str">
        <f aca="false">IF($Q131="","",IF($Q131&gt;=Lists!$M$20,"A",IF($Q131&gt;=Lists!$M$21,"B","C")))</f>
        <v/>
      </c>
      <c r="S131" s="16" t="str">
        <f aca="false">IF($A131="","",IF(COUNTIF(Records!$C$5:$C$3000,$A131)=0,"No data",CHOOSE(_xlfn.MAXIFS(Records!$R$5:$R$3000,Records!$C$5:$C$3000,$A131,Records!$Y$5:$Y$3000,"&lt;&gt;Closed")+1,"OK","Alert","Danger")))</f>
        <v/>
      </c>
      <c r="T131" s="15" t="str">
        <f aca="false">IF($A131="","",COUNTIFS(Records!$C$5:$C$3000,$A131,Records!$R$5:$R$3000,"&gt;0",Records!$Y$5:$Y$3000,"&lt;&gt;Closed"))</f>
        <v/>
      </c>
      <c r="U131" s="20"/>
      <c r="V131" s="20"/>
      <c r="W131" s="20"/>
      <c r="X131" s="20"/>
      <c r="Y131" s="20"/>
      <c r="Z131" s="20"/>
      <c r="AA131" s="20"/>
      <c r="AB131" s="20"/>
      <c r="AC131" s="20"/>
      <c r="AD131" s="20"/>
      <c r="AE131" s="20"/>
      <c r="AF131" s="20"/>
      <c r="AG131" s="20"/>
      <c r="AH131" s="20"/>
      <c r="AI131" s="20"/>
      <c r="AJ131" s="21"/>
      <c r="AK131" s="15" t="str">
        <f aca="true">IF($AJ131="","",$AJ131-TODAY())</f>
        <v/>
      </c>
      <c r="AL131" s="16" t="str">
        <f aca="false">IF($AJ131="","",IF($AK131&lt;0,"Danger",IF($AK131&lt;=Lists!$M$24,"Alert","OK")))</f>
        <v/>
      </c>
      <c r="AM131" s="19"/>
      <c r="AN131" s="19"/>
      <c r="AO131" s="19"/>
      <c r="AP131" s="19"/>
      <c r="AQ131" s="19"/>
      <c r="AR131" s="19"/>
      <c r="AS131" s="19"/>
      <c r="AT131" s="19"/>
      <c r="AU131" s="19"/>
      <c r="AV131" s="19"/>
    </row>
    <row r="132" customFormat="false" ht="15" hidden="false" customHeight="false" outlineLevel="0" collapsed="false">
      <c r="A132" s="19"/>
      <c r="B132" s="19"/>
      <c r="C132" s="19"/>
      <c r="D132" s="19"/>
      <c r="E132" s="19"/>
      <c r="F132" s="19"/>
      <c r="G132" s="19"/>
      <c r="H132" s="19"/>
      <c r="I132" s="19"/>
      <c r="J132" s="19"/>
      <c r="K132" s="19"/>
      <c r="L132" s="20"/>
      <c r="M132" s="20"/>
      <c r="N132" s="20"/>
      <c r="O132" s="20"/>
      <c r="P132" s="20"/>
      <c r="Q132" s="15" t="str">
        <f aca="false">IF(COUNT($L132:$P132)&lt;5,"",ROUND(($L132*Lists!$M$2+$M132*Lists!$M$3+$N132*Lists!$M$4+$O132*Lists!$M$5+$P132*Lists!$M$6)/5*100,0))</f>
        <v/>
      </c>
      <c r="R132" s="16" t="str">
        <f aca="false">IF($Q132="","",IF($Q132&gt;=Lists!$M$20,"A",IF($Q132&gt;=Lists!$M$21,"B","C")))</f>
        <v/>
      </c>
      <c r="S132" s="16" t="str">
        <f aca="false">IF($A132="","",IF(COUNTIF(Records!$C$5:$C$3000,$A132)=0,"No data",CHOOSE(_xlfn.MAXIFS(Records!$R$5:$R$3000,Records!$C$5:$C$3000,$A132,Records!$Y$5:$Y$3000,"&lt;&gt;Closed")+1,"OK","Alert","Danger")))</f>
        <v/>
      </c>
      <c r="T132" s="15" t="str">
        <f aca="false">IF($A132="","",COUNTIFS(Records!$C$5:$C$3000,$A132,Records!$R$5:$R$3000,"&gt;0",Records!$Y$5:$Y$3000,"&lt;&gt;Closed"))</f>
        <v/>
      </c>
      <c r="U132" s="20"/>
      <c r="V132" s="20"/>
      <c r="W132" s="20"/>
      <c r="X132" s="20"/>
      <c r="Y132" s="20"/>
      <c r="Z132" s="20"/>
      <c r="AA132" s="20"/>
      <c r="AB132" s="20"/>
      <c r="AC132" s="20"/>
      <c r="AD132" s="20"/>
      <c r="AE132" s="20"/>
      <c r="AF132" s="20"/>
      <c r="AG132" s="20"/>
      <c r="AH132" s="20"/>
      <c r="AI132" s="20"/>
      <c r="AJ132" s="21"/>
      <c r="AK132" s="15" t="str">
        <f aca="true">IF($AJ132="","",$AJ132-TODAY())</f>
        <v/>
      </c>
      <c r="AL132" s="16" t="str">
        <f aca="false">IF($AJ132="","",IF($AK132&lt;0,"Danger",IF($AK132&lt;=Lists!$M$24,"Alert","OK")))</f>
        <v/>
      </c>
      <c r="AM132" s="19"/>
      <c r="AN132" s="19"/>
      <c r="AO132" s="19"/>
      <c r="AP132" s="19"/>
      <c r="AQ132" s="19"/>
      <c r="AR132" s="19"/>
      <c r="AS132" s="19"/>
      <c r="AT132" s="19"/>
      <c r="AU132" s="19"/>
      <c r="AV132" s="19"/>
    </row>
    <row r="133" customFormat="false" ht="15" hidden="false" customHeight="false" outlineLevel="0" collapsed="false">
      <c r="A133" s="19"/>
      <c r="B133" s="19"/>
      <c r="C133" s="19"/>
      <c r="D133" s="19"/>
      <c r="E133" s="19"/>
      <c r="F133" s="19"/>
      <c r="G133" s="19"/>
      <c r="H133" s="19"/>
      <c r="I133" s="19"/>
      <c r="J133" s="19"/>
      <c r="K133" s="19"/>
      <c r="L133" s="20"/>
      <c r="M133" s="20"/>
      <c r="N133" s="20"/>
      <c r="O133" s="20"/>
      <c r="P133" s="20"/>
      <c r="Q133" s="15" t="str">
        <f aca="false">IF(COUNT($L133:$P133)&lt;5,"",ROUND(($L133*Lists!$M$2+$M133*Lists!$M$3+$N133*Lists!$M$4+$O133*Lists!$M$5+$P133*Lists!$M$6)/5*100,0))</f>
        <v/>
      </c>
      <c r="R133" s="16" t="str">
        <f aca="false">IF($Q133="","",IF($Q133&gt;=Lists!$M$20,"A",IF($Q133&gt;=Lists!$M$21,"B","C")))</f>
        <v/>
      </c>
      <c r="S133" s="16" t="str">
        <f aca="false">IF($A133="","",IF(COUNTIF(Records!$C$5:$C$3000,$A133)=0,"No data",CHOOSE(_xlfn.MAXIFS(Records!$R$5:$R$3000,Records!$C$5:$C$3000,$A133,Records!$Y$5:$Y$3000,"&lt;&gt;Closed")+1,"OK","Alert","Danger")))</f>
        <v/>
      </c>
      <c r="T133" s="15" t="str">
        <f aca="false">IF($A133="","",COUNTIFS(Records!$C$5:$C$3000,$A133,Records!$R$5:$R$3000,"&gt;0",Records!$Y$5:$Y$3000,"&lt;&gt;Closed"))</f>
        <v/>
      </c>
      <c r="U133" s="20"/>
      <c r="V133" s="20"/>
      <c r="W133" s="20"/>
      <c r="X133" s="20"/>
      <c r="Y133" s="20"/>
      <c r="Z133" s="20"/>
      <c r="AA133" s="20"/>
      <c r="AB133" s="20"/>
      <c r="AC133" s="20"/>
      <c r="AD133" s="20"/>
      <c r="AE133" s="20"/>
      <c r="AF133" s="20"/>
      <c r="AG133" s="20"/>
      <c r="AH133" s="20"/>
      <c r="AI133" s="20"/>
      <c r="AJ133" s="21"/>
      <c r="AK133" s="15" t="str">
        <f aca="true">IF($AJ133="","",$AJ133-TODAY())</f>
        <v/>
      </c>
      <c r="AL133" s="16" t="str">
        <f aca="false">IF($AJ133="","",IF($AK133&lt;0,"Danger",IF($AK133&lt;=Lists!$M$24,"Alert","OK")))</f>
        <v/>
      </c>
      <c r="AM133" s="19"/>
      <c r="AN133" s="19"/>
      <c r="AO133" s="19"/>
      <c r="AP133" s="19"/>
      <c r="AQ133" s="19"/>
      <c r="AR133" s="19"/>
      <c r="AS133" s="19"/>
      <c r="AT133" s="19"/>
      <c r="AU133" s="19"/>
      <c r="AV133" s="19"/>
    </row>
    <row r="134" customFormat="false" ht="15" hidden="false" customHeight="false" outlineLevel="0" collapsed="false">
      <c r="A134" s="19"/>
      <c r="B134" s="19"/>
      <c r="C134" s="19"/>
      <c r="D134" s="19"/>
      <c r="E134" s="19"/>
      <c r="F134" s="19"/>
      <c r="G134" s="19"/>
      <c r="H134" s="19"/>
      <c r="I134" s="19"/>
      <c r="J134" s="19"/>
      <c r="K134" s="19"/>
      <c r="L134" s="20"/>
      <c r="M134" s="20"/>
      <c r="N134" s="20"/>
      <c r="O134" s="20"/>
      <c r="P134" s="20"/>
      <c r="Q134" s="15" t="str">
        <f aca="false">IF(COUNT($L134:$P134)&lt;5,"",ROUND(($L134*Lists!$M$2+$M134*Lists!$M$3+$N134*Lists!$M$4+$O134*Lists!$M$5+$P134*Lists!$M$6)/5*100,0))</f>
        <v/>
      </c>
      <c r="R134" s="16" t="str">
        <f aca="false">IF($Q134="","",IF($Q134&gt;=Lists!$M$20,"A",IF($Q134&gt;=Lists!$M$21,"B","C")))</f>
        <v/>
      </c>
      <c r="S134" s="16" t="str">
        <f aca="false">IF($A134="","",IF(COUNTIF(Records!$C$5:$C$3000,$A134)=0,"No data",CHOOSE(_xlfn.MAXIFS(Records!$R$5:$R$3000,Records!$C$5:$C$3000,$A134,Records!$Y$5:$Y$3000,"&lt;&gt;Closed")+1,"OK","Alert","Danger")))</f>
        <v/>
      </c>
      <c r="T134" s="15" t="str">
        <f aca="false">IF($A134="","",COUNTIFS(Records!$C$5:$C$3000,$A134,Records!$R$5:$R$3000,"&gt;0",Records!$Y$5:$Y$3000,"&lt;&gt;Closed"))</f>
        <v/>
      </c>
      <c r="U134" s="20"/>
      <c r="V134" s="20"/>
      <c r="W134" s="20"/>
      <c r="X134" s="20"/>
      <c r="Y134" s="20"/>
      <c r="Z134" s="20"/>
      <c r="AA134" s="20"/>
      <c r="AB134" s="20"/>
      <c r="AC134" s="20"/>
      <c r="AD134" s="20"/>
      <c r="AE134" s="20"/>
      <c r="AF134" s="20"/>
      <c r="AG134" s="20"/>
      <c r="AH134" s="20"/>
      <c r="AI134" s="20"/>
      <c r="AJ134" s="21"/>
      <c r="AK134" s="15" t="str">
        <f aca="true">IF($AJ134="","",$AJ134-TODAY())</f>
        <v/>
      </c>
      <c r="AL134" s="16" t="str">
        <f aca="false">IF($AJ134="","",IF($AK134&lt;0,"Danger",IF($AK134&lt;=Lists!$M$24,"Alert","OK")))</f>
        <v/>
      </c>
      <c r="AM134" s="19"/>
      <c r="AN134" s="19"/>
      <c r="AO134" s="19"/>
      <c r="AP134" s="19"/>
      <c r="AQ134" s="19"/>
      <c r="AR134" s="19"/>
      <c r="AS134" s="19"/>
      <c r="AT134" s="19"/>
      <c r="AU134" s="19"/>
      <c r="AV134" s="19"/>
    </row>
    <row r="135" customFormat="false" ht="15" hidden="false" customHeight="false" outlineLevel="0" collapsed="false">
      <c r="A135" s="19"/>
      <c r="B135" s="19"/>
      <c r="C135" s="19"/>
      <c r="D135" s="19"/>
      <c r="E135" s="19"/>
      <c r="F135" s="19"/>
      <c r="G135" s="19"/>
      <c r="H135" s="19"/>
      <c r="I135" s="19"/>
      <c r="J135" s="19"/>
      <c r="K135" s="19"/>
      <c r="L135" s="20"/>
      <c r="M135" s="20"/>
      <c r="N135" s="20"/>
      <c r="O135" s="20"/>
      <c r="P135" s="20"/>
      <c r="Q135" s="15" t="str">
        <f aca="false">IF(COUNT($L135:$P135)&lt;5,"",ROUND(($L135*Lists!$M$2+$M135*Lists!$M$3+$N135*Lists!$M$4+$O135*Lists!$M$5+$P135*Lists!$M$6)/5*100,0))</f>
        <v/>
      </c>
      <c r="R135" s="16" t="str">
        <f aca="false">IF($Q135="","",IF($Q135&gt;=Lists!$M$20,"A",IF($Q135&gt;=Lists!$M$21,"B","C")))</f>
        <v/>
      </c>
      <c r="S135" s="16" t="str">
        <f aca="false">IF($A135="","",IF(COUNTIF(Records!$C$5:$C$3000,$A135)=0,"No data",CHOOSE(_xlfn.MAXIFS(Records!$R$5:$R$3000,Records!$C$5:$C$3000,$A135,Records!$Y$5:$Y$3000,"&lt;&gt;Closed")+1,"OK","Alert","Danger")))</f>
        <v/>
      </c>
      <c r="T135" s="15" t="str">
        <f aca="false">IF($A135="","",COUNTIFS(Records!$C$5:$C$3000,$A135,Records!$R$5:$R$3000,"&gt;0",Records!$Y$5:$Y$3000,"&lt;&gt;Closed"))</f>
        <v/>
      </c>
      <c r="U135" s="20"/>
      <c r="V135" s="20"/>
      <c r="W135" s="20"/>
      <c r="X135" s="20"/>
      <c r="Y135" s="20"/>
      <c r="Z135" s="20"/>
      <c r="AA135" s="20"/>
      <c r="AB135" s="20"/>
      <c r="AC135" s="20"/>
      <c r="AD135" s="20"/>
      <c r="AE135" s="20"/>
      <c r="AF135" s="20"/>
      <c r="AG135" s="20"/>
      <c r="AH135" s="20"/>
      <c r="AI135" s="20"/>
      <c r="AJ135" s="21"/>
      <c r="AK135" s="15" t="str">
        <f aca="true">IF($AJ135="","",$AJ135-TODAY())</f>
        <v/>
      </c>
      <c r="AL135" s="16" t="str">
        <f aca="false">IF($AJ135="","",IF($AK135&lt;0,"Danger",IF($AK135&lt;=Lists!$M$24,"Alert","OK")))</f>
        <v/>
      </c>
      <c r="AM135" s="19"/>
      <c r="AN135" s="19"/>
      <c r="AO135" s="19"/>
      <c r="AP135" s="19"/>
      <c r="AQ135" s="19"/>
      <c r="AR135" s="19"/>
      <c r="AS135" s="19"/>
      <c r="AT135" s="19"/>
      <c r="AU135" s="19"/>
      <c r="AV135" s="19"/>
    </row>
    <row r="136" customFormat="false" ht="15" hidden="false" customHeight="false" outlineLevel="0" collapsed="false">
      <c r="A136" s="19"/>
      <c r="B136" s="19"/>
      <c r="C136" s="19"/>
      <c r="D136" s="19"/>
      <c r="E136" s="19"/>
      <c r="F136" s="19"/>
      <c r="G136" s="19"/>
      <c r="H136" s="19"/>
      <c r="I136" s="19"/>
      <c r="J136" s="19"/>
      <c r="K136" s="19"/>
      <c r="L136" s="20"/>
      <c r="M136" s="20"/>
      <c r="N136" s="20"/>
      <c r="O136" s="20"/>
      <c r="P136" s="20"/>
      <c r="Q136" s="15" t="str">
        <f aca="false">IF(COUNT($L136:$P136)&lt;5,"",ROUND(($L136*Lists!$M$2+$M136*Lists!$M$3+$N136*Lists!$M$4+$O136*Lists!$M$5+$P136*Lists!$M$6)/5*100,0))</f>
        <v/>
      </c>
      <c r="R136" s="16" t="str">
        <f aca="false">IF($Q136="","",IF($Q136&gt;=Lists!$M$20,"A",IF($Q136&gt;=Lists!$M$21,"B","C")))</f>
        <v/>
      </c>
      <c r="S136" s="16" t="str">
        <f aca="false">IF($A136="","",IF(COUNTIF(Records!$C$5:$C$3000,$A136)=0,"No data",CHOOSE(_xlfn.MAXIFS(Records!$R$5:$R$3000,Records!$C$5:$C$3000,$A136,Records!$Y$5:$Y$3000,"&lt;&gt;Closed")+1,"OK","Alert","Danger")))</f>
        <v/>
      </c>
      <c r="T136" s="15" t="str">
        <f aca="false">IF($A136="","",COUNTIFS(Records!$C$5:$C$3000,$A136,Records!$R$5:$R$3000,"&gt;0",Records!$Y$5:$Y$3000,"&lt;&gt;Closed"))</f>
        <v/>
      </c>
      <c r="U136" s="20"/>
      <c r="V136" s="20"/>
      <c r="W136" s="20"/>
      <c r="X136" s="20"/>
      <c r="Y136" s="20"/>
      <c r="Z136" s="20"/>
      <c r="AA136" s="20"/>
      <c r="AB136" s="20"/>
      <c r="AC136" s="20"/>
      <c r="AD136" s="20"/>
      <c r="AE136" s="20"/>
      <c r="AF136" s="20"/>
      <c r="AG136" s="20"/>
      <c r="AH136" s="20"/>
      <c r="AI136" s="20"/>
      <c r="AJ136" s="21"/>
      <c r="AK136" s="15" t="str">
        <f aca="true">IF($AJ136="","",$AJ136-TODAY())</f>
        <v/>
      </c>
      <c r="AL136" s="16" t="str">
        <f aca="false">IF($AJ136="","",IF($AK136&lt;0,"Danger",IF($AK136&lt;=Lists!$M$24,"Alert","OK")))</f>
        <v/>
      </c>
      <c r="AM136" s="19"/>
      <c r="AN136" s="19"/>
      <c r="AO136" s="19"/>
      <c r="AP136" s="19"/>
      <c r="AQ136" s="19"/>
      <c r="AR136" s="19"/>
      <c r="AS136" s="19"/>
      <c r="AT136" s="19"/>
      <c r="AU136" s="19"/>
      <c r="AV136" s="19"/>
    </row>
    <row r="137" customFormat="false" ht="15" hidden="false" customHeight="false" outlineLevel="0" collapsed="false">
      <c r="A137" s="19"/>
      <c r="B137" s="19"/>
      <c r="C137" s="19"/>
      <c r="D137" s="19"/>
      <c r="E137" s="19"/>
      <c r="F137" s="19"/>
      <c r="G137" s="19"/>
      <c r="H137" s="19"/>
      <c r="I137" s="19"/>
      <c r="J137" s="19"/>
      <c r="K137" s="19"/>
      <c r="L137" s="20"/>
      <c r="M137" s="20"/>
      <c r="N137" s="20"/>
      <c r="O137" s="20"/>
      <c r="P137" s="20"/>
      <c r="Q137" s="15" t="str">
        <f aca="false">IF(COUNT($L137:$P137)&lt;5,"",ROUND(($L137*Lists!$M$2+$M137*Lists!$M$3+$N137*Lists!$M$4+$O137*Lists!$M$5+$P137*Lists!$M$6)/5*100,0))</f>
        <v/>
      </c>
      <c r="R137" s="16" t="str">
        <f aca="false">IF($Q137="","",IF($Q137&gt;=Lists!$M$20,"A",IF($Q137&gt;=Lists!$M$21,"B","C")))</f>
        <v/>
      </c>
      <c r="S137" s="16" t="str">
        <f aca="false">IF($A137="","",IF(COUNTIF(Records!$C$5:$C$3000,$A137)=0,"No data",CHOOSE(_xlfn.MAXIFS(Records!$R$5:$R$3000,Records!$C$5:$C$3000,$A137,Records!$Y$5:$Y$3000,"&lt;&gt;Closed")+1,"OK","Alert","Danger")))</f>
        <v/>
      </c>
      <c r="T137" s="15" t="str">
        <f aca="false">IF($A137="","",COUNTIFS(Records!$C$5:$C$3000,$A137,Records!$R$5:$R$3000,"&gt;0",Records!$Y$5:$Y$3000,"&lt;&gt;Closed"))</f>
        <v/>
      </c>
      <c r="U137" s="20"/>
      <c r="V137" s="20"/>
      <c r="W137" s="20"/>
      <c r="X137" s="20"/>
      <c r="Y137" s="20"/>
      <c r="Z137" s="20"/>
      <c r="AA137" s="20"/>
      <c r="AB137" s="20"/>
      <c r="AC137" s="20"/>
      <c r="AD137" s="20"/>
      <c r="AE137" s="20"/>
      <c r="AF137" s="20"/>
      <c r="AG137" s="20"/>
      <c r="AH137" s="20"/>
      <c r="AI137" s="20"/>
      <c r="AJ137" s="21"/>
      <c r="AK137" s="15" t="str">
        <f aca="true">IF($AJ137="","",$AJ137-TODAY())</f>
        <v/>
      </c>
      <c r="AL137" s="16" t="str">
        <f aca="false">IF($AJ137="","",IF($AK137&lt;0,"Danger",IF($AK137&lt;=Lists!$M$24,"Alert","OK")))</f>
        <v/>
      </c>
      <c r="AM137" s="19"/>
      <c r="AN137" s="19"/>
      <c r="AO137" s="19"/>
      <c r="AP137" s="19"/>
      <c r="AQ137" s="19"/>
      <c r="AR137" s="19"/>
      <c r="AS137" s="19"/>
      <c r="AT137" s="19"/>
      <c r="AU137" s="19"/>
      <c r="AV137" s="19"/>
    </row>
    <row r="138" customFormat="false" ht="15" hidden="false" customHeight="false" outlineLevel="0" collapsed="false">
      <c r="A138" s="19"/>
      <c r="B138" s="19"/>
      <c r="C138" s="19"/>
      <c r="D138" s="19"/>
      <c r="E138" s="19"/>
      <c r="F138" s="19"/>
      <c r="G138" s="19"/>
      <c r="H138" s="19"/>
      <c r="I138" s="19"/>
      <c r="J138" s="19"/>
      <c r="K138" s="19"/>
      <c r="L138" s="20"/>
      <c r="M138" s="20"/>
      <c r="N138" s="20"/>
      <c r="O138" s="20"/>
      <c r="P138" s="20"/>
      <c r="Q138" s="15" t="str">
        <f aca="false">IF(COUNT($L138:$P138)&lt;5,"",ROUND(($L138*Lists!$M$2+$M138*Lists!$M$3+$N138*Lists!$M$4+$O138*Lists!$M$5+$P138*Lists!$M$6)/5*100,0))</f>
        <v/>
      </c>
      <c r="R138" s="16" t="str">
        <f aca="false">IF($Q138="","",IF($Q138&gt;=Lists!$M$20,"A",IF($Q138&gt;=Lists!$M$21,"B","C")))</f>
        <v/>
      </c>
      <c r="S138" s="16" t="str">
        <f aca="false">IF($A138="","",IF(COUNTIF(Records!$C$5:$C$3000,$A138)=0,"No data",CHOOSE(_xlfn.MAXIFS(Records!$R$5:$R$3000,Records!$C$5:$C$3000,$A138,Records!$Y$5:$Y$3000,"&lt;&gt;Closed")+1,"OK","Alert","Danger")))</f>
        <v/>
      </c>
      <c r="T138" s="15" t="str">
        <f aca="false">IF($A138="","",COUNTIFS(Records!$C$5:$C$3000,$A138,Records!$R$5:$R$3000,"&gt;0",Records!$Y$5:$Y$3000,"&lt;&gt;Closed"))</f>
        <v/>
      </c>
      <c r="U138" s="20"/>
      <c r="V138" s="20"/>
      <c r="W138" s="20"/>
      <c r="X138" s="20"/>
      <c r="Y138" s="20"/>
      <c r="Z138" s="20"/>
      <c r="AA138" s="20"/>
      <c r="AB138" s="20"/>
      <c r="AC138" s="20"/>
      <c r="AD138" s="20"/>
      <c r="AE138" s="20"/>
      <c r="AF138" s="20"/>
      <c r="AG138" s="20"/>
      <c r="AH138" s="20"/>
      <c r="AI138" s="20"/>
      <c r="AJ138" s="21"/>
      <c r="AK138" s="15" t="str">
        <f aca="true">IF($AJ138="","",$AJ138-TODAY())</f>
        <v/>
      </c>
      <c r="AL138" s="16" t="str">
        <f aca="false">IF($AJ138="","",IF($AK138&lt;0,"Danger",IF($AK138&lt;=Lists!$M$24,"Alert","OK")))</f>
        <v/>
      </c>
      <c r="AM138" s="19"/>
      <c r="AN138" s="19"/>
      <c r="AO138" s="19"/>
      <c r="AP138" s="19"/>
      <c r="AQ138" s="19"/>
      <c r="AR138" s="19"/>
      <c r="AS138" s="19"/>
      <c r="AT138" s="19"/>
      <c r="AU138" s="19"/>
      <c r="AV138" s="19"/>
    </row>
    <row r="139" customFormat="false" ht="15" hidden="false" customHeight="false" outlineLevel="0" collapsed="false">
      <c r="A139" s="19"/>
      <c r="B139" s="19"/>
      <c r="C139" s="19"/>
      <c r="D139" s="19"/>
      <c r="E139" s="19"/>
      <c r="F139" s="19"/>
      <c r="G139" s="19"/>
      <c r="H139" s="19"/>
      <c r="I139" s="19"/>
      <c r="J139" s="19"/>
      <c r="K139" s="19"/>
      <c r="L139" s="20"/>
      <c r="M139" s="20"/>
      <c r="N139" s="20"/>
      <c r="O139" s="20"/>
      <c r="P139" s="20"/>
      <c r="Q139" s="15" t="str">
        <f aca="false">IF(COUNT($L139:$P139)&lt;5,"",ROUND(($L139*Lists!$M$2+$M139*Lists!$M$3+$N139*Lists!$M$4+$O139*Lists!$M$5+$P139*Lists!$M$6)/5*100,0))</f>
        <v/>
      </c>
      <c r="R139" s="16" t="str">
        <f aca="false">IF($Q139="","",IF($Q139&gt;=Lists!$M$20,"A",IF($Q139&gt;=Lists!$M$21,"B","C")))</f>
        <v/>
      </c>
      <c r="S139" s="16" t="str">
        <f aca="false">IF($A139="","",IF(COUNTIF(Records!$C$5:$C$3000,$A139)=0,"No data",CHOOSE(_xlfn.MAXIFS(Records!$R$5:$R$3000,Records!$C$5:$C$3000,$A139,Records!$Y$5:$Y$3000,"&lt;&gt;Closed")+1,"OK","Alert","Danger")))</f>
        <v/>
      </c>
      <c r="T139" s="15" t="str">
        <f aca="false">IF($A139="","",COUNTIFS(Records!$C$5:$C$3000,$A139,Records!$R$5:$R$3000,"&gt;0",Records!$Y$5:$Y$3000,"&lt;&gt;Closed"))</f>
        <v/>
      </c>
      <c r="U139" s="20"/>
      <c r="V139" s="20"/>
      <c r="W139" s="20"/>
      <c r="X139" s="20"/>
      <c r="Y139" s="20"/>
      <c r="Z139" s="20"/>
      <c r="AA139" s="20"/>
      <c r="AB139" s="20"/>
      <c r="AC139" s="20"/>
      <c r="AD139" s="20"/>
      <c r="AE139" s="20"/>
      <c r="AF139" s="20"/>
      <c r="AG139" s="20"/>
      <c r="AH139" s="20"/>
      <c r="AI139" s="20"/>
      <c r="AJ139" s="21"/>
      <c r="AK139" s="15" t="str">
        <f aca="true">IF($AJ139="","",$AJ139-TODAY())</f>
        <v/>
      </c>
      <c r="AL139" s="16" t="str">
        <f aca="false">IF($AJ139="","",IF($AK139&lt;0,"Danger",IF($AK139&lt;=Lists!$M$24,"Alert","OK")))</f>
        <v/>
      </c>
      <c r="AM139" s="19"/>
      <c r="AN139" s="19"/>
      <c r="AO139" s="19"/>
      <c r="AP139" s="19"/>
      <c r="AQ139" s="19"/>
      <c r="AR139" s="19"/>
      <c r="AS139" s="19"/>
      <c r="AT139" s="19"/>
      <c r="AU139" s="19"/>
      <c r="AV139" s="19"/>
    </row>
    <row r="140" customFormat="false" ht="15" hidden="false" customHeight="false" outlineLevel="0" collapsed="false">
      <c r="A140" s="19"/>
      <c r="B140" s="19"/>
      <c r="C140" s="19"/>
      <c r="D140" s="19"/>
      <c r="E140" s="19"/>
      <c r="F140" s="19"/>
      <c r="G140" s="19"/>
      <c r="H140" s="19"/>
      <c r="I140" s="19"/>
      <c r="J140" s="19"/>
      <c r="K140" s="19"/>
      <c r="L140" s="20"/>
      <c r="M140" s="20"/>
      <c r="N140" s="20"/>
      <c r="O140" s="20"/>
      <c r="P140" s="20"/>
      <c r="Q140" s="15" t="str">
        <f aca="false">IF(COUNT($L140:$P140)&lt;5,"",ROUND(($L140*Lists!$M$2+$M140*Lists!$M$3+$N140*Lists!$M$4+$O140*Lists!$M$5+$P140*Lists!$M$6)/5*100,0))</f>
        <v/>
      </c>
      <c r="R140" s="16" t="str">
        <f aca="false">IF($Q140="","",IF($Q140&gt;=Lists!$M$20,"A",IF($Q140&gt;=Lists!$M$21,"B","C")))</f>
        <v/>
      </c>
      <c r="S140" s="16" t="str">
        <f aca="false">IF($A140="","",IF(COUNTIF(Records!$C$5:$C$3000,$A140)=0,"No data",CHOOSE(_xlfn.MAXIFS(Records!$R$5:$R$3000,Records!$C$5:$C$3000,$A140,Records!$Y$5:$Y$3000,"&lt;&gt;Closed")+1,"OK","Alert","Danger")))</f>
        <v/>
      </c>
      <c r="T140" s="15" t="str">
        <f aca="false">IF($A140="","",COUNTIFS(Records!$C$5:$C$3000,$A140,Records!$R$5:$R$3000,"&gt;0",Records!$Y$5:$Y$3000,"&lt;&gt;Closed"))</f>
        <v/>
      </c>
      <c r="U140" s="20"/>
      <c r="V140" s="20"/>
      <c r="W140" s="20"/>
      <c r="X140" s="20"/>
      <c r="Y140" s="20"/>
      <c r="Z140" s="20"/>
      <c r="AA140" s="20"/>
      <c r="AB140" s="20"/>
      <c r="AC140" s="20"/>
      <c r="AD140" s="20"/>
      <c r="AE140" s="20"/>
      <c r="AF140" s="20"/>
      <c r="AG140" s="20"/>
      <c r="AH140" s="20"/>
      <c r="AI140" s="20"/>
      <c r="AJ140" s="21"/>
      <c r="AK140" s="15" t="str">
        <f aca="true">IF($AJ140="","",$AJ140-TODAY())</f>
        <v/>
      </c>
      <c r="AL140" s="16" t="str">
        <f aca="false">IF($AJ140="","",IF($AK140&lt;0,"Danger",IF($AK140&lt;=Lists!$M$24,"Alert","OK")))</f>
        <v/>
      </c>
      <c r="AM140" s="19"/>
      <c r="AN140" s="19"/>
      <c r="AO140" s="19"/>
      <c r="AP140" s="19"/>
      <c r="AQ140" s="19"/>
      <c r="AR140" s="19"/>
      <c r="AS140" s="19"/>
      <c r="AT140" s="19"/>
      <c r="AU140" s="19"/>
      <c r="AV140" s="19"/>
    </row>
    <row r="141" customFormat="false" ht="15" hidden="false" customHeight="false" outlineLevel="0" collapsed="false">
      <c r="A141" s="19"/>
      <c r="B141" s="19"/>
      <c r="C141" s="19"/>
      <c r="D141" s="19"/>
      <c r="E141" s="19"/>
      <c r="F141" s="19"/>
      <c r="G141" s="19"/>
      <c r="H141" s="19"/>
      <c r="I141" s="19"/>
      <c r="J141" s="19"/>
      <c r="K141" s="19"/>
      <c r="L141" s="20"/>
      <c r="M141" s="20"/>
      <c r="N141" s="20"/>
      <c r="O141" s="20"/>
      <c r="P141" s="20"/>
      <c r="Q141" s="15" t="str">
        <f aca="false">IF(COUNT($L141:$P141)&lt;5,"",ROUND(($L141*Lists!$M$2+$M141*Lists!$M$3+$N141*Lists!$M$4+$O141*Lists!$M$5+$P141*Lists!$M$6)/5*100,0))</f>
        <v/>
      </c>
      <c r="R141" s="16" t="str">
        <f aca="false">IF($Q141="","",IF($Q141&gt;=Lists!$M$20,"A",IF($Q141&gt;=Lists!$M$21,"B","C")))</f>
        <v/>
      </c>
      <c r="S141" s="16" t="str">
        <f aca="false">IF($A141="","",IF(COUNTIF(Records!$C$5:$C$3000,$A141)=0,"No data",CHOOSE(_xlfn.MAXIFS(Records!$R$5:$R$3000,Records!$C$5:$C$3000,$A141,Records!$Y$5:$Y$3000,"&lt;&gt;Closed")+1,"OK","Alert","Danger")))</f>
        <v/>
      </c>
      <c r="T141" s="15" t="str">
        <f aca="false">IF($A141="","",COUNTIFS(Records!$C$5:$C$3000,$A141,Records!$R$5:$R$3000,"&gt;0",Records!$Y$5:$Y$3000,"&lt;&gt;Closed"))</f>
        <v/>
      </c>
      <c r="U141" s="20"/>
      <c r="V141" s="20"/>
      <c r="W141" s="20"/>
      <c r="X141" s="20"/>
      <c r="Y141" s="20"/>
      <c r="Z141" s="20"/>
      <c r="AA141" s="20"/>
      <c r="AB141" s="20"/>
      <c r="AC141" s="20"/>
      <c r="AD141" s="20"/>
      <c r="AE141" s="20"/>
      <c r="AF141" s="20"/>
      <c r="AG141" s="20"/>
      <c r="AH141" s="20"/>
      <c r="AI141" s="20"/>
      <c r="AJ141" s="21"/>
      <c r="AK141" s="15" t="str">
        <f aca="true">IF($AJ141="","",$AJ141-TODAY())</f>
        <v/>
      </c>
      <c r="AL141" s="16" t="str">
        <f aca="false">IF($AJ141="","",IF($AK141&lt;0,"Danger",IF($AK141&lt;=Lists!$M$24,"Alert","OK")))</f>
        <v/>
      </c>
      <c r="AM141" s="19"/>
      <c r="AN141" s="19"/>
      <c r="AO141" s="19"/>
      <c r="AP141" s="19"/>
      <c r="AQ141" s="19"/>
      <c r="AR141" s="19"/>
      <c r="AS141" s="19"/>
      <c r="AT141" s="19"/>
      <c r="AU141" s="19"/>
      <c r="AV141" s="19"/>
    </row>
    <row r="142" customFormat="false" ht="15" hidden="false" customHeight="false" outlineLevel="0" collapsed="false">
      <c r="A142" s="19"/>
      <c r="B142" s="19"/>
      <c r="C142" s="19"/>
      <c r="D142" s="19"/>
      <c r="E142" s="19"/>
      <c r="F142" s="19"/>
      <c r="G142" s="19"/>
      <c r="H142" s="19"/>
      <c r="I142" s="19"/>
      <c r="J142" s="19"/>
      <c r="K142" s="19"/>
      <c r="L142" s="20"/>
      <c r="M142" s="20"/>
      <c r="N142" s="20"/>
      <c r="O142" s="20"/>
      <c r="P142" s="20"/>
      <c r="Q142" s="15" t="str">
        <f aca="false">IF(COUNT($L142:$P142)&lt;5,"",ROUND(($L142*Lists!$M$2+$M142*Lists!$M$3+$N142*Lists!$M$4+$O142*Lists!$M$5+$P142*Lists!$M$6)/5*100,0))</f>
        <v/>
      </c>
      <c r="R142" s="16" t="str">
        <f aca="false">IF($Q142="","",IF($Q142&gt;=Lists!$M$20,"A",IF($Q142&gt;=Lists!$M$21,"B","C")))</f>
        <v/>
      </c>
      <c r="S142" s="16" t="str">
        <f aca="false">IF($A142="","",IF(COUNTIF(Records!$C$5:$C$3000,$A142)=0,"No data",CHOOSE(_xlfn.MAXIFS(Records!$R$5:$R$3000,Records!$C$5:$C$3000,$A142,Records!$Y$5:$Y$3000,"&lt;&gt;Closed")+1,"OK","Alert","Danger")))</f>
        <v/>
      </c>
      <c r="T142" s="15" t="str">
        <f aca="false">IF($A142="","",COUNTIFS(Records!$C$5:$C$3000,$A142,Records!$R$5:$R$3000,"&gt;0",Records!$Y$5:$Y$3000,"&lt;&gt;Closed"))</f>
        <v/>
      </c>
      <c r="U142" s="20"/>
      <c r="V142" s="20"/>
      <c r="W142" s="20"/>
      <c r="X142" s="20"/>
      <c r="Y142" s="20"/>
      <c r="Z142" s="20"/>
      <c r="AA142" s="20"/>
      <c r="AB142" s="20"/>
      <c r="AC142" s="20"/>
      <c r="AD142" s="20"/>
      <c r="AE142" s="20"/>
      <c r="AF142" s="20"/>
      <c r="AG142" s="20"/>
      <c r="AH142" s="20"/>
      <c r="AI142" s="20"/>
      <c r="AJ142" s="21"/>
      <c r="AK142" s="15" t="str">
        <f aca="true">IF($AJ142="","",$AJ142-TODAY())</f>
        <v/>
      </c>
      <c r="AL142" s="16" t="str">
        <f aca="false">IF($AJ142="","",IF($AK142&lt;0,"Danger",IF($AK142&lt;=Lists!$M$24,"Alert","OK")))</f>
        <v/>
      </c>
      <c r="AM142" s="19"/>
      <c r="AN142" s="19"/>
      <c r="AO142" s="19"/>
      <c r="AP142" s="19"/>
      <c r="AQ142" s="19"/>
      <c r="AR142" s="19"/>
      <c r="AS142" s="19"/>
      <c r="AT142" s="19"/>
      <c r="AU142" s="19"/>
      <c r="AV142" s="19"/>
    </row>
    <row r="143" customFormat="false" ht="15" hidden="false" customHeight="false" outlineLevel="0" collapsed="false">
      <c r="A143" s="19"/>
      <c r="B143" s="19"/>
      <c r="C143" s="19"/>
      <c r="D143" s="19"/>
      <c r="E143" s="19"/>
      <c r="F143" s="19"/>
      <c r="G143" s="19"/>
      <c r="H143" s="19"/>
      <c r="I143" s="19"/>
      <c r="J143" s="19"/>
      <c r="K143" s="19"/>
      <c r="L143" s="20"/>
      <c r="M143" s="20"/>
      <c r="N143" s="20"/>
      <c r="O143" s="20"/>
      <c r="P143" s="20"/>
      <c r="Q143" s="15" t="str">
        <f aca="false">IF(COUNT($L143:$P143)&lt;5,"",ROUND(($L143*Lists!$M$2+$M143*Lists!$M$3+$N143*Lists!$M$4+$O143*Lists!$M$5+$P143*Lists!$M$6)/5*100,0))</f>
        <v/>
      </c>
      <c r="R143" s="16" t="str">
        <f aca="false">IF($Q143="","",IF($Q143&gt;=Lists!$M$20,"A",IF($Q143&gt;=Lists!$M$21,"B","C")))</f>
        <v/>
      </c>
      <c r="S143" s="16" t="str">
        <f aca="false">IF($A143="","",IF(COUNTIF(Records!$C$5:$C$3000,$A143)=0,"No data",CHOOSE(_xlfn.MAXIFS(Records!$R$5:$R$3000,Records!$C$5:$C$3000,$A143,Records!$Y$5:$Y$3000,"&lt;&gt;Closed")+1,"OK","Alert","Danger")))</f>
        <v/>
      </c>
      <c r="T143" s="15" t="str">
        <f aca="false">IF($A143="","",COUNTIFS(Records!$C$5:$C$3000,$A143,Records!$R$5:$R$3000,"&gt;0",Records!$Y$5:$Y$3000,"&lt;&gt;Closed"))</f>
        <v/>
      </c>
      <c r="U143" s="20"/>
      <c r="V143" s="20"/>
      <c r="W143" s="20"/>
      <c r="X143" s="20"/>
      <c r="Y143" s="20"/>
      <c r="Z143" s="20"/>
      <c r="AA143" s="20"/>
      <c r="AB143" s="20"/>
      <c r="AC143" s="20"/>
      <c r="AD143" s="20"/>
      <c r="AE143" s="20"/>
      <c r="AF143" s="20"/>
      <c r="AG143" s="20"/>
      <c r="AH143" s="20"/>
      <c r="AI143" s="20"/>
      <c r="AJ143" s="21"/>
      <c r="AK143" s="15" t="str">
        <f aca="true">IF($AJ143="","",$AJ143-TODAY())</f>
        <v/>
      </c>
      <c r="AL143" s="16" t="str">
        <f aca="false">IF($AJ143="","",IF($AK143&lt;0,"Danger",IF($AK143&lt;=Lists!$M$24,"Alert","OK")))</f>
        <v/>
      </c>
      <c r="AM143" s="19"/>
      <c r="AN143" s="19"/>
      <c r="AO143" s="19"/>
      <c r="AP143" s="19"/>
      <c r="AQ143" s="19"/>
      <c r="AR143" s="19"/>
      <c r="AS143" s="19"/>
      <c r="AT143" s="19"/>
      <c r="AU143" s="19"/>
      <c r="AV143" s="19"/>
    </row>
    <row r="144" customFormat="false" ht="15" hidden="false" customHeight="false" outlineLevel="0" collapsed="false">
      <c r="A144" s="19"/>
      <c r="B144" s="19"/>
      <c r="C144" s="19"/>
      <c r="D144" s="19"/>
      <c r="E144" s="19"/>
      <c r="F144" s="19"/>
      <c r="G144" s="19"/>
      <c r="H144" s="19"/>
      <c r="I144" s="19"/>
      <c r="J144" s="19"/>
      <c r="K144" s="19"/>
      <c r="L144" s="20"/>
      <c r="M144" s="20"/>
      <c r="N144" s="20"/>
      <c r="O144" s="20"/>
      <c r="P144" s="20"/>
      <c r="Q144" s="15" t="str">
        <f aca="false">IF(COUNT($L144:$P144)&lt;5,"",ROUND(($L144*Lists!$M$2+$M144*Lists!$M$3+$N144*Lists!$M$4+$O144*Lists!$M$5+$P144*Lists!$M$6)/5*100,0))</f>
        <v/>
      </c>
      <c r="R144" s="16" t="str">
        <f aca="false">IF($Q144="","",IF($Q144&gt;=Lists!$M$20,"A",IF($Q144&gt;=Lists!$M$21,"B","C")))</f>
        <v/>
      </c>
      <c r="S144" s="16" t="str">
        <f aca="false">IF($A144="","",IF(COUNTIF(Records!$C$5:$C$3000,$A144)=0,"No data",CHOOSE(_xlfn.MAXIFS(Records!$R$5:$R$3000,Records!$C$5:$C$3000,$A144,Records!$Y$5:$Y$3000,"&lt;&gt;Closed")+1,"OK","Alert","Danger")))</f>
        <v/>
      </c>
      <c r="T144" s="15" t="str">
        <f aca="false">IF($A144="","",COUNTIFS(Records!$C$5:$C$3000,$A144,Records!$R$5:$R$3000,"&gt;0",Records!$Y$5:$Y$3000,"&lt;&gt;Closed"))</f>
        <v/>
      </c>
      <c r="U144" s="20"/>
      <c r="V144" s="20"/>
      <c r="W144" s="20"/>
      <c r="X144" s="20"/>
      <c r="Y144" s="20"/>
      <c r="Z144" s="20"/>
      <c r="AA144" s="20"/>
      <c r="AB144" s="20"/>
      <c r="AC144" s="20"/>
      <c r="AD144" s="20"/>
      <c r="AE144" s="20"/>
      <c r="AF144" s="20"/>
      <c r="AG144" s="20"/>
      <c r="AH144" s="20"/>
      <c r="AI144" s="20"/>
      <c r="AJ144" s="21"/>
      <c r="AK144" s="15" t="str">
        <f aca="true">IF($AJ144="","",$AJ144-TODAY())</f>
        <v/>
      </c>
      <c r="AL144" s="16" t="str">
        <f aca="false">IF($AJ144="","",IF($AK144&lt;0,"Danger",IF($AK144&lt;=Lists!$M$24,"Alert","OK")))</f>
        <v/>
      </c>
      <c r="AM144" s="19"/>
      <c r="AN144" s="19"/>
      <c r="AO144" s="19"/>
      <c r="AP144" s="19"/>
      <c r="AQ144" s="19"/>
      <c r="AR144" s="19"/>
      <c r="AS144" s="19"/>
      <c r="AT144" s="19"/>
      <c r="AU144" s="19"/>
      <c r="AV144" s="19"/>
    </row>
    <row r="145" customFormat="false" ht="15" hidden="false" customHeight="false" outlineLevel="0" collapsed="false">
      <c r="A145" s="19"/>
      <c r="B145" s="19"/>
      <c r="C145" s="19"/>
      <c r="D145" s="19"/>
      <c r="E145" s="19"/>
      <c r="F145" s="19"/>
      <c r="G145" s="19"/>
      <c r="H145" s="19"/>
      <c r="I145" s="19"/>
      <c r="J145" s="19"/>
      <c r="K145" s="19"/>
      <c r="L145" s="20"/>
      <c r="M145" s="20"/>
      <c r="N145" s="20"/>
      <c r="O145" s="20"/>
      <c r="P145" s="20"/>
      <c r="Q145" s="15" t="str">
        <f aca="false">IF(COUNT($L145:$P145)&lt;5,"",ROUND(($L145*Lists!$M$2+$M145*Lists!$M$3+$N145*Lists!$M$4+$O145*Lists!$M$5+$P145*Lists!$M$6)/5*100,0))</f>
        <v/>
      </c>
      <c r="R145" s="16" t="str">
        <f aca="false">IF($Q145="","",IF($Q145&gt;=Lists!$M$20,"A",IF($Q145&gt;=Lists!$M$21,"B","C")))</f>
        <v/>
      </c>
      <c r="S145" s="16" t="str">
        <f aca="false">IF($A145="","",IF(COUNTIF(Records!$C$5:$C$3000,$A145)=0,"No data",CHOOSE(_xlfn.MAXIFS(Records!$R$5:$R$3000,Records!$C$5:$C$3000,$A145,Records!$Y$5:$Y$3000,"&lt;&gt;Closed")+1,"OK","Alert","Danger")))</f>
        <v/>
      </c>
      <c r="T145" s="15" t="str">
        <f aca="false">IF($A145="","",COUNTIFS(Records!$C$5:$C$3000,$A145,Records!$R$5:$R$3000,"&gt;0",Records!$Y$5:$Y$3000,"&lt;&gt;Closed"))</f>
        <v/>
      </c>
      <c r="U145" s="20"/>
      <c r="V145" s="20"/>
      <c r="W145" s="20"/>
      <c r="X145" s="20"/>
      <c r="Y145" s="20"/>
      <c r="Z145" s="20"/>
      <c r="AA145" s="20"/>
      <c r="AB145" s="20"/>
      <c r="AC145" s="20"/>
      <c r="AD145" s="20"/>
      <c r="AE145" s="20"/>
      <c r="AF145" s="20"/>
      <c r="AG145" s="20"/>
      <c r="AH145" s="20"/>
      <c r="AI145" s="20"/>
      <c r="AJ145" s="21"/>
      <c r="AK145" s="15" t="str">
        <f aca="true">IF($AJ145="","",$AJ145-TODAY())</f>
        <v/>
      </c>
      <c r="AL145" s="16" t="str">
        <f aca="false">IF($AJ145="","",IF($AK145&lt;0,"Danger",IF($AK145&lt;=Lists!$M$24,"Alert","OK")))</f>
        <v/>
      </c>
      <c r="AM145" s="19"/>
      <c r="AN145" s="19"/>
      <c r="AO145" s="19"/>
      <c r="AP145" s="19"/>
      <c r="AQ145" s="19"/>
      <c r="AR145" s="19"/>
      <c r="AS145" s="19"/>
      <c r="AT145" s="19"/>
      <c r="AU145" s="19"/>
      <c r="AV145" s="19"/>
    </row>
    <row r="146" customFormat="false" ht="15" hidden="false" customHeight="false" outlineLevel="0" collapsed="false">
      <c r="A146" s="19"/>
      <c r="B146" s="19"/>
      <c r="C146" s="19"/>
      <c r="D146" s="19"/>
      <c r="E146" s="19"/>
      <c r="F146" s="19"/>
      <c r="G146" s="19"/>
      <c r="H146" s="19"/>
      <c r="I146" s="19"/>
      <c r="J146" s="19"/>
      <c r="K146" s="19"/>
      <c r="L146" s="20"/>
      <c r="M146" s="20"/>
      <c r="N146" s="20"/>
      <c r="O146" s="20"/>
      <c r="P146" s="20"/>
      <c r="Q146" s="15" t="str">
        <f aca="false">IF(COUNT($L146:$P146)&lt;5,"",ROUND(($L146*Lists!$M$2+$M146*Lists!$M$3+$N146*Lists!$M$4+$O146*Lists!$M$5+$P146*Lists!$M$6)/5*100,0))</f>
        <v/>
      </c>
      <c r="R146" s="16" t="str">
        <f aca="false">IF($Q146="","",IF($Q146&gt;=Lists!$M$20,"A",IF($Q146&gt;=Lists!$M$21,"B","C")))</f>
        <v/>
      </c>
      <c r="S146" s="16" t="str">
        <f aca="false">IF($A146="","",IF(COUNTIF(Records!$C$5:$C$3000,$A146)=0,"No data",CHOOSE(_xlfn.MAXIFS(Records!$R$5:$R$3000,Records!$C$5:$C$3000,$A146,Records!$Y$5:$Y$3000,"&lt;&gt;Closed")+1,"OK","Alert","Danger")))</f>
        <v/>
      </c>
      <c r="T146" s="15" t="str">
        <f aca="false">IF($A146="","",COUNTIFS(Records!$C$5:$C$3000,$A146,Records!$R$5:$R$3000,"&gt;0",Records!$Y$5:$Y$3000,"&lt;&gt;Closed"))</f>
        <v/>
      </c>
      <c r="U146" s="20"/>
      <c r="V146" s="20"/>
      <c r="W146" s="20"/>
      <c r="X146" s="20"/>
      <c r="Y146" s="20"/>
      <c r="Z146" s="20"/>
      <c r="AA146" s="20"/>
      <c r="AB146" s="20"/>
      <c r="AC146" s="20"/>
      <c r="AD146" s="20"/>
      <c r="AE146" s="20"/>
      <c r="AF146" s="20"/>
      <c r="AG146" s="20"/>
      <c r="AH146" s="20"/>
      <c r="AI146" s="20"/>
      <c r="AJ146" s="21"/>
      <c r="AK146" s="15" t="str">
        <f aca="true">IF($AJ146="","",$AJ146-TODAY())</f>
        <v/>
      </c>
      <c r="AL146" s="16" t="str">
        <f aca="false">IF($AJ146="","",IF($AK146&lt;0,"Danger",IF($AK146&lt;=Lists!$M$24,"Alert","OK")))</f>
        <v/>
      </c>
      <c r="AM146" s="19"/>
      <c r="AN146" s="19"/>
      <c r="AO146" s="19"/>
      <c r="AP146" s="19"/>
      <c r="AQ146" s="19"/>
      <c r="AR146" s="19"/>
      <c r="AS146" s="19"/>
      <c r="AT146" s="19"/>
      <c r="AU146" s="19"/>
      <c r="AV146" s="19"/>
    </row>
    <row r="147" customFormat="false" ht="15" hidden="false" customHeight="false" outlineLevel="0" collapsed="false">
      <c r="A147" s="19"/>
      <c r="B147" s="19"/>
      <c r="C147" s="19"/>
      <c r="D147" s="19"/>
      <c r="E147" s="19"/>
      <c r="F147" s="19"/>
      <c r="G147" s="19"/>
      <c r="H147" s="19"/>
      <c r="I147" s="19"/>
      <c r="J147" s="19"/>
      <c r="K147" s="19"/>
      <c r="L147" s="20"/>
      <c r="M147" s="20"/>
      <c r="N147" s="20"/>
      <c r="O147" s="20"/>
      <c r="P147" s="20"/>
      <c r="Q147" s="15" t="str">
        <f aca="false">IF(COUNT($L147:$P147)&lt;5,"",ROUND(($L147*Lists!$M$2+$M147*Lists!$M$3+$N147*Lists!$M$4+$O147*Lists!$M$5+$P147*Lists!$M$6)/5*100,0))</f>
        <v/>
      </c>
      <c r="R147" s="16" t="str">
        <f aca="false">IF($Q147="","",IF($Q147&gt;=Lists!$M$20,"A",IF($Q147&gt;=Lists!$M$21,"B","C")))</f>
        <v/>
      </c>
      <c r="S147" s="16" t="str">
        <f aca="false">IF($A147="","",IF(COUNTIF(Records!$C$5:$C$3000,$A147)=0,"No data",CHOOSE(_xlfn.MAXIFS(Records!$R$5:$R$3000,Records!$C$5:$C$3000,$A147,Records!$Y$5:$Y$3000,"&lt;&gt;Closed")+1,"OK","Alert","Danger")))</f>
        <v/>
      </c>
      <c r="T147" s="15" t="str">
        <f aca="false">IF($A147="","",COUNTIFS(Records!$C$5:$C$3000,$A147,Records!$R$5:$R$3000,"&gt;0",Records!$Y$5:$Y$3000,"&lt;&gt;Closed"))</f>
        <v/>
      </c>
      <c r="U147" s="20"/>
      <c r="V147" s="20"/>
      <c r="W147" s="20"/>
      <c r="X147" s="20"/>
      <c r="Y147" s="20"/>
      <c r="Z147" s="20"/>
      <c r="AA147" s="20"/>
      <c r="AB147" s="20"/>
      <c r="AC147" s="20"/>
      <c r="AD147" s="20"/>
      <c r="AE147" s="20"/>
      <c r="AF147" s="20"/>
      <c r="AG147" s="20"/>
      <c r="AH147" s="20"/>
      <c r="AI147" s="20"/>
      <c r="AJ147" s="21"/>
      <c r="AK147" s="15" t="str">
        <f aca="true">IF($AJ147="","",$AJ147-TODAY())</f>
        <v/>
      </c>
      <c r="AL147" s="16" t="str">
        <f aca="false">IF($AJ147="","",IF($AK147&lt;0,"Danger",IF($AK147&lt;=Lists!$M$24,"Alert","OK")))</f>
        <v/>
      </c>
      <c r="AM147" s="19"/>
      <c r="AN147" s="19"/>
      <c r="AO147" s="19"/>
      <c r="AP147" s="19"/>
      <c r="AQ147" s="19"/>
      <c r="AR147" s="19"/>
      <c r="AS147" s="19"/>
      <c r="AT147" s="19"/>
      <c r="AU147" s="19"/>
      <c r="AV147" s="19"/>
    </row>
    <row r="148" customFormat="false" ht="15" hidden="false" customHeight="false" outlineLevel="0" collapsed="false">
      <c r="A148" s="19"/>
      <c r="B148" s="19"/>
      <c r="C148" s="19"/>
      <c r="D148" s="19"/>
      <c r="E148" s="19"/>
      <c r="F148" s="19"/>
      <c r="G148" s="19"/>
      <c r="H148" s="19"/>
      <c r="I148" s="19"/>
      <c r="J148" s="19"/>
      <c r="K148" s="19"/>
      <c r="L148" s="20"/>
      <c r="M148" s="20"/>
      <c r="N148" s="20"/>
      <c r="O148" s="20"/>
      <c r="P148" s="20"/>
      <c r="Q148" s="15" t="str">
        <f aca="false">IF(COUNT($L148:$P148)&lt;5,"",ROUND(($L148*Lists!$M$2+$M148*Lists!$M$3+$N148*Lists!$M$4+$O148*Lists!$M$5+$P148*Lists!$M$6)/5*100,0))</f>
        <v/>
      </c>
      <c r="R148" s="16" t="str">
        <f aca="false">IF($Q148="","",IF($Q148&gt;=Lists!$M$20,"A",IF($Q148&gt;=Lists!$M$21,"B","C")))</f>
        <v/>
      </c>
      <c r="S148" s="16" t="str">
        <f aca="false">IF($A148="","",IF(COUNTIF(Records!$C$5:$C$3000,$A148)=0,"No data",CHOOSE(_xlfn.MAXIFS(Records!$R$5:$R$3000,Records!$C$5:$C$3000,$A148,Records!$Y$5:$Y$3000,"&lt;&gt;Closed")+1,"OK","Alert","Danger")))</f>
        <v/>
      </c>
      <c r="T148" s="15" t="str">
        <f aca="false">IF($A148="","",COUNTIFS(Records!$C$5:$C$3000,$A148,Records!$R$5:$R$3000,"&gt;0",Records!$Y$5:$Y$3000,"&lt;&gt;Closed"))</f>
        <v/>
      </c>
      <c r="U148" s="20"/>
      <c r="V148" s="20"/>
      <c r="W148" s="20"/>
      <c r="X148" s="20"/>
      <c r="Y148" s="20"/>
      <c r="Z148" s="20"/>
      <c r="AA148" s="20"/>
      <c r="AB148" s="20"/>
      <c r="AC148" s="20"/>
      <c r="AD148" s="20"/>
      <c r="AE148" s="20"/>
      <c r="AF148" s="20"/>
      <c r="AG148" s="20"/>
      <c r="AH148" s="20"/>
      <c r="AI148" s="20"/>
      <c r="AJ148" s="21"/>
      <c r="AK148" s="15" t="str">
        <f aca="true">IF($AJ148="","",$AJ148-TODAY())</f>
        <v/>
      </c>
      <c r="AL148" s="16" t="str">
        <f aca="false">IF($AJ148="","",IF($AK148&lt;0,"Danger",IF($AK148&lt;=Lists!$M$24,"Alert","OK")))</f>
        <v/>
      </c>
      <c r="AM148" s="19"/>
      <c r="AN148" s="19"/>
      <c r="AO148" s="19"/>
      <c r="AP148" s="19"/>
      <c r="AQ148" s="19"/>
      <c r="AR148" s="19"/>
      <c r="AS148" s="19"/>
      <c r="AT148" s="19"/>
      <c r="AU148" s="19"/>
      <c r="AV148" s="19"/>
    </row>
    <row r="149" customFormat="false" ht="15" hidden="false" customHeight="false" outlineLevel="0" collapsed="false">
      <c r="A149" s="19"/>
      <c r="B149" s="19"/>
      <c r="C149" s="19"/>
      <c r="D149" s="19"/>
      <c r="E149" s="19"/>
      <c r="F149" s="19"/>
      <c r="G149" s="19"/>
      <c r="H149" s="19"/>
      <c r="I149" s="19"/>
      <c r="J149" s="19"/>
      <c r="K149" s="19"/>
      <c r="L149" s="20"/>
      <c r="M149" s="20"/>
      <c r="N149" s="20"/>
      <c r="O149" s="20"/>
      <c r="P149" s="20"/>
      <c r="Q149" s="15" t="str">
        <f aca="false">IF(COUNT($L149:$P149)&lt;5,"",ROUND(($L149*Lists!$M$2+$M149*Lists!$M$3+$N149*Lists!$M$4+$O149*Lists!$M$5+$P149*Lists!$M$6)/5*100,0))</f>
        <v/>
      </c>
      <c r="R149" s="16" t="str">
        <f aca="false">IF($Q149="","",IF($Q149&gt;=Lists!$M$20,"A",IF($Q149&gt;=Lists!$M$21,"B","C")))</f>
        <v/>
      </c>
      <c r="S149" s="16" t="str">
        <f aca="false">IF($A149="","",IF(COUNTIF(Records!$C$5:$C$3000,$A149)=0,"No data",CHOOSE(_xlfn.MAXIFS(Records!$R$5:$R$3000,Records!$C$5:$C$3000,$A149,Records!$Y$5:$Y$3000,"&lt;&gt;Closed")+1,"OK","Alert","Danger")))</f>
        <v/>
      </c>
      <c r="T149" s="15" t="str">
        <f aca="false">IF($A149="","",COUNTIFS(Records!$C$5:$C$3000,$A149,Records!$R$5:$R$3000,"&gt;0",Records!$Y$5:$Y$3000,"&lt;&gt;Closed"))</f>
        <v/>
      </c>
      <c r="U149" s="20"/>
      <c r="V149" s="20"/>
      <c r="W149" s="20"/>
      <c r="X149" s="20"/>
      <c r="Y149" s="20"/>
      <c r="Z149" s="20"/>
      <c r="AA149" s="20"/>
      <c r="AB149" s="20"/>
      <c r="AC149" s="20"/>
      <c r="AD149" s="20"/>
      <c r="AE149" s="20"/>
      <c r="AF149" s="20"/>
      <c r="AG149" s="20"/>
      <c r="AH149" s="20"/>
      <c r="AI149" s="20"/>
      <c r="AJ149" s="21"/>
      <c r="AK149" s="15" t="str">
        <f aca="true">IF($AJ149="","",$AJ149-TODAY())</f>
        <v/>
      </c>
      <c r="AL149" s="16" t="str">
        <f aca="false">IF($AJ149="","",IF($AK149&lt;0,"Danger",IF($AK149&lt;=Lists!$M$24,"Alert","OK")))</f>
        <v/>
      </c>
      <c r="AM149" s="19"/>
      <c r="AN149" s="19"/>
      <c r="AO149" s="19"/>
      <c r="AP149" s="19"/>
      <c r="AQ149" s="19"/>
      <c r="AR149" s="19"/>
      <c r="AS149" s="19"/>
      <c r="AT149" s="19"/>
      <c r="AU149" s="19"/>
      <c r="AV149" s="19"/>
    </row>
    <row r="150" customFormat="false" ht="15" hidden="false" customHeight="false" outlineLevel="0" collapsed="false">
      <c r="A150" s="19"/>
      <c r="B150" s="19"/>
      <c r="C150" s="19"/>
      <c r="D150" s="19"/>
      <c r="E150" s="19"/>
      <c r="F150" s="19"/>
      <c r="G150" s="19"/>
      <c r="H150" s="19"/>
      <c r="I150" s="19"/>
      <c r="J150" s="19"/>
      <c r="K150" s="19"/>
      <c r="L150" s="20"/>
      <c r="M150" s="20"/>
      <c r="N150" s="20"/>
      <c r="O150" s="20"/>
      <c r="P150" s="20"/>
      <c r="Q150" s="15" t="str">
        <f aca="false">IF(COUNT($L150:$P150)&lt;5,"",ROUND(($L150*Lists!$M$2+$M150*Lists!$M$3+$N150*Lists!$M$4+$O150*Lists!$M$5+$P150*Lists!$M$6)/5*100,0))</f>
        <v/>
      </c>
      <c r="R150" s="16" t="str">
        <f aca="false">IF($Q150="","",IF($Q150&gt;=Lists!$M$20,"A",IF($Q150&gt;=Lists!$M$21,"B","C")))</f>
        <v/>
      </c>
      <c r="S150" s="16" t="str">
        <f aca="false">IF($A150="","",IF(COUNTIF(Records!$C$5:$C$3000,$A150)=0,"No data",CHOOSE(_xlfn.MAXIFS(Records!$R$5:$R$3000,Records!$C$5:$C$3000,$A150,Records!$Y$5:$Y$3000,"&lt;&gt;Closed")+1,"OK","Alert","Danger")))</f>
        <v/>
      </c>
      <c r="T150" s="15" t="str">
        <f aca="false">IF($A150="","",COUNTIFS(Records!$C$5:$C$3000,$A150,Records!$R$5:$R$3000,"&gt;0",Records!$Y$5:$Y$3000,"&lt;&gt;Closed"))</f>
        <v/>
      </c>
      <c r="U150" s="20"/>
      <c r="V150" s="20"/>
      <c r="W150" s="20"/>
      <c r="X150" s="20"/>
      <c r="Y150" s="20"/>
      <c r="Z150" s="20"/>
      <c r="AA150" s="20"/>
      <c r="AB150" s="20"/>
      <c r="AC150" s="20"/>
      <c r="AD150" s="20"/>
      <c r="AE150" s="20"/>
      <c r="AF150" s="20"/>
      <c r="AG150" s="20"/>
      <c r="AH150" s="20"/>
      <c r="AI150" s="20"/>
      <c r="AJ150" s="21"/>
      <c r="AK150" s="15" t="str">
        <f aca="true">IF($AJ150="","",$AJ150-TODAY())</f>
        <v/>
      </c>
      <c r="AL150" s="16" t="str">
        <f aca="false">IF($AJ150="","",IF($AK150&lt;0,"Danger",IF($AK150&lt;=Lists!$M$24,"Alert","OK")))</f>
        <v/>
      </c>
      <c r="AM150" s="19"/>
      <c r="AN150" s="19"/>
      <c r="AO150" s="19"/>
      <c r="AP150" s="19"/>
      <c r="AQ150" s="19"/>
      <c r="AR150" s="19"/>
      <c r="AS150" s="19"/>
      <c r="AT150" s="19"/>
      <c r="AU150" s="19"/>
      <c r="AV150" s="19"/>
    </row>
    <row r="151" customFormat="false" ht="15" hidden="false" customHeight="false" outlineLevel="0" collapsed="false">
      <c r="A151" s="19"/>
      <c r="B151" s="19"/>
      <c r="C151" s="19"/>
      <c r="D151" s="19"/>
      <c r="E151" s="19"/>
      <c r="F151" s="19"/>
      <c r="G151" s="19"/>
      <c r="H151" s="19"/>
      <c r="I151" s="19"/>
      <c r="J151" s="19"/>
      <c r="K151" s="19"/>
      <c r="L151" s="20"/>
      <c r="M151" s="20"/>
      <c r="N151" s="20"/>
      <c r="O151" s="20"/>
      <c r="P151" s="20"/>
      <c r="Q151" s="15" t="str">
        <f aca="false">IF(COUNT($L151:$P151)&lt;5,"",ROUND(($L151*Lists!$M$2+$M151*Lists!$M$3+$N151*Lists!$M$4+$O151*Lists!$M$5+$P151*Lists!$M$6)/5*100,0))</f>
        <v/>
      </c>
      <c r="R151" s="16" t="str">
        <f aca="false">IF($Q151="","",IF($Q151&gt;=Lists!$M$20,"A",IF($Q151&gt;=Lists!$M$21,"B","C")))</f>
        <v/>
      </c>
      <c r="S151" s="16" t="str">
        <f aca="false">IF($A151="","",IF(COUNTIF(Records!$C$5:$C$3000,$A151)=0,"No data",CHOOSE(_xlfn.MAXIFS(Records!$R$5:$R$3000,Records!$C$5:$C$3000,$A151,Records!$Y$5:$Y$3000,"&lt;&gt;Closed")+1,"OK","Alert","Danger")))</f>
        <v/>
      </c>
      <c r="T151" s="15" t="str">
        <f aca="false">IF($A151="","",COUNTIFS(Records!$C$5:$C$3000,$A151,Records!$R$5:$R$3000,"&gt;0",Records!$Y$5:$Y$3000,"&lt;&gt;Closed"))</f>
        <v/>
      </c>
      <c r="U151" s="20"/>
      <c r="V151" s="20"/>
      <c r="W151" s="20"/>
      <c r="X151" s="20"/>
      <c r="Y151" s="20"/>
      <c r="Z151" s="20"/>
      <c r="AA151" s="20"/>
      <c r="AB151" s="20"/>
      <c r="AC151" s="20"/>
      <c r="AD151" s="20"/>
      <c r="AE151" s="20"/>
      <c r="AF151" s="20"/>
      <c r="AG151" s="20"/>
      <c r="AH151" s="20"/>
      <c r="AI151" s="20"/>
      <c r="AJ151" s="21"/>
      <c r="AK151" s="15" t="str">
        <f aca="true">IF($AJ151="","",$AJ151-TODAY())</f>
        <v/>
      </c>
      <c r="AL151" s="16" t="str">
        <f aca="false">IF($AJ151="","",IF($AK151&lt;0,"Danger",IF($AK151&lt;=Lists!$M$24,"Alert","OK")))</f>
        <v/>
      </c>
      <c r="AM151" s="19"/>
      <c r="AN151" s="19"/>
      <c r="AO151" s="19"/>
      <c r="AP151" s="19"/>
      <c r="AQ151" s="19"/>
      <c r="AR151" s="19"/>
      <c r="AS151" s="19"/>
      <c r="AT151" s="19"/>
      <c r="AU151" s="19"/>
      <c r="AV151" s="19"/>
    </row>
    <row r="152" customFormat="false" ht="15" hidden="false" customHeight="false" outlineLevel="0" collapsed="false">
      <c r="A152" s="19"/>
      <c r="B152" s="19"/>
      <c r="C152" s="19"/>
      <c r="D152" s="19"/>
      <c r="E152" s="19"/>
      <c r="F152" s="19"/>
      <c r="G152" s="19"/>
      <c r="H152" s="19"/>
      <c r="I152" s="19"/>
      <c r="J152" s="19"/>
      <c r="K152" s="19"/>
      <c r="L152" s="20"/>
      <c r="M152" s="20"/>
      <c r="N152" s="20"/>
      <c r="O152" s="20"/>
      <c r="P152" s="20"/>
      <c r="Q152" s="15" t="str">
        <f aca="false">IF(COUNT($L152:$P152)&lt;5,"",ROUND(($L152*Lists!$M$2+$M152*Lists!$M$3+$N152*Lists!$M$4+$O152*Lists!$M$5+$P152*Lists!$M$6)/5*100,0))</f>
        <v/>
      </c>
      <c r="R152" s="16" t="str">
        <f aca="false">IF($Q152="","",IF($Q152&gt;=Lists!$M$20,"A",IF($Q152&gt;=Lists!$M$21,"B","C")))</f>
        <v/>
      </c>
      <c r="S152" s="16" t="str">
        <f aca="false">IF($A152="","",IF(COUNTIF(Records!$C$5:$C$3000,$A152)=0,"No data",CHOOSE(_xlfn.MAXIFS(Records!$R$5:$R$3000,Records!$C$5:$C$3000,$A152,Records!$Y$5:$Y$3000,"&lt;&gt;Closed")+1,"OK","Alert","Danger")))</f>
        <v/>
      </c>
      <c r="T152" s="15" t="str">
        <f aca="false">IF($A152="","",COUNTIFS(Records!$C$5:$C$3000,$A152,Records!$R$5:$R$3000,"&gt;0",Records!$Y$5:$Y$3000,"&lt;&gt;Closed"))</f>
        <v/>
      </c>
      <c r="U152" s="20"/>
      <c r="V152" s="20"/>
      <c r="W152" s="20"/>
      <c r="X152" s="20"/>
      <c r="Y152" s="20"/>
      <c r="Z152" s="20"/>
      <c r="AA152" s="20"/>
      <c r="AB152" s="20"/>
      <c r="AC152" s="20"/>
      <c r="AD152" s="20"/>
      <c r="AE152" s="20"/>
      <c r="AF152" s="20"/>
      <c r="AG152" s="20"/>
      <c r="AH152" s="20"/>
      <c r="AI152" s="20"/>
      <c r="AJ152" s="21"/>
      <c r="AK152" s="15" t="str">
        <f aca="true">IF($AJ152="","",$AJ152-TODAY())</f>
        <v/>
      </c>
      <c r="AL152" s="16" t="str">
        <f aca="false">IF($AJ152="","",IF($AK152&lt;0,"Danger",IF($AK152&lt;=Lists!$M$24,"Alert","OK")))</f>
        <v/>
      </c>
      <c r="AM152" s="19"/>
      <c r="AN152" s="19"/>
      <c r="AO152" s="19"/>
      <c r="AP152" s="19"/>
      <c r="AQ152" s="19"/>
      <c r="AR152" s="19"/>
      <c r="AS152" s="19"/>
      <c r="AT152" s="19"/>
      <c r="AU152" s="19"/>
      <c r="AV152" s="19"/>
    </row>
    <row r="153" customFormat="false" ht="15" hidden="false" customHeight="false" outlineLevel="0" collapsed="false">
      <c r="A153" s="19"/>
      <c r="B153" s="19"/>
      <c r="C153" s="19"/>
      <c r="D153" s="19"/>
      <c r="E153" s="19"/>
      <c r="F153" s="19"/>
      <c r="G153" s="19"/>
      <c r="H153" s="19"/>
      <c r="I153" s="19"/>
      <c r="J153" s="19"/>
      <c r="K153" s="19"/>
      <c r="L153" s="20"/>
      <c r="M153" s="20"/>
      <c r="N153" s="20"/>
      <c r="O153" s="20"/>
      <c r="P153" s="20"/>
      <c r="Q153" s="15" t="str">
        <f aca="false">IF(COUNT($L153:$P153)&lt;5,"",ROUND(($L153*Lists!$M$2+$M153*Lists!$M$3+$N153*Lists!$M$4+$O153*Lists!$M$5+$P153*Lists!$M$6)/5*100,0))</f>
        <v/>
      </c>
      <c r="R153" s="16" t="str">
        <f aca="false">IF($Q153="","",IF($Q153&gt;=Lists!$M$20,"A",IF($Q153&gt;=Lists!$M$21,"B","C")))</f>
        <v/>
      </c>
      <c r="S153" s="16" t="str">
        <f aca="false">IF($A153="","",IF(COUNTIF(Records!$C$5:$C$3000,$A153)=0,"No data",CHOOSE(_xlfn.MAXIFS(Records!$R$5:$R$3000,Records!$C$5:$C$3000,$A153,Records!$Y$5:$Y$3000,"&lt;&gt;Closed")+1,"OK","Alert","Danger")))</f>
        <v/>
      </c>
      <c r="T153" s="15" t="str">
        <f aca="false">IF($A153="","",COUNTIFS(Records!$C$5:$C$3000,$A153,Records!$R$5:$R$3000,"&gt;0",Records!$Y$5:$Y$3000,"&lt;&gt;Closed"))</f>
        <v/>
      </c>
      <c r="U153" s="20"/>
      <c r="V153" s="20"/>
      <c r="W153" s="20"/>
      <c r="X153" s="20"/>
      <c r="Y153" s="20"/>
      <c r="Z153" s="20"/>
      <c r="AA153" s="20"/>
      <c r="AB153" s="20"/>
      <c r="AC153" s="20"/>
      <c r="AD153" s="20"/>
      <c r="AE153" s="20"/>
      <c r="AF153" s="20"/>
      <c r="AG153" s="20"/>
      <c r="AH153" s="20"/>
      <c r="AI153" s="20"/>
      <c r="AJ153" s="21"/>
      <c r="AK153" s="15" t="str">
        <f aca="true">IF($AJ153="","",$AJ153-TODAY())</f>
        <v/>
      </c>
      <c r="AL153" s="16" t="str">
        <f aca="false">IF($AJ153="","",IF($AK153&lt;0,"Danger",IF($AK153&lt;=Lists!$M$24,"Alert","OK")))</f>
        <v/>
      </c>
      <c r="AM153" s="19"/>
      <c r="AN153" s="19"/>
      <c r="AO153" s="19"/>
      <c r="AP153" s="19"/>
      <c r="AQ153" s="19"/>
      <c r="AR153" s="19"/>
      <c r="AS153" s="19"/>
      <c r="AT153" s="19"/>
      <c r="AU153" s="19"/>
      <c r="AV153" s="19"/>
    </row>
    <row r="154" customFormat="false" ht="15" hidden="false" customHeight="false" outlineLevel="0" collapsed="false">
      <c r="A154" s="19"/>
      <c r="B154" s="19"/>
      <c r="C154" s="19"/>
      <c r="D154" s="19"/>
      <c r="E154" s="19"/>
      <c r="F154" s="19"/>
      <c r="G154" s="19"/>
      <c r="H154" s="19"/>
      <c r="I154" s="19"/>
      <c r="J154" s="19"/>
      <c r="K154" s="19"/>
      <c r="L154" s="20"/>
      <c r="M154" s="20"/>
      <c r="N154" s="20"/>
      <c r="O154" s="20"/>
      <c r="P154" s="20"/>
      <c r="Q154" s="15" t="str">
        <f aca="false">IF(COUNT($L154:$P154)&lt;5,"",ROUND(($L154*Lists!$M$2+$M154*Lists!$M$3+$N154*Lists!$M$4+$O154*Lists!$M$5+$P154*Lists!$M$6)/5*100,0))</f>
        <v/>
      </c>
      <c r="R154" s="16" t="str">
        <f aca="false">IF($Q154="","",IF($Q154&gt;=Lists!$M$20,"A",IF($Q154&gt;=Lists!$M$21,"B","C")))</f>
        <v/>
      </c>
      <c r="S154" s="16" t="str">
        <f aca="false">IF($A154="","",IF(COUNTIF(Records!$C$5:$C$3000,$A154)=0,"No data",CHOOSE(_xlfn.MAXIFS(Records!$R$5:$R$3000,Records!$C$5:$C$3000,$A154,Records!$Y$5:$Y$3000,"&lt;&gt;Closed")+1,"OK","Alert","Danger")))</f>
        <v/>
      </c>
      <c r="T154" s="15" t="str">
        <f aca="false">IF($A154="","",COUNTIFS(Records!$C$5:$C$3000,$A154,Records!$R$5:$R$3000,"&gt;0",Records!$Y$5:$Y$3000,"&lt;&gt;Closed"))</f>
        <v/>
      </c>
      <c r="U154" s="20"/>
      <c r="V154" s="20"/>
      <c r="W154" s="20"/>
      <c r="X154" s="20"/>
      <c r="Y154" s="20"/>
      <c r="Z154" s="20"/>
      <c r="AA154" s="20"/>
      <c r="AB154" s="20"/>
      <c r="AC154" s="20"/>
      <c r="AD154" s="20"/>
      <c r="AE154" s="20"/>
      <c r="AF154" s="20"/>
      <c r="AG154" s="20"/>
      <c r="AH154" s="20"/>
      <c r="AI154" s="20"/>
      <c r="AJ154" s="21"/>
      <c r="AK154" s="15" t="str">
        <f aca="true">IF($AJ154="","",$AJ154-TODAY())</f>
        <v/>
      </c>
      <c r="AL154" s="16" t="str">
        <f aca="false">IF($AJ154="","",IF($AK154&lt;0,"Danger",IF($AK154&lt;=Lists!$M$24,"Alert","OK")))</f>
        <v/>
      </c>
      <c r="AM154" s="19"/>
      <c r="AN154" s="19"/>
      <c r="AO154" s="19"/>
      <c r="AP154" s="19"/>
      <c r="AQ154" s="19"/>
      <c r="AR154" s="19"/>
      <c r="AS154" s="19"/>
      <c r="AT154" s="19"/>
      <c r="AU154" s="19"/>
      <c r="AV154" s="19"/>
    </row>
    <row r="155" customFormat="false" ht="15" hidden="false" customHeight="false" outlineLevel="0" collapsed="false">
      <c r="A155" s="19"/>
      <c r="B155" s="19"/>
      <c r="C155" s="19"/>
      <c r="D155" s="19"/>
      <c r="E155" s="19"/>
      <c r="F155" s="19"/>
      <c r="G155" s="19"/>
      <c r="H155" s="19"/>
      <c r="I155" s="19"/>
      <c r="J155" s="19"/>
      <c r="K155" s="19"/>
      <c r="L155" s="20"/>
      <c r="M155" s="20"/>
      <c r="N155" s="20"/>
      <c r="O155" s="20"/>
      <c r="P155" s="20"/>
      <c r="Q155" s="15" t="str">
        <f aca="false">IF(COUNT($L155:$P155)&lt;5,"",ROUND(($L155*Lists!$M$2+$M155*Lists!$M$3+$N155*Lists!$M$4+$O155*Lists!$M$5+$P155*Lists!$M$6)/5*100,0))</f>
        <v/>
      </c>
      <c r="R155" s="16" t="str">
        <f aca="false">IF($Q155="","",IF($Q155&gt;=Lists!$M$20,"A",IF($Q155&gt;=Lists!$M$21,"B","C")))</f>
        <v/>
      </c>
      <c r="S155" s="16" t="str">
        <f aca="false">IF($A155="","",IF(COUNTIF(Records!$C$5:$C$3000,$A155)=0,"No data",CHOOSE(_xlfn.MAXIFS(Records!$R$5:$R$3000,Records!$C$5:$C$3000,$A155,Records!$Y$5:$Y$3000,"&lt;&gt;Closed")+1,"OK","Alert","Danger")))</f>
        <v/>
      </c>
      <c r="T155" s="15" t="str">
        <f aca="false">IF($A155="","",COUNTIFS(Records!$C$5:$C$3000,$A155,Records!$R$5:$R$3000,"&gt;0",Records!$Y$5:$Y$3000,"&lt;&gt;Closed"))</f>
        <v/>
      </c>
      <c r="U155" s="20"/>
      <c r="V155" s="20"/>
      <c r="W155" s="20"/>
      <c r="X155" s="20"/>
      <c r="Y155" s="20"/>
      <c r="Z155" s="20"/>
      <c r="AA155" s="20"/>
      <c r="AB155" s="20"/>
      <c r="AC155" s="20"/>
      <c r="AD155" s="20"/>
      <c r="AE155" s="20"/>
      <c r="AF155" s="20"/>
      <c r="AG155" s="20"/>
      <c r="AH155" s="20"/>
      <c r="AI155" s="20"/>
      <c r="AJ155" s="21"/>
      <c r="AK155" s="15" t="str">
        <f aca="true">IF($AJ155="","",$AJ155-TODAY())</f>
        <v/>
      </c>
      <c r="AL155" s="16" t="str">
        <f aca="false">IF($AJ155="","",IF($AK155&lt;0,"Danger",IF($AK155&lt;=Lists!$M$24,"Alert","OK")))</f>
        <v/>
      </c>
      <c r="AM155" s="19"/>
      <c r="AN155" s="19"/>
      <c r="AO155" s="19"/>
      <c r="AP155" s="19"/>
      <c r="AQ155" s="19"/>
      <c r="AR155" s="19"/>
      <c r="AS155" s="19"/>
      <c r="AT155" s="19"/>
      <c r="AU155" s="19"/>
      <c r="AV155" s="19"/>
    </row>
    <row r="156" customFormat="false" ht="15" hidden="false" customHeight="false" outlineLevel="0" collapsed="false">
      <c r="A156" s="19"/>
      <c r="B156" s="19"/>
      <c r="C156" s="19"/>
      <c r="D156" s="19"/>
      <c r="E156" s="19"/>
      <c r="F156" s="19"/>
      <c r="G156" s="19"/>
      <c r="H156" s="19"/>
      <c r="I156" s="19"/>
      <c r="J156" s="19"/>
      <c r="K156" s="19"/>
      <c r="L156" s="20"/>
      <c r="M156" s="20"/>
      <c r="N156" s="20"/>
      <c r="O156" s="20"/>
      <c r="P156" s="20"/>
      <c r="Q156" s="15" t="str">
        <f aca="false">IF(COUNT($L156:$P156)&lt;5,"",ROUND(($L156*Lists!$M$2+$M156*Lists!$M$3+$N156*Lists!$M$4+$O156*Lists!$M$5+$P156*Lists!$M$6)/5*100,0))</f>
        <v/>
      </c>
      <c r="R156" s="16" t="str">
        <f aca="false">IF($Q156="","",IF($Q156&gt;=Lists!$M$20,"A",IF($Q156&gt;=Lists!$M$21,"B","C")))</f>
        <v/>
      </c>
      <c r="S156" s="16" t="str">
        <f aca="false">IF($A156="","",IF(COUNTIF(Records!$C$5:$C$3000,$A156)=0,"No data",CHOOSE(_xlfn.MAXIFS(Records!$R$5:$R$3000,Records!$C$5:$C$3000,$A156,Records!$Y$5:$Y$3000,"&lt;&gt;Closed")+1,"OK","Alert","Danger")))</f>
        <v/>
      </c>
      <c r="T156" s="15" t="str">
        <f aca="false">IF($A156="","",COUNTIFS(Records!$C$5:$C$3000,$A156,Records!$R$5:$R$3000,"&gt;0",Records!$Y$5:$Y$3000,"&lt;&gt;Closed"))</f>
        <v/>
      </c>
      <c r="U156" s="20"/>
      <c r="V156" s="20"/>
      <c r="W156" s="20"/>
      <c r="X156" s="20"/>
      <c r="Y156" s="20"/>
      <c r="Z156" s="20"/>
      <c r="AA156" s="20"/>
      <c r="AB156" s="20"/>
      <c r="AC156" s="20"/>
      <c r="AD156" s="20"/>
      <c r="AE156" s="20"/>
      <c r="AF156" s="20"/>
      <c r="AG156" s="20"/>
      <c r="AH156" s="20"/>
      <c r="AI156" s="20"/>
      <c r="AJ156" s="21"/>
      <c r="AK156" s="15" t="str">
        <f aca="true">IF($AJ156="","",$AJ156-TODAY())</f>
        <v/>
      </c>
      <c r="AL156" s="16" t="str">
        <f aca="false">IF($AJ156="","",IF($AK156&lt;0,"Danger",IF($AK156&lt;=Lists!$M$24,"Alert","OK")))</f>
        <v/>
      </c>
      <c r="AM156" s="19"/>
      <c r="AN156" s="19"/>
      <c r="AO156" s="19"/>
      <c r="AP156" s="19"/>
      <c r="AQ156" s="19"/>
      <c r="AR156" s="19"/>
      <c r="AS156" s="19"/>
      <c r="AT156" s="19"/>
      <c r="AU156" s="19"/>
      <c r="AV156" s="19"/>
    </row>
    <row r="157" customFormat="false" ht="15" hidden="false" customHeight="false" outlineLevel="0" collapsed="false">
      <c r="A157" s="19"/>
      <c r="B157" s="19"/>
      <c r="C157" s="19"/>
      <c r="D157" s="19"/>
      <c r="E157" s="19"/>
      <c r="F157" s="19"/>
      <c r="G157" s="19"/>
      <c r="H157" s="19"/>
      <c r="I157" s="19"/>
      <c r="J157" s="19"/>
      <c r="K157" s="19"/>
      <c r="L157" s="20"/>
      <c r="M157" s="20"/>
      <c r="N157" s="20"/>
      <c r="O157" s="20"/>
      <c r="P157" s="20"/>
      <c r="Q157" s="15" t="str">
        <f aca="false">IF(COUNT($L157:$P157)&lt;5,"",ROUND(($L157*Lists!$M$2+$M157*Lists!$M$3+$N157*Lists!$M$4+$O157*Lists!$M$5+$P157*Lists!$M$6)/5*100,0))</f>
        <v/>
      </c>
      <c r="R157" s="16" t="str">
        <f aca="false">IF($Q157="","",IF($Q157&gt;=Lists!$M$20,"A",IF($Q157&gt;=Lists!$M$21,"B","C")))</f>
        <v/>
      </c>
      <c r="S157" s="16" t="str">
        <f aca="false">IF($A157="","",IF(COUNTIF(Records!$C$5:$C$3000,$A157)=0,"No data",CHOOSE(_xlfn.MAXIFS(Records!$R$5:$R$3000,Records!$C$5:$C$3000,$A157,Records!$Y$5:$Y$3000,"&lt;&gt;Closed")+1,"OK","Alert","Danger")))</f>
        <v/>
      </c>
      <c r="T157" s="15" t="str">
        <f aca="false">IF($A157="","",COUNTIFS(Records!$C$5:$C$3000,$A157,Records!$R$5:$R$3000,"&gt;0",Records!$Y$5:$Y$3000,"&lt;&gt;Closed"))</f>
        <v/>
      </c>
      <c r="U157" s="20"/>
      <c r="V157" s="20"/>
      <c r="W157" s="20"/>
      <c r="X157" s="20"/>
      <c r="Y157" s="20"/>
      <c r="Z157" s="20"/>
      <c r="AA157" s="20"/>
      <c r="AB157" s="20"/>
      <c r="AC157" s="20"/>
      <c r="AD157" s="20"/>
      <c r="AE157" s="20"/>
      <c r="AF157" s="20"/>
      <c r="AG157" s="20"/>
      <c r="AH157" s="20"/>
      <c r="AI157" s="20"/>
      <c r="AJ157" s="21"/>
      <c r="AK157" s="15" t="str">
        <f aca="true">IF($AJ157="","",$AJ157-TODAY())</f>
        <v/>
      </c>
      <c r="AL157" s="16" t="str">
        <f aca="false">IF($AJ157="","",IF($AK157&lt;0,"Danger",IF($AK157&lt;=Lists!$M$24,"Alert","OK")))</f>
        <v/>
      </c>
      <c r="AM157" s="19"/>
      <c r="AN157" s="19"/>
      <c r="AO157" s="19"/>
      <c r="AP157" s="19"/>
      <c r="AQ157" s="19"/>
      <c r="AR157" s="19"/>
      <c r="AS157" s="19"/>
      <c r="AT157" s="19"/>
      <c r="AU157" s="19"/>
      <c r="AV157" s="19"/>
    </row>
    <row r="158" customFormat="false" ht="15" hidden="false" customHeight="false" outlineLevel="0" collapsed="false">
      <c r="A158" s="19"/>
      <c r="B158" s="19"/>
      <c r="C158" s="19"/>
      <c r="D158" s="19"/>
      <c r="E158" s="19"/>
      <c r="F158" s="19"/>
      <c r="G158" s="19"/>
      <c r="H158" s="19"/>
      <c r="I158" s="19"/>
      <c r="J158" s="19"/>
      <c r="K158" s="19"/>
      <c r="L158" s="20"/>
      <c r="M158" s="20"/>
      <c r="N158" s="20"/>
      <c r="O158" s="20"/>
      <c r="P158" s="20"/>
      <c r="Q158" s="15" t="str">
        <f aca="false">IF(COUNT($L158:$P158)&lt;5,"",ROUND(($L158*Lists!$M$2+$M158*Lists!$M$3+$N158*Lists!$M$4+$O158*Lists!$M$5+$P158*Lists!$M$6)/5*100,0))</f>
        <v/>
      </c>
      <c r="R158" s="16" t="str">
        <f aca="false">IF($Q158="","",IF($Q158&gt;=Lists!$M$20,"A",IF($Q158&gt;=Lists!$M$21,"B","C")))</f>
        <v/>
      </c>
      <c r="S158" s="16" t="str">
        <f aca="false">IF($A158="","",IF(COUNTIF(Records!$C$5:$C$3000,$A158)=0,"No data",CHOOSE(_xlfn.MAXIFS(Records!$R$5:$R$3000,Records!$C$5:$C$3000,$A158,Records!$Y$5:$Y$3000,"&lt;&gt;Closed")+1,"OK","Alert","Danger")))</f>
        <v/>
      </c>
      <c r="T158" s="15" t="str">
        <f aca="false">IF($A158="","",COUNTIFS(Records!$C$5:$C$3000,$A158,Records!$R$5:$R$3000,"&gt;0",Records!$Y$5:$Y$3000,"&lt;&gt;Closed"))</f>
        <v/>
      </c>
      <c r="U158" s="20"/>
      <c r="V158" s="20"/>
      <c r="W158" s="20"/>
      <c r="X158" s="20"/>
      <c r="Y158" s="20"/>
      <c r="Z158" s="20"/>
      <c r="AA158" s="20"/>
      <c r="AB158" s="20"/>
      <c r="AC158" s="20"/>
      <c r="AD158" s="20"/>
      <c r="AE158" s="20"/>
      <c r="AF158" s="20"/>
      <c r="AG158" s="20"/>
      <c r="AH158" s="20"/>
      <c r="AI158" s="20"/>
      <c r="AJ158" s="21"/>
      <c r="AK158" s="15" t="str">
        <f aca="true">IF($AJ158="","",$AJ158-TODAY())</f>
        <v/>
      </c>
      <c r="AL158" s="16" t="str">
        <f aca="false">IF($AJ158="","",IF($AK158&lt;0,"Danger",IF($AK158&lt;=Lists!$M$24,"Alert","OK")))</f>
        <v/>
      </c>
      <c r="AM158" s="19"/>
      <c r="AN158" s="19"/>
      <c r="AO158" s="19"/>
      <c r="AP158" s="19"/>
      <c r="AQ158" s="19"/>
      <c r="AR158" s="19"/>
      <c r="AS158" s="19"/>
      <c r="AT158" s="19"/>
      <c r="AU158" s="19"/>
      <c r="AV158" s="19"/>
    </row>
    <row r="159" customFormat="false" ht="15" hidden="false" customHeight="false" outlineLevel="0" collapsed="false">
      <c r="A159" s="19"/>
      <c r="B159" s="19"/>
      <c r="C159" s="19"/>
      <c r="D159" s="19"/>
      <c r="E159" s="19"/>
      <c r="F159" s="19"/>
      <c r="G159" s="19"/>
      <c r="H159" s="19"/>
      <c r="I159" s="19"/>
      <c r="J159" s="19"/>
      <c r="K159" s="19"/>
      <c r="L159" s="20"/>
      <c r="M159" s="20"/>
      <c r="N159" s="20"/>
      <c r="O159" s="20"/>
      <c r="P159" s="20"/>
      <c r="Q159" s="15" t="str">
        <f aca="false">IF(COUNT($L159:$P159)&lt;5,"",ROUND(($L159*Lists!$M$2+$M159*Lists!$M$3+$N159*Lists!$M$4+$O159*Lists!$M$5+$P159*Lists!$M$6)/5*100,0))</f>
        <v/>
      </c>
      <c r="R159" s="16" t="str">
        <f aca="false">IF($Q159="","",IF($Q159&gt;=Lists!$M$20,"A",IF($Q159&gt;=Lists!$M$21,"B","C")))</f>
        <v/>
      </c>
      <c r="S159" s="16" t="str">
        <f aca="false">IF($A159="","",IF(COUNTIF(Records!$C$5:$C$3000,$A159)=0,"No data",CHOOSE(_xlfn.MAXIFS(Records!$R$5:$R$3000,Records!$C$5:$C$3000,$A159,Records!$Y$5:$Y$3000,"&lt;&gt;Closed")+1,"OK","Alert","Danger")))</f>
        <v/>
      </c>
      <c r="T159" s="15" t="str">
        <f aca="false">IF($A159="","",COUNTIFS(Records!$C$5:$C$3000,$A159,Records!$R$5:$R$3000,"&gt;0",Records!$Y$5:$Y$3000,"&lt;&gt;Closed"))</f>
        <v/>
      </c>
      <c r="U159" s="20"/>
      <c r="V159" s="20"/>
      <c r="W159" s="20"/>
      <c r="X159" s="20"/>
      <c r="Y159" s="20"/>
      <c r="Z159" s="20"/>
      <c r="AA159" s="20"/>
      <c r="AB159" s="20"/>
      <c r="AC159" s="20"/>
      <c r="AD159" s="20"/>
      <c r="AE159" s="20"/>
      <c r="AF159" s="20"/>
      <c r="AG159" s="20"/>
      <c r="AH159" s="20"/>
      <c r="AI159" s="20"/>
      <c r="AJ159" s="21"/>
      <c r="AK159" s="15" t="str">
        <f aca="true">IF($AJ159="","",$AJ159-TODAY())</f>
        <v/>
      </c>
      <c r="AL159" s="16" t="str">
        <f aca="false">IF($AJ159="","",IF($AK159&lt;0,"Danger",IF($AK159&lt;=Lists!$M$24,"Alert","OK")))</f>
        <v/>
      </c>
      <c r="AM159" s="19"/>
      <c r="AN159" s="19"/>
      <c r="AO159" s="19"/>
      <c r="AP159" s="19"/>
      <c r="AQ159" s="19"/>
      <c r="AR159" s="19"/>
      <c r="AS159" s="19"/>
      <c r="AT159" s="19"/>
      <c r="AU159" s="19"/>
      <c r="AV159" s="19"/>
    </row>
    <row r="160" customFormat="false" ht="15" hidden="false" customHeight="false" outlineLevel="0" collapsed="false">
      <c r="A160" s="19"/>
      <c r="B160" s="19"/>
      <c r="C160" s="19"/>
      <c r="D160" s="19"/>
      <c r="E160" s="19"/>
      <c r="F160" s="19"/>
      <c r="G160" s="19"/>
      <c r="H160" s="19"/>
      <c r="I160" s="19"/>
      <c r="J160" s="19"/>
      <c r="K160" s="19"/>
      <c r="L160" s="20"/>
      <c r="M160" s="20"/>
      <c r="N160" s="20"/>
      <c r="O160" s="20"/>
      <c r="P160" s="20"/>
      <c r="Q160" s="15" t="str">
        <f aca="false">IF(COUNT($L160:$P160)&lt;5,"",ROUND(($L160*Lists!$M$2+$M160*Lists!$M$3+$N160*Lists!$M$4+$O160*Lists!$M$5+$P160*Lists!$M$6)/5*100,0))</f>
        <v/>
      </c>
      <c r="R160" s="16" t="str">
        <f aca="false">IF($Q160="","",IF($Q160&gt;=Lists!$M$20,"A",IF($Q160&gt;=Lists!$M$21,"B","C")))</f>
        <v/>
      </c>
      <c r="S160" s="16" t="str">
        <f aca="false">IF($A160="","",IF(COUNTIF(Records!$C$5:$C$3000,$A160)=0,"No data",CHOOSE(_xlfn.MAXIFS(Records!$R$5:$R$3000,Records!$C$5:$C$3000,$A160,Records!$Y$5:$Y$3000,"&lt;&gt;Closed")+1,"OK","Alert","Danger")))</f>
        <v/>
      </c>
      <c r="T160" s="15" t="str">
        <f aca="false">IF($A160="","",COUNTIFS(Records!$C$5:$C$3000,$A160,Records!$R$5:$R$3000,"&gt;0",Records!$Y$5:$Y$3000,"&lt;&gt;Closed"))</f>
        <v/>
      </c>
      <c r="U160" s="20"/>
      <c r="V160" s="20"/>
      <c r="W160" s="20"/>
      <c r="X160" s="20"/>
      <c r="Y160" s="20"/>
      <c r="Z160" s="20"/>
      <c r="AA160" s="20"/>
      <c r="AB160" s="20"/>
      <c r="AC160" s="20"/>
      <c r="AD160" s="20"/>
      <c r="AE160" s="20"/>
      <c r="AF160" s="20"/>
      <c r="AG160" s="20"/>
      <c r="AH160" s="20"/>
      <c r="AI160" s="20"/>
      <c r="AJ160" s="21"/>
      <c r="AK160" s="15" t="str">
        <f aca="true">IF($AJ160="","",$AJ160-TODAY())</f>
        <v/>
      </c>
      <c r="AL160" s="16" t="str">
        <f aca="false">IF($AJ160="","",IF($AK160&lt;0,"Danger",IF($AK160&lt;=Lists!$M$24,"Alert","OK")))</f>
        <v/>
      </c>
      <c r="AM160" s="19"/>
      <c r="AN160" s="19"/>
      <c r="AO160" s="19"/>
      <c r="AP160" s="19"/>
      <c r="AQ160" s="19"/>
      <c r="AR160" s="19"/>
      <c r="AS160" s="19"/>
      <c r="AT160" s="19"/>
      <c r="AU160" s="19"/>
      <c r="AV160" s="19"/>
    </row>
    <row r="161" customFormat="false" ht="15" hidden="false" customHeight="false" outlineLevel="0" collapsed="false">
      <c r="A161" s="19"/>
      <c r="B161" s="19"/>
      <c r="C161" s="19"/>
      <c r="D161" s="19"/>
      <c r="E161" s="19"/>
      <c r="F161" s="19"/>
      <c r="G161" s="19"/>
      <c r="H161" s="19"/>
      <c r="I161" s="19"/>
      <c r="J161" s="19"/>
      <c r="K161" s="19"/>
      <c r="L161" s="20"/>
      <c r="M161" s="20"/>
      <c r="N161" s="20"/>
      <c r="O161" s="20"/>
      <c r="P161" s="20"/>
      <c r="Q161" s="15" t="str">
        <f aca="false">IF(COUNT($L161:$P161)&lt;5,"",ROUND(($L161*Lists!$M$2+$M161*Lists!$M$3+$N161*Lists!$M$4+$O161*Lists!$M$5+$P161*Lists!$M$6)/5*100,0))</f>
        <v/>
      </c>
      <c r="R161" s="16" t="str">
        <f aca="false">IF($Q161="","",IF($Q161&gt;=Lists!$M$20,"A",IF($Q161&gt;=Lists!$M$21,"B","C")))</f>
        <v/>
      </c>
      <c r="S161" s="16" t="str">
        <f aca="false">IF($A161="","",IF(COUNTIF(Records!$C$5:$C$3000,$A161)=0,"No data",CHOOSE(_xlfn.MAXIFS(Records!$R$5:$R$3000,Records!$C$5:$C$3000,$A161,Records!$Y$5:$Y$3000,"&lt;&gt;Closed")+1,"OK","Alert","Danger")))</f>
        <v/>
      </c>
      <c r="T161" s="15" t="str">
        <f aca="false">IF($A161="","",COUNTIFS(Records!$C$5:$C$3000,$A161,Records!$R$5:$R$3000,"&gt;0",Records!$Y$5:$Y$3000,"&lt;&gt;Closed"))</f>
        <v/>
      </c>
      <c r="U161" s="20"/>
      <c r="V161" s="20"/>
      <c r="W161" s="20"/>
      <c r="X161" s="20"/>
      <c r="Y161" s="20"/>
      <c r="Z161" s="20"/>
      <c r="AA161" s="20"/>
      <c r="AB161" s="20"/>
      <c r="AC161" s="20"/>
      <c r="AD161" s="20"/>
      <c r="AE161" s="20"/>
      <c r="AF161" s="20"/>
      <c r="AG161" s="20"/>
      <c r="AH161" s="20"/>
      <c r="AI161" s="20"/>
      <c r="AJ161" s="21"/>
      <c r="AK161" s="15" t="str">
        <f aca="true">IF($AJ161="","",$AJ161-TODAY())</f>
        <v/>
      </c>
      <c r="AL161" s="16" t="str">
        <f aca="false">IF($AJ161="","",IF($AK161&lt;0,"Danger",IF($AK161&lt;=Lists!$M$24,"Alert","OK")))</f>
        <v/>
      </c>
      <c r="AM161" s="19"/>
      <c r="AN161" s="19"/>
      <c r="AO161" s="19"/>
      <c r="AP161" s="19"/>
      <c r="AQ161" s="19"/>
      <c r="AR161" s="19"/>
      <c r="AS161" s="19"/>
      <c r="AT161" s="19"/>
      <c r="AU161" s="19"/>
      <c r="AV161" s="19"/>
    </row>
    <row r="162" customFormat="false" ht="15" hidden="false" customHeight="false" outlineLevel="0" collapsed="false">
      <c r="A162" s="19"/>
      <c r="B162" s="19"/>
      <c r="C162" s="19"/>
      <c r="D162" s="19"/>
      <c r="E162" s="19"/>
      <c r="F162" s="19"/>
      <c r="G162" s="19"/>
      <c r="H162" s="19"/>
      <c r="I162" s="19"/>
      <c r="J162" s="19"/>
      <c r="K162" s="19"/>
      <c r="L162" s="20"/>
      <c r="M162" s="20"/>
      <c r="N162" s="20"/>
      <c r="O162" s="20"/>
      <c r="P162" s="20"/>
      <c r="Q162" s="15" t="str">
        <f aca="false">IF(COUNT($L162:$P162)&lt;5,"",ROUND(($L162*Lists!$M$2+$M162*Lists!$M$3+$N162*Lists!$M$4+$O162*Lists!$M$5+$P162*Lists!$M$6)/5*100,0))</f>
        <v/>
      </c>
      <c r="R162" s="16" t="str">
        <f aca="false">IF($Q162="","",IF($Q162&gt;=Lists!$M$20,"A",IF($Q162&gt;=Lists!$M$21,"B","C")))</f>
        <v/>
      </c>
      <c r="S162" s="16" t="str">
        <f aca="false">IF($A162="","",IF(COUNTIF(Records!$C$5:$C$3000,$A162)=0,"No data",CHOOSE(_xlfn.MAXIFS(Records!$R$5:$R$3000,Records!$C$5:$C$3000,$A162,Records!$Y$5:$Y$3000,"&lt;&gt;Closed")+1,"OK","Alert","Danger")))</f>
        <v/>
      </c>
      <c r="T162" s="15" t="str">
        <f aca="false">IF($A162="","",COUNTIFS(Records!$C$5:$C$3000,$A162,Records!$R$5:$R$3000,"&gt;0",Records!$Y$5:$Y$3000,"&lt;&gt;Closed"))</f>
        <v/>
      </c>
      <c r="U162" s="20"/>
      <c r="V162" s="20"/>
      <c r="W162" s="20"/>
      <c r="X162" s="20"/>
      <c r="Y162" s="20"/>
      <c r="Z162" s="20"/>
      <c r="AA162" s="20"/>
      <c r="AB162" s="20"/>
      <c r="AC162" s="20"/>
      <c r="AD162" s="20"/>
      <c r="AE162" s="20"/>
      <c r="AF162" s="20"/>
      <c r="AG162" s="20"/>
      <c r="AH162" s="20"/>
      <c r="AI162" s="20"/>
      <c r="AJ162" s="21"/>
      <c r="AK162" s="15" t="str">
        <f aca="true">IF($AJ162="","",$AJ162-TODAY())</f>
        <v/>
      </c>
      <c r="AL162" s="16" t="str">
        <f aca="false">IF($AJ162="","",IF($AK162&lt;0,"Danger",IF($AK162&lt;=Lists!$M$24,"Alert","OK")))</f>
        <v/>
      </c>
      <c r="AM162" s="19"/>
      <c r="AN162" s="19"/>
      <c r="AO162" s="19"/>
      <c r="AP162" s="19"/>
      <c r="AQ162" s="19"/>
      <c r="AR162" s="19"/>
      <c r="AS162" s="19"/>
      <c r="AT162" s="19"/>
      <c r="AU162" s="19"/>
      <c r="AV162" s="19"/>
    </row>
    <row r="163" customFormat="false" ht="15" hidden="false" customHeight="false" outlineLevel="0" collapsed="false">
      <c r="A163" s="19"/>
      <c r="B163" s="19"/>
      <c r="C163" s="19"/>
      <c r="D163" s="19"/>
      <c r="E163" s="19"/>
      <c r="F163" s="19"/>
      <c r="G163" s="19"/>
      <c r="H163" s="19"/>
      <c r="I163" s="19"/>
      <c r="J163" s="19"/>
      <c r="K163" s="19"/>
      <c r="L163" s="20"/>
      <c r="M163" s="20"/>
      <c r="N163" s="20"/>
      <c r="O163" s="20"/>
      <c r="P163" s="20"/>
      <c r="Q163" s="15" t="str">
        <f aca="false">IF(COUNT($L163:$P163)&lt;5,"",ROUND(($L163*Lists!$M$2+$M163*Lists!$M$3+$N163*Lists!$M$4+$O163*Lists!$M$5+$P163*Lists!$M$6)/5*100,0))</f>
        <v/>
      </c>
      <c r="R163" s="16" t="str">
        <f aca="false">IF($Q163="","",IF($Q163&gt;=Lists!$M$20,"A",IF($Q163&gt;=Lists!$M$21,"B","C")))</f>
        <v/>
      </c>
      <c r="S163" s="16" t="str">
        <f aca="false">IF($A163="","",IF(COUNTIF(Records!$C$5:$C$3000,$A163)=0,"No data",CHOOSE(_xlfn.MAXIFS(Records!$R$5:$R$3000,Records!$C$5:$C$3000,$A163,Records!$Y$5:$Y$3000,"&lt;&gt;Closed")+1,"OK","Alert","Danger")))</f>
        <v/>
      </c>
      <c r="T163" s="15" t="str">
        <f aca="false">IF($A163="","",COUNTIFS(Records!$C$5:$C$3000,$A163,Records!$R$5:$R$3000,"&gt;0",Records!$Y$5:$Y$3000,"&lt;&gt;Closed"))</f>
        <v/>
      </c>
      <c r="U163" s="20"/>
      <c r="V163" s="20"/>
      <c r="W163" s="20"/>
      <c r="X163" s="20"/>
      <c r="Y163" s="20"/>
      <c r="Z163" s="20"/>
      <c r="AA163" s="20"/>
      <c r="AB163" s="20"/>
      <c r="AC163" s="20"/>
      <c r="AD163" s="20"/>
      <c r="AE163" s="20"/>
      <c r="AF163" s="20"/>
      <c r="AG163" s="20"/>
      <c r="AH163" s="20"/>
      <c r="AI163" s="20"/>
      <c r="AJ163" s="21"/>
      <c r="AK163" s="15" t="str">
        <f aca="true">IF($AJ163="","",$AJ163-TODAY())</f>
        <v/>
      </c>
      <c r="AL163" s="16" t="str">
        <f aca="false">IF($AJ163="","",IF($AK163&lt;0,"Danger",IF($AK163&lt;=Lists!$M$24,"Alert","OK")))</f>
        <v/>
      </c>
      <c r="AM163" s="19"/>
      <c r="AN163" s="19"/>
      <c r="AO163" s="19"/>
      <c r="AP163" s="19"/>
      <c r="AQ163" s="19"/>
      <c r="AR163" s="19"/>
      <c r="AS163" s="19"/>
      <c r="AT163" s="19"/>
      <c r="AU163" s="19"/>
      <c r="AV163" s="19"/>
    </row>
    <row r="164" customFormat="false" ht="15" hidden="false" customHeight="false" outlineLevel="0" collapsed="false">
      <c r="A164" s="19"/>
      <c r="B164" s="19"/>
      <c r="C164" s="19"/>
      <c r="D164" s="19"/>
      <c r="E164" s="19"/>
      <c r="F164" s="19"/>
      <c r="G164" s="19"/>
      <c r="H164" s="19"/>
      <c r="I164" s="19"/>
      <c r="J164" s="19"/>
      <c r="K164" s="19"/>
      <c r="L164" s="20"/>
      <c r="M164" s="20"/>
      <c r="N164" s="20"/>
      <c r="O164" s="20"/>
      <c r="P164" s="20"/>
      <c r="Q164" s="15" t="str">
        <f aca="false">IF(COUNT($L164:$P164)&lt;5,"",ROUND(($L164*Lists!$M$2+$M164*Lists!$M$3+$N164*Lists!$M$4+$O164*Lists!$M$5+$P164*Lists!$M$6)/5*100,0))</f>
        <v/>
      </c>
      <c r="R164" s="16" t="str">
        <f aca="false">IF($Q164="","",IF($Q164&gt;=Lists!$M$20,"A",IF($Q164&gt;=Lists!$M$21,"B","C")))</f>
        <v/>
      </c>
      <c r="S164" s="16" t="str">
        <f aca="false">IF($A164="","",IF(COUNTIF(Records!$C$5:$C$3000,$A164)=0,"No data",CHOOSE(_xlfn.MAXIFS(Records!$R$5:$R$3000,Records!$C$5:$C$3000,$A164,Records!$Y$5:$Y$3000,"&lt;&gt;Closed")+1,"OK","Alert","Danger")))</f>
        <v/>
      </c>
      <c r="T164" s="15" t="str">
        <f aca="false">IF($A164="","",COUNTIFS(Records!$C$5:$C$3000,$A164,Records!$R$5:$R$3000,"&gt;0",Records!$Y$5:$Y$3000,"&lt;&gt;Closed"))</f>
        <v/>
      </c>
      <c r="U164" s="20"/>
      <c r="V164" s="20"/>
      <c r="W164" s="20"/>
      <c r="X164" s="20"/>
      <c r="Y164" s="20"/>
      <c r="Z164" s="20"/>
      <c r="AA164" s="20"/>
      <c r="AB164" s="20"/>
      <c r="AC164" s="20"/>
      <c r="AD164" s="20"/>
      <c r="AE164" s="20"/>
      <c r="AF164" s="20"/>
      <c r="AG164" s="20"/>
      <c r="AH164" s="20"/>
      <c r="AI164" s="20"/>
      <c r="AJ164" s="21"/>
      <c r="AK164" s="15" t="str">
        <f aca="true">IF($AJ164="","",$AJ164-TODAY())</f>
        <v/>
      </c>
      <c r="AL164" s="16" t="str">
        <f aca="false">IF($AJ164="","",IF($AK164&lt;0,"Danger",IF($AK164&lt;=Lists!$M$24,"Alert","OK")))</f>
        <v/>
      </c>
      <c r="AM164" s="19"/>
      <c r="AN164" s="19"/>
      <c r="AO164" s="19"/>
      <c r="AP164" s="19"/>
      <c r="AQ164" s="19"/>
      <c r="AR164" s="19"/>
      <c r="AS164" s="19"/>
      <c r="AT164" s="19"/>
      <c r="AU164" s="19"/>
      <c r="AV164" s="19"/>
    </row>
    <row r="165" customFormat="false" ht="15" hidden="false" customHeight="false" outlineLevel="0" collapsed="false">
      <c r="A165" s="19"/>
      <c r="B165" s="19"/>
      <c r="C165" s="19"/>
      <c r="D165" s="19"/>
      <c r="E165" s="19"/>
      <c r="F165" s="19"/>
      <c r="G165" s="19"/>
      <c r="H165" s="19"/>
      <c r="I165" s="19"/>
      <c r="J165" s="19"/>
      <c r="K165" s="19"/>
      <c r="L165" s="20"/>
      <c r="M165" s="20"/>
      <c r="N165" s="20"/>
      <c r="O165" s="20"/>
      <c r="P165" s="20"/>
      <c r="Q165" s="15" t="str">
        <f aca="false">IF(COUNT($L165:$P165)&lt;5,"",ROUND(($L165*Lists!$M$2+$M165*Lists!$M$3+$N165*Lists!$M$4+$O165*Lists!$M$5+$P165*Lists!$M$6)/5*100,0))</f>
        <v/>
      </c>
      <c r="R165" s="16" t="str">
        <f aca="false">IF($Q165="","",IF($Q165&gt;=Lists!$M$20,"A",IF($Q165&gt;=Lists!$M$21,"B","C")))</f>
        <v/>
      </c>
      <c r="S165" s="16" t="str">
        <f aca="false">IF($A165="","",IF(COUNTIF(Records!$C$5:$C$3000,$A165)=0,"No data",CHOOSE(_xlfn.MAXIFS(Records!$R$5:$R$3000,Records!$C$5:$C$3000,$A165,Records!$Y$5:$Y$3000,"&lt;&gt;Closed")+1,"OK","Alert","Danger")))</f>
        <v/>
      </c>
      <c r="T165" s="15" t="str">
        <f aca="false">IF($A165="","",COUNTIFS(Records!$C$5:$C$3000,$A165,Records!$R$5:$R$3000,"&gt;0",Records!$Y$5:$Y$3000,"&lt;&gt;Closed"))</f>
        <v/>
      </c>
      <c r="U165" s="20"/>
      <c r="V165" s="20"/>
      <c r="W165" s="20"/>
      <c r="X165" s="20"/>
      <c r="Y165" s="20"/>
      <c r="Z165" s="20"/>
      <c r="AA165" s="20"/>
      <c r="AB165" s="20"/>
      <c r="AC165" s="20"/>
      <c r="AD165" s="20"/>
      <c r="AE165" s="20"/>
      <c r="AF165" s="20"/>
      <c r="AG165" s="20"/>
      <c r="AH165" s="20"/>
      <c r="AI165" s="20"/>
      <c r="AJ165" s="21"/>
      <c r="AK165" s="15" t="str">
        <f aca="true">IF($AJ165="","",$AJ165-TODAY())</f>
        <v/>
      </c>
      <c r="AL165" s="16" t="str">
        <f aca="false">IF($AJ165="","",IF($AK165&lt;0,"Danger",IF($AK165&lt;=Lists!$M$24,"Alert","OK")))</f>
        <v/>
      </c>
      <c r="AM165" s="19"/>
      <c r="AN165" s="19"/>
      <c r="AO165" s="19"/>
      <c r="AP165" s="19"/>
      <c r="AQ165" s="19"/>
      <c r="AR165" s="19"/>
      <c r="AS165" s="19"/>
      <c r="AT165" s="19"/>
      <c r="AU165" s="19"/>
      <c r="AV165" s="19"/>
    </row>
    <row r="166" customFormat="false" ht="15" hidden="false" customHeight="false" outlineLevel="0" collapsed="false">
      <c r="A166" s="19"/>
      <c r="B166" s="19"/>
      <c r="C166" s="19"/>
      <c r="D166" s="19"/>
      <c r="E166" s="19"/>
      <c r="F166" s="19"/>
      <c r="G166" s="19"/>
      <c r="H166" s="19"/>
      <c r="I166" s="19"/>
      <c r="J166" s="19"/>
      <c r="K166" s="19"/>
      <c r="L166" s="20"/>
      <c r="M166" s="20"/>
      <c r="N166" s="20"/>
      <c r="O166" s="20"/>
      <c r="P166" s="20"/>
      <c r="Q166" s="15" t="str">
        <f aca="false">IF(COUNT($L166:$P166)&lt;5,"",ROUND(($L166*Lists!$M$2+$M166*Lists!$M$3+$N166*Lists!$M$4+$O166*Lists!$M$5+$P166*Lists!$M$6)/5*100,0))</f>
        <v/>
      </c>
      <c r="R166" s="16" t="str">
        <f aca="false">IF($Q166="","",IF($Q166&gt;=Lists!$M$20,"A",IF($Q166&gt;=Lists!$M$21,"B","C")))</f>
        <v/>
      </c>
      <c r="S166" s="16" t="str">
        <f aca="false">IF($A166="","",IF(COUNTIF(Records!$C$5:$C$3000,$A166)=0,"No data",CHOOSE(_xlfn.MAXIFS(Records!$R$5:$R$3000,Records!$C$5:$C$3000,$A166,Records!$Y$5:$Y$3000,"&lt;&gt;Closed")+1,"OK","Alert","Danger")))</f>
        <v/>
      </c>
      <c r="T166" s="15" t="str">
        <f aca="false">IF($A166="","",COUNTIFS(Records!$C$5:$C$3000,$A166,Records!$R$5:$R$3000,"&gt;0",Records!$Y$5:$Y$3000,"&lt;&gt;Closed"))</f>
        <v/>
      </c>
      <c r="U166" s="20"/>
      <c r="V166" s="20"/>
      <c r="W166" s="20"/>
      <c r="X166" s="20"/>
      <c r="Y166" s="20"/>
      <c r="Z166" s="20"/>
      <c r="AA166" s="20"/>
      <c r="AB166" s="20"/>
      <c r="AC166" s="20"/>
      <c r="AD166" s="20"/>
      <c r="AE166" s="20"/>
      <c r="AF166" s="20"/>
      <c r="AG166" s="20"/>
      <c r="AH166" s="20"/>
      <c r="AI166" s="20"/>
      <c r="AJ166" s="21"/>
      <c r="AK166" s="15" t="str">
        <f aca="true">IF($AJ166="","",$AJ166-TODAY())</f>
        <v/>
      </c>
      <c r="AL166" s="16" t="str">
        <f aca="false">IF($AJ166="","",IF($AK166&lt;0,"Danger",IF($AK166&lt;=Lists!$M$24,"Alert","OK")))</f>
        <v/>
      </c>
      <c r="AM166" s="19"/>
      <c r="AN166" s="19"/>
      <c r="AO166" s="19"/>
      <c r="AP166" s="19"/>
      <c r="AQ166" s="19"/>
      <c r="AR166" s="19"/>
      <c r="AS166" s="19"/>
      <c r="AT166" s="19"/>
      <c r="AU166" s="19"/>
      <c r="AV166" s="19"/>
    </row>
    <row r="167" customFormat="false" ht="15" hidden="false" customHeight="false" outlineLevel="0" collapsed="false">
      <c r="A167" s="19"/>
      <c r="B167" s="19"/>
      <c r="C167" s="19"/>
      <c r="D167" s="19"/>
      <c r="E167" s="19"/>
      <c r="F167" s="19"/>
      <c r="G167" s="19"/>
      <c r="H167" s="19"/>
      <c r="I167" s="19"/>
      <c r="J167" s="19"/>
      <c r="K167" s="19"/>
      <c r="L167" s="20"/>
      <c r="M167" s="20"/>
      <c r="N167" s="20"/>
      <c r="O167" s="20"/>
      <c r="P167" s="20"/>
      <c r="Q167" s="15" t="str">
        <f aca="false">IF(COUNT($L167:$P167)&lt;5,"",ROUND(($L167*Lists!$M$2+$M167*Lists!$M$3+$N167*Lists!$M$4+$O167*Lists!$M$5+$P167*Lists!$M$6)/5*100,0))</f>
        <v/>
      </c>
      <c r="R167" s="16" t="str">
        <f aca="false">IF($Q167="","",IF($Q167&gt;=Lists!$M$20,"A",IF($Q167&gt;=Lists!$M$21,"B","C")))</f>
        <v/>
      </c>
      <c r="S167" s="16" t="str">
        <f aca="false">IF($A167="","",IF(COUNTIF(Records!$C$5:$C$3000,$A167)=0,"No data",CHOOSE(_xlfn.MAXIFS(Records!$R$5:$R$3000,Records!$C$5:$C$3000,$A167,Records!$Y$5:$Y$3000,"&lt;&gt;Closed")+1,"OK","Alert","Danger")))</f>
        <v/>
      </c>
      <c r="T167" s="15" t="str">
        <f aca="false">IF($A167="","",COUNTIFS(Records!$C$5:$C$3000,$A167,Records!$R$5:$R$3000,"&gt;0",Records!$Y$5:$Y$3000,"&lt;&gt;Closed"))</f>
        <v/>
      </c>
      <c r="U167" s="20"/>
      <c r="V167" s="20"/>
      <c r="W167" s="20"/>
      <c r="X167" s="20"/>
      <c r="Y167" s="20"/>
      <c r="Z167" s="20"/>
      <c r="AA167" s="20"/>
      <c r="AB167" s="20"/>
      <c r="AC167" s="20"/>
      <c r="AD167" s="20"/>
      <c r="AE167" s="20"/>
      <c r="AF167" s="20"/>
      <c r="AG167" s="20"/>
      <c r="AH167" s="20"/>
      <c r="AI167" s="20"/>
      <c r="AJ167" s="21"/>
      <c r="AK167" s="15" t="str">
        <f aca="true">IF($AJ167="","",$AJ167-TODAY())</f>
        <v/>
      </c>
      <c r="AL167" s="16" t="str">
        <f aca="false">IF($AJ167="","",IF($AK167&lt;0,"Danger",IF($AK167&lt;=Lists!$M$24,"Alert","OK")))</f>
        <v/>
      </c>
      <c r="AM167" s="19"/>
      <c r="AN167" s="19"/>
      <c r="AO167" s="19"/>
      <c r="AP167" s="19"/>
      <c r="AQ167" s="19"/>
      <c r="AR167" s="19"/>
      <c r="AS167" s="19"/>
      <c r="AT167" s="19"/>
      <c r="AU167" s="19"/>
      <c r="AV167" s="19"/>
    </row>
    <row r="168" customFormat="false" ht="15" hidden="false" customHeight="false" outlineLevel="0" collapsed="false">
      <c r="A168" s="19"/>
      <c r="B168" s="19"/>
      <c r="C168" s="19"/>
      <c r="D168" s="19"/>
      <c r="E168" s="19"/>
      <c r="F168" s="19"/>
      <c r="G168" s="19"/>
      <c r="H168" s="19"/>
      <c r="I168" s="19"/>
      <c r="J168" s="19"/>
      <c r="K168" s="19"/>
      <c r="L168" s="20"/>
      <c r="M168" s="20"/>
      <c r="N168" s="20"/>
      <c r="O168" s="20"/>
      <c r="P168" s="20"/>
      <c r="Q168" s="15" t="str">
        <f aca="false">IF(COUNT($L168:$P168)&lt;5,"",ROUND(($L168*Lists!$M$2+$M168*Lists!$M$3+$N168*Lists!$M$4+$O168*Lists!$M$5+$P168*Lists!$M$6)/5*100,0))</f>
        <v/>
      </c>
      <c r="R168" s="16" t="str">
        <f aca="false">IF($Q168="","",IF($Q168&gt;=Lists!$M$20,"A",IF($Q168&gt;=Lists!$M$21,"B","C")))</f>
        <v/>
      </c>
      <c r="S168" s="16" t="str">
        <f aca="false">IF($A168="","",IF(COUNTIF(Records!$C$5:$C$3000,$A168)=0,"No data",CHOOSE(_xlfn.MAXIFS(Records!$R$5:$R$3000,Records!$C$5:$C$3000,$A168,Records!$Y$5:$Y$3000,"&lt;&gt;Closed")+1,"OK","Alert","Danger")))</f>
        <v/>
      </c>
      <c r="T168" s="15" t="str">
        <f aca="false">IF($A168="","",COUNTIFS(Records!$C$5:$C$3000,$A168,Records!$R$5:$R$3000,"&gt;0",Records!$Y$5:$Y$3000,"&lt;&gt;Closed"))</f>
        <v/>
      </c>
      <c r="U168" s="20"/>
      <c r="V168" s="20"/>
      <c r="W168" s="20"/>
      <c r="X168" s="20"/>
      <c r="Y168" s="20"/>
      <c r="Z168" s="20"/>
      <c r="AA168" s="20"/>
      <c r="AB168" s="20"/>
      <c r="AC168" s="20"/>
      <c r="AD168" s="20"/>
      <c r="AE168" s="20"/>
      <c r="AF168" s="20"/>
      <c r="AG168" s="20"/>
      <c r="AH168" s="20"/>
      <c r="AI168" s="20"/>
      <c r="AJ168" s="21"/>
      <c r="AK168" s="15" t="str">
        <f aca="true">IF($AJ168="","",$AJ168-TODAY())</f>
        <v/>
      </c>
      <c r="AL168" s="16" t="str">
        <f aca="false">IF($AJ168="","",IF($AK168&lt;0,"Danger",IF($AK168&lt;=Lists!$M$24,"Alert","OK")))</f>
        <v/>
      </c>
      <c r="AM168" s="19"/>
      <c r="AN168" s="19"/>
      <c r="AO168" s="19"/>
      <c r="AP168" s="19"/>
      <c r="AQ168" s="19"/>
      <c r="AR168" s="19"/>
      <c r="AS168" s="19"/>
      <c r="AT168" s="19"/>
      <c r="AU168" s="19"/>
      <c r="AV168" s="19"/>
    </row>
    <row r="169" customFormat="false" ht="15" hidden="false" customHeight="false" outlineLevel="0" collapsed="false">
      <c r="A169" s="19"/>
      <c r="B169" s="19"/>
      <c r="C169" s="19"/>
      <c r="D169" s="19"/>
      <c r="E169" s="19"/>
      <c r="F169" s="19"/>
      <c r="G169" s="19"/>
      <c r="H169" s="19"/>
      <c r="I169" s="19"/>
      <c r="J169" s="19"/>
      <c r="K169" s="19"/>
      <c r="L169" s="20"/>
      <c r="M169" s="20"/>
      <c r="N169" s="20"/>
      <c r="O169" s="20"/>
      <c r="P169" s="20"/>
      <c r="Q169" s="15" t="str">
        <f aca="false">IF(COUNT($L169:$P169)&lt;5,"",ROUND(($L169*Lists!$M$2+$M169*Lists!$M$3+$N169*Lists!$M$4+$O169*Lists!$M$5+$P169*Lists!$M$6)/5*100,0))</f>
        <v/>
      </c>
      <c r="R169" s="16" t="str">
        <f aca="false">IF($Q169="","",IF($Q169&gt;=Lists!$M$20,"A",IF($Q169&gt;=Lists!$M$21,"B","C")))</f>
        <v/>
      </c>
      <c r="S169" s="16" t="str">
        <f aca="false">IF($A169="","",IF(COUNTIF(Records!$C$5:$C$3000,$A169)=0,"No data",CHOOSE(_xlfn.MAXIFS(Records!$R$5:$R$3000,Records!$C$5:$C$3000,$A169,Records!$Y$5:$Y$3000,"&lt;&gt;Closed")+1,"OK","Alert","Danger")))</f>
        <v/>
      </c>
      <c r="T169" s="15" t="str">
        <f aca="false">IF($A169="","",COUNTIFS(Records!$C$5:$C$3000,$A169,Records!$R$5:$R$3000,"&gt;0",Records!$Y$5:$Y$3000,"&lt;&gt;Closed"))</f>
        <v/>
      </c>
      <c r="U169" s="20"/>
      <c r="V169" s="20"/>
      <c r="W169" s="20"/>
      <c r="X169" s="20"/>
      <c r="Y169" s="20"/>
      <c r="Z169" s="20"/>
      <c r="AA169" s="20"/>
      <c r="AB169" s="20"/>
      <c r="AC169" s="20"/>
      <c r="AD169" s="20"/>
      <c r="AE169" s="20"/>
      <c r="AF169" s="20"/>
      <c r="AG169" s="20"/>
      <c r="AH169" s="20"/>
      <c r="AI169" s="20"/>
      <c r="AJ169" s="21"/>
      <c r="AK169" s="15" t="str">
        <f aca="true">IF($AJ169="","",$AJ169-TODAY())</f>
        <v/>
      </c>
      <c r="AL169" s="16" t="str">
        <f aca="false">IF($AJ169="","",IF($AK169&lt;0,"Danger",IF($AK169&lt;=Lists!$M$24,"Alert","OK")))</f>
        <v/>
      </c>
      <c r="AM169" s="19"/>
      <c r="AN169" s="19"/>
      <c r="AO169" s="19"/>
      <c r="AP169" s="19"/>
      <c r="AQ169" s="19"/>
      <c r="AR169" s="19"/>
      <c r="AS169" s="19"/>
      <c r="AT169" s="19"/>
      <c r="AU169" s="19"/>
      <c r="AV169" s="19"/>
    </row>
    <row r="170" customFormat="false" ht="15" hidden="false" customHeight="false" outlineLevel="0" collapsed="false">
      <c r="A170" s="19"/>
      <c r="B170" s="19"/>
      <c r="C170" s="19"/>
      <c r="D170" s="19"/>
      <c r="E170" s="19"/>
      <c r="F170" s="19"/>
      <c r="G170" s="19"/>
      <c r="H170" s="19"/>
      <c r="I170" s="19"/>
      <c r="J170" s="19"/>
      <c r="K170" s="19"/>
      <c r="L170" s="20"/>
      <c r="M170" s="20"/>
      <c r="N170" s="20"/>
      <c r="O170" s="20"/>
      <c r="P170" s="20"/>
      <c r="Q170" s="15" t="str">
        <f aca="false">IF(COUNT($L170:$P170)&lt;5,"",ROUND(($L170*Lists!$M$2+$M170*Lists!$M$3+$N170*Lists!$M$4+$O170*Lists!$M$5+$P170*Lists!$M$6)/5*100,0))</f>
        <v/>
      </c>
      <c r="R170" s="16" t="str">
        <f aca="false">IF($Q170="","",IF($Q170&gt;=Lists!$M$20,"A",IF($Q170&gt;=Lists!$M$21,"B","C")))</f>
        <v/>
      </c>
      <c r="S170" s="16" t="str">
        <f aca="false">IF($A170="","",IF(COUNTIF(Records!$C$5:$C$3000,$A170)=0,"No data",CHOOSE(_xlfn.MAXIFS(Records!$R$5:$R$3000,Records!$C$5:$C$3000,$A170,Records!$Y$5:$Y$3000,"&lt;&gt;Closed")+1,"OK","Alert","Danger")))</f>
        <v/>
      </c>
      <c r="T170" s="15" t="str">
        <f aca="false">IF($A170="","",COUNTIFS(Records!$C$5:$C$3000,$A170,Records!$R$5:$R$3000,"&gt;0",Records!$Y$5:$Y$3000,"&lt;&gt;Closed"))</f>
        <v/>
      </c>
      <c r="U170" s="20"/>
      <c r="V170" s="20"/>
      <c r="W170" s="20"/>
      <c r="X170" s="20"/>
      <c r="Y170" s="20"/>
      <c r="Z170" s="20"/>
      <c r="AA170" s="20"/>
      <c r="AB170" s="20"/>
      <c r="AC170" s="20"/>
      <c r="AD170" s="20"/>
      <c r="AE170" s="20"/>
      <c r="AF170" s="20"/>
      <c r="AG170" s="20"/>
      <c r="AH170" s="20"/>
      <c r="AI170" s="20"/>
      <c r="AJ170" s="21"/>
      <c r="AK170" s="15" t="str">
        <f aca="true">IF($AJ170="","",$AJ170-TODAY())</f>
        <v/>
      </c>
      <c r="AL170" s="16" t="str">
        <f aca="false">IF($AJ170="","",IF($AK170&lt;0,"Danger",IF($AK170&lt;=Lists!$M$24,"Alert","OK")))</f>
        <v/>
      </c>
      <c r="AM170" s="19"/>
      <c r="AN170" s="19"/>
      <c r="AO170" s="19"/>
      <c r="AP170" s="19"/>
      <c r="AQ170" s="19"/>
      <c r="AR170" s="19"/>
      <c r="AS170" s="19"/>
      <c r="AT170" s="19"/>
      <c r="AU170" s="19"/>
      <c r="AV170" s="19"/>
    </row>
    <row r="171" customFormat="false" ht="15" hidden="false" customHeight="false" outlineLevel="0" collapsed="false">
      <c r="A171" s="19"/>
      <c r="B171" s="19"/>
      <c r="C171" s="19"/>
      <c r="D171" s="19"/>
      <c r="E171" s="19"/>
      <c r="F171" s="19"/>
      <c r="G171" s="19"/>
      <c r="H171" s="19"/>
      <c r="I171" s="19"/>
      <c r="J171" s="19"/>
      <c r="K171" s="19"/>
      <c r="L171" s="20"/>
      <c r="M171" s="20"/>
      <c r="N171" s="20"/>
      <c r="O171" s="20"/>
      <c r="P171" s="20"/>
      <c r="Q171" s="15" t="str">
        <f aca="false">IF(COUNT($L171:$P171)&lt;5,"",ROUND(($L171*Lists!$M$2+$M171*Lists!$M$3+$N171*Lists!$M$4+$O171*Lists!$M$5+$P171*Lists!$M$6)/5*100,0))</f>
        <v/>
      </c>
      <c r="R171" s="16" t="str">
        <f aca="false">IF($Q171="","",IF($Q171&gt;=Lists!$M$20,"A",IF($Q171&gt;=Lists!$M$21,"B","C")))</f>
        <v/>
      </c>
      <c r="S171" s="16" t="str">
        <f aca="false">IF($A171="","",IF(COUNTIF(Records!$C$5:$C$3000,$A171)=0,"No data",CHOOSE(_xlfn.MAXIFS(Records!$R$5:$R$3000,Records!$C$5:$C$3000,$A171,Records!$Y$5:$Y$3000,"&lt;&gt;Closed")+1,"OK","Alert","Danger")))</f>
        <v/>
      </c>
      <c r="T171" s="15" t="str">
        <f aca="false">IF($A171="","",COUNTIFS(Records!$C$5:$C$3000,$A171,Records!$R$5:$R$3000,"&gt;0",Records!$Y$5:$Y$3000,"&lt;&gt;Closed"))</f>
        <v/>
      </c>
      <c r="U171" s="20"/>
      <c r="V171" s="20"/>
      <c r="W171" s="20"/>
      <c r="X171" s="20"/>
      <c r="Y171" s="20"/>
      <c r="Z171" s="20"/>
      <c r="AA171" s="20"/>
      <c r="AB171" s="20"/>
      <c r="AC171" s="20"/>
      <c r="AD171" s="20"/>
      <c r="AE171" s="20"/>
      <c r="AF171" s="20"/>
      <c r="AG171" s="20"/>
      <c r="AH171" s="20"/>
      <c r="AI171" s="20"/>
      <c r="AJ171" s="21"/>
      <c r="AK171" s="15" t="str">
        <f aca="true">IF($AJ171="","",$AJ171-TODAY())</f>
        <v/>
      </c>
      <c r="AL171" s="16" t="str">
        <f aca="false">IF($AJ171="","",IF($AK171&lt;0,"Danger",IF($AK171&lt;=Lists!$M$24,"Alert","OK")))</f>
        <v/>
      </c>
      <c r="AM171" s="19"/>
      <c r="AN171" s="19"/>
      <c r="AO171" s="19"/>
      <c r="AP171" s="19"/>
      <c r="AQ171" s="19"/>
      <c r="AR171" s="19"/>
      <c r="AS171" s="19"/>
      <c r="AT171" s="19"/>
      <c r="AU171" s="19"/>
      <c r="AV171" s="19"/>
    </row>
    <row r="172" customFormat="false" ht="15" hidden="false" customHeight="false" outlineLevel="0" collapsed="false">
      <c r="A172" s="19"/>
      <c r="B172" s="19"/>
      <c r="C172" s="19"/>
      <c r="D172" s="19"/>
      <c r="E172" s="19"/>
      <c r="F172" s="19"/>
      <c r="G172" s="19"/>
      <c r="H172" s="19"/>
      <c r="I172" s="19"/>
      <c r="J172" s="19"/>
      <c r="K172" s="19"/>
      <c r="L172" s="20"/>
      <c r="M172" s="20"/>
      <c r="N172" s="20"/>
      <c r="O172" s="20"/>
      <c r="P172" s="20"/>
      <c r="Q172" s="15" t="str">
        <f aca="false">IF(COUNT($L172:$P172)&lt;5,"",ROUND(($L172*Lists!$M$2+$M172*Lists!$M$3+$N172*Lists!$M$4+$O172*Lists!$M$5+$P172*Lists!$M$6)/5*100,0))</f>
        <v/>
      </c>
      <c r="R172" s="16" t="str">
        <f aca="false">IF($Q172="","",IF($Q172&gt;=Lists!$M$20,"A",IF($Q172&gt;=Lists!$M$21,"B","C")))</f>
        <v/>
      </c>
      <c r="S172" s="16" t="str">
        <f aca="false">IF($A172="","",IF(COUNTIF(Records!$C$5:$C$3000,$A172)=0,"No data",CHOOSE(_xlfn.MAXIFS(Records!$R$5:$R$3000,Records!$C$5:$C$3000,$A172,Records!$Y$5:$Y$3000,"&lt;&gt;Closed")+1,"OK","Alert","Danger")))</f>
        <v/>
      </c>
      <c r="T172" s="15" t="str">
        <f aca="false">IF($A172="","",COUNTIFS(Records!$C$5:$C$3000,$A172,Records!$R$5:$R$3000,"&gt;0",Records!$Y$5:$Y$3000,"&lt;&gt;Closed"))</f>
        <v/>
      </c>
      <c r="U172" s="20"/>
      <c r="V172" s="20"/>
      <c r="W172" s="20"/>
      <c r="X172" s="20"/>
      <c r="Y172" s="20"/>
      <c r="Z172" s="20"/>
      <c r="AA172" s="20"/>
      <c r="AB172" s="20"/>
      <c r="AC172" s="20"/>
      <c r="AD172" s="20"/>
      <c r="AE172" s="20"/>
      <c r="AF172" s="20"/>
      <c r="AG172" s="20"/>
      <c r="AH172" s="20"/>
      <c r="AI172" s="20"/>
      <c r="AJ172" s="21"/>
      <c r="AK172" s="15" t="str">
        <f aca="true">IF($AJ172="","",$AJ172-TODAY())</f>
        <v/>
      </c>
      <c r="AL172" s="16" t="str">
        <f aca="false">IF($AJ172="","",IF($AK172&lt;0,"Danger",IF($AK172&lt;=Lists!$M$24,"Alert","OK")))</f>
        <v/>
      </c>
      <c r="AM172" s="19"/>
      <c r="AN172" s="19"/>
      <c r="AO172" s="19"/>
      <c r="AP172" s="19"/>
      <c r="AQ172" s="19"/>
      <c r="AR172" s="19"/>
      <c r="AS172" s="19"/>
      <c r="AT172" s="19"/>
      <c r="AU172" s="19"/>
      <c r="AV172" s="19"/>
    </row>
    <row r="173" customFormat="false" ht="15" hidden="false" customHeight="false" outlineLevel="0" collapsed="false">
      <c r="A173" s="19"/>
      <c r="B173" s="19"/>
      <c r="C173" s="19"/>
      <c r="D173" s="19"/>
      <c r="E173" s="19"/>
      <c r="F173" s="19"/>
      <c r="G173" s="19"/>
      <c r="H173" s="19"/>
      <c r="I173" s="19"/>
      <c r="J173" s="19"/>
      <c r="K173" s="19"/>
      <c r="L173" s="20"/>
      <c r="M173" s="20"/>
      <c r="N173" s="20"/>
      <c r="O173" s="20"/>
      <c r="P173" s="20"/>
      <c r="Q173" s="15" t="str">
        <f aca="false">IF(COUNT($L173:$P173)&lt;5,"",ROUND(($L173*Lists!$M$2+$M173*Lists!$M$3+$N173*Lists!$M$4+$O173*Lists!$M$5+$P173*Lists!$M$6)/5*100,0))</f>
        <v/>
      </c>
      <c r="R173" s="16" t="str">
        <f aca="false">IF($Q173="","",IF($Q173&gt;=Lists!$M$20,"A",IF($Q173&gt;=Lists!$M$21,"B","C")))</f>
        <v/>
      </c>
      <c r="S173" s="16" t="str">
        <f aca="false">IF($A173="","",IF(COUNTIF(Records!$C$5:$C$3000,$A173)=0,"No data",CHOOSE(_xlfn.MAXIFS(Records!$R$5:$R$3000,Records!$C$5:$C$3000,$A173,Records!$Y$5:$Y$3000,"&lt;&gt;Closed")+1,"OK","Alert","Danger")))</f>
        <v/>
      </c>
      <c r="T173" s="15" t="str">
        <f aca="false">IF($A173="","",COUNTIFS(Records!$C$5:$C$3000,$A173,Records!$R$5:$R$3000,"&gt;0",Records!$Y$5:$Y$3000,"&lt;&gt;Closed"))</f>
        <v/>
      </c>
      <c r="U173" s="20"/>
      <c r="V173" s="20"/>
      <c r="W173" s="20"/>
      <c r="X173" s="20"/>
      <c r="Y173" s="20"/>
      <c r="Z173" s="20"/>
      <c r="AA173" s="20"/>
      <c r="AB173" s="20"/>
      <c r="AC173" s="20"/>
      <c r="AD173" s="20"/>
      <c r="AE173" s="20"/>
      <c r="AF173" s="20"/>
      <c r="AG173" s="20"/>
      <c r="AH173" s="20"/>
      <c r="AI173" s="20"/>
      <c r="AJ173" s="21"/>
      <c r="AK173" s="15" t="str">
        <f aca="true">IF($AJ173="","",$AJ173-TODAY())</f>
        <v/>
      </c>
      <c r="AL173" s="16" t="str">
        <f aca="false">IF($AJ173="","",IF($AK173&lt;0,"Danger",IF($AK173&lt;=Lists!$M$24,"Alert","OK")))</f>
        <v/>
      </c>
      <c r="AM173" s="19"/>
      <c r="AN173" s="19"/>
      <c r="AO173" s="19"/>
      <c r="AP173" s="19"/>
      <c r="AQ173" s="19"/>
      <c r="AR173" s="19"/>
      <c r="AS173" s="19"/>
      <c r="AT173" s="19"/>
      <c r="AU173" s="19"/>
      <c r="AV173" s="19"/>
    </row>
    <row r="174" customFormat="false" ht="15" hidden="false" customHeight="false" outlineLevel="0" collapsed="false">
      <c r="A174" s="19"/>
      <c r="B174" s="19"/>
      <c r="C174" s="19"/>
      <c r="D174" s="19"/>
      <c r="E174" s="19"/>
      <c r="F174" s="19"/>
      <c r="G174" s="19"/>
      <c r="H174" s="19"/>
      <c r="I174" s="19"/>
      <c r="J174" s="19"/>
      <c r="K174" s="19"/>
      <c r="L174" s="20"/>
      <c r="M174" s="20"/>
      <c r="N174" s="20"/>
      <c r="O174" s="20"/>
      <c r="P174" s="20"/>
      <c r="Q174" s="15" t="str">
        <f aca="false">IF(COUNT($L174:$P174)&lt;5,"",ROUND(($L174*Lists!$M$2+$M174*Lists!$M$3+$N174*Lists!$M$4+$O174*Lists!$M$5+$P174*Lists!$M$6)/5*100,0))</f>
        <v/>
      </c>
      <c r="R174" s="16" t="str">
        <f aca="false">IF($Q174="","",IF($Q174&gt;=Lists!$M$20,"A",IF($Q174&gt;=Lists!$M$21,"B","C")))</f>
        <v/>
      </c>
      <c r="S174" s="16" t="str">
        <f aca="false">IF($A174="","",IF(COUNTIF(Records!$C$5:$C$3000,$A174)=0,"No data",CHOOSE(_xlfn.MAXIFS(Records!$R$5:$R$3000,Records!$C$5:$C$3000,$A174,Records!$Y$5:$Y$3000,"&lt;&gt;Closed")+1,"OK","Alert","Danger")))</f>
        <v/>
      </c>
      <c r="T174" s="15" t="str">
        <f aca="false">IF($A174="","",COUNTIFS(Records!$C$5:$C$3000,$A174,Records!$R$5:$R$3000,"&gt;0",Records!$Y$5:$Y$3000,"&lt;&gt;Closed"))</f>
        <v/>
      </c>
      <c r="U174" s="20"/>
      <c r="V174" s="20"/>
      <c r="W174" s="20"/>
      <c r="X174" s="20"/>
      <c r="Y174" s="20"/>
      <c r="Z174" s="20"/>
      <c r="AA174" s="20"/>
      <c r="AB174" s="20"/>
      <c r="AC174" s="20"/>
      <c r="AD174" s="20"/>
      <c r="AE174" s="20"/>
      <c r="AF174" s="20"/>
      <c r="AG174" s="20"/>
      <c r="AH174" s="20"/>
      <c r="AI174" s="20"/>
      <c r="AJ174" s="21"/>
      <c r="AK174" s="15" t="str">
        <f aca="true">IF($AJ174="","",$AJ174-TODAY())</f>
        <v/>
      </c>
      <c r="AL174" s="16" t="str">
        <f aca="false">IF($AJ174="","",IF($AK174&lt;0,"Danger",IF($AK174&lt;=Lists!$M$24,"Alert","OK")))</f>
        <v/>
      </c>
      <c r="AM174" s="19"/>
      <c r="AN174" s="19"/>
      <c r="AO174" s="19"/>
      <c r="AP174" s="19"/>
      <c r="AQ174" s="19"/>
      <c r="AR174" s="19"/>
      <c r="AS174" s="19"/>
      <c r="AT174" s="19"/>
      <c r="AU174" s="19"/>
      <c r="AV174" s="19"/>
    </row>
    <row r="175" customFormat="false" ht="15" hidden="false" customHeight="false" outlineLevel="0" collapsed="false">
      <c r="A175" s="19"/>
      <c r="B175" s="19"/>
      <c r="C175" s="19"/>
      <c r="D175" s="19"/>
      <c r="E175" s="19"/>
      <c r="F175" s="19"/>
      <c r="G175" s="19"/>
      <c r="H175" s="19"/>
      <c r="I175" s="19"/>
      <c r="J175" s="19"/>
      <c r="K175" s="19"/>
      <c r="L175" s="20"/>
      <c r="M175" s="20"/>
      <c r="N175" s="20"/>
      <c r="O175" s="20"/>
      <c r="P175" s="20"/>
      <c r="Q175" s="15" t="str">
        <f aca="false">IF(COUNT($L175:$P175)&lt;5,"",ROUND(($L175*Lists!$M$2+$M175*Lists!$M$3+$N175*Lists!$M$4+$O175*Lists!$M$5+$P175*Lists!$M$6)/5*100,0))</f>
        <v/>
      </c>
      <c r="R175" s="16" t="str">
        <f aca="false">IF($Q175="","",IF($Q175&gt;=Lists!$M$20,"A",IF($Q175&gt;=Lists!$M$21,"B","C")))</f>
        <v/>
      </c>
      <c r="S175" s="16" t="str">
        <f aca="false">IF($A175="","",IF(COUNTIF(Records!$C$5:$C$3000,$A175)=0,"No data",CHOOSE(_xlfn.MAXIFS(Records!$R$5:$R$3000,Records!$C$5:$C$3000,$A175,Records!$Y$5:$Y$3000,"&lt;&gt;Closed")+1,"OK","Alert","Danger")))</f>
        <v/>
      </c>
      <c r="T175" s="15" t="str">
        <f aca="false">IF($A175="","",COUNTIFS(Records!$C$5:$C$3000,$A175,Records!$R$5:$R$3000,"&gt;0",Records!$Y$5:$Y$3000,"&lt;&gt;Closed"))</f>
        <v/>
      </c>
      <c r="U175" s="20"/>
      <c r="V175" s="20"/>
      <c r="W175" s="20"/>
      <c r="X175" s="20"/>
      <c r="Y175" s="20"/>
      <c r="Z175" s="20"/>
      <c r="AA175" s="20"/>
      <c r="AB175" s="20"/>
      <c r="AC175" s="20"/>
      <c r="AD175" s="20"/>
      <c r="AE175" s="20"/>
      <c r="AF175" s="20"/>
      <c r="AG175" s="20"/>
      <c r="AH175" s="20"/>
      <c r="AI175" s="20"/>
      <c r="AJ175" s="21"/>
      <c r="AK175" s="15" t="str">
        <f aca="true">IF($AJ175="","",$AJ175-TODAY())</f>
        <v/>
      </c>
      <c r="AL175" s="16" t="str">
        <f aca="false">IF($AJ175="","",IF($AK175&lt;0,"Danger",IF($AK175&lt;=Lists!$M$24,"Alert","OK")))</f>
        <v/>
      </c>
      <c r="AM175" s="19"/>
      <c r="AN175" s="19"/>
      <c r="AO175" s="19"/>
      <c r="AP175" s="19"/>
      <c r="AQ175" s="19"/>
      <c r="AR175" s="19"/>
      <c r="AS175" s="19"/>
      <c r="AT175" s="19"/>
      <c r="AU175" s="19"/>
      <c r="AV175" s="19"/>
    </row>
    <row r="176" customFormat="false" ht="15" hidden="false" customHeight="false" outlineLevel="0" collapsed="false">
      <c r="A176" s="19"/>
      <c r="B176" s="19"/>
      <c r="C176" s="19"/>
      <c r="D176" s="19"/>
      <c r="E176" s="19"/>
      <c r="F176" s="19"/>
      <c r="G176" s="19"/>
      <c r="H176" s="19"/>
      <c r="I176" s="19"/>
      <c r="J176" s="19"/>
      <c r="K176" s="19"/>
      <c r="L176" s="20"/>
      <c r="M176" s="20"/>
      <c r="N176" s="20"/>
      <c r="O176" s="20"/>
      <c r="P176" s="20"/>
      <c r="Q176" s="15" t="str">
        <f aca="false">IF(COUNT($L176:$P176)&lt;5,"",ROUND(($L176*Lists!$M$2+$M176*Lists!$M$3+$N176*Lists!$M$4+$O176*Lists!$M$5+$P176*Lists!$M$6)/5*100,0))</f>
        <v/>
      </c>
      <c r="R176" s="16" t="str">
        <f aca="false">IF($Q176="","",IF($Q176&gt;=Lists!$M$20,"A",IF($Q176&gt;=Lists!$M$21,"B","C")))</f>
        <v/>
      </c>
      <c r="S176" s="16" t="str">
        <f aca="false">IF($A176="","",IF(COUNTIF(Records!$C$5:$C$3000,$A176)=0,"No data",CHOOSE(_xlfn.MAXIFS(Records!$R$5:$R$3000,Records!$C$5:$C$3000,$A176,Records!$Y$5:$Y$3000,"&lt;&gt;Closed")+1,"OK","Alert","Danger")))</f>
        <v/>
      </c>
      <c r="T176" s="15" t="str">
        <f aca="false">IF($A176="","",COUNTIFS(Records!$C$5:$C$3000,$A176,Records!$R$5:$R$3000,"&gt;0",Records!$Y$5:$Y$3000,"&lt;&gt;Closed"))</f>
        <v/>
      </c>
      <c r="U176" s="20"/>
      <c r="V176" s="20"/>
      <c r="W176" s="20"/>
      <c r="X176" s="20"/>
      <c r="Y176" s="20"/>
      <c r="Z176" s="20"/>
      <c r="AA176" s="20"/>
      <c r="AB176" s="20"/>
      <c r="AC176" s="20"/>
      <c r="AD176" s="20"/>
      <c r="AE176" s="20"/>
      <c r="AF176" s="20"/>
      <c r="AG176" s="20"/>
      <c r="AH176" s="20"/>
      <c r="AI176" s="20"/>
      <c r="AJ176" s="21"/>
      <c r="AK176" s="15" t="str">
        <f aca="true">IF($AJ176="","",$AJ176-TODAY())</f>
        <v/>
      </c>
      <c r="AL176" s="16" t="str">
        <f aca="false">IF($AJ176="","",IF($AK176&lt;0,"Danger",IF($AK176&lt;=Lists!$M$24,"Alert","OK")))</f>
        <v/>
      </c>
      <c r="AM176" s="19"/>
      <c r="AN176" s="19"/>
      <c r="AO176" s="19"/>
      <c r="AP176" s="19"/>
      <c r="AQ176" s="19"/>
      <c r="AR176" s="19"/>
      <c r="AS176" s="19"/>
      <c r="AT176" s="19"/>
      <c r="AU176" s="19"/>
      <c r="AV176" s="19"/>
    </row>
    <row r="177" customFormat="false" ht="15" hidden="false" customHeight="false" outlineLevel="0" collapsed="false">
      <c r="A177" s="19"/>
      <c r="B177" s="19"/>
      <c r="C177" s="19"/>
      <c r="D177" s="19"/>
      <c r="E177" s="19"/>
      <c r="F177" s="19"/>
      <c r="G177" s="19"/>
      <c r="H177" s="19"/>
      <c r="I177" s="19"/>
      <c r="J177" s="19"/>
      <c r="K177" s="19"/>
      <c r="L177" s="20"/>
      <c r="M177" s="20"/>
      <c r="N177" s="20"/>
      <c r="O177" s="20"/>
      <c r="P177" s="20"/>
      <c r="Q177" s="15" t="str">
        <f aca="false">IF(COUNT($L177:$P177)&lt;5,"",ROUND(($L177*Lists!$M$2+$M177*Lists!$M$3+$N177*Lists!$M$4+$O177*Lists!$M$5+$P177*Lists!$M$6)/5*100,0))</f>
        <v/>
      </c>
      <c r="R177" s="16" t="str">
        <f aca="false">IF($Q177="","",IF($Q177&gt;=Lists!$M$20,"A",IF($Q177&gt;=Lists!$M$21,"B","C")))</f>
        <v/>
      </c>
      <c r="S177" s="16" t="str">
        <f aca="false">IF($A177="","",IF(COUNTIF(Records!$C$5:$C$3000,$A177)=0,"No data",CHOOSE(_xlfn.MAXIFS(Records!$R$5:$R$3000,Records!$C$5:$C$3000,$A177,Records!$Y$5:$Y$3000,"&lt;&gt;Closed")+1,"OK","Alert","Danger")))</f>
        <v/>
      </c>
      <c r="T177" s="15" t="str">
        <f aca="false">IF($A177="","",COUNTIFS(Records!$C$5:$C$3000,$A177,Records!$R$5:$R$3000,"&gt;0",Records!$Y$5:$Y$3000,"&lt;&gt;Closed"))</f>
        <v/>
      </c>
      <c r="U177" s="20"/>
      <c r="V177" s="20"/>
      <c r="W177" s="20"/>
      <c r="X177" s="20"/>
      <c r="Y177" s="20"/>
      <c r="Z177" s="20"/>
      <c r="AA177" s="20"/>
      <c r="AB177" s="20"/>
      <c r="AC177" s="20"/>
      <c r="AD177" s="20"/>
      <c r="AE177" s="20"/>
      <c r="AF177" s="20"/>
      <c r="AG177" s="20"/>
      <c r="AH177" s="20"/>
      <c r="AI177" s="20"/>
      <c r="AJ177" s="21"/>
      <c r="AK177" s="15" t="str">
        <f aca="true">IF($AJ177="","",$AJ177-TODAY())</f>
        <v/>
      </c>
      <c r="AL177" s="16" t="str">
        <f aca="false">IF($AJ177="","",IF($AK177&lt;0,"Danger",IF($AK177&lt;=Lists!$M$24,"Alert","OK")))</f>
        <v/>
      </c>
      <c r="AM177" s="19"/>
      <c r="AN177" s="19"/>
      <c r="AO177" s="19"/>
      <c r="AP177" s="19"/>
      <c r="AQ177" s="19"/>
      <c r="AR177" s="19"/>
      <c r="AS177" s="19"/>
      <c r="AT177" s="19"/>
      <c r="AU177" s="19"/>
      <c r="AV177" s="19"/>
    </row>
    <row r="178" customFormat="false" ht="15" hidden="false" customHeight="false" outlineLevel="0" collapsed="false">
      <c r="A178" s="19"/>
      <c r="B178" s="19"/>
      <c r="C178" s="19"/>
      <c r="D178" s="19"/>
      <c r="E178" s="19"/>
      <c r="F178" s="19"/>
      <c r="G178" s="19"/>
      <c r="H178" s="19"/>
      <c r="I178" s="19"/>
      <c r="J178" s="19"/>
      <c r="K178" s="19"/>
      <c r="L178" s="20"/>
      <c r="M178" s="20"/>
      <c r="N178" s="20"/>
      <c r="O178" s="20"/>
      <c r="P178" s="20"/>
      <c r="Q178" s="15" t="str">
        <f aca="false">IF(COUNT($L178:$P178)&lt;5,"",ROUND(($L178*Lists!$M$2+$M178*Lists!$M$3+$N178*Lists!$M$4+$O178*Lists!$M$5+$P178*Lists!$M$6)/5*100,0))</f>
        <v/>
      </c>
      <c r="R178" s="16" t="str">
        <f aca="false">IF($Q178="","",IF($Q178&gt;=Lists!$M$20,"A",IF($Q178&gt;=Lists!$M$21,"B","C")))</f>
        <v/>
      </c>
      <c r="S178" s="16" t="str">
        <f aca="false">IF($A178="","",IF(COUNTIF(Records!$C$5:$C$3000,$A178)=0,"No data",CHOOSE(_xlfn.MAXIFS(Records!$R$5:$R$3000,Records!$C$5:$C$3000,$A178,Records!$Y$5:$Y$3000,"&lt;&gt;Closed")+1,"OK","Alert","Danger")))</f>
        <v/>
      </c>
      <c r="T178" s="15" t="str">
        <f aca="false">IF($A178="","",COUNTIFS(Records!$C$5:$C$3000,$A178,Records!$R$5:$R$3000,"&gt;0",Records!$Y$5:$Y$3000,"&lt;&gt;Closed"))</f>
        <v/>
      </c>
      <c r="U178" s="20"/>
      <c r="V178" s="20"/>
      <c r="W178" s="20"/>
      <c r="X178" s="20"/>
      <c r="Y178" s="20"/>
      <c r="Z178" s="20"/>
      <c r="AA178" s="20"/>
      <c r="AB178" s="20"/>
      <c r="AC178" s="20"/>
      <c r="AD178" s="20"/>
      <c r="AE178" s="20"/>
      <c r="AF178" s="20"/>
      <c r="AG178" s="20"/>
      <c r="AH178" s="20"/>
      <c r="AI178" s="20"/>
      <c r="AJ178" s="21"/>
      <c r="AK178" s="15" t="str">
        <f aca="true">IF($AJ178="","",$AJ178-TODAY())</f>
        <v/>
      </c>
      <c r="AL178" s="16" t="str">
        <f aca="false">IF($AJ178="","",IF($AK178&lt;0,"Danger",IF($AK178&lt;=Lists!$M$24,"Alert","OK")))</f>
        <v/>
      </c>
      <c r="AM178" s="19"/>
      <c r="AN178" s="19"/>
      <c r="AO178" s="19"/>
      <c r="AP178" s="19"/>
      <c r="AQ178" s="19"/>
      <c r="AR178" s="19"/>
      <c r="AS178" s="19"/>
      <c r="AT178" s="19"/>
      <c r="AU178" s="19"/>
      <c r="AV178" s="19"/>
    </row>
    <row r="179" customFormat="false" ht="15" hidden="false" customHeight="false" outlineLevel="0" collapsed="false">
      <c r="A179" s="19"/>
      <c r="B179" s="19"/>
      <c r="C179" s="19"/>
      <c r="D179" s="19"/>
      <c r="E179" s="19"/>
      <c r="F179" s="19"/>
      <c r="G179" s="19"/>
      <c r="H179" s="19"/>
      <c r="I179" s="19"/>
      <c r="J179" s="19"/>
      <c r="K179" s="19"/>
      <c r="L179" s="20"/>
      <c r="M179" s="20"/>
      <c r="N179" s="20"/>
      <c r="O179" s="20"/>
      <c r="P179" s="20"/>
      <c r="Q179" s="15" t="str">
        <f aca="false">IF(COUNT($L179:$P179)&lt;5,"",ROUND(($L179*Lists!$M$2+$M179*Lists!$M$3+$N179*Lists!$M$4+$O179*Lists!$M$5+$P179*Lists!$M$6)/5*100,0))</f>
        <v/>
      </c>
      <c r="R179" s="16" t="str">
        <f aca="false">IF($Q179="","",IF($Q179&gt;=Lists!$M$20,"A",IF($Q179&gt;=Lists!$M$21,"B","C")))</f>
        <v/>
      </c>
      <c r="S179" s="16" t="str">
        <f aca="false">IF($A179="","",IF(COUNTIF(Records!$C$5:$C$3000,$A179)=0,"No data",CHOOSE(_xlfn.MAXIFS(Records!$R$5:$R$3000,Records!$C$5:$C$3000,$A179,Records!$Y$5:$Y$3000,"&lt;&gt;Closed")+1,"OK","Alert","Danger")))</f>
        <v/>
      </c>
      <c r="T179" s="15" t="str">
        <f aca="false">IF($A179="","",COUNTIFS(Records!$C$5:$C$3000,$A179,Records!$R$5:$R$3000,"&gt;0",Records!$Y$5:$Y$3000,"&lt;&gt;Closed"))</f>
        <v/>
      </c>
      <c r="U179" s="20"/>
      <c r="V179" s="20"/>
      <c r="W179" s="20"/>
      <c r="X179" s="20"/>
      <c r="Y179" s="20"/>
      <c r="Z179" s="20"/>
      <c r="AA179" s="20"/>
      <c r="AB179" s="20"/>
      <c r="AC179" s="20"/>
      <c r="AD179" s="20"/>
      <c r="AE179" s="20"/>
      <c r="AF179" s="20"/>
      <c r="AG179" s="20"/>
      <c r="AH179" s="20"/>
      <c r="AI179" s="20"/>
      <c r="AJ179" s="21"/>
      <c r="AK179" s="15" t="str">
        <f aca="true">IF($AJ179="","",$AJ179-TODAY())</f>
        <v/>
      </c>
      <c r="AL179" s="16" t="str">
        <f aca="false">IF($AJ179="","",IF($AK179&lt;0,"Danger",IF($AK179&lt;=Lists!$M$24,"Alert","OK")))</f>
        <v/>
      </c>
      <c r="AM179" s="19"/>
      <c r="AN179" s="19"/>
      <c r="AO179" s="19"/>
      <c r="AP179" s="19"/>
      <c r="AQ179" s="19"/>
      <c r="AR179" s="19"/>
      <c r="AS179" s="19"/>
      <c r="AT179" s="19"/>
      <c r="AU179" s="19"/>
      <c r="AV179" s="19"/>
    </row>
    <row r="180" customFormat="false" ht="15" hidden="false" customHeight="false" outlineLevel="0" collapsed="false">
      <c r="A180" s="19"/>
      <c r="B180" s="19"/>
      <c r="C180" s="19"/>
      <c r="D180" s="19"/>
      <c r="E180" s="19"/>
      <c r="F180" s="19"/>
      <c r="G180" s="19"/>
      <c r="H180" s="19"/>
      <c r="I180" s="19"/>
      <c r="J180" s="19"/>
      <c r="K180" s="19"/>
      <c r="L180" s="20"/>
      <c r="M180" s="20"/>
      <c r="N180" s="20"/>
      <c r="O180" s="20"/>
      <c r="P180" s="20"/>
      <c r="Q180" s="15" t="str">
        <f aca="false">IF(COUNT($L180:$P180)&lt;5,"",ROUND(($L180*Lists!$M$2+$M180*Lists!$M$3+$N180*Lists!$M$4+$O180*Lists!$M$5+$P180*Lists!$M$6)/5*100,0))</f>
        <v/>
      </c>
      <c r="R180" s="16" t="str">
        <f aca="false">IF($Q180="","",IF($Q180&gt;=Lists!$M$20,"A",IF($Q180&gt;=Lists!$M$21,"B","C")))</f>
        <v/>
      </c>
      <c r="S180" s="16" t="str">
        <f aca="false">IF($A180="","",IF(COUNTIF(Records!$C$5:$C$3000,$A180)=0,"No data",CHOOSE(_xlfn.MAXIFS(Records!$R$5:$R$3000,Records!$C$5:$C$3000,$A180,Records!$Y$5:$Y$3000,"&lt;&gt;Closed")+1,"OK","Alert","Danger")))</f>
        <v/>
      </c>
      <c r="T180" s="15" t="str">
        <f aca="false">IF($A180="","",COUNTIFS(Records!$C$5:$C$3000,$A180,Records!$R$5:$R$3000,"&gt;0",Records!$Y$5:$Y$3000,"&lt;&gt;Closed"))</f>
        <v/>
      </c>
      <c r="U180" s="20"/>
      <c r="V180" s="20"/>
      <c r="W180" s="20"/>
      <c r="X180" s="20"/>
      <c r="Y180" s="20"/>
      <c r="Z180" s="20"/>
      <c r="AA180" s="20"/>
      <c r="AB180" s="20"/>
      <c r="AC180" s="20"/>
      <c r="AD180" s="20"/>
      <c r="AE180" s="20"/>
      <c r="AF180" s="20"/>
      <c r="AG180" s="20"/>
      <c r="AH180" s="20"/>
      <c r="AI180" s="20"/>
      <c r="AJ180" s="21"/>
      <c r="AK180" s="15" t="str">
        <f aca="true">IF($AJ180="","",$AJ180-TODAY())</f>
        <v/>
      </c>
      <c r="AL180" s="16" t="str">
        <f aca="false">IF($AJ180="","",IF($AK180&lt;0,"Danger",IF($AK180&lt;=Lists!$M$24,"Alert","OK")))</f>
        <v/>
      </c>
      <c r="AM180" s="19"/>
      <c r="AN180" s="19"/>
      <c r="AO180" s="19"/>
      <c r="AP180" s="19"/>
      <c r="AQ180" s="19"/>
      <c r="AR180" s="19"/>
      <c r="AS180" s="19"/>
      <c r="AT180" s="19"/>
      <c r="AU180" s="19"/>
      <c r="AV180" s="19"/>
    </row>
    <row r="181" customFormat="false" ht="15" hidden="false" customHeight="false" outlineLevel="0" collapsed="false">
      <c r="A181" s="19"/>
      <c r="B181" s="19"/>
      <c r="C181" s="19"/>
      <c r="D181" s="19"/>
      <c r="E181" s="19"/>
      <c r="F181" s="19"/>
      <c r="G181" s="19"/>
      <c r="H181" s="19"/>
      <c r="I181" s="19"/>
      <c r="J181" s="19"/>
      <c r="K181" s="19"/>
      <c r="L181" s="20"/>
      <c r="M181" s="20"/>
      <c r="N181" s="20"/>
      <c r="O181" s="20"/>
      <c r="P181" s="20"/>
      <c r="Q181" s="15" t="str">
        <f aca="false">IF(COUNT($L181:$P181)&lt;5,"",ROUND(($L181*Lists!$M$2+$M181*Lists!$M$3+$N181*Lists!$M$4+$O181*Lists!$M$5+$P181*Lists!$M$6)/5*100,0))</f>
        <v/>
      </c>
      <c r="R181" s="16" t="str">
        <f aca="false">IF($Q181="","",IF($Q181&gt;=Lists!$M$20,"A",IF($Q181&gt;=Lists!$M$21,"B","C")))</f>
        <v/>
      </c>
      <c r="S181" s="16" t="str">
        <f aca="false">IF($A181="","",IF(COUNTIF(Records!$C$5:$C$3000,$A181)=0,"No data",CHOOSE(_xlfn.MAXIFS(Records!$R$5:$R$3000,Records!$C$5:$C$3000,$A181,Records!$Y$5:$Y$3000,"&lt;&gt;Closed")+1,"OK","Alert","Danger")))</f>
        <v/>
      </c>
      <c r="T181" s="15" t="str">
        <f aca="false">IF($A181="","",COUNTIFS(Records!$C$5:$C$3000,$A181,Records!$R$5:$R$3000,"&gt;0",Records!$Y$5:$Y$3000,"&lt;&gt;Closed"))</f>
        <v/>
      </c>
      <c r="U181" s="20"/>
      <c r="V181" s="20"/>
      <c r="W181" s="20"/>
      <c r="X181" s="20"/>
      <c r="Y181" s="20"/>
      <c r="Z181" s="20"/>
      <c r="AA181" s="20"/>
      <c r="AB181" s="20"/>
      <c r="AC181" s="20"/>
      <c r="AD181" s="20"/>
      <c r="AE181" s="20"/>
      <c r="AF181" s="20"/>
      <c r="AG181" s="20"/>
      <c r="AH181" s="20"/>
      <c r="AI181" s="20"/>
      <c r="AJ181" s="21"/>
      <c r="AK181" s="15" t="str">
        <f aca="true">IF($AJ181="","",$AJ181-TODAY())</f>
        <v/>
      </c>
      <c r="AL181" s="16" t="str">
        <f aca="false">IF($AJ181="","",IF($AK181&lt;0,"Danger",IF($AK181&lt;=Lists!$M$24,"Alert","OK")))</f>
        <v/>
      </c>
      <c r="AM181" s="19"/>
      <c r="AN181" s="19"/>
      <c r="AO181" s="19"/>
      <c r="AP181" s="19"/>
      <c r="AQ181" s="19"/>
      <c r="AR181" s="19"/>
      <c r="AS181" s="19"/>
      <c r="AT181" s="19"/>
      <c r="AU181" s="19"/>
      <c r="AV181" s="19"/>
    </row>
    <row r="182" customFormat="false" ht="15" hidden="false" customHeight="false" outlineLevel="0" collapsed="false">
      <c r="A182" s="19"/>
      <c r="B182" s="19"/>
      <c r="C182" s="19"/>
      <c r="D182" s="19"/>
      <c r="E182" s="19"/>
      <c r="F182" s="19"/>
      <c r="G182" s="19"/>
      <c r="H182" s="19"/>
      <c r="I182" s="19"/>
      <c r="J182" s="19"/>
      <c r="K182" s="19"/>
      <c r="L182" s="20"/>
      <c r="M182" s="20"/>
      <c r="N182" s="20"/>
      <c r="O182" s="20"/>
      <c r="P182" s="20"/>
      <c r="Q182" s="15" t="str">
        <f aca="false">IF(COUNT($L182:$P182)&lt;5,"",ROUND(($L182*Lists!$M$2+$M182*Lists!$M$3+$N182*Lists!$M$4+$O182*Lists!$M$5+$P182*Lists!$M$6)/5*100,0))</f>
        <v/>
      </c>
      <c r="R182" s="16" t="str">
        <f aca="false">IF($Q182="","",IF($Q182&gt;=Lists!$M$20,"A",IF($Q182&gt;=Lists!$M$21,"B","C")))</f>
        <v/>
      </c>
      <c r="S182" s="16" t="str">
        <f aca="false">IF($A182="","",IF(COUNTIF(Records!$C$5:$C$3000,$A182)=0,"No data",CHOOSE(_xlfn.MAXIFS(Records!$R$5:$R$3000,Records!$C$5:$C$3000,$A182,Records!$Y$5:$Y$3000,"&lt;&gt;Closed")+1,"OK","Alert","Danger")))</f>
        <v/>
      </c>
      <c r="T182" s="15" t="str">
        <f aca="false">IF($A182="","",COUNTIFS(Records!$C$5:$C$3000,$A182,Records!$R$5:$R$3000,"&gt;0",Records!$Y$5:$Y$3000,"&lt;&gt;Closed"))</f>
        <v/>
      </c>
      <c r="U182" s="20"/>
      <c r="V182" s="20"/>
      <c r="W182" s="20"/>
      <c r="X182" s="20"/>
      <c r="Y182" s="20"/>
      <c r="Z182" s="20"/>
      <c r="AA182" s="20"/>
      <c r="AB182" s="20"/>
      <c r="AC182" s="20"/>
      <c r="AD182" s="20"/>
      <c r="AE182" s="20"/>
      <c r="AF182" s="20"/>
      <c r="AG182" s="20"/>
      <c r="AH182" s="20"/>
      <c r="AI182" s="20"/>
      <c r="AJ182" s="21"/>
      <c r="AK182" s="15" t="str">
        <f aca="true">IF($AJ182="","",$AJ182-TODAY())</f>
        <v/>
      </c>
      <c r="AL182" s="16" t="str">
        <f aca="false">IF($AJ182="","",IF($AK182&lt;0,"Danger",IF($AK182&lt;=Lists!$M$24,"Alert","OK")))</f>
        <v/>
      </c>
      <c r="AM182" s="19"/>
      <c r="AN182" s="19"/>
      <c r="AO182" s="19"/>
      <c r="AP182" s="19"/>
      <c r="AQ182" s="19"/>
      <c r="AR182" s="19"/>
      <c r="AS182" s="19"/>
      <c r="AT182" s="19"/>
      <c r="AU182" s="19"/>
      <c r="AV182" s="19"/>
    </row>
    <row r="183" customFormat="false" ht="15" hidden="false" customHeight="false" outlineLevel="0" collapsed="false">
      <c r="A183" s="19"/>
      <c r="B183" s="19"/>
      <c r="C183" s="19"/>
      <c r="D183" s="19"/>
      <c r="E183" s="19"/>
      <c r="F183" s="19"/>
      <c r="G183" s="19"/>
      <c r="H183" s="19"/>
      <c r="I183" s="19"/>
      <c r="J183" s="19"/>
      <c r="K183" s="19"/>
      <c r="L183" s="20"/>
      <c r="M183" s="20"/>
      <c r="N183" s="20"/>
      <c r="O183" s="20"/>
      <c r="P183" s="20"/>
      <c r="Q183" s="15" t="str">
        <f aca="false">IF(COUNT($L183:$P183)&lt;5,"",ROUND(($L183*Lists!$M$2+$M183*Lists!$M$3+$N183*Lists!$M$4+$O183*Lists!$M$5+$P183*Lists!$M$6)/5*100,0))</f>
        <v/>
      </c>
      <c r="R183" s="16" t="str">
        <f aca="false">IF($Q183="","",IF($Q183&gt;=Lists!$M$20,"A",IF($Q183&gt;=Lists!$M$21,"B","C")))</f>
        <v/>
      </c>
      <c r="S183" s="16" t="str">
        <f aca="false">IF($A183="","",IF(COUNTIF(Records!$C$5:$C$3000,$A183)=0,"No data",CHOOSE(_xlfn.MAXIFS(Records!$R$5:$R$3000,Records!$C$5:$C$3000,$A183,Records!$Y$5:$Y$3000,"&lt;&gt;Closed")+1,"OK","Alert","Danger")))</f>
        <v/>
      </c>
      <c r="T183" s="15" t="str">
        <f aca="false">IF($A183="","",COUNTIFS(Records!$C$5:$C$3000,$A183,Records!$R$5:$R$3000,"&gt;0",Records!$Y$5:$Y$3000,"&lt;&gt;Closed"))</f>
        <v/>
      </c>
      <c r="U183" s="20"/>
      <c r="V183" s="20"/>
      <c r="W183" s="20"/>
      <c r="X183" s="20"/>
      <c r="Y183" s="20"/>
      <c r="Z183" s="20"/>
      <c r="AA183" s="20"/>
      <c r="AB183" s="20"/>
      <c r="AC183" s="20"/>
      <c r="AD183" s="20"/>
      <c r="AE183" s="20"/>
      <c r="AF183" s="20"/>
      <c r="AG183" s="20"/>
      <c r="AH183" s="20"/>
      <c r="AI183" s="20"/>
      <c r="AJ183" s="21"/>
      <c r="AK183" s="15" t="str">
        <f aca="true">IF($AJ183="","",$AJ183-TODAY())</f>
        <v/>
      </c>
      <c r="AL183" s="16" t="str">
        <f aca="false">IF($AJ183="","",IF($AK183&lt;0,"Danger",IF($AK183&lt;=Lists!$M$24,"Alert","OK")))</f>
        <v/>
      </c>
      <c r="AM183" s="19"/>
      <c r="AN183" s="19"/>
      <c r="AO183" s="19"/>
      <c r="AP183" s="19"/>
      <c r="AQ183" s="19"/>
      <c r="AR183" s="19"/>
      <c r="AS183" s="19"/>
      <c r="AT183" s="19"/>
      <c r="AU183" s="19"/>
      <c r="AV183" s="19"/>
    </row>
    <row r="184" customFormat="false" ht="15" hidden="false" customHeight="false" outlineLevel="0" collapsed="false">
      <c r="A184" s="19"/>
      <c r="B184" s="19"/>
      <c r="C184" s="19"/>
      <c r="D184" s="19"/>
      <c r="E184" s="19"/>
      <c r="F184" s="19"/>
      <c r="G184" s="19"/>
      <c r="H184" s="19"/>
      <c r="I184" s="19"/>
      <c r="J184" s="19"/>
      <c r="K184" s="19"/>
      <c r="L184" s="20"/>
      <c r="M184" s="20"/>
      <c r="N184" s="20"/>
      <c r="O184" s="20"/>
      <c r="P184" s="20"/>
      <c r="Q184" s="15" t="str">
        <f aca="false">IF(COUNT($L184:$P184)&lt;5,"",ROUND(($L184*Lists!$M$2+$M184*Lists!$M$3+$N184*Lists!$M$4+$O184*Lists!$M$5+$P184*Lists!$M$6)/5*100,0))</f>
        <v/>
      </c>
      <c r="R184" s="16" t="str">
        <f aca="false">IF($Q184="","",IF($Q184&gt;=Lists!$M$20,"A",IF($Q184&gt;=Lists!$M$21,"B","C")))</f>
        <v/>
      </c>
      <c r="S184" s="16" t="str">
        <f aca="false">IF($A184="","",IF(COUNTIF(Records!$C$5:$C$3000,$A184)=0,"No data",CHOOSE(_xlfn.MAXIFS(Records!$R$5:$R$3000,Records!$C$5:$C$3000,$A184,Records!$Y$5:$Y$3000,"&lt;&gt;Closed")+1,"OK","Alert","Danger")))</f>
        <v/>
      </c>
      <c r="T184" s="15" t="str">
        <f aca="false">IF($A184="","",COUNTIFS(Records!$C$5:$C$3000,$A184,Records!$R$5:$R$3000,"&gt;0",Records!$Y$5:$Y$3000,"&lt;&gt;Closed"))</f>
        <v/>
      </c>
      <c r="U184" s="20"/>
      <c r="V184" s="20"/>
      <c r="W184" s="20"/>
      <c r="X184" s="20"/>
      <c r="Y184" s="20"/>
      <c r="Z184" s="20"/>
      <c r="AA184" s="20"/>
      <c r="AB184" s="20"/>
      <c r="AC184" s="20"/>
      <c r="AD184" s="20"/>
      <c r="AE184" s="20"/>
      <c r="AF184" s="20"/>
      <c r="AG184" s="20"/>
      <c r="AH184" s="20"/>
      <c r="AI184" s="20"/>
      <c r="AJ184" s="21"/>
      <c r="AK184" s="15" t="str">
        <f aca="true">IF($AJ184="","",$AJ184-TODAY())</f>
        <v/>
      </c>
      <c r="AL184" s="16" t="str">
        <f aca="false">IF($AJ184="","",IF($AK184&lt;0,"Danger",IF($AK184&lt;=Lists!$M$24,"Alert","OK")))</f>
        <v/>
      </c>
      <c r="AM184" s="19"/>
      <c r="AN184" s="19"/>
      <c r="AO184" s="19"/>
      <c r="AP184" s="19"/>
      <c r="AQ184" s="19"/>
      <c r="AR184" s="19"/>
      <c r="AS184" s="19"/>
      <c r="AT184" s="19"/>
      <c r="AU184" s="19"/>
      <c r="AV184" s="19"/>
    </row>
    <row r="185" customFormat="false" ht="15" hidden="false" customHeight="false" outlineLevel="0" collapsed="false">
      <c r="A185" s="19"/>
      <c r="B185" s="19"/>
      <c r="C185" s="19"/>
      <c r="D185" s="19"/>
      <c r="E185" s="19"/>
      <c r="F185" s="19"/>
      <c r="G185" s="19"/>
      <c r="H185" s="19"/>
      <c r="I185" s="19"/>
      <c r="J185" s="19"/>
      <c r="K185" s="19"/>
      <c r="L185" s="20"/>
      <c r="M185" s="20"/>
      <c r="N185" s="20"/>
      <c r="O185" s="20"/>
      <c r="P185" s="20"/>
      <c r="Q185" s="15" t="str">
        <f aca="false">IF(COUNT($L185:$P185)&lt;5,"",ROUND(($L185*Lists!$M$2+$M185*Lists!$M$3+$N185*Lists!$M$4+$O185*Lists!$M$5+$P185*Lists!$M$6)/5*100,0))</f>
        <v/>
      </c>
      <c r="R185" s="16" t="str">
        <f aca="false">IF($Q185="","",IF($Q185&gt;=Lists!$M$20,"A",IF($Q185&gt;=Lists!$M$21,"B","C")))</f>
        <v/>
      </c>
      <c r="S185" s="16" t="str">
        <f aca="false">IF($A185="","",IF(COUNTIF(Records!$C$5:$C$3000,$A185)=0,"No data",CHOOSE(_xlfn.MAXIFS(Records!$R$5:$R$3000,Records!$C$5:$C$3000,$A185,Records!$Y$5:$Y$3000,"&lt;&gt;Closed")+1,"OK","Alert","Danger")))</f>
        <v/>
      </c>
      <c r="T185" s="15" t="str">
        <f aca="false">IF($A185="","",COUNTIFS(Records!$C$5:$C$3000,$A185,Records!$R$5:$R$3000,"&gt;0",Records!$Y$5:$Y$3000,"&lt;&gt;Closed"))</f>
        <v/>
      </c>
      <c r="U185" s="20"/>
      <c r="V185" s="20"/>
      <c r="W185" s="20"/>
      <c r="X185" s="20"/>
      <c r="Y185" s="20"/>
      <c r="Z185" s="20"/>
      <c r="AA185" s="20"/>
      <c r="AB185" s="20"/>
      <c r="AC185" s="20"/>
      <c r="AD185" s="20"/>
      <c r="AE185" s="20"/>
      <c r="AF185" s="20"/>
      <c r="AG185" s="20"/>
      <c r="AH185" s="20"/>
      <c r="AI185" s="20"/>
      <c r="AJ185" s="21"/>
      <c r="AK185" s="15" t="str">
        <f aca="true">IF($AJ185="","",$AJ185-TODAY())</f>
        <v/>
      </c>
      <c r="AL185" s="16" t="str">
        <f aca="false">IF($AJ185="","",IF($AK185&lt;0,"Danger",IF($AK185&lt;=Lists!$M$24,"Alert","OK")))</f>
        <v/>
      </c>
      <c r="AM185" s="19"/>
      <c r="AN185" s="19"/>
      <c r="AO185" s="19"/>
      <c r="AP185" s="19"/>
      <c r="AQ185" s="19"/>
      <c r="AR185" s="19"/>
      <c r="AS185" s="19"/>
      <c r="AT185" s="19"/>
      <c r="AU185" s="19"/>
      <c r="AV185" s="19"/>
    </row>
    <row r="186" customFormat="false" ht="15" hidden="false" customHeight="false" outlineLevel="0" collapsed="false">
      <c r="A186" s="19"/>
      <c r="B186" s="19"/>
      <c r="C186" s="19"/>
      <c r="D186" s="19"/>
      <c r="E186" s="19"/>
      <c r="F186" s="19"/>
      <c r="G186" s="19"/>
      <c r="H186" s="19"/>
      <c r="I186" s="19"/>
      <c r="J186" s="19"/>
      <c r="K186" s="19"/>
      <c r="L186" s="20"/>
      <c r="M186" s="20"/>
      <c r="N186" s="20"/>
      <c r="O186" s="20"/>
      <c r="P186" s="20"/>
      <c r="Q186" s="15" t="str">
        <f aca="false">IF(COUNT($L186:$P186)&lt;5,"",ROUND(($L186*Lists!$M$2+$M186*Lists!$M$3+$N186*Lists!$M$4+$O186*Lists!$M$5+$P186*Lists!$M$6)/5*100,0))</f>
        <v/>
      </c>
      <c r="R186" s="16" t="str">
        <f aca="false">IF($Q186="","",IF($Q186&gt;=Lists!$M$20,"A",IF($Q186&gt;=Lists!$M$21,"B","C")))</f>
        <v/>
      </c>
      <c r="S186" s="16" t="str">
        <f aca="false">IF($A186="","",IF(COUNTIF(Records!$C$5:$C$3000,$A186)=0,"No data",CHOOSE(_xlfn.MAXIFS(Records!$R$5:$R$3000,Records!$C$5:$C$3000,$A186,Records!$Y$5:$Y$3000,"&lt;&gt;Closed")+1,"OK","Alert","Danger")))</f>
        <v/>
      </c>
      <c r="T186" s="15" t="str">
        <f aca="false">IF($A186="","",COUNTIFS(Records!$C$5:$C$3000,$A186,Records!$R$5:$R$3000,"&gt;0",Records!$Y$5:$Y$3000,"&lt;&gt;Closed"))</f>
        <v/>
      </c>
      <c r="U186" s="20"/>
      <c r="V186" s="20"/>
      <c r="W186" s="20"/>
      <c r="X186" s="20"/>
      <c r="Y186" s="20"/>
      <c r="Z186" s="20"/>
      <c r="AA186" s="20"/>
      <c r="AB186" s="20"/>
      <c r="AC186" s="20"/>
      <c r="AD186" s="20"/>
      <c r="AE186" s="20"/>
      <c r="AF186" s="20"/>
      <c r="AG186" s="20"/>
      <c r="AH186" s="20"/>
      <c r="AI186" s="20"/>
      <c r="AJ186" s="21"/>
      <c r="AK186" s="15" t="str">
        <f aca="true">IF($AJ186="","",$AJ186-TODAY())</f>
        <v/>
      </c>
      <c r="AL186" s="16" t="str">
        <f aca="false">IF($AJ186="","",IF($AK186&lt;0,"Danger",IF($AK186&lt;=Lists!$M$24,"Alert","OK")))</f>
        <v/>
      </c>
      <c r="AM186" s="19"/>
      <c r="AN186" s="19"/>
      <c r="AO186" s="19"/>
      <c r="AP186" s="19"/>
      <c r="AQ186" s="19"/>
      <c r="AR186" s="19"/>
      <c r="AS186" s="19"/>
      <c r="AT186" s="19"/>
      <c r="AU186" s="19"/>
      <c r="AV186" s="19"/>
    </row>
    <row r="187" customFormat="false" ht="15" hidden="false" customHeight="false" outlineLevel="0" collapsed="false">
      <c r="A187" s="19"/>
      <c r="B187" s="19"/>
      <c r="C187" s="19"/>
      <c r="D187" s="19"/>
      <c r="E187" s="19"/>
      <c r="F187" s="19"/>
      <c r="G187" s="19"/>
      <c r="H187" s="19"/>
      <c r="I187" s="19"/>
      <c r="J187" s="19"/>
      <c r="K187" s="19"/>
      <c r="L187" s="20"/>
      <c r="M187" s="20"/>
      <c r="N187" s="20"/>
      <c r="O187" s="20"/>
      <c r="P187" s="20"/>
      <c r="Q187" s="15" t="str">
        <f aca="false">IF(COUNT($L187:$P187)&lt;5,"",ROUND(($L187*Lists!$M$2+$M187*Lists!$M$3+$N187*Lists!$M$4+$O187*Lists!$M$5+$P187*Lists!$M$6)/5*100,0))</f>
        <v/>
      </c>
      <c r="R187" s="16" t="str">
        <f aca="false">IF($Q187="","",IF($Q187&gt;=Lists!$M$20,"A",IF($Q187&gt;=Lists!$M$21,"B","C")))</f>
        <v/>
      </c>
      <c r="S187" s="16" t="str">
        <f aca="false">IF($A187="","",IF(COUNTIF(Records!$C$5:$C$3000,$A187)=0,"No data",CHOOSE(_xlfn.MAXIFS(Records!$R$5:$R$3000,Records!$C$5:$C$3000,$A187,Records!$Y$5:$Y$3000,"&lt;&gt;Closed")+1,"OK","Alert","Danger")))</f>
        <v/>
      </c>
      <c r="T187" s="15" t="str">
        <f aca="false">IF($A187="","",COUNTIFS(Records!$C$5:$C$3000,$A187,Records!$R$5:$R$3000,"&gt;0",Records!$Y$5:$Y$3000,"&lt;&gt;Closed"))</f>
        <v/>
      </c>
      <c r="U187" s="20"/>
      <c r="V187" s="20"/>
      <c r="W187" s="20"/>
      <c r="X187" s="20"/>
      <c r="Y187" s="20"/>
      <c r="Z187" s="20"/>
      <c r="AA187" s="20"/>
      <c r="AB187" s="20"/>
      <c r="AC187" s="20"/>
      <c r="AD187" s="20"/>
      <c r="AE187" s="20"/>
      <c r="AF187" s="20"/>
      <c r="AG187" s="20"/>
      <c r="AH187" s="20"/>
      <c r="AI187" s="20"/>
      <c r="AJ187" s="21"/>
      <c r="AK187" s="15" t="str">
        <f aca="true">IF($AJ187="","",$AJ187-TODAY())</f>
        <v/>
      </c>
      <c r="AL187" s="16" t="str">
        <f aca="false">IF($AJ187="","",IF($AK187&lt;0,"Danger",IF($AK187&lt;=Lists!$M$24,"Alert","OK")))</f>
        <v/>
      </c>
      <c r="AM187" s="19"/>
      <c r="AN187" s="19"/>
      <c r="AO187" s="19"/>
      <c r="AP187" s="19"/>
      <c r="AQ187" s="19"/>
      <c r="AR187" s="19"/>
      <c r="AS187" s="19"/>
      <c r="AT187" s="19"/>
      <c r="AU187" s="19"/>
      <c r="AV187" s="19"/>
    </row>
    <row r="188" customFormat="false" ht="15" hidden="false" customHeight="false" outlineLevel="0" collapsed="false">
      <c r="A188" s="19"/>
      <c r="B188" s="19"/>
      <c r="C188" s="19"/>
      <c r="D188" s="19"/>
      <c r="E188" s="19"/>
      <c r="F188" s="19"/>
      <c r="G188" s="19"/>
      <c r="H188" s="19"/>
      <c r="I188" s="19"/>
      <c r="J188" s="19"/>
      <c r="K188" s="19"/>
      <c r="L188" s="20"/>
      <c r="M188" s="20"/>
      <c r="N188" s="20"/>
      <c r="O188" s="20"/>
      <c r="P188" s="20"/>
      <c r="Q188" s="15" t="str">
        <f aca="false">IF(COUNT($L188:$P188)&lt;5,"",ROUND(($L188*Lists!$M$2+$M188*Lists!$M$3+$N188*Lists!$M$4+$O188*Lists!$M$5+$P188*Lists!$M$6)/5*100,0))</f>
        <v/>
      </c>
      <c r="R188" s="16" t="str">
        <f aca="false">IF($Q188="","",IF($Q188&gt;=Lists!$M$20,"A",IF($Q188&gt;=Lists!$M$21,"B","C")))</f>
        <v/>
      </c>
      <c r="S188" s="16" t="str">
        <f aca="false">IF($A188="","",IF(COUNTIF(Records!$C$5:$C$3000,$A188)=0,"No data",CHOOSE(_xlfn.MAXIFS(Records!$R$5:$R$3000,Records!$C$5:$C$3000,$A188,Records!$Y$5:$Y$3000,"&lt;&gt;Closed")+1,"OK","Alert","Danger")))</f>
        <v/>
      </c>
      <c r="T188" s="15" t="str">
        <f aca="false">IF($A188="","",COUNTIFS(Records!$C$5:$C$3000,$A188,Records!$R$5:$R$3000,"&gt;0",Records!$Y$5:$Y$3000,"&lt;&gt;Closed"))</f>
        <v/>
      </c>
      <c r="U188" s="20"/>
      <c r="V188" s="20"/>
      <c r="W188" s="20"/>
      <c r="X188" s="20"/>
      <c r="Y188" s="20"/>
      <c r="Z188" s="20"/>
      <c r="AA188" s="20"/>
      <c r="AB188" s="20"/>
      <c r="AC188" s="20"/>
      <c r="AD188" s="20"/>
      <c r="AE188" s="20"/>
      <c r="AF188" s="20"/>
      <c r="AG188" s="20"/>
      <c r="AH188" s="20"/>
      <c r="AI188" s="20"/>
      <c r="AJ188" s="21"/>
      <c r="AK188" s="15" t="str">
        <f aca="true">IF($AJ188="","",$AJ188-TODAY())</f>
        <v/>
      </c>
      <c r="AL188" s="16" t="str">
        <f aca="false">IF($AJ188="","",IF($AK188&lt;0,"Danger",IF($AK188&lt;=Lists!$M$24,"Alert","OK")))</f>
        <v/>
      </c>
      <c r="AM188" s="19"/>
      <c r="AN188" s="19"/>
      <c r="AO188" s="19"/>
      <c r="AP188" s="19"/>
      <c r="AQ188" s="19"/>
      <c r="AR188" s="19"/>
      <c r="AS188" s="19"/>
      <c r="AT188" s="19"/>
      <c r="AU188" s="19"/>
      <c r="AV188" s="19"/>
    </row>
    <row r="189" customFormat="false" ht="15" hidden="false" customHeight="false" outlineLevel="0" collapsed="false">
      <c r="A189" s="19"/>
      <c r="B189" s="19"/>
      <c r="C189" s="19"/>
      <c r="D189" s="19"/>
      <c r="E189" s="19"/>
      <c r="F189" s="19"/>
      <c r="G189" s="19"/>
      <c r="H189" s="19"/>
      <c r="I189" s="19"/>
      <c r="J189" s="19"/>
      <c r="K189" s="19"/>
      <c r="L189" s="20"/>
      <c r="M189" s="20"/>
      <c r="N189" s="20"/>
      <c r="O189" s="20"/>
      <c r="P189" s="20"/>
      <c r="Q189" s="15" t="str">
        <f aca="false">IF(COUNT($L189:$P189)&lt;5,"",ROUND(($L189*Lists!$M$2+$M189*Lists!$M$3+$N189*Lists!$M$4+$O189*Lists!$M$5+$P189*Lists!$M$6)/5*100,0))</f>
        <v/>
      </c>
      <c r="R189" s="16" t="str">
        <f aca="false">IF($Q189="","",IF($Q189&gt;=Lists!$M$20,"A",IF($Q189&gt;=Lists!$M$21,"B","C")))</f>
        <v/>
      </c>
      <c r="S189" s="16" t="str">
        <f aca="false">IF($A189="","",IF(COUNTIF(Records!$C$5:$C$3000,$A189)=0,"No data",CHOOSE(_xlfn.MAXIFS(Records!$R$5:$R$3000,Records!$C$5:$C$3000,$A189,Records!$Y$5:$Y$3000,"&lt;&gt;Closed")+1,"OK","Alert","Danger")))</f>
        <v/>
      </c>
      <c r="T189" s="15" t="str">
        <f aca="false">IF($A189="","",COUNTIFS(Records!$C$5:$C$3000,$A189,Records!$R$5:$R$3000,"&gt;0",Records!$Y$5:$Y$3000,"&lt;&gt;Closed"))</f>
        <v/>
      </c>
      <c r="U189" s="20"/>
      <c r="V189" s="20"/>
      <c r="W189" s="20"/>
      <c r="X189" s="20"/>
      <c r="Y189" s="20"/>
      <c r="Z189" s="20"/>
      <c r="AA189" s="20"/>
      <c r="AB189" s="20"/>
      <c r="AC189" s="20"/>
      <c r="AD189" s="20"/>
      <c r="AE189" s="20"/>
      <c r="AF189" s="20"/>
      <c r="AG189" s="20"/>
      <c r="AH189" s="20"/>
      <c r="AI189" s="20"/>
      <c r="AJ189" s="21"/>
      <c r="AK189" s="15" t="str">
        <f aca="true">IF($AJ189="","",$AJ189-TODAY())</f>
        <v/>
      </c>
      <c r="AL189" s="16" t="str">
        <f aca="false">IF($AJ189="","",IF($AK189&lt;0,"Danger",IF($AK189&lt;=Lists!$M$24,"Alert","OK")))</f>
        <v/>
      </c>
      <c r="AM189" s="19"/>
      <c r="AN189" s="19"/>
      <c r="AO189" s="19"/>
      <c r="AP189" s="19"/>
      <c r="AQ189" s="19"/>
      <c r="AR189" s="19"/>
      <c r="AS189" s="19"/>
      <c r="AT189" s="19"/>
      <c r="AU189" s="19"/>
      <c r="AV189" s="19"/>
    </row>
    <row r="190" customFormat="false" ht="15" hidden="false" customHeight="false" outlineLevel="0" collapsed="false">
      <c r="A190" s="19"/>
      <c r="B190" s="19"/>
      <c r="C190" s="19"/>
      <c r="D190" s="19"/>
      <c r="E190" s="19"/>
      <c r="F190" s="19"/>
      <c r="G190" s="19"/>
      <c r="H190" s="19"/>
      <c r="I190" s="19"/>
      <c r="J190" s="19"/>
      <c r="K190" s="19"/>
      <c r="L190" s="20"/>
      <c r="M190" s="20"/>
      <c r="N190" s="20"/>
      <c r="O190" s="20"/>
      <c r="P190" s="20"/>
      <c r="Q190" s="15" t="str">
        <f aca="false">IF(COUNT($L190:$P190)&lt;5,"",ROUND(($L190*Lists!$M$2+$M190*Lists!$M$3+$N190*Lists!$M$4+$O190*Lists!$M$5+$P190*Lists!$M$6)/5*100,0))</f>
        <v/>
      </c>
      <c r="R190" s="16" t="str">
        <f aca="false">IF($Q190="","",IF($Q190&gt;=Lists!$M$20,"A",IF($Q190&gt;=Lists!$M$21,"B","C")))</f>
        <v/>
      </c>
      <c r="S190" s="16" t="str">
        <f aca="false">IF($A190="","",IF(COUNTIF(Records!$C$5:$C$3000,$A190)=0,"No data",CHOOSE(_xlfn.MAXIFS(Records!$R$5:$R$3000,Records!$C$5:$C$3000,$A190,Records!$Y$5:$Y$3000,"&lt;&gt;Closed")+1,"OK","Alert","Danger")))</f>
        <v/>
      </c>
      <c r="T190" s="15" t="str">
        <f aca="false">IF($A190="","",COUNTIFS(Records!$C$5:$C$3000,$A190,Records!$R$5:$R$3000,"&gt;0",Records!$Y$5:$Y$3000,"&lt;&gt;Closed"))</f>
        <v/>
      </c>
      <c r="U190" s="20"/>
      <c r="V190" s="20"/>
      <c r="W190" s="20"/>
      <c r="X190" s="20"/>
      <c r="Y190" s="20"/>
      <c r="Z190" s="20"/>
      <c r="AA190" s="20"/>
      <c r="AB190" s="20"/>
      <c r="AC190" s="20"/>
      <c r="AD190" s="20"/>
      <c r="AE190" s="20"/>
      <c r="AF190" s="20"/>
      <c r="AG190" s="20"/>
      <c r="AH190" s="20"/>
      <c r="AI190" s="20"/>
      <c r="AJ190" s="21"/>
      <c r="AK190" s="15" t="str">
        <f aca="true">IF($AJ190="","",$AJ190-TODAY())</f>
        <v/>
      </c>
      <c r="AL190" s="16" t="str">
        <f aca="false">IF($AJ190="","",IF($AK190&lt;0,"Danger",IF($AK190&lt;=Lists!$M$24,"Alert","OK")))</f>
        <v/>
      </c>
      <c r="AM190" s="19"/>
      <c r="AN190" s="19"/>
      <c r="AO190" s="19"/>
      <c r="AP190" s="19"/>
      <c r="AQ190" s="19"/>
      <c r="AR190" s="19"/>
      <c r="AS190" s="19"/>
      <c r="AT190" s="19"/>
      <c r="AU190" s="19"/>
      <c r="AV190" s="19"/>
    </row>
    <row r="191" customFormat="false" ht="15" hidden="false" customHeight="false" outlineLevel="0" collapsed="false">
      <c r="A191" s="19"/>
      <c r="B191" s="19"/>
      <c r="C191" s="19"/>
      <c r="D191" s="19"/>
      <c r="E191" s="19"/>
      <c r="F191" s="19"/>
      <c r="G191" s="19"/>
      <c r="H191" s="19"/>
      <c r="I191" s="19"/>
      <c r="J191" s="19"/>
      <c r="K191" s="19"/>
      <c r="L191" s="20"/>
      <c r="M191" s="20"/>
      <c r="N191" s="20"/>
      <c r="O191" s="20"/>
      <c r="P191" s="20"/>
      <c r="Q191" s="15" t="str">
        <f aca="false">IF(COUNT($L191:$P191)&lt;5,"",ROUND(($L191*Lists!$M$2+$M191*Lists!$M$3+$N191*Lists!$M$4+$O191*Lists!$M$5+$P191*Lists!$M$6)/5*100,0))</f>
        <v/>
      </c>
      <c r="R191" s="16" t="str">
        <f aca="false">IF($Q191="","",IF($Q191&gt;=Lists!$M$20,"A",IF($Q191&gt;=Lists!$M$21,"B","C")))</f>
        <v/>
      </c>
      <c r="S191" s="16" t="str">
        <f aca="false">IF($A191="","",IF(COUNTIF(Records!$C$5:$C$3000,$A191)=0,"No data",CHOOSE(_xlfn.MAXIFS(Records!$R$5:$R$3000,Records!$C$5:$C$3000,$A191,Records!$Y$5:$Y$3000,"&lt;&gt;Closed")+1,"OK","Alert","Danger")))</f>
        <v/>
      </c>
      <c r="T191" s="15" t="str">
        <f aca="false">IF($A191="","",COUNTIFS(Records!$C$5:$C$3000,$A191,Records!$R$5:$R$3000,"&gt;0",Records!$Y$5:$Y$3000,"&lt;&gt;Closed"))</f>
        <v/>
      </c>
      <c r="U191" s="20"/>
      <c r="V191" s="20"/>
      <c r="W191" s="20"/>
      <c r="X191" s="20"/>
      <c r="Y191" s="20"/>
      <c r="Z191" s="20"/>
      <c r="AA191" s="20"/>
      <c r="AB191" s="20"/>
      <c r="AC191" s="20"/>
      <c r="AD191" s="20"/>
      <c r="AE191" s="20"/>
      <c r="AF191" s="20"/>
      <c r="AG191" s="20"/>
      <c r="AH191" s="20"/>
      <c r="AI191" s="20"/>
      <c r="AJ191" s="21"/>
      <c r="AK191" s="15" t="str">
        <f aca="true">IF($AJ191="","",$AJ191-TODAY())</f>
        <v/>
      </c>
      <c r="AL191" s="16" t="str">
        <f aca="false">IF($AJ191="","",IF($AK191&lt;0,"Danger",IF($AK191&lt;=Lists!$M$24,"Alert","OK")))</f>
        <v/>
      </c>
      <c r="AM191" s="19"/>
      <c r="AN191" s="19"/>
      <c r="AO191" s="19"/>
      <c r="AP191" s="19"/>
      <c r="AQ191" s="19"/>
      <c r="AR191" s="19"/>
      <c r="AS191" s="19"/>
      <c r="AT191" s="19"/>
      <c r="AU191" s="19"/>
      <c r="AV191" s="19"/>
    </row>
    <row r="192" customFormat="false" ht="15" hidden="false" customHeight="false" outlineLevel="0" collapsed="false">
      <c r="A192" s="19"/>
      <c r="B192" s="19"/>
      <c r="C192" s="19"/>
      <c r="D192" s="19"/>
      <c r="E192" s="19"/>
      <c r="F192" s="19"/>
      <c r="G192" s="19"/>
      <c r="H192" s="19"/>
      <c r="I192" s="19"/>
      <c r="J192" s="19"/>
      <c r="K192" s="19"/>
      <c r="L192" s="20"/>
      <c r="M192" s="20"/>
      <c r="N192" s="20"/>
      <c r="O192" s="20"/>
      <c r="P192" s="20"/>
      <c r="Q192" s="15" t="str">
        <f aca="false">IF(COUNT($L192:$P192)&lt;5,"",ROUND(($L192*Lists!$M$2+$M192*Lists!$M$3+$N192*Lists!$M$4+$O192*Lists!$M$5+$P192*Lists!$M$6)/5*100,0))</f>
        <v/>
      </c>
      <c r="R192" s="16" t="str">
        <f aca="false">IF($Q192="","",IF($Q192&gt;=Lists!$M$20,"A",IF($Q192&gt;=Lists!$M$21,"B","C")))</f>
        <v/>
      </c>
      <c r="S192" s="16" t="str">
        <f aca="false">IF($A192="","",IF(COUNTIF(Records!$C$5:$C$3000,$A192)=0,"No data",CHOOSE(_xlfn.MAXIFS(Records!$R$5:$R$3000,Records!$C$5:$C$3000,$A192,Records!$Y$5:$Y$3000,"&lt;&gt;Closed")+1,"OK","Alert","Danger")))</f>
        <v/>
      </c>
      <c r="T192" s="15" t="str">
        <f aca="false">IF($A192="","",COUNTIFS(Records!$C$5:$C$3000,$A192,Records!$R$5:$R$3000,"&gt;0",Records!$Y$5:$Y$3000,"&lt;&gt;Closed"))</f>
        <v/>
      </c>
      <c r="U192" s="20"/>
      <c r="V192" s="20"/>
      <c r="W192" s="20"/>
      <c r="X192" s="20"/>
      <c r="Y192" s="20"/>
      <c r="Z192" s="20"/>
      <c r="AA192" s="20"/>
      <c r="AB192" s="20"/>
      <c r="AC192" s="20"/>
      <c r="AD192" s="20"/>
      <c r="AE192" s="20"/>
      <c r="AF192" s="20"/>
      <c r="AG192" s="20"/>
      <c r="AH192" s="20"/>
      <c r="AI192" s="20"/>
      <c r="AJ192" s="21"/>
      <c r="AK192" s="15" t="str">
        <f aca="true">IF($AJ192="","",$AJ192-TODAY())</f>
        <v/>
      </c>
      <c r="AL192" s="16" t="str">
        <f aca="false">IF($AJ192="","",IF($AK192&lt;0,"Danger",IF($AK192&lt;=Lists!$M$24,"Alert","OK")))</f>
        <v/>
      </c>
      <c r="AM192" s="19"/>
      <c r="AN192" s="19"/>
      <c r="AO192" s="19"/>
      <c r="AP192" s="19"/>
      <c r="AQ192" s="19"/>
      <c r="AR192" s="19"/>
      <c r="AS192" s="19"/>
      <c r="AT192" s="19"/>
      <c r="AU192" s="19"/>
      <c r="AV192" s="19"/>
    </row>
    <row r="193" customFormat="false" ht="15" hidden="false" customHeight="false" outlineLevel="0" collapsed="false">
      <c r="A193" s="19"/>
      <c r="B193" s="19"/>
      <c r="C193" s="19"/>
      <c r="D193" s="19"/>
      <c r="E193" s="19"/>
      <c r="F193" s="19"/>
      <c r="G193" s="19"/>
      <c r="H193" s="19"/>
      <c r="I193" s="19"/>
      <c r="J193" s="19"/>
      <c r="K193" s="19"/>
      <c r="L193" s="20"/>
      <c r="M193" s="20"/>
      <c r="N193" s="20"/>
      <c r="O193" s="20"/>
      <c r="P193" s="20"/>
      <c r="Q193" s="15" t="str">
        <f aca="false">IF(COUNT($L193:$P193)&lt;5,"",ROUND(($L193*Lists!$M$2+$M193*Lists!$M$3+$N193*Lists!$M$4+$O193*Lists!$M$5+$P193*Lists!$M$6)/5*100,0))</f>
        <v/>
      </c>
      <c r="R193" s="16" t="str">
        <f aca="false">IF($Q193="","",IF($Q193&gt;=Lists!$M$20,"A",IF($Q193&gt;=Lists!$M$21,"B","C")))</f>
        <v/>
      </c>
      <c r="S193" s="16" t="str">
        <f aca="false">IF($A193="","",IF(COUNTIF(Records!$C$5:$C$3000,$A193)=0,"No data",CHOOSE(_xlfn.MAXIFS(Records!$R$5:$R$3000,Records!$C$5:$C$3000,$A193,Records!$Y$5:$Y$3000,"&lt;&gt;Closed")+1,"OK","Alert","Danger")))</f>
        <v/>
      </c>
      <c r="T193" s="15" t="str">
        <f aca="false">IF($A193="","",COUNTIFS(Records!$C$5:$C$3000,$A193,Records!$R$5:$R$3000,"&gt;0",Records!$Y$5:$Y$3000,"&lt;&gt;Closed"))</f>
        <v/>
      </c>
      <c r="U193" s="20"/>
      <c r="V193" s="20"/>
      <c r="W193" s="20"/>
      <c r="X193" s="20"/>
      <c r="Y193" s="20"/>
      <c r="Z193" s="20"/>
      <c r="AA193" s="20"/>
      <c r="AB193" s="20"/>
      <c r="AC193" s="20"/>
      <c r="AD193" s="20"/>
      <c r="AE193" s="20"/>
      <c r="AF193" s="20"/>
      <c r="AG193" s="20"/>
      <c r="AH193" s="20"/>
      <c r="AI193" s="20"/>
      <c r="AJ193" s="21"/>
      <c r="AK193" s="15" t="str">
        <f aca="true">IF($AJ193="","",$AJ193-TODAY())</f>
        <v/>
      </c>
      <c r="AL193" s="16" t="str">
        <f aca="false">IF($AJ193="","",IF($AK193&lt;0,"Danger",IF($AK193&lt;=Lists!$M$24,"Alert","OK")))</f>
        <v/>
      </c>
      <c r="AM193" s="19"/>
      <c r="AN193" s="19"/>
      <c r="AO193" s="19"/>
      <c r="AP193" s="19"/>
      <c r="AQ193" s="19"/>
      <c r="AR193" s="19"/>
      <c r="AS193" s="19"/>
      <c r="AT193" s="19"/>
      <c r="AU193" s="19"/>
      <c r="AV193" s="19"/>
    </row>
    <row r="194" customFormat="false" ht="15" hidden="false" customHeight="false" outlineLevel="0" collapsed="false">
      <c r="A194" s="19"/>
      <c r="B194" s="19"/>
      <c r="C194" s="19"/>
      <c r="D194" s="19"/>
      <c r="E194" s="19"/>
      <c r="F194" s="19"/>
      <c r="G194" s="19"/>
      <c r="H194" s="19"/>
      <c r="I194" s="19"/>
      <c r="J194" s="19"/>
      <c r="K194" s="19"/>
      <c r="L194" s="20"/>
      <c r="M194" s="20"/>
      <c r="N194" s="20"/>
      <c r="O194" s="20"/>
      <c r="P194" s="20"/>
      <c r="Q194" s="15" t="str">
        <f aca="false">IF(COUNT($L194:$P194)&lt;5,"",ROUND(($L194*Lists!$M$2+$M194*Lists!$M$3+$N194*Lists!$M$4+$O194*Lists!$M$5+$P194*Lists!$M$6)/5*100,0))</f>
        <v/>
      </c>
      <c r="R194" s="16" t="str">
        <f aca="false">IF($Q194="","",IF($Q194&gt;=Lists!$M$20,"A",IF($Q194&gt;=Lists!$M$21,"B","C")))</f>
        <v/>
      </c>
      <c r="S194" s="16" t="str">
        <f aca="false">IF($A194="","",IF(COUNTIF(Records!$C$5:$C$3000,$A194)=0,"No data",CHOOSE(_xlfn.MAXIFS(Records!$R$5:$R$3000,Records!$C$5:$C$3000,$A194,Records!$Y$5:$Y$3000,"&lt;&gt;Closed")+1,"OK","Alert","Danger")))</f>
        <v/>
      </c>
      <c r="T194" s="15" t="str">
        <f aca="false">IF($A194="","",COUNTIFS(Records!$C$5:$C$3000,$A194,Records!$R$5:$R$3000,"&gt;0",Records!$Y$5:$Y$3000,"&lt;&gt;Closed"))</f>
        <v/>
      </c>
      <c r="U194" s="20"/>
      <c r="V194" s="20"/>
      <c r="W194" s="20"/>
      <c r="X194" s="20"/>
      <c r="Y194" s="20"/>
      <c r="Z194" s="20"/>
      <c r="AA194" s="20"/>
      <c r="AB194" s="20"/>
      <c r="AC194" s="20"/>
      <c r="AD194" s="20"/>
      <c r="AE194" s="20"/>
      <c r="AF194" s="20"/>
      <c r="AG194" s="20"/>
      <c r="AH194" s="20"/>
      <c r="AI194" s="20"/>
      <c r="AJ194" s="21"/>
      <c r="AK194" s="15" t="str">
        <f aca="true">IF($AJ194="","",$AJ194-TODAY())</f>
        <v/>
      </c>
      <c r="AL194" s="16" t="str">
        <f aca="false">IF($AJ194="","",IF($AK194&lt;0,"Danger",IF($AK194&lt;=Lists!$M$24,"Alert","OK")))</f>
        <v/>
      </c>
      <c r="AM194" s="19"/>
      <c r="AN194" s="19"/>
      <c r="AO194" s="19"/>
      <c r="AP194" s="19"/>
      <c r="AQ194" s="19"/>
      <c r="AR194" s="19"/>
      <c r="AS194" s="19"/>
      <c r="AT194" s="19"/>
      <c r="AU194" s="19"/>
      <c r="AV194" s="19"/>
    </row>
    <row r="195" customFormat="false" ht="15" hidden="false" customHeight="false" outlineLevel="0" collapsed="false">
      <c r="A195" s="19"/>
      <c r="B195" s="19"/>
      <c r="C195" s="19"/>
      <c r="D195" s="19"/>
      <c r="E195" s="19"/>
      <c r="F195" s="19"/>
      <c r="G195" s="19"/>
      <c r="H195" s="19"/>
      <c r="I195" s="19"/>
      <c r="J195" s="19"/>
      <c r="K195" s="19"/>
      <c r="L195" s="20"/>
      <c r="M195" s="20"/>
      <c r="N195" s="20"/>
      <c r="O195" s="20"/>
      <c r="P195" s="20"/>
      <c r="Q195" s="15" t="str">
        <f aca="false">IF(COUNT($L195:$P195)&lt;5,"",ROUND(($L195*Lists!$M$2+$M195*Lists!$M$3+$N195*Lists!$M$4+$O195*Lists!$M$5+$P195*Lists!$M$6)/5*100,0))</f>
        <v/>
      </c>
      <c r="R195" s="16" t="str">
        <f aca="false">IF($Q195="","",IF($Q195&gt;=Lists!$M$20,"A",IF($Q195&gt;=Lists!$M$21,"B","C")))</f>
        <v/>
      </c>
      <c r="S195" s="16" t="str">
        <f aca="false">IF($A195="","",IF(COUNTIF(Records!$C$5:$C$3000,$A195)=0,"No data",CHOOSE(_xlfn.MAXIFS(Records!$R$5:$R$3000,Records!$C$5:$C$3000,$A195,Records!$Y$5:$Y$3000,"&lt;&gt;Closed")+1,"OK","Alert","Danger")))</f>
        <v/>
      </c>
      <c r="T195" s="15" t="str">
        <f aca="false">IF($A195="","",COUNTIFS(Records!$C$5:$C$3000,$A195,Records!$R$5:$R$3000,"&gt;0",Records!$Y$5:$Y$3000,"&lt;&gt;Closed"))</f>
        <v/>
      </c>
      <c r="U195" s="20"/>
      <c r="V195" s="20"/>
      <c r="W195" s="20"/>
      <c r="X195" s="20"/>
      <c r="Y195" s="20"/>
      <c r="Z195" s="20"/>
      <c r="AA195" s="20"/>
      <c r="AB195" s="20"/>
      <c r="AC195" s="20"/>
      <c r="AD195" s="20"/>
      <c r="AE195" s="20"/>
      <c r="AF195" s="20"/>
      <c r="AG195" s="20"/>
      <c r="AH195" s="20"/>
      <c r="AI195" s="20"/>
      <c r="AJ195" s="21"/>
      <c r="AK195" s="15" t="str">
        <f aca="true">IF($AJ195="","",$AJ195-TODAY())</f>
        <v/>
      </c>
      <c r="AL195" s="16" t="str">
        <f aca="false">IF($AJ195="","",IF($AK195&lt;0,"Danger",IF($AK195&lt;=Lists!$M$24,"Alert","OK")))</f>
        <v/>
      </c>
      <c r="AM195" s="19"/>
      <c r="AN195" s="19"/>
      <c r="AO195" s="19"/>
      <c r="AP195" s="19"/>
      <c r="AQ195" s="19"/>
      <c r="AR195" s="19"/>
      <c r="AS195" s="19"/>
      <c r="AT195" s="19"/>
      <c r="AU195" s="19"/>
      <c r="AV195" s="19"/>
    </row>
    <row r="196" customFormat="false" ht="15" hidden="false" customHeight="false" outlineLevel="0" collapsed="false">
      <c r="A196" s="19"/>
      <c r="B196" s="19"/>
      <c r="C196" s="19"/>
      <c r="D196" s="19"/>
      <c r="E196" s="19"/>
      <c r="F196" s="19"/>
      <c r="G196" s="19"/>
      <c r="H196" s="19"/>
      <c r="I196" s="19"/>
      <c r="J196" s="19"/>
      <c r="K196" s="19"/>
      <c r="L196" s="20"/>
      <c r="M196" s="20"/>
      <c r="N196" s="20"/>
      <c r="O196" s="20"/>
      <c r="P196" s="20"/>
      <c r="Q196" s="15" t="str">
        <f aca="false">IF(COUNT($L196:$P196)&lt;5,"",ROUND(($L196*Lists!$M$2+$M196*Lists!$M$3+$N196*Lists!$M$4+$O196*Lists!$M$5+$P196*Lists!$M$6)/5*100,0))</f>
        <v/>
      </c>
      <c r="R196" s="16" t="str">
        <f aca="false">IF($Q196="","",IF($Q196&gt;=Lists!$M$20,"A",IF($Q196&gt;=Lists!$M$21,"B","C")))</f>
        <v/>
      </c>
      <c r="S196" s="16" t="str">
        <f aca="false">IF($A196="","",IF(COUNTIF(Records!$C$5:$C$3000,$A196)=0,"No data",CHOOSE(_xlfn.MAXIFS(Records!$R$5:$R$3000,Records!$C$5:$C$3000,$A196,Records!$Y$5:$Y$3000,"&lt;&gt;Closed")+1,"OK","Alert","Danger")))</f>
        <v/>
      </c>
      <c r="T196" s="15" t="str">
        <f aca="false">IF($A196="","",COUNTIFS(Records!$C$5:$C$3000,$A196,Records!$R$5:$R$3000,"&gt;0",Records!$Y$5:$Y$3000,"&lt;&gt;Closed"))</f>
        <v/>
      </c>
      <c r="U196" s="20"/>
      <c r="V196" s="20"/>
      <c r="W196" s="20"/>
      <c r="X196" s="20"/>
      <c r="Y196" s="20"/>
      <c r="Z196" s="20"/>
      <c r="AA196" s="20"/>
      <c r="AB196" s="20"/>
      <c r="AC196" s="20"/>
      <c r="AD196" s="20"/>
      <c r="AE196" s="20"/>
      <c r="AF196" s="20"/>
      <c r="AG196" s="20"/>
      <c r="AH196" s="20"/>
      <c r="AI196" s="20"/>
      <c r="AJ196" s="21"/>
      <c r="AK196" s="15" t="str">
        <f aca="true">IF($AJ196="","",$AJ196-TODAY())</f>
        <v/>
      </c>
      <c r="AL196" s="16" t="str">
        <f aca="false">IF($AJ196="","",IF($AK196&lt;0,"Danger",IF($AK196&lt;=Lists!$M$24,"Alert","OK")))</f>
        <v/>
      </c>
      <c r="AM196" s="19"/>
      <c r="AN196" s="19"/>
      <c r="AO196" s="19"/>
      <c r="AP196" s="19"/>
      <c r="AQ196" s="19"/>
      <c r="AR196" s="19"/>
      <c r="AS196" s="19"/>
      <c r="AT196" s="19"/>
      <c r="AU196" s="19"/>
      <c r="AV196" s="19"/>
    </row>
    <row r="197" customFormat="false" ht="15" hidden="false" customHeight="false" outlineLevel="0" collapsed="false">
      <c r="A197" s="19"/>
      <c r="B197" s="19"/>
      <c r="C197" s="19"/>
      <c r="D197" s="19"/>
      <c r="E197" s="19"/>
      <c r="F197" s="19"/>
      <c r="G197" s="19"/>
      <c r="H197" s="19"/>
      <c r="I197" s="19"/>
      <c r="J197" s="19"/>
      <c r="K197" s="19"/>
      <c r="L197" s="20"/>
      <c r="M197" s="20"/>
      <c r="N197" s="20"/>
      <c r="O197" s="20"/>
      <c r="P197" s="20"/>
      <c r="Q197" s="15" t="str">
        <f aca="false">IF(COUNT($L197:$P197)&lt;5,"",ROUND(($L197*Lists!$M$2+$M197*Lists!$M$3+$N197*Lists!$M$4+$O197*Lists!$M$5+$P197*Lists!$M$6)/5*100,0))</f>
        <v/>
      </c>
      <c r="R197" s="16" t="str">
        <f aca="false">IF($Q197="","",IF($Q197&gt;=Lists!$M$20,"A",IF($Q197&gt;=Lists!$M$21,"B","C")))</f>
        <v/>
      </c>
      <c r="S197" s="16" t="str">
        <f aca="false">IF($A197="","",IF(COUNTIF(Records!$C$5:$C$3000,$A197)=0,"No data",CHOOSE(_xlfn.MAXIFS(Records!$R$5:$R$3000,Records!$C$5:$C$3000,$A197,Records!$Y$5:$Y$3000,"&lt;&gt;Closed")+1,"OK","Alert","Danger")))</f>
        <v/>
      </c>
      <c r="T197" s="15" t="str">
        <f aca="false">IF($A197="","",COUNTIFS(Records!$C$5:$C$3000,$A197,Records!$R$5:$R$3000,"&gt;0",Records!$Y$5:$Y$3000,"&lt;&gt;Closed"))</f>
        <v/>
      </c>
      <c r="U197" s="20"/>
      <c r="V197" s="20"/>
      <c r="W197" s="20"/>
      <c r="X197" s="20"/>
      <c r="Y197" s="20"/>
      <c r="Z197" s="20"/>
      <c r="AA197" s="20"/>
      <c r="AB197" s="20"/>
      <c r="AC197" s="20"/>
      <c r="AD197" s="20"/>
      <c r="AE197" s="20"/>
      <c r="AF197" s="20"/>
      <c r="AG197" s="20"/>
      <c r="AH197" s="20"/>
      <c r="AI197" s="20"/>
      <c r="AJ197" s="21"/>
      <c r="AK197" s="15" t="str">
        <f aca="true">IF($AJ197="","",$AJ197-TODAY())</f>
        <v/>
      </c>
      <c r="AL197" s="16" t="str">
        <f aca="false">IF($AJ197="","",IF($AK197&lt;0,"Danger",IF($AK197&lt;=Lists!$M$24,"Alert","OK")))</f>
        <v/>
      </c>
      <c r="AM197" s="19"/>
      <c r="AN197" s="19"/>
      <c r="AO197" s="19"/>
      <c r="AP197" s="19"/>
      <c r="AQ197" s="19"/>
      <c r="AR197" s="19"/>
      <c r="AS197" s="19"/>
      <c r="AT197" s="19"/>
      <c r="AU197" s="19"/>
      <c r="AV197" s="19"/>
    </row>
    <row r="198" customFormat="false" ht="15" hidden="false" customHeight="false" outlineLevel="0" collapsed="false">
      <c r="A198" s="19"/>
      <c r="B198" s="19"/>
      <c r="C198" s="19"/>
      <c r="D198" s="19"/>
      <c r="E198" s="19"/>
      <c r="F198" s="19"/>
      <c r="G198" s="19"/>
      <c r="H198" s="19"/>
      <c r="I198" s="19"/>
      <c r="J198" s="19"/>
      <c r="K198" s="19"/>
      <c r="L198" s="20"/>
      <c r="M198" s="20"/>
      <c r="N198" s="20"/>
      <c r="O198" s="20"/>
      <c r="P198" s="20"/>
      <c r="Q198" s="15" t="str">
        <f aca="false">IF(COUNT($L198:$P198)&lt;5,"",ROUND(($L198*Lists!$M$2+$M198*Lists!$M$3+$N198*Lists!$M$4+$O198*Lists!$M$5+$P198*Lists!$M$6)/5*100,0))</f>
        <v/>
      </c>
      <c r="R198" s="16" t="str">
        <f aca="false">IF($Q198="","",IF($Q198&gt;=Lists!$M$20,"A",IF($Q198&gt;=Lists!$M$21,"B","C")))</f>
        <v/>
      </c>
      <c r="S198" s="16" t="str">
        <f aca="false">IF($A198="","",IF(COUNTIF(Records!$C$5:$C$3000,$A198)=0,"No data",CHOOSE(_xlfn.MAXIFS(Records!$R$5:$R$3000,Records!$C$5:$C$3000,$A198,Records!$Y$5:$Y$3000,"&lt;&gt;Closed")+1,"OK","Alert","Danger")))</f>
        <v/>
      </c>
      <c r="T198" s="15" t="str">
        <f aca="false">IF($A198="","",COUNTIFS(Records!$C$5:$C$3000,$A198,Records!$R$5:$R$3000,"&gt;0",Records!$Y$5:$Y$3000,"&lt;&gt;Closed"))</f>
        <v/>
      </c>
      <c r="U198" s="20"/>
      <c r="V198" s="20"/>
      <c r="W198" s="20"/>
      <c r="X198" s="20"/>
      <c r="Y198" s="20"/>
      <c r="Z198" s="20"/>
      <c r="AA198" s="20"/>
      <c r="AB198" s="20"/>
      <c r="AC198" s="20"/>
      <c r="AD198" s="20"/>
      <c r="AE198" s="20"/>
      <c r="AF198" s="20"/>
      <c r="AG198" s="20"/>
      <c r="AH198" s="20"/>
      <c r="AI198" s="20"/>
      <c r="AJ198" s="21"/>
      <c r="AK198" s="15" t="str">
        <f aca="true">IF($AJ198="","",$AJ198-TODAY())</f>
        <v/>
      </c>
      <c r="AL198" s="16" t="str">
        <f aca="false">IF($AJ198="","",IF($AK198&lt;0,"Danger",IF($AK198&lt;=Lists!$M$24,"Alert","OK")))</f>
        <v/>
      </c>
      <c r="AM198" s="19"/>
      <c r="AN198" s="19"/>
      <c r="AO198" s="19"/>
      <c r="AP198" s="19"/>
      <c r="AQ198" s="19"/>
      <c r="AR198" s="19"/>
      <c r="AS198" s="19"/>
      <c r="AT198" s="19"/>
      <c r="AU198" s="19"/>
      <c r="AV198" s="19"/>
    </row>
    <row r="199" customFormat="false" ht="15" hidden="false" customHeight="false" outlineLevel="0" collapsed="false">
      <c r="A199" s="19"/>
      <c r="B199" s="19"/>
      <c r="C199" s="19"/>
      <c r="D199" s="19"/>
      <c r="E199" s="19"/>
      <c r="F199" s="19"/>
      <c r="G199" s="19"/>
      <c r="H199" s="19"/>
      <c r="I199" s="19"/>
      <c r="J199" s="19"/>
      <c r="K199" s="19"/>
      <c r="L199" s="20"/>
      <c r="M199" s="20"/>
      <c r="N199" s="20"/>
      <c r="O199" s="20"/>
      <c r="P199" s="20"/>
      <c r="Q199" s="15" t="str">
        <f aca="false">IF(COUNT($L199:$P199)&lt;5,"",ROUND(($L199*Lists!$M$2+$M199*Lists!$M$3+$N199*Lists!$M$4+$O199*Lists!$M$5+$P199*Lists!$M$6)/5*100,0))</f>
        <v/>
      </c>
      <c r="R199" s="16" t="str">
        <f aca="false">IF($Q199="","",IF($Q199&gt;=Lists!$M$20,"A",IF($Q199&gt;=Lists!$M$21,"B","C")))</f>
        <v/>
      </c>
      <c r="S199" s="16" t="str">
        <f aca="false">IF($A199="","",IF(COUNTIF(Records!$C$5:$C$3000,$A199)=0,"No data",CHOOSE(_xlfn.MAXIFS(Records!$R$5:$R$3000,Records!$C$5:$C$3000,$A199,Records!$Y$5:$Y$3000,"&lt;&gt;Closed")+1,"OK","Alert","Danger")))</f>
        <v/>
      </c>
      <c r="T199" s="15" t="str">
        <f aca="false">IF($A199="","",COUNTIFS(Records!$C$5:$C$3000,$A199,Records!$R$5:$R$3000,"&gt;0",Records!$Y$5:$Y$3000,"&lt;&gt;Closed"))</f>
        <v/>
      </c>
      <c r="U199" s="20"/>
      <c r="V199" s="20"/>
      <c r="W199" s="20"/>
      <c r="X199" s="20"/>
      <c r="Y199" s="20"/>
      <c r="Z199" s="20"/>
      <c r="AA199" s="20"/>
      <c r="AB199" s="20"/>
      <c r="AC199" s="20"/>
      <c r="AD199" s="20"/>
      <c r="AE199" s="20"/>
      <c r="AF199" s="20"/>
      <c r="AG199" s="20"/>
      <c r="AH199" s="20"/>
      <c r="AI199" s="20"/>
      <c r="AJ199" s="21"/>
      <c r="AK199" s="15" t="str">
        <f aca="true">IF($AJ199="","",$AJ199-TODAY())</f>
        <v/>
      </c>
      <c r="AL199" s="16" t="str">
        <f aca="false">IF($AJ199="","",IF($AK199&lt;0,"Danger",IF($AK199&lt;=Lists!$M$24,"Alert","OK")))</f>
        <v/>
      </c>
      <c r="AM199" s="19"/>
      <c r="AN199" s="19"/>
      <c r="AO199" s="19"/>
      <c r="AP199" s="19"/>
      <c r="AQ199" s="19"/>
      <c r="AR199" s="19"/>
      <c r="AS199" s="19"/>
      <c r="AT199" s="19"/>
      <c r="AU199" s="19"/>
      <c r="AV199" s="19"/>
    </row>
    <row r="200" customFormat="false" ht="15" hidden="false" customHeight="false" outlineLevel="0" collapsed="false">
      <c r="A200" s="19"/>
      <c r="B200" s="19"/>
      <c r="C200" s="19"/>
      <c r="D200" s="19"/>
      <c r="E200" s="19"/>
      <c r="F200" s="19"/>
      <c r="G200" s="19"/>
      <c r="H200" s="19"/>
      <c r="I200" s="19"/>
      <c r="J200" s="19"/>
      <c r="K200" s="19"/>
      <c r="L200" s="20"/>
      <c r="M200" s="20"/>
      <c r="N200" s="20"/>
      <c r="O200" s="20"/>
      <c r="P200" s="20"/>
      <c r="Q200" s="15" t="str">
        <f aca="false">IF(COUNT($L200:$P200)&lt;5,"",ROUND(($L200*Lists!$M$2+$M200*Lists!$M$3+$N200*Lists!$M$4+$O200*Lists!$M$5+$P200*Lists!$M$6)/5*100,0))</f>
        <v/>
      </c>
      <c r="R200" s="16" t="str">
        <f aca="false">IF($Q200="","",IF($Q200&gt;=Lists!$M$20,"A",IF($Q200&gt;=Lists!$M$21,"B","C")))</f>
        <v/>
      </c>
      <c r="S200" s="16" t="str">
        <f aca="false">IF($A200="","",IF(COUNTIF(Records!$C$5:$C$3000,$A200)=0,"No data",CHOOSE(_xlfn.MAXIFS(Records!$R$5:$R$3000,Records!$C$5:$C$3000,$A200,Records!$Y$5:$Y$3000,"&lt;&gt;Closed")+1,"OK","Alert","Danger")))</f>
        <v/>
      </c>
      <c r="T200" s="15" t="str">
        <f aca="false">IF($A200="","",COUNTIFS(Records!$C$5:$C$3000,$A200,Records!$R$5:$R$3000,"&gt;0",Records!$Y$5:$Y$3000,"&lt;&gt;Closed"))</f>
        <v/>
      </c>
      <c r="U200" s="20"/>
      <c r="V200" s="20"/>
      <c r="W200" s="20"/>
      <c r="X200" s="20"/>
      <c r="Y200" s="20"/>
      <c r="Z200" s="20"/>
      <c r="AA200" s="20"/>
      <c r="AB200" s="20"/>
      <c r="AC200" s="20"/>
      <c r="AD200" s="20"/>
      <c r="AE200" s="20"/>
      <c r="AF200" s="20"/>
      <c r="AG200" s="20"/>
      <c r="AH200" s="20"/>
      <c r="AI200" s="20"/>
      <c r="AJ200" s="21"/>
      <c r="AK200" s="15" t="str">
        <f aca="true">IF($AJ200="","",$AJ200-TODAY())</f>
        <v/>
      </c>
      <c r="AL200" s="16" t="str">
        <f aca="false">IF($AJ200="","",IF($AK200&lt;0,"Danger",IF($AK200&lt;=Lists!$M$24,"Alert","OK")))</f>
        <v/>
      </c>
      <c r="AM200" s="19"/>
      <c r="AN200" s="19"/>
      <c r="AO200" s="19"/>
      <c r="AP200" s="19"/>
      <c r="AQ200" s="19"/>
      <c r="AR200" s="19"/>
      <c r="AS200" s="19"/>
      <c r="AT200" s="19"/>
      <c r="AU200" s="19"/>
      <c r="AV200" s="19"/>
    </row>
    <row r="201" customFormat="false" ht="15" hidden="false" customHeight="false" outlineLevel="0" collapsed="false">
      <c r="A201" s="19"/>
      <c r="B201" s="19"/>
      <c r="C201" s="19"/>
      <c r="D201" s="19"/>
      <c r="E201" s="19"/>
      <c r="F201" s="19"/>
      <c r="G201" s="19"/>
      <c r="H201" s="19"/>
      <c r="I201" s="19"/>
      <c r="J201" s="19"/>
      <c r="K201" s="19"/>
      <c r="L201" s="20"/>
      <c r="M201" s="20"/>
      <c r="N201" s="20"/>
      <c r="O201" s="20"/>
      <c r="P201" s="20"/>
      <c r="Q201" s="15" t="str">
        <f aca="false">IF(COUNT($L201:$P201)&lt;5,"",ROUND(($L201*Lists!$M$2+$M201*Lists!$M$3+$N201*Lists!$M$4+$O201*Lists!$M$5+$P201*Lists!$M$6)/5*100,0))</f>
        <v/>
      </c>
      <c r="R201" s="16" t="str">
        <f aca="false">IF($Q201="","",IF($Q201&gt;=Lists!$M$20,"A",IF($Q201&gt;=Lists!$M$21,"B","C")))</f>
        <v/>
      </c>
      <c r="S201" s="16" t="str">
        <f aca="false">IF($A201="","",IF(COUNTIF(Records!$C$5:$C$3000,$A201)=0,"No data",CHOOSE(_xlfn.MAXIFS(Records!$R$5:$R$3000,Records!$C$5:$C$3000,$A201,Records!$Y$5:$Y$3000,"&lt;&gt;Closed")+1,"OK","Alert","Danger")))</f>
        <v/>
      </c>
      <c r="T201" s="15" t="str">
        <f aca="false">IF($A201="","",COUNTIFS(Records!$C$5:$C$3000,$A201,Records!$R$5:$R$3000,"&gt;0",Records!$Y$5:$Y$3000,"&lt;&gt;Closed"))</f>
        <v/>
      </c>
      <c r="U201" s="20"/>
      <c r="V201" s="20"/>
      <c r="W201" s="20"/>
      <c r="X201" s="20"/>
      <c r="Y201" s="20"/>
      <c r="Z201" s="20"/>
      <c r="AA201" s="20"/>
      <c r="AB201" s="20"/>
      <c r="AC201" s="20"/>
      <c r="AD201" s="20"/>
      <c r="AE201" s="20"/>
      <c r="AF201" s="20"/>
      <c r="AG201" s="20"/>
      <c r="AH201" s="20"/>
      <c r="AI201" s="20"/>
      <c r="AJ201" s="21"/>
      <c r="AK201" s="15" t="str">
        <f aca="true">IF($AJ201="","",$AJ201-TODAY())</f>
        <v/>
      </c>
      <c r="AL201" s="16" t="str">
        <f aca="false">IF($AJ201="","",IF($AK201&lt;0,"Danger",IF($AK201&lt;=Lists!$M$24,"Alert","OK")))</f>
        <v/>
      </c>
      <c r="AM201" s="19"/>
      <c r="AN201" s="19"/>
      <c r="AO201" s="19"/>
      <c r="AP201" s="19"/>
      <c r="AQ201" s="19"/>
      <c r="AR201" s="19"/>
      <c r="AS201" s="19"/>
      <c r="AT201" s="19"/>
      <c r="AU201" s="19"/>
      <c r="AV201" s="19"/>
    </row>
    <row r="202" customFormat="false" ht="15" hidden="false" customHeight="false" outlineLevel="0" collapsed="false">
      <c r="A202" s="19"/>
      <c r="B202" s="19"/>
      <c r="C202" s="19"/>
      <c r="D202" s="19"/>
      <c r="E202" s="19"/>
      <c r="F202" s="19"/>
      <c r="G202" s="19"/>
      <c r="H202" s="19"/>
      <c r="I202" s="19"/>
      <c r="J202" s="19"/>
      <c r="K202" s="19"/>
      <c r="L202" s="20"/>
      <c r="M202" s="20"/>
      <c r="N202" s="20"/>
      <c r="O202" s="20"/>
      <c r="P202" s="20"/>
      <c r="Q202" s="15" t="str">
        <f aca="false">IF(COUNT($L202:$P202)&lt;5,"",ROUND(($L202*Lists!$M$2+$M202*Lists!$M$3+$N202*Lists!$M$4+$O202*Lists!$M$5+$P202*Lists!$M$6)/5*100,0))</f>
        <v/>
      </c>
      <c r="R202" s="16" t="str">
        <f aca="false">IF($Q202="","",IF($Q202&gt;=Lists!$M$20,"A",IF($Q202&gt;=Lists!$M$21,"B","C")))</f>
        <v/>
      </c>
      <c r="S202" s="16" t="str">
        <f aca="false">IF($A202="","",IF(COUNTIF(Records!$C$5:$C$3000,$A202)=0,"No data",CHOOSE(_xlfn.MAXIFS(Records!$R$5:$R$3000,Records!$C$5:$C$3000,$A202,Records!$Y$5:$Y$3000,"&lt;&gt;Closed")+1,"OK","Alert","Danger")))</f>
        <v/>
      </c>
      <c r="T202" s="15" t="str">
        <f aca="false">IF($A202="","",COUNTIFS(Records!$C$5:$C$3000,$A202,Records!$R$5:$R$3000,"&gt;0",Records!$Y$5:$Y$3000,"&lt;&gt;Closed"))</f>
        <v/>
      </c>
      <c r="U202" s="20"/>
      <c r="V202" s="20"/>
      <c r="W202" s="20"/>
      <c r="X202" s="20"/>
      <c r="Y202" s="20"/>
      <c r="Z202" s="20"/>
      <c r="AA202" s="20"/>
      <c r="AB202" s="20"/>
      <c r="AC202" s="20"/>
      <c r="AD202" s="20"/>
      <c r="AE202" s="20"/>
      <c r="AF202" s="20"/>
      <c r="AG202" s="20"/>
      <c r="AH202" s="20"/>
      <c r="AI202" s="20"/>
      <c r="AJ202" s="21"/>
      <c r="AK202" s="15" t="str">
        <f aca="true">IF($AJ202="","",$AJ202-TODAY())</f>
        <v/>
      </c>
      <c r="AL202" s="16" t="str">
        <f aca="false">IF($AJ202="","",IF($AK202&lt;0,"Danger",IF($AK202&lt;=Lists!$M$24,"Alert","OK")))</f>
        <v/>
      </c>
      <c r="AM202" s="19"/>
      <c r="AN202" s="19"/>
      <c r="AO202" s="19"/>
      <c r="AP202" s="19"/>
      <c r="AQ202" s="19"/>
      <c r="AR202" s="19"/>
      <c r="AS202" s="19"/>
      <c r="AT202" s="19"/>
      <c r="AU202" s="19"/>
      <c r="AV202" s="19"/>
    </row>
    <row r="203" customFormat="false" ht="15" hidden="false" customHeight="false" outlineLevel="0" collapsed="false">
      <c r="A203" s="19"/>
      <c r="B203" s="19"/>
      <c r="C203" s="19"/>
      <c r="D203" s="19"/>
      <c r="E203" s="19"/>
      <c r="F203" s="19"/>
      <c r="G203" s="19"/>
      <c r="H203" s="19"/>
      <c r="I203" s="19"/>
      <c r="J203" s="19"/>
      <c r="K203" s="19"/>
      <c r="L203" s="20"/>
      <c r="M203" s="20"/>
      <c r="N203" s="20"/>
      <c r="O203" s="20"/>
      <c r="P203" s="20"/>
      <c r="Q203" s="15" t="str">
        <f aca="false">IF(COUNT($L203:$P203)&lt;5,"",ROUND(($L203*Lists!$M$2+$M203*Lists!$M$3+$N203*Lists!$M$4+$O203*Lists!$M$5+$P203*Lists!$M$6)/5*100,0))</f>
        <v/>
      </c>
      <c r="R203" s="16" t="str">
        <f aca="false">IF($Q203="","",IF($Q203&gt;=Lists!$M$20,"A",IF($Q203&gt;=Lists!$M$21,"B","C")))</f>
        <v/>
      </c>
      <c r="S203" s="16" t="str">
        <f aca="false">IF($A203="","",IF(COUNTIF(Records!$C$5:$C$3000,$A203)=0,"No data",CHOOSE(_xlfn.MAXIFS(Records!$R$5:$R$3000,Records!$C$5:$C$3000,$A203,Records!$Y$5:$Y$3000,"&lt;&gt;Closed")+1,"OK","Alert","Danger")))</f>
        <v/>
      </c>
      <c r="T203" s="15" t="str">
        <f aca="false">IF($A203="","",COUNTIFS(Records!$C$5:$C$3000,$A203,Records!$R$5:$R$3000,"&gt;0",Records!$Y$5:$Y$3000,"&lt;&gt;Closed"))</f>
        <v/>
      </c>
      <c r="U203" s="20"/>
      <c r="V203" s="20"/>
      <c r="W203" s="20"/>
      <c r="X203" s="20"/>
      <c r="Y203" s="20"/>
      <c r="Z203" s="20"/>
      <c r="AA203" s="20"/>
      <c r="AB203" s="20"/>
      <c r="AC203" s="20"/>
      <c r="AD203" s="20"/>
      <c r="AE203" s="20"/>
      <c r="AF203" s="20"/>
      <c r="AG203" s="20"/>
      <c r="AH203" s="20"/>
      <c r="AI203" s="20"/>
      <c r="AJ203" s="21"/>
      <c r="AK203" s="15" t="str">
        <f aca="true">IF($AJ203="","",$AJ203-TODAY())</f>
        <v/>
      </c>
      <c r="AL203" s="16" t="str">
        <f aca="false">IF($AJ203="","",IF($AK203&lt;0,"Danger",IF($AK203&lt;=Lists!$M$24,"Alert","OK")))</f>
        <v/>
      </c>
      <c r="AM203" s="19"/>
      <c r="AN203" s="19"/>
      <c r="AO203" s="19"/>
      <c r="AP203" s="19"/>
      <c r="AQ203" s="19"/>
      <c r="AR203" s="19"/>
      <c r="AS203" s="19"/>
      <c r="AT203" s="19"/>
      <c r="AU203" s="19"/>
      <c r="AV203" s="19"/>
    </row>
    <row r="204" customFormat="false" ht="15" hidden="false" customHeight="false" outlineLevel="0" collapsed="false">
      <c r="A204" s="19"/>
      <c r="B204" s="19"/>
      <c r="C204" s="19"/>
      <c r="D204" s="19"/>
      <c r="E204" s="19"/>
      <c r="F204" s="19"/>
      <c r="G204" s="19"/>
      <c r="H204" s="19"/>
      <c r="I204" s="19"/>
      <c r="J204" s="19"/>
      <c r="K204" s="19"/>
      <c r="L204" s="20"/>
      <c r="M204" s="20"/>
      <c r="N204" s="20"/>
      <c r="O204" s="20"/>
      <c r="P204" s="20"/>
      <c r="Q204" s="15" t="str">
        <f aca="false">IF(COUNT($L204:$P204)&lt;5,"",ROUND(($L204*Lists!$M$2+$M204*Lists!$M$3+$N204*Lists!$M$4+$O204*Lists!$M$5+$P204*Lists!$M$6)/5*100,0))</f>
        <v/>
      </c>
      <c r="R204" s="16" t="str">
        <f aca="false">IF($Q204="","",IF($Q204&gt;=Lists!$M$20,"A",IF($Q204&gt;=Lists!$M$21,"B","C")))</f>
        <v/>
      </c>
      <c r="S204" s="16" t="str">
        <f aca="false">IF($A204="","",IF(COUNTIF(Records!$C$5:$C$3000,$A204)=0,"No data",CHOOSE(_xlfn.MAXIFS(Records!$R$5:$R$3000,Records!$C$5:$C$3000,$A204,Records!$Y$5:$Y$3000,"&lt;&gt;Closed")+1,"OK","Alert","Danger")))</f>
        <v/>
      </c>
      <c r="T204" s="15" t="str">
        <f aca="false">IF($A204="","",COUNTIFS(Records!$C$5:$C$3000,$A204,Records!$R$5:$R$3000,"&gt;0",Records!$Y$5:$Y$3000,"&lt;&gt;Closed"))</f>
        <v/>
      </c>
      <c r="U204" s="20"/>
      <c r="V204" s="20"/>
      <c r="W204" s="20"/>
      <c r="X204" s="20"/>
      <c r="Y204" s="20"/>
      <c r="Z204" s="20"/>
      <c r="AA204" s="20"/>
      <c r="AB204" s="20"/>
      <c r="AC204" s="20"/>
      <c r="AD204" s="20"/>
      <c r="AE204" s="20"/>
      <c r="AF204" s="20"/>
      <c r="AG204" s="20"/>
      <c r="AH204" s="20"/>
      <c r="AI204" s="20"/>
      <c r="AJ204" s="21"/>
      <c r="AK204" s="15" t="str">
        <f aca="true">IF($AJ204="","",$AJ204-TODAY())</f>
        <v/>
      </c>
      <c r="AL204" s="16" t="str">
        <f aca="false">IF($AJ204="","",IF($AK204&lt;0,"Danger",IF($AK204&lt;=Lists!$M$24,"Alert","OK")))</f>
        <v/>
      </c>
      <c r="AM204" s="19"/>
      <c r="AN204" s="19"/>
      <c r="AO204" s="19"/>
      <c r="AP204" s="19"/>
      <c r="AQ204" s="19"/>
      <c r="AR204" s="19"/>
      <c r="AS204" s="19"/>
      <c r="AT204" s="19"/>
      <c r="AU204" s="19"/>
      <c r="AV204" s="19"/>
    </row>
    <row r="205" customFormat="false" ht="15" hidden="false" customHeight="false" outlineLevel="0" collapsed="false">
      <c r="A205" s="19"/>
      <c r="B205" s="19"/>
      <c r="C205" s="19"/>
      <c r="D205" s="19"/>
      <c r="E205" s="19"/>
      <c r="F205" s="19"/>
      <c r="G205" s="19"/>
      <c r="H205" s="19"/>
      <c r="I205" s="19"/>
      <c r="J205" s="19"/>
      <c r="K205" s="19"/>
      <c r="L205" s="20"/>
      <c r="M205" s="20"/>
      <c r="N205" s="20"/>
      <c r="O205" s="20"/>
      <c r="P205" s="20"/>
      <c r="Q205" s="15" t="str">
        <f aca="false">IF(COUNT($L205:$P205)&lt;5,"",ROUND(($L205*Lists!$M$2+$M205*Lists!$M$3+$N205*Lists!$M$4+$O205*Lists!$M$5+$P205*Lists!$M$6)/5*100,0))</f>
        <v/>
      </c>
      <c r="R205" s="16" t="str">
        <f aca="false">IF($Q205="","",IF($Q205&gt;=Lists!$M$20,"A",IF($Q205&gt;=Lists!$M$21,"B","C")))</f>
        <v/>
      </c>
      <c r="S205" s="16" t="str">
        <f aca="false">IF($A205="","",IF(COUNTIF(Records!$C$5:$C$3000,$A205)=0,"No data",CHOOSE(_xlfn.MAXIFS(Records!$R$5:$R$3000,Records!$C$5:$C$3000,$A205,Records!$Y$5:$Y$3000,"&lt;&gt;Closed")+1,"OK","Alert","Danger")))</f>
        <v/>
      </c>
      <c r="T205" s="15" t="str">
        <f aca="false">IF($A205="","",COUNTIFS(Records!$C$5:$C$3000,$A205,Records!$R$5:$R$3000,"&gt;0",Records!$Y$5:$Y$3000,"&lt;&gt;Closed"))</f>
        <v/>
      </c>
      <c r="U205" s="20"/>
      <c r="V205" s="20"/>
      <c r="W205" s="20"/>
      <c r="X205" s="20"/>
      <c r="Y205" s="20"/>
      <c r="Z205" s="20"/>
      <c r="AA205" s="20"/>
      <c r="AB205" s="20"/>
      <c r="AC205" s="20"/>
      <c r="AD205" s="20"/>
      <c r="AE205" s="20"/>
      <c r="AF205" s="20"/>
      <c r="AG205" s="20"/>
      <c r="AH205" s="20"/>
      <c r="AI205" s="20"/>
      <c r="AJ205" s="21"/>
      <c r="AK205" s="15" t="str">
        <f aca="true">IF($AJ205="","",$AJ205-TODAY())</f>
        <v/>
      </c>
      <c r="AL205" s="16" t="str">
        <f aca="false">IF($AJ205="","",IF($AK205&lt;0,"Danger",IF($AK205&lt;=Lists!$M$24,"Alert","OK")))</f>
        <v/>
      </c>
      <c r="AM205" s="19"/>
      <c r="AN205" s="19"/>
      <c r="AO205" s="19"/>
      <c r="AP205" s="19"/>
      <c r="AQ205" s="19"/>
      <c r="AR205" s="19"/>
      <c r="AS205" s="19"/>
      <c r="AT205" s="19"/>
      <c r="AU205" s="19"/>
      <c r="AV205" s="19"/>
    </row>
    <row r="206" customFormat="false" ht="15" hidden="false" customHeight="false" outlineLevel="0" collapsed="false">
      <c r="A206" s="19"/>
      <c r="B206" s="19"/>
      <c r="C206" s="19"/>
      <c r="D206" s="19"/>
      <c r="E206" s="19"/>
      <c r="F206" s="19"/>
      <c r="G206" s="19"/>
      <c r="H206" s="19"/>
      <c r="I206" s="19"/>
      <c r="J206" s="19"/>
      <c r="K206" s="19"/>
      <c r="L206" s="20"/>
      <c r="M206" s="20"/>
      <c r="N206" s="20"/>
      <c r="O206" s="20"/>
      <c r="P206" s="20"/>
      <c r="Q206" s="15" t="str">
        <f aca="false">IF(COUNT($L206:$P206)&lt;5,"",ROUND(($L206*Lists!$M$2+$M206*Lists!$M$3+$N206*Lists!$M$4+$O206*Lists!$M$5+$P206*Lists!$M$6)/5*100,0))</f>
        <v/>
      </c>
      <c r="R206" s="16" t="str">
        <f aca="false">IF($Q206="","",IF($Q206&gt;=Lists!$M$20,"A",IF($Q206&gt;=Lists!$M$21,"B","C")))</f>
        <v/>
      </c>
      <c r="S206" s="16" t="str">
        <f aca="false">IF($A206="","",IF(COUNTIF(Records!$C$5:$C$3000,$A206)=0,"No data",CHOOSE(_xlfn.MAXIFS(Records!$R$5:$R$3000,Records!$C$5:$C$3000,$A206,Records!$Y$5:$Y$3000,"&lt;&gt;Closed")+1,"OK","Alert","Danger")))</f>
        <v/>
      </c>
      <c r="T206" s="15" t="str">
        <f aca="false">IF($A206="","",COUNTIFS(Records!$C$5:$C$3000,$A206,Records!$R$5:$R$3000,"&gt;0",Records!$Y$5:$Y$3000,"&lt;&gt;Closed"))</f>
        <v/>
      </c>
      <c r="U206" s="20"/>
      <c r="V206" s="20"/>
      <c r="W206" s="20"/>
      <c r="X206" s="20"/>
      <c r="Y206" s="20"/>
      <c r="Z206" s="20"/>
      <c r="AA206" s="20"/>
      <c r="AB206" s="20"/>
      <c r="AC206" s="20"/>
      <c r="AD206" s="20"/>
      <c r="AE206" s="20"/>
      <c r="AF206" s="20"/>
      <c r="AG206" s="20"/>
      <c r="AH206" s="20"/>
      <c r="AI206" s="20"/>
      <c r="AJ206" s="21"/>
      <c r="AK206" s="15" t="str">
        <f aca="true">IF($AJ206="","",$AJ206-TODAY())</f>
        <v/>
      </c>
      <c r="AL206" s="16" t="str">
        <f aca="false">IF($AJ206="","",IF($AK206&lt;0,"Danger",IF($AK206&lt;=Lists!$M$24,"Alert","OK")))</f>
        <v/>
      </c>
      <c r="AM206" s="19"/>
      <c r="AN206" s="19"/>
      <c r="AO206" s="19"/>
      <c r="AP206" s="19"/>
      <c r="AQ206" s="19"/>
      <c r="AR206" s="19"/>
      <c r="AS206" s="19"/>
      <c r="AT206" s="19"/>
      <c r="AU206" s="19"/>
      <c r="AV206" s="19"/>
    </row>
    <row r="207" customFormat="false" ht="15" hidden="false" customHeight="false" outlineLevel="0" collapsed="false">
      <c r="A207" s="19"/>
      <c r="B207" s="19"/>
      <c r="C207" s="19"/>
      <c r="D207" s="19"/>
      <c r="E207" s="19"/>
      <c r="F207" s="19"/>
      <c r="G207" s="19"/>
      <c r="H207" s="19"/>
      <c r="I207" s="19"/>
      <c r="J207" s="19"/>
      <c r="K207" s="19"/>
      <c r="L207" s="20"/>
      <c r="M207" s="20"/>
      <c r="N207" s="20"/>
      <c r="O207" s="20"/>
      <c r="P207" s="20"/>
      <c r="Q207" s="15" t="str">
        <f aca="false">IF(COUNT($L207:$P207)&lt;5,"",ROUND(($L207*Lists!$M$2+$M207*Lists!$M$3+$N207*Lists!$M$4+$O207*Lists!$M$5+$P207*Lists!$M$6)/5*100,0))</f>
        <v/>
      </c>
      <c r="R207" s="16" t="str">
        <f aca="false">IF($Q207="","",IF($Q207&gt;=Lists!$M$20,"A",IF($Q207&gt;=Lists!$M$21,"B","C")))</f>
        <v/>
      </c>
      <c r="S207" s="16" t="str">
        <f aca="false">IF($A207="","",IF(COUNTIF(Records!$C$5:$C$3000,$A207)=0,"No data",CHOOSE(_xlfn.MAXIFS(Records!$R$5:$R$3000,Records!$C$5:$C$3000,$A207,Records!$Y$5:$Y$3000,"&lt;&gt;Closed")+1,"OK","Alert","Danger")))</f>
        <v/>
      </c>
      <c r="T207" s="15" t="str">
        <f aca="false">IF($A207="","",COUNTIFS(Records!$C$5:$C$3000,$A207,Records!$R$5:$R$3000,"&gt;0",Records!$Y$5:$Y$3000,"&lt;&gt;Closed"))</f>
        <v/>
      </c>
      <c r="U207" s="20"/>
      <c r="V207" s="20"/>
      <c r="W207" s="20"/>
      <c r="X207" s="20"/>
      <c r="Y207" s="20"/>
      <c r="Z207" s="20"/>
      <c r="AA207" s="20"/>
      <c r="AB207" s="20"/>
      <c r="AC207" s="20"/>
      <c r="AD207" s="20"/>
      <c r="AE207" s="20"/>
      <c r="AF207" s="20"/>
      <c r="AG207" s="20"/>
      <c r="AH207" s="20"/>
      <c r="AI207" s="20"/>
      <c r="AJ207" s="21"/>
      <c r="AK207" s="15" t="str">
        <f aca="true">IF($AJ207="","",$AJ207-TODAY())</f>
        <v/>
      </c>
      <c r="AL207" s="16" t="str">
        <f aca="false">IF($AJ207="","",IF($AK207&lt;0,"Danger",IF($AK207&lt;=Lists!$M$24,"Alert","OK")))</f>
        <v/>
      </c>
      <c r="AM207" s="19"/>
      <c r="AN207" s="19"/>
      <c r="AO207" s="19"/>
      <c r="AP207" s="19"/>
      <c r="AQ207" s="19"/>
      <c r="AR207" s="19"/>
      <c r="AS207" s="19"/>
      <c r="AT207" s="19"/>
      <c r="AU207" s="19"/>
      <c r="AV207" s="19"/>
    </row>
    <row r="208" customFormat="false" ht="15" hidden="false" customHeight="false" outlineLevel="0" collapsed="false">
      <c r="A208" s="19"/>
      <c r="B208" s="19"/>
      <c r="C208" s="19"/>
      <c r="D208" s="19"/>
      <c r="E208" s="19"/>
      <c r="F208" s="19"/>
      <c r="G208" s="19"/>
      <c r="H208" s="19"/>
      <c r="I208" s="19"/>
      <c r="J208" s="19"/>
      <c r="K208" s="19"/>
      <c r="L208" s="20"/>
      <c r="M208" s="20"/>
      <c r="N208" s="20"/>
      <c r="O208" s="20"/>
      <c r="P208" s="20"/>
      <c r="Q208" s="15" t="str">
        <f aca="false">IF(COUNT($L208:$P208)&lt;5,"",ROUND(($L208*Lists!$M$2+$M208*Lists!$M$3+$N208*Lists!$M$4+$O208*Lists!$M$5+$P208*Lists!$M$6)/5*100,0))</f>
        <v/>
      </c>
      <c r="R208" s="16" t="str">
        <f aca="false">IF($Q208="","",IF($Q208&gt;=Lists!$M$20,"A",IF($Q208&gt;=Lists!$M$21,"B","C")))</f>
        <v/>
      </c>
      <c r="S208" s="16" t="str">
        <f aca="false">IF($A208="","",IF(COUNTIF(Records!$C$5:$C$3000,$A208)=0,"No data",CHOOSE(_xlfn.MAXIFS(Records!$R$5:$R$3000,Records!$C$5:$C$3000,$A208,Records!$Y$5:$Y$3000,"&lt;&gt;Closed")+1,"OK","Alert","Danger")))</f>
        <v/>
      </c>
      <c r="T208" s="15" t="str">
        <f aca="false">IF($A208="","",COUNTIFS(Records!$C$5:$C$3000,$A208,Records!$R$5:$R$3000,"&gt;0",Records!$Y$5:$Y$3000,"&lt;&gt;Closed"))</f>
        <v/>
      </c>
      <c r="U208" s="20"/>
      <c r="V208" s="20"/>
      <c r="W208" s="20"/>
      <c r="X208" s="20"/>
      <c r="Y208" s="20"/>
      <c r="Z208" s="20"/>
      <c r="AA208" s="20"/>
      <c r="AB208" s="20"/>
      <c r="AC208" s="20"/>
      <c r="AD208" s="20"/>
      <c r="AE208" s="20"/>
      <c r="AF208" s="20"/>
      <c r="AG208" s="20"/>
      <c r="AH208" s="20"/>
      <c r="AI208" s="20"/>
      <c r="AJ208" s="21"/>
      <c r="AK208" s="15" t="str">
        <f aca="true">IF($AJ208="","",$AJ208-TODAY())</f>
        <v/>
      </c>
      <c r="AL208" s="16" t="str">
        <f aca="false">IF($AJ208="","",IF($AK208&lt;0,"Danger",IF($AK208&lt;=Lists!$M$24,"Alert","OK")))</f>
        <v/>
      </c>
      <c r="AM208" s="19"/>
      <c r="AN208" s="19"/>
      <c r="AO208" s="19"/>
      <c r="AP208" s="19"/>
      <c r="AQ208" s="19"/>
      <c r="AR208" s="19"/>
      <c r="AS208" s="19"/>
      <c r="AT208" s="19"/>
      <c r="AU208" s="19"/>
      <c r="AV208" s="19"/>
    </row>
    <row r="209" customFormat="false" ht="15" hidden="false" customHeight="false" outlineLevel="0" collapsed="false">
      <c r="A209" s="19"/>
      <c r="B209" s="19"/>
      <c r="C209" s="19"/>
      <c r="D209" s="19"/>
      <c r="E209" s="19"/>
      <c r="F209" s="19"/>
      <c r="G209" s="19"/>
      <c r="H209" s="19"/>
      <c r="I209" s="19"/>
      <c r="J209" s="19"/>
      <c r="K209" s="19"/>
      <c r="L209" s="20"/>
      <c r="M209" s="20"/>
      <c r="N209" s="20"/>
      <c r="O209" s="20"/>
      <c r="P209" s="20"/>
      <c r="Q209" s="15" t="str">
        <f aca="false">IF(COUNT($L209:$P209)&lt;5,"",ROUND(($L209*Lists!$M$2+$M209*Lists!$M$3+$N209*Lists!$M$4+$O209*Lists!$M$5+$P209*Lists!$M$6)/5*100,0))</f>
        <v/>
      </c>
      <c r="R209" s="16" t="str">
        <f aca="false">IF($Q209="","",IF($Q209&gt;=Lists!$M$20,"A",IF($Q209&gt;=Lists!$M$21,"B","C")))</f>
        <v/>
      </c>
      <c r="S209" s="16" t="str">
        <f aca="false">IF($A209="","",IF(COUNTIF(Records!$C$5:$C$3000,$A209)=0,"No data",CHOOSE(_xlfn.MAXIFS(Records!$R$5:$R$3000,Records!$C$5:$C$3000,$A209,Records!$Y$5:$Y$3000,"&lt;&gt;Closed")+1,"OK","Alert","Danger")))</f>
        <v/>
      </c>
      <c r="T209" s="15" t="str">
        <f aca="false">IF($A209="","",COUNTIFS(Records!$C$5:$C$3000,$A209,Records!$R$5:$R$3000,"&gt;0",Records!$Y$5:$Y$3000,"&lt;&gt;Closed"))</f>
        <v/>
      </c>
      <c r="U209" s="20"/>
      <c r="V209" s="20"/>
      <c r="W209" s="20"/>
      <c r="X209" s="20"/>
      <c r="Y209" s="20"/>
      <c r="Z209" s="20"/>
      <c r="AA209" s="20"/>
      <c r="AB209" s="20"/>
      <c r="AC209" s="20"/>
      <c r="AD209" s="20"/>
      <c r="AE209" s="20"/>
      <c r="AF209" s="20"/>
      <c r="AG209" s="20"/>
      <c r="AH209" s="20"/>
      <c r="AI209" s="20"/>
      <c r="AJ209" s="21"/>
      <c r="AK209" s="15" t="str">
        <f aca="true">IF($AJ209="","",$AJ209-TODAY())</f>
        <v/>
      </c>
      <c r="AL209" s="16" t="str">
        <f aca="false">IF($AJ209="","",IF($AK209&lt;0,"Danger",IF($AK209&lt;=Lists!$M$24,"Alert","OK")))</f>
        <v/>
      </c>
      <c r="AM209" s="19"/>
      <c r="AN209" s="19"/>
      <c r="AO209" s="19"/>
      <c r="AP209" s="19"/>
      <c r="AQ209" s="19"/>
      <c r="AR209" s="19"/>
      <c r="AS209" s="19"/>
      <c r="AT209" s="19"/>
      <c r="AU209" s="19"/>
      <c r="AV209" s="19"/>
    </row>
    <row r="210" customFormat="false" ht="15" hidden="false" customHeight="false" outlineLevel="0" collapsed="false">
      <c r="A210" s="19"/>
      <c r="B210" s="19"/>
      <c r="C210" s="19"/>
      <c r="D210" s="19"/>
      <c r="E210" s="19"/>
      <c r="F210" s="19"/>
      <c r="G210" s="19"/>
      <c r="H210" s="19"/>
      <c r="I210" s="19"/>
      <c r="J210" s="19"/>
      <c r="K210" s="19"/>
      <c r="L210" s="20"/>
      <c r="M210" s="20"/>
      <c r="N210" s="20"/>
      <c r="O210" s="20"/>
      <c r="P210" s="20"/>
      <c r="Q210" s="15" t="str">
        <f aca="false">IF(COUNT($L210:$P210)&lt;5,"",ROUND(($L210*Lists!$M$2+$M210*Lists!$M$3+$N210*Lists!$M$4+$O210*Lists!$M$5+$P210*Lists!$M$6)/5*100,0))</f>
        <v/>
      </c>
      <c r="R210" s="16" t="str">
        <f aca="false">IF($Q210="","",IF($Q210&gt;=Lists!$M$20,"A",IF($Q210&gt;=Lists!$M$21,"B","C")))</f>
        <v/>
      </c>
      <c r="S210" s="16" t="str">
        <f aca="false">IF($A210="","",IF(COUNTIF(Records!$C$5:$C$3000,$A210)=0,"No data",CHOOSE(_xlfn.MAXIFS(Records!$R$5:$R$3000,Records!$C$5:$C$3000,$A210,Records!$Y$5:$Y$3000,"&lt;&gt;Closed")+1,"OK","Alert","Danger")))</f>
        <v/>
      </c>
      <c r="T210" s="15" t="str">
        <f aca="false">IF($A210="","",COUNTIFS(Records!$C$5:$C$3000,$A210,Records!$R$5:$R$3000,"&gt;0",Records!$Y$5:$Y$3000,"&lt;&gt;Closed"))</f>
        <v/>
      </c>
      <c r="U210" s="20"/>
      <c r="V210" s="20"/>
      <c r="W210" s="20"/>
      <c r="X210" s="20"/>
      <c r="Y210" s="20"/>
      <c r="Z210" s="20"/>
      <c r="AA210" s="20"/>
      <c r="AB210" s="20"/>
      <c r="AC210" s="20"/>
      <c r="AD210" s="20"/>
      <c r="AE210" s="20"/>
      <c r="AF210" s="20"/>
      <c r="AG210" s="20"/>
      <c r="AH210" s="20"/>
      <c r="AI210" s="20"/>
      <c r="AJ210" s="21"/>
      <c r="AK210" s="15" t="str">
        <f aca="true">IF($AJ210="","",$AJ210-TODAY())</f>
        <v/>
      </c>
      <c r="AL210" s="16" t="str">
        <f aca="false">IF($AJ210="","",IF($AK210&lt;0,"Danger",IF($AK210&lt;=Lists!$M$24,"Alert","OK")))</f>
        <v/>
      </c>
      <c r="AM210" s="19"/>
      <c r="AN210" s="19"/>
      <c r="AO210" s="19"/>
      <c r="AP210" s="19"/>
      <c r="AQ210" s="19"/>
      <c r="AR210" s="19"/>
      <c r="AS210" s="19"/>
      <c r="AT210" s="19"/>
      <c r="AU210" s="19"/>
      <c r="AV210" s="19"/>
    </row>
    <row r="211" customFormat="false" ht="15" hidden="false" customHeight="false" outlineLevel="0" collapsed="false">
      <c r="A211" s="19"/>
      <c r="B211" s="19"/>
      <c r="C211" s="19"/>
      <c r="D211" s="19"/>
      <c r="E211" s="19"/>
      <c r="F211" s="19"/>
      <c r="G211" s="19"/>
      <c r="H211" s="19"/>
      <c r="I211" s="19"/>
      <c r="J211" s="19"/>
      <c r="K211" s="19"/>
      <c r="L211" s="20"/>
      <c r="M211" s="20"/>
      <c r="N211" s="20"/>
      <c r="O211" s="20"/>
      <c r="P211" s="20"/>
      <c r="Q211" s="15" t="str">
        <f aca="false">IF(COUNT($L211:$P211)&lt;5,"",ROUND(($L211*Lists!$M$2+$M211*Lists!$M$3+$N211*Lists!$M$4+$O211*Lists!$M$5+$P211*Lists!$M$6)/5*100,0))</f>
        <v/>
      </c>
      <c r="R211" s="16" t="str">
        <f aca="false">IF($Q211="","",IF($Q211&gt;=Lists!$M$20,"A",IF($Q211&gt;=Lists!$M$21,"B","C")))</f>
        <v/>
      </c>
      <c r="S211" s="16" t="str">
        <f aca="false">IF($A211="","",IF(COUNTIF(Records!$C$5:$C$3000,$A211)=0,"No data",CHOOSE(_xlfn.MAXIFS(Records!$R$5:$R$3000,Records!$C$5:$C$3000,$A211,Records!$Y$5:$Y$3000,"&lt;&gt;Closed")+1,"OK","Alert","Danger")))</f>
        <v/>
      </c>
      <c r="T211" s="15" t="str">
        <f aca="false">IF($A211="","",COUNTIFS(Records!$C$5:$C$3000,$A211,Records!$R$5:$R$3000,"&gt;0",Records!$Y$5:$Y$3000,"&lt;&gt;Closed"))</f>
        <v/>
      </c>
      <c r="U211" s="20"/>
      <c r="V211" s="20"/>
      <c r="W211" s="20"/>
      <c r="X211" s="20"/>
      <c r="Y211" s="20"/>
      <c r="Z211" s="20"/>
      <c r="AA211" s="20"/>
      <c r="AB211" s="20"/>
      <c r="AC211" s="20"/>
      <c r="AD211" s="20"/>
      <c r="AE211" s="20"/>
      <c r="AF211" s="20"/>
      <c r="AG211" s="20"/>
      <c r="AH211" s="20"/>
      <c r="AI211" s="20"/>
      <c r="AJ211" s="21"/>
      <c r="AK211" s="15" t="str">
        <f aca="true">IF($AJ211="","",$AJ211-TODAY())</f>
        <v/>
      </c>
      <c r="AL211" s="16" t="str">
        <f aca="false">IF($AJ211="","",IF($AK211&lt;0,"Danger",IF($AK211&lt;=Lists!$M$24,"Alert","OK")))</f>
        <v/>
      </c>
      <c r="AM211" s="19"/>
      <c r="AN211" s="19"/>
      <c r="AO211" s="19"/>
      <c r="AP211" s="19"/>
      <c r="AQ211" s="19"/>
      <c r="AR211" s="19"/>
      <c r="AS211" s="19"/>
      <c r="AT211" s="19"/>
      <c r="AU211" s="19"/>
      <c r="AV211" s="19"/>
    </row>
    <row r="212" customFormat="false" ht="15" hidden="false" customHeight="false" outlineLevel="0" collapsed="false">
      <c r="A212" s="19"/>
      <c r="B212" s="19"/>
      <c r="C212" s="19"/>
      <c r="D212" s="19"/>
      <c r="E212" s="19"/>
      <c r="F212" s="19"/>
      <c r="G212" s="19"/>
      <c r="H212" s="19"/>
      <c r="I212" s="19"/>
      <c r="J212" s="19"/>
      <c r="K212" s="19"/>
      <c r="L212" s="20"/>
      <c r="M212" s="20"/>
      <c r="N212" s="20"/>
      <c r="O212" s="20"/>
      <c r="P212" s="20"/>
      <c r="Q212" s="15" t="str">
        <f aca="false">IF(COUNT($L212:$P212)&lt;5,"",ROUND(($L212*Lists!$M$2+$M212*Lists!$M$3+$N212*Lists!$M$4+$O212*Lists!$M$5+$P212*Lists!$M$6)/5*100,0))</f>
        <v/>
      </c>
      <c r="R212" s="16" t="str">
        <f aca="false">IF($Q212="","",IF($Q212&gt;=Lists!$M$20,"A",IF($Q212&gt;=Lists!$M$21,"B","C")))</f>
        <v/>
      </c>
      <c r="S212" s="16" t="str">
        <f aca="false">IF($A212="","",IF(COUNTIF(Records!$C$5:$C$3000,$A212)=0,"No data",CHOOSE(_xlfn.MAXIFS(Records!$R$5:$R$3000,Records!$C$5:$C$3000,$A212,Records!$Y$5:$Y$3000,"&lt;&gt;Closed")+1,"OK","Alert","Danger")))</f>
        <v/>
      </c>
      <c r="T212" s="15" t="str">
        <f aca="false">IF($A212="","",COUNTIFS(Records!$C$5:$C$3000,$A212,Records!$R$5:$R$3000,"&gt;0",Records!$Y$5:$Y$3000,"&lt;&gt;Closed"))</f>
        <v/>
      </c>
      <c r="U212" s="20"/>
      <c r="V212" s="20"/>
      <c r="W212" s="20"/>
      <c r="X212" s="20"/>
      <c r="Y212" s="20"/>
      <c r="Z212" s="20"/>
      <c r="AA212" s="20"/>
      <c r="AB212" s="20"/>
      <c r="AC212" s="20"/>
      <c r="AD212" s="20"/>
      <c r="AE212" s="20"/>
      <c r="AF212" s="20"/>
      <c r="AG212" s="20"/>
      <c r="AH212" s="20"/>
      <c r="AI212" s="20"/>
      <c r="AJ212" s="21"/>
      <c r="AK212" s="15" t="str">
        <f aca="true">IF($AJ212="","",$AJ212-TODAY())</f>
        <v/>
      </c>
      <c r="AL212" s="16" t="str">
        <f aca="false">IF($AJ212="","",IF($AK212&lt;0,"Danger",IF($AK212&lt;=Lists!$M$24,"Alert","OK")))</f>
        <v/>
      </c>
      <c r="AM212" s="19"/>
      <c r="AN212" s="19"/>
      <c r="AO212" s="19"/>
      <c r="AP212" s="19"/>
      <c r="AQ212" s="19"/>
      <c r="AR212" s="19"/>
      <c r="AS212" s="19"/>
      <c r="AT212" s="19"/>
      <c r="AU212" s="19"/>
      <c r="AV212" s="19"/>
    </row>
    <row r="213" customFormat="false" ht="15" hidden="false" customHeight="false" outlineLevel="0" collapsed="false">
      <c r="A213" s="19"/>
      <c r="B213" s="19"/>
      <c r="C213" s="19"/>
      <c r="D213" s="19"/>
      <c r="E213" s="19"/>
      <c r="F213" s="19"/>
      <c r="G213" s="19"/>
      <c r="H213" s="19"/>
      <c r="I213" s="19"/>
      <c r="J213" s="19"/>
      <c r="K213" s="19"/>
      <c r="L213" s="20"/>
      <c r="M213" s="20"/>
      <c r="N213" s="20"/>
      <c r="O213" s="20"/>
      <c r="P213" s="20"/>
      <c r="Q213" s="15" t="str">
        <f aca="false">IF(COUNT($L213:$P213)&lt;5,"",ROUND(($L213*Lists!$M$2+$M213*Lists!$M$3+$N213*Lists!$M$4+$O213*Lists!$M$5+$P213*Lists!$M$6)/5*100,0))</f>
        <v/>
      </c>
      <c r="R213" s="16" t="str">
        <f aca="false">IF($Q213="","",IF($Q213&gt;=Lists!$M$20,"A",IF($Q213&gt;=Lists!$M$21,"B","C")))</f>
        <v/>
      </c>
      <c r="S213" s="16" t="str">
        <f aca="false">IF($A213="","",IF(COUNTIF(Records!$C$5:$C$3000,$A213)=0,"No data",CHOOSE(_xlfn.MAXIFS(Records!$R$5:$R$3000,Records!$C$5:$C$3000,$A213,Records!$Y$5:$Y$3000,"&lt;&gt;Closed")+1,"OK","Alert","Danger")))</f>
        <v/>
      </c>
      <c r="T213" s="15" t="str">
        <f aca="false">IF($A213="","",COUNTIFS(Records!$C$5:$C$3000,$A213,Records!$R$5:$R$3000,"&gt;0",Records!$Y$5:$Y$3000,"&lt;&gt;Closed"))</f>
        <v/>
      </c>
      <c r="U213" s="20"/>
      <c r="V213" s="20"/>
      <c r="W213" s="20"/>
      <c r="X213" s="20"/>
      <c r="Y213" s="20"/>
      <c r="Z213" s="20"/>
      <c r="AA213" s="20"/>
      <c r="AB213" s="20"/>
      <c r="AC213" s="20"/>
      <c r="AD213" s="20"/>
      <c r="AE213" s="20"/>
      <c r="AF213" s="20"/>
      <c r="AG213" s="20"/>
      <c r="AH213" s="20"/>
      <c r="AI213" s="20"/>
      <c r="AJ213" s="21"/>
      <c r="AK213" s="15" t="str">
        <f aca="true">IF($AJ213="","",$AJ213-TODAY())</f>
        <v/>
      </c>
      <c r="AL213" s="16" t="str">
        <f aca="false">IF($AJ213="","",IF($AK213&lt;0,"Danger",IF($AK213&lt;=Lists!$M$24,"Alert","OK")))</f>
        <v/>
      </c>
      <c r="AM213" s="19"/>
      <c r="AN213" s="19"/>
      <c r="AO213" s="19"/>
      <c r="AP213" s="19"/>
      <c r="AQ213" s="19"/>
      <c r="AR213" s="19"/>
      <c r="AS213" s="19"/>
      <c r="AT213" s="19"/>
      <c r="AU213" s="19"/>
      <c r="AV213" s="19"/>
    </row>
    <row r="214" customFormat="false" ht="15" hidden="false" customHeight="false" outlineLevel="0" collapsed="false">
      <c r="A214" s="19"/>
      <c r="B214" s="19"/>
      <c r="C214" s="19"/>
      <c r="D214" s="19"/>
      <c r="E214" s="19"/>
      <c r="F214" s="19"/>
      <c r="G214" s="19"/>
      <c r="H214" s="19"/>
      <c r="I214" s="19"/>
      <c r="J214" s="19"/>
      <c r="K214" s="19"/>
      <c r="L214" s="20"/>
      <c r="M214" s="20"/>
      <c r="N214" s="20"/>
      <c r="O214" s="20"/>
      <c r="P214" s="20"/>
      <c r="Q214" s="15" t="str">
        <f aca="false">IF(COUNT($L214:$P214)&lt;5,"",ROUND(($L214*Lists!$M$2+$M214*Lists!$M$3+$N214*Lists!$M$4+$O214*Lists!$M$5+$P214*Lists!$M$6)/5*100,0))</f>
        <v/>
      </c>
      <c r="R214" s="16" t="str">
        <f aca="false">IF($Q214="","",IF($Q214&gt;=Lists!$M$20,"A",IF($Q214&gt;=Lists!$M$21,"B","C")))</f>
        <v/>
      </c>
      <c r="S214" s="16" t="str">
        <f aca="false">IF($A214="","",IF(COUNTIF(Records!$C$5:$C$3000,$A214)=0,"No data",CHOOSE(_xlfn.MAXIFS(Records!$R$5:$R$3000,Records!$C$5:$C$3000,$A214,Records!$Y$5:$Y$3000,"&lt;&gt;Closed")+1,"OK","Alert","Danger")))</f>
        <v/>
      </c>
      <c r="T214" s="15" t="str">
        <f aca="false">IF($A214="","",COUNTIFS(Records!$C$5:$C$3000,$A214,Records!$R$5:$R$3000,"&gt;0",Records!$Y$5:$Y$3000,"&lt;&gt;Closed"))</f>
        <v/>
      </c>
      <c r="U214" s="20"/>
      <c r="V214" s="20"/>
      <c r="W214" s="20"/>
      <c r="X214" s="20"/>
      <c r="Y214" s="20"/>
      <c r="Z214" s="20"/>
      <c r="AA214" s="20"/>
      <c r="AB214" s="20"/>
      <c r="AC214" s="20"/>
      <c r="AD214" s="20"/>
      <c r="AE214" s="20"/>
      <c r="AF214" s="20"/>
      <c r="AG214" s="20"/>
      <c r="AH214" s="20"/>
      <c r="AI214" s="20"/>
      <c r="AJ214" s="21"/>
      <c r="AK214" s="15" t="str">
        <f aca="true">IF($AJ214="","",$AJ214-TODAY())</f>
        <v/>
      </c>
      <c r="AL214" s="16" t="str">
        <f aca="false">IF($AJ214="","",IF($AK214&lt;0,"Danger",IF($AK214&lt;=Lists!$M$24,"Alert","OK")))</f>
        <v/>
      </c>
      <c r="AM214" s="19"/>
      <c r="AN214" s="19"/>
      <c r="AO214" s="19"/>
      <c r="AP214" s="19"/>
      <c r="AQ214" s="19"/>
      <c r="AR214" s="19"/>
      <c r="AS214" s="19"/>
      <c r="AT214" s="19"/>
      <c r="AU214" s="19"/>
      <c r="AV214" s="19"/>
    </row>
    <row r="215" customFormat="false" ht="15" hidden="false" customHeight="false" outlineLevel="0" collapsed="false">
      <c r="A215" s="19"/>
      <c r="B215" s="19"/>
      <c r="C215" s="19"/>
      <c r="D215" s="19"/>
      <c r="E215" s="19"/>
      <c r="F215" s="19"/>
      <c r="G215" s="19"/>
      <c r="H215" s="19"/>
      <c r="I215" s="19"/>
      <c r="J215" s="19"/>
      <c r="K215" s="19"/>
      <c r="L215" s="20"/>
      <c r="M215" s="20"/>
      <c r="N215" s="20"/>
      <c r="O215" s="20"/>
      <c r="P215" s="20"/>
      <c r="Q215" s="15" t="str">
        <f aca="false">IF(COUNT($L215:$P215)&lt;5,"",ROUND(($L215*Lists!$M$2+$M215*Lists!$M$3+$N215*Lists!$M$4+$O215*Lists!$M$5+$P215*Lists!$M$6)/5*100,0))</f>
        <v/>
      </c>
      <c r="R215" s="16" t="str">
        <f aca="false">IF($Q215="","",IF($Q215&gt;=Lists!$M$20,"A",IF($Q215&gt;=Lists!$M$21,"B","C")))</f>
        <v/>
      </c>
      <c r="S215" s="16" t="str">
        <f aca="false">IF($A215="","",IF(COUNTIF(Records!$C$5:$C$3000,$A215)=0,"No data",CHOOSE(_xlfn.MAXIFS(Records!$R$5:$R$3000,Records!$C$5:$C$3000,$A215,Records!$Y$5:$Y$3000,"&lt;&gt;Closed")+1,"OK","Alert","Danger")))</f>
        <v/>
      </c>
      <c r="T215" s="15" t="str">
        <f aca="false">IF($A215="","",COUNTIFS(Records!$C$5:$C$3000,$A215,Records!$R$5:$R$3000,"&gt;0",Records!$Y$5:$Y$3000,"&lt;&gt;Closed"))</f>
        <v/>
      </c>
      <c r="U215" s="20"/>
      <c r="V215" s="20"/>
      <c r="W215" s="20"/>
      <c r="X215" s="20"/>
      <c r="Y215" s="20"/>
      <c r="Z215" s="20"/>
      <c r="AA215" s="20"/>
      <c r="AB215" s="20"/>
      <c r="AC215" s="20"/>
      <c r="AD215" s="20"/>
      <c r="AE215" s="20"/>
      <c r="AF215" s="20"/>
      <c r="AG215" s="20"/>
      <c r="AH215" s="20"/>
      <c r="AI215" s="20"/>
      <c r="AJ215" s="21"/>
      <c r="AK215" s="15" t="str">
        <f aca="true">IF($AJ215="","",$AJ215-TODAY())</f>
        <v/>
      </c>
      <c r="AL215" s="16" t="str">
        <f aca="false">IF($AJ215="","",IF($AK215&lt;0,"Danger",IF($AK215&lt;=Lists!$M$24,"Alert","OK")))</f>
        <v/>
      </c>
      <c r="AM215" s="19"/>
      <c r="AN215" s="19"/>
      <c r="AO215" s="19"/>
      <c r="AP215" s="19"/>
      <c r="AQ215" s="19"/>
      <c r="AR215" s="19"/>
      <c r="AS215" s="19"/>
      <c r="AT215" s="19"/>
      <c r="AU215" s="19"/>
      <c r="AV215" s="19"/>
    </row>
    <row r="216" customFormat="false" ht="15" hidden="false" customHeight="false" outlineLevel="0" collapsed="false">
      <c r="A216" s="19"/>
      <c r="B216" s="19"/>
      <c r="C216" s="19"/>
      <c r="D216" s="19"/>
      <c r="E216" s="19"/>
      <c r="F216" s="19"/>
      <c r="G216" s="19"/>
      <c r="H216" s="19"/>
      <c r="I216" s="19"/>
      <c r="J216" s="19"/>
      <c r="K216" s="19"/>
      <c r="L216" s="20"/>
      <c r="M216" s="20"/>
      <c r="N216" s="20"/>
      <c r="O216" s="20"/>
      <c r="P216" s="20"/>
      <c r="Q216" s="15" t="str">
        <f aca="false">IF(COUNT($L216:$P216)&lt;5,"",ROUND(($L216*Lists!$M$2+$M216*Lists!$M$3+$N216*Lists!$M$4+$O216*Lists!$M$5+$P216*Lists!$M$6)/5*100,0))</f>
        <v/>
      </c>
      <c r="R216" s="16" t="str">
        <f aca="false">IF($Q216="","",IF($Q216&gt;=Lists!$M$20,"A",IF($Q216&gt;=Lists!$M$21,"B","C")))</f>
        <v/>
      </c>
      <c r="S216" s="16" t="str">
        <f aca="false">IF($A216="","",IF(COUNTIF(Records!$C$5:$C$3000,$A216)=0,"No data",CHOOSE(_xlfn.MAXIFS(Records!$R$5:$R$3000,Records!$C$5:$C$3000,$A216,Records!$Y$5:$Y$3000,"&lt;&gt;Closed")+1,"OK","Alert","Danger")))</f>
        <v/>
      </c>
      <c r="T216" s="15" t="str">
        <f aca="false">IF($A216="","",COUNTIFS(Records!$C$5:$C$3000,$A216,Records!$R$5:$R$3000,"&gt;0",Records!$Y$5:$Y$3000,"&lt;&gt;Closed"))</f>
        <v/>
      </c>
      <c r="U216" s="20"/>
      <c r="V216" s="20"/>
      <c r="W216" s="20"/>
      <c r="X216" s="20"/>
      <c r="Y216" s="20"/>
      <c r="Z216" s="20"/>
      <c r="AA216" s="20"/>
      <c r="AB216" s="20"/>
      <c r="AC216" s="20"/>
      <c r="AD216" s="20"/>
      <c r="AE216" s="20"/>
      <c r="AF216" s="20"/>
      <c r="AG216" s="20"/>
      <c r="AH216" s="20"/>
      <c r="AI216" s="20"/>
      <c r="AJ216" s="21"/>
      <c r="AK216" s="15" t="str">
        <f aca="true">IF($AJ216="","",$AJ216-TODAY())</f>
        <v/>
      </c>
      <c r="AL216" s="16" t="str">
        <f aca="false">IF($AJ216="","",IF($AK216&lt;0,"Danger",IF($AK216&lt;=Lists!$M$24,"Alert","OK")))</f>
        <v/>
      </c>
      <c r="AM216" s="19"/>
      <c r="AN216" s="19"/>
      <c r="AO216" s="19"/>
      <c r="AP216" s="19"/>
      <c r="AQ216" s="19"/>
      <c r="AR216" s="19"/>
      <c r="AS216" s="19"/>
      <c r="AT216" s="19"/>
      <c r="AU216" s="19"/>
      <c r="AV216" s="19"/>
    </row>
    <row r="217" customFormat="false" ht="15" hidden="false" customHeight="false" outlineLevel="0" collapsed="false">
      <c r="A217" s="19"/>
      <c r="B217" s="19"/>
      <c r="C217" s="19"/>
      <c r="D217" s="19"/>
      <c r="E217" s="19"/>
      <c r="F217" s="19"/>
      <c r="G217" s="19"/>
      <c r="H217" s="19"/>
      <c r="I217" s="19"/>
      <c r="J217" s="19"/>
      <c r="K217" s="19"/>
      <c r="L217" s="20"/>
      <c r="M217" s="20"/>
      <c r="N217" s="20"/>
      <c r="O217" s="20"/>
      <c r="P217" s="20"/>
      <c r="Q217" s="15" t="str">
        <f aca="false">IF(COUNT($L217:$P217)&lt;5,"",ROUND(($L217*Lists!$M$2+$M217*Lists!$M$3+$N217*Lists!$M$4+$O217*Lists!$M$5+$P217*Lists!$M$6)/5*100,0))</f>
        <v/>
      </c>
      <c r="R217" s="16" t="str">
        <f aca="false">IF($Q217="","",IF($Q217&gt;=Lists!$M$20,"A",IF($Q217&gt;=Lists!$M$21,"B","C")))</f>
        <v/>
      </c>
      <c r="S217" s="16" t="str">
        <f aca="false">IF($A217="","",IF(COUNTIF(Records!$C$5:$C$3000,$A217)=0,"No data",CHOOSE(_xlfn.MAXIFS(Records!$R$5:$R$3000,Records!$C$5:$C$3000,$A217,Records!$Y$5:$Y$3000,"&lt;&gt;Closed")+1,"OK","Alert","Danger")))</f>
        <v/>
      </c>
      <c r="T217" s="15" t="str">
        <f aca="false">IF($A217="","",COUNTIFS(Records!$C$5:$C$3000,$A217,Records!$R$5:$R$3000,"&gt;0",Records!$Y$5:$Y$3000,"&lt;&gt;Closed"))</f>
        <v/>
      </c>
      <c r="U217" s="20"/>
      <c r="V217" s="20"/>
      <c r="W217" s="20"/>
      <c r="X217" s="20"/>
      <c r="Y217" s="20"/>
      <c r="Z217" s="20"/>
      <c r="AA217" s="20"/>
      <c r="AB217" s="20"/>
      <c r="AC217" s="20"/>
      <c r="AD217" s="20"/>
      <c r="AE217" s="20"/>
      <c r="AF217" s="20"/>
      <c r="AG217" s="20"/>
      <c r="AH217" s="20"/>
      <c r="AI217" s="20"/>
      <c r="AJ217" s="21"/>
      <c r="AK217" s="15" t="str">
        <f aca="true">IF($AJ217="","",$AJ217-TODAY())</f>
        <v/>
      </c>
      <c r="AL217" s="16" t="str">
        <f aca="false">IF($AJ217="","",IF($AK217&lt;0,"Danger",IF($AK217&lt;=Lists!$M$24,"Alert","OK")))</f>
        <v/>
      </c>
      <c r="AM217" s="19"/>
      <c r="AN217" s="19"/>
      <c r="AO217" s="19"/>
      <c r="AP217" s="19"/>
      <c r="AQ217" s="19"/>
      <c r="AR217" s="19"/>
      <c r="AS217" s="19"/>
      <c r="AT217" s="19"/>
      <c r="AU217" s="19"/>
      <c r="AV217" s="19"/>
    </row>
    <row r="218" customFormat="false" ht="15" hidden="false" customHeight="false" outlineLevel="0" collapsed="false">
      <c r="A218" s="19"/>
      <c r="B218" s="19"/>
      <c r="C218" s="19"/>
      <c r="D218" s="19"/>
      <c r="E218" s="19"/>
      <c r="F218" s="19"/>
      <c r="G218" s="19"/>
      <c r="H218" s="19"/>
      <c r="I218" s="19"/>
      <c r="J218" s="19"/>
      <c r="K218" s="19"/>
      <c r="L218" s="20"/>
      <c r="M218" s="20"/>
      <c r="N218" s="20"/>
      <c r="O218" s="20"/>
      <c r="P218" s="20"/>
      <c r="Q218" s="15" t="str">
        <f aca="false">IF(COUNT($L218:$P218)&lt;5,"",ROUND(($L218*Lists!$M$2+$M218*Lists!$M$3+$N218*Lists!$M$4+$O218*Lists!$M$5+$P218*Lists!$M$6)/5*100,0))</f>
        <v/>
      </c>
      <c r="R218" s="16" t="str">
        <f aca="false">IF($Q218="","",IF($Q218&gt;=Lists!$M$20,"A",IF($Q218&gt;=Lists!$M$21,"B","C")))</f>
        <v/>
      </c>
      <c r="S218" s="16" t="str">
        <f aca="false">IF($A218="","",IF(COUNTIF(Records!$C$5:$C$3000,$A218)=0,"No data",CHOOSE(_xlfn.MAXIFS(Records!$R$5:$R$3000,Records!$C$5:$C$3000,$A218,Records!$Y$5:$Y$3000,"&lt;&gt;Closed")+1,"OK","Alert","Danger")))</f>
        <v/>
      </c>
      <c r="T218" s="15" t="str">
        <f aca="false">IF($A218="","",COUNTIFS(Records!$C$5:$C$3000,$A218,Records!$R$5:$R$3000,"&gt;0",Records!$Y$5:$Y$3000,"&lt;&gt;Closed"))</f>
        <v/>
      </c>
      <c r="U218" s="20"/>
      <c r="V218" s="20"/>
      <c r="W218" s="20"/>
      <c r="X218" s="20"/>
      <c r="Y218" s="20"/>
      <c r="Z218" s="20"/>
      <c r="AA218" s="20"/>
      <c r="AB218" s="20"/>
      <c r="AC218" s="20"/>
      <c r="AD218" s="20"/>
      <c r="AE218" s="20"/>
      <c r="AF218" s="20"/>
      <c r="AG218" s="20"/>
      <c r="AH218" s="20"/>
      <c r="AI218" s="20"/>
      <c r="AJ218" s="21"/>
      <c r="AK218" s="15" t="str">
        <f aca="true">IF($AJ218="","",$AJ218-TODAY())</f>
        <v/>
      </c>
      <c r="AL218" s="16" t="str">
        <f aca="false">IF($AJ218="","",IF($AK218&lt;0,"Danger",IF($AK218&lt;=Lists!$M$24,"Alert","OK")))</f>
        <v/>
      </c>
      <c r="AM218" s="19"/>
      <c r="AN218" s="19"/>
      <c r="AO218" s="19"/>
      <c r="AP218" s="19"/>
      <c r="AQ218" s="19"/>
      <c r="AR218" s="19"/>
      <c r="AS218" s="19"/>
      <c r="AT218" s="19"/>
      <c r="AU218" s="19"/>
      <c r="AV218" s="19"/>
    </row>
    <row r="219" customFormat="false" ht="15" hidden="false" customHeight="false" outlineLevel="0" collapsed="false">
      <c r="A219" s="19"/>
      <c r="B219" s="19"/>
      <c r="C219" s="19"/>
      <c r="D219" s="19"/>
      <c r="E219" s="19"/>
      <c r="F219" s="19"/>
      <c r="G219" s="19"/>
      <c r="H219" s="19"/>
      <c r="I219" s="19"/>
      <c r="J219" s="19"/>
      <c r="K219" s="19"/>
      <c r="L219" s="20"/>
      <c r="M219" s="20"/>
      <c r="N219" s="20"/>
      <c r="O219" s="20"/>
      <c r="P219" s="20"/>
      <c r="Q219" s="15" t="str">
        <f aca="false">IF(COUNT($L219:$P219)&lt;5,"",ROUND(($L219*Lists!$M$2+$M219*Lists!$M$3+$N219*Lists!$M$4+$O219*Lists!$M$5+$P219*Lists!$M$6)/5*100,0))</f>
        <v/>
      </c>
      <c r="R219" s="16" t="str">
        <f aca="false">IF($Q219="","",IF($Q219&gt;=Lists!$M$20,"A",IF($Q219&gt;=Lists!$M$21,"B","C")))</f>
        <v/>
      </c>
      <c r="S219" s="16" t="str">
        <f aca="false">IF($A219="","",IF(COUNTIF(Records!$C$5:$C$3000,$A219)=0,"No data",CHOOSE(_xlfn.MAXIFS(Records!$R$5:$R$3000,Records!$C$5:$C$3000,$A219,Records!$Y$5:$Y$3000,"&lt;&gt;Closed")+1,"OK","Alert","Danger")))</f>
        <v/>
      </c>
      <c r="T219" s="15" t="str">
        <f aca="false">IF($A219="","",COUNTIFS(Records!$C$5:$C$3000,$A219,Records!$R$5:$R$3000,"&gt;0",Records!$Y$5:$Y$3000,"&lt;&gt;Closed"))</f>
        <v/>
      </c>
      <c r="U219" s="20"/>
      <c r="V219" s="20"/>
      <c r="W219" s="20"/>
      <c r="X219" s="20"/>
      <c r="Y219" s="20"/>
      <c r="Z219" s="20"/>
      <c r="AA219" s="20"/>
      <c r="AB219" s="20"/>
      <c r="AC219" s="20"/>
      <c r="AD219" s="20"/>
      <c r="AE219" s="20"/>
      <c r="AF219" s="20"/>
      <c r="AG219" s="20"/>
      <c r="AH219" s="20"/>
      <c r="AI219" s="20"/>
      <c r="AJ219" s="21"/>
      <c r="AK219" s="15" t="str">
        <f aca="true">IF($AJ219="","",$AJ219-TODAY())</f>
        <v/>
      </c>
      <c r="AL219" s="16" t="str">
        <f aca="false">IF($AJ219="","",IF($AK219&lt;0,"Danger",IF($AK219&lt;=Lists!$M$24,"Alert","OK")))</f>
        <v/>
      </c>
      <c r="AM219" s="19"/>
      <c r="AN219" s="19"/>
      <c r="AO219" s="19"/>
      <c r="AP219" s="19"/>
      <c r="AQ219" s="19"/>
      <c r="AR219" s="19"/>
      <c r="AS219" s="19"/>
      <c r="AT219" s="19"/>
      <c r="AU219" s="19"/>
      <c r="AV219" s="19"/>
    </row>
    <row r="220" customFormat="false" ht="15" hidden="false" customHeight="false" outlineLevel="0" collapsed="false">
      <c r="A220" s="19"/>
      <c r="B220" s="19"/>
      <c r="C220" s="19"/>
      <c r="D220" s="19"/>
      <c r="E220" s="19"/>
      <c r="F220" s="19"/>
      <c r="G220" s="19"/>
      <c r="H220" s="19"/>
      <c r="I220" s="19"/>
      <c r="J220" s="19"/>
      <c r="K220" s="19"/>
      <c r="L220" s="20"/>
      <c r="M220" s="20"/>
      <c r="N220" s="20"/>
      <c r="O220" s="20"/>
      <c r="P220" s="20"/>
      <c r="Q220" s="15" t="str">
        <f aca="false">IF(COUNT($L220:$P220)&lt;5,"",ROUND(($L220*Lists!$M$2+$M220*Lists!$M$3+$N220*Lists!$M$4+$O220*Lists!$M$5+$P220*Lists!$M$6)/5*100,0))</f>
        <v/>
      </c>
      <c r="R220" s="16" t="str">
        <f aca="false">IF($Q220="","",IF($Q220&gt;=Lists!$M$20,"A",IF($Q220&gt;=Lists!$M$21,"B","C")))</f>
        <v/>
      </c>
      <c r="S220" s="16" t="str">
        <f aca="false">IF($A220="","",IF(COUNTIF(Records!$C$5:$C$3000,$A220)=0,"No data",CHOOSE(_xlfn.MAXIFS(Records!$R$5:$R$3000,Records!$C$5:$C$3000,$A220,Records!$Y$5:$Y$3000,"&lt;&gt;Closed")+1,"OK","Alert","Danger")))</f>
        <v/>
      </c>
      <c r="T220" s="15" t="str">
        <f aca="false">IF($A220="","",COUNTIFS(Records!$C$5:$C$3000,$A220,Records!$R$5:$R$3000,"&gt;0",Records!$Y$5:$Y$3000,"&lt;&gt;Closed"))</f>
        <v/>
      </c>
      <c r="U220" s="20"/>
      <c r="V220" s="20"/>
      <c r="W220" s="20"/>
      <c r="X220" s="20"/>
      <c r="Y220" s="20"/>
      <c r="Z220" s="20"/>
      <c r="AA220" s="20"/>
      <c r="AB220" s="20"/>
      <c r="AC220" s="20"/>
      <c r="AD220" s="20"/>
      <c r="AE220" s="20"/>
      <c r="AF220" s="20"/>
      <c r="AG220" s="20"/>
      <c r="AH220" s="20"/>
      <c r="AI220" s="20"/>
      <c r="AJ220" s="21"/>
      <c r="AK220" s="15" t="str">
        <f aca="true">IF($AJ220="","",$AJ220-TODAY())</f>
        <v/>
      </c>
      <c r="AL220" s="16" t="str">
        <f aca="false">IF($AJ220="","",IF($AK220&lt;0,"Danger",IF($AK220&lt;=Lists!$M$24,"Alert","OK")))</f>
        <v/>
      </c>
      <c r="AM220" s="19"/>
      <c r="AN220" s="19"/>
      <c r="AO220" s="19"/>
      <c r="AP220" s="19"/>
      <c r="AQ220" s="19"/>
      <c r="AR220" s="19"/>
      <c r="AS220" s="19"/>
      <c r="AT220" s="19"/>
      <c r="AU220" s="19"/>
      <c r="AV220" s="19"/>
    </row>
    <row r="221" customFormat="false" ht="15" hidden="false" customHeight="false" outlineLevel="0" collapsed="false">
      <c r="A221" s="19"/>
      <c r="B221" s="19"/>
      <c r="C221" s="19"/>
      <c r="D221" s="19"/>
      <c r="E221" s="19"/>
      <c r="F221" s="19"/>
      <c r="G221" s="19"/>
      <c r="H221" s="19"/>
      <c r="I221" s="19"/>
      <c r="J221" s="19"/>
      <c r="K221" s="19"/>
      <c r="L221" s="20"/>
      <c r="M221" s="20"/>
      <c r="N221" s="20"/>
      <c r="O221" s="20"/>
      <c r="P221" s="20"/>
      <c r="Q221" s="15" t="str">
        <f aca="false">IF(COUNT($L221:$P221)&lt;5,"",ROUND(($L221*Lists!$M$2+$M221*Lists!$M$3+$N221*Lists!$M$4+$O221*Lists!$M$5+$P221*Lists!$M$6)/5*100,0))</f>
        <v/>
      </c>
      <c r="R221" s="16" t="str">
        <f aca="false">IF($Q221="","",IF($Q221&gt;=Lists!$M$20,"A",IF($Q221&gt;=Lists!$M$21,"B","C")))</f>
        <v/>
      </c>
      <c r="S221" s="16" t="str">
        <f aca="false">IF($A221="","",IF(COUNTIF(Records!$C$5:$C$3000,$A221)=0,"No data",CHOOSE(_xlfn.MAXIFS(Records!$R$5:$R$3000,Records!$C$5:$C$3000,$A221,Records!$Y$5:$Y$3000,"&lt;&gt;Closed")+1,"OK","Alert","Danger")))</f>
        <v/>
      </c>
      <c r="T221" s="15" t="str">
        <f aca="false">IF($A221="","",COUNTIFS(Records!$C$5:$C$3000,$A221,Records!$R$5:$R$3000,"&gt;0",Records!$Y$5:$Y$3000,"&lt;&gt;Closed"))</f>
        <v/>
      </c>
      <c r="U221" s="20"/>
      <c r="V221" s="20"/>
      <c r="W221" s="20"/>
      <c r="X221" s="20"/>
      <c r="Y221" s="20"/>
      <c r="Z221" s="20"/>
      <c r="AA221" s="20"/>
      <c r="AB221" s="20"/>
      <c r="AC221" s="20"/>
      <c r="AD221" s="20"/>
      <c r="AE221" s="20"/>
      <c r="AF221" s="20"/>
      <c r="AG221" s="20"/>
      <c r="AH221" s="20"/>
      <c r="AI221" s="20"/>
      <c r="AJ221" s="21"/>
      <c r="AK221" s="15" t="str">
        <f aca="true">IF($AJ221="","",$AJ221-TODAY())</f>
        <v/>
      </c>
      <c r="AL221" s="16" t="str">
        <f aca="false">IF($AJ221="","",IF($AK221&lt;0,"Danger",IF($AK221&lt;=Lists!$M$24,"Alert","OK")))</f>
        <v/>
      </c>
      <c r="AM221" s="19"/>
      <c r="AN221" s="19"/>
      <c r="AO221" s="19"/>
      <c r="AP221" s="19"/>
      <c r="AQ221" s="19"/>
      <c r="AR221" s="19"/>
      <c r="AS221" s="19"/>
      <c r="AT221" s="19"/>
      <c r="AU221" s="19"/>
      <c r="AV221" s="19"/>
    </row>
    <row r="222" customFormat="false" ht="15" hidden="false" customHeight="false" outlineLevel="0" collapsed="false">
      <c r="A222" s="19"/>
      <c r="B222" s="19"/>
      <c r="C222" s="19"/>
      <c r="D222" s="19"/>
      <c r="E222" s="19"/>
      <c r="F222" s="19"/>
      <c r="G222" s="19"/>
      <c r="H222" s="19"/>
      <c r="I222" s="19"/>
      <c r="J222" s="19"/>
      <c r="K222" s="19"/>
      <c r="L222" s="20"/>
      <c r="M222" s="20"/>
      <c r="N222" s="20"/>
      <c r="O222" s="20"/>
      <c r="P222" s="20"/>
      <c r="Q222" s="15" t="str">
        <f aca="false">IF(COUNT($L222:$P222)&lt;5,"",ROUND(($L222*Lists!$M$2+$M222*Lists!$M$3+$N222*Lists!$M$4+$O222*Lists!$M$5+$P222*Lists!$M$6)/5*100,0))</f>
        <v/>
      </c>
      <c r="R222" s="16" t="str">
        <f aca="false">IF($Q222="","",IF($Q222&gt;=Lists!$M$20,"A",IF($Q222&gt;=Lists!$M$21,"B","C")))</f>
        <v/>
      </c>
      <c r="S222" s="16" t="str">
        <f aca="false">IF($A222="","",IF(COUNTIF(Records!$C$5:$C$3000,$A222)=0,"No data",CHOOSE(_xlfn.MAXIFS(Records!$R$5:$R$3000,Records!$C$5:$C$3000,$A222,Records!$Y$5:$Y$3000,"&lt;&gt;Closed")+1,"OK","Alert","Danger")))</f>
        <v/>
      </c>
      <c r="T222" s="15" t="str">
        <f aca="false">IF($A222="","",COUNTIFS(Records!$C$5:$C$3000,$A222,Records!$R$5:$R$3000,"&gt;0",Records!$Y$5:$Y$3000,"&lt;&gt;Closed"))</f>
        <v/>
      </c>
      <c r="U222" s="20"/>
      <c r="V222" s="20"/>
      <c r="W222" s="20"/>
      <c r="X222" s="20"/>
      <c r="Y222" s="20"/>
      <c r="Z222" s="20"/>
      <c r="AA222" s="20"/>
      <c r="AB222" s="20"/>
      <c r="AC222" s="20"/>
      <c r="AD222" s="20"/>
      <c r="AE222" s="20"/>
      <c r="AF222" s="20"/>
      <c r="AG222" s="20"/>
      <c r="AH222" s="20"/>
      <c r="AI222" s="20"/>
      <c r="AJ222" s="21"/>
      <c r="AK222" s="15" t="str">
        <f aca="true">IF($AJ222="","",$AJ222-TODAY())</f>
        <v/>
      </c>
      <c r="AL222" s="16" t="str">
        <f aca="false">IF($AJ222="","",IF($AK222&lt;0,"Danger",IF($AK222&lt;=Lists!$M$24,"Alert","OK")))</f>
        <v/>
      </c>
      <c r="AM222" s="19"/>
      <c r="AN222" s="19"/>
      <c r="AO222" s="19"/>
      <c r="AP222" s="19"/>
      <c r="AQ222" s="19"/>
      <c r="AR222" s="19"/>
      <c r="AS222" s="19"/>
      <c r="AT222" s="19"/>
      <c r="AU222" s="19"/>
      <c r="AV222" s="19"/>
    </row>
    <row r="223" customFormat="false" ht="15" hidden="false" customHeight="false" outlineLevel="0" collapsed="false">
      <c r="A223" s="19"/>
      <c r="B223" s="19"/>
      <c r="C223" s="19"/>
      <c r="D223" s="19"/>
      <c r="E223" s="19"/>
      <c r="F223" s="19"/>
      <c r="G223" s="19"/>
      <c r="H223" s="19"/>
      <c r="I223" s="19"/>
      <c r="J223" s="19"/>
      <c r="K223" s="19"/>
      <c r="L223" s="20"/>
      <c r="M223" s="20"/>
      <c r="N223" s="20"/>
      <c r="O223" s="20"/>
      <c r="P223" s="20"/>
      <c r="Q223" s="15" t="str">
        <f aca="false">IF(COUNT($L223:$P223)&lt;5,"",ROUND(($L223*Lists!$M$2+$M223*Lists!$M$3+$N223*Lists!$M$4+$O223*Lists!$M$5+$P223*Lists!$M$6)/5*100,0))</f>
        <v/>
      </c>
      <c r="R223" s="16" t="str">
        <f aca="false">IF($Q223="","",IF($Q223&gt;=Lists!$M$20,"A",IF($Q223&gt;=Lists!$M$21,"B","C")))</f>
        <v/>
      </c>
      <c r="S223" s="16" t="str">
        <f aca="false">IF($A223="","",IF(COUNTIF(Records!$C$5:$C$3000,$A223)=0,"No data",CHOOSE(_xlfn.MAXIFS(Records!$R$5:$R$3000,Records!$C$5:$C$3000,$A223,Records!$Y$5:$Y$3000,"&lt;&gt;Closed")+1,"OK","Alert","Danger")))</f>
        <v/>
      </c>
      <c r="T223" s="15" t="str">
        <f aca="false">IF($A223="","",COUNTIFS(Records!$C$5:$C$3000,$A223,Records!$R$5:$R$3000,"&gt;0",Records!$Y$5:$Y$3000,"&lt;&gt;Closed"))</f>
        <v/>
      </c>
      <c r="U223" s="20"/>
      <c r="V223" s="20"/>
      <c r="W223" s="20"/>
      <c r="X223" s="20"/>
      <c r="Y223" s="20"/>
      <c r="Z223" s="20"/>
      <c r="AA223" s="20"/>
      <c r="AB223" s="20"/>
      <c r="AC223" s="20"/>
      <c r="AD223" s="20"/>
      <c r="AE223" s="20"/>
      <c r="AF223" s="20"/>
      <c r="AG223" s="20"/>
      <c r="AH223" s="20"/>
      <c r="AI223" s="20"/>
      <c r="AJ223" s="21"/>
      <c r="AK223" s="15" t="str">
        <f aca="true">IF($AJ223="","",$AJ223-TODAY())</f>
        <v/>
      </c>
      <c r="AL223" s="16" t="str">
        <f aca="false">IF($AJ223="","",IF($AK223&lt;0,"Danger",IF($AK223&lt;=Lists!$M$24,"Alert","OK")))</f>
        <v/>
      </c>
      <c r="AM223" s="19"/>
      <c r="AN223" s="19"/>
      <c r="AO223" s="19"/>
      <c r="AP223" s="19"/>
      <c r="AQ223" s="19"/>
      <c r="AR223" s="19"/>
      <c r="AS223" s="19"/>
      <c r="AT223" s="19"/>
      <c r="AU223" s="19"/>
      <c r="AV223" s="19"/>
    </row>
    <row r="224" customFormat="false" ht="15" hidden="false" customHeight="false" outlineLevel="0" collapsed="false">
      <c r="A224" s="19"/>
      <c r="B224" s="19"/>
      <c r="C224" s="19"/>
      <c r="D224" s="19"/>
      <c r="E224" s="19"/>
      <c r="F224" s="19"/>
      <c r="G224" s="19"/>
      <c r="H224" s="19"/>
      <c r="I224" s="19"/>
      <c r="J224" s="19"/>
      <c r="K224" s="19"/>
      <c r="L224" s="20"/>
      <c r="M224" s="20"/>
      <c r="N224" s="20"/>
      <c r="O224" s="20"/>
      <c r="P224" s="20"/>
      <c r="Q224" s="15" t="str">
        <f aca="false">IF(COUNT($L224:$P224)&lt;5,"",ROUND(($L224*Lists!$M$2+$M224*Lists!$M$3+$N224*Lists!$M$4+$O224*Lists!$M$5+$P224*Lists!$M$6)/5*100,0))</f>
        <v/>
      </c>
      <c r="R224" s="16" t="str">
        <f aca="false">IF($Q224="","",IF($Q224&gt;=Lists!$M$20,"A",IF($Q224&gt;=Lists!$M$21,"B","C")))</f>
        <v/>
      </c>
      <c r="S224" s="16" t="str">
        <f aca="false">IF($A224="","",IF(COUNTIF(Records!$C$5:$C$3000,$A224)=0,"No data",CHOOSE(_xlfn.MAXIFS(Records!$R$5:$R$3000,Records!$C$5:$C$3000,$A224,Records!$Y$5:$Y$3000,"&lt;&gt;Closed")+1,"OK","Alert","Danger")))</f>
        <v/>
      </c>
      <c r="T224" s="15" t="str">
        <f aca="false">IF($A224="","",COUNTIFS(Records!$C$5:$C$3000,$A224,Records!$R$5:$R$3000,"&gt;0",Records!$Y$5:$Y$3000,"&lt;&gt;Closed"))</f>
        <v/>
      </c>
      <c r="U224" s="20"/>
      <c r="V224" s="20"/>
      <c r="W224" s="20"/>
      <c r="X224" s="20"/>
      <c r="Y224" s="20"/>
      <c r="Z224" s="20"/>
      <c r="AA224" s="20"/>
      <c r="AB224" s="20"/>
      <c r="AC224" s="20"/>
      <c r="AD224" s="20"/>
      <c r="AE224" s="20"/>
      <c r="AF224" s="20"/>
      <c r="AG224" s="20"/>
      <c r="AH224" s="20"/>
      <c r="AI224" s="20"/>
      <c r="AJ224" s="21"/>
      <c r="AK224" s="15" t="str">
        <f aca="true">IF($AJ224="","",$AJ224-TODAY())</f>
        <v/>
      </c>
      <c r="AL224" s="16" t="str">
        <f aca="false">IF($AJ224="","",IF($AK224&lt;0,"Danger",IF($AK224&lt;=Lists!$M$24,"Alert","OK")))</f>
        <v/>
      </c>
      <c r="AM224" s="19"/>
      <c r="AN224" s="19"/>
      <c r="AO224" s="19"/>
      <c r="AP224" s="19"/>
      <c r="AQ224" s="19"/>
      <c r="AR224" s="19"/>
      <c r="AS224" s="19"/>
      <c r="AT224" s="19"/>
      <c r="AU224" s="19"/>
      <c r="AV224" s="19"/>
    </row>
    <row r="225" customFormat="false" ht="15" hidden="false" customHeight="false" outlineLevel="0" collapsed="false">
      <c r="A225" s="19"/>
      <c r="B225" s="19"/>
      <c r="C225" s="19"/>
      <c r="D225" s="19"/>
      <c r="E225" s="19"/>
      <c r="F225" s="19"/>
      <c r="G225" s="19"/>
      <c r="H225" s="19"/>
      <c r="I225" s="19"/>
      <c r="J225" s="19"/>
      <c r="K225" s="19"/>
      <c r="L225" s="20"/>
      <c r="M225" s="20"/>
      <c r="N225" s="20"/>
      <c r="O225" s="20"/>
      <c r="P225" s="20"/>
      <c r="Q225" s="15" t="str">
        <f aca="false">IF(COUNT($L225:$P225)&lt;5,"",ROUND(($L225*Lists!$M$2+$M225*Lists!$M$3+$N225*Lists!$M$4+$O225*Lists!$M$5+$P225*Lists!$M$6)/5*100,0))</f>
        <v/>
      </c>
      <c r="R225" s="16" t="str">
        <f aca="false">IF($Q225="","",IF($Q225&gt;=Lists!$M$20,"A",IF($Q225&gt;=Lists!$M$21,"B","C")))</f>
        <v/>
      </c>
      <c r="S225" s="16" t="str">
        <f aca="false">IF($A225="","",IF(COUNTIF(Records!$C$5:$C$3000,$A225)=0,"No data",CHOOSE(_xlfn.MAXIFS(Records!$R$5:$R$3000,Records!$C$5:$C$3000,$A225,Records!$Y$5:$Y$3000,"&lt;&gt;Closed")+1,"OK","Alert","Danger")))</f>
        <v/>
      </c>
      <c r="T225" s="15" t="str">
        <f aca="false">IF($A225="","",COUNTIFS(Records!$C$5:$C$3000,$A225,Records!$R$5:$R$3000,"&gt;0",Records!$Y$5:$Y$3000,"&lt;&gt;Closed"))</f>
        <v/>
      </c>
      <c r="U225" s="20"/>
      <c r="V225" s="20"/>
      <c r="W225" s="20"/>
      <c r="X225" s="20"/>
      <c r="Y225" s="20"/>
      <c r="Z225" s="20"/>
      <c r="AA225" s="20"/>
      <c r="AB225" s="20"/>
      <c r="AC225" s="20"/>
      <c r="AD225" s="20"/>
      <c r="AE225" s="20"/>
      <c r="AF225" s="20"/>
      <c r="AG225" s="20"/>
      <c r="AH225" s="20"/>
      <c r="AI225" s="20"/>
      <c r="AJ225" s="21"/>
      <c r="AK225" s="15" t="str">
        <f aca="true">IF($AJ225="","",$AJ225-TODAY())</f>
        <v/>
      </c>
      <c r="AL225" s="16" t="str">
        <f aca="false">IF($AJ225="","",IF($AK225&lt;0,"Danger",IF($AK225&lt;=Lists!$M$24,"Alert","OK")))</f>
        <v/>
      </c>
      <c r="AM225" s="19"/>
      <c r="AN225" s="19"/>
      <c r="AO225" s="19"/>
      <c r="AP225" s="19"/>
      <c r="AQ225" s="19"/>
      <c r="AR225" s="19"/>
      <c r="AS225" s="19"/>
      <c r="AT225" s="19"/>
      <c r="AU225" s="19"/>
      <c r="AV225" s="19"/>
    </row>
    <row r="226" customFormat="false" ht="15" hidden="false" customHeight="false" outlineLevel="0" collapsed="false">
      <c r="A226" s="19"/>
      <c r="B226" s="19"/>
      <c r="C226" s="19"/>
      <c r="D226" s="19"/>
      <c r="E226" s="19"/>
      <c r="F226" s="19"/>
      <c r="G226" s="19"/>
      <c r="H226" s="19"/>
      <c r="I226" s="19"/>
      <c r="J226" s="19"/>
      <c r="K226" s="19"/>
      <c r="L226" s="20"/>
      <c r="M226" s="20"/>
      <c r="N226" s="20"/>
      <c r="O226" s="20"/>
      <c r="P226" s="20"/>
      <c r="Q226" s="15" t="str">
        <f aca="false">IF(COUNT($L226:$P226)&lt;5,"",ROUND(($L226*Lists!$M$2+$M226*Lists!$M$3+$N226*Lists!$M$4+$O226*Lists!$M$5+$P226*Lists!$M$6)/5*100,0))</f>
        <v/>
      </c>
      <c r="R226" s="16" t="str">
        <f aca="false">IF($Q226="","",IF($Q226&gt;=Lists!$M$20,"A",IF($Q226&gt;=Lists!$M$21,"B","C")))</f>
        <v/>
      </c>
      <c r="S226" s="16" t="str">
        <f aca="false">IF($A226="","",IF(COUNTIF(Records!$C$5:$C$3000,$A226)=0,"No data",CHOOSE(_xlfn.MAXIFS(Records!$R$5:$R$3000,Records!$C$5:$C$3000,$A226,Records!$Y$5:$Y$3000,"&lt;&gt;Closed")+1,"OK","Alert","Danger")))</f>
        <v/>
      </c>
      <c r="T226" s="15" t="str">
        <f aca="false">IF($A226="","",COUNTIFS(Records!$C$5:$C$3000,$A226,Records!$R$5:$R$3000,"&gt;0",Records!$Y$5:$Y$3000,"&lt;&gt;Closed"))</f>
        <v/>
      </c>
      <c r="U226" s="20"/>
      <c r="V226" s="20"/>
      <c r="W226" s="20"/>
      <c r="X226" s="20"/>
      <c r="Y226" s="20"/>
      <c r="Z226" s="20"/>
      <c r="AA226" s="20"/>
      <c r="AB226" s="20"/>
      <c r="AC226" s="20"/>
      <c r="AD226" s="20"/>
      <c r="AE226" s="20"/>
      <c r="AF226" s="20"/>
      <c r="AG226" s="20"/>
      <c r="AH226" s="20"/>
      <c r="AI226" s="20"/>
      <c r="AJ226" s="21"/>
      <c r="AK226" s="15" t="str">
        <f aca="true">IF($AJ226="","",$AJ226-TODAY())</f>
        <v/>
      </c>
      <c r="AL226" s="16" t="str">
        <f aca="false">IF($AJ226="","",IF($AK226&lt;0,"Danger",IF($AK226&lt;=Lists!$M$24,"Alert","OK")))</f>
        <v/>
      </c>
      <c r="AM226" s="19"/>
      <c r="AN226" s="19"/>
      <c r="AO226" s="19"/>
      <c r="AP226" s="19"/>
      <c r="AQ226" s="19"/>
      <c r="AR226" s="19"/>
      <c r="AS226" s="19"/>
      <c r="AT226" s="19"/>
      <c r="AU226" s="19"/>
      <c r="AV226" s="19"/>
    </row>
    <row r="227" customFormat="false" ht="15" hidden="false" customHeight="false" outlineLevel="0" collapsed="false">
      <c r="A227" s="19"/>
      <c r="B227" s="19"/>
      <c r="C227" s="19"/>
      <c r="D227" s="19"/>
      <c r="E227" s="19"/>
      <c r="F227" s="19"/>
      <c r="G227" s="19"/>
      <c r="H227" s="19"/>
      <c r="I227" s="19"/>
      <c r="J227" s="19"/>
      <c r="K227" s="19"/>
      <c r="L227" s="20"/>
      <c r="M227" s="20"/>
      <c r="N227" s="20"/>
      <c r="O227" s="20"/>
      <c r="P227" s="20"/>
      <c r="Q227" s="15" t="str">
        <f aca="false">IF(COUNT($L227:$P227)&lt;5,"",ROUND(($L227*Lists!$M$2+$M227*Lists!$M$3+$N227*Lists!$M$4+$O227*Lists!$M$5+$P227*Lists!$M$6)/5*100,0))</f>
        <v/>
      </c>
      <c r="R227" s="16" t="str">
        <f aca="false">IF($Q227="","",IF($Q227&gt;=Lists!$M$20,"A",IF($Q227&gt;=Lists!$M$21,"B","C")))</f>
        <v/>
      </c>
      <c r="S227" s="16" t="str">
        <f aca="false">IF($A227="","",IF(COUNTIF(Records!$C$5:$C$3000,$A227)=0,"No data",CHOOSE(_xlfn.MAXIFS(Records!$R$5:$R$3000,Records!$C$5:$C$3000,$A227,Records!$Y$5:$Y$3000,"&lt;&gt;Closed")+1,"OK","Alert","Danger")))</f>
        <v/>
      </c>
      <c r="T227" s="15" t="str">
        <f aca="false">IF($A227="","",COUNTIFS(Records!$C$5:$C$3000,$A227,Records!$R$5:$R$3000,"&gt;0",Records!$Y$5:$Y$3000,"&lt;&gt;Closed"))</f>
        <v/>
      </c>
      <c r="U227" s="20"/>
      <c r="V227" s="20"/>
      <c r="W227" s="20"/>
      <c r="X227" s="20"/>
      <c r="Y227" s="20"/>
      <c r="Z227" s="20"/>
      <c r="AA227" s="20"/>
      <c r="AB227" s="20"/>
      <c r="AC227" s="20"/>
      <c r="AD227" s="20"/>
      <c r="AE227" s="20"/>
      <c r="AF227" s="20"/>
      <c r="AG227" s="20"/>
      <c r="AH227" s="20"/>
      <c r="AI227" s="20"/>
      <c r="AJ227" s="21"/>
      <c r="AK227" s="15" t="str">
        <f aca="true">IF($AJ227="","",$AJ227-TODAY())</f>
        <v/>
      </c>
      <c r="AL227" s="16" t="str">
        <f aca="false">IF($AJ227="","",IF($AK227&lt;0,"Danger",IF($AK227&lt;=Lists!$M$24,"Alert","OK")))</f>
        <v/>
      </c>
      <c r="AM227" s="19"/>
      <c r="AN227" s="19"/>
      <c r="AO227" s="19"/>
      <c r="AP227" s="19"/>
      <c r="AQ227" s="19"/>
      <c r="AR227" s="19"/>
      <c r="AS227" s="19"/>
      <c r="AT227" s="19"/>
      <c r="AU227" s="19"/>
      <c r="AV227" s="19"/>
    </row>
    <row r="228" customFormat="false" ht="15" hidden="false" customHeight="false" outlineLevel="0" collapsed="false">
      <c r="A228" s="19"/>
      <c r="B228" s="19"/>
      <c r="C228" s="19"/>
      <c r="D228" s="19"/>
      <c r="E228" s="19"/>
      <c r="F228" s="19"/>
      <c r="G228" s="19"/>
      <c r="H228" s="19"/>
      <c r="I228" s="19"/>
      <c r="J228" s="19"/>
      <c r="K228" s="19"/>
      <c r="L228" s="20"/>
      <c r="M228" s="20"/>
      <c r="N228" s="20"/>
      <c r="O228" s="20"/>
      <c r="P228" s="20"/>
      <c r="Q228" s="15" t="str">
        <f aca="false">IF(COUNT($L228:$P228)&lt;5,"",ROUND(($L228*Lists!$M$2+$M228*Lists!$M$3+$N228*Lists!$M$4+$O228*Lists!$M$5+$P228*Lists!$M$6)/5*100,0))</f>
        <v/>
      </c>
      <c r="R228" s="16" t="str">
        <f aca="false">IF($Q228="","",IF($Q228&gt;=Lists!$M$20,"A",IF($Q228&gt;=Lists!$M$21,"B","C")))</f>
        <v/>
      </c>
      <c r="S228" s="16" t="str">
        <f aca="false">IF($A228="","",IF(COUNTIF(Records!$C$5:$C$3000,$A228)=0,"No data",CHOOSE(_xlfn.MAXIFS(Records!$R$5:$R$3000,Records!$C$5:$C$3000,$A228,Records!$Y$5:$Y$3000,"&lt;&gt;Closed")+1,"OK","Alert","Danger")))</f>
        <v/>
      </c>
      <c r="T228" s="15" t="str">
        <f aca="false">IF($A228="","",COUNTIFS(Records!$C$5:$C$3000,$A228,Records!$R$5:$R$3000,"&gt;0",Records!$Y$5:$Y$3000,"&lt;&gt;Closed"))</f>
        <v/>
      </c>
      <c r="U228" s="20"/>
      <c r="V228" s="20"/>
      <c r="W228" s="20"/>
      <c r="X228" s="20"/>
      <c r="Y228" s="20"/>
      <c r="Z228" s="20"/>
      <c r="AA228" s="20"/>
      <c r="AB228" s="20"/>
      <c r="AC228" s="20"/>
      <c r="AD228" s="20"/>
      <c r="AE228" s="20"/>
      <c r="AF228" s="20"/>
      <c r="AG228" s="20"/>
      <c r="AH228" s="20"/>
      <c r="AI228" s="20"/>
      <c r="AJ228" s="21"/>
      <c r="AK228" s="15" t="str">
        <f aca="true">IF($AJ228="","",$AJ228-TODAY())</f>
        <v/>
      </c>
      <c r="AL228" s="16" t="str">
        <f aca="false">IF($AJ228="","",IF($AK228&lt;0,"Danger",IF($AK228&lt;=Lists!$M$24,"Alert","OK")))</f>
        <v/>
      </c>
      <c r="AM228" s="19"/>
      <c r="AN228" s="19"/>
      <c r="AO228" s="19"/>
      <c r="AP228" s="19"/>
      <c r="AQ228" s="19"/>
      <c r="AR228" s="19"/>
      <c r="AS228" s="19"/>
      <c r="AT228" s="19"/>
      <c r="AU228" s="19"/>
      <c r="AV228" s="19"/>
    </row>
    <row r="229" customFormat="false" ht="15" hidden="false" customHeight="false" outlineLevel="0" collapsed="false">
      <c r="A229" s="19"/>
      <c r="B229" s="19"/>
      <c r="C229" s="19"/>
      <c r="D229" s="19"/>
      <c r="E229" s="19"/>
      <c r="F229" s="19"/>
      <c r="G229" s="19"/>
      <c r="H229" s="19"/>
      <c r="I229" s="19"/>
      <c r="J229" s="19"/>
      <c r="K229" s="19"/>
      <c r="L229" s="20"/>
      <c r="M229" s="20"/>
      <c r="N229" s="20"/>
      <c r="O229" s="20"/>
      <c r="P229" s="20"/>
      <c r="Q229" s="15" t="str">
        <f aca="false">IF(COUNT($L229:$P229)&lt;5,"",ROUND(($L229*Lists!$M$2+$M229*Lists!$M$3+$N229*Lists!$M$4+$O229*Lists!$M$5+$P229*Lists!$M$6)/5*100,0))</f>
        <v/>
      </c>
      <c r="R229" s="16" t="str">
        <f aca="false">IF($Q229="","",IF($Q229&gt;=Lists!$M$20,"A",IF($Q229&gt;=Lists!$M$21,"B","C")))</f>
        <v/>
      </c>
      <c r="S229" s="16" t="str">
        <f aca="false">IF($A229="","",IF(COUNTIF(Records!$C$5:$C$3000,$A229)=0,"No data",CHOOSE(_xlfn.MAXIFS(Records!$R$5:$R$3000,Records!$C$5:$C$3000,$A229,Records!$Y$5:$Y$3000,"&lt;&gt;Closed")+1,"OK","Alert","Danger")))</f>
        <v/>
      </c>
      <c r="T229" s="15" t="str">
        <f aca="false">IF($A229="","",COUNTIFS(Records!$C$5:$C$3000,$A229,Records!$R$5:$R$3000,"&gt;0",Records!$Y$5:$Y$3000,"&lt;&gt;Closed"))</f>
        <v/>
      </c>
      <c r="U229" s="20"/>
      <c r="V229" s="20"/>
      <c r="W229" s="20"/>
      <c r="X229" s="20"/>
      <c r="Y229" s="20"/>
      <c r="Z229" s="20"/>
      <c r="AA229" s="20"/>
      <c r="AB229" s="20"/>
      <c r="AC229" s="20"/>
      <c r="AD229" s="20"/>
      <c r="AE229" s="20"/>
      <c r="AF229" s="20"/>
      <c r="AG229" s="20"/>
      <c r="AH229" s="20"/>
      <c r="AI229" s="20"/>
      <c r="AJ229" s="21"/>
      <c r="AK229" s="15" t="str">
        <f aca="true">IF($AJ229="","",$AJ229-TODAY())</f>
        <v/>
      </c>
      <c r="AL229" s="16" t="str">
        <f aca="false">IF($AJ229="","",IF($AK229&lt;0,"Danger",IF($AK229&lt;=Lists!$M$24,"Alert","OK")))</f>
        <v/>
      </c>
      <c r="AM229" s="19"/>
      <c r="AN229" s="19"/>
      <c r="AO229" s="19"/>
      <c r="AP229" s="19"/>
      <c r="AQ229" s="19"/>
      <c r="AR229" s="19"/>
      <c r="AS229" s="19"/>
      <c r="AT229" s="19"/>
      <c r="AU229" s="19"/>
      <c r="AV229" s="19"/>
    </row>
    <row r="230" customFormat="false" ht="15" hidden="false" customHeight="false" outlineLevel="0" collapsed="false">
      <c r="A230" s="19"/>
      <c r="B230" s="19"/>
      <c r="C230" s="19"/>
      <c r="D230" s="19"/>
      <c r="E230" s="19"/>
      <c r="F230" s="19"/>
      <c r="G230" s="19"/>
      <c r="H230" s="19"/>
      <c r="I230" s="19"/>
      <c r="J230" s="19"/>
      <c r="K230" s="19"/>
      <c r="L230" s="20"/>
      <c r="M230" s="20"/>
      <c r="N230" s="20"/>
      <c r="O230" s="20"/>
      <c r="P230" s="20"/>
      <c r="Q230" s="15" t="str">
        <f aca="false">IF(COUNT($L230:$P230)&lt;5,"",ROUND(($L230*Lists!$M$2+$M230*Lists!$M$3+$N230*Lists!$M$4+$O230*Lists!$M$5+$P230*Lists!$M$6)/5*100,0))</f>
        <v/>
      </c>
      <c r="R230" s="16" t="str">
        <f aca="false">IF($Q230="","",IF($Q230&gt;=Lists!$M$20,"A",IF($Q230&gt;=Lists!$M$21,"B","C")))</f>
        <v/>
      </c>
      <c r="S230" s="16" t="str">
        <f aca="false">IF($A230="","",IF(COUNTIF(Records!$C$5:$C$3000,$A230)=0,"No data",CHOOSE(_xlfn.MAXIFS(Records!$R$5:$R$3000,Records!$C$5:$C$3000,$A230,Records!$Y$5:$Y$3000,"&lt;&gt;Closed")+1,"OK","Alert","Danger")))</f>
        <v/>
      </c>
      <c r="T230" s="15" t="str">
        <f aca="false">IF($A230="","",COUNTIFS(Records!$C$5:$C$3000,$A230,Records!$R$5:$R$3000,"&gt;0",Records!$Y$5:$Y$3000,"&lt;&gt;Closed"))</f>
        <v/>
      </c>
      <c r="U230" s="20"/>
      <c r="V230" s="20"/>
      <c r="W230" s="20"/>
      <c r="X230" s="20"/>
      <c r="Y230" s="20"/>
      <c r="Z230" s="20"/>
      <c r="AA230" s="20"/>
      <c r="AB230" s="20"/>
      <c r="AC230" s="20"/>
      <c r="AD230" s="20"/>
      <c r="AE230" s="20"/>
      <c r="AF230" s="20"/>
      <c r="AG230" s="20"/>
      <c r="AH230" s="20"/>
      <c r="AI230" s="20"/>
      <c r="AJ230" s="21"/>
      <c r="AK230" s="15" t="str">
        <f aca="true">IF($AJ230="","",$AJ230-TODAY())</f>
        <v/>
      </c>
      <c r="AL230" s="16" t="str">
        <f aca="false">IF($AJ230="","",IF($AK230&lt;0,"Danger",IF($AK230&lt;=Lists!$M$24,"Alert","OK")))</f>
        <v/>
      </c>
      <c r="AM230" s="19"/>
      <c r="AN230" s="19"/>
      <c r="AO230" s="19"/>
      <c r="AP230" s="19"/>
      <c r="AQ230" s="19"/>
      <c r="AR230" s="19"/>
      <c r="AS230" s="19"/>
      <c r="AT230" s="19"/>
      <c r="AU230" s="19"/>
      <c r="AV230" s="19"/>
    </row>
    <row r="231" customFormat="false" ht="15" hidden="false" customHeight="false" outlineLevel="0" collapsed="false">
      <c r="A231" s="19"/>
      <c r="B231" s="19"/>
      <c r="C231" s="19"/>
      <c r="D231" s="19"/>
      <c r="E231" s="19"/>
      <c r="F231" s="19"/>
      <c r="G231" s="19"/>
      <c r="H231" s="19"/>
      <c r="I231" s="19"/>
      <c r="J231" s="19"/>
      <c r="K231" s="19"/>
      <c r="L231" s="20"/>
      <c r="M231" s="20"/>
      <c r="N231" s="20"/>
      <c r="O231" s="20"/>
      <c r="P231" s="20"/>
      <c r="Q231" s="15" t="str">
        <f aca="false">IF(COUNT($L231:$P231)&lt;5,"",ROUND(($L231*Lists!$M$2+$M231*Lists!$M$3+$N231*Lists!$M$4+$O231*Lists!$M$5+$P231*Lists!$M$6)/5*100,0))</f>
        <v/>
      </c>
      <c r="R231" s="16" t="str">
        <f aca="false">IF($Q231="","",IF($Q231&gt;=Lists!$M$20,"A",IF($Q231&gt;=Lists!$M$21,"B","C")))</f>
        <v/>
      </c>
      <c r="S231" s="16" t="str">
        <f aca="false">IF($A231="","",IF(COUNTIF(Records!$C$5:$C$3000,$A231)=0,"No data",CHOOSE(_xlfn.MAXIFS(Records!$R$5:$R$3000,Records!$C$5:$C$3000,$A231,Records!$Y$5:$Y$3000,"&lt;&gt;Closed")+1,"OK","Alert","Danger")))</f>
        <v/>
      </c>
      <c r="T231" s="15" t="str">
        <f aca="false">IF($A231="","",COUNTIFS(Records!$C$5:$C$3000,$A231,Records!$R$5:$R$3000,"&gt;0",Records!$Y$5:$Y$3000,"&lt;&gt;Closed"))</f>
        <v/>
      </c>
      <c r="U231" s="20"/>
      <c r="V231" s="20"/>
      <c r="W231" s="20"/>
      <c r="X231" s="20"/>
      <c r="Y231" s="20"/>
      <c r="Z231" s="20"/>
      <c r="AA231" s="20"/>
      <c r="AB231" s="20"/>
      <c r="AC231" s="20"/>
      <c r="AD231" s="20"/>
      <c r="AE231" s="20"/>
      <c r="AF231" s="20"/>
      <c r="AG231" s="20"/>
      <c r="AH231" s="20"/>
      <c r="AI231" s="20"/>
      <c r="AJ231" s="21"/>
      <c r="AK231" s="15" t="str">
        <f aca="true">IF($AJ231="","",$AJ231-TODAY())</f>
        <v/>
      </c>
      <c r="AL231" s="16" t="str">
        <f aca="false">IF($AJ231="","",IF($AK231&lt;0,"Danger",IF($AK231&lt;=Lists!$M$24,"Alert","OK")))</f>
        <v/>
      </c>
      <c r="AM231" s="19"/>
      <c r="AN231" s="19"/>
      <c r="AO231" s="19"/>
      <c r="AP231" s="19"/>
      <c r="AQ231" s="19"/>
      <c r="AR231" s="19"/>
      <c r="AS231" s="19"/>
      <c r="AT231" s="19"/>
      <c r="AU231" s="19"/>
      <c r="AV231" s="19"/>
    </row>
    <row r="232" customFormat="false" ht="15" hidden="false" customHeight="false" outlineLevel="0" collapsed="false">
      <c r="A232" s="19"/>
      <c r="B232" s="19"/>
      <c r="C232" s="19"/>
      <c r="D232" s="19"/>
      <c r="E232" s="19"/>
      <c r="F232" s="19"/>
      <c r="G232" s="19"/>
      <c r="H232" s="19"/>
      <c r="I232" s="19"/>
      <c r="J232" s="19"/>
      <c r="K232" s="19"/>
      <c r="L232" s="20"/>
      <c r="M232" s="20"/>
      <c r="N232" s="20"/>
      <c r="O232" s="20"/>
      <c r="P232" s="20"/>
      <c r="Q232" s="15" t="str">
        <f aca="false">IF(COUNT($L232:$P232)&lt;5,"",ROUND(($L232*Lists!$M$2+$M232*Lists!$M$3+$N232*Lists!$M$4+$O232*Lists!$M$5+$P232*Lists!$M$6)/5*100,0))</f>
        <v/>
      </c>
      <c r="R232" s="16" t="str">
        <f aca="false">IF($Q232="","",IF($Q232&gt;=Lists!$M$20,"A",IF($Q232&gt;=Lists!$M$21,"B","C")))</f>
        <v/>
      </c>
      <c r="S232" s="16" t="str">
        <f aca="false">IF($A232="","",IF(COUNTIF(Records!$C$5:$C$3000,$A232)=0,"No data",CHOOSE(_xlfn.MAXIFS(Records!$R$5:$R$3000,Records!$C$5:$C$3000,$A232,Records!$Y$5:$Y$3000,"&lt;&gt;Closed")+1,"OK","Alert","Danger")))</f>
        <v/>
      </c>
      <c r="T232" s="15" t="str">
        <f aca="false">IF($A232="","",COUNTIFS(Records!$C$5:$C$3000,$A232,Records!$R$5:$R$3000,"&gt;0",Records!$Y$5:$Y$3000,"&lt;&gt;Closed"))</f>
        <v/>
      </c>
      <c r="U232" s="20"/>
      <c r="V232" s="20"/>
      <c r="W232" s="20"/>
      <c r="X232" s="20"/>
      <c r="Y232" s="20"/>
      <c r="Z232" s="20"/>
      <c r="AA232" s="20"/>
      <c r="AB232" s="20"/>
      <c r="AC232" s="20"/>
      <c r="AD232" s="20"/>
      <c r="AE232" s="20"/>
      <c r="AF232" s="20"/>
      <c r="AG232" s="20"/>
      <c r="AH232" s="20"/>
      <c r="AI232" s="20"/>
      <c r="AJ232" s="21"/>
      <c r="AK232" s="15" t="str">
        <f aca="true">IF($AJ232="","",$AJ232-TODAY())</f>
        <v/>
      </c>
      <c r="AL232" s="16" t="str">
        <f aca="false">IF($AJ232="","",IF($AK232&lt;0,"Danger",IF($AK232&lt;=Lists!$M$24,"Alert","OK")))</f>
        <v/>
      </c>
      <c r="AM232" s="19"/>
      <c r="AN232" s="19"/>
      <c r="AO232" s="19"/>
      <c r="AP232" s="19"/>
      <c r="AQ232" s="19"/>
      <c r="AR232" s="19"/>
      <c r="AS232" s="19"/>
      <c r="AT232" s="19"/>
      <c r="AU232" s="19"/>
      <c r="AV232" s="19"/>
    </row>
    <row r="233" customFormat="false" ht="15" hidden="false" customHeight="false" outlineLevel="0" collapsed="false">
      <c r="A233" s="19"/>
      <c r="B233" s="19"/>
      <c r="C233" s="19"/>
      <c r="D233" s="19"/>
      <c r="E233" s="19"/>
      <c r="F233" s="19"/>
      <c r="G233" s="19"/>
      <c r="H233" s="19"/>
      <c r="I233" s="19"/>
      <c r="J233" s="19"/>
      <c r="K233" s="19"/>
      <c r="L233" s="20"/>
      <c r="M233" s="20"/>
      <c r="N233" s="20"/>
      <c r="O233" s="20"/>
      <c r="P233" s="20"/>
      <c r="Q233" s="15" t="str">
        <f aca="false">IF(COUNT($L233:$P233)&lt;5,"",ROUND(($L233*Lists!$M$2+$M233*Lists!$M$3+$N233*Lists!$M$4+$O233*Lists!$M$5+$P233*Lists!$M$6)/5*100,0))</f>
        <v/>
      </c>
      <c r="R233" s="16" t="str">
        <f aca="false">IF($Q233="","",IF($Q233&gt;=Lists!$M$20,"A",IF($Q233&gt;=Lists!$M$21,"B","C")))</f>
        <v/>
      </c>
      <c r="S233" s="16" t="str">
        <f aca="false">IF($A233="","",IF(COUNTIF(Records!$C$5:$C$3000,$A233)=0,"No data",CHOOSE(_xlfn.MAXIFS(Records!$R$5:$R$3000,Records!$C$5:$C$3000,$A233,Records!$Y$5:$Y$3000,"&lt;&gt;Closed")+1,"OK","Alert","Danger")))</f>
        <v/>
      </c>
      <c r="T233" s="15" t="str">
        <f aca="false">IF($A233="","",COUNTIFS(Records!$C$5:$C$3000,$A233,Records!$R$5:$R$3000,"&gt;0",Records!$Y$5:$Y$3000,"&lt;&gt;Closed"))</f>
        <v/>
      </c>
      <c r="U233" s="20"/>
      <c r="V233" s="20"/>
      <c r="W233" s="20"/>
      <c r="X233" s="20"/>
      <c r="Y233" s="20"/>
      <c r="Z233" s="20"/>
      <c r="AA233" s="20"/>
      <c r="AB233" s="20"/>
      <c r="AC233" s="20"/>
      <c r="AD233" s="20"/>
      <c r="AE233" s="20"/>
      <c r="AF233" s="20"/>
      <c r="AG233" s="20"/>
      <c r="AH233" s="20"/>
      <c r="AI233" s="20"/>
      <c r="AJ233" s="21"/>
      <c r="AK233" s="15" t="str">
        <f aca="true">IF($AJ233="","",$AJ233-TODAY())</f>
        <v/>
      </c>
      <c r="AL233" s="16" t="str">
        <f aca="false">IF($AJ233="","",IF($AK233&lt;0,"Danger",IF($AK233&lt;=Lists!$M$24,"Alert","OK")))</f>
        <v/>
      </c>
      <c r="AM233" s="19"/>
      <c r="AN233" s="19"/>
      <c r="AO233" s="19"/>
      <c r="AP233" s="19"/>
      <c r="AQ233" s="19"/>
      <c r="AR233" s="19"/>
      <c r="AS233" s="19"/>
      <c r="AT233" s="19"/>
      <c r="AU233" s="19"/>
      <c r="AV233" s="19"/>
    </row>
    <row r="234" customFormat="false" ht="15" hidden="false" customHeight="false" outlineLevel="0" collapsed="false">
      <c r="A234" s="19"/>
      <c r="B234" s="19"/>
      <c r="C234" s="19"/>
      <c r="D234" s="19"/>
      <c r="E234" s="19"/>
      <c r="F234" s="19"/>
      <c r="G234" s="19"/>
      <c r="H234" s="19"/>
      <c r="I234" s="19"/>
      <c r="J234" s="19"/>
      <c r="K234" s="19"/>
      <c r="L234" s="20"/>
      <c r="M234" s="20"/>
      <c r="N234" s="20"/>
      <c r="O234" s="20"/>
      <c r="P234" s="20"/>
      <c r="Q234" s="15" t="str">
        <f aca="false">IF(COUNT($L234:$P234)&lt;5,"",ROUND(($L234*Lists!$M$2+$M234*Lists!$M$3+$N234*Lists!$M$4+$O234*Lists!$M$5+$P234*Lists!$M$6)/5*100,0))</f>
        <v/>
      </c>
      <c r="R234" s="16" t="str">
        <f aca="false">IF($Q234="","",IF($Q234&gt;=Lists!$M$20,"A",IF($Q234&gt;=Lists!$M$21,"B","C")))</f>
        <v/>
      </c>
      <c r="S234" s="16" t="str">
        <f aca="false">IF($A234="","",IF(COUNTIF(Records!$C$5:$C$3000,$A234)=0,"No data",CHOOSE(_xlfn.MAXIFS(Records!$R$5:$R$3000,Records!$C$5:$C$3000,$A234,Records!$Y$5:$Y$3000,"&lt;&gt;Closed")+1,"OK","Alert","Danger")))</f>
        <v/>
      </c>
      <c r="T234" s="15" t="str">
        <f aca="false">IF($A234="","",COUNTIFS(Records!$C$5:$C$3000,$A234,Records!$R$5:$R$3000,"&gt;0",Records!$Y$5:$Y$3000,"&lt;&gt;Closed"))</f>
        <v/>
      </c>
      <c r="U234" s="20"/>
      <c r="V234" s="20"/>
      <c r="W234" s="20"/>
      <c r="X234" s="20"/>
      <c r="Y234" s="20"/>
      <c r="Z234" s="20"/>
      <c r="AA234" s="20"/>
      <c r="AB234" s="20"/>
      <c r="AC234" s="20"/>
      <c r="AD234" s="20"/>
      <c r="AE234" s="20"/>
      <c r="AF234" s="20"/>
      <c r="AG234" s="20"/>
      <c r="AH234" s="20"/>
      <c r="AI234" s="20"/>
      <c r="AJ234" s="21"/>
      <c r="AK234" s="15" t="str">
        <f aca="true">IF($AJ234="","",$AJ234-TODAY())</f>
        <v/>
      </c>
      <c r="AL234" s="16" t="str">
        <f aca="false">IF($AJ234="","",IF($AK234&lt;0,"Danger",IF($AK234&lt;=Lists!$M$24,"Alert","OK")))</f>
        <v/>
      </c>
      <c r="AM234" s="19"/>
      <c r="AN234" s="19"/>
      <c r="AO234" s="19"/>
      <c r="AP234" s="19"/>
      <c r="AQ234" s="19"/>
      <c r="AR234" s="19"/>
      <c r="AS234" s="19"/>
      <c r="AT234" s="19"/>
      <c r="AU234" s="19"/>
      <c r="AV234" s="19"/>
    </row>
    <row r="235" customFormat="false" ht="15" hidden="false" customHeight="false" outlineLevel="0" collapsed="false">
      <c r="A235" s="19"/>
      <c r="B235" s="19"/>
      <c r="C235" s="19"/>
      <c r="D235" s="19"/>
      <c r="E235" s="19"/>
      <c r="F235" s="19"/>
      <c r="G235" s="19"/>
      <c r="H235" s="19"/>
      <c r="I235" s="19"/>
      <c r="J235" s="19"/>
      <c r="K235" s="19"/>
      <c r="L235" s="20"/>
      <c r="M235" s="20"/>
      <c r="N235" s="20"/>
      <c r="O235" s="20"/>
      <c r="P235" s="20"/>
      <c r="Q235" s="15" t="str">
        <f aca="false">IF(COUNT($L235:$P235)&lt;5,"",ROUND(($L235*Lists!$M$2+$M235*Lists!$M$3+$N235*Lists!$M$4+$O235*Lists!$M$5+$P235*Lists!$M$6)/5*100,0))</f>
        <v/>
      </c>
      <c r="R235" s="16" t="str">
        <f aca="false">IF($Q235="","",IF($Q235&gt;=Lists!$M$20,"A",IF($Q235&gt;=Lists!$M$21,"B","C")))</f>
        <v/>
      </c>
      <c r="S235" s="16" t="str">
        <f aca="false">IF($A235="","",IF(COUNTIF(Records!$C$5:$C$3000,$A235)=0,"No data",CHOOSE(_xlfn.MAXIFS(Records!$R$5:$R$3000,Records!$C$5:$C$3000,$A235,Records!$Y$5:$Y$3000,"&lt;&gt;Closed")+1,"OK","Alert","Danger")))</f>
        <v/>
      </c>
      <c r="T235" s="15" t="str">
        <f aca="false">IF($A235="","",COUNTIFS(Records!$C$5:$C$3000,$A235,Records!$R$5:$R$3000,"&gt;0",Records!$Y$5:$Y$3000,"&lt;&gt;Closed"))</f>
        <v/>
      </c>
      <c r="U235" s="20"/>
      <c r="V235" s="20"/>
      <c r="W235" s="20"/>
      <c r="X235" s="20"/>
      <c r="Y235" s="20"/>
      <c r="Z235" s="20"/>
      <c r="AA235" s="20"/>
      <c r="AB235" s="20"/>
      <c r="AC235" s="20"/>
      <c r="AD235" s="20"/>
      <c r="AE235" s="20"/>
      <c r="AF235" s="20"/>
      <c r="AG235" s="20"/>
      <c r="AH235" s="20"/>
      <c r="AI235" s="20"/>
      <c r="AJ235" s="21"/>
      <c r="AK235" s="15" t="str">
        <f aca="true">IF($AJ235="","",$AJ235-TODAY())</f>
        <v/>
      </c>
      <c r="AL235" s="16" t="str">
        <f aca="false">IF($AJ235="","",IF($AK235&lt;0,"Danger",IF($AK235&lt;=Lists!$M$24,"Alert","OK")))</f>
        <v/>
      </c>
      <c r="AM235" s="19"/>
      <c r="AN235" s="19"/>
      <c r="AO235" s="19"/>
      <c r="AP235" s="19"/>
      <c r="AQ235" s="19"/>
      <c r="AR235" s="19"/>
      <c r="AS235" s="19"/>
      <c r="AT235" s="19"/>
      <c r="AU235" s="19"/>
      <c r="AV235" s="19"/>
    </row>
    <row r="236" customFormat="false" ht="15" hidden="false" customHeight="false" outlineLevel="0" collapsed="false">
      <c r="A236" s="19"/>
      <c r="B236" s="19"/>
      <c r="C236" s="19"/>
      <c r="D236" s="19"/>
      <c r="E236" s="19"/>
      <c r="F236" s="19"/>
      <c r="G236" s="19"/>
      <c r="H236" s="19"/>
      <c r="I236" s="19"/>
      <c r="J236" s="19"/>
      <c r="K236" s="19"/>
      <c r="L236" s="20"/>
      <c r="M236" s="20"/>
      <c r="N236" s="20"/>
      <c r="O236" s="20"/>
      <c r="P236" s="20"/>
      <c r="Q236" s="15" t="str">
        <f aca="false">IF(COUNT($L236:$P236)&lt;5,"",ROUND(($L236*Lists!$M$2+$M236*Lists!$M$3+$N236*Lists!$M$4+$O236*Lists!$M$5+$P236*Lists!$M$6)/5*100,0))</f>
        <v/>
      </c>
      <c r="R236" s="16" t="str">
        <f aca="false">IF($Q236="","",IF($Q236&gt;=Lists!$M$20,"A",IF($Q236&gt;=Lists!$M$21,"B","C")))</f>
        <v/>
      </c>
      <c r="S236" s="16" t="str">
        <f aca="false">IF($A236="","",IF(COUNTIF(Records!$C$5:$C$3000,$A236)=0,"No data",CHOOSE(_xlfn.MAXIFS(Records!$R$5:$R$3000,Records!$C$5:$C$3000,$A236,Records!$Y$5:$Y$3000,"&lt;&gt;Closed")+1,"OK","Alert","Danger")))</f>
        <v/>
      </c>
      <c r="T236" s="15" t="str">
        <f aca="false">IF($A236="","",COUNTIFS(Records!$C$5:$C$3000,$A236,Records!$R$5:$R$3000,"&gt;0",Records!$Y$5:$Y$3000,"&lt;&gt;Closed"))</f>
        <v/>
      </c>
      <c r="U236" s="20"/>
      <c r="V236" s="20"/>
      <c r="W236" s="20"/>
      <c r="X236" s="20"/>
      <c r="Y236" s="20"/>
      <c r="Z236" s="20"/>
      <c r="AA236" s="20"/>
      <c r="AB236" s="20"/>
      <c r="AC236" s="20"/>
      <c r="AD236" s="20"/>
      <c r="AE236" s="20"/>
      <c r="AF236" s="20"/>
      <c r="AG236" s="20"/>
      <c r="AH236" s="20"/>
      <c r="AI236" s="20"/>
      <c r="AJ236" s="21"/>
      <c r="AK236" s="15" t="str">
        <f aca="true">IF($AJ236="","",$AJ236-TODAY())</f>
        <v/>
      </c>
      <c r="AL236" s="16" t="str">
        <f aca="false">IF($AJ236="","",IF($AK236&lt;0,"Danger",IF($AK236&lt;=Lists!$M$24,"Alert","OK")))</f>
        <v/>
      </c>
      <c r="AM236" s="19"/>
      <c r="AN236" s="19"/>
      <c r="AO236" s="19"/>
      <c r="AP236" s="19"/>
      <c r="AQ236" s="19"/>
      <c r="AR236" s="19"/>
      <c r="AS236" s="19"/>
      <c r="AT236" s="19"/>
      <c r="AU236" s="19"/>
      <c r="AV236" s="19"/>
    </row>
    <row r="237" customFormat="false" ht="15" hidden="false" customHeight="false" outlineLevel="0" collapsed="false">
      <c r="A237" s="19"/>
      <c r="B237" s="19"/>
      <c r="C237" s="19"/>
      <c r="D237" s="19"/>
      <c r="E237" s="19"/>
      <c r="F237" s="19"/>
      <c r="G237" s="19"/>
      <c r="H237" s="19"/>
      <c r="I237" s="19"/>
      <c r="J237" s="19"/>
      <c r="K237" s="19"/>
      <c r="L237" s="20"/>
      <c r="M237" s="20"/>
      <c r="N237" s="20"/>
      <c r="O237" s="20"/>
      <c r="P237" s="20"/>
      <c r="Q237" s="15" t="str">
        <f aca="false">IF(COUNT($L237:$P237)&lt;5,"",ROUND(($L237*Lists!$M$2+$M237*Lists!$M$3+$N237*Lists!$M$4+$O237*Lists!$M$5+$P237*Lists!$M$6)/5*100,0))</f>
        <v/>
      </c>
      <c r="R237" s="16" t="str">
        <f aca="false">IF($Q237="","",IF($Q237&gt;=Lists!$M$20,"A",IF($Q237&gt;=Lists!$M$21,"B","C")))</f>
        <v/>
      </c>
      <c r="S237" s="16" t="str">
        <f aca="false">IF($A237="","",IF(COUNTIF(Records!$C$5:$C$3000,$A237)=0,"No data",CHOOSE(_xlfn.MAXIFS(Records!$R$5:$R$3000,Records!$C$5:$C$3000,$A237,Records!$Y$5:$Y$3000,"&lt;&gt;Closed")+1,"OK","Alert","Danger")))</f>
        <v/>
      </c>
      <c r="T237" s="15" t="str">
        <f aca="false">IF($A237="","",COUNTIFS(Records!$C$5:$C$3000,$A237,Records!$R$5:$R$3000,"&gt;0",Records!$Y$5:$Y$3000,"&lt;&gt;Closed"))</f>
        <v/>
      </c>
      <c r="U237" s="20"/>
      <c r="V237" s="20"/>
      <c r="W237" s="20"/>
      <c r="X237" s="20"/>
      <c r="Y237" s="20"/>
      <c r="Z237" s="20"/>
      <c r="AA237" s="20"/>
      <c r="AB237" s="20"/>
      <c r="AC237" s="20"/>
      <c r="AD237" s="20"/>
      <c r="AE237" s="20"/>
      <c r="AF237" s="20"/>
      <c r="AG237" s="20"/>
      <c r="AH237" s="20"/>
      <c r="AI237" s="20"/>
      <c r="AJ237" s="21"/>
      <c r="AK237" s="15" t="str">
        <f aca="true">IF($AJ237="","",$AJ237-TODAY())</f>
        <v/>
      </c>
      <c r="AL237" s="16" t="str">
        <f aca="false">IF($AJ237="","",IF($AK237&lt;0,"Danger",IF($AK237&lt;=Lists!$M$24,"Alert","OK")))</f>
        <v/>
      </c>
      <c r="AM237" s="19"/>
      <c r="AN237" s="19"/>
      <c r="AO237" s="19"/>
      <c r="AP237" s="19"/>
      <c r="AQ237" s="19"/>
      <c r="AR237" s="19"/>
      <c r="AS237" s="19"/>
      <c r="AT237" s="19"/>
      <c r="AU237" s="19"/>
      <c r="AV237" s="19"/>
    </row>
    <row r="238" customFormat="false" ht="15" hidden="false" customHeight="false" outlineLevel="0" collapsed="false">
      <c r="A238" s="19"/>
      <c r="B238" s="19"/>
      <c r="C238" s="19"/>
      <c r="D238" s="19"/>
      <c r="E238" s="19"/>
      <c r="F238" s="19"/>
      <c r="G238" s="19"/>
      <c r="H238" s="19"/>
      <c r="I238" s="19"/>
      <c r="J238" s="19"/>
      <c r="K238" s="19"/>
      <c r="L238" s="20"/>
      <c r="M238" s="20"/>
      <c r="N238" s="20"/>
      <c r="O238" s="20"/>
      <c r="P238" s="20"/>
      <c r="Q238" s="15" t="str">
        <f aca="false">IF(COUNT($L238:$P238)&lt;5,"",ROUND(($L238*Lists!$M$2+$M238*Lists!$M$3+$N238*Lists!$M$4+$O238*Lists!$M$5+$P238*Lists!$M$6)/5*100,0))</f>
        <v/>
      </c>
      <c r="R238" s="16" t="str">
        <f aca="false">IF($Q238="","",IF($Q238&gt;=Lists!$M$20,"A",IF($Q238&gt;=Lists!$M$21,"B","C")))</f>
        <v/>
      </c>
      <c r="S238" s="16" t="str">
        <f aca="false">IF($A238="","",IF(COUNTIF(Records!$C$5:$C$3000,$A238)=0,"No data",CHOOSE(_xlfn.MAXIFS(Records!$R$5:$R$3000,Records!$C$5:$C$3000,$A238,Records!$Y$5:$Y$3000,"&lt;&gt;Closed")+1,"OK","Alert","Danger")))</f>
        <v/>
      </c>
      <c r="T238" s="15" t="str">
        <f aca="false">IF($A238="","",COUNTIFS(Records!$C$5:$C$3000,$A238,Records!$R$5:$R$3000,"&gt;0",Records!$Y$5:$Y$3000,"&lt;&gt;Closed"))</f>
        <v/>
      </c>
      <c r="U238" s="20"/>
      <c r="V238" s="20"/>
      <c r="W238" s="20"/>
      <c r="X238" s="20"/>
      <c r="Y238" s="20"/>
      <c r="Z238" s="20"/>
      <c r="AA238" s="20"/>
      <c r="AB238" s="20"/>
      <c r="AC238" s="20"/>
      <c r="AD238" s="20"/>
      <c r="AE238" s="20"/>
      <c r="AF238" s="20"/>
      <c r="AG238" s="20"/>
      <c r="AH238" s="20"/>
      <c r="AI238" s="20"/>
      <c r="AJ238" s="21"/>
      <c r="AK238" s="15" t="str">
        <f aca="true">IF($AJ238="","",$AJ238-TODAY())</f>
        <v/>
      </c>
      <c r="AL238" s="16" t="str">
        <f aca="false">IF($AJ238="","",IF($AK238&lt;0,"Danger",IF($AK238&lt;=Lists!$M$24,"Alert","OK")))</f>
        <v/>
      </c>
      <c r="AM238" s="19"/>
      <c r="AN238" s="19"/>
      <c r="AO238" s="19"/>
      <c r="AP238" s="19"/>
      <c r="AQ238" s="19"/>
      <c r="AR238" s="19"/>
      <c r="AS238" s="19"/>
      <c r="AT238" s="19"/>
      <c r="AU238" s="19"/>
      <c r="AV238" s="19"/>
    </row>
    <row r="239" customFormat="false" ht="15" hidden="false" customHeight="false" outlineLevel="0" collapsed="false">
      <c r="A239" s="19"/>
      <c r="B239" s="19"/>
      <c r="C239" s="19"/>
      <c r="D239" s="19"/>
      <c r="E239" s="19"/>
      <c r="F239" s="19"/>
      <c r="G239" s="19"/>
      <c r="H239" s="19"/>
      <c r="I239" s="19"/>
      <c r="J239" s="19"/>
      <c r="K239" s="19"/>
      <c r="L239" s="20"/>
      <c r="M239" s="20"/>
      <c r="N239" s="20"/>
      <c r="O239" s="20"/>
      <c r="P239" s="20"/>
      <c r="Q239" s="15" t="str">
        <f aca="false">IF(COUNT($L239:$P239)&lt;5,"",ROUND(($L239*Lists!$M$2+$M239*Lists!$M$3+$N239*Lists!$M$4+$O239*Lists!$M$5+$P239*Lists!$M$6)/5*100,0))</f>
        <v/>
      </c>
      <c r="R239" s="16" t="str">
        <f aca="false">IF($Q239="","",IF($Q239&gt;=Lists!$M$20,"A",IF($Q239&gt;=Lists!$M$21,"B","C")))</f>
        <v/>
      </c>
      <c r="S239" s="16" t="str">
        <f aca="false">IF($A239="","",IF(COUNTIF(Records!$C$5:$C$3000,$A239)=0,"No data",CHOOSE(_xlfn.MAXIFS(Records!$R$5:$R$3000,Records!$C$5:$C$3000,$A239,Records!$Y$5:$Y$3000,"&lt;&gt;Closed")+1,"OK","Alert","Danger")))</f>
        <v/>
      </c>
      <c r="T239" s="15" t="str">
        <f aca="false">IF($A239="","",COUNTIFS(Records!$C$5:$C$3000,$A239,Records!$R$5:$R$3000,"&gt;0",Records!$Y$5:$Y$3000,"&lt;&gt;Closed"))</f>
        <v/>
      </c>
      <c r="U239" s="20"/>
      <c r="V239" s="20"/>
      <c r="W239" s="20"/>
      <c r="X239" s="20"/>
      <c r="Y239" s="20"/>
      <c r="Z239" s="20"/>
      <c r="AA239" s="20"/>
      <c r="AB239" s="20"/>
      <c r="AC239" s="20"/>
      <c r="AD239" s="20"/>
      <c r="AE239" s="20"/>
      <c r="AF239" s="20"/>
      <c r="AG239" s="20"/>
      <c r="AH239" s="20"/>
      <c r="AI239" s="20"/>
      <c r="AJ239" s="21"/>
      <c r="AK239" s="15" t="str">
        <f aca="true">IF($AJ239="","",$AJ239-TODAY())</f>
        <v/>
      </c>
      <c r="AL239" s="16" t="str">
        <f aca="false">IF($AJ239="","",IF($AK239&lt;0,"Danger",IF($AK239&lt;=Lists!$M$24,"Alert","OK")))</f>
        <v/>
      </c>
      <c r="AM239" s="19"/>
      <c r="AN239" s="19"/>
      <c r="AO239" s="19"/>
      <c r="AP239" s="19"/>
      <c r="AQ239" s="19"/>
      <c r="AR239" s="19"/>
      <c r="AS239" s="19"/>
      <c r="AT239" s="19"/>
      <c r="AU239" s="19"/>
      <c r="AV239" s="19"/>
    </row>
    <row r="240" customFormat="false" ht="15" hidden="false" customHeight="false" outlineLevel="0" collapsed="false">
      <c r="A240" s="19"/>
      <c r="B240" s="19"/>
      <c r="C240" s="19"/>
      <c r="D240" s="19"/>
      <c r="E240" s="19"/>
      <c r="F240" s="19"/>
      <c r="G240" s="19"/>
      <c r="H240" s="19"/>
      <c r="I240" s="19"/>
      <c r="J240" s="19"/>
      <c r="K240" s="19"/>
      <c r="L240" s="20"/>
      <c r="M240" s="20"/>
      <c r="N240" s="20"/>
      <c r="O240" s="20"/>
      <c r="P240" s="20"/>
      <c r="Q240" s="15" t="str">
        <f aca="false">IF(COUNT($L240:$P240)&lt;5,"",ROUND(($L240*Lists!$M$2+$M240*Lists!$M$3+$N240*Lists!$M$4+$O240*Lists!$M$5+$P240*Lists!$M$6)/5*100,0))</f>
        <v/>
      </c>
      <c r="R240" s="16" t="str">
        <f aca="false">IF($Q240="","",IF($Q240&gt;=Lists!$M$20,"A",IF($Q240&gt;=Lists!$M$21,"B","C")))</f>
        <v/>
      </c>
      <c r="S240" s="16" t="str">
        <f aca="false">IF($A240="","",IF(COUNTIF(Records!$C$5:$C$3000,$A240)=0,"No data",CHOOSE(_xlfn.MAXIFS(Records!$R$5:$R$3000,Records!$C$5:$C$3000,$A240,Records!$Y$5:$Y$3000,"&lt;&gt;Closed")+1,"OK","Alert","Danger")))</f>
        <v/>
      </c>
      <c r="T240" s="15" t="str">
        <f aca="false">IF($A240="","",COUNTIFS(Records!$C$5:$C$3000,$A240,Records!$R$5:$R$3000,"&gt;0",Records!$Y$5:$Y$3000,"&lt;&gt;Closed"))</f>
        <v/>
      </c>
      <c r="U240" s="20"/>
      <c r="V240" s="20"/>
      <c r="W240" s="20"/>
      <c r="X240" s="20"/>
      <c r="Y240" s="20"/>
      <c r="Z240" s="20"/>
      <c r="AA240" s="20"/>
      <c r="AB240" s="20"/>
      <c r="AC240" s="20"/>
      <c r="AD240" s="20"/>
      <c r="AE240" s="20"/>
      <c r="AF240" s="20"/>
      <c r="AG240" s="20"/>
      <c r="AH240" s="20"/>
      <c r="AI240" s="20"/>
      <c r="AJ240" s="21"/>
      <c r="AK240" s="15" t="str">
        <f aca="true">IF($AJ240="","",$AJ240-TODAY())</f>
        <v/>
      </c>
      <c r="AL240" s="16" t="str">
        <f aca="false">IF($AJ240="","",IF($AK240&lt;0,"Danger",IF($AK240&lt;=Lists!$M$24,"Alert","OK")))</f>
        <v/>
      </c>
      <c r="AM240" s="19"/>
      <c r="AN240" s="19"/>
      <c r="AO240" s="19"/>
      <c r="AP240" s="19"/>
      <c r="AQ240" s="19"/>
      <c r="AR240" s="19"/>
      <c r="AS240" s="19"/>
      <c r="AT240" s="19"/>
      <c r="AU240" s="19"/>
      <c r="AV240" s="19"/>
    </row>
    <row r="241" customFormat="false" ht="15" hidden="false" customHeight="false" outlineLevel="0" collapsed="false">
      <c r="A241" s="19"/>
      <c r="B241" s="19"/>
      <c r="C241" s="19"/>
      <c r="D241" s="19"/>
      <c r="E241" s="19"/>
      <c r="F241" s="19"/>
      <c r="G241" s="19"/>
      <c r="H241" s="19"/>
      <c r="I241" s="19"/>
      <c r="J241" s="19"/>
      <c r="K241" s="19"/>
      <c r="L241" s="20"/>
      <c r="M241" s="20"/>
      <c r="N241" s="20"/>
      <c r="O241" s="20"/>
      <c r="P241" s="20"/>
      <c r="Q241" s="15" t="str">
        <f aca="false">IF(COUNT($L241:$P241)&lt;5,"",ROUND(($L241*Lists!$M$2+$M241*Lists!$M$3+$N241*Lists!$M$4+$O241*Lists!$M$5+$P241*Lists!$M$6)/5*100,0))</f>
        <v/>
      </c>
      <c r="R241" s="16" t="str">
        <f aca="false">IF($Q241="","",IF($Q241&gt;=Lists!$M$20,"A",IF($Q241&gt;=Lists!$M$21,"B","C")))</f>
        <v/>
      </c>
      <c r="S241" s="16" t="str">
        <f aca="false">IF($A241="","",IF(COUNTIF(Records!$C$5:$C$3000,$A241)=0,"No data",CHOOSE(_xlfn.MAXIFS(Records!$R$5:$R$3000,Records!$C$5:$C$3000,$A241,Records!$Y$5:$Y$3000,"&lt;&gt;Closed")+1,"OK","Alert","Danger")))</f>
        <v/>
      </c>
      <c r="T241" s="15" t="str">
        <f aca="false">IF($A241="","",COUNTIFS(Records!$C$5:$C$3000,$A241,Records!$R$5:$R$3000,"&gt;0",Records!$Y$5:$Y$3000,"&lt;&gt;Closed"))</f>
        <v/>
      </c>
      <c r="U241" s="20"/>
      <c r="V241" s="20"/>
      <c r="W241" s="20"/>
      <c r="X241" s="20"/>
      <c r="Y241" s="20"/>
      <c r="Z241" s="20"/>
      <c r="AA241" s="20"/>
      <c r="AB241" s="20"/>
      <c r="AC241" s="20"/>
      <c r="AD241" s="20"/>
      <c r="AE241" s="20"/>
      <c r="AF241" s="20"/>
      <c r="AG241" s="20"/>
      <c r="AH241" s="20"/>
      <c r="AI241" s="20"/>
      <c r="AJ241" s="21"/>
      <c r="AK241" s="15" t="str">
        <f aca="true">IF($AJ241="","",$AJ241-TODAY())</f>
        <v/>
      </c>
      <c r="AL241" s="16" t="str">
        <f aca="false">IF($AJ241="","",IF($AK241&lt;0,"Danger",IF($AK241&lt;=Lists!$M$24,"Alert","OK")))</f>
        <v/>
      </c>
      <c r="AM241" s="19"/>
      <c r="AN241" s="19"/>
      <c r="AO241" s="19"/>
      <c r="AP241" s="19"/>
      <c r="AQ241" s="19"/>
      <c r="AR241" s="19"/>
      <c r="AS241" s="19"/>
      <c r="AT241" s="19"/>
      <c r="AU241" s="19"/>
      <c r="AV241" s="19"/>
    </row>
    <row r="242" customFormat="false" ht="15" hidden="false" customHeight="false" outlineLevel="0" collapsed="false">
      <c r="A242" s="19"/>
      <c r="B242" s="19"/>
      <c r="C242" s="19"/>
      <c r="D242" s="19"/>
      <c r="E242" s="19"/>
      <c r="F242" s="19"/>
      <c r="G242" s="19"/>
      <c r="H242" s="19"/>
      <c r="I242" s="19"/>
      <c r="J242" s="19"/>
      <c r="K242" s="19"/>
      <c r="L242" s="20"/>
      <c r="M242" s="20"/>
      <c r="N242" s="20"/>
      <c r="O242" s="20"/>
      <c r="P242" s="20"/>
      <c r="Q242" s="15" t="str">
        <f aca="false">IF(COUNT($L242:$P242)&lt;5,"",ROUND(($L242*Lists!$M$2+$M242*Lists!$M$3+$N242*Lists!$M$4+$O242*Lists!$M$5+$P242*Lists!$M$6)/5*100,0))</f>
        <v/>
      </c>
      <c r="R242" s="16" t="str">
        <f aca="false">IF($Q242="","",IF($Q242&gt;=Lists!$M$20,"A",IF($Q242&gt;=Lists!$M$21,"B","C")))</f>
        <v/>
      </c>
      <c r="S242" s="16" t="str">
        <f aca="false">IF($A242="","",IF(COUNTIF(Records!$C$5:$C$3000,$A242)=0,"No data",CHOOSE(_xlfn.MAXIFS(Records!$R$5:$R$3000,Records!$C$5:$C$3000,$A242,Records!$Y$5:$Y$3000,"&lt;&gt;Closed")+1,"OK","Alert","Danger")))</f>
        <v/>
      </c>
      <c r="T242" s="15" t="str">
        <f aca="false">IF($A242="","",COUNTIFS(Records!$C$5:$C$3000,$A242,Records!$R$5:$R$3000,"&gt;0",Records!$Y$5:$Y$3000,"&lt;&gt;Closed"))</f>
        <v/>
      </c>
      <c r="U242" s="20"/>
      <c r="V242" s="20"/>
      <c r="W242" s="20"/>
      <c r="X242" s="20"/>
      <c r="Y242" s="20"/>
      <c r="Z242" s="20"/>
      <c r="AA242" s="20"/>
      <c r="AB242" s="20"/>
      <c r="AC242" s="20"/>
      <c r="AD242" s="20"/>
      <c r="AE242" s="20"/>
      <c r="AF242" s="20"/>
      <c r="AG242" s="20"/>
      <c r="AH242" s="20"/>
      <c r="AI242" s="20"/>
      <c r="AJ242" s="21"/>
      <c r="AK242" s="15" t="str">
        <f aca="true">IF($AJ242="","",$AJ242-TODAY())</f>
        <v/>
      </c>
      <c r="AL242" s="16" t="str">
        <f aca="false">IF($AJ242="","",IF($AK242&lt;0,"Danger",IF($AK242&lt;=Lists!$M$24,"Alert","OK")))</f>
        <v/>
      </c>
      <c r="AM242" s="19"/>
      <c r="AN242" s="19"/>
      <c r="AO242" s="19"/>
      <c r="AP242" s="19"/>
      <c r="AQ242" s="19"/>
      <c r="AR242" s="19"/>
      <c r="AS242" s="19"/>
      <c r="AT242" s="19"/>
      <c r="AU242" s="19"/>
      <c r="AV242" s="19"/>
    </row>
    <row r="243" customFormat="false" ht="15" hidden="false" customHeight="false" outlineLevel="0" collapsed="false">
      <c r="A243" s="19"/>
      <c r="B243" s="19"/>
      <c r="C243" s="19"/>
      <c r="D243" s="19"/>
      <c r="E243" s="19"/>
      <c r="F243" s="19"/>
      <c r="G243" s="19"/>
      <c r="H243" s="19"/>
      <c r="I243" s="19"/>
      <c r="J243" s="19"/>
      <c r="K243" s="19"/>
      <c r="L243" s="20"/>
      <c r="M243" s="20"/>
      <c r="N243" s="20"/>
      <c r="O243" s="20"/>
      <c r="P243" s="20"/>
      <c r="Q243" s="15" t="str">
        <f aca="false">IF(COUNT($L243:$P243)&lt;5,"",ROUND(($L243*Lists!$M$2+$M243*Lists!$M$3+$N243*Lists!$M$4+$O243*Lists!$M$5+$P243*Lists!$M$6)/5*100,0))</f>
        <v/>
      </c>
      <c r="R243" s="16" t="str">
        <f aca="false">IF($Q243="","",IF($Q243&gt;=Lists!$M$20,"A",IF($Q243&gt;=Lists!$M$21,"B","C")))</f>
        <v/>
      </c>
      <c r="S243" s="16" t="str">
        <f aca="false">IF($A243="","",IF(COUNTIF(Records!$C$5:$C$3000,$A243)=0,"No data",CHOOSE(_xlfn.MAXIFS(Records!$R$5:$R$3000,Records!$C$5:$C$3000,$A243,Records!$Y$5:$Y$3000,"&lt;&gt;Closed")+1,"OK","Alert","Danger")))</f>
        <v/>
      </c>
      <c r="T243" s="15" t="str">
        <f aca="false">IF($A243="","",COUNTIFS(Records!$C$5:$C$3000,$A243,Records!$R$5:$R$3000,"&gt;0",Records!$Y$5:$Y$3000,"&lt;&gt;Closed"))</f>
        <v/>
      </c>
      <c r="U243" s="20"/>
      <c r="V243" s="20"/>
      <c r="W243" s="20"/>
      <c r="X243" s="20"/>
      <c r="Y243" s="20"/>
      <c r="Z243" s="20"/>
      <c r="AA243" s="20"/>
      <c r="AB243" s="20"/>
      <c r="AC243" s="20"/>
      <c r="AD243" s="20"/>
      <c r="AE243" s="20"/>
      <c r="AF243" s="20"/>
      <c r="AG243" s="20"/>
      <c r="AH243" s="20"/>
      <c r="AI243" s="20"/>
      <c r="AJ243" s="21"/>
      <c r="AK243" s="15" t="str">
        <f aca="true">IF($AJ243="","",$AJ243-TODAY())</f>
        <v/>
      </c>
      <c r="AL243" s="16" t="str">
        <f aca="false">IF($AJ243="","",IF($AK243&lt;0,"Danger",IF($AK243&lt;=Lists!$M$24,"Alert","OK")))</f>
        <v/>
      </c>
      <c r="AM243" s="19"/>
      <c r="AN243" s="19"/>
      <c r="AO243" s="19"/>
      <c r="AP243" s="19"/>
      <c r="AQ243" s="19"/>
      <c r="AR243" s="19"/>
      <c r="AS243" s="19"/>
      <c r="AT243" s="19"/>
      <c r="AU243" s="19"/>
      <c r="AV243" s="19"/>
    </row>
    <row r="244" customFormat="false" ht="15" hidden="false" customHeight="false" outlineLevel="0" collapsed="false">
      <c r="A244" s="19"/>
      <c r="B244" s="19"/>
      <c r="C244" s="19"/>
      <c r="D244" s="19"/>
      <c r="E244" s="19"/>
      <c r="F244" s="19"/>
      <c r="G244" s="19"/>
      <c r="H244" s="19"/>
      <c r="I244" s="19"/>
      <c r="J244" s="19"/>
      <c r="K244" s="19"/>
      <c r="L244" s="20"/>
      <c r="M244" s="20"/>
      <c r="N244" s="20"/>
      <c r="O244" s="20"/>
      <c r="P244" s="20"/>
      <c r="Q244" s="15" t="str">
        <f aca="false">IF(COUNT($L244:$P244)&lt;5,"",ROUND(($L244*Lists!$M$2+$M244*Lists!$M$3+$N244*Lists!$M$4+$O244*Lists!$M$5+$P244*Lists!$M$6)/5*100,0))</f>
        <v/>
      </c>
      <c r="R244" s="16" t="str">
        <f aca="false">IF($Q244="","",IF($Q244&gt;=Lists!$M$20,"A",IF($Q244&gt;=Lists!$M$21,"B","C")))</f>
        <v/>
      </c>
      <c r="S244" s="16" t="str">
        <f aca="false">IF($A244="","",IF(COUNTIF(Records!$C$5:$C$3000,$A244)=0,"No data",CHOOSE(_xlfn.MAXIFS(Records!$R$5:$R$3000,Records!$C$5:$C$3000,$A244,Records!$Y$5:$Y$3000,"&lt;&gt;Closed")+1,"OK","Alert","Danger")))</f>
        <v/>
      </c>
      <c r="T244" s="15" t="str">
        <f aca="false">IF($A244="","",COUNTIFS(Records!$C$5:$C$3000,$A244,Records!$R$5:$R$3000,"&gt;0",Records!$Y$5:$Y$3000,"&lt;&gt;Closed"))</f>
        <v/>
      </c>
      <c r="U244" s="20"/>
      <c r="V244" s="20"/>
      <c r="W244" s="20"/>
      <c r="X244" s="20"/>
      <c r="Y244" s="20"/>
      <c r="Z244" s="20"/>
      <c r="AA244" s="20"/>
      <c r="AB244" s="20"/>
      <c r="AC244" s="20"/>
      <c r="AD244" s="20"/>
      <c r="AE244" s="20"/>
      <c r="AF244" s="20"/>
      <c r="AG244" s="20"/>
      <c r="AH244" s="20"/>
      <c r="AI244" s="20"/>
      <c r="AJ244" s="21"/>
      <c r="AK244" s="15" t="str">
        <f aca="true">IF($AJ244="","",$AJ244-TODAY())</f>
        <v/>
      </c>
      <c r="AL244" s="16" t="str">
        <f aca="false">IF($AJ244="","",IF($AK244&lt;0,"Danger",IF($AK244&lt;=Lists!$M$24,"Alert","OK")))</f>
        <v/>
      </c>
      <c r="AM244" s="19"/>
      <c r="AN244" s="19"/>
      <c r="AO244" s="19"/>
      <c r="AP244" s="19"/>
      <c r="AQ244" s="19"/>
      <c r="AR244" s="19"/>
      <c r="AS244" s="19"/>
      <c r="AT244" s="19"/>
      <c r="AU244" s="19"/>
      <c r="AV244" s="19"/>
    </row>
    <row r="245" customFormat="false" ht="15" hidden="false" customHeight="false" outlineLevel="0" collapsed="false">
      <c r="A245" s="19"/>
      <c r="B245" s="19"/>
      <c r="C245" s="19"/>
      <c r="D245" s="19"/>
      <c r="E245" s="19"/>
      <c r="F245" s="19"/>
      <c r="G245" s="19"/>
      <c r="H245" s="19"/>
      <c r="I245" s="19"/>
      <c r="J245" s="19"/>
      <c r="K245" s="19"/>
      <c r="L245" s="20"/>
      <c r="M245" s="20"/>
      <c r="N245" s="20"/>
      <c r="O245" s="20"/>
      <c r="P245" s="20"/>
      <c r="Q245" s="15" t="str">
        <f aca="false">IF(COUNT($L245:$P245)&lt;5,"",ROUND(($L245*Lists!$M$2+$M245*Lists!$M$3+$N245*Lists!$M$4+$O245*Lists!$M$5+$P245*Lists!$M$6)/5*100,0))</f>
        <v/>
      </c>
      <c r="R245" s="16" t="str">
        <f aca="false">IF($Q245="","",IF($Q245&gt;=Lists!$M$20,"A",IF($Q245&gt;=Lists!$M$21,"B","C")))</f>
        <v/>
      </c>
      <c r="S245" s="16" t="str">
        <f aca="false">IF($A245="","",IF(COUNTIF(Records!$C$5:$C$3000,$A245)=0,"No data",CHOOSE(_xlfn.MAXIFS(Records!$R$5:$R$3000,Records!$C$5:$C$3000,$A245,Records!$Y$5:$Y$3000,"&lt;&gt;Closed")+1,"OK","Alert","Danger")))</f>
        <v/>
      </c>
      <c r="T245" s="15" t="str">
        <f aca="false">IF($A245="","",COUNTIFS(Records!$C$5:$C$3000,$A245,Records!$R$5:$R$3000,"&gt;0",Records!$Y$5:$Y$3000,"&lt;&gt;Closed"))</f>
        <v/>
      </c>
      <c r="U245" s="20"/>
      <c r="V245" s="20"/>
      <c r="W245" s="20"/>
      <c r="X245" s="20"/>
      <c r="Y245" s="20"/>
      <c r="Z245" s="20"/>
      <c r="AA245" s="20"/>
      <c r="AB245" s="20"/>
      <c r="AC245" s="20"/>
      <c r="AD245" s="20"/>
      <c r="AE245" s="20"/>
      <c r="AF245" s="20"/>
      <c r="AG245" s="20"/>
      <c r="AH245" s="20"/>
      <c r="AI245" s="20"/>
      <c r="AJ245" s="21"/>
      <c r="AK245" s="15" t="str">
        <f aca="true">IF($AJ245="","",$AJ245-TODAY())</f>
        <v/>
      </c>
      <c r="AL245" s="16" t="str">
        <f aca="false">IF($AJ245="","",IF($AK245&lt;0,"Danger",IF($AK245&lt;=Lists!$M$24,"Alert","OK")))</f>
        <v/>
      </c>
      <c r="AM245" s="19"/>
      <c r="AN245" s="19"/>
      <c r="AO245" s="19"/>
      <c r="AP245" s="19"/>
      <c r="AQ245" s="19"/>
      <c r="AR245" s="19"/>
      <c r="AS245" s="19"/>
      <c r="AT245" s="19"/>
      <c r="AU245" s="19"/>
      <c r="AV245" s="19"/>
    </row>
    <row r="246" customFormat="false" ht="15" hidden="false" customHeight="false" outlineLevel="0" collapsed="false">
      <c r="A246" s="19"/>
      <c r="B246" s="19"/>
      <c r="C246" s="19"/>
      <c r="D246" s="19"/>
      <c r="E246" s="19"/>
      <c r="F246" s="19"/>
      <c r="G246" s="19"/>
      <c r="H246" s="19"/>
      <c r="I246" s="19"/>
      <c r="J246" s="19"/>
      <c r="K246" s="19"/>
      <c r="L246" s="20"/>
      <c r="M246" s="20"/>
      <c r="N246" s="20"/>
      <c r="O246" s="20"/>
      <c r="P246" s="20"/>
      <c r="Q246" s="15" t="str">
        <f aca="false">IF(COUNT($L246:$P246)&lt;5,"",ROUND(($L246*Lists!$M$2+$M246*Lists!$M$3+$N246*Lists!$M$4+$O246*Lists!$M$5+$P246*Lists!$M$6)/5*100,0))</f>
        <v/>
      </c>
      <c r="R246" s="16" t="str">
        <f aca="false">IF($Q246="","",IF($Q246&gt;=Lists!$M$20,"A",IF($Q246&gt;=Lists!$M$21,"B","C")))</f>
        <v/>
      </c>
      <c r="S246" s="16" t="str">
        <f aca="false">IF($A246="","",IF(COUNTIF(Records!$C$5:$C$3000,$A246)=0,"No data",CHOOSE(_xlfn.MAXIFS(Records!$R$5:$R$3000,Records!$C$5:$C$3000,$A246,Records!$Y$5:$Y$3000,"&lt;&gt;Closed")+1,"OK","Alert","Danger")))</f>
        <v/>
      </c>
      <c r="T246" s="15" t="str">
        <f aca="false">IF($A246="","",COUNTIFS(Records!$C$5:$C$3000,$A246,Records!$R$5:$R$3000,"&gt;0",Records!$Y$5:$Y$3000,"&lt;&gt;Closed"))</f>
        <v/>
      </c>
      <c r="U246" s="20"/>
      <c r="V246" s="20"/>
      <c r="W246" s="20"/>
      <c r="X246" s="20"/>
      <c r="Y246" s="20"/>
      <c r="Z246" s="20"/>
      <c r="AA246" s="20"/>
      <c r="AB246" s="20"/>
      <c r="AC246" s="20"/>
      <c r="AD246" s="20"/>
      <c r="AE246" s="20"/>
      <c r="AF246" s="20"/>
      <c r="AG246" s="20"/>
      <c r="AH246" s="20"/>
      <c r="AI246" s="20"/>
      <c r="AJ246" s="21"/>
      <c r="AK246" s="15" t="str">
        <f aca="true">IF($AJ246="","",$AJ246-TODAY())</f>
        <v/>
      </c>
      <c r="AL246" s="16" t="str">
        <f aca="false">IF($AJ246="","",IF($AK246&lt;0,"Danger",IF($AK246&lt;=Lists!$M$24,"Alert","OK")))</f>
        <v/>
      </c>
      <c r="AM246" s="19"/>
      <c r="AN246" s="19"/>
      <c r="AO246" s="19"/>
      <c r="AP246" s="19"/>
      <c r="AQ246" s="19"/>
      <c r="AR246" s="19"/>
      <c r="AS246" s="19"/>
      <c r="AT246" s="19"/>
      <c r="AU246" s="19"/>
      <c r="AV246" s="19"/>
    </row>
    <row r="247" customFormat="false" ht="15" hidden="false" customHeight="false" outlineLevel="0" collapsed="false">
      <c r="A247" s="19"/>
      <c r="B247" s="19"/>
      <c r="C247" s="19"/>
      <c r="D247" s="19"/>
      <c r="E247" s="19"/>
      <c r="F247" s="19"/>
      <c r="G247" s="19"/>
      <c r="H247" s="19"/>
      <c r="I247" s="19"/>
      <c r="J247" s="19"/>
      <c r="K247" s="19"/>
      <c r="L247" s="20"/>
      <c r="M247" s="20"/>
      <c r="N247" s="20"/>
      <c r="O247" s="20"/>
      <c r="P247" s="20"/>
      <c r="Q247" s="15" t="str">
        <f aca="false">IF(COUNT($L247:$P247)&lt;5,"",ROUND(($L247*Lists!$M$2+$M247*Lists!$M$3+$N247*Lists!$M$4+$O247*Lists!$M$5+$P247*Lists!$M$6)/5*100,0))</f>
        <v/>
      </c>
      <c r="R247" s="16" t="str">
        <f aca="false">IF($Q247="","",IF($Q247&gt;=Lists!$M$20,"A",IF($Q247&gt;=Lists!$M$21,"B","C")))</f>
        <v/>
      </c>
      <c r="S247" s="16" t="str">
        <f aca="false">IF($A247="","",IF(COUNTIF(Records!$C$5:$C$3000,$A247)=0,"No data",CHOOSE(_xlfn.MAXIFS(Records!$R$5:$R$3000,Records!$C$5:$C$3000,$A247,Records!$Y$5:$Y$3000,"&lt;&gt;Closed")+1,"OK","Alert","Danger")))</f>
        <v/>
      </c>
      <c r="T247" s="15" t="str">
        <f aca="false">IF($A247="","",COUNTIFS(Records!$C$5:$C$3000,$A247,Records!$R$5:$R$3000,"&gt;0",Records!$Y$5:$Y$3000,"&lt;&gt;Closed"))</f>
        <v/>
      </c>
      <c r="U247" s="20"/>
      <c r="V247" s="20"/>
      <c r="W247" s="20"/>
      <c r="X247" s="20"/>
      <c r="Y247" s="20"/>
      <c r="Z247" s="20"/>
      <c r="AA247" s="20"/>
      <c r="AB247" s="20"/>
      <c r="AC247" s="20"/>
      <c r="AD247" s="20"/>
      <c r="AE247" s="20"/>
      <c r="AF247" s="20"/>
      <c r="AG247" s="20"/>
      <c r="AH247" s="20"/>
      <c r="AI247" s="20"/>
      <c r="AJ247" s="21"/>
      <c r="AK247" s="15" t="str">
        <f aca="true">IF($AJ247="","",$AJ247-TODAY())</f>
        <v/>
      </c>
      <c r="AL247" s="16" t="str">
        <f aca="false">IF($AJ247="","",IF($AK247&lt;0,"Danger",IF($AK247&lt;=Lists!$M$24,"Alert","OK")))</f>
        <v/>
      </c>
      <c r="AM247" s="19"/>
      <c r="AN247" s="19"/>
      <c r="AO247" s="19"/>
      <c r="AP247" s="19"/>
      <c r="AQ247" s="19"/>
      <c r="AR247" s="19"/>
      <c r="AS247" s="19"/>
      <c r="AT247" s="19"/>
      <c r="AU247" s="19"/>
      <c r="AV247" s="19"/>
    </row>
    <row r="248" customFormat="false" ht="15" hidden="false" customHeight="false" outlineLevel="0" collapsed="false">
      <c r="A248" s="19"/>
      <c r="B248" s="19"/>
      <c r="C248" s="19"/>
      <c r="D248" s="19"/>
      <c r="E248" s="19"/>
      <c r="F248" s="19"/>
      <c r="G248" s="19"/>
      <c r="H248" s="19"/>
      <c r="I248" s="19"/>
      <c r="J248" s="19"/>
      <c r="K248" s="19"/>
      <c r="L248" s="20"/>
      <c r="M248" s="20"/>
      <c r="N248" s="20"/>
      <c r="O248" s="20"/>
      <c r="P248" s="20"/>
      <c r="Q248" s="15" t="str">
        <f aca="false">IF(COUNT($L248:$P248)&lt;5,"",ROUND(($L248*Lists!$M$2+$M248*Lists!$M$3+$N248*Lists!$M$4+$O248*Lists!$M$5+$P248*Lists!$M$6)/5*100,0))</f>
        <v/>
      </c>
      <c r="R248" s="16" t="str">
        <f aca="false">IF($Q248="","",IF($Q248&gt;=Lists!$M$20,"A",IF($Q248&gt;=Lists!$M$21,"B","C")))</f>
        <v/>
      </c>
      <c r="S248" s="16" t="str">
        <f aca="false">IF($A248="","",IF(COUNTIF(Records!$C$5:$C$3000,$A248)=0,"No data",CHOOSE(_xlfn.MAXIFS(Records!$R$5:$R$3000,Records!$C$5:$C$3000,$A248,Records!$Y$5:$Y$3000,"&lt;&gt;Closed")+1,"OK","Alert","Danger")))</f>
        <v/>
      </c>
      <c r="T248" s="15" t="str">
        <f aca="false">IF($A248="","",COUNTIFS(Records!$C$5:$C$3000,$A248,Records!$R$5:$R$3000,"&gt;0",Records!$Y$5:$Y$3000,"&lt;&gt;Closed"))</f>
        <v/>
      </c>
      <c r="U248" s="20"/>
      <c r="V248" s="20"/>
      <c r="W248" s="20"/>
      <c r="X248" s="20"/>
      <c r="Y248" s="20"/>
      <c r="Z248" s="20"/>
      <c r="AA248" s="20"/>
      <c r="AB248" s="20"/>
      <c r="AC248" s="20"/>
      <c r="AD248" s="20"/>
      <c r="AE248" s="20"/>
      <c r="AF248" s="20"/>
      <c r="AG248" s="20"/>
      <c r="AH248" s="20"/>
      <c r="AI248" s="20"/>
      <c r="AJ248" s="21"/>
      <c r="AK248" s="15" t="str">
        <f aca="true">IF($AJ248="","",$AJ248-TODAY())</f>
        <v/>
      </c>
      <c r="AL248" s="16" t="str">
        <f aca="false">IF($AJ248="","",IF($AK248&lt;0,"Danger",IF($AK248&lt;=Lists!$M$24,"Alert","OK")))</f>
        <v/>
      </c>
      <c r="AM248" s="19"/>
      <c r="AN248" s="19"/>
      <c r="AO248" s="19"/>
      <c r="AP248" s="19"/>
      <c r="AQ248" s="19"/>
      <c r="AR248" s="19"/>
      <c r="AS248" s="19"/>
      <c r="AT248" s="19"/>
      <c r="AU248" s="19"/>
      <c r="AV248" s="19"/>
    </row>
    <row r="249" customFormat="false" ht="15" hidden="false" customHeight="false" outlineLevel="0" collapsed="false">
      <c r="A249" s="19"/>
      <c r="B249" s="19"/>
      <c r="C249" s="19"/>
      <c r="D249" s="19"/>
      <c r="E249" s="19"/>
      <c r="F249" s="19"/>
      <c r="G249" s="19"/>
      <c r="H249" s="19"/>
      <c r="I249" s="19"/>
      <c r="J249" s="19"/>
      <c r="K249" s="19"/>
      <c r="L249" s="20"/>
      <c r="M249" s="20"/>
      <c r="N249" s="20"/>
      <c r="O249" s="20"/>
      <c r="P249" s="20"/>
      <c r="Q249" s="15" t="str">
        <f aca="false">IF(COUNT($L249:$P249)&lt;5,"",ROUND(($L249*Lists!$M$2+$M249*Lists!$M$3+$N249*Lists!$M$4+$O249*Lists!$M$5+$P249*Lists!$M$6)/5*100,0))</f>
        <v/>
      </c>
      <c r="R249" s="16" t="str">
        <f aca="false">IF($Q249="","",IF($Q249&gt;=Lists!$M$20,"A",IF($Q249&gt;=Lists!$M$21,"B","C")))</f>
        <v/>
      </c>
      <c r="S249" s="16" t="str">
        <f aca="false">IF($A249="","",IF(COUNTIF(Records!$C$5:$C$3000,$A249)=0,"No data",CHOOSE(_xlfn.MAXIFS(Records!$R$5:$R$3000,Records!$C$5:$C$3000,$A249,Records!$Y$5:$Y$3000,"&lt;&gt;Closed")+1,"OK","Alert","Danger")))</f>
        <v/>
      </c>
      <c r="T249" s="15" t="str">
        <f aca="false">IF($A249="","",COUNTIFS(Records!$C$5:$C$3000,$A249,Records!$R$5:$R$3000,"&gt;0",Records!$Y$5:$Y$3000,"&lt;&gt;Closed"))</f>
        <v/>
      </c>
      <c r="U249" s="20"/>
      <c r="V249" s="20"/>
      <c r="W249" s="20"/>
      <c r="X249" s="20"/>
      <c r="Y249" s="20"/>
      <c r="Z249" s="20"/>
      <c r="AA249" s="20"/>
      <c r="AB249" s="20"/>
      <c r="AC249" s="20"/>
      <c r="AD249" s="20"/>
      <c r="AE249" s="20"/>
      <c r="AF249" s="20"/>
      <c r="AG249" s="20"/>
      <c r="AH249" s="20"/>
      <c r="AI249" s="20"/>
      <c r="AJ249" s="21"/>
      <c r="AK249" s="15" t="str">
        <f aca="true">IF($AJ249="","",$AJ249-TODAY())</f>
        <v/>
      </c>
      <c r="AL249" s="16" t="str">
        <f aca="false">IF($AJ249="","",IF($AK249&lt;0,"Danger",IF($AK249&lt;=Lists!$M$24,"Alert","OK")))</f>
        <v/>
      </c>
      <c r="AM249" s="19"/>
      <c r="AN249" s="19"/>
      <c r="AO249" s="19"/>
      <c r="AP249" s="19"/>
      <c r="AQ249" s="19"/>
      <c r="AR249" s="19"/>
      <c r="AS249" s="19"/>
      <c r="AT249" s="19"/>
      <c r="AU249" s="19"/>
      <c r="AV249" s="19"/>
    </row>
    <row r="250" customFormat="false" ht="15" hidden="false" customHeight="false" outlineLevel="0" collapsed="false">
      <c r="A250" s="19"/>
      <c r="B250" s="19"/>
      <c r="C250" s="19"/>
      <c r="D250" s="19"/>
      <c r="E250" s="19"/>
      <c r="F250" s="19"/>
      <c r="G250" s="19"/>
      <c r="H250" s="19"/>
      <c r="I250" s="19"/>
      <c r="J250" s="19"/>
      <c r="K250" s="19"/>
      <c r="L250" s="20"/>
      <c r="M250" s="20"/>
      <c r="N250" s="20"/>
      <c r="O250" s="20"/>
      <c r="P250" s="20"/>
      <c r="Q250" s="15" t="str">
        <f aca="false">IF(COUNT($L250:$P250)&lt;5,"",ROUND(($L250*Lists!$M$2+$M250*Lists!$M$3+$N250*Lists!$M$4+$O250*Lists!$M$5+$P250*Lists!$M$6)/5*100,0))</f>
        <v/>
      </c>
      <c r="R250" s="16" t="str">
        <f aca="false">IF($Q250="","",IF($Q250&gt;=Lists!$M$20,"A",IF($Q250&gt;=Lists!$M$21,"B","C")))</f>
        <v/>
      </c>
      <c r="S250" s="16" t="str">
        <f aca="false">IF($A250="","",IF(COUNTIF(Records!$C$5:$C$3000,$A250)=0,"No data",CHOOSE(_xlfn.MAXIFS(Records!$R$5:$R$3000,Records!$C$5:$C$3000,$A250,Records!$Y$5:$Y$3000,"&lt;&gt;Closed")+1,"OK","Alert","Danger")))</f>
        <v/>
      </c>
      <c r="T250" s="15" t="str">
        <f aca="false">IF($A250="","",COUNTIFS(Records!$C$5:$C$3000,$A250,Records!$R$5:$R$3000,"&gt;0",Records!$Y$5:$Y$3000,"&lt;&gt;Closed"))</f>
        <v/>
      </c>
      <c r="U250" s="20"/>
      <c r="V250" s="20"/>
      <c r="W250" s="20"/>
      <c r="X250" s="20"/>
      <c r="Y250" s="20"/>
      <c r="Z250" s="20"/>
      <c r="AA250" s="20"/>
      <c r="AB250" s="20"/>
      <c r="AC250" s="20"/>
      <c r="AD250" s="20"/>
      <c r="AE250" s="20"/>
      <c r="AF250" s="20"/>
      <c r="AG250" s="20"/>
      <c r="AH250" s="20"/>
      <c r="AI250" s="20"/>
      <c r="AJ250" s="21"/>
      <c r="AK250" s="15" t="str">
        <f aca="true">IF($AJ250="","",$AJ250-TODAY())</f>
        <v/>
      </c>
      <c r="AL250" s="16" t="str">
        <f aca="false">IF($AJ250="","",IF($AK250&lt;0,"Danger",IF($AK250&lt;=Lists!$M$24,"Alert","OK")))</f>
        <v/>
      </c>
      <c r="AM250" s="19"/>
      <c r="AN250" s="19"/>
      <c r="AO250" s="19"/>
      <c r="AP250" s="19"/>
      <c r="AQ250" s="19"/>
      <c r="AR250" s="19"/>
      <c r="AS250" s="19"/>
      <c r="AT250" s="19"/>
      <c r="AU250" s="19"/>
      <c r="AV250" s="19"/>
    </row>
    <row r="251" customFormat="false" ht="15" hidden="false" customHeight="false" outlineLevel="0" collapsed="false">
      <c r="A251" s="19"/>
      <c r="B251" s="19"/>
      <c r="C251" s="19"/>
      <c r="D251" s="19"/>
      <c r="E251" s="19"/>
      <c r="F251" s="19"/>
      <c r="G251" s="19"/>
      <c r="H251" s="19"/>
      <c r="I251" s="19"/>
      <c r="J251" s="19"/>
      <c r="K251" s="19"/>
      <c r="L251" s="20"/>
      <c r="M251" s="20"/>
      <c r="N251" s="20"/>
      <c r="O251" s="20"/>
      <c r="P251" s="20"/>
      <c r="Q251" s="15" t="str">
        <f aca="false">IF(COUNT($L251:$P251)&lt;5,"",ROUND(($L251*Lists!$M$2+$M251*Lists!$M$3+$N251*Lists!$M$4+$O251*Lists!$M$5+$P251*Lists!$M$6)/5*100,0))</f>
        <v/>
      </c>
      <c r="R251" s="16" t="str">
        <f aca="false">IF($Q251="","",IF($Q251&gt;=Lists!$M$20,"A",IF($Q251&gt;=Lists!$M$21,"B","C")))</f>
        <v/>
      </c>
      <c r="S251" s="16" t="str">
        <f aca="false">IF($A251="","",IF(COUNTIF(Records!$C$5:$C$3000,$A251)=0,"No data",CHOOSE(_xlfn.MAXIFS(Records!$R$5:$R$3000,Records!$C$5:$C$3000,$A251,Records!$Y$5:$Y$3000,"&lt;&gt;Closed")+1,"OK","Alert","Danger")))</f>
        <v/>
      </c>
      <c r="T251" s="15" t="str">
        <f aca="false">IF($A251="","",COUNTIFS(Records!$C$5:$C$3000,$A251,Records!$R$5:$R$3000,"&gt;0",Records!$Y$5:$Y$3000,"&lt;&gt;Closed"))</f>
        <v/>
      </c>
      <c r="U251" s="20"/>
      <c r="V251" s="20"/>
      <c r="W251" s="20"/>
      <c r="X251" s="20"/>
      <c r="Y251" s="20"/>
      <c r="Z251" s="20"/>
      <c r="AA251" s="20"/>
      <c r="AB251" s="20"/>
      <c r="AC251" s="20"/>
      <c r="AD251" s="20"/>
      <c r="AE251" s="20"/>
      <c r="AF251" s="20"/>
      <c r="AG251" s="20"/>
      <c r="AH251" s="20"/>
      <c r="AI251" s="20"/>
      <c r="AJ251" s="21"/>
      <c r="AK251" s="15" t="str">
        <f aca="true">IF($AJ251="","",$AJ251-TODAY())</f>
        <v/>
      </c>
      <c r="AL251" s="16" t="str">
        <f aca="false">IF($AJ251="","",IF($AK251&lt;0,"Danger",IF($AK251&lt;=Lists!$M$24,"Alert","OK")))</f>
        <v/>
      </c>
      <c r="AM251" s="19"/>
      <c r="AN251" s="19"/>
      <c r="AO251" s="19"/>
      <c r="AP251" s="19"/>
      <c r="AQ251" s="19"/>
      <c r="AR251" s="19"/>
      <c r="AS251" s="19"/>
      <c r="AT251" s="19"/>
      <c r="AU251" s="19"/>
      <c r="AV251" s="19"/>
    </row>
    <row r="252" customFormat="false" ht="15" hidden="false" customHeight="false" outlineLevel="0" collapsed="false">
      <c r="A252" s="19"/>
      <c r="B252" s="19"/>
      <c r="C252" s="19"/>
      <c r="D252" s="19"/>
      <c r="E252" s="19"/>
      <c r="F252" s="19"/>
      <c r="G252" s="19"/>
      <c r="H252" s="19"/>
      <c r="I252" s="19"/>
      <c r="J252" s="19"/>
      <c r="K252" s="19"/>
      <c r="L252" s="20"/>
      <c r="M252" s="20"/>
      <c r="N252" s="20"/>
      <c r="O252" s="20"/>
      <c r="P252" s="20"/>
      <c r="Q252" s="15" t="str">
        <f aca="false">IF(COUNT($L252:$P252)&lt;5,"",ROUND(($L252*Lists!$M$2+$M252*Lists!$M$3+$N252*Lists!$M$4+$O252*Lists!$M$5+$P252*Lists!$M$6)/5*100,0))</f>
        <v/>
      </c>
      <c r="R252" s="16" t="str">
        <f aca="false">IF($Q252="","",IF($Q252&gt;=Lists!$M$20,"A",IF($Q252&gt;=Lists!$M$21,"B","C")))</f>
        <v/>
      </c>
      <c r="S252" s="16" t="str">
        <f aca="false">IF($A252="","",IF(COUNTIF(Records!$C$5:$C$3000,$A252)=0,"No data",CHOOSE(_xlfn.MAXIFS(Records!$R$5:$R$3000,Records!$C$5:$C$3000,$A252,Records!$Y$5:$Y$3000,"&lt;&gt;Closed")+1,"OK","Alert","Danger")))</f>
        <v/>
      </c>
      <c r="T252" s="15" t="str">
        <f aca="false">IF($A252="","",COUNTIFS(Records!$C$5:$C$3000,$A252,Records!$R$5:$R$3000,"&gt;0",Records!$Y$5:$Y$3000,"&lt;&gt;Closed"))</f>
        <v/>
      </c>
      <c r="U252" s="20"/>
      <c r="V252" s="20"/>
      <c r="W252" s="20"/>
      <c r="X252" s="20"/>
      <c r="Y252" s="20"/>
      <c r="Z252" s="20"/>
      <c r="AA252" s="20"/>
      <c r="AB252" s="20"/>
      <c r="AC252" s="20"/>
      <c r="AD252" s="20"/>
      <c r="AE252" s="20"/>
      <c r="AF252" s="20"/>
      <c r="AG252" s="20"/>
      <c r="AH252" s="20"/>
      <c r="AI252" s="20"/>
      <c r="AJ252" s="21"/>
      <c r="AK252" s="15" t="str">
        <f aca="true">IF($AJ252="","",$AJ252-TODAY())</f>
        <v/>
      </c>
      <c r="AL252" s="16" t="str">
        <f aca="false">IF($AJ252="","",IF($AK252&lt;0,"Danger",IF($AK252&lt;=Lists!$M$24,"Alert","OK")))</f>
        <v/>
      </c>
      <c r="AM252" s="19"/>
      <c r="AN252" s="19"/>
      <c r="AO252" s="19"/>
      <c r="AP252" s="19"/>
      <c r="AQ252" s="19"/>
      <c r="AR252" s="19"/>
      <c r="AS252" s="19"/>
      <c r="AT252" s="19"/>
      <c r="AU252" s="19"/>
      <c r="AV252" s="19"/>
    </row>
    <row r="253" customFormat="false" ht="15" hidden="false" customHeight="false" outlineLevel="0" collapsed="false">
      <c r="A253" s="19"/>
      <c r="B253" s="19"/>
      <c r="C253" s="19"/>
      <c r="D253" s="19"/>
      <c r="E253" s="19"/>
      <c r="F253" s="19"/>
      <c r="G253" s="19"/>
      <c r="H253" s="19"/>
      <c r="I253" s="19"/>
      <c r="J253" s="19"/>
      <c r="K253" s="19"/>
      <c r="L253" s="20"/>
      <c r="M253" s="20"/>
      <c r="N253" s="20"/>
      <c r="O253" s="20"/>
      <c r="P253" s="20"/>
      <c r="Q253" s="15" t="str">
        <f aca="false">IF(COUNT($L253:$P253)&lt;5,"",ROUND(($L253*Lists!$M$2+$M253*Lists!$M$3+$N253*Lists!$M$4+$O253*Lists!$M$5+$P253*Lists!$M$6)/5*100,0))</f>
        <v/>
      </c>
      <c r="R253" s="16" t="str">
        <f aca="false">IF($Q253="","",IF($Q253&gt;=Lists!$M$20,"A",IF($Q253&gt;=Lists!$M$21,"B","C")))</f>
        <v/>
      </c>
      <c r="S253" s="16" t="str">
        <f aca="false">IF($A253="","",IF(COUNTIF(Records!$C$5:$C$3000,$A253)=0,"No data",CHOOSE(_xlfn.MAXIFS(Records!$R$5:$R$3000,Records!$C$5:$C$3000,$A253,Records!$Y$5:$Y$3000,"&lt;&gt;Closed")+1,"OK","Alert","Danger")))</f>
        <v/>
      </c>
      <c r="T253" s="15" t="str">
        <f aca="false">IF($A253="","",COUNTIFS(Records!$C$5:$C$3000,$A253,Records!$R$5:$R$3000,"&gt;0",Records!$Y$5:$Y$3000,"&lt;&gt;Closed"))</f>
        <v/>
      </c>
      <c r="U253" s="20"/>
      <c r="V253" s="20"/>
      <c r="W253" s="20"/>
      <c r="X253" s="20"/>
      <c r="Y253" s="20"/>
      <c r="Z253" s="20"/>
      <c r="AA253" s="20"/>
      <c r="AB253" s="20"/>
      <c r="AC253" s="20"/>
      <c r="AD253" s="20"/>
      <c r="AE253" s="20"/>
      <c r="AF253" s="20"/>
      <c r="AG253" s="20"/>
      <c r="AH253" s="20"/>
      <c r="AI253" s="20"/>
      <c r="AJ253" s="21"/>
      <c r="AK253" s="15" t="str">
        <f aca="true">IF($AJ253="","",$AJ253-TODAY())</f>
        <v/>
      </c>
      <c r="AL253" s="16" t="str">
        <f aca="false">IF($AJ253="","",IF($AK253&lt;0,"Danger",IF($AK253&lt;=Lists!$M$24,"Alert","OK")))</f>
        <v/>
      </c>
      <c r="AM253" s="19"/>
      <c r="AN253" s="19"/>
      <c r="AO253" s="19"/>
      <c r="AP253" s="19"/>
      <c r="AQ253" s="19"/>
      <c r="AR253" s="19"/>
      <c r="AS253" s="19"/>
      <c r="AT253" s="19"/>
      <c r="AU253" s="19"/>
      <c r="AV253" s="19"/>
    </row>
    <row r="254" customFormat="false" ht="15" hidden="false" customHeight="false" outlineLevel="0" collapsed="false">
      <c r="A254" s="19"/>
      <c r="B254" s="19"/>
      <c r="C254" s="19"/>
      <c r="D254" s="19"/>
      <c r="E254" s="19"/>
      <c r="F254" s="19"/>
      <c r="G254" s="19"/>
      <c r="H254" s="19"/>
      <c r="I254" s="19"/>
      <c r="J254" s="19"/>
      <c r="K254" s="19"/>
      <c r="L254" s="20"/>
      <c r="M254" s="20"/>
      <c r="N254" s="20"/>
      <c r="O254" s="20"/>
      <c r="P254" s="20"/>
      <c r="Q254" s="15" t="str">
        <f aca="false">IF(COUNT($L254:$P254)&lt;5,"",ROUND(($L254*Lists!$M$2+$M254*Lists!$M$3+$N254*Lists!$M$4+$O254*Lists!$M$5+$P254*Lists!$M$6)/5*100,0))</f>
        <v/>
      </c>
      <c r="R254" s="16" t="str">
        <f aca="false">IF($Q254="","",IF($Q254&gt;=Lists!$M$20,"A",IF($Q254&gt;=Lists!$M$21,"B","C")))</f>
        <v/>
      </c>
      <c r="S254" s="16" t="str">
        <f aca="false">IF($A254="","",IF(COUNTIF(Records!$C$5:$C$3000,$A254)=0,"No data",CHOOSE(_xlfn.MAXIFS(Records!$R$5:$R$3000,Records!$C$5:$C$3000,$A254,Records!$Y$5:$Y$3000,"&lt;&gt;Closed")+1,"OK","Alert","Danger")))</f>
        <v/>
      </c>
      <c r="T254" s="15" t="str">
        <f aca="false">IF($A254="","",COUNTIFS(Records!$C$5:$C$3000,$A254,Records!$R$5:$R$3000,"&gt;0",Records!$Y$5:$Y$3000,"&lt;&gt;Closed"))</f>
        <v/>
      </c>
      <c r="U254" s="20"/>
      <c r="V254" s="20"/>
      <c r="W254" s="20"/>
      <c r="X254" s="20"/>
      <c r="Y254" s="20"/>
      <c r="Z254" s="20"/>
      <c r="AA254" s="20"/>
      <c r="AB254" s="20"/>
      <c r="AC254" s="20"/>
      <c r="AD254" s="20"/>
      <c r="AE254" s="20"/>
      <c r="AF254" s="20"/>
      <c r="AG254" s="20"/>
      <c r="AH254" s="20"/>
      <c r="AI254" s="20"/>
      <c r="AJ254" s="21"/>
      <c r="AK254" s="15" t="str">
        <f aca="true">IF($AJ254="","",$AJ254-TODAY())</f>
        <v/>
      </c>
      <c r="AL254" s="16" t="str">
        <f aca="false">IF($AJ254="","",IF($AK254&lt;0,"Danger",IF($AK254&lt;=Lists!$M$24,"Alert","OK")))</f>
        <v/>
      </c>
      <c r="AM254" s="19"/>
      <c r="AN254" s="19"/>
      <c r="AO254" s="19"/>
      <c r="AP254" s="19"/>
      <c r="AQ254" s="19"/>
      <c r="AR254" s="19"/>
      <c r="AS254" s="19"/>
      <c r="AT254" s="19"/>
      <c r="AU254" s="19"/>
      <c r="AV254" s="19"/>
    </row>
    <row r="255" customFormat="false" ht="15" hidden="false" customHeight="false" outlineLevel="0" collapsed="false">
      <c r="A255" s="19"/>
      <c r="B255" s="19"/>
      <c r="C255" s="19"/>
      <c r="D255" s="19"/>
      <c r="E255" s="19"/>
      <c r="F255" s="19"/>
      <c r="G255" s="19"/>
      <c r="H255" s="19"/>
      <c r="I255" s="19"/>
      <c r="J255" s="19"/>
      <c r="K255" s="19"/>
      <c r="L255" s="20"/>
      <c r="M255" s="20"/>
      <c r="N255" s="20"/>
      <c r="O255" s="20"/>
      <c r="P255" s="20"/>
      <c r="Q255" s="15" t="str">
        <f aca="false">IF(COUNT($L255:$P255)&lt;5,"",ROUND(($L255*Lists!$M$2+$M255*Lists!$M$3+$N255*Lists!$M$4+$O255*Lists!$M$5+$P255*Lists!$M$6)/5*100,0))</f>
        <v/>
      </c>
      <c r="R255" s="16" t="str">
        <f aca="false">IF($Q255="","",IF($Q255&gt;=Lists!$M$20,"A",IF($Q255&gt;=Lists!$M$21,"B","C")))</f>
        <v/>
      </c>
      <c r="S255" s="16" t="str">
        <f aca="false">IF($A255="","",IF(COUNTIF(Records!$C$5:$C$3000,$A255)=0,"No data",CHOOSE(_xlfn.MAXIFS(Records!$R$5:$R$3000,Records!$C$5:$C$3000,$A255,Records!$Y$5:$Y$3000,"&lt;&gt;Closed")+1,"OK","Alert","Danger")))</f>
        <v/>
      </c>
      <c r="T255" s="15" t="str">
        <f aca="false">IF($A255="","",COUNTIFS(Records!$C$5:$C$3000,$A255,Records!$R$5:$R$3000,"&gt;0",Records!$Y$5:$Y$3000,"&lt;&gt;Closed"))</f>
        <v/>
      </c>
      <c r="U255" s="20"/>
      <c r="V255" s="20"/>
      <c r="W255" s="20"/>
      <c r="X255" s="20"/>
      <c r="Y255" s="20"/>
      <c r="Z255" s="20"/>
      <c r="AA255" s="20"/>
      <c r="AB255" s="20"/>
      <c r="AC255" s="20"/>
      <c r="AD255" s="20"/>
      <c r="AE255" s="20"/>
      <c r="AF255" s="20"/>
      <c r="AG255" s="20"/>
      <c r="AH255" s="20"/>
      <c r="AI255" s="20"/>
      <c r="AJ255" s="21"/>
      <c r="AK255" s="15" t="str">
        <f aca="true">IF($AJ255="","",$AJ255-TODAY())</f>
        <v/>
      </c>
      <c r="AL255" s="16" t="str">
        <f aca="false">IF($AJ255="","",IF($AK255&lt;0,"Danger",IF($AK255&lt;=Lists!$M$24,"Alert","OK")))</f>
        <v/>
      </c>
      <c r="AM255" s="19"/>
      <c r="AN255" s="19"/>
      <c r="AO255" s="19"/>
      <c r="AP255" s="19"/>
      <c r="AQ255" s="19"/>
      <c r="AR255" s="19"/>
      <c r="AS255" s="19"/>
      <c r="AT255" s="19"/>
      <c r="AU255" s="19"/>
      <c r="AV255" s="19"/>
    </row>
    <row r="256" customFormat="false" ht="15" hidden="false" customHeight="false" outlineLevel="0" collapsed="false">
      <c r="A256" s="19"/>
      <c r="B256" s="19"/>
      <c r="C256" s="19"/>
      <c r="D256" s="19"/>
      <c r="E256" s="19"/>
      <c r="F256" s="19"/>
      <c r="G256" s="19"/>
      <c r="H256" s="19"/>
      <c r="I256" s="19"/>
      <c r="J256" s="19"/>
      <c r="K256" s="19"/>
      <c r="L256" s="20"/>
      <c r="M256" s="20"/>
      <c r="N256" s="20"/>
      <c r="O256" s="20"/>
      <c r="P256" s="20"/>
      <c r="Q256" s="15" t="str">
        <f aca="false">IF(COUNT($L256:$P256)&lt;5,"",ROUND(($L256*Lists!$M$2+$M256*Lists!$M$3+$N256*Lists!$M$4+$O256*Lists!$M$5+$P256*Lists!$M$6)/5*100,0))</f>
        <v/>
      </c>
      <c r="R256" s="16" t="str">
        <f aca="false">IF($Q256="","",IF($Q256&gt;=Lists!$M$20,"A",IF($Q256&gt;=Lists!$M$21,"B","C")))</f>
        <v/>
      </c>
      <c r="S256" s="16" t="str">
        <f aca="false">IF($A256="","",IF(COUNTIF(Records!$C$5:$C$3000,$A256)=0,"No data",CHOOSE(_xlfn.MAXIFS(Records!$R$5:$R$3000,Records!$C$5:$C$3000,$A256,Records!$Y$5:$Y$3000,"&lt;&gt;Closed")+1,"OK","Alert","Danger")))</f>
        <v/>
      </c>
      <c r="T256" s="15" t="str">
        <f aca="false">IF($A256="","",COUNTIFS(Records!$C$5:$C$3000,$A256,Records!$R$5:$R$3000,"&gt;0",Records!$Y$5:$Y$3000,"&lt;&gt;Closed"))</f>
        <v/>
      </c>
      <c r="U256" s="20"/>
      <c r="V256" s="20"/>
      <c r="W256" s="20"/>
      <c r="X256" s="20"/>
      <c r="Y256" s="20"/>
      <c r="Z256" s="20"/>
      <c r="AA256" s="20"/>
      <c r="AB256" s="20"/>
      <c r="AC256" s="20"/>
      <c r="AD256" s="20"/>
      <c r="AE256" s="20"/>
      <c r="AF256" s="20"/>
      <c r="AG256" s="20"/>
      <c r="AH256" s="20"/>
      <c r="AI256" s="20"/>
      <c r="AJ256" s="21"/>
      <c r="AK256" s="15" t="str">
        <f aca="true">IF($AJ256="","",$AJ256-TODAY())</f>
        <v/>
      </c>
      <c r="AL256" s="16" t="str">
        <f aca="false">IF($AJ256="","",IF($AK256&lt;0,"Danger",IF($AK256&lt;=Lists!$M$24,"Alert","OK")))</f>
        <v/>
      </c>
      <c r="AM256" s="19"/>
      <c r="AN256" s="19"/>
      <c r="AO256" s="19"/>
      <c r="AP256" s="19"/>
      <c r="AQ256" s="19"/>
      <c r="AR256" s="19"/>
      <c r="AS256" s="19"/>
      <c r="AT256" s="19"/>
      <c r="AU256" s="19"/>
      <c r="AV256" s="19"/>
    </row>
    <row r="257" customFormat="false" ht="15" hidden="false" customHeight="false" outlineLevel="0" collapsed="false">
      <c r="A257" s="19"/>
      <c r="B257" s="19"/>
      <c r="C257" s="19"/>
      <c r="D257" s="19"/>
      <c r="E257" s="19"/>
      <c r="F257" s="19"/>
      <c r="G257" s="19"/>
      <c r="H257" s="19"/>
      <c r="I257" s="19"/>
      <c r="J257" s="19"/>
      <c r="K257" s="19"/>
      <c r="L257" s="20"/>
      <c r="M257" s="20"/>
      <c r="N257" s="20"/>
      <c r="O257" s="20"/>
      <c r="P257" s="20"/>
      <c r="Q257" s="15" t="str">
        <f aca="false">IF(COUNT($L257:$P257)&lt;5,"",ROUND(($L257*Lists!$M$2+$M257*Lists!$M$3+$N257*Lists!$M$4+$O257*Lists!$M$5+$P257*Lists!$M$6)/5*100,0))</f>
        <v/>
      </c>
      <c r="R257" s="16" t="str">
        <f aca="false">IF($Q257="","",IF($Q257&gt;=Lists!$M$20,"A",IF($Q257&gt;=Lists!$M$21,"B","C")))</f>
        <v/>
      </c>
      <c r="S257" s="16" t="str">
        <f aca="false">IF($A257="","",IF(COUNTIF(Records!$C$5:$C$3000,$A257)=0,"No data",CHOOSE(_xlfn.MAXIFS(Records!$R$5:$R$3000,Records!$C$5:$C$3000,$A257,Records!$Y$5:$Y$3000,"&lt;&gt;Closed")+1,"OK","Alert","Danger")))</f>
        <v/>
      </c>
      <c r="T257" s="15" t="str">
        <f aca="false">IF($A257="","",COUNTIFS(Records!$C$5:$C$3000,$A257,Records!$R$5:$R$3000,"&gt;0",Records!$Y$5:$Y$3000,"&lt;&gt;Closed"))</f>
        <v/>
      </c>
      <c r="U257" s="20"/>
      <c r="V257" s="20"/>
      <c r="W257" s="20"/>
      <c r="X257" s="20"/>
      <c r="Y257" s="20"/>
      <c r="Z257" s="20"/>
      <c r="AA257" s="20"/>
      <c r="AB257" s="20"/>
      <c r="AC257" s="20"/>
      <c r="AD257" s="20"/>
      <c r="AE257" s="20"/>
      <c r="AF257" s="20"/>
      <c r="AG257" s="20"/>
      <c r="AH257" s="20"/>
      <c r="AI257" s="20"/>
      <c r="AJ257" s="21"/>
      <c r="AK257" s="15" t="str">
        <f aca="true">IF($AJ257="","",$AJ257-TODAY())</f>
        <v/>
      </c>
      <c r="AL257" s="16" t="str">
        <f aca="false">IF($AJ257="","",IF($AK257&lt;0,"Danger",IF($AK257&lt;=Lists!$M$24,"Alert","OK")))</f>
        <v/>
      </c>
      <c r="AM257" s="19"/>
      <c r="AN257" s="19"/>
      <c r="AO257" s="19"/>
      <c r="AP257" s="19"/>
      <c r="AQ257" s="19"/>
      <c r="AR257" s="19"/>
      <c r="AS257" s="19"/>
      <c r="AT257" s="19"/>
      <c r="AU257" s="19"/>
      <c r="AV257" s="19"/>
    </row>
    <row r="258" customFormat="false" ht="15" hidden="false" customHeight="false" outlineLevel="0" collapsed="false">
      <c r="A258" s="19"/>
      <c r="B258" s="19"/>
      <c r="C258" s="19"/>
      <c r="D258" s="19"/>
      <c r="E258" s="19"/>
      <c r="F258" s="19"/>
      <c r="G258" s="19"/>
      <c r="H258" s="19"/>
      <c r="I258" s="19"/>
      <c r="J258" s="19"/>
      <c r="K258" s="19"/>
      <c r="L258" s="20"/>
      <c r="M258" s="20"/>
      <c r="N258" s="20"/>
      <c r="O258" s="20"/>
      <c r="P258" s="20"/>
      <c r="Q258" s="15" t="str">
        <f aca="false">IF(COUNT($L258:$P258)&lt;5,"",ROUND(($L258*Lists!$M$2+$M258*Lists!$M$3+$N258*Lists!$M$4+$O258*Lists!$M$5+$P258*Lists!$M$6)/5*100,0))</f>
        <v/>
      </c>
      <c r="R258" s="16" t="str">
        <f aca="false">IF($Q258="","",IF($Q258&gt;=Lists!$M$20,"A",IF($Q258&gt;=Lists!$M$21,"B","C")))</f>
        <v/>
      </c>
      <c r="S258" s="16" t="str">
        <f aca="false">IF($A258="","",IF(COUNTIF(Records!$C$5:$C$3000,$A258)=0,"No data",CHOOSE(_xlfn.MAXIFS(Records!$R$5:$R$3000,Records!$C$5:$C$3000,$A258,Records!$Y$5:$Y$3000,"&lt;&gt;Closed")+1,"OK","Alert","Danger")))</f>
        <v/>
      </c>
      <c r="T258" s="15" t="str">
        <f aca="false">IF($A258="","",COUNTIFS(Records!$C$5:$C$3000,$A258,Records!$R$5:$R$3000,"&gt;0",Records!$Y$5:$Y$3000,"&lt;&gt;Closed"))</f>
        <v/>
      </c>
      <c r="U258" s="20"/>
      <c r="V258" s="20"/>
      <c r="W258" s="20"/>
      <c r="X258" s="20"/>
      <c r="Y258" s="20"/>
      <c r="Z258" s="20"/>
      <c r="AA258" s="20"/>
      <c r="AB258" s="20"/>
      <c r="AC258" s="20"/>
      <c r="AD258" s="20"/>
      <c r="AE258" s="20"/>
      <c r="AF258" s="20"/>
      <c r="AG258" s="20"/>
      <c r="AH258" s="20"/>
      <c r="AI258" s="20"/>
      <c r="AJ258" s="21"/>
      <c r="AK258" s="15" t="str">
        <f aca="true">IF($AJ258="","",$AJ258-TODAY())</f>
        <v/>
      </c>
      <c r="AL258" s="16" t="str">
        <f aca="false">IF($AJ258="","",IF($AK258&lt;0,"Danger",IF($AK258&lt;=Lists!$M$24,"Alert","OK")))</f>
        <v/>
      </c>
      <c r="AM258" s="19"/>
      <c r="AN258" s="19"/>
      <c r="AO258" s="19"/>
      <c r="AP258" s="19"/>
      <c r="AQ258" s="19"/>
      <c r="AR258" s="19"/>
      <c r="AS258" s="19"/>
      <c r="AT258" s="19"/>
      <c r="AU258" s="19"/>
      <c r="AV258" s="19"/>
    </row>
    <row r="259" customFormat="false" ht="15" hidden="false" customHeight="false" outlineLevel="0" collapsed="false">
      <c r="A259" s="19"/>
      <c r="B259" s="19"/>
      <c r="C259" s="19"/>
      <c r="D259" s="19"/>
      <c r="E259" s="19"/>
      <c r="F259" s="19"/>
      <c r="G259" s="19"/>
      <c r="H259" s="19"/>
      <c r="I259" s="19"/>
      <c r="J259" s="19"/>
      <c r="K259" s="19"/>
      <c r="L259" s="20"/>
      <c r="M259" s="20"/>
      <c r="N259" s="20"/>
      <c r="O259" s="20"/>
      <c r="P259" s="20"/>
      <c r="Q259" s="15" t="str">
        <f aca="false">IF(COUNT($L259:$P259)&lt;5,"",ROUND(($L259*Lists!$M$2+$M259*Lists!$M$3+$N259*Lists!$M$4+$O259*Lists!$M$5+$P259*Lists!$M$6)/5*100,0))</f>
        <v/>
      </c>
      <c r="R259" s="16" t="str">
        <f aca="false">IF($Q259="","",IF($Q259&gt;=Lists!$M$20,"A",IF($Q259&gt;=Lists!$M$21,"B","C")))</f>
        <v/>
      </c>
      <c r="S259" s="16" t="str">
        <f aca="false">IF($A259="","",IF(COUNTIF(Records!$C$5:$C$3000,$A259)=0,"No data",CHOOSE(_xlfn.MAXIFS(Records!$R$5:$R$3000,Records!$C$5:$C$3000,$A259,Records!$Y$5:$Y$3000,"&lt;&gt;Closed")+1,"OK","Alert","Danger")))</f>
        <v/>
      </c>
      <c r="T259" s="15" t="str">
        <f aca="false">IF($A259="","",COUNTIFS(Records!$C$5:$C$3000,$A259,Records!$R$5:$R$3000,"&gt;0",Records!$Y$5:$Y$3000,"&lt;&gt;Closed"))</f>
        <v/>
      </c>
      <c r="U259" s="20"/>
      <c r="V259" s="20"/>
      <c r="W259" s="20"/>
      <c r="X259" s="20"/>
      <c r="Y259" s="20"/>
      <c r="Z259" s="20"/>
      <c r="AA259" s="20"/>
      <c r="AB259" s="20"/>
      <c r="AC259" s="20"/>
      <c r="AD259" s="20"/>
      <c r="AE259" s="20"/>
      <c r="AF259" s="20"/>
      <c r="AG259" s="20"/>
      <c r="AH259" s="20"/>
      <c r="AI259" s="20"/>
      <c r="AJ259" s="21"/>
      <c r="AK259" s="15" t="str">
        <f aca="true">IF($AJ259="","",$AJ259-TODAY())</f>
        <v/>
      </c>
      <c r="AL259" s="16" t="str">
        <f aca="false">IF($AJ259="","",IF($AK259&lt;0,"Danger",IF($AK259&lt;=Lists!$M$24,"Alert","OK")))</f>
        <v/>
      </c>
      <c r="AM259" s="19"/>
      <c r="AN259" s="19"/>
      <c r="AO259" s="19"/>
      <c r="AP259" s="19"/>
      <c r="AQ259" s="19"/>
      <c r="AR259" s="19"/>
      <c r="AS259" s="19"/>
      <c r="AT259" s="19"/>
      <c r="AU259" s="19"/>
      <c r="AV259" s="19"/>
    </row>
    <row r="260" customFormat="false" ht="15" hidden="false" customHeight="false" outlineLevel="0" collapsed="false">
      <c r="A260" s="19"/>
      <c r="B260" s="19"/>
      <c r="C260" s="19"/>
      <c r="D260" s="19"/>
      <c r="E260" s="19"/>
      <c r="F260" s="19"/>
      <c r="G260" s="19"/>
      <c r="H260" s="19"/>
      <c r="I260" s="19"/>
      <c r="J260" s="19"/>
      <c r="K260" s="19"/>
      <c r="L260" s="20"/>
      <c r="M260" s="20"/>
      <c r="N260" s="20"/>
      <c r="O260" s="20"/>
      <c r="P260" s="20"/>
      <c r="Q260" s="15" t="str">
        <f aca="false">IF(COUNT($L260:$P260)&lt;5,"",ROUND(($L260*Lists!$M$2+$M260*Lists!$M$3+$N260*Lists!$M$4+$O260*Lists!$M$5+$P260*Lists!$M$6)/5*100,0))</f>
        <v/>
      </c>
      <c r="R260" s="16" t="str">
        <f aca="false">IF($Q260="","",IF($Q260&gt;=Lists!$M$20,"A",IF($Q260&gt;=Lists!$M$21,"B","C")))</f>
        <v/>
      </c>
      <c r="S260" s="16" t="str">
        <f aca="false">IF($A260="","",IF(COUNTIF(Records!$C$5:$C$3000,$A260)=0,"No data",CHOOSE(_xlfn.MAXIFS(Records!$R$5:$R$3000,Records!$C$5:$C$3000,$A260,Records!$Y$5:$Y$3000,"&lt;&gt;Closed")+1,"OK","Alert","Danger")))</f>
        <v/>
      </c>
      <c r="T260" s="15" t="str">
        <f aca="false">IF($A260="","",COUNTIFS(Records!$C$5:$C$3000,$A260,Records!$R$5:$R$3000,"&gt;0",Records!$Y$5:$Y$3000,"&lt;&gt;Closed"))</f>
        <v/>
      </c>
      <c r="U260" s="20"/>
      <c r="V260" s="20"/>
      <c r="W260" s="20"/>
      <c r="X260" s="20"/>
      <c r="Y260" s="20"/>
      <c r="Z260" s="20"/>
      <c r="AA260" s="20"/>
      <c r="AB260" s="20"/>
      <c r="AC260" s="20"/>
      <c r="AD260" s="20"/>
      <c r="AE260" s="20"/>
      <c r="AF260" s="20"/>
      <c r="AG260" s="20"/>
      <c r="AH260" s="20"/>
      <c r="AI260" s="20"/>
      <c r="AJ260" s="21"/>
      <c r="AK260" s="15" t="str">
        <f aca="true">IF($AJ260="","",$AJ260-TODAY())</f>
        <v/>
      </c>
      <c r="AL260" s="16" t="str">
        <f aca="false">IF($AJ260="","",IF($AK260&lt;0,"Danger",IF($AK260&lt;=Lists!$M$24,"Alert","OK")))</f>
        <v/>
      </c>
      <c r="AM260" s="19"/>
      <c r="AN260" s="19"/>
      <c r="AO260" s="19"/>
      <c r="AP260" s="19"/>
      <c r="AQ260" s="19"/>
      <c r="AR260" s="19"/>
      <c r="AS260" s="19"/>
      <c r="AT260" s="19"/>
      <c r="AU260" s="19"/>
      <c r="AV260" s="19"/>
    </row>
    <row r="261" customFormat="false" ht="15" hidden="false" customHeight="false" outlineLevel="0" collapsed="false">
      <c r="A261" s="19"/>
      <c r="B261" s="19"/>
      <c r="C261" s="19"/>
      <c r="D261" s="19"/>
      <c r="E261" s="19"/>
      <c r="F261" s="19"/>
      <c r="G261" s="19"/>
      <c r="H261" s="19"/>
      <c r="I261" s="19"/>
      <c r="J261" s="19"/>
      <c r="K261" s="19"/>
      <c r="L261" s="20"/>
      <c r="M261" s="20"/>
      <c r="N261" s="20"/>
      <c r="O261" s="20"/>
      <c r="P261" s="20"/>
      <c r="Q261" s="15" t="str">
        <f aca="false">IF(COUNT($L261:$P261)&lt;5,"",ROUND(($L261*Lists!$M$2+$M261*Lists!$M$3+$N261*Lists!$M$4+$O261*Lists!$M$5+$P261*Lists!$M$6)/5*100,0))</f>
        <v/>
      </c>
      <c r="R261" s="16" t="str">
        <f aca="false">IF($Q261="","",IF($Q261&gt;=Lists!$M$20,"A",IF($Q261&gt;=Lists!$M$21,"B","C")))</f>
        <v/>
      </c>
      <c r="S261" s="16" t="str">
        <f aca="false">IF($A261="","",IF(COUNTIF(Records!$C$5:$C$3000,$A261)=0,"No data",CHOOSE(_xlfn.MAXIFS(Records!$R$5:$R$3000,Records!$C$5:$C$3000,$A261,Records!$Y$5:$Y$3000,"&lt;&gt;Closed")+1,"OK","Alert","Danger")))</f>
        <v/>
      </c>
      <c r="T261" s="15" t="str">
        <f aca="false">IF($A261="","",COUNTIFS(Records!$C$5:$C$3000,$A261,Records!$R$5:$R$3000,"&gt;0",Records!$Y$5:$Y$3000,"&lt;&gt;Closed"))</f>
        <v/>
      </c>
      <c r="U261" s="20"/>
      <c r="V261" s="20"/>
      <c r="W261" s="20"/>
      <c r="X261" s="20"/>
      <c r="Y261" s="20"/>
      <c r="Z261" s="20"/>
      <c r="AA261" s="20"/>
      <c r="AB261" s="20"/>
      <c r="AC261" s="20"/>
      <c r="AD261" s="20"/>
      <c r="AE261" s="20"/>
      <c r="AF261" s="20"/>
      <c r="AG261" s="20"/>
      <c r="AH261" s="20"/>
      <c r="AI261" s="20"/>
      <c r="AJ261" s="21"/>
      <c r="AK261" s="15" t="str">
        <f aca="true">IF($AJ261="","",$AJ261-TODAY())</f>
        <v/>
      </c>
      <c r="AL261" s="16" t="str">
        <f aca="false">IF($AJ261="","",IF($AK261&lt;0,"Danger",IF($AK261&lt;=Lists!$M$24,"Alert","OK")))</f>
        <v/>
      </c>
      <c r="AM261" s="19"/>
      <c r="AN261" s="19"/>
      <c r="AO261" s="19"/>
      <c r="AP261" s="19"/>
      <c r="AQ261" s="19"/>
      <c r="AR261" s="19"/>
      <c r="AS261" s="19"/>
      <c r="AT261" s="19"/>
      <c r="AU261" s="19"/>
      <c r="AV261" s="19"/>
    </row>
    <row r="262" customFormat="false" ht="15" hidden="false" customHeight="false" outlineLevel="0" collapsed="false">
      <c r="A262" s="19"/>
      <c r="B262" s="19"/>
      <c r="C262" s="19"/>
      <c r="D262" s="19"/>
      <c r="E262" s="19"/>
      <c r="F262" s="19"/>
      <c r="G262" s="19"/>
      <c r="H262" s="19"/>
      <c r="I262" s="19"/>
      <c r="J262" s="19"/>
      <c r="K262" s="19"/>
      <c r="L262" s="20"/>
      <c r="M262" s="20"/>
      <c r="N262" s="20"/>
      <c r="O262" s="20"/>
      <c r="P262" s="20"/>
      <c r="Q262" s="15" t="str">
        <f aca="false">IF(COUNT($L262:$P262)&lt;5,"",ROUND(($L262*Lists!$M$2+$M262*Lists!$M$3+$N262*Lists!$M$4+$O262*Lists!$M$5+$P262*Lists!$M$6)/5*100,0))</f>
        <v/>
      </c>
      <c r="R262" s="16" t="str">
        <f aca="false">IF($Q262="","",IF($Q262&gt;=Lists!$M$20,"A",IF($Q262&gt;=Lists!$M$21,"B","C")))</f>
        <v/>
      </c>
      <c r="S262" s="16" t="str">
        <f aca="false">IF($A262="","",IF(COUNTIF(Records!$C$5:$C$3000,$A262)=0,"No data",CHOOSE(_xlfn.MAXIFS(Records!$R$5:$R$3000,Records!$C$5:$C$3000,$A262,Records!$Y$5:$Y$3000,"&lt;&gt;Closed")+1,"OK","Alert","Danger")))</f>
        <v/>
      </c>
      <c r="T262" s="15" t="str">
        <f aca="false">IF($A262="","",COUNTIFS(Records!$C$5:$C$3000,$A262,Records!$R$5:$R$3000,"&gt;0",Records!$Y$5:$Y$3000,"&lt;&gt;Closed"))</f>
        <v/>
      </c>
      <c r="U262" s="20"/>
      <c r="V262" s="20"/>
      <c r="W262" s="20"/>
      <c r="X262" s="20"/>
      <c r="Y262" s="20"/>
      <c r="Z262" s="20"/>
      <c r="AA262" s="20"/>
      <c r="AB262" s="20"/>
      <c r="AC262" s="20"/>
      <c r="AD262" s="20"/>
      <c r="AE262" s="20"/>
      <c r="AF262" s="20"/>
      <c r="AG262" s="20"/>
      <c r="AH262" s="20"/>
      <c r="AI262" s="20"/>
      <c r="AJ262" s="21"/>
      <c r="AK262" s="15" t="str">
        <f aca="true">IF($AJ262="","",$AJ262-TODAY())</f>
        <v/>
      </c>
      <c r="AL262" s="16" t="str">
        <f aca="false">IF($AJ262="","",IF($AK262&lt;0,"Danger",IF($AK262&lt;=Lists!$M$24,"Alert","OK")))</f>
        <v/>
      </c>
      <c r="AM262" s="19"/>
      <c r="AN262" s="19"/>
      <c r="AO262" s="19"/>
      <c r="AP262" s="19"/>
      <c r="AQ262" s="19"/>
      <c r="AR262" s="19"/>
      <c r="AS262" s="19"/>
      <c r="AT262" s="19"/>
      <c r="AU262" s="19"/>
      <c r="AV262" s="19"/>
    </row>
    <row r="263" customFormat="false" ht="15" hidden="false" customHeight="false" outlineLevel="0" collapsed="false">
      <c r="A263" s="19"/>
      <c r="B263" s="19"/>
      <c r="C263" s="19"/>
      <c r="D263" s="19"/>
      <c r="E263" s="19"/>
      <c r="F263" s="19"/>
      <c r="G263" s="19"/>
      <c r="H263" s="19"/>
      <c r="I263" s="19"/>
      <c r="J263" s="19"/>
      <c r="K263" s="19"/>
      <c r="L263" s="20"/>
      <c r="M263" s="20"/>
      <c r="N263" s="20"/>
      <c r="O263" s="20"/>
      <c r="P263" s="20"/>
      <c r="Q263" s="15" t="str">
        <f aca="false">IF(COUNT($L263:$P263)&lt;5,"",ROUND(($L263*Lists!$M$2+$M263*Lists!$M$3+$N263*Lists!$M$4+$O263*Lists!$M$5+$P263*Lists!$M$6)/5*100,0))</f>
        <v/>
      </c>
      <c r="R263" s="16" t="str">
        <f aca="false">IF($Q263="","",IF($Q263&gt;=Lists!$M$20,"A",IF($Q263&gt;=Lists!$M$21,"B","C")))</f>
        <v/>
      </c>
      <c r="S263" s="16" t="str">
        <f aca="false">IF($A263="","",IF(COUNTIF(Records!$C$5:$C$3000,$A263)=0,"No data",CHOOSE(_xlfn.MAXIFS(Records!$R$5:$R$3000,Records!$C$5:$C$3000,$A263,Records!$Y$5:$Y$3000,"&lt;&gt;Closed")+1,"OK","Alert","Danger")))</f>
        <v/>
      </c>
      <c r="T263" s="15" t="str">
        <f aca="false">IF($A263="","",COUNTIFS(Records!$C$5:$C$3000,$A263,Records!$R$5:$R$3000,"&gt;0",Records!$Y$5:$Y$3000,"&lt;&gt;Closed"))</f>
        <v/>
      </c>
      <c r="U263" s="20"/>
      <c r="V263" s="20"/>
      <c r="W263" s="20"/>
      <c r="X263" s="20"/>
      <c r="Y263" s="20"/>
      <c r="Z263" s="20"/>
      <c r="AA263" s="20"/>
      <c r="AB263" s="20"/>
      <c r="AC263" s="20"/>
      <c r="AD263" s="20"/>
      <c r="AE263" s="20"/>
      <c r="AF263" s="20"/>
      <c r="AG263" s="20"/>
      <c r="AH263" s="20"/>
      <c r="AI263" s="20"/>
      <c r="AJ263" s="21"/>
      <c r="AK263" s="15" t="str">
        <f aca="true">IF($AJ263="","",$AJ263-TODAY())</f>
        <v/>
      </c>
      <c r="AL263" s="16" t="str">
        <f aca="false">IF($AJ263="","",IF($AK263&lt;0,"Danger",IF($AK263&lt;=Lists!$M$24,"Alert","OK")))</f>
        <v/>
      </c>
      <c r="AM263" s="19"/>
      <c r="AN263" s="19"/>
      <c r="AO263" s="19"/>
      <c r="AP263" s="19"/>
      <c r="AQ263" s="19"/>
      <c r="AR263" s="19"/>
      <c r="AS263" s="19"/>
      <c r="AT263" s="19"/>
      <c r="AU263" s="19"/>
      <c r="AV263" s="19"/>
    </row>
    <row r="264" customFormat="false" ht="15" hidden="false" customHeight="false" outlineLevel="0" collapsed="false">
      <c r="A264" s="19"/>
      <c r="B264" s="19"/>
      <c r="C264" s="19"/>
      <c r="D264" s="19"/>
      <c r="E264" s="19"/>
      <c r="F264" s="19"/>
      <c r="G264" s="19"/>
      <c r="H264" s="19"/>
      <c r="I264" s="19"/>
      <c r="J264" s="19"/>
      <c r="K264" s="19"/>
      <c r="L264" s="20"/>
      <c r="M264" s="20"/>
      <c r="N264" s="20"/>
      <c r="O264" s="20"/>
      <c r="P264" s="20"/>
      <c r="Q264" s="15" t="str">
        <f aca="false">IF(COUNT($L264:$P264)&lt;5,"",ROUND(($L264*Lists!$M$2+$M264*Lists!$M$3+$N264*Lists!$M$4+$O264*Lists!$M$5+$P264*Lists!$M$6)/5*100,0))</f>
        <v/>
      </c>
      <c r="R264" s="16" t="str">
        <f aca="false">IF($Q264="","",IF($Q264&gt;=Lists!$M$20,"A",IF($Q264&gt;=Lists!$M$21,"B","C")))</f>
        <v/>
      </c>
      <c r="S264" s="16" t="str">
        <f aca="false">IF($A264="","",IF(COUNTIF(Records!$C$5:$C$3000,$A264)=0,"No data",CHOOSE(_xlfn.MAXIFS(Records!$R$5:$R$3000,Records!$C$5:$C$3000,$A264,Records!$Y$5:$Y$3000,"&lt;&gt;Closed")+1,"OK","Alert","Danger")))</f>
        <v/>
      </c>
      <c r="T264" s="15" t="str">
        <f aca="false">IF($A264="","",COUNTIFS(Records!$C$5:$C$3000,$A264,Records!$R$5:$R$3000,"&gt;0",Records!$Y$5:$Y$3000,"&lt;&gt;Closed"))</f>
        <v/>
      </c>
      <c r="U264" s="20"/>
      <c r="V264" s="20"/>
      <c r="W264" s="20"/>
      <c r="X264" s="20"/>
      <c r="Y264" s="20"/>
      <c r="Z264" s="20"/>
      <c r="AA264" s="20"/>
      <c r="AB264" s="20"/>
      <c r="AC264" s="20"/>
      <c r="AD264" s="20"/>
      <c r="AE264" s="20"/>
      <c r="AF264" s="20"/>
      <c r="AG264" s="20"/>
      <c r="AH264" s="20"/>
      <c r="AI264" s="20"/>
      <c r="AJ264" s="21"/>
      <c r="AK264" s="15" t="str">
        <f aca="true">IF($AJ264="","",$AJ264-TODAY())</f>
        <v/>
      </c>
      <c r="AL264" s="16" t="str">
        <f aca="false">IF($AJ264="","",IF($AK264&lt;0,"Danger",IF($AK264&lt;=Lists!$M$24,"Alert","OK")))</f>
        <v/>
      </c>
      <c r="AM264" s="19"/>
      <c r="AN264" s="19"/>
      <c r="AO264" s="19"/>
      <c r="AP264" s="19"/>
      <c r="AQ264" s="19"/>
      <c r="AR264" s="19"/>
      <c r="AS264" s="19"/>
      <c r="AT264" s="19"/>
      <c r="AU264" s="19"/>
      <c r="AV264" s="19"/>
    </row>
    <row r="265" customFormat="false" ht="15" hidden="false" customHeight="false" outlineLevel="0" collapsed="false">
      <c r="A265" s="19"/>
      <c r="B265" s="19"/>
      <c r="C265" s="19"/>
      <c r="D265" s="19"/>
      <c r="E265" s="19"/>
      <c r="F265" s="19"/>
      <c r="G265" s="19"/>
      <c r="H265" s="19"/>
      <c r="I265" s="19"/>
      <c r="J265" s="19"/>
      <c r="K265" s="19"/>
      <c r="L265" s="20"/>
      <c r="M265" s="20"/>
      <c r="N265" s="20"/>
      <c r="O265" s="20"/>
      <c r="P265" s="20"/>
      <c r="Q265" s="15" t="str">
        <f aca="false">IF(COUNT($L265:$P265)&lt;5,"",ROUND(($L265*Lists!$M$2+$M265*Lists!$M$3+$N265*Lists!$M$4+$O265*Lists!$M$5+$P265*Lists!$M$6)/5*100,0))</f>
        <v/>
      </c>
      <c r="R265" s="16" t="str">
        <f aca="false">IF($Q265="","",IF($Q265&gt;=Lists!$M$20,"A",IF($Q265&gt;=Lists!$M$21,"B","C")))</f>
        <v/>
      </c>
      <c r="S265" s="16" t="str">
        <f aca="false">IF($A265="","",IF(COUNTIF(Records!$C$5:$C$3000,$A265)=0,"No data",CHOOSE(_xlfn.MAXIFS(Records!$R$5:$R$3000,Records!$C$5:$C$3000,$A265,Records!$Y$5:$Y$3000,"&lt;&gt;Closed")+1,"OK","Alert","Danger")))</f>
        <v/>
      </c>
      <c r="T265" s="15" t="str">
        <f aca="false">IF($A265="","",COUNTIFS(Records!$C$5:$C$3000,$A265,Records!$R$5:$R$3000,"&gt;0",Records!$Y$5:$Y$3000,"&lt;&gt;Closed"))</f>
        <v/>
      </c>
      <c r="U265" s="20"/>
      <c r="V265" s="20"/>
      <c r="W265" s="20"/>
      <c r="X265" s="20"/>
      <c r="Y265" s="20"/>
      <c r="Z265" s="20"/>
      <c r="AA265" s="20"/>
      <c r="AB265" s="20"/>
      <c r="AC265" s="20"/>
      <c r="AD265" s="20"/>
      <c r="AE265" s="20"/>
      <c r="AF265" s="20"/>
      <c r="AG265" s="20"/>
      <c r="AH265" s="20"/>
      <c r="AI265" s="20"/>
      <c r="AJ265" s="21"/>
      <c r="AK265" s="15" t="str">
        <f aca="true">IF($AJ265="","",$AJ265-TODAY())</f>
        <v/>
      </c>
      <c r="AL265" s="16" t="str">
        <f aca="false">IF($AJ265="","",IF($AK265&lt;0,"Danger",IF($AK265&lt;=Lists!$M$24,"Alert","OK")))</f>
        <v/>
      </c>
      <c r="AM265" s="19"/>
      <c r="AN265" s="19"/>
      <c r="AO265" s="19"/>
      <c r="AP265" s="19"/>
      <c r="AQ265" s="19"/>
      <c r="AR265" s="19"/>
      <c r="AS265" s="19"/>
      <c r="AT265" s="19"/>
      <c r="AU265" s="19"/>
      <c r="AV265" s="19"/>
    </row>
    <row r="266" customFormat="false" ht="15" hidden="false" customHeight="false" outlineLevel="0" collapsed="false">
      <c r="A266" s="19"/>
      <c r="B266" s="19"/>
      <c r="C266" s="19"/>
      <c r="D266" s="19"/>
      <c r="E266" s="19"/>
      <c r="F266" s="19"/>
      <c r="G266" s="19"/>
      <c r="H266" s="19"/>
      <c r="I266" s="19"/>
      <c r="J266" s="19"/>
      <c r="K266" s="19"/>
      <c r="L266" s="20"/>
      <c r="M266" s="20"/>
      <c r="N266" s="20"/>
      <c r="O266" s="20"/>
      <c r="P266" s="20"/>
      <c r="Q266" s="15" t="str">
        <f aca="false">IF(COUNT($L266:$P266)&lt;5,"",ROUND(($L266*Lists!$M$2+$M266*Lists!$M$3+$N266*Lists!$M$4+$O266*Lists!$M$5+$P266*Lists!$M$6)/5*100,0))</f>
        <v/>
      </c>
      <c r="R266" s="16" t="str">
        <f aca="false">IF($Q266="","",IF($Q266&gt;=Lists!$M$20,"A",IF($Q266&gt;=Lists!$M$21,"B","C")))</f>
        <v/>
      </c>
      <c r="S266" s="16" t="str">
        <f aca="false">IF($A266="","",IF(COUNTIF(Records!$C$5:$C$3000,$A266)=0,"No data",CHOOSE(_xlfn.MAXIFS(Records!$R$5:$R$3000,Records!$C$5:$C$3000,$A266,Records!$Y$5:$Y$3000,"&lt;&gt;Closed")+1,"OK","Alert","Danger")))</f>
        <v/>
      </c>
      <c r="T266" s="15" t="str">
        <f aca="false">IF($A266="","",COUNTIFS(Records!$C$5:$C$3000,$A266,Records!$R$5:$R$3000,"&gt;0",Records!$Y$5:$Y$3000,"&lt;&gt;Closed"))</f>
        <v/>
      </c>
      <c r="U266" s="20"/>
      <c r="V266" s="20"/>
      <c r="W266" s="20"/>
      <c r="X266" s="20"/>
      <c r="Y266" s="20"/>
      <c r="Z266" s="20"/>
      <c r="AA266" s="20"/>
      <c r="AB266" s="20"/>
      <c r="AC266" s="20"/>
      <c r="AD266" s="20"/>
      <c r="AE266" s="20"/>
      <c r="AF266" s="20"/>
      <c r="AG266" s="20"/>
      <c r="AH266" s="20"/>
      <c r="AI266" s="20"/>
      <c r="AJ266" s="21"/>
      <c r="AK266" s="15" t="str">
        <f aca="true">IF($AJ266="","",$AJ266-TODAY())</f>
        <v/>
      </c>
      <c r="AL266" s="16" t="str">
        <f aca="false">IF($AJ266="","",IF($AK266&lt;0,"Danger",IF($AK266&lt;=Lists!$M$24,"Alert","OK")))</f>
        <v/>
      </c>
      <c r="AM266" s="19"/>
      <c r="AN266" s="19"/>
      <c r="AO266" s="19"/>
      <c r="AP266" s="19"/>
      <c r="AQ266" s="19"/>
      <c r="AR266" s="19"/>
      <c r="AS266" s="19"/>
      <c r="AT266" s="19"/>
      <c r="AU266" s="19"/>
      <c r="AV266" s="19"/>
    </row>
    <row r="267" customFormat="false" ht="15" hidden="false" customHeight="false" outlineLevel="0" collapsed="false">
      <c r="A267" s="19"/>
      <c r="B267" s="19"/>
      <c r="C267" s="19"/>
      <c r="D267" s="19"/>
      <c r="E267" s="19"/>
      <c r="F267" s="19"/>
      <c r="G267" s="19"/>
      <c r="H267" s="19"/>
      <c r="I267" s="19"/>
      <c r="J267" s="19"/>
      <c r="K267" s="19"/>
      <c r="L267" s="20"/>
      <c r="M267" s="20"/>
      <c r="N267" s="20"/>
      <c r="O267" s="20"/>
      <c r="P267" s="20"/>
      <c r="Q267" s="15" t="str">
        <f aca="false">IF(COUNT($L267:$P267)&lt;5,"",ROUND(($L267*Lists!$M$2+$M267*Lists!$M$3+$N267*Lists!$M$4+$O267*Lists!$M$5+$P267*Lists!$M$6)/5*100,0))</f>
        <v/>
      </c>
      <c r="R267" s="16" t="str">
        <f aca="false">IF($Q267="","",IF($Q267&gt;=Lists!$M$20,"A",IF($Q267&gt;=Lists!$M$21,"B","C")))</f>
        <v/>
      </c>
      <c r="S267" s="16" t="str">
        <f aca="false">IF($A267="","",IF(COUNTIF(Records!$C$5:$C$3000,$A267)=0,"No data",CHOOSE(_xlfn.MAXIFS(Records!$R$5:$R$3000,Records!$C$5:$C$3000,$A267,Records!$Y$5:$Y$3000,"&lt;&gt;Closed")+1,"OK","Alert","Danger")))</f>
        <v/>
      </c>
      <c r="T267" s="15" t="str">
        <f aca="false">IF($A267="","",COUNTIFS(Records!$C$5:$C$3000,$A267,Records!$R$5:$R$3000,"&gt;0",Records!$Y$5:$Y$3000,"&lt;&gt;Closed"))</f>
        <v/>
      </c>
      <c r="U267" s="20"/>
      <c r="V267" s="20"/>
      <c r="W267" s="20"/>
      <c r="X267" s="20"/>
      <c r="Y267" s="20"/>
      <c r="Z267" s="20"/>
      <c r="AA267" s="20"/>
      <c r="AB267" s="20"/>
      <c r="AC267" s="20"/>
      <c r="AD267" s="20"/>
      <c r="AE267" s="20"/>
      <c r="AF267" s="20"/>
      <c r="AG267" s="20"/>
      <c r="AH267" s="20"/>
      <c r="AI267" s="20"/>
      <c r="AJ267" s="21"/>
      <c r="AK267" s="15" t="str">
        <f aca="true">IF($AJ267="","",$AJ267-TODAY())</f>
        <v/>
      </c>
      <c r="AL267" s="16" t="str">
        <f aca="false">IF($AJ267="","",IF($AK267&lt;0,"Danger",IF($AK267&lt;=Lists!$M$24,"Alert","OK")))</f>
        <v/>
      </c>
      <c r="AM267" s="19"/>
      <c r="AN267" s="19"/>
      <c r="AO267" s="19"/>
      <c r="AP267" s="19"/>
      <c r="AQ267" s="19"/>
      <c r="AR267" s="19"/>
      <c r="AS267" s="19"/>
      <c r="AT267" s="19"/>
      <c r="AU267" s="19"/>
      <c r="AV267" s="19"/>
    </row>
    <row r="268" customFormat="false" ht="15" hidden="false" customHeight="false" outlineLevel="0" collapsed="false">
      <c r="A268" s="19"/>
      <c r="B268" s="19"/>
      <c r="C268" s="19"/>
      <c r="D268" s="19"/>
      <c r="E268" s="19"/>
      <c r="F268" s="19"/>
      <c r="G268" s="19"/>
      <c r="H268" s="19"/>
      <c r="I268" s="19"/>
      <c r="J268" s="19"/>
      <c r="K268" s="19"/>
      <c r="L268" s="20"/>
      <c r="M268" s="20"/>
      <c r="N268" s="20"/>
      <c r="O268" s="20"/>
      <c r="P268" s="20"/>
      <c r="Q268" s="15" t="str">
        <f aca="false">IF(COUNT($L268:$P268)&lt;5,"",ROUND(($L268*Lists!$M$2+$M268*Lists!$M$3+$N268*Lists!$M$4+$O268*Lists!$M$5+$P268*Lists!$M$6)/5*100,0))</f>
        <v/>
      </c>
      <c r="R268" s="16" t="str">
        <f aca="false">IF($Q268="","",IF($Q268&gt;=Lists!$M$20,"A",IF($Q268&gt;=Lists!$M$21,"B","C")))</f>
        <v/>
      </c>
      <c r="S268" s="16" t="str">
        <f aca="false">IF($A268="","",IF(COUNTIF(Records!$C$5:$C$3000,$A268)=0,"No data",CHOOSE(_xlfn.MAXIFS(Records!$R$5:$R$3000,Records!$C$5:$C$3000,$A268,Records!$Y$5:$Y$3000,"&lt;&gt;Closed")+1,"OK","Alert","Danger")))</f>
        <v/>
      </c>
      <c r="T268" s="15" t="str">
        <f aca="false">IF($A268="","",COUNTIFS(Records!$C$5:$C$3000,$A268,Records!$R$5:$R$3000,"&gt;0",Records!$Y$5:$Y$3000,"&lt;&gt;Closed"))</f>
        <v/>
      </c>
      <c r="U268" s="20"/>
      <c r="V268" s="20"/>
      <c r="W268" s="20"/>
      <c r="X268" s="20"/>
      <c r="Y268" s="20"/>
      <c r="Z268" s="20"/>
      <c r="AA268" s="20"/>
      <c r="AB268" s="20"/>
      <c r="AC268" s="20"/>
      <c r="AD268" s="20"/>
      <c r="AE268" s="20"/>
      <c r="AF268" s="20"/>
      <c r="AG268" s="20"/>
      <c r="AH268" s="20"/>
      <c r="AI268" s="20"/>
      <c r="AJ268" s="21"/>
      <c r="AK268" s="15" t="str">
        <f aca="true">IF($AJ268="","",$AJ268-TODAY())</f>
        <v/>
      </c>
      <c r="AL268" s="16" t="str">
        <f aca="false">IF($AJ268="","",IF($AK268&lt;0,"Danger",IF($AK268&lt;=Lists!$M$24,"Alert","OK")))</f>
        <v/>
      </c>
      <c r="AM268" s="19"/>
      <c r="AN268" s="19"/>
      <c r="AO268" s="19"/>
      <c r="AP268" s="19"/>
      <c r="AQ268" s="19"/>
      <c r="AR268" s="19"/>
      <c r="AS268" s="19"/>
      <c r="AT268" s="19"/>
      <c r="AU268" s="19"/>
      <c r="AV268" s="19"/>
    </row>
    <row r="269" customFormat="false" ht="15" hidden="false" customHeight="false" outlineLevel="0" collapsed="false">
      <c r="A269" s="19"/>
      <c r="B269" s="19"/>
      <c r="C269" s="19"/>
      <c r="D269" s="19"/>
      <c r="E269" s="19"/>
      <c r="F269" s="19"/>
      <c r="G269" s="19"/>
      <c r="H269" s="19"/>
      <c r="I269" s="19"/>
      <c r="J269" s="19"/>
      <c r="K269" s="19"/>
      <c r="L269" s="20"/>
      <c r="M269" s="20"/>
      <c r="N269" s="20"/>
      <c r="O269" s="20"/>
      <c r="P269" s="20"/>
      <c r="Q269" s="15" t="str">
        <f aca="false">IF(COUNT($L269:$P269)&lt;5,"",ROUND(($L269*Lists!$M$2+$M269*Lists!$M$3+$N269*Lists!$M$4+$O269*Lists!$M$5+$P269*Lists!$M$6)/5*100,0))</f>
        <v/>
      </c>
      <c r="R269" s="16" t="str">
        <f aca="false">IF($Q269="","",IF($Q269&gt;=Lists!$M$20,"A",IF($Q269&gt;=Lists!$M$21,"B","C")))</f>
        <v/>
      </c>
      <c r="S269" s="16" t="str">
        <f aca="false">IF($A269="","",IF(COUNTIF(Records!$C$5:$C$3000,$A269)=0,"No data",CHOOSE(_xlfn.MAXIFS(Records!$R$5:$R$3000,Records!$C$5:$C$3000,$A269,Records!$Y$5:$Y$3000,"&lt;&gt;Closed")+1,"OK","Alert","Danger")))</f>
        <v/>
      </c>
      <c r="T269" s="15" t="str">
        <f aca="false">IF($A269="","",COUNTIFS(Records!$C$5:$C$3000,$A269,Records!$R$5:$R$3000,"&gt;0",Records!$Y$5:$Y$3000,"&lt;&gt;Closed"))</f>
        <v/>
      </c>
      <c r="U269" s="20"/>
      <c r="V269" s="20"/>
      <c r="W269" s="20"/>
      <c r="X269" s="20"/>
      <c r="Y269" s="20"/>
      <c r="Z269" s="20"/>
      <c r="AA269" s="20"/>
      <c r="AB269" s="20"/>
      <c r="AC269" s="20"/>
      <c r="AD269" s="20"/>
      <c r="AE269" s="20"/>
      <c r="AF269" s="20"/>
      <c r="AG269" s="20"/>
      <c r="AH269" s="20"/>
      <c r="AI269" s="20"/>
      <c r="AJ269" s="21"/>
      <c r="AK269" s="15" t="str">
        <f aca="true">IF($AJ269="","",$AJ269-TODAY())</f>
        <v/>
      </c>
      <c r="AL269" s="16" t="str">
        <f aca="false">IF($AJ269="","",IF($AK269&lt;0,"Danger",IF($AK269&lt;=Lists!$M$24,"Alert","OK")))</f>
        <v/>
      </c>
      <c r="AM269" s="19"/>
      <c r="AN269" s="19"/>
      <c r="AO269" s="19"/>
      <c r="AP269" s="19"/>
      <c r="AQ269" s="19"/>
      <c r="AR269" s="19"/>
      <c r="AS269" s="19"/>
      <c r="AT269" s="19"/>
      <c r="AU269" s="19"/>
      <c r="AV269" s="19"/>
    </row>
    <row r="270" customFormat="false" ht="15" hidden="false" customHeight="false" outlineLevel="0" collapsed="false">
      <c r="A270" s="19"/>
      <c r="B270" s="19"/>
      <c r="C270" s="19"/>
      <c r="D270" s="19"/>
      <c r="E270" s="19"/>
      <c r="F270" s="19"/>
      <c r="G270" s="19"/>
      <c r="H270" s="19"/>
      <c r="I270" s="19"/>
      <c r="J270" s="19"/>
      <c r="K270" s="19"/>
      <c r="L270" s="20"/>
      <c r="M270" s="20"/>
      <c r="N270" s="20"/>
      <c r="O270" s="20"/>
      <c r="P270" s="20"/>
      <c r="Q270" s="15" t="str">
        <f aca="false">IF(COUNT($L270:$P270)&lt;5,"",ROUND(($L270*Lists!$M$2+$M270*Lists!$M$3+$N270*Lists!$M$4+$O270*Lists!$M$5+$P270*Lists!$M$6)/5*100,0))</f>
        <v/>
      </c>
      <c r="R270" s="16" t="str">
        <f aca="false">IF($Q270="","",IF($Q270&gt;=Lists!$M$20,"A",IF($Q270&gt;=Lists!$M$21,"B","C")))</f>
        <v/>
      </c>
      <c r="S270" s="16" t="str">
        <f aca="false">IF($A270="","",IF(COUNTIF(Records!$C$5:$C$3000,$A270)=0,"No data",CHOOSE(_xlfn.MAXIFS(Records!$R$5:$R$3000,Records!$C$5:$C$3000,$A270,Records!$Y$5:$Y$3000,"&lt;&gt;Closed")+1,"OK","Alert","Danger")))</f>
        <v/>
      </c>
      <c r="T270" s="15" t="str">
        <f aca="false">IF($A270="","",COUNTIFS(Records!$C$5:$C$3000,$A270,Records!$R$5:$R$3000,"&gt;0",Records!$Y$5:$Y$3000,"&lt;&gt;Closed"))</f>
        <v/>
      </c>
      <c r="U270" s="20"/>
      <c r="V270" s="20"/>
      <c r="W270" s="20"/>
      <c r="X270" s="20"/>
      <c r="Y270" s="20"/>
      <c r="Z270" s="20"/>
      <c r="AA270" s="20"/>
      <c r="AB270" s="20"/>
      <c r="AC270" s="20"/>
      <c r="AD270" s="20"/>
      <c r="AE270" s="20"/>
      <c r="AF270" s="20"/>
      <c r="AG270" s="20"/>
      <c r="AH270" s="20"/>
      <c r="AI270" s="20"/>
      <c r="AJ270" s="21"/>
      <c r="AK270" s="15" t="str">
        <f aca="true">IF($AJ270="","",$AJ270-TODAY())</f>
        <v/>
      </c>
      <c r="AL270" s="16" t="str">
        <f aca="false">IF($AJ270="","",IF($AK270&lt;0,"Danger",IF($AK270&lt;=Lists!$M$24,"Alert","OK")))</f>
        <v/>
      </c>
      <c r="AM270" s="19"/>
      <c r="AN270" s="19"/>
      <c r="AO270" s="19"/>
      <c r="AP270" s="19"/>
      <c r="AQ270" s="19"/>
      <c r="AR270" s="19"/>
      <c r="AS270" s="19"/>
      <c r="AT270" s="19"/>
      <c r="AU270" s="19"/>
      <c r="AV270" s="19"/>
    </row>
    <row r="271" customFormat="false" ht="15" hidden="false" customHeight="false" outlineLevel="0" collapsed="false">
      <c r="A271" s="19"/>
      <c r="B271" s="19"/>
      <c r="C271" s="19"/>
      <c r="D271" s="19"/>
      <c r="E271" s="19"/>
      <c r="F271" s="19"/>
      <c r="G271" s="19"/>
      <c r="H271" s="19"/>
      <c r="I271" s="19"/>
      <c r="J271" s="19"/>
      <c r="K271" s="19"/>
      <c r="L271" s="20"/>
      <c r="M271" s="20"/>
      <c r="N271" s="20"/>
      <c r="O271" s="20"/>
      <c r="P271" s="20"/>
      <c r="Q271" s="15" t="str">
        <f aca="false">IF(COUNT($L271:$P271)&lt;5,"",ROUND(($L271*Lists!$M$2+$M271*Lists!$M$3+$N271*Lists!$M$4+$O271*Lists!$M$5+$P271*Lists!$M$6)/5*100,0))</f>
        <v/>
      </c>
      <c r="R271" s="16" t="str">
        <f aca="false">IF($Q271="","",IF($Q271&gt;=Lists!$M$20,"A",IF($Q271&gt;=Lists!$M$21,"B","C")))</f>
        <v/>
      </c>
      <c r="S271" s="16" t="str">
        <f aca="false">IF($A271="","",IF(COUNTIF(Records!$C$5:$C$3000,$A271)=0,"No data",CHOOSE(_xlfn.MAXIFS(Records!$R$5:$R$3000,Records!$C$5:$C$3000,$A271,Records!$Y$5:$Y$3000,"&lt;&gt;Closed")+1,"OK","Alert","Danger")))</f>
        <v/>
      </c>
      <c r="T271" s="15" t="str">
        <f aca="false">IF($A271="","",COUNTIFS(Records!$C$5:$C$3000,$A271,Records!$R$5:$R$3000,"&gt;0",Records!$Y$5:$Y$3000,"&lt;&gt;Closed"))</f>
        <v/>
      </c>
      <c r="U271" s="20"/>
      <c r="V271" s="20"/>
      <c r="W271" s="20"/>
      <c r="X271" s="20"/>
      <c r="Y271" s="20"/>
      <c r="Z271" s="20"/>
      <c r="AA271" s="20"/>
      <c r="AB271" s="20"/>
      <c r="AC271" s="20"/>
      <c r="AD271" s="20"/>
      <c r="AE271" s="20"/>
      <c r="AF271" s="20"/>
      <c r="AG271" s="20"/>
      <c r="AH271" s="20"/>
      <c r="AI271" s="20"/>
      <c r="AJ271" s="21"/>
      <c r="AK271" s="15" t="str">
        <f aca="true">IF($AJ271="","",$AJ271-TODAY())</f>
        <v/>
      </c>
      <c r="AL271" s="16" t="str">
        <f aca="false">IF($AJ271="","",IF($AK271&lt;0,"Danger",IF($AK271&lt;=Lists!$M$24,"Alert","OK")))</f>
        <v/>
      </c>
      <c r="AM271" s="19"/>
      <c r="AN271" s="19"/>
      <c r="AO271" s="19"/>
      <c r="AP271" s="19"/>
      <c r="AQ271" s="19"/>
      <c r="AR271" s="19"/>
      <c r="AS271" s="19"/>
      <c r="AT271" s="19"/>
      <c r="AU271" s="19"/>
      <c r="AV271" s="19"/>
    </row>
    <row r="272" customFormat="false" ht="15" hidden="false" customHeight="false" outlineLevel="0" collapsed="false">
      <c r="A272" s="19"/>
      <c r="B272" s="19"/>
      <c r="C272" s="19"/>
      <c r="D272" s="19"/>
      <c r="E272" s="19"/>
      <c r="F272" s="19"/>
      <c r="G272" s="19"/>
      <c r="H272" s="19"/>
      <c r="I272" s="19"/>
      <c r="J272" s="19"/>
      <c r="K272" s="19"/>
      <c r="L272" s="20"/>
      <c r="M272" s="20"/>
      <c r="N272" s="20"/>
      <c r="O272" s="20"/>
      <c r="P272" s="20"/>
      <c r="Q272" s="15" t="str">
        <f aca="false">IF(COUNT($L272:$P272)&lt;5,"",ROUND(($L272*Lists!$M$2+$M272*Lists!$M$3+$N272*Lists!$M$4+$O272*Lists!$M$5+$P272*Lists!$M$6)/5*100,0))</f>
        <v/>
      </c>
      <c r="R272" s="16" t="str">
        <f aca="false">IF($Q272="","",IF($Q272&gt;=Lists!$M$20,"A",IF($Q272&gt;=Lists!$M$21,"B","C")))</f>
        <v/>
      </c>
      <c r="S272" s="16" t="str">
        <f aca="false">IF($A272="","",IF(COUNTIF(Records!$C$5:$C$3000,$A272)=0,"No data",CHOOSE(_xlfn.MAXIFS(Records!$R$5:$R$3000,Records!$C$5:$C$3000,$A272,Records!$Y$5:$Y$3000,"&lt;&gt;Closed")+1,"OK","Alert","Danger")))</f>
        <v/>
      </c>
      <c r="T272" s="15" t="str">
        <f aca="false">IF($A272="","",COUNTIFS(Records!$C$5:$C$3000,$A272,Records!$R$5:$R$3000,"&gt;0",Records!$Y$5:$Y$3000,"&lt;&gt;Closed"))</f>
        <v/>
      </c>
      <c r="U272" s="20"/>
      <c r="V272" s="20"/>
      <c r="W272" s="20"/>
      <c r="X272" s="20"/>
      <c r="Y272" s="20"/>
      <c r="Z272" s="20"/>
      <c r="AA272" s="20"/>
      <c r="AB272" s="20"/>
      <c r="AC272" s="20"/>
      <c r="AD272" s="20"/>
      <c r="AE272" s="20"/>
      <c r="AF272" s="20"/>
      <c r="AG272" s="20"/>
      <c r="AH272" s="20"/>
      <c r="AI272" s="20"/>
      <c r="AJ272" s="21"/>
      <c r="AK272" s="15" t="str">
        <f aca="true">IF($AJ272="","",$AJ272-TODAY())</f>
        <v/>
      </c>
      <c r="AL272" s="16" t="str">
        <f aca="false">IF($AJ272="","",IF($AK272&lt;0,"Danger",IF($AK272&lt;=Lists!$M$24,"Alert","OK")))</f>
        <v/>
      </c>
      <c r="AM272" s="19"/>
      <c r="AN272" s="19"/>
      <c r="AO272" s="19"/>
      <c r="AP272" s="19"/>
      <c r="AQ272" s="19"/>
      <c r="AR272" s="19"/>
      <c r="AS272" s="19"/>
      <c r="AT272" s="19"/>
      <c r="AU272" s="19"/>
      <c r="AV272" s="19"/>
    </row>
    <row r="273" customFormat="false" ht="15" hidden="false" customHeight="false" outlineLevel="0" collapsed="false">
      <c r="A273" s="19"/>
      <c r="B273" s="19"/>
      <c r="C273" s="19"/>
      <c r="D273" s="19"/>
      <c r="E273" s="19"/>
      <c r="F273" s="19"/>
      <c r="G273" s="19"/>
      <c r="H273" s="19"/>
      <c r="I273" s="19"/>
      <c r="J273" s="19"/>
      <c r="K273" s="19"/>
      <c r="L273" s="20"/>
      <c r="M273" s="20"/>
      <c r="N273" s="20"/>
      <c r="O273" s="20"/>
      <c r="P273" s="20"/>
      <c r="Q273" s="15" t="str">
        <f aca="false">IF(COUNT($L273:$P273)&lt;5,"",ROUND(($L273*Lists!$M$2+$M273*Lists!$M$3+$N273*Lists!$M$4+$O273*Lists!$M$5+$P273*Lists!$M$6)/5*100,0))</f>
        <v/>
      </c>
      <c r="R273" s="16" t="str">
        <f aca="false">IF($Q273="","",IF($Q273&gt;=Lists!$M$20,"A",IF($Q273&gt;=Lists!$M$21,"B","C")))</f>
        <v/>
      </c>
      <c r="S273" s="16" t="str">
        <f aca="false">IF($A273="","",IF(COUNTIF(Records!$C$5:$C$3000,$A273)=0,"No data",CHOOSE(_xlfn.MAXIFS(Records!$R$5:$R$3000,Records!$C$5:$C$3000,$A273,Records!$Y$5:$Y$3000,"&lt;&gt;Closed")+1,"OK","Alert","Danger")))</f>
        <v/>
      </c>
      <c r="T273" s="15" t="str">
        <f aca="false">IF($A273="","",COUNTIFS(Records!$C$5:$C$3000,$A273,Records!$R$5:$R$3000,"&gt;0",Records!$Y$5:$Y$3000,"&lt;&gt;Closed"))</f>
        <v/>
      </c>
      <c r="U273" s="20"/>
      <c r="V273" s="20"/>
      <c r="W273" s="20"/>
      <c r="X273" s="20"/>
      <c r="Y273" s="20"/>
      <c r="Z273" s="20"/>
      <c r="AA273" s="20"/>
      <c r="AB273" s="20"/>
      <c r="AC273" s="20"/>
      <c r="AD273" s="20"/>
      <c r="AE273" s="20"/>
      <c r="AF273" s="20"/>
      <c r="AG273" s="20"/>
      <c r="AH273" s="20"/>
      <c r="AI273" s="20"/>
      <c r="AJ273" s="21"/>
      <c r="AK273" s="15" t="str">
        <f aca="true">IF($AJ273="","",$AJ273-TODAY())</f>
        <v/>
      </c>
      <c r="AL273" s="16" t="str">
        <f aca="false">IF($AJ273="","",IF($AK273&lt;0,"Danger",IF($AK273&lt;=Lists!$M$24,"Alert","OK")))</f>
        <v/>
      </c>
      <c r="AM273" s="19"/>
      <c r="AN273" s="19"/>
      <c r="AO273" s="19"/>
      <c r="AP273" s="19"/>
      <c r="AQ273" s="19"/>
      <c r="AR273" s="19"/>
      <c r="AS273" s="19"/>
      <c r="AT273" s="19"/>
      <c r="AU273" s="19"/>
      <c r="AV273" s="19"/>
    </row>
    <row r="274" customFormat="false" ht="15" hidden="false" customHeight="false" outlineLevel="0" collapsed="false">
      <c r="A274" s="19"/>
      <c r="B274" s="19"/>
      <c r="C274" s="19"/>
      <c r="D274" s="19"/>
      <c r="E274" s="19"/>
      <c r="F274" s="19"/>
      <c r="G274" s="19"/>
      <c r="H274" s="19"/>
      <c r="I274" s="19"/>
      <c r="J274" s="19"/>
      <c r="K274" s="19"/>
      <c r="L274" s="20"/>
      <c r="M274" s="20"/>
      <c r="N274" s="20"/>
      <c r="O274" s="20"/>
      <c r="P274" s="20"/>
      <c r="Q274" s="15" t="str">
        <f aca="false">IF(COUNT($L274:$P274)&lt;5,"",ROUND(($L274*Lists!$M$2+$M274*Lists!$M$3+$N274*Lists!$M$4+$O274*Lists!$M$5+$P274*Lists!$M$6)/5*100,0))</f>
        <v/>
      </c>
      <c r="R274" s="16" t="str">
        <f aca="false">IF($Q274="","",IF($Q274&gt;=Lists!$M$20,"A",IF($Q274&gt;=Lists!$M$21,"B","C")))</f>
        <v/>
      </c>
      <c r="S274" s="16" t="str">
        <f aca="false">IF($A274="","",IF(COUNTIF(Records!$C$5:$C$3000,$A274)=0,"No data",CHOOSE(_xlfn.MAXIFS(Records!$R$5:$R$3000,Records!$C$5:$C$3000,$A274,Records!$Y$5:$Y$3000,"&lt;&gt;Closed")+1,"OK","Alert","Danger")))</f>
        <v/>
      </c>
      <c r="T274" s="15" t="str">
        <f aca="false">IF($A274="","",COUNTIFS(Records!$C$5:$C$3000,$A274,Records!$R$5:$R$3000,"&gt;0",Records!$Y$5:$Y$3000,"&lt;&gt;Closed"))</f>
        <v/>
      </c>
      <c r="U274" s="20"/>
      <c r="V274" s="20"/>
      <c r="W274" s="20"/>
      <c r="X274" s="20"/>
      <c r="Y274" s="20"/>
      <c r="Z274" s="20"/>
      <c r="AA274" s="20"/>
      <c r="AB274" s="20"/>
      <c r="AC274" s="20"/>
      <c r="AD274" s="20"/>
      <c r="AE274" s="20"/>
      <c r="AF274" s="20"/>
      <c r="AG274" s="20"/>
      <c r="AH274" s="20"/>
      <c r="AI274" s="20"/>
      <c r="AJ274" s="21"/>
      <c r="AK274" s="15" t="str">
        <f aca="true">IF($AJ274="","",$AJ274-TODAY())</f>
        <v/>
      </c>
      <c r="AL274" s="16" t="str">
        <f aca="false">IF($AJ274="","",IF($AK274&lt;0,"Danger",IF($AK274&lt;=Lists!$M$24,"Alert","OK")))</f>
        <v/>
      </c>
      <c r="AM274" s="19"/>
      <c r="AN274" s="19"/>
      <c r="AO274" s="19"/>
      <c r="AP274" s="19"/>
      <c r="AQ274" s="19"/>
      <c r="AR274" s="19"/>
      <c r="AS274" s="19"/>
      <c r="AT274" s="19"/>
      <c r="AU274" s="19"/>
      <c r="AV274" s="19"/>
    </row>
    <row r="275" customFormat="false" ht="15" hidden="false" customHeight="false" outlineLevel="0" collapsed="false">
      <c r="A275" s="19"/>
      <c r="B275" s="19"/>
      <c r="C275" s="19"/>
      <c r="D275" s="19"/>
      <c r="E275" s="19"/>
      <c r="F275" s="19"/>
      <c r="G275" s="19"/>
      <c r="H275" s="19"/>
      <c r="I275" s="19"/>
      <c r="J275" s="19"/>
      <c r="K275" s="19"/>
      <c r="L275" s="20"/>
      <c r="M275" s="20"/>
      <c r="N275" s="20"/>
      <c r="O275" s="20"/>
      <c r="P275" s="20"/>
      <c r="Q275" s="15" t="str">
        <f aca="false">IF(COUNT($L275:$P275)&lt;5,"",ROUND(($L275*Lists!$M$2+$M275*Lists!$M$3+$N275*Lists!$M$4+$O275*Lists!$M$5+$P275*Lists!$M$6)/5*100,0))</f>
        <v/>
      </c>
      <c r="R275" s="16" t="str">
        <f aca="false">IF($Q275="","",IF($Q275&gt;=Lists!$M$20,"A",IF($Q275&gt;=Lists!$M$21,"B","C")))</f>
        <v/>
      </c>
      <c r="S275" s="16" t="str">
        <f aca="false">IF($A275="","",IF(COUNTIF(Records!$C$5:$C$3000,$A275)=0,"No data",CHOOSE(_xlfn.MAXIFS(Records!$R$5:$R$3000,Records!$C$5:$C$3000,$A275,Records!$Y$5:$Y$3000,"&lt;&gt;Closed")+1,"OK","Alert","Danger")))</f>
        <v/>
      </c>
      <c r="T275" s="15" t="str">
        <f aca="false">IF($A275="","",COUNTIFS(Records!$C$5:$C$3000,$A275,Records!$R$5:$R$3000,"&gt;0",Records!$Y$5:$Y$3000,"&lt;&gt;Closed"))</f>
        <v/>
      </c>
      <c r="U275" s="20"/>
      <c r="V275" s="20"/>
      <c r="W275" s="20"/>
      <c r="X275" s="20"/>
      <c r="Y275" s="20"/>
      <c r="Z275" s="20"/>
      <c r="AA275" s="20"/>
      <c r="AB275" s="20"/>
      <c r="AC275" s="20"/>
      <c r="AD275" s="20"/>
      <c r="AE275" s="20"/>
      <c r="AF275" s="20"/>
      <c r="AG275" s="20"/>
      <c r="AH275" s="20"/>
      <c r="AI275" s="20"/>
      <c r="AJ275" s="21"/>
      <c r="AK275" s="15" t="str">
        <f aca="true">IF($AJ275="","",$AJ275-TODAY())</f>
        <v/>
      </c>
      <c r="AL275" s="16" t="str">
        <f aca="false">IF($AJ275="","",IF($AK275&lt;0,"Danger",IF($AK275&lt;=Lists!$M$24,"Alert","OK")))</f>
        <v/>
      </c>
      <c r="AM275" s="19"/>
      <c r="AN275" s="19"/>
      <c r="AO275" s="19"/>
      <c r="AP275" s="19"/>
      <c r="AQ275" s="19"/>
      <c r="AR275" s="19"/>
      <c r="AS275" s="19"/>
      <c r="AT275" s="19"/>
      <c r="AU275" s="19"/>
      <c r="AV275" s="19"/>
    </row>
    <row r="276" customFormat="false" ht="15" hidden="false" customHeight="false" outlineLevel="0" collapsed="false">
      <c r="A276" s="19"/>
      <c r="B276" s="19"/>
      <c r="C276" s="19"/>
      <c r="D276" s="19"/>
      <c r="E276" s="19"/>
      <c r="F276" s="19"/>
      <c r="G276" s="19"/>
      <c r="H276" s="19"/>
      <c r="I276" s="19"/>
      <c r="J276" s="19"/>
      <c r="K276" s="19"/>
      <c r="L276" s="20"/>
      <c r="M276" s="20"/>
      <c r="N276" s="20"/>
      <c r="O276" s="20"/>
      <c r="P276" s="20"/>
      <c r="Q276" s="15" t="str">
        <f aca="false">IF(COUNT($L276:$P276)&lt;5,"",ROUND(($L276*Lists!$M$2+$M276*Lists!$M$3+$N276*Lists!$M$4+$O276*Lists!$M$5+$P276*Lists!$M$6)/5*100,0))</f>
        <v/>
      </c>
      <c r="R276" s="16" t="str">
        <f aca="false">IF($Q276="","",IF($Q276&gt;=Lists!$M$20,"A",IF($Q276&gt;=Lists!$M$21,"B","C")))</f>
        <v/>
      </c>
      <c r="S276" s="16" t="str">
        <f aca="false">IF($A276="","",IF(COUNTIF(Records!$C$5:$C$3000,$A276)=0,"No data",CHOOSE(_xlfn.MAXIFS(Records!$R$5:$R$3000,Records!$C$5:$C$3000,$A276,Records!$Y$5:$Y$3000,"&lt;&gt;Closed")+1,"OK","Alert","Danger")))</f>
        <v/>
      </c>
      <c r="T276" s="15" t="str">
        <f aca="false">IF($A276="","",COUNTIFS(Records!$C$5:$C$3000,$A276,Records!$R$5:$R$3000,"&gt;0",Records!$Y$5:$Y$3000,"&lt;&gt;Closed"))</f>
        <v/>
      </c>
      <c r="U276" s="20"/>
      <c r="V276" s="20"/>
      <c r="W276" s="20"/>
      <c r="X276" s="20"/>
      <c r="Y276" s="20"/>
      <c r="Z276" s="20"/>
      <c r="AA276" s="20"/>
      <c r="AB276" s="20"/>
      <c r="AC276" s="20"/>
      <c r="AD276" s="20"/>
      <c r="AE276" s="20"/>
      <c r="AF276" s="20"/>
      <c r="AG276" s="20"/>
      <c r="AH276" s="20"/>
      <c r="AI276" s="20"/>
      <c r="AJ276" s="21"/>
      <c r="AK276" s="15" t="str">
        <f aca="true">IF($AJ276="","",$AJ276-TODAY())</f>
        <v/>
      </c>
      <c r="AL276" s="16" t="str">
        <f aca="false">IF($AJ276="","",IF($AK276&lt;0,"Danger",IF($AK276&lt;=Lists!$M$24,"Alert","OK")))</f>
        <v/>
      </c>
      <c r="AM276" s="19"/>
      <c r="AN276" s="19"/>
      <c r="AO276" s="19"/>
      <c r="AP276" s="19"/>
      <c r="AQ276" s="19"/>
      <c r="AR276" s="19"/>
      <c r="AS276" s="19"/>
      <c r="AT276" s="19"/>
      <c r="AU276" s="19"/>
      <c r="AV276" s="19"/>
    </row>
    <row r="277" customFormat="false" ht="15" hidden="false" customHeight="false" outlineLevel="0" collapsed="false">
      <c r="A277" s="19"/>
      <c r="B277" s="19"/>
      <c r="C277" s="19"/>
      <c r="D277" s="19"/>
      <c r="E277" s="19"/>
      <c r="F277" s="19"/>
      <c r="G277" s="19"/>
      <c r="H277" s="19"/>
      <c r="I277" s="19"/>
      <c r="J277" s="19"/>
      <c r="K277" s="19"/>
      <c r="L277" s="20"/>
      <c r="M277" s="20"/>
      <c r="N277" s="20"/>
      <c r="O277" s="20"/>
      <c r="P277" s="20"/>
      <c r="Q277" s="15" t="str">
        <f aca="false">IF(COUNT($L277:$P277)&lt;5,"",ROUND(($L277*Lists!$M$2+$M277*Lists!$M$3+$N277*Lists!$M$4+$O277*Lists!$M$5+$P277*Lists!$M$6)/5*100,0))</f>
        <v/>
      </c>
      <c r="R277" s="16" t="str">
        <f aca="false">IF($Q277="","",IF($Q277&gt;=Lists!$M$20,"A",IF($Q277&gt;=Lists!$M$21,"B","C")))</f>
        <v/>
      </c>
      <c r="S277" s="16" t="str">
        <f aca="false">IF($A277="","",IF(COUNTIF(Records!$C$5:$C$3000,$A277)=0,"No data",CHOOSE(_xlfn.MAXIFS(Records!$R$5:$R$3000,Records!$C$5:$C$3000,$A277,Records!$Y$5:$Y$3000,"&lt;&gt;Closed")+1,"OK","Alert","Danger")))</f>
        <v/>
      </c>
      <c r="T277" s="15" t="str">
        <f aca="false">IF($A277="","",COUNTIFS(Records!$C$5:$C$3000,$A277,Records!$R$5:$R$3000,"&gt;0",Records!$Y$5:$Y$3000,"&lt;&gt;Closed"))</f>
        <v/>
      </c>
      <c r="U277" s="20"/>
      <c r="V277" s="20"/>
      <c r="W277" s="20"/>
      <c r="X277" s="20"/>
      <c r="Y277" s="20"/>
      <c r="Z277" s="20"/>
      <c r="AA277" s="20"/>
      <c r="AB277" s="20"/>
      <c r="AC277" s="20"/>
      <c r="AD277" s="20"/>
      <c r="AE277" s="20"/>
      <c r="AF277" s="20"/>
      <c r="AG277" s="20"/>
      <c r="AH277" s="20"/>
      <c r="AI277" s="20"/>
      <c r="AJ277" s="21"/>
      <c r="AK277" s="15" t="str">
        <f aca="true">IF($AJ277="","",$AJ277-TODAY())</f>
        <v/>
      </c>
      <c r="AL277" s="16" t="str">
        <f aca="false">IF($AJ277="","",IF($AK277&lt;0,"Danger",IF($AK277&lt;=Lists!$M$24,"Alert","OK")))</f>
        <v/>
      </c>
      <c r="AM277" s="19"/>
      <c r="AN277" s="19"/>
      <c r="AO277" s="19"/>
      <c r="AP277" s="19"/>
      <c r="AQ277" s="19"/>
      <c r="AR277" s="19"/>
      <c r="AS277" s="19"/>
      <c r="AT277" s="19"/>
      <c r="AU277" s="19"/>
      <c r="AV277" s="19"/>
    </row>
    <row r="278" customFormat="false" ht="15" hidden="false" customHeight="false" outlineLevel="0" collapsed="false">
      <c r="A278" s="19"/>
      <c r="B278" s="19"/>
      <c r="C278" s="19"/>
      <c r="D278" s="19"/>
      <c r="E278" s="19"/>
      <c r="F278" s="19"/>
      <c r="G278" s="19"/>
      <c r="H278" s="19"/>
      <c r="I278" s="19"/>
      <c r="J278" s="19"/>
      <c r="K278" s="19"/>
      <c r="L278" s="20"/>
      <c r="M278" s="20"/>
      <c r="N278" s="20"/>
      <c r="O278" s="20"/>
      <c r="P278" s="20"/>
      <c r="Q278" s="15" t="str">
        <f aca="false">IF(COUNT($L278:$P278)&lt;5,"",ROUND(($L278*Lists!$M$2+$M278*Lists!$M$3+$N278*Lists!$M$4+$O278*Lists!$M$5+$P278*Lists!$M$6)/5*100,0))</f>
        <v/>
      </c>
      <c r="R278" s="16" t="str">
        <f aca="false">IF($Q278="","",IF($Q278&gt;=Lists!$M$20,"A",IF($Q278&gt;=Lists!$M$21,"B","C")))</f>
        <v/>
      </c>
      <c r="S278" s="16" t="str">
        <f aca="false">IF($A278="","",IF(COUNTIF(Records!$C$5:$C$3000,$A278)=0,"No data",CHOOSE(_xlfn.MAXIFS(Records!$R$5:$R$3000,Records!$C$5:$C$3000,$A278,Records!$Y$5:$Y$3000,"&lt;&gt;Closed")+1,"OK","Alert","Danger")))</f>
        <v/>
      </c>
      <c r="T278" s="15" t="str">
        <f aca="false">IF($A278="","",COUNTIFS(Records!$C$5:$C$3000,$A278,Records!$R$5:$R$3000,"&gt;0",Records!$Y$5:$Y$3000,"&lt;&gt;Closed"))</f>
        <v/>
      </c>
      <c r="U278" s="20"/>
      <c r="V278" s="20"/>
      <c r="W278" s="20"/>
      <c r="X278" s="20"/>
      <c r="Y278" s="20"/>
      <c r="Z278" s="20"/>
      <c r="AA278" s="20"/>
      <c r="AB278" s="20"/>
      <c r="AC278" s="20"/>
      <c r="AD278" s="20"/>
      <c r="AE278" s="20"/>
      <c r="AF278" s="20"/>
      <c r="AG278" s="20"/>
      <c r="AH278" s="20"/>
      <c r="AI278" s="20"/>
      <c r="AJ278" s="21"/>
      <c r="AK278" s="15" t="str">
        <f aca="true">IF($AJ278="","",$AJ278-TODAY())</f>
        <v/>
      </c>
      <c r="AL278" s="16" t="str">
        <f aca="false">IF($AJ278="","",IF($AK278&lt;0,"Danger",IF($AK278&lt;=Lists!$M$24,"Alert","OK")))</f>
        <v/>
      </c>
      <c r="AM278" s="19"/>
      <c r="AN278" s="19"/>
      <c r="AO278" s="19"/>
      <c r="AP278" s="19"/>
      <c r="AQ278" s="19"/>
      <c r="AR278" s="19"/>
      <c r="AS278" s="19"/>
      <c r="AT278" s="19"/>
      <c r="AU278" s="19"/>
      <c r="AV278" s="19"/>
    </row>
    <row r="279" customFormat="false" ht="15" hidden="false" customHeight="false" outlineLevel="0" collapsed="false">
      <c r="A279" s="19"/>
      <c r="B279" s="19"/>
      <c r="C279" s="19"/>
      <c r="D279" s="19"/>
      <c r="E279" s="19"/>
      <c r="F279" s="19"/>
      <c r="G279" s="19"/>
      <c r="H279" s="19"/>
      <c r="I279" s="19"/>
      <c r="J279" s="19"/>
      <c r="K279" s="19"/>
      <c r="L279" s="20"/>
      <c r="M279" s="20"/>
      <c r="N279" s="20"/>
      <c r="O279" s="20"/>
      <c r="P279" s="20"/>
      <c r="Q279" s="15" t="str">
        <f aca="false">IF(COUNT($L279:$P279)&lt;5,"",ROUND(($L279*Lists!$M$2+$M279*Lists!$M$3+$N279*Lists!$M$4+$O279*Lists!$M$5+$P279*Lists!$M$6)/5*100,0))</f>
        <v/>
      </c>
      <c r="R279" s="16" t="str">
        <f aca="false">IF($Q279="","",IF($Q279&gt;=Lists!$M$20,"A",IF($Q279&gt;=Lists!$M$21,"B","C")))</f>
        <v/>
      </c>
      <c r="S279" s="16" t="str">
        <f aca="false">IF($A279="","",IF(COUNTIF(Records!$C$5:$C$3000,$A279)=0,"No data",CHOOSE(_xlfn.MAXIFS(Records!$R$5:$R$3000,Records!$C$5:$C$3000,$A279,Records!$Y$5:$Y$3000,"&lt;&gt;Closed")+1,"OK","Alert","Danger")))</f>
        <v/>
      </c>
      <c r="T279" s="15" t="str">
        <f aca="false">IF($A279="","",COUNTIFS(Records!$C$5:$C$3000,$A279,Records!$R$5:$R$3000,"&gt;0",Records!$Y$5:$Y$3000,"&lt;&gt;Closed"))</f>
        <v/>
      </c>
      <c r="U279" s="20"/>
      <c r="V279" s="20"/>
      <c r="W279" s="20"/>
      <c r="X279" s="20"/>
      <c r="Y279" s="20"/>
      <c r="Z279" s="20"/>
      <c r="AA279" s="20"/>
      <c r="AB279" s="20"/>
      <c r="AC279" s="20"/>
      <c r="AD279" s="20"/>
      <c r="AE279" s="20"/>
      <c r="AF279" s="20"/>
      <c r="AG279" s="20"/>
      <c r="AH279" s="20"/>
      <c r="AI279" s="20"/>
      <c r="AJ279" s="21"/>
      <c r="AK279" s="15" t="str">
        <f aca="true">IF($AJ279="","",$AJ279-TODAY())</f>
        <v/>
      </c>
      <c r="AL279" s="16" t="str">
        <f aca="false">IF($AJ279="","",IF($AK279&lt;0,"Danger",IF($AK279&lt;=Lists!$M$24,"Alert","OK")))</f>
        <v/>
      </c>
      <c r="AM279" s="19"/>
      <c r="AN279" s="19"/>
      <c r="AO279" s="19"/>
      <c r="AP279" s="19"/>
      <c r="AQ279" s="19"/>
      <c r="AR279" s="19"/>
      <c r="AS279" s="19"/>
      <c r="AT279" s="19"/>
      <c r="AU279" s="19"/>
      <c r="AV279" s="19"/>
    </row>
    <row r="280" customFormat="false" ht="15" hidden="false" customHeight="false" outlineLevel="0" collapsed="false">
      <c r="A280" s="19"/>
      <c r="B280" s="19"/>
      <c r="C280" s="19"/>
      <c r="D280" s="19"/>
      <c r="E280" s="19"/>
      <c r="F280" s="19"/>
      <c r="G280" s="19"/>
      <c r="H280" s="19"/>
      <c r="I280" s="19"/>
      <c r="J280" s="19"/>
      <c r="K280" s="19"/>
      <c r="L280" s="20"/>
      <c r="M280" s="20"/>
      <c r="N280" s="20"/>
      <c r="O280" s="20"/>
      <c r="P280" s="20"/>
      <c r="Q280" s="15" t="str">
        <f aca="false">IF(COUNT($L280:$P280)&lt;5,"",ROUND(($L280*Lists!$M$2+$M280*Lists!$M$3+$N280*Lists!$M$4+$O280*Lists!$M$5+$P280*Lists!$M$6)/5*100,0))</f>
        <v/>
      </c>
      <c r="R280" s="16" t="str">
        <f aca="false">IF($Q280="","",IF($Q280&gt;=Lists!$M$20,"A",IF($Q280&gt;=Lists!$M$21,"B","C")))</f>
        <v/>
      </c>
      <c r="S280" s="16" t="str">
        <f aca="false">IF($A280="","",IF(COUNTIF(Records!$C$5:$C$3000,$A280)=0,"No data",CHOOSE(_xlfn.MAXIFS(Records!$R$5:$R$3000,Records!$C$5:$C$3000,$A280,Records!$Y$5:$Y$3000,"&lt;&gt;Closed")+1,"OK","Alert","Danger")))</f>
        <v/>
      </c>
      <c r="T280" s="15" t="str">
        <f aca="false">IF($A280="","",COUNTIFS(Records!$C$5:$C$3000,$A280,Records!$R$5:$R$3000,"&gt;0",Records!$Y$5:$Y$3000,"&lt;&gt;Closed"))</f>
        <v/>
      </c>
      <c r="U280" s="20"/>
      <c r="V280" s="20"/>
      <c r="W280" s="20"/>
      <c r="X280" s="20"/>
      <c r="Y280" s="20"/>
      <c r="Z280" s="20"/>
      <c r="AA280" s="20"/>
      <c r="AB280" s="20"/>
      <c r="AC280" s="20"/>
      <c r="AD280" s="20"/>
      <c r="AE280" s="20"/>
      <c r="AF280" s="20"/>
      <c r="AG280" s="20"/>
      <c r="AH280" s="20"/>
      <c r="AI280" s="20"/>
      <c r="AJ280" s="21"/>
      <c r="AK280" s="15" t="str">
        <f aca="true">IF($AJ280="","",$AJ280-TODAY())</f>
        <v/>
      </c>
      <c r="AL280" s="16" t="str">
        <f aca="false">IF($AJ280="","",IF($AK280&lt;0,"Danger",IF($AK280&lt;=Lists!$M$24,"Alert","OK")))</f>
        <v/>
      </c>
      <c r="AM280" s="19"/>
      <c r="AN280" s="19"/>
      <c r="AO280" s="19"/>
      <c r="AP280" s="19"/>
      <c r="AQ280" s="19"/>
      <c r="AR280" s="19"/>
      <c r="AS280" s="19"/>
      <c r="AT280" s="19"/>
      <c r="AU280" s="19"/>
      <c r="AV280" s="19"/>
    </row>
    <row r="281" customFormat="false" ht="15" hidden="false" customHeight="false" outlineLevel="0" collapsed="false">
      <c r="A281" s="19"/>
      <c r="B281" s="19"/>
      <c r="C281" s="19"/>
      <c r="D281" s="19"/>
      <c r="E281" s="19"/>
      <c r="F281" s="19"/>
      <c r="G281" s="19"/>
      <c r="H281" s="19"/>
      <c r="I281" s="19"/>
      <c r="J281" s="19"/>
      <c r="K281" s="19"/>
      <c r="L281" s="20"/>
      <c r="M281" s="20"/>
      <c r="N281" s="20"/>
      <c r="O281" s="20"/>
      <c r="P281" s="20"/>
      <c r="Q281" s="15" t="str">
        <f aca="false">IF(COUNT($L281:$P281)&lt;5,"",ROUND(($L281*Lists!$M$2+$M281*Lists!$M$3+$N281*Lists!$M$4+$O281*Lists!$M$5+$P281*Lists!$M$6)/5*100,0))</f>
        <v/>
      </c>
      <c r="R281" s="16" t="str">
        <f aca="false">IF($Q281="","",IF($Q281&gt;=Lists!$M$20,"A",IF($Q281&gt;=Lists!$M$21,"B","C")))</f>
        <v/>
      </c>
      <c r="S281" s="16" t="str">
        <f aca="false">IF($A281="","",IF(COUNTIF(Records!$C$5:$C$3000,$A281)=0,"No data",CHOOSE(_xlfn.MAXIFS(Records!$R$5:$R$3000,Records!$C$5:$C$3000,$A281,Records!$Y$5:$Y$3000,"&lt;&gt;Closed")+1,"OK","Alert","Danger")))</f>
        <v/>
      </c>
      <c r="T281" s="15" t="str">
        <f aca="false">IF($A281="","",COUNTIFS(Records!$C$5:$C$3000,$A281,Records!$R$5:$R$3000,"&gt;0",Records!$Y$5:$Y$3000,"&lt;&gt;Closed"))</f>
        <v/>
      </c>
      <c r="U281" s="20"/>
      <c r="V281" s="20"/>
      <c r="W281" s="20"/>
      <c r="X281" s="20"/>
      <c r="Y281" s="20"/>
      <c r="Z281" s="20"/>
      <c r="AA281" s="20"/>
      <c r="AB281" s="20"/>
      <c r="AC281" s="20"/>
      <c r="AD281" s="20"/>
      <c r="AE281" s="20"/>
      <c r="AF281" s="20"/>
      <c r="AG281" s="20"/>
      <c r="AH281" s="20"/>
      <c r="AI281" s="20"/>
      <c r="AJ281" s="21"/>
      <c r="AK281" s="15" t="str">
        <f aca="true">IF($AJ281="","",$AJ281-TODAY())</f>
        <v/>
      </c>
      <c r="AL281" s="16" t="str">
        <f aca="false">IF($AJ281="","",IF($AK281&lt;0,"Danger",IF($AK281&lt;=Lists!$M$24,"Alert","OK")))</f>
        <v/>
      </c>
      <c r="AM281" s="19"/>
      <c r="AN281" s="19"/>
      <c r="AO281" s="19"/>
      <c r="AP281" s="19"/>
      <c r="AQ281" s="19"/>
      <c r="AR281" s="19"/>
      <c r="AS281" s="19"/>
      <c r="AT281" s="19"/>
      <c r="AU281" s="19"/>
      <c r="AV281" s="19"/>
    </row>
    <row r="282" customFormat="false" ht="15" hidden="false" customHeight="false" outlineLevel="0" collapsed="false">
      <c r="A282" s="19"/>
      <c r="B282" s="19"/>
      <c r="C282" s="19"/>
      <c r="D282" s="19"/>
      <c r="E282" s="19"/>
      <c r="F282" s="19"/>
      <c r="G282" s="19"/>
      <c r="H282" s="19"/>
      <c r="I282" s="19"/>
      <c r="J282" s="19"/>
      <c r="K282" s="19"/>
      <c r="L282" s="20"/>
      <c r="M282" s="20"/>
      <c r="N282" s="20"/>
      <c r="O282" s="20"/>
      <c r="P282" s="20"/>
      <c r="Q282" s="15" t="str">
        <f aca="false">IF(COUNT($L282:$P282)&lt;5,"",ROUND(($L282*Lists!$M$2+$M282*Lists!$M$3+$N282*Lists!$M$4+$O282*Lists!$M$5+$P282*Lists!$M$6)/5*100,0))</f>
        <v/>
      </c>
      <c r="R282" s="16" t="str">
        <f aca="false">IF($Q282="","",IF($Q282&gt;=Lists!$M$20,"A",IF($Q282&gt;=Lists!$M$21,"B","C")))</f>
        <v/>
      </c>
      <c r="S282" s="16" t="str">
        <f aca="false">IF($A282="","",IF(COUNTIF(Records!$C$5:$C$3000,$A282)=0,"No data",CHOOSE(_xlfn.MAXIFS(Records!$R$5:$R$3000,Records!$C$5:$C$3000,$A282,Records!$Y$5:$Y$3000,"&lt;&gt;Closed")+1,"OK","Alert","Danger")))</f>
        <v/>
      </c>
      <c r="T282" s="15" t="str">
        <f aca="false">IF($A282="","",COUNTIFS(Records!$C$5:$C$3000,$A282,Records!$R$5:$R$3000,"&gt;0",Records!$Y$5:$Y$3000,"&lt;&gt;Closed"))</f>
        <v/>
      </c>
      <c r="U282" s="20"/>
      <c r="V282" s="20"/>
      <c r="W282" s="20"/>
      <c r="X282" s="20"/>
      <c r="Y282" s="20"/>
      <c r="Z282" s="20"/>
      <c r="AA282" s="20"/>
      <c r="AB282" s="20"/>
      <c r="AC282" s="20"/>
      <c r="AD282" s="20"/>
      <c r="AE282" s="20"/>
      <c r="AF282" s="20"/>
      <c r="AG282" s="20"/>
      <c r="AH282" s="20"/>
      <c r="AI282" s="20"/>
      <c r="AJ282" s="21"/>
      <c r="AK282" s="15" t="str">
        <f aca="true">IF($AJ282="","",$AJ282-TODAY())</f>
        <v/>
      </c>
      <c r="AL282" s="16" t="str">
        <f aca="false">IF($AJ282="","",IF($AK282&lt;0,"Danger",IF($AK282&lt;=Lists!$M$24,"Alert","OK")))</f>
        <v/>
      </c>
      <c r="AM282" s="19"/>
      <c r="AN282" s="19"/>
      <c r="AO282" s="19"/>
      <c r="AP282" s="19"/>
      <c r="AQ282" s="19"/>
      <c r="AR282" s="19"/>
      <c r="AS282" s="19"/>
      <c r="AT282" s="19"/>
      <c r="AU282" s="19"/>
      <c r="AV282" s="19"/>
    </row>
    <row r="283" customFormat="false" ht="15" hidden="false" customHeight="false" outlineLevel="0" collapsed="false">
      <c r="A283" s="19"/>
      <c r="B283" s="19"/>
      <c r="C283" s="19"/>
      <c r="D283" s="19"/>
      <c r="E283" s="19"/>
      <c r="F283" s="19"/>
      <c r="G283" s="19"/>
      <c r="H283" s="19"/>
      <c r="I283" s="19"/>
      <c r="J283" s="19"/>
      <c r="K283" s="19"/>
      <c r="L283" s="20"/>
      <c r="M283" s="20"/>
      <c r="N283" s="20"/>
      <c r="O283" s="20"/>
      <c r="P283" s="20"/>
      <c r="Q283" s="15" t="str">
        <f aca="false">IF(COUNT($L283:$P283)&lt;5,"",ROUND(($L283*Lists!$M$2+$M283*Lists!$M$3+$N283*Lists!$M$4+$O283*Lists!$M$5+$P283*Lists!$M$6)/5*100,0))</f>
        <v/>
      </c>
      <c r="R283" s="16" t="str">
        <f aca="false">IF($Q283="","",IF($Q283&gt;=Lists!$M$20,"A",IF($Q283&gt;=Lists!$M$21,"B","C")))</f>
        <v/>
      </c>
      <c r="S283" s="16" t="str">
        <f aca="false">IF($A283="","",IF(COUNTIF(Records!$C$5:$C$3000,$A283)=0,"No data",CHOOSE(_xlfn.MAXIFS(Records!$R$5:$R$3000,Records!$C$5:$C$3000,$A283,Records!$Y$5:$Y$3000,"&lt;&gt;Closed")+1,"OK","Alert","Danger")))</f>
        <v/>
      </c>
      <c r="T283" s="15" t="str">
        <f aca="false">IF($A283="","",COUNTIFS(Records!$C$5:$C$3000,$A283,Records!$R$5:$R$3000,"&gt;0",Records!$Y$5:$Y$3000,"&lt;&gt;Closed"))</f>
        <v/>
      </c>
      <c r="U283" s="20"/>
      <c r="V283" s="20"/>
      <c r="W283" s="20"/>
      <c r="X283" s="20"/>
      <c r="Y283" s="20"/>
      <c r="Z283" s="20"/>
      <c r="AA283" s="20"/>
      <c r="AB283" s="20"/>
      <c r="AC283" s="20"/>
      <c r="AD283" s="20"/>
      <c r="AE283" s="20"/>
      <c r="AF283" s="20"/>
      <c r="AG283" s="20"/>
      <c r="AH283" s="20"/>
      <c r="AI283" s="20"/>
      <c r="AJ283" s="21"/>
      <c r="AK283" s="15" t="str">
        <f aca="true">IF($AJ283="","",$AJ283-TODAY())</f>
        <v/>
      </c>
      <c r="AL283" s="16" t="str">
        <f aca="false">IF($AJ283="","",IF($AK283&lt;0,"Danger",IF($AK283&lt;=Lists!$M$24,"Alert","OK")))</f>
        <v/>
      </c>
      <c r="AM283" s="19"/>
      <c r="AN283" s="19"/>
      <c r="AO283" s="19"/>
      <c r="AP283" s="19"/>
      <c r="AQ283" s="19"/>
      <c r="AR283" s="19"/>
      <c r="AS283" s="19"/>
      <c r="AT283" s="19"/>
      <c r="AU283" s="19"/>
      <c r="AV283" s="19"/>
    </row>
    <row r="284" customFormat="false" ht="15" hidden="false" customHeight="false" outlineLevel="0" collapsed="false">
      <c r="A284" s="19"/>
      <c r="B284" s="19"/>
      <c r="C284" s="19"/>
      <c r="D284" s="19"/>
      <c r="E284" s="19"/>
      <c r="F284" s="19"/>
      <c r="G284" s="19"/>
      <c r="H284" s="19"/>
      <c r="I284" s="19"/>
      <c r="J284" s="19"/>
      <c r="K284" s="19"/>
      <c r="L284" s="20"/>
      <c r="M284" s="20"/>
      <c r="N284" s="20"/>
      <c r="O284" s="20"/>
      <c r="P284" s="20"/>
      <c r="Q284" s="15" t="str">
        <f aca="false">IF(COUNT($L284:$P284)&lt;5,"",ROUND(($L284*Lists!$M$2+$M284*Lists!$M$3+$N284*Lists!$M$4+$O284*Lists!$M$5+$P284*Lists!$M$6)/5*100,0))</f>
        <v/>
      </c>
      <c r="R284" s="16" t="str">
        <f aca="false">IF($Q284="","",IF($Q284&gt;=Lists!$M$20,"A",IF($Q284&gt;=Lists!$M$21,"B","C")))</f>
        <v/>
      </c>
      <c r="S284" s="16" t="str">
        <f aca="false">IF($A284="","",IF(COUNTIF(Records!$C$5:$C$3000,$A284)=0,"No data",CHOOSE(_xlfn.MAXIFS(Records!$R$5:$R$3000,Records!$C$5:$C$3000,$A284,Records!$Y$5:$Y$3000,"&lt;&gt;Closed")+1,"OK","Alert","Danger")))</f>
        <v/>
      </c>
      <c r="T284" s="15" t="str">
        <f aca="false">IF($A284="","",COUNTIFS(Records!$C$5:$C$3000,$A284,Records!$R$5:$R$3000,"&gt;0",Records!$Y$5:$Y$3000,"&lt;&gt;Closed"))</f>
        <v/>
      </c>
      <c r="U284" s="20"/>
      <c r="V284" s="20"/>
      <c r="W284" s="20"/>
      <c r="X284" s="20"/>
      <c r="Y284" s="20"/>
      <c r="Z284" s="20"/>
      <c r="AA284" s="20"/>
      <c r="AB284" s="20"/>
      <c r="AC284" s="20"/>
      <c r="AD284" s="20"/>
      <c r="AE284" s="20"/>
      <c r="AF284" s="20"/>
      <c r="AG284" s="20"/>
      <c r="AH284" s="20"/>
      <c r="AI284" s="20"/>
      <c r="AJ284" s="21"/>
      <c r="AK284" s="15" t="str">
        <f aca="true">IF($AJ284="","",$AJ284-TODAY())</f>
        <v/>
      </c>
      <c r="AL284" s="16" t="str">
        <f aca="false">IF($AJ284="","",IF($AK284&lt;0,"Danger",IF($AK284&lt;=Lists!$M$24,"Alert","OK")))</f>
        <v/>
      </c>
      <c r="AM284" s="19"/>
      <c r="AN284" s="19"/>
      <c r="AO284" s="19"/>
      <c r="AP284" s="19"/>
      <c r="AQ284" s="19"/>
      <c r="AR284" s="19"/>
      <c r="AS284" s="19"/>
      <c r="AT284" s="19"/>
      <c r="AU284" s="19"/>
      <c r="AV284" s="19"/>
    </row>
    <row r="285" customFormat="false" ht="15" hidden="false" customHeight="false" outlineLevel="0" collapsed="false">
      <c r="A285" s="19"/>
      <c r="B285" s="19"/>
      <c r="C285" s="19"/>
      <c r="D285" s="19"/>
      <c r="E285" s="19"/>
      <c r="F285" s="19"/>
      <c r="G285" s="19"/>
      <c r="H285" s="19"/>
      <c r="I285" s="19"/>
      <c r="J285" s="19"/>
      <c r="K285" s="19"/>
      <c r="L285" s="20"/>
      <c r="M285" s="20"/>
      <c r="N285" s="20"/>
      <c r="O285" s="20"/>
      <c r="P285" s="20"/>
      <c r="Q285" s="15" t="str">
        <f aca="false">IF(COUNT($L285:$P285)&lt;5,"",ROUND(($L285*Lists!$M$2+$M285*Lists!$M$3+$N285*Lists!$M$4+$O285*Lists!$M$5+$P285*Lists!$M$6)/5*100,0))</f>
        <v/>
      </c>
      <c r="R285" s="16" t="str">
        <f aca="false">IF($Q285="","",IF($Q285&gt;=Lists!$M$20,"A",IF($Q285&gt;=Lists!$M$21,"B","C")))</f>
        <v/>
      </c>
      <c r="S285" s="16" t="str">
        <f aca="false">IF($A285="","",IF(COUNTIF(Records!$C$5:$C$3000,$A285)=0,"No data",CHOOSE(_xlfn.MAXIFS(Records!$R$5:$R$3000,Records!$C$5:$C$3000,$A285,Records!$Y$5:$Y$3000,"&lt;&gt;Closed")+1,"OK","Alert","Danger")))</f>
        <v/>
      </c>
      <c r="T285" s="15" t="str">
        <f aca="false">IF($A285="","",COUNTIFS(Records!$C$5:$C$3000,$A285,Records!$R$5:$R$3000,"&gt;0",Records!$Y$5:$Y$3000,"&lt;&gt;Closed"))</f>
        <v/>
      </c>
      <c r="U285" s="20"/>
      <c r="V285" s="20"/>
      <c r="W285" s="20"/>
      <c r="X285" s="20"/>
      <c r="Y285" s="20"/>
      <c r="Z285" s="20"/>
      <c r="AA285" s="20"/>
      <c r="AB285" s="20"/>
      <c r="AC285" s="20"/>
      <c r="AD285" s="20"/>
      <c r="AE285" s="20"/>
      <c r="AF285" s="20"/>
      <c r="AG285" s="20"/>
      <c r="AH285" s="20"/>
      <c r="AI285" s="20"/>
      <c r="AJ285" s="21"/>
      <c r="AK285" s="15" t="str">
        <f aca="true">IF($AJ285="","",$AJ285-TODAY())</f>
        <v/>
      </c>
      <c r="AL285" s="16" t="str">
        <f aca="false">IF($AJ285="","",IF($AK285&lt;0,"Danger",IF($AK285&lt;=Lists!$M$24,"Alert","OK")))</f>
        <v/>
      </c>
      <c r="AM285" s="19"/>
      <c r="AN285" s="19"/>
      <c r="AO285" s="19"/>
      <c r="AP285" s="19"/>
      <c r="AQ285" s="19"/>
      <c r="AR285" s="19"/>
      <c r="AS285" s="19"/>
      <c r="AT285" s="19"/>
      <c r="AU285" s="19"/>
      <c r="AV285" s="19"/>
    </row>
    <row r="286" customFormat="false" ht="15" hidden="false" customHeight="false" outlineLevel="0" collapsed="false">
      <c r="A286" s="19"/>
      <c r="B286" s="19"/>
      <c r="C286" s="19"/>
      <c r="D286" s="19"/>
      <c r="E286" s="19"/>
      <c r="F286" s="19"/>
      <c r="G286" s="19"/>
      <c r="H286" s="19"/>
      <c r="I286" s="19"/>
      <c r="J286" s="19"/>
      <c r="K286" s="19"/>
      <c r="L286" s="20"/>
      <c r="M286" s="20"/>
      <c r="N286" s="20"/>
      <c r="O286" s="20"/>
      <c r="P286" s="20"/>
      <c r="Q286" s="15" t="str">
        <f aca="false">IF(COUNT($L286:$P286)&lt;5,"",ROUND(($L286*Lists!$M$2+$M286*Lists!$M$3+$N286*Lists!$M$4+$O286*Lists!$M$5+$P286*Lists!$M$6)/5*100,0))</f>
        <v/>
      </c>
      <c r="R286" s="16" t="str">
        <f aca="false">IF($Q286="","",IF($Q286&gt;=Lists!$M$20,"A",IF($Q286&gt;=Lists!$M$21,"B","C")))</f>
        <v/>
      </c>
      <c r="S286" s="16" t="str">
        <f aca="false">IF($A286="","",IF(COUNTIF(Records!$C$5:$C$3000,$A286)=0,"No data",CHOOSE(_xlfn.MAXIFS(Records!$R$5:$R$3000,Records!$C$5:$C$3000,$A286,Records!$Y$5:$Y$3000,"&lt;&gt;Closed")+1,"OK","Alert","Danger")))</f>
        <v/>
      </c>
      <c r="T286" s="15" t="str">
        <f aca="false">IF($A286="","",COUNTIFS(Records!$C$5:$C$3000,$A286,Records!$R$5:$R$3000,"&gt;0",Records!$Y$5:$Y$3000,"&lt;&gt;Closed"))</f>
        <v/>
      </c>
      <c r="U286" s="20"/>
      <c r="V286" s="20"/>
      <c r="W286" s="20"/>
      <c r="X286" s="20"/>
      <c r="Y286" s="20"/>
      <c r="Z286" s="20"/>
      <c r="AA286" s="20"/>
      <c r="AB286" s="20"/>
      <c r="AC286" s="20"/>
      <c r="AD286" s="20"/>
      <c r="AE286" s="20"/>
      <c r="AF286" s="20"/>
      <c r="AG286" s="20"/>
      <c r="AH286" s="20"/>
      <c r="AI286" s="20"/>
      <c r="AJ286" s="21"/>
      <c r="AK286" s="15" t="str">
        <f aca="true">IF($AJ286="","",$AJ286-TODAY())</f>
        <v/>
      </c>
      <c r="AL286" s="16" t="str">
        <f aca="false">IF($AJ286="","",IF($AK286&lt;0,"Danger",IF($AK286&lt;=Lists!$M$24,"Alert","OK")))</f>
        <v/>
      </c>
      <c r="AM286" s="19"/>
      <c r="AN286" s="19"/>
      <c r="AO286" s="19"/>
      <c r="AP286" s="19"/>
      <c r="AQ286" s="19"/>
      <c r="AR286" s="19"/>
      <c r="AS286" s="19"/>
      <c r="AT286" s="19"/>
      <c r="AU286" s="19"/>
      <c r="AV286" s="19"/>
    </row>
    <row r="287" customFormat="false" ht="15" hidden="false" customHeight="false" outlineLevel="0" collapsed="false">
      <c r="A287" s="19"/>
      <c r="B287" s="19"/>
      <c r="C287" s="19"/>
      <c r="D287" s="19"/>
      <c r="E287" s="19"/>
      <c r="F287" s="19"/>
      <c r="G287" s="19"/>
      <c r="H287" s="19"/>
      <c r="I287" s="19"/>
      <c r="J287" s="19"/>
      <c r="K287" s="19"/>
      <c r="L287" s="20"/>
      <c r="M287" s="20"/>
      <c r="N287" s="20"/>
      <c r="O287" s="20"/>
      <c r="P287" s="20"/>
      <c r="Q287" s="15" t="str">
        <f aca="false">IF(COUNT($L287:$P287)&lt;5,"",ROUND(($L287*Lists!$M$2+$M287*Lists!$M$3+$N287*Lists!$M$4+$O287*Lists!$M$5+$P287*Lists!$M$6)/5*100,0))</f>
        <v/>
      </c>
      <c r="R287" s="16" t="str">
        <f aca="false">IF($Q287="","",IF($Q287&gt;=Lists!$M$20,"A",IF($Q287&gt;=Lists!$M$21,"B","C")))</f>
        <v/>
      </c>
      <c r="S287" s="16" t="str">
        <f aca="false">IF($A287="","",IF(COUNTIF(Records!$C$5:$C$3000,$A287)=0,"No data",CHOOSE(_xlfn.MAXIFS(Records!$R$5:$R$3000,Records!$C$5:$C$3000,$A287,Records!$Y$5:$Y$3000,"&lt;&gt;Closed")+1,"OK","Alert","Danger")))</f>
        <v/>
      </c>
      <c r="T287" s="15" t="str">
        <f aca="false">IF($A287="","",COUNTIFS(Records!$C$5:$C$3000,$A287,Records!$R$5:$R$3000,"&gt;0",Records!$Y$5:$Y$3000,"&lt;&gt;Closed"))</f>
        <v/>
      </c>
      <c r="U287" s="20"/>
      <c r="V287" s="20"/>
      <c r="W287" s="20"/>
      <c r="X287" s="20"/>
      <c r="Y287" s="20"/>
      <c r="Z287" s="20"/>
      <c r="AA287" s="20"/>
      <c r="AB287" s="20"/>
      <c r="AC287" s="20"/>
      <c r="AD287" s="20"/>
      <c r="AE287" s="20"/>
      <c r="AF287" s="20"/>
      <c r="AG287" s="20"/>
      <c r="AH287" s="20"/>
      <c r="AI287" s="20"/>
      <c r="AJ287" s="21"/>
      <c r="AK287" s="15" t="str">
        <f aca="true">IF($AJ287="","",$AJ287-TODAY())</f>
        <v/>
      </c>
      <c r="AL287" s="16" t="str">
        <f aca="false">IF($AJ287="","",IF($AK287&lt;0,"Danger",IF($AK287&lt;=Lists!$M$24,"Alert","OK")))</f>
        <v/>
      </c>
      <c r="AM287" s="19"/>
      <c r="AN287" s="19"/>
      <c r="AO287" s="19"/>
      <c r="AP287" s="19"/>
      <c r="AQ287" s="19"/>
      <c r="AR287" s="19"/>
      <c r="AS287" s="19"/>
      <c r="AT287" s="19"/>
      <c r="AU287" s="19"/>
      <c r="AV287" s="19"/>
    </row>
    <row r="288" customFormat="false" ht="15" hidden="false" customHeight="false" outlineLevel="0" collapsed="false">
      <c r="A288" s="19"/>
      <c r="B288" s="19"/>
      <c r="C288" s="19"/>
      <c r="D288" s="19"/>
      <c r="E288" s="19"/>
      <c r="F288" s="19"/>
      <c r="G288" s="19"/>
      <c r="H288" s="19"/>
      <c r="I288" s="19"/>
      <c r="J288" s="19"/>
      <c r="K288" s="19"/>
      <c r="L288" s="20"/>
      <c r="M288" s="20"/>
      <c r="N288" s="20"/>
      <c r="O288" s="20"/>
      <c r="P288" s="20"/>
      <c r="Q288" s="15" t="str">
        <f aca="false">IF(COUNT($L288:$P288)&lt;5,"",ROUND(($L288*Lists!$M$2+$M288*Lists!$M$3+$N288*Lists!$M$4+$O288*Lists!$M$5+$P288*Lists!$M$6)/5*100,0))</f>
        <v/>
      </c>
      <c r="R288" s="16" t="str">
        <f aca="false">IF($Q288="","",IF($Q288&gt;=Lists!$M$20,"A",IF($Q288&gt;=Lists!$M$21,"B","C")))</f>
        <v/>
      </c>
      <c r="S288" s="16" t="str">
        <f aca="false">IF($A288="","",IF(COUNTIF(Records!$C$5:$C$3000,$A288)=0,"No data",CHOOSE(_xlfn.MAXIFS(Records!$R$5:$R$3000,Records!$C$5:$C$3000,$A288,Records!$Y$5:$Y$3000,"&lt;&gt;Closed")+1,"OK","Alert","Danger")))</f>
        <v/>
      </c>
      <c r="T288" s="15" t="str">
        <f aca="false">IF($A288="","",COUNTIFS(Records!$C$5:$C$3000,$A288,Records!$R$5:$R$3000,"&gt;0",Records!$Y$5:$Y$3000,"&lt;&gt;Closed"))</f>
        <v/>
      </c>
      <c r="U288" s="20"/>
      <c r="V288" s="20"/>
      <c r="W288" s="20"/>
      <c r="X288" s="20"/>
      <c r="Y288" s="20"/>
      <c r="Z288" s="20"/>
      <c r="AA288" s="20"/>
      <c r="AB288" s="20"/>
      <c r="AC288" s="20"/>
      <c r="AD288" s="20"/>
      <c r="AE288" s="20"/>
      <c r="AF288" s="20"/>
      <c r="AG288" s="20"/>
      <c r="AH288" s="20"/>
      <c r="AI288" s="20"/>
      <c r="AJ288" s="21"/>
      <c r="AK288" s="15" t="str">
        <f aca="true">IF($AJ288="","",$AJ288-TODAY())</f>
        <v/>
      </c>
      <c r="AL288" s="16" t="str">
        <f aca="false">IF($AJ288="","",IF($AK288&lt;0,"Danger",IF($AK288&lt;=Lists!$M$24,"Alert","OK")))</f>
        <v/>
      </c>
      <c r="AM288" s="19"/>
      <c r="AN288" s="19"/>
      <c r="AO288" s="19"/>
      <c r="AP288" s="19"/>
      <c r="AQ288" s="19"/>
      <c r="AR288" s="19"/>
      <c r="AS288" s="19"/>
      <c r="AT288" s="19"/>
      <c r="AU288" s="19"/>
      <c r="AV288" s="19"/>
    </row>
    <row r="289" customFormat="false" ht="15" hidden="false" customHeight="false" outlineLevel="0" collapsed="false">
      <c r="A289" s="19"/>
      <c r="B289" s="19"/>
      <c r="C289" s="19"/>
      <c r="D289" s="19"/>
      <c r="E289" s="19"/>
      <c r="F289" s="19"/>
      <c r="G289" s="19"/>
      <c r="H289" s="19"/>
      <c r="I289" s="19"/>
      <c r="J289" s="19"/>
      <c r="K289" s="19"/>
      <c r="L289" s="20"/>
      <c r="M289" s="20"/>
      <c r="N289" s="20"/>
      <c r="O289" s="20"/>
      <c r="P289" s="20"/>
      <c r="Q289" s="15" t="str">
        <f aca="false">IF(COUNT($L289:$P289)&lt;5,"",ROUND(($L289*Lists!$M$2+$M289*Lists!$M$3+$N289*Lists!$M$4+$O289*Lists!$M$5+$P289*Lists!$M$6)/5*100,0))</f>
        <v/>
      </c>
      <c r="R289" s="16" t="str">
        <f aca="false">IF($Q289="","",IF($Q289&gt;=Lists!$M$20,"A",IF($Q289&gt;=Lists!$M$21,"B","C")))</f>
        <v/>
      </c>
      <c r="S289" s="16" t="str">
        <f aca="false">IF($A289="","",IF(COUNTIF(Records!$C$5:$C$3000,$A289)=0,"No data",CHOOSE(_xlfn.MAXIFS(Records!$R$5:$R$3000,Records!$C$5:$C$3000,$A289,Records!$Y$5:$Y$3000,"&lt;&gt;Closed")+1,"OK","Alert","Danger")))</f>
        <v/>
      </c>
      <c r="T289" s="15" t="str">
        <f aca="false">IF($A289="","",COUNTIFS(Records!$C$5:$C$3000,$A289,Records!$R$5:$R$3000,"&gt;0",Records!$Y$5:$Y$3000,"&lt;&gt;Closed"))</f>
        <v/>
      </c>
      <c r="U289" s="20"/>
      <c r="V289" s="20"/>
      <c r="W289" s="20"/>
      <c r="X289" s="20"/>
      <c r="Y289" s="20"/>
      <c r="Z289" s="20"/>
      <c r="AA289" s="20"/>
      <c r="AB289" s="20"/>
      <c r="AC289" s="20"/>
      <c r="AD289" s="20"/>
      <c r="AE289" s="20"/>
      <c r="AF289" s="20"/>
      <c r="AG289" s="20"/>
      <c r="AH289" s="20"/>
      <c r="AI289" s="20"/>
      <c r="AJ289" s="21"/>
      <c r="AK289" s="15" t="str">
        <f aca="true">IF($AJ289="","",$AJ289-TODAY())</f>
        <v/>
      </c>
      <c r="AL289" s="16" t="str">
        <f aca="false">IF($AJ289="","",IF($AK289&lt;0,"Danger",IF($AK289&lt;=Lists!$M$24,"Alert","OK")))</f>
        <v/>
      </c>
      <c r="AM289" s="19"/>
      <c r="AN289" s="19"/>
      <c r="AO289" s="19"/>
      <c r="AP289" s="19"/>
      <c r="AQ289" s="19"/>
      <c r="AR289" s="19"/>
      <c r="AS289" s="19"/>
      <c r="AT289" s="19"/>
      <c r="AU289" s="19"/>
      <c r="AV289" s="19"/>
    </row>
    <row r="290" customFormat="false" ht="15" hidden="false" customHeight="false" outlineLevel="0" collapsed="false">
      <c r="A290" s="19"/>
      <c r="B290" s="19"/>
      <c r="C290" s="19"/>
      <c r="D290" s="19"/>
      <c r="E290" s="19"/>
      <c r="F290" s="19"/>
      <c r="G290" s="19"/>
      <c r="H290" s="19"/>
      <c r="I290" s="19"/>
      <c r="J290" s="19"/>
      <c r="K290" s="19"/>
      <c r="L290" s="20"/>
      <c r="M290" s="20"/>
      <c r="N290" s="20"/>
      <c r="O290" s="20"/>
      <c r="P290" s="20"/>
      <c r="Q290" s="15" t="str">
        <f aca="false">IF(COUNT($L290:$P290)&lt;5,"",ROUND(($L290*Lists!$M$2+$M290*Lists!$M$3+$N290*Lists!$M$4+$O290*Lists!$M$5+$P290*Lists!$M$6)/5*100,0))</f>
        <v/>
      </c>
      <c r="R290" s="16" t="str">
        <f aca="false">IF($Q290="","",IF($Q290&gt;=Lists!$M$20,"A",IF($Q290&gt;=Lists!$M$21,"B","C")))</f>
        <v/>
      </c>
      <c r="S290" s="16" t="str">
        <f aca="false">IF($A290="","",IF(COUNTIF(Records!$C$5:$C$3000,$A290)=0,"No data",CHOOSE(_xlfn.MAXIFS(Records!$R$5:$R$3000,Records!$C$5:$C$3000,$A290,Records!$Y$5:$Y$3000,"&lt;&gt;Closed")+1,"OK","Alert","Danger")))</f>
        <v/>
      </c>
      <c r="T290" s="15" t="str">
        <f aca="false">IF($A290="","",COUNTIFS(Records!$C$5:$C$3000,$A290,Records!$R$5:$R$3000,"&gt;0",Records!$Y$5:$Y$3000,"&lt;&gt;Closed"))</f>
        <v/>
      </c>
      <c r="U290" s="20"/>
      <c r="V290" s="20"/>
      <c r="W290" s="20"/>
      <c r="X290" s="20"/>
      <c r="Y290" s="20"/>
      <c r="Z290" s="20"/>
      <c r="AA290" s="20"/>
      <c r="AB290" s="20"/>
      <c r="AC290" s="20"/>
      <c r="AD290" s="20"/>
      <c r="AE290" s="20"/>
      <c r="AF290" s="20"/>
      <c r="AG290" s="20"/>
      <c r="AH290" s="20"/>
      <c r="AI290" s="20"/>
      <c r="AJ290" s="21"/>
      <c r="AK290" s="15" t="str">
        <f aca="true">IF($AJ290="","",$AJ290-TODAY())</f>
        <v/>
      </c>
      <c r="AL290" s="16" t="str">
        <f aca="false">IF($AJ290="","",IF($AK290&lt;0,"Danger",IF($AK290&lt;=Lists!$M$24,"Alert","OK")))</f>
        <v/>
      </c>
      <c r="AM290" s="19"/>
      <c r="AN290" s="19"/>
      <c r="AO290" s="19"/>
      <c r="AP290" s="19"/>
      <c r="AQ290" s="19"/>
      <c r="AR290" s="19"/>
      <c r="AS290" s="19"/>
      <c r="AT290" s="19"/>
      <c r="AU290" s="19"/>
      <c r="AV290" s="19"/>
    </row>
    <row r="291" customFormat="false" ht="15" hidden="false" customHeight="false" outlineLevel="0" collapsed="false">
      <c r="A291" s="19"/>
      <c r="B291" s="19"/>
      <c r="C291" s="19"/>
      <c r="D291" s="19"/>
      <c r="E291" s="19"/>
      <c r="F291" s="19"/>
      <c r="G291" s="19"/>
      <c r="H291" s="19"/>
      <c r="I291" s="19"/>
      <c r="J291" s="19"/>
      <c r="K291" s="19"/>
      <c r="L291" s="20"/>
      <c r="M291" s="20"/>
      <c r="N291" s="20"/>
      <c r="O291" s="20"/>
      <c r="P291" s="20"/>
      <c r="Q291" s="15" t="str">
        <f aca="false">IF(COUNT($L291:$P291)&lt;5,"",ROUND(($L291*Lists!$M$2+$M291*Lists!$M$3+$N291*Lists!$M$4+$O291*Lists!$M$5+$P291*Lists!$M$6)/5*100,0))</f>
        <v/>
      </c>
      <c r="R291" s="16" t="str">
        <f aca="false">IF($Q291="","",IF($Q291&gt;=Lists!$M$20,"A",IF($Q291&gt;=Lists!$M$21,"B","C")))</f>
        <v/>
      </c>
      <c r="S291" s="16" t="str">
        <f aca="false">IF($A291="","",IF(COUNTIF(Records!$C$5:$C$3000,$A291)=0,"No data",CHOOSE(_xlfn.MAXIFS(Records!$R$5:$R$3000,Records!$C$5:$C$3000,$A291,Records!$Y$5:$Y$3000,"&lt;&gt;Closed")+1,"OK","Alert","Danger")))</f>
        <v/>
      </c>
      <c r="T291" s="15" t="str">
        <f aca="false">IF($A291="","",COUNTIFS(Records!$C$5:$C$3000,$A291,Records!$R$5:$R$3000,"&gt;0",Records!$Y$5:$Y$3000,"&lt;&gt;Closed"))</f>
        <v/>
      </c>
      <c r="U291" s="20"/>
      <c r="V291" s="20"/>
      <c r="W291" s="20"/>
      <c r="X291" s="20"/>
      <c r="Y291" s="20"/>
      <c r="Z291" s="20"/>
      <c r="AA291" s="20"/>
      <c r="AB291" s="20"/>
      <c r="AC291" s="20"/>
      <c r="AD291" s="20"/>
      <c r="AE291" s="20"/>
      <c r="AF291" s="20"/>
      <c r="AG291" s="20"/>
      <c r="AH291" s="20"/>
      <c r="AI291" s="20"/>
      <c r="AJ291" s="21"/>
      <c r="AK291" s="15" t="str">
        <f aca="true">IF($AJ291="","",$AJ291-TODAY())</f>
        <v/>
      </c>
      <c r="AL291" s="16" t="str">
        <f aca="false">IF($AJ291="","",IF($AK291&lt;0,"Danger",IF($AK291&lt;=Lists!$M$24,"Alert","OK")))</f>
        <v/>
      </c>
      <c r="AM291" s="19"/>
      <c r="AN291" s="19"/>
      <c r="AO291" s="19"/>
      <c r="AP291" s="19"/>
      <c r="AQ291" s="19"/>
      <c r="AR291" s="19"/>
      <c r="AS291" s="19"/>
      <c r="AT291" s="19"/>
      <c r="AU291" s="19"/>
      <c r="AV291" s="19"/>
    </row>
    <row r="292" customFormat="false" ht="15" hidden="false" customHeight="false" outlineLevel="0" collapsed="false">
      <c r="A292" s="19"/>
      <c r="B292" s="19"/>
      <c r="C292" s="19"/>
      <c r="D292" s="19"/>
      <c r="E292" s="19"/>
      <c r="F292" s="19"/>
      <c r="G292" s="19"/>
      <c r="H292" s="19"/>
      <c r="I292" s="19"/>
      <c r="J292" s="19"/>
      <c r="K292" s="19"/>
      <c r="L292" s="20"/>
      <c r="M292" s="20"/>
      <c r="N292" s="20"/>
      <c r="O292" s="20"/>
      <c r="P292" s="20"/>
      <c r="Q292" s="15" t="str">
        <f aca="false">IF(COUNT($L292:$P292)&lt;5,"",ROUND(($L292*Lists!$M$2+$M292*Lists!$M$3+$N292*Lists!$M$4+$O292*Lists!$M$5+$P292*Lists!$M$6)/5*100,0))</f>
        <v/>
      </c>
      <c r="R292" s="16" t="str">
        <f aca="false">IF($Q292="","",IF($Q292&gt;=Lists!$M$20,"A",IF($Q292&gt;=Lists!$M$21,"B","C")))</f>
        <v/>
      </c>
      <c r="S292" s="16" t="str">
        <f aca="false">IF($A292="","",IF(COUNTIF(Records!$C$5:$C$3000,$A292)=0,"No data",CHOOSE(_xlfn.MAXIFS(Records!$R$5:$R$3000,Records!$C$5:$C$3000,$A292,Records!$Y$5:$Y$3000,"&lt;&gt;Closed")+1,"OK","Alert","Danger")))</f>
        <v/>
      </c>
      <c r="T292" s="15" t="str">
        <f aca="false">IF($A292="","",COUNTIFS(Records!$C$5:$C$3000,$A292,Records!$R$5:$R$3000,"&gt;0",Records!$Y$5:$Y$3000,"&lt;&gt;Closed"))</f>
        <v/>
      </c>
      <c r="U292" s="20"/>
      <c r="V292" s="20"/>
      <c r="W292" s="20"/>
      <c r="X292" s="20"/>
      <c r="Y292" s="20"/>
      <c r="Z292" s="20"/>
      <c r="AA292" s="20"/>
      <c r="AB292" s="20"/>
      <c r="AC292" s="20"/>
      <c r="AD292" s="20"/>
      <c r="AE292" s="20"/>
      <c r="AF292" s="20"/>
      <c r="AG292" s="20"/>
      <c r="AH292" s="20"/>
      <c r="AI292" s="20"/>
      <c r="AJ292" s="21"/>
      <c r="AK292" s="15" t="str">
        <f aca="true">IF($AJ292="","",$AJ292-TODAY())</f>
        <v/>
      </c>
      <c r="AL292" s="16" t="str">
        <f aca="false">IF($AJ292="","",IF($AK292&lt;0,"Danger",IF($AK292&lt;=Lists!$M$24,"Alert","OK")))</f>
        <v/>
      </c>
      <c r="AM292" s="19"/>
      <c r="AN292" s="19"/>
      <c r="AO292" s="19"/>
      <c r="AP292" s="19"/>
      <c r="AQ292" s="19"/>
      <c r="AR292" s="19"/>
      <c r="AS292" s="19"/>
      <c r="AT292" s="19"/>
      <c r="AU292" s="19"/>
      <c r="AV292" s="19"/>
    </row>
    <row r="293" customFormat="false" ht="15" hidden="false" customHeight="false" outlineLevel="0" collapsed="false">
      <c r="A293" s="19"/>
      <c r="B293" s="19"/>
      <c r="C293" s="19"/>
      <c r="D293" s="19"/>
      <c r="E293" s="19"/>
      <c r="F293" s="19"/>
      <c r="G293" s="19"/>
      <c r="H293" s="19"/>
      <c r="I293" s="19"/>
      <c r="J293" s="19"/>
      <c r="K293" s="19"/>
      <c r="L293" s="20"/>
      <c r="M293" s="20"/>
      <c r="N293" s="20"/>
      <c r="O293" s="20"/>
      <c r="P293" s="20"/>
      <c r="Q293" s="15" t="str">
        <f aca="false">IF(COUNT($L293:$P293)&lt;5,"",ROUND(($L293*Lists!$M$2+$M293*Lists!$M$3+$N293*Lists!$M$4+$O293*Lists!$M$5+$P293*Lists!$M$6)/5*100,0))</f>
        <v/>
      </c>
      <c r="R293" s="16" t="str">
        <f aca="false">IF($Q293="","",IF($Q293&gt;=Lists!$M$20,"A",IF($Q293&gt;=Lists!$M$21,"B","C")))</f>
        <v/>
      </c>
      <c r="S293" s="16" t="str">
        <f aca="false">IF($A293="","",IF(COUNTIF(Records!$C$5:$C$3000,$A293)=0,"No data",CHOOSE(_xlfn.MAXIFS(Records!$R$5:$R$3000,Records!$C$5:$C$3000,$A293,Records!$Y$5:$Y$3000,"&lt;&gt;Closed")+1,"OK","Alert","Danger")))</f>
        <v/>
      </c>
      <c r="T293" s="15" t="str">
        <f aca="false">IF($A293="","",COUNTIFS(Records!$C$5:$C$3000,$A293,Records!$R$5:$R$3000,"&gt;0",Records!$Y$5:$Y$3000,"&lt;&gt;Closed"))</f>
        <v/>
      </c>
      <c r="U293" s="20"/>
      <c r="V293" s="20"/>
      <c r="W293" s="20"/>
      <c r="X293" s="20"/>
      <c r="Y293" s="20"/>
      <c r="Z293" s="20"/>
      <c r="AA293" s="20"/>
      <c r="AB293" s="20"/>
      <c r="AC293" s="20"/>
      <c r="AD293" s="20"/>
      <c r="AE293" s="20"/>
      <c r="AF293" s="20"/>
      <c r="AG293" s="20"/>
      <c r="AH293" s="20"/>
      <c r="AI293" s="20"/>
      <c r="AJ293" s="21"/>
      <c r="AK293" s="15" t="str">
        <f aca="true">IF($AJ293="","",$AJ293-TODAY())</f>
        <v/>
      </c>
      <c r="AL293" s="16" t="str">
        <f aca="false">IF($AJ293="","",IF($AK293&lt;0,"Danger",IF($AK293&lt;=Lists!$M$24,"Alert","OK")))</f>
        <v/>
      </c>
      <c r="AM293" s="19"/>
      <c r="AN293" s="19"/>
      <c r="AO293" s="19"/>
      <c r="AP293" s="19"/>
      <c r="AQ293" s="19"/>
      <c r="AR293" s="19"/>
      <c r="AS293" s="19"/>
      <c r="AT293" s="19"/>
      <c r="AU293" s="19"/>
      <c r="AV293" s="19"/>
    </row>
    <row r="294" customFormat="false" ht="15" hidden="false" customHeight="false" outlineLevel="0" collapsed="false">
      <c r="A294" s="19"/>
      <c r="B294" s="19"/>
      <c r="C294" s="19"/>
      <c r="D294" s="19"/>
      <c r="E294" s="19"/>
      <c r="F294" s="19"/>
      <c r="G294" s="19"/>
      <c r="H294" s="19"/>
      <c r="I294" s="19"/>
      <c r="J294" s="19"/>
      <c r="K294" s="19"/>
      <c r="L294" s="20"/>
      <c r="M294" s="20"/>
      <c r="N294" s="20"/>
      <c r="O294" s="20"/>
      <c r="P294" s="20"/>
      <c r="Q294" s="15" t="str">
        <f aca="false">IF(COUNT($L294:$P294)&lt;5,"",ROUND(($L294*Lists!$M$2+$M294*Lists!$M$3+$N294*Lists!$M$4+$O294*Lists!$M$5+$P294*Lists!$M$6)/5*100,0))</f>
        <v/>
      </c>
      <c r="R294" s="16" t="str">
        <f aca="false">IF($Q294="","",IF($Q294&gt;=Lists!$M$20,"A",IF($Q294&gt;=Lists!$M$21,"B","C")))</f>
        <v/>
      </c>
      <c r="S294" s="16" t="str">
        <f aca="false">IF($A294="","",IF(COUNTIF(Records!$C$5:$C$3000,$A294)=0,"No data",CHOOSE(_xlfn.MAXIFS(Records!$R$5:$R$3000,Records!$C$5:$C$3000,$A294,Records!$Y$5:$Y$3000,"&lt;&gt;Closed")+1,"OK","Alert","Danger")))</f>
        <v/>
      </c>
      <c r="T294" s="15" t="str">
        <f aca="false">IF($A294="","",COUNTIFS(Records!$C$5:$C$3000,$A294,Records!$R$5:$R$3000,"&gt;0",Records!$Y$5:$Y$3000,"&lt;&gt;Closed"))</f>
        <v/>
      </c>
      <c r="U294" s="20"/>
      <c r="V294" s="20"/>
      <c r="W294" s="20"/>
      <c r="X294" s="20"/>
      <c r="Y294" s="20"/>
      <c r="Z294" s="20"/>
      <c r="AA294" s="20"/>
      <c r="AB294" s="20"/>
      <c r="AC294" s="20"/>
      <c r="AD294" s="20"/>
      <c r="AE294" s="20"/>
      <c r="AF294" s="20"/>
      <c r="AG294" s="20"/>
      <c r="AH294" s="20"/>
      <c r="AI294" s="20"/>
      <c r="AJ294" s="21"/>
      <c r="AK294" s="15" t="str">
        <f aca="true">IF($AJ294="","",$AJ294-TODAY())</f>
        <v/>
      </c>
      <c r="AL294" s="16" t="str">
        <f aca="false">IF($AJ294="","",IF($AK294&lt;0,"Danger",IF($AK294&lt;=Lists!$M$24,"Alert","OK")))</f>
        <v/>
      </c>
      <c r="AM294" s="19"/>
      <c r="AN294" s="19"/>
      <c r="AO294" s="19"/>
      <c r="AP294" s="19"/>
      <c r="AQ294" s="19"/>
      <c r="AR294" s="19"/>
      <c r="AS294" s="19"/>
      <c r="AT294" s="19"/>
      <c r="AU294" s="19"/>
      <c r="AV294" s="19"/>
    </row>
    <row r="295" customFormat="false" ht="15" hidden="false" customHeight="false" outlineLevel="0" collapsed="false">
      <c r="A295" s="19"/>
      <c r="B295" s="19"/>
      <c r="C295" s="19"/>
      <c r="D295" s="19"/>
      <c r="E295" s="19"/>
      <c r="F295" s="19"/>
      <c r="G295" s="19"/>
      <c r="H295" s="19"/>
      <c r="I295" s="19"/>
      <c r="J295" s="19"/>
      <c r="K295" s="19"/>
      <c r="L295" s="20"/>
      <c r="M295" s="20"/>
      <c r="N295" s="20"/>
      <c r="O295" s="20"/>
      <c r="P295" s="20"/>
      <c r="Q295" s="15" t="str">
        <f aca="false">IF(COUNT($L295:$P295)&lt;5,"",ROUND(($L295*Lists!$M$2+$M295*Lists!$M$3+$N295*Lists!$M$4+$O295*Lists!$M$5+$P295*Lists!$M$6)/5*100,0))</f>
        <v/>
      </c>
      <c r="R295" s="16" t="str">
        <f aca="false">IF($Q295="","",IF($Q295&gt;=Lists!$M$20,"A",IF($Q295&gt;=Lists!$M$21,"B","C")))</f>
        <v/>
      </c>
      <c r="S295" s="16" t="str">
        <f aca="false">IF($A295="","",IF(COUNTIF(Records!$C$5:$C$3000,$A295)=0,"No data",CHOOSE(_xlfn.MAXIFS(Records!$R$5:$R$3000,Records!$C$5:$C$3000,$A295,Records!$Y$5:$Y$3000,"&lt;&gt;Closed")+1,"OK","Alert","Danger")))</f>
        <v/>
      </c>
      <c r="T295" s="15" t="str">
        <f aca="false">IF($A295="","",COUNTIFS(Records!$C$5:$C$3000,$A295,Records!$R$5:$R$3000,"&gt;0",Records!$Y$5:$Y$3000,"&lt;&gt;Closed"))</f>
        <v/>
      </c>
      <c r="U295" s="20"/>
      <c r="V295" s="20"/>
      <c r="W295" s="20"/>
      <c r="X295" s="20"/>
      <c r="Y295" s="20"/>
      <c r="Z295" s="20"/>
      <c r="AA295" s="20"/>
      <c r="AB295" s="20"/>
      <c r="AC295" s="20"/>
      <c r="AD295" s="20"/>
      <c r="AE295" s="20"/>
      <c r="AF295" s="20"/>
      <c r="AG295" s="20"/>
      <c r="AH295" s="20"/>
      <c r="AI295" s="20"/>
      <c r="AJ295" s="21"/>
      <c r="AK295" s="15" t="str">
        <f aca="true">IF($AJ295="","",$AJ295-TODAY())</f>
        <v/>
      </c>
      <c r="AL295" s="16" t="str">
        <f aca="false">IF($AJ295="","",IF($AK295&lt;0,"Danger",IF($AK295&lt;=Lists!$M$24,"Alert","OK")))</f>
        <v/>
      </c>
      <c r="AM295" s="19"/>
      <c r="AN295" s="19"/>
      <c r="AO295" s="19"/>
      <c r="AP295" s="19"/>
      <c r="AQ295" s="19"/>
      <c r="AR295" s="19"/>
      <c r="AS295" s="19"/>
      <c r="AT295" s="19"/>
      <c r="AU295" s="19"/>
      <c r="AV295" s="19"/>
    </row>
    <row r="296" customFormat="false" ht="15" hidden="false" customHeight="false" outlineLevel="0" collapsed="false">
      <c r="A296" s="19"/>
      <c r="B296" s="19"/>
      <c r="C296" s="19"/>
      <c r="D296" s="19"/>
      <c r="E296" s="19"/>
      <c r="F296" s="19"/>
      <c r="G296" s="19"/>
      <c r="H296" s="19"/>
      <c r="I296" s="19"/>
      <c r="J296" s="19"/>
      <c r="K296" s="19"/>
      <c r="L296" s="20"/>
      <c r="M296" s="20"/>
      <c r="N296" s="20"/>
      <c r="O296" s="20"/>
      <c r="P296" s="20"/>
      <c r="Q296" s="15" t="str">
        <f aca="false">IF(COUNT($L296:$P296)&lt;5,"",ROUND(($L296*Lists!$M$2+$M296*Lists!$M$3+$N296*Lists!$M$4+$O296*Lists!$M$5+$P296*Lists!$M$6)/5*100,0))</f>
        <v/>
      </c>
      <c r="R296" s="16" t="str">
        <f aca="false">IF($Q296="","",IF($Q296&gt;=Lists!$M$20,"A",IF($Q296&gt;=Lists!$M$21,"B","C")))</f>
        <v/>
      </c>
      <c r="S296" s="16" t="str">
        <f aca="false">IF($A296="","",IF(COUNTIF(Records!$C$5:$C$3000,$A296)=0,"No data",CHOOSE(_xlfn.MAXIFS(Records!$R$5:$R$3000,Records!$C$5:$C$3000,$A296,Records!$Y$5:$Y$3000,"&lt;&gt;Closed")+1,"OK","Alert","Danger")))</f>
        <v/>
      </c>
      <c r="T296" s="15" t="str">
        <f aca="false">IF($A296="","",COUNTIFS(Records!$C$5:$C$3000,$A296,Records!$R$5:$R$3000,"&gt;0",Records!$Y$5:$Y$3000,"&lt;&gt;Closed"))</f>
        <v/>
      </c>
      <c r="U296" s="20"/>
      <c r="V296" s="20"/>
      <c r="W296" s="20"/>
      <c r="X296" s="20"/>
      <c r="Y296" s="20"/>
      <c r="Z296" s="20"/>
      <c r="AA296" s="20"/>
      <c r="AB296" s="20"/>
      <c r="AC296" s="20"/>
      <c r="AD296" s="20"/>
      <c r="AE296" s="20"/>
      <c r="AF296" s="20"/>
      <c r="AG296" s="20"/>
      <c r="AH296" s="20"/>
      <c r="AI296" s="20"/>
      <c r="AJ296" s="21"/>
      <c r="AK296" s="15" t="str">
        <f aca="true">IF($AJ296="","",$AJ296-TODAY())</f>
        <v/>
      </c>
      <c r="AL296" s="16" t="str">
        <f aca="false">IF($AJ296="","",IF($AK296&lt;0,"Danger",IF($AK296&lt;=Lists!$M$24,"Alert","OK")))</f>
        <v/>
      </c>
      <c r="AM296" s="19"/>
      <c r="AN296" s="19"/>
      <c r="AO296" s="19"/>
      <c r="AP296" s="19"/>
      <c r="AQ296" s="19"/>
      <c r="AR296" s="19"/>
      <c r="AS296" s="19"/>
      <c r="AT296" s="19"/>
      <c r="AU296" s="19"/>
      <c r="AV296" s="19"/>
    </row>
    <row r="297" customFormat="false" ht="15" hidden="false" customHeight="false" outlineLevel="0" collapsed="false">
      <c r="A297" s="19"/>
      <c r="B297" s="19"/>
      <c r="C297" s="19"/>
      <c r="D297" s="19"/>
      <c r="E297" s="19"/>
      <c r="F297" s="19"/>
      <c r="G297" s="19"/>
      <c r="H297" s="19"/>
      <c r="I297" s="19"/>
      <c r="J297" s="19"/>
      <c r="K297" s="19"/>
      <c r="L297" s="20"/>
      <c r="M297" s="20"/>
      <c r="N297" s="20"/>
      <c r="O297" s="20"/>
      <c r="P297" s="20"/>
      <c r="Q297" s="15" t="str">
        <f aca="false">IF(COUNT($L297:$P297)&lt;5,"",ROUND(($L297*Lists!$M$2+$M297*Lists!$M$3+$N297*Lists!$M$4+$O297*Lists!$M$5+$P297*Lists!$M$6)/5*100,0))</f>
        <v/>
      </c>
      <c r="R297" s="16" t="str">
        <f aca="false">IF($Q297="","",IF($Q297&gt;=Lists!$M$20,"A",IF($Q297&gt;=Lists!$M$21,"B","C")))</f>
        <v/>
      </c>
      <c r="S297" s="16" t="str">
        <f aca="false">IF($A297="","",IF(COUNTIF(Records!$C$5:$C$3000,$A297)=0,"No data",CHOOSE(_xlfn.MAXIFS(Records!$R$5:$R$3000,Records!$C$5:$C$3000,$A297,Records!$Y$5:$Y$3000,"&lt;&gt;Closed")+1,"OK","Alert","Danger")))</f>
        <v/>
      </c>
      <c r="T297" s="15" t="str">
        <f aca="false">IF($A297="","",COUNTIFS(Records!$C$5:$C$3000,$A297,Records!$R$5:$R$3000,"&gt;0",Records!$Y$5:$Y$3000,"&lt;&gt;Closed"))</f>
        <v/>
      </c>
      <c r="U297" s="20"/>
      <c r="V297" s="20"/>
      <c r="W297" s="20"/>
      <c r="X297" s="20"/>
      <c r="Y297" s="20"/>
      <c r="Z297" s="20"/>
      <c r="AA297" s="20"/>
      <c r="AB297" s="20"/>
      <c r="AC297" s="20"/>
      <c r="AD297" s="20"/>
      <c r="AE297" s="20"/>
      <c r="AF297" s="20"/>
      <c r="AG297" s="20"/>
      <c r="AH297" s="20"/>
      <c r="AI297" s="20"/>
      <c r="AJ297" s="21"/>
      <c r="AK297" s="15" t="str">
        <f aca="true">IF($AJ297="","",$AJ297-TODAY())</f>
        <v/>
      </c>
      <c r="AL297" s="16" t="str">
        <f aca="false">IF($AJ297="","",IF($AK297&lt;0,"Danger",IF($AK297&lt;=Lists!$M$24,"Alert","OK")))</f>
        <v/>
      </c>
      <c r="AM297" s="19"/>
      <c r="AN297" s="19"/>
      <c r="AO297" s="19"/>
      <c r="AP297" s="19"/>
      <c r="AQ297" s="19"/>
      <c r="AR297" s="19"/>
      <c r="AS297" s="19"/>
      <c r="AT297" s="19"/>
      <c r="AU297" s="19"/>
      <c r="AV297" s="19"/>
    </row>
    <row r="298" customFormat="false" ht="15" hidden="false" customHeight="false" outlineLevel="0" collapsed="false">
      <c r="A298" s="19"/>
      <c r="B298" s="19"/>
      <c r="C298" s="19"/>
      <c r="D298" s="19"/>
      <c r="E298" s="19"/>
      <c r="F298" s="19"/>
      <c r="G298" s="19"/>
      <c r="H298" s="19"/>
      <c r="I298" s="19"/>
      <c r="J298" s="19"/>
      <c r="K298" s="19"/>
      <c r="L298" s="20"/>
      <c r="M298" s="20"/>
      <c r="N298" s="20"/>
      <c r="O298" s="20"/>
      <c r="P298" s="20"/>
      <c r="Q298" s="15" t="str">
        <f aca="false">IF(COUNT($L298:$P298)&lt;5,"",ROUND(($L298*Lists!$M$2+$M298*Lists!$M$3+$N298*Lists!$M$4+$O298*Lists!$M$5+$P298*Lists!$M$6)/5*100,0))</f>
        <v/>
      </c>
      <c r="R298" s="16" t="str">
        <f aca="false">IF($Q298="","",IF($Q298&gt;=Lists!$M$20,"A",IF($Q298&gt;=Lists!$M$21,"B","C")))</f>
        <v/>
      </c>
      <c r="S298" s="16" t="str">
        <f aca="false">IF($A298="","",IF(COUNTIF(Records!$C$5:$C$3000,$A298)=0,"No data",CHOOSE(_xlfn.MAXIFS(Records!$R$5:$R$3000,Records!$C$5:$C$3000,$A298,Records!$Y$5:$Y$3000,"&lt;&gt;Closed")+1,"OK","Alert","Danger")))</f>
        <v/>
      </c>
      <c r="T298" s="15" t="str">
        <f aca="false">IF($A298="","",COUNTIFS(Records!$C$5:$C$3000,$A298,Records!$R$5:$R$3000,"&gt;0",Records!$Y$5:$Y$3000,"&lt;&gt;Closed"))</f>
        <v/>
      </c>
      <c r="U298" s="20"/>
      <c r="V298" s="20"/>
      <c r="W298" s="20"/>
      <c r="X298" s="20"/>
      <c r="Y298" s="20"/>
      <c r="Z298" s="20"/>
      <c r="AA298" s="20"/>
      <c r="AB298" s="20"/>
      <c r="AC298" s="20"/>
      <c r="AD298" s="20"/>
      <c r="AE298" s="20"/>
      <c r="AF298" s="20"/>
      <c r="AG298" s="20"/>
      <c r="AH298" s="20"/>
      <c r="AI298" s="20"/>
      <c r="AJ298" s="21"/>
      <c r="AK298" s="15" t="str">
        <f aca="true">IF($AJ298="","",$AJ298-TODAY())</f>
        <v/>
      </c>
      <c r="AL298" s="16" t="str">
        <f aca="false">IF($AJ298="","",IF($AK298&lt;0,"Danger",IF($AK298&lt;=Lists!$M$24,"Alert","OK")))</f>
        <v/>
      </c>
      <c r="AM298" s="19"/>
      <c r="AN298" s="19"/>
      <c r="AO298" s="19"/>
      <c r="AP298" s="19"/>
      <c r="AQ298" s="19"/>
      <c r="AR298" s="19"/>
      <c r="AS298" s="19"/>
      <c r="AT298" s="19"/>
      <c r="AU298" s="19"/>
      <c r="AV298" s="19"/>
    </row>
    <row r="299" customFormat="false" ht="15" hidden="false" customHeight="false" outlineLevel="0" collapsed="false">
      <c r="A299" s="19"/>
      <c r="B299" s="19"/>
      <c r="C299" s="19"/>
      <c r="D299" s="19"/>
      <c r="E299" s="19"/>
      <c r="F299" s="19"/>
      <c r="G299" s="19"/>
      <c r="H299" s="19"/>
      <c r="I299" s="19"/>
      <c r="J299" s="19"/>
      <c r="K299" s="19"/>
      <c r="L299" s="20"/>
      <c r="M299" s="20"/>
      <c r="N299" s="20"/>
      <c r="O299" s="20"/>
      <c r="P299" s="20"/>
      <c r="Q299" s="15" t="str">
        <f aca="false">IF(COUNT($L299:$P299)&lt;5,"",ROUND(($L299*Lists!$M$2+$M299*Lists!$M$3+$N299*Lists!$M$4+$O299*Lists!$M$5+$P299*Lists!$M$6)/5*100,0))</f>
        <v/>
      </c>
      <c r="R299" s="16" t="str">
        <f aca="false">IF($Q299="","",IF($Q299&gt;=Lists!$M$20,"A",IF($Q299&gt;=Lists!$M$21,"B","C")))</f>
        <v/>
      </c>
      <c r="S299" s="16" t="str">
        <f aca="false">IF($A299="","",IF(COUNTIF(Records!$C$5:$C$3000,$A299)=0,"No data",CHOOSE(_xlfn.MAXIFS(Records!$R$5:$R$3000,Records!$C$5:$C$3000,$A299,Records!$Y$5:$Y$3000,"&lt;&gt;Closed")+1,"OK","Alert","Danger")))</f>
        <v/>
      </c>
      <c r="T299" s="15" t="str">
        <f aca="false">IF($A299="","",COUNTIFS(Records!$C$5:$C$3000,$A299,Records!$R$5:$R$3000,"&gt;0",Records!$Y$5:$Y$3000,"&lt;&gt;Closed"))</f>
        <v/>
      </c>
      <c r="U299" s="20"/>
      <c r="V299" s="20"/>
      <c r="W299" s="20"/>
      <c r="X299" s="20"/>
      <c r="Y299" s="20"/>
      <c r="Z299" s="20"/>
      <c r="AA299" s="20"/>
      <c r="AB299" s="20"/>
      <c r="AC299" s="20"/>
      <c r="AD299" s="20"/>
      <c r="AE299" s="20"/>
      <c r="AF299" s="20"/>
      <c r="AG299" s="20"/>
      <c r="AH299" s="20"/>
      <c r="AI299" s="20"/>
      <c r="AJ299" s="21"/>
      <c r="AK299" s="15" t="str">
        <f aca="true">IF($AJ299="","",$AJ299-TODAY())</f>
        <v/>
      </c>
      <c r="AL299" s="16" t="str">
        <f aca="false">IF($AJ299="","",IF($AK299&lt;0,"Danger",IF($AK299&lt;=Lists!$M$24,"Alert","OK")))</f>
        <v/>
      </c>
      <c r="AM299" s="19"/>
      <c r="AN299" s="19"/>
      <c r="AO299" s="19"/>
      <c r="AP299" s="19"/>
      <c r="AQ299" s="19"/>
      <c r="AR299" s="19"/>
      <c r="AS299" s="19"/>
      <c r="AT299" s="19"/>
      <c r="AU299" s="19"/>
      <c r="AV299" s="19"/>
    </row>
    <row r="300" customFormat="false" ht="15" hidden="false" customHeight="false" outlineLevel="0" collapsed="false">
      <c r="A300" s="19"/>
      <c r="B300" s="19"/>
      <c r="C300" s="19"/>
      <c r="D300" s="19"/>
      <c r="E300" s="19"/>
      <c r="F300" s="19"/>
      <c r="G300" s="19"/>
      <c r="H300" s="19"/>
      <c r="I300" s="19"/>
      <c r="J300" s="19"/>
      <c r="K300" s="19"/>
      <c r="L300" s="20"/>
      <c r="M300" s="20"/>
      <c r="N300" s="20"/>
      <c r="O300" s="20"/>
      <c r="P300" s="20"/>
      <c r="Q300" s="15" t="str">
        <f aca="false">IF(COUNT($L300:$P300)&lt;5,"",ROUND(($L300*Lists!$M$2+$M300*Lists!$M$3+$N300*Lists!$M$4+$O300*Lists!$M$5+$P300*Lists!$M$6)/5*100,0))</f>
        <v/>
      </c>
      <c r="R300" s="16" t="str">
        <f aca="false">IF($Q300="","",IF($Q300&gt;=Lists!$M$20,"A",IF($Q300&gt;=Lists!$M$21,"B","C")))</f>
        <v/>
      </c>
      <c r="S300" s="16" t="str">
        <f aca="false">IF($A300="","",IF(COUNTIF(Records!$C$5:$C$3000,$A300)=0,"No data",CHOOSE(_xlfn.MAXIFS(Records!$R$5:$R$3000,Records!$C$5:$C$3000,$A300,Records!$Y$5:$Y$3000,"&lt;&gt;Closed")+1,"OK","Alert","Danger")))</f>
        <v/>
      </c>
      <c r="T300" s="15" t="str">
        <f aca="false">IF($A300="","",COUNTIFS(Records!$C$5:$C$3000,$A300,Records!$R$5:$R$3000,"&gt;0",Records!$Y$5:$Y$3000,"&lt;&gt;Closed"))</f>
        <v/>
      </c>
      <c r="U300" s="20"/>
      <c r="V300" s="20"/>
      <c r="W300" s="20"/>
      <c r="X300" s="20"/>
      <c r="Y300" s="20"/>
      <c r="Z300" s="20"/>
      <c r="AA300" s="20"/>
      <c r="AB300" s="20"/>
      <c r="AC300" s="20"/>
      <c r="AD300" s="20"/>
      <c r="AE300" s="20"/>
      <c r="AF300" s="20"/>
      <c r="AG300" s="20"/>
      <c r="AH300" s="20"/>
      <c r="AI300" s="20"/>
      <c r="AJ300" s="21"/>
      <c r="AK300" s="15" t="str">
        <f aca="true">IF($AJ300="","",$AJ300-TODAY())</f>
        <v/>
      </c>
      <c r="AL300" s="16" t="str">
        <f aca="false">IF($AJ300="","",IF($AK300&lt;0,"Danger",IF($AK300&lt;=Lists!$M$24,"Alert","OK")))</f>
        <v/>
      </c>
      <c r="AM300" s="19"/>
      <c r="AN300" s="19"/>
      <c r="AO300" s="19"/>
      <c r="AP300" s="19"/>
      <c r="AQ300" s="19"/>
      <c r="AR300" s="19"/>
      <c r="AS300" s="19"/>
      <c r="AT300" s="19"/>
      <c r="AU300" s="19"/>
      <c r="AV300" s="19"/>
    </row>
    <row r="301" customFormat="false" ht="15" hidden="false" customHeight="false" outlineLevel="0" collapsed="false">
      <c r="A301" s="19"/>
      <c r="B301" s="19"/>
      <c r="C301" s="19"/>
      <c r="D301" s="19"/>
      <c r="E301" s="19"/>
      <c r="F301" s="19"/>
      <c r="G301" s="19"/>
      <c r="H301" s="19"/>
      <c r="I301" s="19"/>
      <c r="J301" s="19"/>
      <c r="K301" s="19"/>
      <c r="L301" s="20"/>
      <c r="M301" s="20"/>
      <c r="N301" s="20"/>
      <c r="O301" s="20"/>
      <c r="P301" s="20"/>
      <c r="Q301" s="15" t="str">
        <f aca="false">IF(COUNT($L301:$P301)&lt;5,"",ROUND(($L301*Lists!$M$2+$M301*Lists!$M$3+$N301*Lists!$M$4+$O301*Lists!$M$5+$P301*Lists!$M$6)/5*100,0))</f>
        <v/>
      </c>
      <c r="R301" s="16" t="str">
        <f aca="false">IF($Q301="","",IF($Q301&gt;=Lists!$M$20,"A",IF($Q301&gt;=Lists!$M$21,"B","C")))</f>
        <v/>
      </c>
      <c r="S301" s="16" t="str">
        <f aca="false">IF($A301="","",IF(COUNTIF(Records!$C$5:$C$3000,$A301)=0,"No data",CHOOSE(_xlfn.MAXIFS(Records!$R$5:$R$3000,Records!$C$5:$C$3000,$A301,Records!$Y$5:$Y$3000,"&lt;&gt;Closed")+1,"OK","Alert","Danger")))</f>
        <v/>
      </c>
      <c r="T301" s="15" t="str">
        <f aca="false">IF($A301="","",COUNTIFS(Records!$C$5:$C$3000,$A301,Records!$R$5:$R$3000,"&gt;0",Records!$Y$5:$Y$3000,"&lt;&gt;Closed"))</f>
        <v/>
      </c>
      <c r="U301" s="20"/>
      <c r="V301" s="20"/>
      <c r="W301" s="20"/>
      <c r="X301" s="20"/>
      <c r="Y301" s="20"/>
      <c r="Z301" s="20"/>
      <c r="AA301" s="20"/>
      <c r="AB301" s="20"/>
      <c r="AC301" s="20"/>
      <c r="AD301" s="20"/>
      <c r="AE301" s="20"/>
      <c r="AF301" s="20"/>
      <c r="AG301" s="20"/>
      <c r="AH301" s="20"/>
      <c r="AI301" s="20"/>
      <c r="AJ301" s="21"/>
      <c r="AK301" s="15" t="str">
        <f aca="true">IF($AJ301="","",$AJ301-TODAY())</f>
        <v/>
      </c>
      <c r="AL301" s="16" t="str">
        <f aca="false">IF($AJ301="","",IF($AK301&lt;0,"Danger",IF($AK301&lt;=Lists!$M$24,"Alert","OK")))</f>
        <v/>
      </c>
      <c r="AM301" s="19"/>
      <c r="AN301" s="19"/>
      <c r="AO301" s="19"/>
      <c r="AP301" s="19"/>
      <c r="AQ301" s="19"/>
      <c r="AR301" s="19"/>
      <c r="AS301" s="19"/>
      <c r="AT301" s="19"/>
      <c r="AU301" s="19"/>
      <c r="AV301" s="19"/>
    </row>
    <row r="302" customFormat="false" ht="15" hidden="false" customHeight="false" outlineLevel="0" collapsed="false">
      <c r="A302" s="19"/>
      <c r="B302" s="19"/>
      <c r="C302" s="19"/>
      <c r="D302" s="19"/>
      <c r="E302" s="19"/>
      <c r="F302" s="19"/>
      <c r="G302" s="19"/>
      <c r="H302" s="19"/>
      <c r="I302" s="19"/>
      <c r="J302" s="19"/>
      <c r="K302" s="19"/>
      <c r="L302" s="20"/>
      <c r="M302" s="20"/>
      <c r="N302" s="20"/>
      <c r="O302" s="20"/>
      <c r="P302" s="20"/>
      <c r="Q302" s="15" t="str">
        <f aca="false">IF(COUNT($L302:$P302)&lt;5,"",ROUND(($L302*Lists!$M$2+$M302*Lists!$M$3+$N302*Lists!$M$4+$O302*Lists!$M$5+$P302*Lists!$M$6)/5*100,0))</f>
        <v/>
      </c>
      <c r="R302" s="16" t="str">
        <f aca="false">IF($Q302="","",IF($Q302&gt;=Lists!$M$20,"A",IF($Q302&gt;=Lists!$M$21,"B","C")))</f>
        <v/>
      </c>
      <c r="S302" s="16" t="str">
        <f aca="false">IF($A302="","",IF(COUNTIF(Records!$C$5:$C$3000,$A302)=0,"No data",CHOOSE(_xlfn.MAXIFS(Records!$R$5:$R$3000,Records!$C$5:$C$3000,$A302,Records!$Y$5:$Y$3000,"&lt;&gt;Closed")+1,"OK","Alert","Danger")))</f>
        <v/>
      </c>
      <c r="T302" s="15" t="str">
        <f aca="false">IF($A302="","",COUNTIFS(Records!$C$5:$C$3000,$A302,Records!$R$5:$R$3000,"&gt;0",Records!$Y$5:$Y$3000,"&lt;&gt;Closed"))</f>
        <v/>
      </c>
      <c r="U302" s="20"/>
      <c r="V302" s="20"/>
      <c r="W302" s="20"/>
      <c r="X302" s="20"/>
      <c r="Y302" s="20"/>
      <c r="Z302" s="20"/>
      <c r="AA302" s="20"/>
      <c r="AB302" s="20"/>
      <c r="AC302" s="20"/>
      <c r="AD302" s="20"/>
      <c r="AE302" s="20"/>
      <c r="AF302" s="20"/>
      <c r="AG302" s="20"/>
      <c r="AH302" s="20"/>
      <c r="AI302" s="20"/>
      <c r="AJ302" s="21"/>
      <c r="AK302" s="15" t="str">
        <f aca="true">IF($AJ302="","",$AJ302-TODAY())</f>
        <v/>
      </c>
      <c r="AL302" s="16" t="str">
        <f aca="false">IF($AJ302="","",IF($AK302&lt;0,"Danger",IF($AK302&lt;=Lists!$M$24,"Alert","OK")))</f>
        <v/>
      </c>
      <c r="AM302" s="19"/>
      <c r="AN302" s="19"/>
      <c r="AO302" s="19"/>
      <c r="AP302" s="19"/>
      <c r="AQ302" s="19"/>
      <c r="AR302" s="19"/>
      <c r="AS302" s="19"/>
      <c r="AT302" s="19"/>
      <c r="AU302" s="19"/>
      <c r="AV302" s="19"/>
    </row>
    <row r="303" customFormat="false" ht="15" hidden="false" customHeight="false" outlineLevel="0" collapsed="false">
      <c r="A303" s="19"/>
      <c r="B303" s="19"/>
      <c r="C303" s="19"/>
      <c r="D303" s="19"/>
      <c r="E303" s="19"/>
      <c r="F303" s="19"/>
      <c r="G303" s="19"/>
      <c r="H303" s="19"/>
      <c r="I303" s="19"/>
      <c r="J303" s="19"/>
      <c r="K303" s="19"/>
      <c r="L303" s="20"/>
      <c r="M303" s="20"/>
      <c r="N303" s="20"/>
      <c r="O303" s="20"/>
      <c r="P303" s="20"/>
      <c r="Q303" s="15" t="str">
        <f aca="false">IF(COUNT($L303:$P303)&lt;5,"",ROUND(($L303*Lists!$M$2+$M303*Lists!$M$3+$N303*Lists!$M$4+$O303*Lists!$M$5+$P303*Lists!$M$6)/5*100,0))</f>
        <v/>
      </c>
      <c r="R303" s="16" t="str">
        <f aca="false">IF($Q303="","",IF($Q303&gt;=Lists!$M$20,"A",IF($Q303&gt;=Lists!$M$21,"B","C")))</f>
        <v/>
      </c>
      <c r="S303" s="16" t="str">
        <f aca="false">IF($A303="","",IF(COUNTIF(Records!$C$5:$C$3000,$A303)=0,"No data",CHOOSE(_xlfn.MAXIFS(Records!$R$5:$R$3000,Records!$C$5:$C$3000,$A303,Records!$Y$5:$Y$3000,"&lt;&gt;Closed")+1,"OK","Alert","Danger")))</f>
        <v/>
      </c>
      <c r="T303" s="15" t="str">
        <f aca="false">IF($A303="","",COUNTIFS(Records!$C$5:$C$3000,$A303,Records!$R$5:$R$3000,"&gt;0",Records!$Y$5:$Y$3000,"&lt;&gt;Closed"))</f>
        <v/>
      </c>
      <c r="U303" s="20"/>
      <c r="V303" s="20"/>
      <c r="W303" s="20"/>
      <c r="X303" s="20"/>
      <c r="Y303" s="20"/>
      <c r="Z303" s="20"/>
      <c r="AA303" s="20"/>
      <c r="AB303" s="20"/>
      <c r="AC303" s="20"/>
      <c r="AD303" s="20"/>
      <c r="AE303" s="20"/>
      <c r="AF303" s="20"/>
      <c r="AG303" s="20"/>
      <c r="AH303" s="20"/>
      <c r="AI303" s="20"/>
      <c r="AJ303" s="21"/>
      <c r="AK303" s="15" t="str">
        <f aca="true">IF($AJ303="","",$AJ303-TODAY())</f>
        <v/>
      </c>
      <c r="AL303" s="16" t="str">
        <f aca="false">IF($AJ303="","",IF($AK303&lt;0,"Danger",IF($AK303&lt;=Lists!$M$24,"Alert","OK")))</f>
        <v/>
      </c>
      <c r="AM303" s="19"/>
      <c r="AN303" s="19"/>
      <c r="AO303" s="19"/>
      <c r="AP303" s="19"/>
      <c r="AQ303" s="19"/>
      <c r="AR303" s="19"/>
      <c r="AS303" s="19"/>
      <c r="AT303" s="19"/>
      <c r="AU303" s="19"/>
      <c r="AV303" s="19"/>
    </row>
    <row r="304" customFormat="false" ht="15" hidden="false" customHeight="false" outlineLevel="0" collapsed="false">
      <c r="A304" s="19"/>
      <c r="B304" s="19"/>
      <c r="C304" s="19"/>
      <c r="D304" s="19"/>
      <c r="E304" s="19"/>
      <c r="F304" s="19"/>
      <c r="G304" s="19"/>
      <c r="H304" s="19"/>
      <c r="I304" s="19"/>
      <c r="J304" s="19"/>
      <c r="K304" s="19"/>
      <c r="L304" s="20"/>
      <c r="M304" s="20"/>
      <c r="N304" s="20"/>
      <c r="O304" s="20"/>
      <c r="P304" s="20"/>
      <c r="Q304" s="15" t="str">
        <f aca="false">IF(COUNT($L304:$P304)&lt;5,"",ROUND(($L304*Lists!$M$2+$M304*Lists!$M$3+$N304*Lists!$M$4+$O304*Lists!$M$5+$P304*Lists!$M$6)/5*100,0))</f>
        <v/>
      </c>
      <c r="R304" s="16" t="str">
        <f aca="false">IF($Q304="","",IF($Q304&gt;=Lists!$M$20,"A",IF($Q304&gt;=Lists!$M$21,"B","C")))</f>
        <v/>
      </c>
      <c r="S304" s="16" t="str">
        <f aca="false">IF($A304="","",IF(COUNTIF(Records!$C$5:$C$3000,$A304)=0,"No data",CHOOSE(_xlfn.MAXIFS(Records!$R$5:$R$3000,Records!$C$5:$C$3000,$A304,Records!$Y$5:$Y$3000,"&lt;&gt;Closed")+1,"OK","Alert","Danger")))</f>
        <v/>
      </c>
      <c r="T304" s="15" t="str">
        <f aca="false">IF($A304="","",COUNTIFS(Records!$C$5:$C$3000,$A304,Records!$R$5:$R$3000,"&gt;0",Records!$Y$5:$Y$3000,"&lt;&gt;Closed"))</f>
        <v/>
      </c>
      <c r="U304" s="20"/>
      <c r="V304" s="20"/>
      <c r="W304" s="20"/>
      <c r="X304" s="20"/>
      <c r="Y304" s="20"/>
      <c r="Z304" s="20"/>
      <c r="AA304" s="20"/>
      <c r="AB304" s="20"/>
      <c r="AC304" s="20"/>
      <c r="AD304" s="20"/>
      <c r="AE304" s="20"/>
      <c r="AF304" s="20"/>
      <c r="AG304" s="20"/>
      <c r="AH304" s="20"/>
      <c r="AI304" s="20"/>
      <c r="AJ304" s="21"/>
      <c r="AK304" s="15" t="str">
        <f aca="true">IF($AJ304="","",$AJ304-TODAY())</f>
        <v/>
      </c>
      <c r="AL304" s="16" t="str">
        <f aca="false">IF($AJ304="","",IF($AK304&lt;0,"Danger",IF($AK304&lt;=Lists!$M$24,"Alert","OK")))</f>
        <v/>
      </c>
      <c r="AM304" s="19"/>
      <c r="AN304" s="19"/>
      <c r="AO304" s="19"/>
      <c r="AP304" s="19"/>
      <c r="AQ304" s="19"/>
      <c r="AR304" s="19"/>
      <c r="AS304" s="19"/>
      <c r="AT304" s="19"/>
      <c r="AU304" s="19"/>
      <c r="AV304" s="19"/>
    </row>
    <row r="305" customFormat="false" ht="15" hidden="false" customHeight="false" outlineLevel="0" collapsed="false">
      <c r="A305" s="19"/>
      <c r="B305" s="19"/>
      <c r="C305" s="19"/>
      <c r="D305" s="19"/>
      <c r="E305" s="19"/>
      <c r="F305" s="19"/>
      <c r="G305" s="19"/>
      <c r="H305" s="19"/>
      <c r="I305" s="19"/>
      <c r="J305" s="19"/>
      <c r="K305" s="19"/>
      <c r="L305" s="20"/>
      <c r="M305" s="20"/>
      <c r="N305" s="20"/>
      <c r="O305" s="20"/>
      <c r="P305" s="20"/>
      <c r="Q305" s="15" t="str">
        <f aca="false">IF(COUNT($L305:$P305)&lt;5,"",ROUND(($L305*Lists!$M$2+$M305*Lists!$M$3+$N305*Lists!$M$4+$O305*Lists!$M$5+$P305*Lists!$M$6)/5*100,0))</f>
        <v/>
      </c>
      <c r="R305" s="16" t="str">
        <f aca="false">IF($Q305="","",IF($Q305&gt;=Lists!$M$20,"A",IF($Q305&gt;=Lists!$M$21,"B","C")))</f>
        <v/>
      </c>
      <c r="S305" s="16" t="str">
        <f aca="false">IF($A305="","",IF(COUNTIF(Records!$C$5:$C$3000,$A305)=0,"No data",CHOOSE(_xlfn.MAXIFS(Records!$R$5:$R$3000,Records!$C$5:$C$3000,$A305,Records!$Y$5:$Y$3000,"&lt;&gt;Closed")+1,"OK","Alert","Danger")))</f>
        <v/>
      </c>
      <c r="T305" s="15" t="str">
        <f aca="false">IF($A305="","",COUNTIFS(Records!$C$5:$C$3000,$A305,Records!$R$5:$R$3000,"&gt;0",Records!$Y$5:$Y$3000,"&lt;&gt;Closed"))</f>
        <v/>
      </c>
      <c r="U305" s="20"/>
      <c r="V305" s="20"/>
      <c r="W305" s="20"/>
      <c r="X305" s="20"/>
      <c r="Y305" s="20"/>
      <c r="Z305" s="20"/>
      <c r="AA305" s="20"/>
      <c r="AB305" s="20"/>
      <c r="AC305" s="20"/>
      <c r="AD305" s="20"/>
      <c r="AE305" s="20"/>
      <c r="AF305" s="20"/>
      <c r="AG305" s="20"/>
      <c r="AH305" s="20"/>
      <c r="AI305" s="20"/>
      <c r="AJ305" s="21"/>
      <c r="AK305" s="15" t="str">
        <f aca="true">IF($AJ305="","",$AJ305-TODAY())</f>
        <v/>
      </c>
      <c r="AL305" s="16" t="str">
        <f aca="false">IF($AJ305="","",IF($AK305&lt;0,"Danger",IF($AK305&lt;=Lists!$M$24,"Alert","OK")))</f>
        <v/>
      </c>
      <c r="AM305" s="19"/>
      <c r="AN305" s="19"/>
      <c r="AO305" s="19"/>
      <c r="AP305" s="19"/>
      <c r="AQ305" s="19"/>
      <c r="AR305" s="19"/>
      <c r="AS305" s="19"/>
      <c r="AT305" s="19"/>
      <c r="AU305" s="19"/>
      <c r="AV305" s="19"/>
    </row>
    <row r="306" customFormat="false" ht="15" hidden="false" customHeight="false" outlineLevel="0" collapsed="false">
      <c r="A306" s="19"/>
      <c r="B306" s="19"/>
      <c r="C306" s="19"/>
      <c r="D306" s="19"/>
      <c r="E306" s="19"/>
      <c r="F306" s="19"/>
      <c r="G306" s="19"/>
      <c r="H306" s="19"/>
      <c r="I306" s="19"/>
      <c r="J306" s="19"/>
      <c r="K306" s="19"/>
      <c r="L306" s="20"/>
      <c r="M306" s="20"/>
      <c r="N306" s="20"/>
      <c r="O306" s="20"/>
      <c r="P306" s="20"/>
      <c r="Q306" s="15" t="str">
        <f aca="false">IF(COUNT($L306:$P306)&lt;5,"",ROUND(($L306*Lists!$M$2+$M306*Lists!$M$3+$N306*Lists!$M$4+$O306*Lists!$M$5+$P306*Lists!$M$6)/5*100,0))</f>
        <v/>
      </c>
      <c r="R306" s="16" t="str">
        <f aca="false">IF($Q306="","",IF($Q306&gt;=Lists!$M$20,"A",IF($Q306&gt;=Lists!$M$21,"B","C")))</f>
        <v/>
      </c>
      <c r="S306" s="16" t="str">
        <f aca="false">IF($A306="","",IF(COUNTIF(Records!$C$5:$C$3000,$A306)=0,"No data",CHOOSE(_xlfn.MAXIFS(Records!$R$5:$R$3000,Records!$C$5:$C$3000,$A306,Records!$Y$5:$Y$3000,"&lt;&gt;Closed")+1,"OK","Alert","Danger")))</f>
        <v/>
      </c>
      <c r="T306" s="15" t="str">
        <f aca="false">IF($A306="","",COUNTIFS(Records!$C$5:$C$3000,$A306,Records!$R$5:$R$3000,"&gt;0",Records!$Y$5:$Y$3000,"&lt;&gt;Closed"))</f>
        <v/>
      </c>
      <c r="U306" s="20"/>
      <c r="V306" s="20"/>
      <c r="W306" s="20"/>
      <c r="X306" s="20"/>
      <c r="Y306" s="20"/>
      <c r="Z306" s="20"/>
      <c r="AA306" s="20"/>
      <c r="AB306" s="20"/>
      <c r="AC306" s="20"/>
      <c r="AD306" s="20"/>
      <c r="AE306" s="20"/>
      <c r="AF306" s="20"/>
      <c r="AG306" s="20"/>
      <c r="AH306" s="20"/>
      <c r="AI306" s="20"/>
      <c r="AJ306" s="21"/>
      <c r="AK306" s="15" t="str">
        <f aca="true">IF($AJ306="","",$AJ306-TODAY())</f>
        <v/>
      </c>
      <c r="AL306" s="16" t="str">
        <f aca="false">IF($AJ306="","",IF($AK306&lt;0,"Danger",IF($AK306&lt;=Lists!$M$24,"Alert","OK")))</f>
        <v/>
      </c>
      <c r="AM306" s="19"/>
      <c r="AN306" s="19"/>
      <c r="AO306" s="19"/>
      <c r="AP306" s="19"/>
      <c r="AQ306" s="19"/>
      <c r="AR306" s="19"/>
      <c r="AS306" s="19"/>
      <c r="AT306" s="19"/>
      <c r="AU306" s="19"/>
      <c r="AV306" s="19"/>
    </row>
    <row r="307" customFormat="false" ht="15" hidden="false" customHeight="false" outlineLevel="0" collapsed="false">
      <c r="A307" s="19"/>
      <c r="B307" s="19"/>
      <c r="C307" s="19"/>
      <c r="D307" s="19"/>
      <c r="E307" s="19"/>
      <c r="F307" s="19"/>
      <c r="G307" s="19"/>
      <c r="H307" s="19"/>
      <c r="I307" s="19"/>
      <c r="J307" s="19"/>
      <c r="K307" s="19"/>
      <c r="L307" s="20"/>
      <c r="M307" s="20"/>
      <c r="N307" s="20"/>
      <c r="O307" s="20"/>
      <c r="P307" s="20"/>
      <c r="Q307" s="15" t="str">
        <f aca="false">IF(COUNT($L307:$P307)&lt;5,"",ROUND(($L307*Lists!$M$2+$M307*Lists!$M$3+$N307*Lists!$M$4+$O307*Lists!$M$5+$P307*Lists!$M$6)/5*100,0))</f>
        <v/>
      </c>
      <c r="R307" s="16" t="str">
        <f aca="false">IF($Q307="","",IF($Q307&gt;=Lists!$M$20,"A",IF($Q307&gt;=Lists!$M$21,"B","C")))</f>
        <v/>
      </c>
      <c r="S307" s="16" t="str">
        <f aca="false">IF($A307="","",IF(COUNTIF(Records!$C$5:$C$3000,$A307)=0,"No data",CHOOSE(_xlfn.MAXIFS(Records!$R$5:$R$3000,Records!$C$5:$C$3000,$A307,Records!$Y$5:$Y$3000,"&lt;&gt;Closed")+1,"OK","Alert","Danger")))</f>
        <v/>
      </c>
      <c r="T307" s="15" t="str">
        <f aca="false">IF($A307="","",COUNTIFS(Records!$C$5:$C$3000,$A307,Records!$R$5:$R$3000,"&gt;0",Records!$Y$5:$Y$3000,"&lt;&gt;Closed"))</f>
        <v/>
      </c>
      <c r="U307" s="20"/>
      <c r="V307" s="20"/>
      <c r="W307" s="20"/>
      <c r="X307" s="20"/>
      <c r="Y307" s="20"/>
      <c r="Z307" s="20"/>
      <c r="AA307" s="20"/>
      <c r="AB307" s="20"/>
      <c r="AC307" s="20"/>
      <c r="AD307" s="20"/>
      <c r="AE307" s="20"/>
      <c r="AF307" s="20"/>
      <c r="AG307" s="20"/>
      <c r="AH307" s="20"/>
      <c r="AI307" s="20"/>
      <c r="AJ307" s="21"/>
      <c r="AK307" s="15" t="str">
        <f aca="true">IF($AJ307="","",$AJ307-TODAY())</f>
        <v/>
      </c>
      <c r="AL307" s="16" t="str">
        <f aca="false">IF($AJ307="","",IF($AK307&lt;0,"Danger",IF($AK307&lt;=Lists!$M$24,"Alert","OK")))</f>
        <v/>
      </c>
      <c r="AM307" s="19"/>
      <c r="AN307" s="19"/>
      <c r="AO307" s="19"/>
      <c r="AP307" s="19"/>
      <c r="AQ307" s="19"/>
      <c r="AR307" s="19"/>
      <c r="AS307" s="19"/>
      <c r="AT307" s="19"/>
      <c r="AU307" s="19"/>
      <c r="AV307" s="19"/>
    </row>
    <row r="308" customFormat="false" ht="15" hidden="false" customHeight="false" outlineLevel="0" collapsed="false">
      <c r="A308" s="19"/>
      <c r="B308" s="19"/>
      <c r="C308" s="19"/>
      <c r="D308" s="19"/>
      <c r="E308" s="19"/>
      <c r="F308" s="19"/>
      <c r="G308" s="19"/>
      <c r="H308" s="19"/>
      <c r="I308" s="19"/>
      <c r="J308" s="19"/>
      <c r="K308" s="19"/>
      <c r="L308" s="20"/>
      <c r="M308" s="20"/>
      <c r="N308" s="20"/>
      <c r="O308" s="20"/>
      <c r="P308" s="20"/>
      <c r="Q308" s="15" t="str">
        <f aca="false">IF(COUNT($L308:$P308)&lt;5,"",ROUND(($L308*Lists!$M$2+$M308*Lists!$M$3+$N308*Lists!$M$4+$O308*Lists!$M$5+$P308*Lists!$M$6)/5*100,0))</f>
        <v/>
      </c>
      <c r="R308" s="16" t="str">
        <f aca="false">IF($Q308="","",IF($Q308&gt;=Lists!$M$20,"A",IF($Q308&gt;=Lists!$M$21,"B","C")))</f>
        <v/>
      </c>
      <c r="S308" s="16" t="str">
        <f aca="false">IF($A308="","",IF(COUNTIF(Records!$C$5:$C$3000,$A308)=0,"No data",CHOOSE(_xlfn.MAXIFS(Records!$R$5:$R$3000,Records!$C$5:$C$3000,$A308,Records!$Y$5:$Y$3000,"&lt;&gt;Closed")+1,"OK","Alert","Danger")))</f>
        <v/>
      </c>
      <c r="T308" s="15" t="str">
        <f aca="false">IF($A308="","",COUNTIFS(Records!$C$5:$C$3000,$A308,Records!$R$5:$R$3000,"&gt;0",Records!$Y$5:$Y$3000,"&lt;&gt;Closed"))</f>
        <v/>
      </c>
      <c r="U308" s="20"/>
      <c r="V308" s="20"/>
      <c r="W308" s="20"/>
      <c r="X308" s="20"/>
      <c r="Y308" s="20"/>
      <c r="Z308" s="20"/>
      <c r="AA308" s="20"/>
      <c r="AB308" s="20"/>
      <c r="AC308" s="20"/>
      <c r="AD308" s="20"/>
      <c r="AE308" s="20"/>
      <c r="AF308" s="20"/>
      <c r="AG308" s="20"/>
      <c r="AH308" s="20"/>
      <c r="AI308" s="20"/>
      <c r="AJ308" s="21"/>
      <c r="AK308" s="15" t="str">
        <f aca="true">IF($AJ308="","",$AJ308-TODAY())</f>
        <v/>
      </c>
      <c r="AL308" s="16" t="str">
        <f aca="false">IF($AJ308="","",IF($AK308&lt;0,"Danger",IF($AK308&lt;=Lists!$M$24,"Alert","OK")))</f>
        <v/>
      </c>
      <c r="AM308" s="19"/>
      <c r="AN308" s="19"/>
      <c r="AO308" s="19"/>
      <c r="AP308" s="19"/>
      <c r="AQ308" s="19"/>
      <c r="AR308" s="19"/>
      <c r="AS308" s="19"/>
      <c r="AT308" s="19"/>
      <c r="AU308" s="19"/>
      <c r="AV308" s="19"/>
    </row>
    <row r="309" customFormat="false" ht="15" hidden="false" customHeight="false" outlineLevel="0" collapsed="false">
      <c r="A309" s="19"/>
      <c r="B309" s="19"/>
      <c r="C309" s="19"/>
      <c r="D309" s="19"/>
      <c r="E309" s="19"/>
      <c r="F309" s="19"/>
      <c r="G309" s="19"/>
      <c r="H309" s="19"/>
      <c r="I309" s="19"/>
      <c r="J309" s="19"/>
      <c r="K309" s="19"/>
      <c r="L309" s="20"/>
      <c r="M309" s="20"/>
      <c r="N309" s="20"/>
      <c r="O309" s="20"/>
      <c r="P309" s="20"/>
      <c r="Q309" s="15" t="str">
        <f aca="false">IF(COUNT($L309:$P309)&lt;5,"",ROUND(($L309*Lists!$M$2+$M309*Lists!$M$3+$N309*Lists!$M$4+$O309*Lists!$M$5+$P309*Lists!$M$6)/5*100,0))</f>
        <v/>
      </c>
      <c r="R309" s="16" t="str">
        <f aca="false">IF($Q309="","",IF($Q309&gt;=Lists!$M$20,"A",IF($Q309&gt;=Lists!$M$21,"B","C")))</f>
        <v/>
      </c>
      <c r="S309" s="16" t="str">
        <f aca="false">IF($A309="","",IF(COUNTIF(Records!$C$5:$C$3000,$A309)=0,"No data",CHOOSE(_xlfn.MAXIFS(Records!$R$5:$R$3000,Records!$C$5:$C$3000,$A309,Records!$Y$5:$Y$3000,"&lt;&gt;Closed")+1,"OK","Alert","Danger")))</f>
        <v/>
      </c>
      <c r="T309" s="15" t="str">
        <f aca="false">IF($A309="","",COUNTIFS(Records!$C$5:$C$3000,$A309,Records!$R$5:$R$3000,"&gt;0",Records!$Y$5:$Y$3000,"&lt;&gt;Closed"))</f>
        <v/>
      </c>
      <c r="U309" s="20"/>
      <c r="V309" s="20"/>
      <c r="W309" s="20"/>
      <c r="X309" s="20"/>
      <c r="Y309" s="20"/>
      <c r="Z309" s="20"/>
      <c r="AA309" s="20"/>
      <c r="AB309" s="20"/>
      <c r="AC309" s="20"/>
      <c r="AD309" s="20"/>
      <c r="AE309" s="20"/>
      <c r="AF309" s="20"/>
      <c r="AG309" s="20"/>
      <c r="AH309" s="20"/>
      <c r="AI309" s="20"/>
      <c r="AJ309" s="21"/>
      <c r="AK309" s="15" t="str">
        <f aca="true">IF($AJ309="","",$AJ309-TODAY())</f>
        <v/>
      </c>
      <c r="AL309" s="16" t="str">
        <f aca="false">IF($AJ309="","",IF($AK309&lt;0,"Danger",IF($AK309&lt;=Lists!$M$24,"Alert","OK")))</f>
        <v/>
      </c>
      <c r="AM309" s="19"/>
      <c r="AN309" s="19"/>
      <c r="AO309" s="19"/>
      <c r="AP309" s="19"/>
      <c r="AQ309" s="19"/>
      <c r="AR309" s="19"/>
      <c r="AS309" s="19"/>
      <c r="AT309" s="19"/>
      <c r="AU309" s="19"/>
      <c r="AV309" s="19"/>
    </row>
    <row r="310" customFormat="false" ht="15" hidden="false" customHeight="false" outlineLevel="0" collapsed="false">
      <c r="A310" s="19"/>
      <c r="B310" s="19"/>
      <c r="C310" s="19"/>
      <c r="D310" s="19"/>
      <c r="E310" s="19"/>
      <c r="F310" s="19"/>
      <c r="G310" s="19"/>
      <c r="H310" s="19"/>
      <c r="I310" s="19"/>
      <c r="J310" s="19"/>
      <c r="K310" s="19"/>
      <c r="L310" s="20"/>
      <c r="M310" s="20"/>
      <c r="N310" s="20"/>
      <c r="O310" s="20"/>
      <c r="P310" s="20"/>
      <c r="Q310" s="15" t="str">
        <f aca="false">IF(COUNT($L310:$P310)&lt;5,"",ROUND(($L310*Lists!$M$2+$M310*Lists!$M$3+$N310*Lists!$M$4+$O310*Lists!$M$5+$P310*Lists!$M$6)/5*100,0))</f>
        <v/>
      </c>
      <c r="R310" s="16" t="str">
        <f aca="false">IF($Q310="","",IF($Q310&gt;=Lists!$M$20,"A",IF($Q310&gt;=Lists!$M$21,"B","C")))</f>
        <v/>
      </c>
      <c r="S310" s="16" t="str">
        <f aca="false">IF($A310="","",IF(COUNTIF(Records!$C$5:$C$3000,$A310)=0,"No data",CHOOSE(_xlfn.MAXIFS(Records!$R$5:$R$3000,Records!$C$5:$C$3000,$A310,Records!$Y$5:$Y$3000,"&lt;&gt;Closed")+1,"OK","Alert","Danger")))</f>
        <v/>
      </c>
      <c r="T310" s="15" t="str">
        <f aca="false">IF($A310="","",COUNTIFS(Records!$C$5:$C$3000,$A310,Records!$R$5:$R$3000,"&gt;0",Records!$Y$5:$Y$3000,"&lt;&gt;Closed"))</f>
        <v/>
      </c>
      <c r="U310" s="20"/>
      <c r="V310" s="20"/>
      <c r="W310" s="20"/>
      <c r="X310" s="20"/>
      <c r="Y310" s="20"/>
      <c r="Z310" s="20"/>
      <c r="AA310" s="20"/>
      <c r="AB310" s="20"/>
      <c r="AC310" s="20"/>
      <c r="AD310" s="20"/>
      <c r="AE310" s="20"/>
      <c r="AF310" s="20"/>
      <c r="AG310" s="20"/>
      <c r="AH310" s="20"/>
      <c r="AI310" s="20"/>
      <c r="AJ310" s="21"/>
      <c r="AK310" s="15" t="str">
        <f aca="true">IF($AJ310="","",$AJ310-TODAY())</f>
        <v/>
      </c>
      <c r="AL310" s="16" t="str">
        <f aca="false">IF($AJ310="","",IF($AK310&lt;0,"Danger",IF($AK310&lt;=Lists!$M$24,"Alert","OK")))</f>
        <v/>
      </c>
      <c r="AM310" s="19"/>
      <c r="AN310" s="19"/>
      <c r="AO310" s="19"/>
      <c r="AP310" s="19"/>
      <c r="AQ310" s="19"/>
      <c r="AR310" s="19"/>
      <c r="AS310" s="19"/>
      <c r="AT310" s="19"/>
      <c r="AU310" s="19"/>
      <c r="AV310" s="19"/>
    </row>
    <row r="311" customFormat="false" ht="15" hidden="false" customHeight="false" outlineLevel="0" collapsed="false">
      <c r="A311" s="19"/>
      <c r="B311" s="19"/>
      <c r="C311" s="19"/>
      <c r="D311" s="19"/>
      <c r="E311" s="19"/>
      <c r="F311" s="19"/>
      <c r="G311" s="19"/>
      <c r="H311" s="19"/>
      <c r="I311" s="19"/>
      <c r="J311" s="19"/>
      <c r="K311" s="19"/>
      <c r="L311" s="20"/>
      <c r="M311" s="20"/>
      <c r="N311" s="20"/>
      <c r="O311" s="20"/>
      <c r="P311" s="20"/>
      <c r="Q311" s="15" t="str">
        <f aca="false">IF(COUNT($L311:$P311)&lt;5,"",ROUND(($L311*Lists!$M$2+$M311*Lists!$M$3+$N311*Lists!$M$4+$O311*Lists!$M$5+$P311*Lists!$M$6)/5*100,0))</f>
        <v/>
      </c>
      <c r="R311" s="16" t="str">
        <f aca="false">IF($Q311="","",IF($Q311&gt;=Lists!$M$20,"A",IF($Q311&gt;=Lists!$M$21,"B","C")))</f>
        <v/>
      </c>
      <c r="S311" s="16" t="str">
        <f aca="false">IF($A311="","",IF(COUNTIF(Records!$C$5:$C$3000,$A311)=0,"No data",CHOOSE(_xlfn.MAXIFS(Records!$R$5:$R$3000,Records!$C$5:$C$3000,$A311,Records!$Y$5:$Y$3000,"&lt;&gt;Closed")+1,"OK","Alert","Danger")))</f>
        <v/>
      </c>
      <c r="T311" s="15" t="str">
        <f aca="false">IF($A311="","",COUNTIFS(Records!$C$5:$C$3000,$A311,Records!$R$5:$R$3000,"&gt;0",Records!$Y$5:$Y$3000,"&lt;&gt;Closed"))</f>
        <v/>
      </c>
      <c r="U311" s="20"/>
      <c r="V311" s="20"/>
      <c r="W311" s="20"/>
      <c r="X311" s="20"/>
      <c r="Y311" s="20"/>
      <c r="Z311" s="20"/>
      <c r="AA311" s="20"/>
      <c r="AB311" s="20"/>
      <c r="AC311" s="20"/>
      <c r="AD311" s="20"/>
      <c r="AE311" s="20"/>
      <c r="AF311" s="20"/>
      <c r="AG311" s="20"/>
      <c r="AH311" s="20"/>
      <c r="AI311" s="20"/>
      <c r="AJ311" s="21"/>
      <c r="AK311" s="15" t="str">
        <f aca="true">IF($AJ311="","",$AJ311-TODAY())</f>
        <v/>
      </c>
      <c r="AL311" s="16" t="str">
        <f aca="false">IF($AJ311="","",IF($AK311&lt;0,"Danger",IF($AK311&lt;=Lists!$M$24,"Alert","OK")))</f>
        <v/>
      </c>
      <c r="AM311" s="19"/>
      <c r="AN311" s="19"/>
      <c r="AO311" s="19"/>
      <c r="AP311" s="19"/>
      <c r="AQ311" s="19"/>
      <c r="AR311" s="19"/>
      <c r="AS311" s="19"/>
      <c r="AT311" s="19"/>
      <c r="AU311" s="19"/>
      <c r="AV311" s="19"/>
    </row>
    <row r="312" customFormat="false" ht="15" hidden="false" customHeight="false" outlineLevel="0" collapsed="false">
      <c r="A312" s="19"/>
      <c r="B312" s="19"/>
      <c r="C312" s="19"/>
      <c r="D312" s="19"/>
      <c r="E312" s="19"/>
      <c r="F312" s="19"/>
      <c r="G312" s="19"/>
      <c r="H312" s="19"/>
      <c r="I312" s="19"/>
      <c r="J312" s="19"/>
      <c r="K312" s="19"/>
      <c r="L312" s="20"/>
      <c r="M312" s="20"/>
      <c r="N312" s="20"/>
      <c r="O312" s="20"/>
      <c r="P312" s="20"/>
      <c r="Q312" s="15" t="str">
        <f aca="false">IF(COUNT($L312:$P312)&lt;5,"",ROUND(($L312*Lists!$M$2+$M312*Lists!$M$3+$N312*Lists!$M$4+$O312*Lists!$M$5+$P312*Lists!$M$6)/5*100,0))</f>
        <v/>
      </c>
      <c r="R312" s="16" t="str">
        <f aca="false">IF($Q312="","",IF($Q312&gt;=Lists!$M$20,"A",IF($Q312&gt;=Lists!$M$21,"B","C")))</f>
        <v/>
      </c>
      <c r="S312" s="16" t="str">
        <f aca="false">IF($A312="","",IF(COUNTIF(Records!$C$5:$C$3000,$A312)=0,"No data",CHOOSE(_xlfn.MAXIFS(Records!$R$5:$R$3000,Records!$C$5:$C$3000,$A312,Records!$Y$5:$Y$3000,"&lt;&gt;Closed")+1,"OK","Alert","Danger")))</f>
        <v/>
      </c>
      <c r="T312" s="15" t="str">
        <f aca="false">IF($A312="","",COUNTIFS(Records!$C$5:$C$3000,$A312,Records!$R$5:$R$3000,"&gt;0",Records!$Y$5:$Y$3000,"&lt;&gt;Closed"))</f>
        <v/>
      </c>
      <c r="U312" s="20"/>
      <c r="V312" s="20"/>
      <c r="W312" s="20"/>
      <c r="X312" s="20"/>
      <c r="Y312" s="20"/>
      <c r="Z312" s="20"/>
      <c r="AA312" s="20"/>
      <c r="AB312" s="20"/>
      <c r="AC312" s="20"/>
      <c r="AD312" s="20"/>
      <c r="AE312" s="20"/>
      <c r="AF312" s="20"/>
      <c r="AG312" s="20"/>
      <c r="AH312" s="20"/>
      <c r="AI312" s="20"/>
      <c r="AJ312" s="21"/>
      <c r="AK312" s="15" t="str">
        <f aca="true">IF($AJ312="","",$AJ312-TODAY())</f>
        <v/>
      </c>
      <c r="AL312" s="16" t="str">
        <f aca="false">IF($AJ312="","",IF($AK312&lt;0,"Danger",IF($AK312&lt;=Lists!$M$24,"Alert","OK")))</f>
        <v/>
      </c>
      <c r="AM312" s="19"/>
      <c r="AN312" s="19"/>
      <c r="AO312" s="19"/>
      <c r="AP312" s="19"/>
      <c r="AQ312" s="19"/>
      <c r="AR312" s="19"/>
      <c r="AS312" s="19"/>
      <c r="AT312" s="19"/>
      <c r="AU312" s="19"/>
      <c r="AV312" s="19"/>
    </row>
    <row r="313" customFormat="false" ht="15" hidden="false" customHeight="false" outlineLevel="0" collapsed="false">
      <c r="A313" s="19"/>
      <c r="B313" s="19"/>
      <c r="C313" s="19"/>
      <c r="D313" s="19"/>
      <c r="E313" s="19"/>
      <c r="F313" s="19"/>
      <c r="G313" s="19"/>
      <c r="H313" s="19"/>
      <c r="I313" s="19"/>
      <c r="J313" s="19"/>
      <c r="K313" s="19"/>
      <c r="L313" s="20"/>
      <c r="M313" s="20"/>
      <c r="N313" s="20"/>
      <c r="O313" s="20"/>
      <c r="P313" s="20"/>
      <c r="Q313" s="15" t="str">
        <f aca="false">IF(COUNT($L313:$P313)&lt;5,"",ROUND(($L313*Lists!$M$2+$M313*Lists!$M$3+$N313*Lists!$M$4+$O313*Lists!$M$5+$P313*Lists!$M$6)/5*100,0))</f>
        <v/>
      </c>
      <c r="R313" s="16" t="str">
        <f aca="false">IF($Q313="","",IF($Q313&gt;=Lists!$M$20,"A",IF($Q313&gt;=Lists!$M$21,"B","C")))</f>
        <v/>
      </c>
      <c r="S313" s="16" t="str">
        <f aca="false">IF($A313="","",IF(COUNTIF(Records!$C$5:$C$3000,$A313)=0,"No data",CHOOSE(_xlfn.MAXIFS(Records!$R$5:$R$3000,Records!$C$5:$C$3000,$A313,Records!$Y$5:$Y$3000,"&lt;&gt;Closed")+1,"OK","Alert","Danger")))</f>
        <v/>
      </c>
      <c r="T313" s="15" t="str">
        <f aca="false">IF($A313="","",COUNTIFS(Records!$C$5:$C$3000,$A313,Records!$R$5:$R$3000,"&gt;0",Records!$Y$5:$Y$3000,"&lt;&gt;Closed"))</f>
        <v/>
      </c>
      <c r="U313" s="20"/>
      <c r="V313" s="20"/>
      <c r="W313" s="20"/>
      <c r="X313" s="20"/>
      <c r="Y313" s="20"/>
      <c r="Z313" s="20"/>
      <c r="AA313" s="20"/>
      <c r="AB313" s="20"/>
      <c r="AC313" s="20"/>
      <c r="AD313" s="20"/>
      <c r="AE313" s="20"/>
      <c r="AF313" s="20"/>
      <c r="AG313" s="20"/>
      <c r="AH313" s="20"/>
      <c r="AI313" s="20"/>
      <c r="AJ313" s="21"/>
      <c r="AK313" s="15" t="str">
        <f aca="true">IF($AJ313="","",$AJ313-TODAY())</f>
        <v/>
      </c>
      <c r="AL313" s="16" t="str">
        <f aca="false">IF($AJ313="","",IF($AK313&lt;0,"Danger",IF($AK313&lt;=Lists!$M$24,"Alert","OK")))</f>
        <v/>
      </c>
      <c r="AM313" s="19"/>
      <c r="AN313" s="19"/>
      <c r="AO313" s="19"/>
      <c r="AP313" s="19"/>
      <c r="AQ313" s="19"/>
      <c r="AR313" s="19"/>
      <c r="AS313" s="19"/>
      <c r="AT313" s="19"/>
      <c r="AU313" s="19"/>
      <c r="AV313" s="19"/>
    </row>
    <row r="314" customFormat="false" ht="15" hidden="false" customHeight="false" outlineLevel="0" collapsed="false">
      <c r="A314" s="19"/>
      <c r="B314" s="19"/>
      <c r="C314" s="19"/>
      <c r="D314" s="19"/>
      <c r="E314" s="19"/>
      <c r="F314" s="19"/>
      <c r="G314" s="19"/>
      <c r="H314" s="19"/>
      <c r="I314" s="19"/>
      <c r="J314" s="19"/>
      <c r="K314" s="19"/>
      <c r="L314" s="20"/>
      <c r="M314" s="20"/>
      <c r="N314" s="20"/>
      <c r="O314" s="20"/>
      <c r="P314" s="20"/>
      <c r="Q314" s="15" t="str">
        <f aca="false">IF(COUNT($L314:$P314)&lt;5,"",ROUND(($L314*Lists!$M$2+$M314*Lists!$M$3+$N314*Lists!$M$4+$O314*Lists!$M$5+$P314*Lists!$M$6)/5*100,0))</f>
        <v/>
      </c>
      <c r="R314" s="16" t="str">
        <f aca="false">IF($Q314="","",IF($Q314&gt;=Lists!$M$20,"A",IF($Q314&gt;=Lists!$M$21,"B","C")))</f>
        <v/>
      </c>
      <c r="S314" s="16" t="str">
        <f aca="false">IF($A314="","",IF(COUNTIF(Records!$C$5:$C$3000,$A314)=0,"No data",CHOOSE(_xlfn.MAXIFS(Records!$R$5:$R$3000,Records!$C$5:$C$3000,$A314,Records!$Y$5:$Y$3000,"&lt;&gt;Closed")+1,"OK","Alert","Danger")))</f>
        <v/>
      </c>
      <c r="T314" s="15" t="str">
        <f aca="false">IF($A314="","",COUNTIFS(Records!$C$5:$C$3000,$A314,Records!$R$5:$R$3000,"&gt;0",Records!$Y$5:$Y$3000,"&lt;&gt;Closed"))</f>
        <v/>
      </c>
      <c r="U314" s="20"/>
      <c r="V314" s="20"/>
      <c r="W314" s="20"/>
      <c r="X314" s="20"/>
      <c r="Y314" s="20"/>
      <c r="Z314" s="20"/>
      <c r="AA314" s="20"/>
      <c r="AB314" s="20"/>
      <c r="AC314" s="20"/>
      <c r="AD314" s="20"/>
      <c r="AE314" s="20"/>
      <c r="AF314" s="20"/>
      <c r="AG314" s="20"/>
      <c r="AH314" s="20"/>
      <c r="AI314" s="20"/>
      <c r="AJ314" s="21"/>
      <c r="AK314" s="15" t="str">
        <f aca="true">IF($AJ314="","",$AJ314-TODAY())</f>
        <v/>
      </c>
      <c r="AL314" s="16" t="str">
        <f aca="false">IF($AJ314="","",IF($AK314&lt;0,"Danger",IF($AK314&lt;=Lists!$M$24,"Alert","OK")))</f>
        <v/>
      </c>
      <c r="AM314" s="19"/>
      <c r="AN314" s="19"/>
      <c r="AO314" s="19"/>
      <c r="AP314" s="19"/>
      <c r="AQ314" s="19"/>
      <c r="AR314" s="19"/>
      <c r="AS314" s="19"/>
      <c r="AT314" s="19"/>
      <c r="AU314" s="19"/>
      <c r="AV314" s="19"/>
    </row>
    <row r="315" customFormat="false" ht="15" hidden="false" customHeight="false" outlineLevel="0" collapsed="false">
      <c r="A315" s="19"/>
      <c r="B315" s="19"/>
      <c r="C315" s="19"/>
      <c r="D315" s="19"/>
      <c r="E315" s="19"/>
      <c r="F315" s="19"/>
      <c r="G315" s="19"/>
      <c r="H315" s="19"/>
      <c r="I315" s="19"/>
      <c r="J315" s="19"/>
      <c r="K315" s="19"/>
      <c r="L315" s="20"/>
      <c r="M315" s="20"/>
      <c r="N315" s="20"/>
      <c r="O315" s="20"/>
      <c r="P315" s="20"/>
      <c r="Q315" s="15" t="str">
        <f aca="false">IF(COUNT($L315:$P315)&lt;5,"",ROUND(($L315*Lists!$M$2+$M315*Lists!$M$3+$N315*Lists!$M$4+$O315*Lists!$M$5+$P315*Lists!$M$6)/5*100,0))</f>
        <v/>
      </c>
      <c r="R315" s="16" t="str">
        <f aca="false">IF($Q315="","",IF($Q315&gt;=Lists!$M$20,"A",IF($Q315&gt;=Lists!$M$21,"B","C")))</f>
        <v/>
      </c>
      <c r="S315" s="16" t="str">
        <f aca="false">IF($A315="","",IF(COUNTIF(Records!$C$5:$C$3000,$A315)=0,"No data",CHOOSE(_xlfn.MAXIFS(Records!$R$5:$R$3000,Records!$C$5:$C$3000,$A315,Records!$Y$5:$Y$3000,"&lt;&gt;Closed")+1,"OK","Alert","Danger")))</f>
        <v/>
      </c>
      <c r="T315" s="15" t="str">
        <f aca="false">IF($A315="","",COUNTIFS(Records!$C$5:$C$3000,$A315,Records!$R$5:$R$3000,"&gt;0",Records!$Y$5:$Y$3000,"&lt;&gt;Closed"))</f>
        <v/>
      </c>
      <c r="U315" s="20"/>
      <c r="V315" s="20"/>
      <c r="W315" s="20"/>
      <c r="X315" s="20"/>
      <c r="Y315" s="20"/>
      <c r="Z315" s="20"/>
      <c r="AA315" s="20"/>
      <c r="AB315" s="20"/>
      <c r="AC315" s="20"/>
      <c r="AD315" s="20"/>
      <c r="AE315" s="20"/>
      <c r="AF315" s="20"/>
      <c r="AG315" s="20"/>
      <c r="AH315" s="20"/>
      <c r="AI315" s="20"/>
      <c r="AJ315" s="21"/>
      <c r="AK315" s="15" t="str">
        <f aca="true">IF($AJ315="","",$AJ315-TODAY())</f>
        <v/>
      </c>
      <c r="AL315" s="16" t="str">
        <f aca="false">IF($AJ315="","",IF($AK315&lt;0,"Danger",IF($AK315&lt;=Lists!$M$24,"Alert","OK")))</f>
        <v/>
      </c>
      <c r="AM315" s="19"/>
      <c r="AN315" s="19"/>
      <c r="AO315" s="19"/>
      <c r="AP315" s="19"/>
      <c r="AQ315" s="19"/>
      <c r="AR315" s="19"/>
      <c r="AS315" s="19"/>
      <c r="AT315" s="19"/>
      <c r="AU315" s="19"/>
      <c r="AV315" s="19"/>
    </row>
    <row r="316" customFormat="false" ht="15" hidden="false" customHeight="false" outlineLevel="0" collapsed="false">
      <c r="A316" s="19"/>
      <c r="B316" s="19"/>
      <c r="C316" s="19"/>
      <c r="D316" s="19"/>
      <c r="E316" s="19"/>
      <c r="F316" s="19"/>
      <c r="G316" s="19"/>
      <c r="H316" s="19"/>
      <c r="I316" s="19"/>
      <c r="J316" s="19"/>
      <c r="K316" s="19"/>
      <c r="L316" s="20"/>
      <c r="M316" s="20"/>
      <c r="N316" s="20"/>
      <c r="O316" s="20"/>
      <c r="P316" s="20"/>
      <c r="Q316" s="15" t="str">
        <f aca="false">IF(COUNT($L316:$P316)&lt;5,"",ROUND(($L316*Lists!$M$2+$M316*Lists!$M$3+$N316*Lists!$M$4+$O316*Lists!$M$5+$P316*Lists!$M$6)/5*100,0))</f>
        <v/>
      </c>
      <c r="R316" s="16" t="str">
        <f aca="false">IF($Q316="","",IF($Q316&gt;=Lists!$M$20,"A",IF($Q316&gt;=Lists!$M$21,"B","C")))</f>
        <v/>
      </c>
      <c r="S316" s="16" t="str">
        <f aca="false">IF($A316="","",IF(COUNTIF(Records!$C$5:$C$3000,$A316)=0,"No data",CHOOSE(_xlfn.MAXIFS(Records!$R$5:$R$3000,Records!$C$5:$C$3000,$A316,Records!$Y$5:$Y$3000,"&lt;&gt;Closed")+1,"OK","Alert","Danger")))</f>
        <v/>
      </c>
      <c r="T316" s="15" t="str">
        <f aca="false">IF($A316="","",COUNTIFS(Records!$C$5:$C$3000,$A316,Records!$R$5:$R$3000,"&gt;0",Records!$Y$5:$Y$3000,"&lt;&gt;Closed"))</f>
        <v/>
      </c>
      <c r="U316" s="20"/>
      <c r="V316" s="20"/>
      <c r="W316" s="20"/>
      <c r="X316" s="20"/>
      <c r="Y316" s="20"/>
      <c r="Z316" s="20"/>
      <c r="AA316" s="20"/>
      <c r="AB316" s="20"/>
      <c r="AC316" s="20"/>
      <c r="AD316" s="20"/>
      <c r="AE316" s="20"/>
      <c r="AF316" s="20"/>
      <c r="AG316" s="20"/>
      <c r="AH316" s="20"/>
      <c r="AI316" s="20"/>
      <c r="AJ316" s="21"/>
      <c r="AK316" s="15" t="str">
        <f aca="true">IF($AJ316="","",$AJ316-TODAY())</f>
        <v/>
      </c>
      <c r="AL316" s="16" t="str">
        <f aca="false">IF($AJ316="","",IF($AK316&lt;0,"Danger",IF($AK316&lt;=Lists!$M$24,"Alert","OK")))</f>
        <v/>
      </c>
      <c r="AM316" s="19"/>
      <c r="AN316" s="19"/>
      <c r="AO316" s="19"/>
      <c r="AP316" s="19"/>
      <c r="AQ316" s="19"/>
      <c r="AR316" s="19"/>
      <c r="AS316" s="19"/>
      <c r="AT316" s="19"/>
      <c r="AU316" s="19"/>
      <c r="AV316" s="19"/>
    </row>
    <row r="317" customFormat="false" ht="15" hidden="false" customHeight="false" outlineLevel="0" collapsed="false">
      <c r="A317" s="19"/>
      <c r="B317" s="19"/>
      <c r="C317" s="19"/>
      <c r="D317" s="19"/>
      <c r="E317" s="19"/>
      <c r="F317" s="19"/>
      <c r="G317" s="19"/>
      <c r="H317" s="19"/>
      <c r="I317" s="19"/>
      <c r="J317" s="19"/>
      <c r="K317" s="19"/>
      <c r="L317" s="20"/>
      <c r="M317" s="20"/>
      <c r="N317" s="20"/>
      <c r="O317" s="20"/>
      <c r="P317" s="20"/>
      <c r="Q317" s="15" t="str">
        <f aca="false">IF(COUNT($L317:$P317)&lt;5,"",ROUND(($L317*Lists!$M$2+$M317*Lists!$M$3+$N317*Lists!$M$4+$O317*Lists!$M$5+$P317*Lists!$M$6)/5*100,0))</f>
        <v/>
      </c>
      <c r="R317" s="16" t="str">
        <f aca="false">IF($Q317="","",IF($Q317&gt;=Lists!$M$20,"A",IF($Q317&gt;=Lists!$M$21,"B","C")))</f>
        <v/>
      </c>
      <c r="S317" s="16" t="str">
        <f aca="false">IF($A317="","",IF(COUNTIF(Records!$C$5:$C$3000,$A317)=0,"No data",CHOOSE(_xlfn.MAXIFS(Records!$R$5:$R$3000,Records!$C$5:$C$3000,$A317,Records!$Y$5:$Y$3000,"&lt;&gt;Closed")+1,"OK","Alert","Danger")))</f>
        <v/>
      </c>
      <c r="T317" s="15" t="str">
        <f aca="false">IF($A317="","",COUNTIFS(Records!$C$5:$C$3000,$A317,Records!$R$5:$R$3000,"&gt;0",Records!$Y$5:$Y$3000,"&lt;&gt;Closed"))</f>
        <v/>
      </c>
      <c r="U317" s="20"/>
      <c r="V317" s="20"/>
      <c r="W317" s="20"/>
      <c r="X317" s="20"/>
      <c r="Y317" s="20"/>
      <c r="Z317" s="20"/>
      <c r="AA317" s="20"/>
      <c r="AB317" s="20"/>
      <c r="AC317" s="20"/>
      <c r="AD317" s="20"/>
      <c r="AE317" s="20"/>
      <c r="AF317" s="20"/>
      <c r="AG317" s="20"/>
      <c r="AH317" s="20"/>
      <c r="AI317" s="20"/>
      <c r="AJ317" s="21"/>
      <c r="AK317" s="15" t="str">
        <f aca="true">IF($AJ317="","",$AJ317-TODAY())</f>
        <v/>
      </c>
      <c r="AL317" s="16" t="str">
        <f aca="false">IF($AJ317="","",IF($AK317&lt;0,"Danger",IF($AK317&lt;=Lists!$M$24,"Alert","OK")))</f>
        <v/>
      </c>
      <c r="AM317" s="19"/>
      <c r="AN317" s="19"/>
      <c r="AO317" s="19"/>
      <c r="AP317" s="19"/>
      <c r="AQ317" s="19"/>
      <c r="AR317" s="19"/>
      <c r="AS317" s="19"/>
      <c r="AT317" s="19"/>
      <c r="AU317" s="19"/>
      <c r="AV317" s="19"/>
    </row>
    <row r="318" customFormat="false" ht="15" hidden="false" customHeight="false" outlineLevel="0" collapsed="false">
      <c r="A318" s="19"/>
      <c r="B318" s="19"/>
      <c r="C318" s="19"/>
      <c r="D318" s="19"/>
      <c r="E318" s="19"/>
      <c r="F318" s="19"/>
      <c r="G318" s="19"/>
      <c r="H318" s="19"/>
      <c r="I318" s="19"/>
      <c r="J318" s="19"/>
      <c r="K318" s="19"/>
      <c r="L318" s="20"/>
      <c r="M318" s="20"/>
      <c r="N318" s="20"/>
      <c r="O318" s="20"/>
      <c r="P318" s="20"/>
      <c r="Q318" s="15" t="str">
        <f aca="false">IF(COUNT($L318:$P318)&lt;5,"",ROUND(($L318*Lists!$M$2+$M318*Lists!$M$3+$N318*Lists!$M$4+$O318*Lists!$M$5+$P318*Lists!$M$6)/5*100,0))</f>
        <v/>
      </c>
      <c r="R318" s="16" t="str">
        <f aca="false">IF($Q318="","",IF($Q318&gt;=Lists!$M$20,"A",IF($Q318&gt;=Lists!$M$21,"B","C")))</f>
        <v/>
      </c>
      <c r="S318" s="16" t="str">
        <f aca="false">IF($A318="","",IF(COUNTIF(Records!$C$5:$C$3000,$A318)=0,"No data",CHOOSE(_xlfn.MAXIFS(Records!$R$5:$R$3000,Records!$C$5:$C$3000,$A318,Records!$Y$5:$Y$3000,"&lt;&gt;Closed")+1,"OK","Alert","Danger")))</f>
        <v/>
      </c>
      <c r="T318" s="15" t="str">
        <f aca="false">IF($A318="","",COUNTIFS(Records!$C$5:$C$3000,$A318,Records!$R$5:$R$3000,"&gt;0",Records!$Y$5:$Y$3000,"&lt;&gt;Closed"))</f>
        <v/>
      </c>
      <c r="U318" s="20"/>
      <c r="V318" s="20"/>
      <c r="W318" s="20"/>
      <c r="X318" s="20"/>
      <c r="Y318" s="20"/>
      <c r="Z318" s="20"/>
      <c r="AA318" s="20"/>
      <c r="AB318" s="20"/>
      <c r="AC318" s="20"/>
      <c r="AD318" s="20"/>
      <c r="AE318" s="20"/>
      <c r="AF318" s="20"/>
      <c r="AG318" s="20"/>
      <c r="AH318" s="20"/>
      <c r="AI318" s="20"/>
      <c r="AJ318" s="21"/>
      <c r="AK318" s="15" t="str">
        <f aca="true">IF($AJ318="","",$AJ318-TODAY())</f>
        <v/>
      </c>
      <c r="AL318" s="16" t="str">
        <f aca="false">IF($AJ318="","",IF($AK318&lt;0,"Danger",IF($AK318&lt;=Lists!$M$24,"Alert","OK")))</f>
        <v/>
      </c>
      <c r="AM318" s="19"/>
      <c r="AN318" s="19"/>
      <c r="AO318" s="19"/>
      <c r="AP318" s="19"/>
      <c r="AQ318" s="19"/>
      <c r="AR318" s="19"/>
      <c r="AS318" s="19"/>
      <c r="AT318" s="19"/>
      <c r="AU318" s="19"/>
      <c r="AV318" s="19"/>
    </row>
    <row r="319" customFormat="false" ht="15" hidden="false" customHeight="false" outlineLevel="0" collapsed="false">
      <c r="A319" s="19"/>
      <c r="B319" s="19"/>
      <c r="C319" s="19"/>
      <c r="D319" s="19"/>
      <c r="E319" s="19"/>
      <c r="F319" s="19"/>
      <c r="G319" s="19"/>
      <c r="H319" s="19"/>
      <c r="I319" s="19"/>
      <c r="J319" s="19"/>
      <c r="K319" s="19"/>
      <c r="L319" s="20"/>
      <c r="M319" s="20"/>
      <c r="N319" s="20"/>
      <c r="O319" s="20"/>
      <c r="P319" s="20"/>
      <c r="Q319" s="15" t="str">
        <f aca="false">IF(COUNT($L319:$P319)&lt;5,"",ROUND(($L319*Lists!$M$2+$M319*Lists!$M$3+$N319*Lists!$M$4+$O319*Lists!$M$5+$P319*Lists!$M$6)/5*100,0))</f>
        <v/>
      </c>
      <c r="R319" s="16" t="str">
        <f aca="false">IF($Q319="","",IF($Q319&gt;=Lists!$M$20,"A",IF($Q319&gt;=Lists!$M$21,"B","C")))</f>
        <v/>
      </c>
      <c r="S319" s="16" t="str">
        <f aca="false">IF($A319="","",IF(COUNTIF(Records!$C$5:$C$3000,$A319)=0,"No data",CHOOSE(_xlfn.MAXIFS(Records!$R$5:$R$3000,Records!$C$5:$C$3000,$A319,Records!$Y$5:$Y$3000,"&lt;&gt;Closed")+1,"OK","Alert","Danger")))</f>
        <v/>
      </c>
      <c r="T319" s="15" t="str">
        <f aca="false">IF($A319="","",COUNTIFS(Records!$C$5:$C$3000,$A319,Records!$R$5:$R$3000,"&gt;0",Records!$Y$5:$Y$3000,"&lt;&gt;Closed"))</f>
        <v/>
      </c>
      <c r="U319" s="20"/>
      <c r="V319" s="20"/>
      <c r="W319" s="20"/>
      <c r="X319" s="20"/>
      <c r="Y319" s="20"/>
      <c r="Z319" s="20"/>
      <c r="AA319" s="20"/>
      <c r="AB319" s="20"/>
      <c r="AC319" s="20"/>
      <c r="AD319" s="20"/>
      <c r="AE319" s="20"/>
      <c r="AF319" s="20"/>
      <c r="AG319" s="20"/>
      <c r="AH319" s="20"/>
      <c r="AI319" s="20"/>
      <c r="AJ319" s="21"/>
      <c r="AK319" s="15" t="str">
        <f aca="true">IF($AJ319="","",$AJ319-TODAY())</f>
        <v/>
      </c>
      <c r="AL319" s="16" t="str">
        <f aca="false">IF($AJ319="","",IF($AK319&lt;0,"Danger",IF($AK319&lt;=Lists!$M$24,"Alert","OK")))</f>
        <v/>
      </c>
      <c r="AM319" s="19"/>
      <c r="AN319" s="19"/>
      <c r="AO319" s="19"/>
      <c r="AP319" s="19"/>
      <c r="AQ319" s="19"/>
      <c r="AR319" s="19"/>
      <c r="AS319" s="19"/>
      <c r="AT319" s="19"/>
      <c r="AU319" s="19"/>
      <c r="AV319" s="19"/>
    </row>
    <row r="320" customFormat="false" ht="15" hidden="false" customHeight="false" outlineLevel="0" collapsed="false">
      <c r="A320" s="19"/>
      <c r="B320" s="19"/>
      <c r="C320" s="19"/>
      <c r="D320" s="19"/>
      <c r="E320" s="19"/>
      <c r="F320" s="19"/>
      <c r="G320" s="19"/>
      <c r="H320" s="19"/>
      <c r="I320" s="19"/>
      <c r="J320" s="19"/>
      <c r="K320" s="19"/>
      <c r="L320" s="20"/>
      <c r="M320" s="20"/>
      <c r="N320" s="20"/>
      <c r="O320" s="20"/>
      <c r="P320" s="20"/>
      <c r="Q320" s="15" t="str">
        <f aca="false">IF(COUNT($L320:$P320)&lt;5,"",ROUND(($L320*Lists!$M$2+$M320*Lists!$M$3+$N320*Lists!$M$4+$O320*Lists!$M$5+$P320*Lists!$M$6)/5*100,0))</f>
        <v/>
      </c>
      <c r="R320" s="16" t="str">
        <f aca="false">IF($Q320="","",IF($Q320&gt;=Lists!$M$20,"A",IF($Q320&gt;=Lists!$M$21,"B","C")))</f>
        <v/>
      </c>
      <c r="S320" s="16" t="str">
        <f aca="false">IF($A320="","",IF(COUNTIF(Records!$C$5:$C$3000,$A320)=0,"No data",CHOOSE(_xlfn.MAXIFS(Records!$R$5:$R$3000,Records!$C$5:$C$3000,$A320,Records!$Y$5:$Y$3000,"&lt;&gt;Closed")+1,"OK","Alert","Danger")))</f>
        <v/>
      </c>
      <c r="T320" s="15" t="str">
        <f aca="false">IF($A320="","",COUNTIFS(Records!$C$5:$C$3000,$A320,Records!$R$5:$R$3000,"&gt;0",Records!$Y$5:$Y$3000,"&lt;&gt;Closed"))</f>
        <v/>
      </c>
      <c r="U320" s="20"/>
      <c r="V320" s="20"/>
      <c r="W320" s="20"/>
      <c r="X320" s="20"/>
      <c r="Y320" s="20"/>
      <c r="Z320" s="20"/>
      <c r="AA320" s="20"/>
      <c r="AB320" s="20"/>
      <c r="AC320" s="20"/>
      <c r="AD320" s="20"/>
      <c r="AE320" s="20"/>
      <c r="AF320" s="20"/>
      <c r="AG320" s="20"/>
      <c r="AH320" s="20"/>
      <c r="AI320" s="20"/>
      <c r="AJ320" s="21"/>
      <c r="AK320" s="15" t="str">
        <f aca="true">IF($AJ320="","",$AJ320-TODAY())</f>
        <v/>
      </c>
      <c r="AL320" s="16" t="str">
        <f aca="false">IF($AJ320="","",IF($AK320&lt;0,"Danger",IF($AK320&lt;=Lists!$M$24,"Alert","OK")))</f>
        <v/>
      </c>
      <c r="AM320" s="19"/>
      <c r="AN320" s="19"/>
      <c r="AO320" s="19"/>
      <c r="AP320" s="19"/>
      <c r="AQ320" s="19"/>
      <c r="AR320" s="19"/>
      <c r="AS320" s="19"/>
      <c r="AT320" s="19"/>
      <c r="AU320" s="19"/>
      <c r="AV320" s="19"/>
    </row>
    <row r="321" customFormat="false" ht="15" hidden="false" customHeight="false" outlineLevel="0" collapsed="false">
      <c r="A321" s="19"/>
      <c r="B321" s="19"/>
      <c r="C321" s="19"/>
      <c r="D321" s="19"/>
      <c r="E321" s="19"/>
      <c r="F321" s="19"/>
      <c r="G321" s="19"/>
      <c r="H321" s="19"/>
      <c r="I321" s="19"/>
      <c r="J321" s="19"/>
      <c r="K321" s="19"/>
      <c r="L321" s="20"/>
      <c r="M321" s="20"/>
      <c r="N321" s="20"/>
      <c r="O321" s="20"/>
      <c r="P321" s="20"/>
      <c r="Q321" s="15" t="str">
        <f aca="false">IF(COUNT($L321:$P321)&lt;5,"",ROUND(($L321*Lists!$M$2+$M321*Lists!$M$3+$N321*Lists!$M$4+$O321*Lists!$M$5+$P321*Lists!$M$6)/5*100,0))</f>
        <v/>
      </c>
      <c r="R321" s="16" t="str">
        <f aca="false">IF($Q321="","",IF($Q321&gt;=Lists!$M$20,"A",IF($Q321&gt;=Lists!$M$21,"B","C")))</f>
        <v/>
      </c>
      <c r="S321" s="16" t="str">
        <f aca="false">IF($A321="","",IF(COUNTIF(Records!$C$5:$C$3000,$A321)=0,"No data",CHOOSE(_xlfn.MAXIFS(Records!$R$5:$R$3000,Records!$C$5:$C$3000,$A321,Records!$Y$5:$Y$3000,"&lt;&gt;Closed")+1,"OK","Alert","Danger")))</f>
        <v/>
      </c>
      <c r="T321" s="15" t="str">
        <f aca="false">IF($A321="","",COUNTIFS(Records!$C$5:$C$3000,$A321,Records!$R$5:$R$3000,"&gt;0",Records!$Y$5:$Y$3000,"&lt;&gt;Closed"))</f>
        <v/>
      </c>
      <c r="U321" s="20"/>
      <c r="V321" s="20"/>
      <c r="W321" s="20"/>
      <c r="X321" s="20"/>
      <c r="Y321" s="20"/>
      <c r="Z321" s="20"/>
      <c r="AA321" s="20"/>
      <c r="AB321" s="20"/>
      <c r="AC321" s="20"/>
      <c r="AD321" s="20"/>
      <c r="AE321" s="20"/>
      <c r="AF321" s="20"/>
      <c r="AG321" s="20"/>
      <c r="AH321" s="20"/>
      <c r="AI321" s="20"/>
      <c r="AJ321" s="21"/>
      <c r="AK321" s="15" t="str">
        <f aca="true">IF($AJ321="","",$AJ321-TODAY())</f>
        <v/>
      </c>
      <c r="AL321" s="16" t="str">
        <f aca="false">IF($AJ321="","",IF($AK321&lt;0,"Danger",IF($AK321&lt;=Lists!$M$24,"Alert","OK")))</f>
        <v/>
      </c>
      <c r="AM321" s="19"/>
      <c r="AN321" s="19"/>
      <c r="AO321" s="19"/>
      <c r="AP321" s="19"/>
      <c r="AQ321" s="19"/>
      <c r="AR321" s="19"/>
      <c r="AS321" s="19"/>
      <c r="AT321" s="19"/>
      <c r="AU321" s="19"/>
      <c r="AV321" s="19"/>
    </row>
    <row r="322" customFormat="false" ht="15" hidden="false" customHeight="false" outlineLevel="0" collapsed="false">
      <c r="A322" s="19"/>
      <c r="B322" s="19"/>
      <c r="C322" s="19"/>
      <c r="D322" s="19"/>
      <c r="E322" s="19"/>
      <c r="F322" s="19"/>
      <c r="G322" s="19"/>
      <c r="H322" s="19"/>
      <c r="I322" s="19"/>
      <c r="J322" s="19"/>
      <c r="K322" s="19"/>
      <c r="L322" s="20"/>
      <c r="M322" s="20"/>
      <c r="N322" s="20"/>
      <c r="O322" s="20"/>
      <c r="P322" s="20"/>
      <c r="Q322" s="15" t="str">
        <f aca="false">IF(COUNT($L322:$P322)&lt;5,"",ROUND(($L322*Lists!$M$2+$M322*Lists!$M$3+$N322*Lists!$M$4+$O322*Lists!$M$5+$P322*Lists!$M$6)/5*100,0))</f>
        <v/>
      </c>
      <c r="R322" s="16" t="str">
        <f aca="false">IF($Q322="","",IF($Q322&gt;=Lists!$M$20,"A",IF($Q322&gt;=Lists!$M$21,"B","C")))</f>
        <v/>
      </c>
      <c r="S322" s="16" t="str">
        <f aca="false">IF($A322="","",IF(COUNTIF(Records!$C$5:$C$3000,$A322)=0,"No data",CHOOSE(_xlfn.MAXIFS(Records!$R$5:$R$3000,Records!$C$5:$C$3000,$A322,Records!$Y$5:$Y$3000,"&lt;&gt;Closed")+1,"OK","Alert","Danger")))</f>
        <v/>
      </c>
      <c r="T322" s="15" t="str">
        <f aca="false">IF($A322="","",COUNTIFS(Records!$C$5:$C$3000,$A322,Records!$R$5:$R$3000,"&gt;0",Records!$Y$5:$Y$3000,"&lt;&gt;Closed"))</f>
        <v/>
      </c>
      <c r="U322" s="20"/>
      <c r="V322" s="20"/>
      <c r="W322" s="20"/>
      <c r="X322" s="20"/>
      <c r="Y322" s="20"/>
      <c r="Z322" s="20"/>
      <c r="AA322" s="20"/>
      <c r="AB322" s="20"/>
      <c r="AC322" s="20"/>
      <c r="AD322" s="20"/>
      <c r="AE322" s="20"/>
      <c r="AF322" s="20"/>
      <c r="AG322" s="20"/>
      <c r="AH322" s="20"/>
      <c r="AI322" s="20"/>
      <c r="AJ322" s="21"/>
      <c r="AK322" s="15" t="str">
        <f aca="true">IF($AJ322="","",$AJ322-TODAY())</f>
        <v/>
      </c>
      <c r="AL322" s="16" t="str">
        <f aca="false">IF($AJ322="","",IF($AK322&lt;0,"Danger",IF($AK322&lt;=Lists!$M$24,"Alert","OK")))</f>
        <v/>
      </c>
      <c r="AM322" s="19"/>
      <c r="AN322" s="19"/>
      <c r="AO322" s="19"/>
      <c r="AP322" s="19"/>
      <c r="AQ322" s="19"/>
      <c r="AR322" s="19"/>
      <c r="AS322" s="19"/>
      <c r="AT322" s="19"/>
      <c r="AU322" s="19"/>
      <c r="AV322" s="19"/>
    </row>
    <row r="323" customFormat="false" ht="15" hidden="false" customHeight="false" outlineLevel="0" collapsed="false">
      <c r="A323" s="19"/>
      <c r="B323" s="19"/>
      <c r="C323" s="19"/>
      <c r="D323" s="19"/>
      <c r="E323" s="19"/>
      <c r="F323" s="19"/>
      <c r="G323" s="19"/>
      <c r="H323" s="19"/>
      <c r="I323" s="19"/>
      <c r="J323" s="19"/>
      <c r="K323" s="19"/>
      <c r="L323" s="20"/>
      <c r="M323" s="20"/>
      <c r="N323" s="20"/>
      <c r="O323" s="20"/>
      <c r="P323" s="20"/>
      <c r="Q323" s="15" t="str">
        <f aca="false">IF(COUNT($L323:$P323)&lt;5,"",ROUND(($L323*Lists!$M$2+$M323*Lists!$M$3+$N323*Lists!$M$4+$O323*Lists!$M$5+$P323*Lists!$M$6)/5*100,0))</f>
        <v/>
      </c>
      <c r="R323" s="16" t="str">
        <f aca="false">IF($Q323="","",IF($Q323&gt;=Lists!$M$20,"A",IF($Q323&gt;=Lists!$M$21,"B","C")))</f>
        <v/>
      </c>
      <c r="S323" s="16" t="str">
        <f aca="false">IF($A323="","",IF(COUNTIF(Records!$C$5:$C$3000,$A323)=0,"No data",CHOOSE(_xlfn.MAXIFS(Records!$R$5:$R$3000,Records!$C$5:$C$3000,$A323,Records!$Y$5:$Y$3000,"&lt;&gt;Closed")+1,"OK","Alert","Danger")))</f>
        <v/>
      </c>
      <c r="T323" s="15" t="str">
        <f aca="false">IF($A323="","",COUNTIFS(Records!$C$5:$C$3000,$A323,Records!$R$5:$R$3000,"&gt;0",Records!$Y$5:$Y$3000,"&lt;&gt;Closed"))</f>
        <v/>
      </c>
      <c r="U323" s="20"/>
      <c r="V323" s="20"/>
      <c r="W323" s="20"/>
      <c r="X323" s="20"/>
      <c r="Y323" s="20"/>
      <c r="Z323" s="20"/>
      <c r="AA323" s="20"/>
      <c r="AB323" s="20"/>
      <c r="AC323" s="20"/>
      <c r="AD323" s="20"/>
      <c r="AE323" s="20"/>
      <c r="AF323" s="20"/>
      <c r="AG323" s="20"/>
      <c r="AH323" s="20"/>
      <c r="AI323" s="20"/>
      <c r="AJ323" s="21"/>
      <c r="AK323" s="15" t="str">
        <f aca="true">IF($AJ323="","",$AJ323-TODAY())</f>
        <v/>
      </c>
      <c r="AL323" s="16" t="str">
        <f aca="false">IF($AJ323="","",IF($AK323&lt;0,"Danger",IF($AK323&lt;=Lists!$M$24,"Alert","OK")))</f>
        <v/>
      </c>
      <c r="AM323" s="19"/>
      <c r="AN323" s="19"/>
      <c r="AO323" s="19"/>
      <c r="AP323" s="19"/>
      <c r="AQ323" s="19"/>
      <c r="AR323" s="19"/>
      <c r="AS323" s="19"/>
      <c r="AT323" s="19"/>
      <c r="AU323" s="19"/>
      <c r="AV323" s="19"/>
    </row>
    <row r="324" customFormat="false" ht="15" hidden="false" customHeight="false" outlineLevel="0" collapsed="false">
      <c r="A324" s="19"/>
      <c r="B324" s="19"/>
      <c r="C324" s="19"/>
      <c r="D324" s="19"/>
      <c r="E324" s="19"/>
      <c r="F324" s="19"/>
      <c r="G324" s="19"/>
      <c r="H324" s="19"/>
      <c r="I324" s="19"/>
      <c r="J324" s="19"/>
      <c r="K324" s="19"/>
      <c r="L324" s="20"/>
      <c r="M324" s="20"/>
      <c r="N324" s="20"/>
      <c r="O324" s="20"/>
      <c r="P324" s="20"/>
      <c r="Q324" s="15" t="str">
        <f aca="false">IF(COUNT($L324:$P324)&lt;5,"",ROUND(($L324*Lists!$M$2+$M324*Lists!$M$3+$N324*Lists!$M$4+$O324*Lists!$M$5+$P324*Lists!$M$6)/5*100,0))</f>
        <v/>
      </c>
      <c r="R324" s="16" t="str">
        <f aca="false">IF($Q324="","",IF($Q324&gt;=Lists!$M$20,"A",IF($Q324&gt;=Lists!$M$21,"B","C")))</f>
        <v/>
      </c>
      <c r="S324" s="16" t="str">
        <f aca="false">IF($A324="","",IF(COUNTIF(Records!$C$5:$C$3000,$A324)=0,"No data",CHOOSE(_xlfn.MAXIFS(Records!$R$5:$R$3000,Records!$C$5:$C$3000,$A324,Records!$Y$5:$Y$3000,"&lt;&gt;Closed")+1,"OK","Alert","Danger")))</f>
        <v/>
      </c>
      <c r="T324" s="15" t="str">
        <f aca="false">IF($A324="","",COUNTIFS(Records!$C$5:$C$3000,$A324,Records!$R$5:$R$3000,"&gt;0",Records!$Y$5:$Y$3000,"&lt;&gt;Closed"))</f>
        <v/>
      </c>
      <c r="U324" s="20"/>
      <c r="V324" s="20"/>
      <c r="W324" s="20"/>
      <c r="X324" s="20"/>
      <c r="Y324" s="20"/>
      <c r="Z324" s="20"/>
      <c r="AA324" s="20"/>
      <c r="AB324" s="20"/>
      <c r="AC324" s="20"/>
      <c r="AD324" s="20"/>
      <c r="AE324" s="20"/>
      <c r="AF324" s="20"/>
      <c r="AG324" s="20"/>
      <c r="AH324" s="20"/>
      <c r="AI324" s="20"/>
      <c r="AJ324" s="21"/>
      <c r="AK324" s="15" t="str">
        <f aca="true">IF($AJ324="","",$AJ324-TODAY())</f>
        <v/>
      </c>
      <c r="AL324" s="16" t="str">
        <f aca="false">IF($AJ324="","",IF($AK324&lt;0,"Danger",IF($AK324&lt;=Lists!$M$24,"Alert","OK")))</f>
        <v/>
      </c>
      <c r="AM324" s="19"/>
      <c r="AN324" s="19"/>
      <c r="AO324" s="19"/>
      <c r="AP324" s="19"/>
      <c r="AQ324" s="19"/>
      <c r="AR324" s="19"/>
      <c r="AS324" s="19"/>
      <c r="AT324" s="19"/>
      <c r="AU324" s="19"/>
      <c r="AV324" s="19"/>
    </row>
    <row r="325" customFormat="false" ht="15" hidden="false" customHeight="false" outlineLevel="0" collapsed="false">
      <c r="A325" s="19"/>
      <c r="B325" s="19"/>
      <c r="C325" s="19"/>
      <c r="D325" s="19"/>
      <c r="E325" s="19"/>
      <c r="F325" s="19"/>
      <c r="G325" s="19"/>
      <c r="H325" s="19"/>
      <c r="I325" s="19"/>
      <c r="J325" s="19"/>
      <c r="K325" s="19"/>
      <c r="L325" s="20"/>
      <c r="M325" s="20"/>
      <c r="N325" s="20"/>
      <c r="O325" s="20"/>
      <c r="P325" s="20"/>
      <c r="Q325" s="15" t="str">
        <f aca="false">IF(COUNT($L325:$P325)&lt;5,"",ROUND(($L325*Lists!$M$2+$M325*Lists!$M$3+$N325*Lists!$M$4+$O325*Lists!$M$5+$P325*Lists!$M$6)/5*100,0))</f>
        <v/>
      </c>
      <c r="R325" s="16" t="str">
        <f aca="false">IF($Q325="","",IF($Q325&gt;=Lists!$M$20,"A",IF($Q325&gt;=Lists!$M$21,"B","C")))</f>
        <v/>
      </c>
      <c r="S325" s="16" t="str">
        <f aca="false">IF($A325="","",IF(COUNTIF(Records!$C$5:$C$3000,$A325)=0,"No data",CHOOSE(_xlfn.MAXIFS(Records!$R$5:$R$3000,Records!$C$5:$C$3000,$A325,Records!$Y$5:$Y$3000,"&lt;&gt;Closed")+1,"OK","Alert","Danger")))</f>
        <v/>
      </c>
      <c r="T325" s="15" t="str">
        <f aca="false">IF($A325="","",COUNTIFS(Records!$C$5:$C$3000,$A325,Records!$R$5:$R$3000,"&gt;0",Records!$Y$5:$Y$3000,"&lt;&gt;Closed"))</f>
        <v/>
      </c>
      <c r="U325" s="20"/>
      <c r="V325" s="20"/>
      <c r="W325" s="20"/>
      <c r="X325" s="20"/>
      <c r="Y325" s="20"/>
      <c r="Z325" s="20"/>
      <c r="AA325" s="20"/>
      <c r="AB325" s="20"/>
      <c r="AC325" s="20"/>
      <c r="AD325" s="20"/>
      <c r="AE325" s="20"/>
      <c r="AF325" s="20"/>
      <c r="AG325" s="20"/>
      <c r="AH325" s="20"/>
      <c r="AI325" s="20"/>
      <c r="AJ325" s="21"/>
      <c r="AK325" s="15" t="str">
        <f aca="true">IF($AJ325="","",$AJ325-TODAY())</f>
        <v/>
      </c>
      <c r="AL325" s="16" t="str">
        <f aca="false">IF($AJ325="","",IF($AK325&lt;0,"Danger",IF($AK325&lt;=Lists!$M$24,"Alert","OK")))</f>
        <v/>
      </c>
      <c r="AM325" s="19"/>
      <c r="AN325" s="19"/>
      <c r="AO325" s="19"/>
      <c r="AP325" s="19"/>
      <c r="AQ325" s="19"/>
      <c r="AR325" s="19"/>
      <c r="AS325" s="19"/>
      <c r="AT325" s="19"/>
      <c r="AU325" s="19"/>
      <c r="AV325" s="19"/>
    </row>
    <row r="326" customFormat="false" ht="15" hidden="false" customHeight="false" outlineLevel="0" collapsed="false">
      <c r="A326" s="19"/>
      <c r="B326" s="19"/>
      <c r="C326" s="19"/>
      <c r="D326" s="19"/>
      <c r="E326" s="19"/>
      <c r="F326" s="19"/>
      <c r="G326" s="19"/>
      <c r="H326" s="19"/>
      <c r="I326" s="19"/>
      <c r="J326" s="19"/>
      <c r="K326" s="19"/>
      <c r="L326" s="20"/>
      <c r="M326" s="20"/>
      <c r="N326" s="20"/>
      <c r="O326" s="20"/>
      <c r="P326" s="20"/>
      <c r="Q326" s="15" t="str">
        <f aca="false">IF(COUNT($L326:$P326)&lt;5,"",ROUND(($L326*Lists!$M$2+$M326*Lists!$M$3+$N326*Lists!$M$4+$O326*Lists!$M$5+$P326*Lists!$M$6)/5*100,0))</f>
        <v/>
      </c>
      <c r="R326" s="16" t="str">
        <f aca="false">IF($Q326="","",IF($Q326&gt;=Lists!$M$20,"A",IF($Q326&gt;=Lists!$M$21,"B","C")))</f>
        <v/>
      </c>
      <c r="S326" s="16" t="str">
        <f aca="false">IF($A326="","",IF(COUNTIF(Records!$C$5:$C$3000,$A326)=0,"No data",CHOOSE(_xlfn.MAXIFS(Records!$R$5:$R$3000,Records!$C$5:$C$3000,$A326,Records!$Y$5:$Y$3000,"&lt;&gt;Closed")+1,"OK","Alert","Danger")))</f>
        <v/>
      </c>
      <c r="T326" s="15" t="str">
        <f aca="false">IF($A326="","",COUNTIFS(Records!$C$5:$C$3000,$A326,Records!$R$5:$R$3000,"&gt;0",Records!$Y$5:$Y$3000,"&lt;&gt;Closed"))</f>
        <v/>
      </c>
      <c r="U326" s="20"/>
      <c r="V326" s="20"/>
      <c r="W326" s="20"/>
      <c r="X326" s="20"/>
      <c r="Y326" s="20"/>
      <c r="Z326" s="20"/>
      <c r="AA326" s="20"/>
      <c r="AB326" s="20"/>
      <c r="AC326" s="20"/>
      <c r="AD326" s="20"/>
      <c r="AE326" s="20"/>
      <c r="AF326" s="20"/>
      <c r="AG326" s="20"/>
      <c r="AH326" s="20"/>
      <c r="AI326" s="20"/>
      <c r="AJ326" s="21"/>
      <c r="AK326" s="15" t="str">
        <f aca="true">IF($AJ326="","",$AJ326-TODAY())</f>
        <v/>
      </c>
      <c r="AL326" s="16" t="str">
        <f aca="false">IF($AJ326="","",IF($AK326&lt;0,"Danger",IF($AK326&lt;=Lists!$M$24,"Alert","OK")))</f>
        <v/>
      </c>
      <c r="AM326" s="19"/>
      <c r="AN326" s="19"/>
      <c r="AO326" s="19"/>
      <c r="AP326" s="19"/>
      <c r="AQ326" s="19"/>
      <c r="AR326" s="19"/>
      <c r="AS326" s="19"/>
      <c r="AT326" s="19"/>
      <c r="AU326" s="19"/>
      <c r="AV326" s="19"/>
    </row>
    <row r="327" customFormat="false" ht="15" hidden="false" customHeight="false" outlineLevel="0" collapsed="false">
      <c r="A327" s="19"/>
      <c r="B327" s="19"/>
      <c r="C327" s="19"/>
      <c r="D327" s="19"/>
      <c r="E327" s="19"/>
      <c r="F327" s="19"/>
      <c r="G327" s="19"/>
      <c r="H327" s="19"/>
      <c r="I327" s="19"/>
      <c r="J327" s="19"/>
      <c r="K327" s="19"/>
      <c r="L327" s="20"/>
      <c r="M327" s="20"/>
      <c r="N327" s="20"/>
      <c r="O327" s="20"/>
      <c r="P327" s="20"/>
      <c r="Q327" s="15" t="str">
        <f aca="false">IF(COUNT($L327:$P327)&lt;5,"",ROUND(($L327*Lists!$M$2+$M327*Lists!$M$3+$N327*Lists!$M$4+$O327*Lists!$M$5+$P327*Lists!$M$6)/5*100,0))</f>
        <v/>
      </c>
      <c r="R327" s="16" t="str">
        <f aca="false">IF($Q327="","",IF($Q327&gt;=Lists!$M$20,"A",IF($Q327&gt;=Lists!$M$21,"B","C")))</f>
        <v/>
      </c>
      <c r="S327" s="16" t="str">
        <f aca="false">IF($A327="","",IF(COUNTIF(Records!$C$5:$C$3000,$A327)=0,"No data",CHOOSE(_xlfn.MAXIFS(Records!$R$5:$R$3000,Records!$C$5:$C$3000,$A327,Records!$Y$5:$Y$3000,"&lt;&gt;Closed")+1,"OK","Alert","Danger")))</f>
        <v/>
      </c>
      <c r="T327" s="15" t="str">
        <f aca="false">IF($A327="","",COUNTIFS(Records!$C$5:$C$3000,$A327,Records!$R$5:$R$3000,"&gt;0",Records!$Y$5:$Y$3000,"&lt;&gt;Closed"))</f>
        <v/>
      </c>
      <c r="U327" s="20"/>
      <c r="V327" s="20"/>
      <c r="W327" s="20"/>
      <c r="X327" s="20"/>
      <c r="Y327" s="20"/>
      <c r="Z327" s="20"/>
      <c r="AA327" s="20"/>
      <c r="AB327" s="20"/>
      <c r="AC327" s="20"/>
      <c r="AD327" s="20"/>
      <c r="AE327" s="20"/>
      <c r="AF327" s="20"/>
      <c r="AG327" s="20"/>
      <c r="AH327" s="20"/>
      <c r="AI327" s="20"/>
      <c r="AJ327" s="21"/>
      <c r="AK327" s="15" t="str">
        <f aca="true">IF($AJ327="","",$AJ327-TODAY())</f>
        <v/>
      </c>
      <c r="AL327" s="16" t="str">
        <f aca="false">IF($AJ327="","",IF($AK327&lt;0,"Danger",IF($AK327&lt;=Lists!$M$24,"Alert","OK")))</f>
        <v/>
      </c>
      <c r="AM327" s="19"/>
      <c r="AN327" s="19"/>
      <c r="AO327" s="19"/>
      <c r="AP327" s="19"/>
      <c r="AQ327" s="19"/>
      <c r="AR327" s="19"/>
      <c r="AS327" s="19"/>
      <c r="AT327" s="19"/>
      <c r="AU327" s="19"/>
      <c r="AV327" s="19"/>
    </row>
    <row r="328" customFormat="false" ht="15" hidden="false" customHeight="false" outlineLevel="0" collapsed="false">
      <c r="A328" s="19"/>
      <c r="B328" s="19"/>
      <c r="C328" s="19"/>
      <c r="D328" s="19"/>
      <c r="E328" s="19"/>
      <c r="F328" s="19"/>
      <c r="G328" s="19"/>
      <c r="H328" s="19"/>
      <c r="I328" s="19"/>
      <c r="J328" s="19"/>
      <c r="K328" s="19"/>
      <c r="L328" s="20"/>
      <c r="M328" s="20"/>
      <c r="N328" s="20"/>
      <c r="O328" s="20"/>
      <c r="P328" s="20"/>
      <c r="Q328" s="15" t="str">
        <f aca="false">IF(COUNT($L328:$P328)&lt;5,"",ROUND(($L328*Lists!$M$2+$M328*Lists!$M$3+$N328*Lists!$M$4+$O328*Lists!$M$5+$P328*Lists!$M$6)/5*100,0))</f>
        <v/>
      </c>
      <c r="R328" s="16" t="str">
        <f aca="false">IF($Q328="","",IF($Q328&gt;=Lists!$M$20,"A",IF($Q328&gt;=Lists!$M$21,"B","C")))</f>
        <v/>
      </c>
      <c r="S328" s="16" t="str">
        <f aca="false">IF($A328="","",IF(COUNTIF(Records!$C$5:$C$3000,$A328)=0,"No data",CHOOSE(_xlfn.MAXIFS(Records!$R$5:$R$3000,Records!$C$5:$C$3000,$A328,Records!$Y$5:$Y$3000,"&lt;&gt;Closed")+1,"OK","Alert","Danger")))</f>
        <v/>
      </c>
      <c r="T328" s="15" t="str">
        <f aca="false">IF($A328="","",COUNTIFS(Records!$C$5:$C$3000,$A328,Records!$R$5:$R$3000,"&gt;0",Records!$Y$5:$Y$3000,"&lt;&gt;Closed"))</f>
        <v/>
      </c>
      <c r="U328" s="20"/>
      <c r="V328" s="20"/>
      <c r="W328" s="20"/>
      <c r="X328" s="20"/>
      <c r="Y328" s="20"/>
      <c r="Z328" s="20"/>
      <c r="AA328" s="20"/>
      <c r="AB328" s="20"/>
      <c r="AC328" s="20"/>
      <c r="AD328" s="20"/>
      <c r="AE328" s="20"/>
      <c r="AF328" s="20"/>
      <c r="AG328" s="20"/>
      <c r="AH328" s="20"/>
      <c r="AI328" s="20"/>
      <c r="AJ328" s="21"/>
      <c r="AK328" s="15" t="str">
        <f aca="true">IF($AJ328="","",$AJ328-TODAY())</f>
        <v/>
      </c>
      <c r="AL328" s="16" t="str">
        <f aca="false">IF($AJ328="","",IF($AK328&lt;0,"Danger",IF($AK328&lt;=Lists!$M$24,"Alert","OK")))</f>
        <v/>
      </c>
      <c r="AM328" s="19"/>
      <c r="AN328" s="19"/>
      <c r="AO328" s="19"/>
      <c r="AP328" s="19"/>
      <c r="AQ328" s="19"/>
      <c r="AR328" s="19"/>
      <c r="AS328" s="19"/>
      <c r="AT328" s="19"/>
      <c r="AU328" s="19"/>
      <c r="AV328" s="19"/>
    </row>
    <row r="329" customFormat="false" ht="15" hidden="false" customHeight="false" outlineLevel="0" collapsed="false">
      <c r="A329" s="19"/>
      <c r="B329" s="19"/>
      <c r="C329" s="19"/>
      <c r="D329" s="19"/>
      <c r="E329" s="19"/>
      <c r="F329" s="19"/>
      <c r="G329" s="19"/>
      <c r="H329" s="19"/>
      <c r="I329" s="19"/>
      <c r="J329" s="19"/>
      <c r="K329" s="19"/>
      <c r="L329" s="20"/>
      <c r="M329" s="20"/>
      <c r="N329" s="20"/>
      <c r="O329" s="20"/>
      <c r="P329" s="20"/>
      <c r="Q329" s="15" t="str">
        <f aca="false">IF(COUNT($L329:$P329)&lt;5,"",ROUND(($L329*Lists!$M$2+$M329*Lists!$M$3+$N329*Lists!$M$4+$O329*Lists!$M$5+$P329*Lists!$M$6)/5*100,0))</f>
        <v/>
      </c>
      <c r="R329" s="16" t="str">
        <f aca="false">IF($Q329="","",IF($Q329&gt;=Lists!$M$20,"A",IF($Q329&gt;=Lists!$M$21,"B","C")))</f>
        <v/>
      </c>
      <c r="S329" s="16" t="str">
        <f aca="false">IF($A329="","",IF(COUNTIF(Records!$C$5:$C$3000,$A329)=0,"No data",CHOOSE(_xlfn.MAXIFS(Records!$R$5:$R$3000,Records!$C$5:$C$3000,$A329,Records!$Y$5:$Y$3000,"&lt;&gt;Closed")+1,"OK","Alert","Danger")))</f>
        <v/>
      </c>
      <c r="T329" s="15" t="str">
        <f aca="false">IF($A329="","",COUNTIFS(Records!$C$5:$C$3000,$A329,Records!$R$5:$R$3000,"&gt;0",Records!$Y$5:$Y$3000,"&lt;&gt;Closed"))</f>
        <v/>
      </c>
      <c r="U329" s="20"/>
      <c r="V329" s="20"/>
      <c r="W329" s="20"/>
      <c r="X329" s="20"/>
      <c r="Y329" s="20"/>
      <c r="Z329" s="20"/>
      <c r="AA329" s="20"/>
      <c r="AB329" s="20"/>
      <c r="AC329" s="20"/>
      <c r="AD329" s="20"/>
      <c r="AE329" s="20"/>
      <c r="AF329" s="20"/>
      <c r="AG329" s="20"/>
      <c r="AH329" s="20"/>
      <c r="AI329" s="20"/>
      <c r="AJ329" s="21"/>
      <c r="AK329" s="15" t="str">
        <f aca="true">IF($AJ329="","",$AJ329-TODAY())</f>
        <v/>
      </c>
      <c r="AL329" s="16" t="str">
        <f aca="false">IF($AJ329="","",IF($AK329&lt;0,"Danger",IF($AK329&lt;=Lists!$M$24,"Alert","OK")))</f>
        <v/>
      </c>
      <c r="AM329" s="19"/>
      <c r="AN329" s="19"/>
      <c r="AO329" s="19"/>
      <c r="AP329" s="19"/>
      <c r="AQ329" s="19"/>
      <c r="AR329" s="19"/>
      <c r="AS329" s="19"/>
      <c r="AT329" s="19"/>
      <c r="AU329" s="19"/>
      <c r="AV329" s="19"/>
    </row>
    <row r="330" customFormat="false" ht="15" hidden="false" customHeight="false" outlineLevel="0" collapsed="false">
      <c r="A330" s="19"/>
      <c r="B330" s="19"/>
      <c r="C330" s="19"/>
      <c r="D330" s="19"/>
      <c r="E330" s="19"/>
      <c r="F330" s="19"/>
      <c r="G330" s="19"/>
      <c r="H330" s="19"/>
      <c r="I330" s="19"/>
      <c r="J330" s="19"/>
      <c r="K330" s="19"/>
      <c r="L330" s="20"/>
      <c r="M330" s="20"/>
      <c r="N330" s="20"/>
      <c r="O330" s="20"/>
      <c r="P330" s="20"/>
      <c r="Q330" s="15" t="str">
        <f aca="false">IF(COUNT($L330:$P330)&lt;5,"",ROUND(($L330*Lists!$M$2+$M330*Lists!$M$3+$N330*Lists!$M$4+$O330*Lists!$M$5+$P330*Lists!$M$6)/5*100,0))</f>
        <v/>
      </c>
      <c r="R330" s="16" t="str">
        <f aca="false">IF($Q330="","",IF($Q330&gt;=Lists!$M$20,"A",IF($Q330&gt;=Lists!$M$21,"B","C")))</f>
        <v/>
      </c>
      <c r="S330" s="16" t="str">
        <f aca="false">IF($A330="","",IF(COUNTIF(Records!$C$5:$C$3000,$A330)=0,"No data",CHOOSE(_xlfn.MAXIFS(Records!$R$5:$R$3000,Records!$C$5:$C$3000,$A330,Records!$Y$5:$Y$3000,"&lt;&gt;Closed")+1,"OK","Alert","Danger")))</f>
        <v/>
      </c>
      <c r="T330" s="15" t="str">
        <f aca="false">IF($A330="","",COUNTIFS(Records!$C$5:$C$3000,$A330,Records!$R$5:$R$3000,"&gt;0",Records!$Y$5:$Y$3000,"&lt;&gt;Closed"))</f>
        <v/>
      </c>
      <c r="U330" s="20"/>
      <c r="V330" s="20"/>
      <c r="W330" s="20"/>
      <c r="X330" s="20"/>
      <c r="Y330" s="20"/>
      <c r="Z330" s="20"/>
      <c r="AA330" s="20"/>
      <c r="AB330" s="20"/>
      <c r="AC330" s="20"/>
      <c r="AD330" s="20"/>
      <c r="AE330" s="20"/>
      <c r="AF330" s="20"/>
      <c r="AG330" s="20"/>
      <c r="AH330" s="20"/>
      <c r="AI330" s="20"/>
      <c r="AJ330" s="21"/>
      <c r="AK330" s="15" t="str">
        <f aca="true">IF($AJ330="","",$AJ330-TODAY())</f>
        <v/>
      </c>
      <c r="AL330" s="16" t="str">
        <f aca="false">IF($AJ330="","",IF($AK330&lt;0,"Danger",IF($AK330&lt;=Lists!$M$24,"Alert","OK")))</f>
        <v/>
      </c>
      <c r="AM330" s="19"/>
      <c r="AN330" s="19"/>
      <c r="AO330" s="19"/>
      <c r="AP330" s="19"/>
      <c r="AQ330" s="19"/>
      <c r="AR330" s="19"/>
      <c r="AS330" s="19"/>
      <c r="AT330" s="19"/>
      <c r="AU330" s="19"/>
      <c r="AV330" s="19"/>
    </row>
    <row r="331" customFormat="false" ht="15" hidden="false" customHeight="false" outlineLevel="0" collapsed="false">
      <c r="A331" s="19"/>
      <c r="B331" s="19"/>
      <c r="C331" s="19"/>
      <c r="D331" s="19"/>
      <c r="E331" s="19"/>
      <c r="F331" s="19"/>
      <c r="G331" s="19"/>
      <c r="H331" s="19"/>
      <c r="I331" s="19"/>
      <c r="J331" s="19"/>
      <c r="K331" s="19"/>
      <c r="L331" s="20"/>
      <c r="M331" s="20"/>
      <c r="N331" s="20"/>
      <c r="O331" s="20"/>
      <c r="P331" s="20"/>
      <c r="Q331" s="15" t="str">
        <f aca="false">IF(COUNT($L331:$P331)&lt;5,"",ROUND(($L331*Lists!$M$2+$M331*Lists!$M$3+$N331*Lists!$M$4+$O331*Lists!$M$5+$P331*Lists!$M$6)/5*100,0))</f>
        <v/>
      </c>
      <c r="R331" s="16" t="str">
        <f aca="false">IF($Q331="","",IF($Q331&gt;=Lists!$M$20,"A",IF($Q331&gt;=Lists!$M$21,"B","C")))</f>
        <v/>
      </c>
      <c r="S331" s="16" t="str">
        <f aca="false">IF($A331="","",IF(COUNTIF(Records!$C$5:$C$3000,$A331)=0,"No data",CHOOSE(_xlfn.MAXIFS(Records!$R$5:$R$3000,Records!$C$5:$C$3000,$A331,Records!$Y$5:$Y$3000,"&lt;&gt;Closed")+1,"OK","Alert","Danger")))</f>
        <v/>
      </c>
      <c r="T331" s="15" t="str">
        <f aca="false">IF($A331="","",COUNTIFS(Records!$C$5:$C$3000,$A331,Records!$R$5:$R$3000,"&gt;0",Records!$Y$5:$Y$3000,"&lt;&gt;Closed"))</f>
        <v/>
      </c>
      <c r="U331" s="20"/>
      <c r="V331" s="20"/>
      <c r="W331" s="20"/>
      <c r="X331" s="20"/>
      <c r="Y331" s="20"/>
      <c r="Z331" s="20"/>
      <c r="AA331" s="20"/>
      <c r="AB331" s="20"/>
      <c r="AC331" s="20"/>
      <c r="AD331" s="20"/>
      <c r="AE331" s="20"/>
      <c r="AF331" s="20"/>
      <c r="AG331" s="20"/>
      <c r="AH331" s="20"/>
      <c r="AI331" s="20"/>
      <c r="AJ331" s="21"/>
      <c r="AK331" s="15" t="str">
        <f aca="true">IF($AJ331="","",$AJ331-TODAY())</f>
        <v/>
      </c>
      <c r="AL331" s="16" t="str">
        <f aca="false">IF($AJ331="","",IF($AK331&lt;0,"Danger",IF($AK331&lt;=Lists!$M$24,"Alert","OK")))</f>
        <v/>
      </c>
      <c r="AM331" s="19"/>
      <c r="AN331" s="19"/>
      <c r="AO331" s="19"/>
      <c r="AP331" s="19"/>
      <c r="AQ331" s="19"/>
      <c r="AR331" s="19"/>
      <c r="AS331" s="19"/>
      <c r="AT331" s="19"/>
      <c r="AU331" s="19"/>
      <c r="AV331" s="19"/>
    </row>
    <row r="332" customFormat="false" ht="15" hidden="false" customHeight="false" outlineLevel="0" collapsed="false">
      <c r="A332" s="19"/>
      <c r="B332" s="19"/>
      <c r="C332" s="19"/>
      <c r="D332" s="19"/>
      <c r="E332" s="19"/>
      <c r="F332" s="19"/>
      <c r="G332" s="19"/>
      <c r="H332" s="19"/>
      <c r="I332" s="19"/>
      <c r="J332" s="19"/>
      <c r="K332" s="19"/>
      <c r="L332" s="20"/>
      <c r="M332" s="20"/>
      <c r="N332" s="20"/>
      <c r="O332" s="20"/>
      <c r="P332" s="20"/>
      <c r="Q332" s="15" t="str">
        <f aca="false">IF(COUNT($L332:$P332)&lt;5,"",ROUND(($L332*Lists!$M$2+$M332*Lists!$M$3+$N332*Lists!$M$4+$O332*Lists!$M$5+$P332*Lists!$M$6)/5*100,0))</f>
        <v/>
      </c>
      <c r="R332" s="16" t="str">
        <f aca="false">IF($Q332="","",IF($Q332&gt;=Lists!$M$20,"A",IF($Q332&gt;=Lists!$M$21,"B","C")))</f>
        <v/>
      </c>
      <c r="S332" s="16" t="str">
        <f aca="false">IF($A332="","",IF(COUNTIF(Records!$C$5:$C$3000,$A332)=0,"No data",CHOOSE(_xlfn.MAXIFS(Records!$R$5:$R$3000,Records!$C$5:$C$3000,$A332,Records!$Y$5:$Y$3000,"&lt;&gt;Closed")+1,"OK","Alert","Danger")))</f>
        <v/>
      </c>
      <c r="T332" s="15" t="str">
        <f aca="false">IF($A332="","",COUNTIFS(Records!$C$5:$C$3000,$A332,Records!$R$5:$R$3000,"&gt;0",Records!$Y$5:$Y$3000,"&lt;&gt;Closed"))</f>
        <v/>
      </c>
      <c r="U332" s="20"/>
      <c r="V332" s="20"/>
      <c r="W332" s="20"/>
      <c r="X332" s="20"/>
      <c r="Y332" s="20"/>
      <c r="Z332" s="20"/>
      <c r="AA332" s="20"/>
      <c r="AB332" s="20"/>
      <c r="AC332" s="20"/>
      <c r="AD332" s="20"/>
      <c r="AE332" s="20"/>
      <c r="AF332" s="20"/>
      <c r="AG332" s="20"/>
      <c r="AH332" s="20"/>
      <c r="AI332" s="20"/>
      <c r="AJ332" s="21"/>
      <c r="AK332" s="15" t="str">
        <f aca="true">IF($AJ332="","",$AJ332-TODAY())</f>
        <v/>
      </c>
      <c r="AL332" s="16" t="str">
        <f aca="false">IF($AJ332="","",IF($AK332&lt;0,"Danger",IF($AK332&lt;=Lists!$M$24,"Alert","OK")))</f>
        <v/>
      </c>
      <c r="AM332" s="19"/>
      <c r="AN332" s="19"/>
      <c r="AO332" s="19"/>
      <c r="AP332" s="19"/>
      <c r="AQ332" s="19"/>
      <c r="AR332" s="19"/>
      <c r="AS332" s="19"/>
      <c r="AT332" s="19"/>
      <c r="AU332" s="19"/>
      <c r="AV332" s="19"/>
    </row>
    <row r="333" customFormat="false" ht="15" hidden="false" customHeight="false" outlineLevel="0" collapsed="false">
      <c r="A333" s="19"/>
      <c r="B333" s="19"/>
      <c r="C333" s="19"/>
      <c r="D333" s="19"/>
      <c r="E333" s="19"/>
      <c r="F333" s="19"/>
      <c r="G333" s="19"/>
      <c r="H333" s="19"/>
      <c r="I333" s="19"/>
      <c r="J333" s="19"/>
      <c r="K333" s="19"/>
      <c r="L333" s="20"/>
      <c r="M333" s="20"/>
      <c r="N333" s="20"/>
      <c r="O333" s="20"/>
      <c r="P333" s="20"/>
      <c r="Q333" s="15" t="str">
        <f aca="false">IF(COUNT($L333:$P333)&lt;5,"",ROUND(($L333*Lists!$M$2+$M333*Lists!$M$3+$N333*Lists!$M$4+$O333*Lists!$M$5+$P333*Lists!$M$6)/5*100,0))</f>
        <v/>
      </c>
      <c r="R333" s="16" t="str">
        <f aca="false">IF($Q333="","",IF($Q333&gt;=Lists!$M$20,"A",IF($Q333&gt;=Lists!$M$21,"B","C")))</f>
        <v/>
      </c>
      <c r="S333" s="16" t="str">
        <f aca="false">IF($A333="","",IF(COUNTIF(Records!$C$5:$C$3000,$A333)=0,"No data",CHOOSE(_xlfn.MAXIFS(Records!$R$5:$R$3000,Records!$C$5:$C$3000,$A333,Records!$Y$5:$Y$3000,"&lt;&gt;Closed")+1,"OK","Alert","Danger")))</f>
        <v/>
      </c>
      <c r="T333" s="15" t="str">
        <f aca="false">IF($A333="","",COUNTIFS(Records!$C$5:$C$3000,$A333,Records!$R$5:$R$3000,"&gt;0",Records!$Y$5:$Y$3000,"&lt;&gt;Closed"))</f>
        <v/>
      </c>
      <c r="U333" s="20"/>
      <c r="V333" s="20"/>
      <c r="W333" s="20"/>
      <c r="X333" s="20"/>
      <c r="Y333" s="20"/>
      <c r="Z333" s="20"/>
      <c r="AA333" s="20"/>
      <c r="AB333" s="20"/>
      <c r="AC333" s="20"/>
      <c r="AD333" s="20"/>
      <c r="AE333" s="20"/>
      <c r="AF333" s="20"/>
      <c r="AG333" s="20"/>
      <c r="AH333" s="20"/>
      <c r="AI333" s="20"/>
      <c r="AJ333" s="21"/>
      <c r="AK333" s="15" t="str">
        <f aca="true">IF($AJ333="","",$AJ333-TODAY())</f>
        <v/>
      </c>
      <c r="AL333" s="16" t="str">
        <f aca="false">IF($AJ333="","",IF($AK333&lt;0,"Danger",IF($AK333&lt;=Lists!$M$24,"Alert","OK")))</f>
        <v/>
      </c>
      <c r="AM333" s="19"/>
      <c r="AN333" s="19"/>
      <c r="AO333" s="19"/>
      <c r="AP333" s="19"/>
      <c r="AQ333" s="19"/>
      <c r="AR333" s="19"/>
      <c r="AS333" s="19"/>
      <c r="AT333" s="19"/>
      <c r="AU333" s="19"/>
      <c r="AV333" s="19"/>
    </row>
    <row r="334" customFormat="false" ht="15" hidden="false" customHeight="false" outlineLevel="0" collapsed="false">
      <c r="A334" s="19"/>
      <c r="B334" s="19"/>
      <c r="C334" s="19"/>
      <c r="D334" s="19"/>
      <c r="E334" s="19"/>
      <c r="F334" s="19"/>
      <c r="G334" s="19"/>
      <c r="H334" s="19"/>
      <c r="I334" s="19"/>
      <c r="J334" s="19"/>
      <c r="K334" s="19"/>
      <c r="L334" s="20"/>
      <c r="M334" s="20"/>
      <c r="N334" s="20"/>
      <c r="O334" s="20"/>
      <c r="P334" s="20"/>
      <c r="Q334" s="15" t="str">
        <f aca="false">IF(COUNT($L334:$P334)&lt;5,"",ROUND(($L334*Lists!$M$2+$M334*Lists!$M$3+$N334*Lists!$M$4+$O334*Lists!$M$5+$P334*Lists!$M$6)/5*100,0))</f>
        <v/>
      </c>
      <c r="R334" s="16" t="str">
        <f aca="false">IF($Q334="","",IF($Q334&gt;=Lists!$M$20,"A",IF($Q334&gt;=Lists!$M$21,"B","C")))</f>
        <v/>
      </c>
      <c r="S334" s="16" t="str">
        <f aca="false">IF($A334="","",IF(COUNTIF(Records!$C$5:$C$3000,$A334)=0,"No data",CHOOSE(_xlfn.MAXIFS(Records!$R$5:$R$3000,Records!$C$5:$C$3000,$A334,Records!$Y$5:$Y$3000,"&lt;&gt;Closed")+1,"OK","Alert","Danger")))</f>
        <v/>
      </c>
      <c r="T334" s="15" t="str">
        <f aca="false">IF($A334="","",COUNTIFS(Records!$C$5:$C$3000,$A334,Records!$R$5:$R$3000,"&gt;0",Records!$Y$5:$Y$3000,"&lt;&gt;Closed"))</f>
        <v/>
      </c>
      <c r="U334" s="20"/>
      <c r="V334" s="20"/>
      <c r="W334" s="20"/>
      <c r="X334" s="20"/>
      <c r="Y334" s="20"/>
      <c r="Z334" s="20"/>
      <c r="AA334" s="20"/>
      <c r="AB334" s="20"/>
      <c r="AC334" s="20"/>
      <c r="AD334" s="20"/>
      <c r="AE334" s="20"/>
      <c r="AF334" s="20"/>
      <c r="AG334" s="20"/>
      <c r="AH334" s="20"/>
      <c r="AI334" s="20"/>
      <c r="AJ334" s="21"/>
      <c r="AK334" s="15" t="str">
        <f aca="true">IF($AJ334="","",$AJ334-TODAY())</f>
        <v/>
      </c>
      <c r="AL334" s="16" t="str">
        <f aca="false">IF($AJ334="","",IF($AK334&lt;0,"Danger",IF($AK334&lt;=Lists!$M$24,"Alert","OK")))</f>
        <v/>
      </c>
      <c r="AM334" s="19"/>
      <c r="AN334" s="19"/>
      <c r="AO334" s="19"/>
      <c r="AP334" s="19"/>
      <c r="AQ334" s="19"/>
      <c r="AR334" s="19"/>
      <c r="AS334" s="19"/>
      <c r="AT334" s="19"/>
      <c r="AU334" s="19"/>
      <c r="AV334" s="19"/>
    </row>
    <row r="335" customFormat="false" ht="15" hidden="false" customHeight="false" outlineLevel="0" collapsed="false">
      <c r="A335" s="19"/>
      <c r="B335" s="19"/>
      <c r="C335" s="19"/>
      <c r="D335" s="19"/>
      <c r="E335" s="19"/>
      <c r="F335" s="19"/>
      <c r="G335" s="19"/>
      <c r="H335" s="19"/>
      <c r="I335" s="19"/>
      <c r="J335" s="19"/>
      <c r="K335" s="19"/>
      <c r="L335" s="20"/>
      <c r="M335" s="20"/>
      <c r="N335" s="20"/>
      <c r="O335" s="20"/>
      <c r="P335" s="20"/>
      <c r="Q335" s="15" t="str">
        <f aca="false">IF(COUNT($L335:$P335)&lt;5,"",ROUND(($L335*Lists!$M$2+$M335*Lists!$M$3+$N335*Lists!$M$4+$O335*Lists!$M$5+$P335*Lists!$M$6)/5*100,0))</f>
        <v/>
      </c>
      <c r="R335" s="16" t="str">
        <f aca="false">IF($Q335="","",IF($Q335&gt;=Lists!$M$20,"A",IF($Q335&gt;=Lists!$M$21,"B","C")))</f>
        <v/>
      </c>
      <c r="S335" s="16" t="str">
        <f aca="false">IF($A335="","",IF(COUNTIF(Records!$C$5:$C$3000,$A335)=0,"No data",CHOOSE(_xlfn.MAXIFS(Records!$R$5:$R$3000,Records!$C$5:$C$3000,$A335,Records!$Y$5:$Y$3000,"&lt;&gt;Closed")+1,"OK","Alert","Danger")))</f>
        <v/>
      </c>
      <c r="T335" s="15" t="str">
        <f aca="false">IF($A335="","",COUNTIFS(Records!$C$5:$C$3000,$A335,Records!$R$5:$R$3000,"&gt;0",Records!$Y$5:$Y$3000,"&lt;&gt;Closed"))</f>
        <v/>
      </c>
      <c r="U335" s="20"/>
      <c r="V335" s="20"/>
      <c r="W335" s="20"/>
      <c r="X335" s="20"/>
      <c r="Y335" s="20"/>
      <c r="Z335" s="20"/>
      <c r="AA335" s="20"/>
      <c r="AB335" s="20"/>
      <c r="AC335" s="20"/>
      <c r="AD335" s="20"/>
      <c r="AE335" s="20"/>
      <c r="AF335" s="20"/>
      <c r="AG335" s="20"/>
      <c r="AH335" s="20"/>
      <c r="AI335" s="20"/>
      <c r="AJ335" s="21"/>
      <c r="AK335" s="15" t="str">
        <f aca="true">IF($AJ335="","",$AJ335-TODAY())</f>
        <v/>
      </c>
      <c r="AL335" s="16" t="str">
        <f aca="false">IF($AJ335="","",IF($AK335&lt;0,"Danger",IF($AK335&lt;=Lists!$M$24,"Alert","OK")))</f>
        <v/>
      </c>
      <c r="AM335" s="19"/>
      <c r="AN335" s="19"/>
      <c r="AO335" s="19"/>
      <c r="AP335" s="19"/>
      <c r="AQ335" s="19"/>
      <c r="AR335" s="19"/>
      <c r="AS335" s="19"/>
      <c r="AT335" s="19"/>
      <c r="AU335" s="19"/>
      <c r="AV335" s="19"/>
    </row>
    <row r="336" customFormat="false" ht="15" hidden="false" customHeight="false" outlineLevel="0" collapsed="false">
      <c r="A336" s="19"/>
      <c r="B336" s="19"/>
      <c r="C336" s="19"/>
      <c r="D336" s="19"/>
      <c r="E336" s="19"/>
      <c r="F336" s="19"/>
      <c r="G336" s="19"/>
      <c r="H336" s="19"/>
      <c r="I336" s="19"/>
      <c r="J336" s="19"/>
      <c r="K336" s="19"/>
      <c r="L336" s="20"/>
      <c r="M336" s="20"/>
      <c r="N336" s="20"/>
      <c r="O336" s="20"/>
      <c r="P336" s="20"/>
      <c r="Q336" s="15" t="str">
        <f aca="false">IF(COUNT($L336:$P336)&lt;5,"",ROUND(($L336*Lists!$M$2+$M336*Lists!$M$3+$N336*Lists!$M$4+$O336*Lists!$M$5+$P336*Lists!$M$6)/5*100,0))</f>
        <v/>
      </c>
      <c r="R336" s="16" t="str">
        <f aca="false">IF($Q336="","",IF($Q336&gt;=Lists!$M$20,"A",IF($Q336&gt;=Lists!$M$21,"B","C")))</f>
        <v/>
      </c>
      <c r="S336" s="16" t="str">
        <f aca="false">IF($A336="","",IF(COUNTIF(Records!$C$5:$C$3000,$A336)=0,"No data",CHOOSE(_xlfn.MAXIFS(Records!$R$5:$R$3000,Records!$C$5:$C$3000,$A336,Records!$Y$5:$Y$3000,"&lt;&gt;Closed")+1,"OK","Alert","Danger")))</f>
        <v/>
      </c>
      <c r="T336" s="15" t="str">
        <f aca="false">IF($A336="","",COUNTIFS(Records!$C$5:$C$3000,$A336,Records!$R$5:$R$3000,"&gt;0",Records!$Y$5:$Y$3000,"&lt;&gt;Closed"))</f>
        <v/>
      </c>
      <c r="U336" s="20"/>
      <c r="V336" s="20"/>
      <c r="W336" s="20"/>
      <c r="X336" s="20"/>
      <c r="Y336" s="20"/>
      <c r="Z336" s="20"/>
      <c r="AA336" s="20"/>
      <c r="AB336" s="20"/>
      <c r="AC336" s="20"/>
      <c r="AD336" s="20"/>
      <c r="AE336" s="20"/>
      <c r="AF336" s="20"/>
      <c r="AG336" s="20"/>
      <c r="AH336" s="20"/>
      <c r="AI336" s="20"/>
      <c r="AJ336" s="21"/>
      <c r="AK336" s="15" t="str">
        <f aca="true">IF($AJ336="","",$AJ336-TODAY())</f>
        <v/>
      </c>
      <c r="AL336" s="16" t="str">
        <f aca="false">IF($AJ336="","",IF($AK336&lt;0,"Danger",IF($AK336&lt;=Lists!$M$24,"Alert","OK")))</f>
        <v/>
      </c>
      <c r="AM336" s="19"/>
      <c r="AN336" s="19"/>
      <c r="AO336" s="19"/>
      <c r="AP336" s="19"/>
      <c r="AQ336" s="19"/>
      <c r="AR336" s="19"/>
      <c r="AS336" s="19"/>
      <c r="AT336" s="19"/>
      <c r="AU336" s="19"/>
      <c r="AV336" s="19"/>
    </row>
    <row r="337" customFormat="false" ht="15" hidden="false" customHeight="false" outlineLevel="0" collapsed="false">
      <c r="A337" s="19"/>
      <c r="B337" s="19"/>
      <c r="C337" s="19"/>
      <c r="D337" s="19"/>
      <c r="E337" s="19"/>
      <c r="F337" s="19"/>
      <c r="G337" s="19"/>
      <c r="H337" s="19"/>
      <c r="I337" s="19"/>
      <c r="J337" s="19"/>
      <c r="K337" s="19"/>
      <c r="L337" s="20"/>
      <c r="M337" s="20"/>
      <c r="N337" s="20"/>
      <c r="O337" s="20"/>
      <c r="P337" s="20"/>
      <c r="Q337" s="15" t="str">
        <f aca="false">IF(COUNT($L337:$P337)&lt;5,"",ROUND(($L337*Lists!$M$2+$M337*Lists!$M$3+$N337*Lists!$M$4+$O337*Lists!$M$5+$P337*Lists!$M$6)/5*100,0))</f>
        <v/>
      </c>
      <c r="R337" s="16" t="str">
        <f aca="false">IF($Q337="","",IF($Q337&gt;=Lists!$M$20,"A",IF($Q337&gt;=Lists!$M$21,"B","C")))</f>
        <v/>
      </c>
      <c r="S337" s="16" t="str">
        <f aca="false">IF($A337="","",IF(COUNTIF(Records!$C$5:$C$3000,$A337)=0,"No data",CHOOSE(_xlfn.MAXIFS(Records!$R$5:$R$3000,Records!$C$5:$C$3000,$A337,Records!$Y$5:$Y$3000,"&lt;&gt;Closed")+1,"OK","Alert","Danger")))</f>
        <v/>
      </c>
      <c r="T337" s="15" t="str">
        <f aca="false">IF($A337="","",COUNTIFS(Records!$C$5:$C$3000,$A337,Records!$R$5:$R$3000,"&gt;0",Records!$Y$5:$Y$3000,"&lt;&gt;Closed"))</f>
        <v/>
      </c>
      <c r="U337" s="20"/>
      <c r="V337" s="20"/>
      <c r="W337" s="20"/>
      <c r="X337" s="20"/>
      <c r="Y337" s="20"/>
      <c r="Z337" s="20"/>
      <c r="AA337" s="20"/>
      <c r="AB337" s="20"/>
      <c r="AC337" s="20"/>
      <c r="AD337" s="20"/>
      <c r="AE337" s="20"/>
      <c r="AF337" s="20"/>
      <c r="AG337" s="20"/>
      <c r="AH337" s="20"/>
      <c r="AI337" s="20"/>
      <c r="AJ337" s="21"/>
      <c r="AK337" s="15" t="str">
        <f aca="true">IF($AJ337="","",$AJ337-TODAY())</f>
        <v/>
      </c>
      <c r="AL337" s="16" t="str">
        <f aca="false">IF($AJ337="","",IF($AK337&lt;0,"Danger",IF($AK337&lt;=Lists!$M$24,"Alert","OK")))</f>
        <v/>
      </c>
      <c r="AM337" s="19"/>
      <c r="AN337" s="19"/>
      <c r="AO337" s="19"/>
      <c r="AP337" s="19"/>
      <c r="AQ337" s="19"/>
      <c r="AR337" s="19"/>
      <c r="AS337" s="19"/>
      <c r="AT337" s="19"/>
      <c r="AU337" s="19"/>
      <c r="AV337" s="19"/>
    </row>
    <row r="338" customFormat="false" ht="15" hidden="false" customHeight="false" outlineLevel="0" collapsed="false">
      <c r="A338" s="19"/>
      <c r="B338" s="19"/>
      <c r="C338" s="19"/>
      <c r="D338" s="19"/>
      <c r="E338" s="19"/>
      <c r="F338" s="19"/>
      <c r="G338" s="19"/>
      <c r="H338" s="19"/>
      <c r="I338" s="19"/>
      <c r="J338" s="19"/>
      <c r="K338" s="19"/>
      <c r="L338" s="20"/>
      <c r="M338" s="20"/>
      <c r="N338" s="20"/>
      <c r="O338" s="20"/>
      <c r="P338" s="20"/>
      <c r="Q338" s="15" t="str">
        <f aca="false">IF(COUNT($L338:$P338)&lt;5,"",ROUND(($L338*Lists!$M$2+$M338*Lists!$M$3+$N338*Lists!$M$4+$O338*Lists!$M$5+$P338*Lists!$M$6)/5*100,0))</f>
        <v/>
      </c>
      <c r="R338" s="16" t="str">
        <f aca="false">IF($Q338="","",IF($Q338&gt;=Lists!$M$20,"A",IF($Q338&gt;=Lists!$M$21,"B","C")))</f>
        <v/>
      </c>
      <c r="S338" s="16" t="str">
        <f aca="false">IF($A338="","",IF(COUNTIF(Records!$C$5:$C$3000,$A338)=0,"No data",CHOOSE(_xlfn.MAXIFS(Records!$R$5:$R$3000,Records!$C$5:$C$3000,$A338,Records!$Y$5:$Y$3000,"&lt;&gt;Closed")+1,"OK","Alert","Danger")))</f>
        <v/>
      </c>
      <c r="T338" s="15" t="str">
        <f aca="false">IF($A338="","",COUNTIFS(Records!$C$5:$C$3000,$A338,Records!$R$5:$R$3000,"&gt;0",Records!$Y$5:$Y$3000,"&lt;&gt;Closed"))</f>
        <v/>
      </c>
      <c r="U338" s="20"/>
      <c r="V338" s="20"/>
      <c r="W338" s="20"/>
      <c r="X338" s="20"/>
      <c r="Y338" s="20"/>
      <c r="Z338" s="20"/>
      <c r="AA338" s="20"/>
      <c r="AB338" s="20"/>
      <c r="AC338" s="20"/>
      <c r="AD338" s="20"/>
      <c r="AE338" s="20"/>
      <c r="AF338" s="20"/>
      <c r="AG338" s="20"/>
      <c r="AH338" s="20"/>
      <c r="AI338" s="20"/>
      <c r="AJ338" s="21"/>
      <c r="AK338" s="15" t="str">
        <f aca="true">IF($AJ338="","",$AJ338-TODAY())</f>
        <v/>
      </c>
      <c r="AL338" s="16" t="str">
        <f aca="false">IF($AJ338="","",IF($AK338&lt;0,"Danger",IF($AK338&lt;=Lists!$M$24,"Alert","OK")))</f>
        <v/>
      </c>
      <c r="AM338" s="19"/>
      <c r="AN338" s="19"/>
      <c r="AO338" s="19"/>
      <c r="AP338" s="19"/>
      <c r="AQ338" s="19"/>
      <c r="AR338" s="19"/>
      <c r="AS338" s="19"/>
      <c r="AT338" s="19"/>
      <c r="AU338" s="19"/>
      <c r="AV338" s="19"/>
    </row>
    <row r="339" customFormat="false" ht="15" hidden="false" customHeight="false" outlineLevel="0" collapsed="false">
      <c r="A339" s="19"/>
      <c r="B339" s="19"/>
      <c r="C339" s="19"/>
      <c r="D339" s="19"/>
      <c r="E339" s="19"/>
      <c r="F339" s="19"/>
      <c r="G339" s="19"/>
      <c r="H339" s="19"/>
      <c r="I339" s="19"/>
      <c r="J339" s="19"/>
      <c r="K339" s="19"/>
      <c r="L339" s="20"/>
      <c r="M339" s="20"/>
      <c r="N339" s="20"/>
      <c r="O339" s="20"/>
      <c r="P339" s="20"/>
      <c r="Q339" s="15" t="str">
        <f aca="false">IF(COUNT($L339:$P339)&lt;5,"",ROUND(($L339*Lists!$M$2+$M339*Lists!$M$3+$N339*Lists!$M$4+$O339*Lists!$M$5+$P339*Lists!$M$6)/5*100,0))</f>
        <v/>
      </c>
      <c r="R339" s="16" t="str">
        <f aca="false">IF($Q339="","",IF($Q339&gt;=Lists!$M$20,"A",IF($Q339&gt;=Lists!$M$21,"B","C")))</f>
        <v/>
      </c>
      <c r="S339" s="16" t="str">
        <f aca="false">IF($A339="","",IF(COUNTIF(Records!$C$5:$C$3000,$A339)=0,"No data",CHOOSE(_xlfn.MAXIFS(Records!$R$5:$R$3000,Records!$C$5:$C$3000,$A339,Records!$Y$5:$Y$3000,"&lt;&gt;Closed")+1,"OK","Alert","Danger")))</f>
        <v/>
      </c>
      <c r="T339" s="15" t="str">
        <f aca="false">IF($A339="","",COUNTIFS(Records!$C$5:$C$3000,$A339,Records!$R$5:$R$3000,"&gt;0",Records!$Y$5:$Y$3000,"&lt;&gt;Closed"))</f>
        <v/>
      </c>
      <c r="U339" s="20"/>
      <c r="V339" s="20"/>
      <c r="W339" s="20"/>
      <c r="X339" s="20"/>
      <c r="Y339" s="20"/>
      <c r="Z339" s="20"/>
      <c r="AA339" s="20"/>
      <c r="AB339" s="20"/>
      <c r="AC339" s="20"/>
      <c r="AD339" s="20"/>
      <c r="AE339" s="20"/>
      <c r="AF339" s="20"/>
      <c r="AG339" s="20"/>
      <c r="AH339" s="20"/>
      <c r="AI339" s="20"/>
      <c r="AJ339" s="21"/>
      <c r="AK339" s="15" t="str">
        <f aca="true">IF($AJ339="","",$AJ339-TODAY())</f>
        <v/>
      </c>
      <c r="AL339" s="16" t="str">
        <f aca="false">IF($AJ339="","",IF($AK339&lt;0,"Danger",IF($AK339&lt;=Lists!$M$24,"Alert","OK")))</f>
        <v/>
      </c>
      <c r="AM339" s="19"/>
      <c r="AN339" s="19"/>
      <c r="AO339" s="19"/>
      <c r="AP339" s="19"/>
      <c r="AQ339" s="19"/>
      <c r="AR339" s="19"/>
      <c r="AS339" s="19"/>
      <c r="AT339" s="19"/>
      <c r="AU339" s="19"/>
      <c r="AV339" s="19"/>
    </row>
    <row r="340" customFormat="false" ht="15" hidden="false" customHeight="false" outlineLevel="0" collapsed="false">
      <c r="A340" s="19"/>
      <c r="B340" s="19"/>
      <c r="C340" s="19"/>
      <c r="D340" s="19"/>
      <c r="E340" s="19"/>
      <c r="F340" s="19"/>
      <c r="G340" s="19"/>
      <c r="H340" s="19"/>
      <c r="I340" s="19"/>
      <c r="J340" s="19"/>
      <c r="K340" s="19"/>
      <c r="L340" s="20"/>
      <c r="M340" s="20"/>
      <c r="N340" s="20"/>
      <c r="O340" s="20"/>
      <c r="P340" s="20"/>
      <c r="Q340" s="15" t="str">
        <f aca="false">IF(COUNT($L340:$P340)&lt;5,"",ROUND(($L340*Lists!$M$2+$M340*Lists!$M$3+$N340*Lists!$M$4+$O340*Lists!$M$5+$P340*Lists!$M$6)/5*100,0))</f>
        <v/>
      </c>
      <c r="R340" s="16" t="str">
        <f aca="false">IF($Q340="","",IF($Q340&gt;=Lists!$M$20,"A",IF($Q340&gt;=Lists!$M$21,"B","C")))</f>
        <v/>
      </c>
      <c r="S340" s="16" t="str">
        <f aca="false">IF($A340="","",IF(COUNTIF(Records!$C$5:$C$3000,$A340)=0,"No data",CHOOSE(_xlfn.MAXIFS(Records!$R$5:$R$3000,Records!$C$5:$C$3000,$A340,Records!$Y$5:$Y$3000,"&lt;&gt;Closed")+1,"OK","Alert","Danger")))</f>
        <v/>
      </c>
      <c r="T340" s="15" t="str">
        <f aca="false">IF($A340="","",COUNTIFS(Records!$C$5:$C$3000,$A340,Records!$R$5:$R$3000,"&gt;0",Records!$Y$5:$Y$3000,"&lt;&gt;Closed"))</f>
        <v/>
      </c>
      <c r="U340" s="20"/>
      <c r="V340" s="20"/>
      <c r="W340" s="20"/>
      <c r="X340" s="20"/>
      <c r="Y340" s="20"/>
      <c r="Z340" s="20"/>
      <c r="AA340" s="20"/>
      <c r="AB340" s="20"/>
      <c r="AC340" s="20"/>
      <c r="AD340" s="20"/>
      <c r="AE340" s="20"/>
      <c r="AF340" s="20"/>
      <c r="AG340" s="20"/>
      <c r="AH340" s="20"/>
      <c r="AI340" s="20"/>
      <c r="AJ340" s="21"/>
      <c r="AK340" s="15" t="str">
        <f aca="true">IF($AJ340="","",$AJ340-TODAY())</f>
        <v/>
      </c>
      <c r="AL340" s="16" t="str">
        <f aca="false">IF($AJ340="","",IF($AK340&lt;0,"Danger",IF($AK340&lt;=Lists!$M$24,"Alert","OK")))</f>
        <v/>
      </c>
      <c r="AM340" s="19"/>
      <c r="AN340" s="19"/>
      <c r="AO340" s="19"/>
      <c r="AP340" s="19"/>
      <c r="AQ340" s="19"/>
      <c r="AR340" s="19"/>
      <c r="AS340" s="19"/>
      <c r="AT340" s="19"/>
      <c r="AU340" s="19"/>
      <c r="AV340" s="19"/>
    </row>
    <row r="341" customFormat="false" ht="15" hidden="false" customHeight="false" outlineLevel="0" collapsed="false">
      <c r="A341" s="19"/>
      <c r="B341" s="19"/>
      <c r="C341" s="19"/>
      <c r="D341" s="19"/>
      <c r="E341" s="19"/>
      <c r="F341" s="19"/>
      <c r="G341" s="19"/>
      <c r="H341" s="19"/>
      <c r="I341" s="19"/>
      <c r="J341" s="19"/>
      <c r="K341" s="19"/>
      <c r="L341" s="20"/>
      <c r="M341" s="20"/>
      <c r="N341" s="20"/>
      <c r="O341" s="20"/>
      <c r="P341" s="20"/>
      <c r="Q341" s="15" t="str">
        <f aca="false">IF(COUNT($L341:$P341)&lt;5,"",ROUND(($L341*Lists!$M$2+$M341*Lists!$M$3+$N341*Lists!$M$4+$O341*Lists!$M$5+$P341*Lists!$M$6)/5*100,0))</f>
        <v/>
      </c>
      <c r="R341" s="16" t="str">
        <f aca="false">IF($Q341="","",IF($Q341&gt;=Lists!$M$20,"A",IF($Q341&gt;=Lists!$M$21,"B","C")))</f>
        <v/>
      </c>
      <c r="S341" s="16" t="str">
        <f aca="false">IF($A341="","",IF(COUNTIF(Records!$C$5:$C$3000,$A341)=0,"No data",CHOOSE(_xlfn.MAXIFS(Records!$R$5:$R$3000,Records!$C$5:$C$3000,$A341,Records!$Y$5:$Y$3000,"&lt;&gt;Closed")+1,"OK","Alert","Danger")))</f>
        <v/>
      </c>
      <c r="T341" s="15" t="str">
        <f aca="false">IF($A341="","",COUNTIFS(Records!$C$5:$C$3000,$A341,Records!$R$5:$R$3000,"&gt;0",Records!$Y$5:$Y$3000,"&lt;&gt;Closed"))</f>
        <v/>
      </c>
      <c r="U341" s="20"/>
      <c r="V341" s="20"/>
      <c r="W341" s="20"/>
      <c r="X341" s="20"/>
      <c r="Y341" s="20"/>
      <c r="Z341" s="20"/>
      <c r="AA341" s="20"/>
      <c r="AB341" s="20"/>
      <c r="AC341" s="20"/>
      <c r="AD341" s="20"/>
      <c r="AE341" s="20"/>
      <c r="AF341" s="20"/>
      <c r="AG341" s="20"/>
      <c r="AH341" s="20"/>
      <c r="AI341" s="20"/>
      <c r="AJ341" s="21"/>
      <c r="AK341" s="15" t="str">
        <f aca="true">IF($AJ341="","",$AJ341-TODAY())</f>
        <v/>
      </c>
      <c r="AL341" s="16" t="str">
        <f aca="false">IF($AJ341="","",IF($AK341&lt;0,"Danger",IF($AK341&lt;=Lists!$M$24,"Alert","OK")))</f>
        <v/>
      </c>
      <c r="AM341" s="19"/>
      <c r="AN341" s="19"/>
      <c r="AO341" s="19"/>
      <c r="AP341" s="19"/>
      <c r="AQ341" s="19"/>
      <c r="AR341" s="19"/>
      <c r="AS341" s="19"/>
      <c r="AT341" s="19"/>
      <c r="AU341" s="19"/>
      <c r="AV341" s="19"/>
    </row>
    <row r="342" customFormat="false" ht="15" hidden="false" customHeight="false" outlineLevel="0" collapsed="false">
      <c r="A342" s="19"/>
      <c r="B342" s="19"/>
      <c r="C342" s="19"/>
      <c r="D342" s="19"/>
      <c r="E342" s="19"/>
      <c r="F342" s="19"/>
      <c r="G342" s="19"/>
      <c r="H342" s="19"/>
      <c r="I342" s="19"/>
      <c r="J342" s="19"/>
      <c r="K342" s="19"/>
      <c r="L342" s="20"/>
      <c r="M342" s="20"/>
      <c r="N342" s="20"/>
      <c r="O342" s="20"/>
      <c r="P342" s="20"/>
      <c r="Q342" s="15" t="str">
        <f aca="false">IF(COUNT($L342:$P342)&lt;5,"",ROUND(($L342*Lists!$M$2+$M342*Lists!$M$3+$N342*Lists!$M$4+$O342*Lists!$M$5+$P342*Lists!$M$6)/5*100,0))</f>
        <v/>
      </c>
      <c r="R342" s="16" t="str">
        <f aca="false">IF($Q342="","",IF($Q342&gt;=Lists!$M$20,"A",IF($Q342&gt;=Lists!$M$21,"B","C")))</f>
        <v/>
      </c>
      <c r="S342" s="16" t="str">
        <f aca="false">IF($A342="","",IF(COUNTIF(Records!$C$5:$C$3000,$A342)=0,"No data",CHOOSE(_xlfn.MAXIFS(Records!$R$5:$R$3000,Records!$C$5:$C$3000,$A342,Records!$Y$5:$Y$3000,"&lt;&gt;Closed")+1,"OK","Alert","Danger")))</f>
        <v/>
      </c>
      <c r="T342" s="15" t="str">
        <f aca="false">IF($A342="","",COUNTIFS(Records!$C$5:$C$3000,$A342,Records!$R$5:$R$3000,"&gt;0",Records!$Y$5:$Y$3000,"&lt;&gt;Closed"))</f>
        <v/>
      </c>
      <c r="U342" s="20"/>
      <c r="V342" s="20"/>
      <c r="W342" s="20"/>
      <c r="X342" s="20"/>
      <c r="Y342" s="20"/>
      <c r="Z342" s="20"/>
      <c r="AA342" s="20"/>
      <c r="AB342" s="20"/>
      <c r="AC342" s="20"/>
      <c r="AD342" s="20"/>
      <c r="AE342" s="20"/>
      <c r="AF342" s="20"/>
      <c r="AG342" s="20"/>
      <c r="AH342" s="20"/>
      <c r="AI342" s="20"/>
      <c r="AJ342" s="21"/>
      <c r="AK342" s="15" t="str">
        <f aca="true">IF($AJ342="","",$AJ342-TODAY())</f>
        <v/>
      </c>
      <c r="AL342" s="16" t="str">
        <f aca="false">IF($AJ342="","",IF($AK342&lt;0,"Danger",IF($AK342&lt;=Lists!$M$24,"Alert","OK")))</f>
        <v/>
      </c>
      <c r="AM342" s="19"/>
      <c r="AN342" s="19"/>
      <c r="AO342" s="19"/>
      <c r="AP342" s="19"/>
      <c r="AQ342" s="19"/>
      <c r="AR342" s="19"/>
      <c r="AS342" s="19"/>
      <c r="AT342" s="19"/>
      <c r="AU342" s="19"/>
      <c r="AV342" s="19"/>
    </row>
    <row r="343" customFormat="false" ht="15" hidden="false" customHeight="false" outlineLevel="0" collapsed="false">
      <c r="A343" s="19"/>
      <c r="B343" s="19"/>
      <c r="C343" s="19"/>
      <c r="D343" s="19"/>
      <c r="E343" s="19"/>
      <c r="F343" s="19"/>
      <c r="G343" s="19"/>
      <c r="H343" s="19"/>
      <c r="I343" s="19"/>
      <c r="J343" s="19"/>
      <c r="K343" s="19"/>
      <c r="L343" s="20"/>
      <c r="M343" s="20"/>
      <c r="N343" s="20"/>
      <c r="O343" s="20"/>
      <c r="P343" s="20"/>
      <c r="Q343" s="15" t="str">
        <f aca="false">IF(COUNT($L343:$P343)&lt;5,"",ROUND(($L343*Lists!$M$2+$M343*Lists!$M$3+$N343*Lists!$M$4+$O343*Lists!$M$5+$P343*Lists!$M$6)/5*100,0))</f>
        <v/>
      </c>
      <c r="R343" s="16" t="str">
        <f aca="false">IF($Q343="","",IF($Q343&gt;=Lists!$M$20,"A",IF($Q343&gt;=Lists!$M$21,"B","C")))</f>
        <v/>
      </c>
      <c r="S343" s="16" t="str">
        <f aca="false">IF($A343="","",IF(COUNTIF(Records!$C$5:$C$3000,$A343)=0,"No data",CHOOSE(_xlfn.MAXIFS(Records!$R$5:$R$3000,Records!$C$5:$C$3000,$A343,Records!$Y$5:$Y$3000,"&lt;&gt;Closed")+1,"OK","Alert","Danger")))</f>
        <v/>
      </c>
      <c r="T343" s="15" t="str">
        <f aca="false">IF($A343="","",COUNTIFS(Records!$C$5:$C$3000,$A343,Records!$R$5:$R$3000,"&gt;0",Records!$Y$5:$Y$3000,"&lt;&gt;Closed"))</f>
        <v/>
      </c>
      <c r="U343" s="20"/>
      <c r="V343" s="20"/>
      <c r="W343" s="20"/>
      <c r="X343" s="20"/>
      <c r="Y343" s="20"/>
      <c r="Z343" s="20"/>
      <c r="AA343" s="20"/>
      <c r="AB343" s="20"/>
      <c r="AC343" s="20"/>
      <c r="AD343" s="20"/>
      <c r="AE343" s="20"/>
      <c r="AF343" s="20"/>
      <c r="AG343" s="20"/>
      <c r="AH343" s="20"/>
      <c r="AI343" s="20"/>
      <c r="AJ343" s="21"/>
      <c r="AK343" s="15" t="str">
        <f aca="true">IF($AJ343="","",$AJ343-TODAY())</f>
        <v/>
      </c>
      <c r="AL343" s="16" t="str">
        <f aca="false">IF($AJ343="","",IF($AK343&lt;0,"Danger",IF($AK343&lt;=Lists!$M$24,"Alert","OK")))</f>
        <v/>
      </c>
      <c r="AM343" s="19"/>
      <c r="AN343" s="19"/>
      <c r="AO343" s="19"/>
      <c r="AP343" s="19"/>
      <c r="AQ343" s="19"/>
      <c r="AR343" s="19"/>
      <c r="AS343" s="19"/>
      <c r="AT343" s="19"/>
      <c r="AU343" s="19"/>
      <c r="AV343" s="19"/>
    </row>
    <row r="344" customFormat="false" ht="15" hidden="false" customHeight="false" outlineLevel="0" collapsed="false">
      <c r="A344" s="19"/>
      <c r="B344" s="19"/>
      <c r="C344" s="19"/>
      <c r="D344" s="19"/>
      <c r="E344" s="19"/>
      <c r="F344" s="19"/>
      <c r="G344" s="19"/>
      <c r="H344" s="19"/>
      <c r="I344" s="19"/>
      <c r="J344" s="19"/>
      <c r="K344" s="19"/>
      <c r="L344" s="20"/>
      <c r="M344" s="20"/>
      <c r="N344" s="20"/>
      <c r="O344" s="20"/>
      <c r="P344" s="20"/>
      <c r="Q344" s="15" t="str">
        <f aca="false">IF(COUNT($L344:$P344)&lt;5,"",ROUND(($L344*Lists!$M$2+$M344*Lists!$M$3+$N344*Lists!$M$4+$O344*Lists!$M$5+$P344*Lists!$M$6)/5*100,0))</f>
        <v/>
      </c>
      <c r="R344" s="16" t="str">
        <f aca="false">IF($Q344="","",IF($Q344&gt;=Lists!$M$20,"A",IF($Q344&gt;=Lists!$M$21,"B","C")))</f>
        <v/>
      </c>
      <c r="S344" s="16" t="str">
        <f aca="false">IF($A344="","",IF(COUNTIF(Records!$C$5:$C$3000,$A344)=0,"No data",CHOOSE(_xlfn.MAXIFS(Records!$R$5:$R$3000,Records!$C$5:$C$3000,$A344,Records!$Y$5:$Y$3000,"&lt;&gt;Closed")+1,"OK","Alert","Danger")))</f>
        <v/>
      </c>
      <c r="T344" s="15" t="str">
        <f aca="false">IF($A344="","",COUNTIFS(Records!$C$5:$C$3000,$A344,Records!$R$5:$R$3000,"&gt;0",Records!$Y$5:$Y$3000,"&lt;&gt;Closed"))</f>
        <v/>
      </c>
      <c r="U344" s="20"/>
      <c r="V344" s="20"/>
      <c r="W344" s="20"/>
      <c r="X344" s="20"/>
      <c r="Y344" s="20"/>
      <c r="Z344" s="20"/>
      <c r="AA344" s="20"/>
      <c r="AB344" s="20"/>
      <c r="AC344" s="20"/>
      <c r="AD344" s="20"/>
      <c r="AE344" s="20"/>
      <c r="AF344" s="20"/>
      <c r="AG344" s="20"/>
      <c r="AH344" s="20"/>
      <c r="AI344" s="20"/>
      <c r="AJ344" s="21"/>
      <c r="AK344" s="15" t="str">
        <f aca="true">IF($AJ344="","",$AJ344-TODAY())</f>
        <v/>
      </c>
      <c r="AL344" s="16" t="str">
        <f aca="false">IF($AJ344="","",IF($AK344&lt;0,"Danger",IF($AK344&lt;=Lists!$M$24,"Alert","OK")))</f>
        <v/>
      </c>
      <c r="AM344" s="19"/>
      <c r="AN344" s="19"/>
      <c r="AO344" s="19"/>
      <c r="AP344" s="19"/>
      <c r="AQ344" s="19"/>
      <c r="AR344" s="19"/>
      <c r="AS344" s="19"/>
      <c r="AT344" s="19"/>
      <c r="AU344" s="19"/>
      <c r="AV344" s="19"/>
    </row>
    <row r="345" customFormat="false" ht="15" hidden="false" customHeight="false" outlineLevel="0" collapsed="false">
      <c r="A345" s="19"/>
      <c r="B345" s="19"/>
      <c r="C345" s="19"/>
      <c r="D345" s="19"/>
      <c r="E345" s="19"/>
      <c r="F345" s="19"/>
      <c r="G345" s="19"/>
      <c r="H345" s="19"/>
      <c r="I345" s="19"/>
      <c r="J345" s="19"/>
      <c r="K345" s="19"/>
      <c r="L345" s="20"/>
      <c r="M345" s="20"/>
      <c r="N345" s="20"/>
      <c r="O345" s="20"/>
      <c r="P345" s="20"/>
      <c r="Q345" s="15" t="str">
        <f aca="false">IF(COUNT($L345:$P345)&lt;5,"",ROUND(($L345*Lists!$M$2+$M345*Lists!$M$3+$N345*Lists!$M$4+$O345*Lists!$M$5+$P345*Lists!$M$6)/5*100,0))</f>
        <v/>
      </c>
      <c r="R345" s="16" t="str">
        <f aca="false">IF($Q345="","",IF($Q345&gt;=Lists!$M$20,"A",IF($Q345&gt;=Lists!$M$21,"B","C")))</f>
        <v/>
      </c>
      <c r="S345" s="16" t="str">
        <f aca="false">IF($A345="","",IF(COUNTIF(Records!$C$5:$C$3000,$A345)=0,"No data",CHOOSE(_xlfn.MAXIFS(Records!$R$5:$R$3000,Records!$C$5:$C$3000,$A345,Records!$Y$5:$Y$3000,"&lt;&gt;Closed")+1,"OK","Alert","Danger")))</f>
        <v/>
      </c>
      <c r="T345" s="15" t="str">
        <f aca="false">IF($A345="","",COUNTIFS(Records!$C$5:$C$3000,$A345,Records!$R$5:$R$3000,"&gt;0",Records!$Y$5:$Y$3000,"&lt;&gt;Closed"))</f>
        <v/>
      </c>
      <c r="U345" s="20"/>
      <c r="V345" s="20"/>
      <c r="W345" s="20"/>
      <c r="X345" s="20"/>
      <c r="Y345" s="20"/>
      <c r="Z345" s="20"/>
      <c r="AA345" s="20"/>
      <c r="AB345" s="20"/>
      <c r="AC345" s="20"/>
      <c r="AD345" s="20"/>
      <c r="AE345" s="20"/>
      <c r="AF345" s="20"/>
      <c r="AG345" s="20"/>
      <c r="AH345" s="20"/>
      <c r="AI345" s="20"/>
      <c r="AJ345" s="21"/>
      <c r="AK345" s="15" t="str">
        <f aca="true">IF($AJ345="","",$AJ345-TODAY())</f>
        <v/>
      </c>
      <c r="AL345" s="16" t="str">
        <f aca="false">IF($AJ345="","",IF($AK345&lt;0,"Danger",IF($AK345&lt;=Lists!$M$24,"Alert","OK")))</f>
        <v/>
      </c>
      <c r="AM345" s="19"/>
      <c r="AN345" s="19"/>
      <c r="AO345" s="19"/>
      <c r="AP345" s="19"/>
      <c r="AQ345" s="19"/>
      <c r="AR345" s="19"/>
      <c r="AS345" s="19"/>
      <c r="AT345" s="19"/>
      <c r="AU345" s="19"/>
      <c r="AV345" s="19"/>
    </row>
    <row r="346" customFormat="false" ht="15" hidden="false" customHeight="false" outlineLevel="0" collapsed="false">
      <c r="A346" s="19"/>
      <c r="B346" s="19"/>
      <c r="C346" s="19"/>
      <c r="D346" s="19"/>
      <c r="E346" s="19"/>
      <c r="F346" s="19"/>
      <c r="G346" s="19"/>
      <c r="H346" s="19"/>
      <c r="I346" s="19"/>
      <c r="J346" s="19"/>
      <c r="K346" s="19"/>
      <c r="L346" s="20"/>
      <c r="M346" s="20"/>
      <c r="N346" s="20"/>
      <c r="O346" s="20"/>
      <c r="P346" s="20"/>
      <c r="Q346" s="15" t="str">
        <f aca="false">IF(COUNT($L346:$P346)&lt;5,"",ROUND(($L346*Lists!$M$2+$M346*Lists!$M$3+$N346*Lists!$M$4+$O346*Lists!$M$5+$P346*Lists!$M$6)/5*100,0))</f>
        <v/>
      </c>
      <c r="R346" s="16" t="str">
        <f aca="false">IF($Q346="","",IF($Q346&gt;=Lists!$M$20,"A",IF($Q346&gt;=Lists!$M$21,"B","C")))</f>
        <v/>
      </c>
      <c r="S346" s="16" t="str">
        <f aca="false">IF($A346="","",IF(COUNTIF(Records!$C$5:$C$3000,$A346)=0,"No data",CHOOSE(_xlfn.MAXIFS(Records!$R$5:$R$3000,Records!$C$5:$C$3000,$A346,Records!$Y$5:$Y$3000,"&lt;&gt;Closed")+1,"OK","Alert","Danger")))</f>
        <v/>
      </c>
      <c r="T346" s="15" t="str">
        <f aca="false">IF($A346="","",COUNTIFS(Records!$C$5:$C$3000,$A346,Records!$R$5:$R$3000,"&gt;0",Records!$Y$5:$Y$3000,"&lt;&gt;Closed"))</f>
        <v/>
      </c>
      <c r="U346" s="20"/>
      <c r="V346" s="20"/>
      <c r="W346" s="20"/>
      <c r="X346" s="20"/>
      <c r="Y346" s="20"/>
      <c r="Z346" s="20"/>
      <c r="AA346" s="20"/>
      <c r="AB346" s="20"/>
      <c r="AC346" s="20"/>
      <c r="AD346" s="20"/>
      <c r="AE346" s="20"/>
      <c r="AF346" s="20"/>
      <c r="AG346" s="20"/>
      <c r="AH346" s="20"/>
      <c r="AI346" s="20"/>
      <c r="AJ346" s="21"/>
      <c r="AK346" s="15" t="str">
        <f aca="true">IF($AJ346="","",$AJ346-TODAY())</f>
        <v/>
      </c>
      <c r="AL346" s="16" t="str">
        <f aca="false">IF($AJ346="","",IF($AK346&lt;0,"Danger",IF($AK346&lt;=Lists!$M$24,"Alert","OK")))</f>
        <v/>
      </c>
      <c r="AM346" s="19"/>
      <c r="AN346" s="19"/>
      <c r="AO346" s="19"/>
      <c r="AP346" s="19"/>
      <c r="AQ346" s="19"/>
      <c r="AR346" s="19"/>
      <c r="AS346" s="19"/>
      <c r="AT346" s="19"/>
      <c r="AU346" s="19"/>
      <c r="AV346" s="19"/>
    </row>
    <row r="347" customFormat="false" ht="15" hidden="false" customHeight="false" outlineLevel="0" collapsed="false">
      <c r="A347" s="19"/>
      <c r="B347" s="19"/>
      <c r="C347" s="19"/>
      <c r="D347" s="19"/>
      <c r="E347" s="19"/>
      <c r="F347" s="19"/>
      <c r="G347" s="19"/>
      <c r="H347" s="19"/>
      <c r="I347" s="19"/>
      <c r="J347" s="19"/>
      <c r="K347" s="19"/>
      <c r="L347" s="20"/>
      <c r="M347" s="20"/>
      <c r="N347" s="20"/>
      <c r="O347" s="20"/>
      <c r="P347" s="20"/>
      <c r="Q347" s="15" t="str">
        <f aca="false">IF(COUNT($L347:$P347)&lt;5,"",ROUND(($L347*Lists!$M$2+$M347*Lists!$M$3+$N347*Lists!$M$4+$O347*Lists!$M$5+$P347*Lists!$M$6)/5*100,0))</f>
        <v/>
      </c>
      <c r="R347" s="16" t="str">
        <f aca="false">IF($Q347="","",IF($Q347&gt;=Lists!$M$20,"A",IF($Q347&gt;=Lists!$M$21,"B","C")))</f>
        <v/>
      </c>
      <c r="S347" s="16" t="str">
        <f aca="false">IF($A347="","",IF(COUNTIF(Records!$C$5:$C$3000,$A347)=0,"No data",CHOOSE(_xlfn.MAXIFS(Records!$R$5:$R$3000,Records!$C$5:$C$3000,$A347,Records!$Y$5:$Y$3000,"&lt;&gt;Closed")+1,"OK","Alert","Danger")))</f>
        <v/>
      </c>
      <c r="T347" s="15" t="str">
        <f aca="false">IF($A347="","",COUNTIFS(Records!$C$5:$C$3000,$A347,Records!$R$5:$R$3000,"&gt;0",Records!$Y$5:$Y$3000,"&lt;&gt;Closed"))</f>
        <v/>
      </c>
      <c r="U347" s="20"/>
      <c r="V347" s="20"/>
      <c r="W347" s="20"/>
      <c r="X347" s="20"/>
      <c r="Y347" s="20"/>
      <c r="Z347" s="20"/>
      <c r="AA347" s="20"/>
      <c r="AB347" s="20"/>
      <c r="AC347" s="20"/>
      <c r="AD347" s="20"/>
      <c r="AE347" s="20"/>
      <c r="AF347" s="20"/>
      <c r="AG347" s="20"/>
      <c r="AH347" s="20"/>
      <c r="AI347" s="20"/>
      <c r="AJ347" s="21"/>
      <c r="AK347" s="15" t="str">
        <f aca="true">IF($AJ347="","",$AJ347-TODAY())</f>
        <v/>
      </c>
      <c r="AL347" s="16" t="str">
        <f aca="false">IF($AJ347="","",IF($AK347&lt;0,"Danger",IF($AK347&lt;=Lists!$M$24,"Alert","OK")))</f>
        <v/>
      </c>
      <c r="AM347" s="19"/>
      <c r="AN347" s="19"/>
      <c r="AO347" s="19"/>
      <c r="AP347" s="19"/>
      <c r="AQ347" s="19"/>
      <c r="AR347" s="19"/>
      <c r="AS347" s="19"/>
      <c r="AT347" s="19"/>
      <c r="AU347" s="19"/>
      <c r="AV347" s="19"/>
    </row>
    <row r="348" customFormat="false" ht="15" hidden="false" customHeight="false" outlineLevel="0" collapsed="false">
      <c r="A348" s="19"/>
      <c r="B348" s="19"/>
      <c r="C348" s="19"/>
      <c r="D348" s="19"/>
      <c r="E348" s="19"/>
      <c r="F348" s="19"/>
      <c r="G348" s="19"/>
      <c r="H348" s="19"/>
      <c r="I348" s="19"/>
      <c r="J348" s="19"/>
      <c r="K348" s="19"/>
      <c r="L348" s="20"/>
      <c r="M348" s="20"/>
      <c r="N348" s="20"/>
      <c r="O348" s="20"/>
      <c r="P348" s="20"/>
      <c r="Q348" s="15" t="str">
        <f aca="false">IF(COUNT($L348:$P348)&lt;5,"",ROUND(($L348*Lists!$M$2+$M348*Lists!$M$3+$N348*Lists!$M$4+$O348*Lists!$M$5+$P348*Lists!$M$6)/5*100,0))</f>
        <v/>
      </c>
      <c r="R348" s="16" t="str">
        <f aca="false">IF($Q348="","",IF($Q348&gt;=Lists!$M$20,"A",IF($Q348&gt;=Lists!$M$21,"B","C")))</f>
        <v/>
      </c>
      <c r="S348" s="16" t="str">
        <f aca="false">IF($A348="","",IF(COUNTIF(Records!$C$5:$C$3000,$A348)=0,"No data",CHOOSE(_xlfn.MAXIFS(Records!$R$5:$R$3000,Records!$C$5:$C$3000,$A348,Records!$Y$5:$Y$3000,"&lt;&gt;Closed")+1,"OK","Alert","Danger")))</f>
        <v/>
      </c>
      <c r="T348" s="15" t="str">
        <f aca="false">IF($A348="","",COUNTIFS(Records!$C$5:$C$3000,$A348,Records!$R$5:$R$3000,"&gt;0",Records!$Y$5:$Y$3000,"&lt;&gt;Closed"))</f>
        <v/>
      </c>
      <c r="U348" s="20"/>
      <c r="V348" s="20"/>
      <c r="W348" s="20"/>
      <c r="X348" s="20"/>
      <c r="Y348" s="20"/>
      <c r="Z348" s="20"/>
      <c r="AA348" s="20"/>
      <c r="AB348" s="20"/>
      <c r="AC348" s="20"/>
      <c r="AD348" s="20"/>
      <c r="AE348" s="20"/>
      <c r="AF348" s="20"/>
      <c r="AG348" s="20"/>
      <c r="AH348" s="20"/>
      <c r="AI348" s="20"/>
      <c r="AJ348" s="21"/>
      <c r="AK348" s="15" t="str">
        <f aca="true">IF($AJ348="","",$AJ348-TODAY())</f>
        <v/>
      </c>
      <c r="AL348" s="16" t="str">
        <f aca="false">IF($AJ348="","",IF($AK348&lt;0,"Danger",IF($AK348&lt;=Lists!$M$24,"Alert","OK")))</f>
        <v/>
      </c>
      <c r="AM348" s="19"/>
      <c r="AN348" s="19"/>
      <c r="AO348" s="19"/>
      <c r="AP348" s="19"/>
      <c r="AQ348" s="19"/>
      <c r="AR348" s="19"/>
      <c r="AS348" s="19"/>
      <c r="AT348" s="19"/>
      <c r="AU348" s="19"/>
      <c r="AV348" s="19"/>
    </row>
    <row r="349" customFormat="false" ht="15" hidden="false" customHeight="false" outlineLevel="0" collapsed="false">
      <c r="A349" s="19"/>
      <c r="B349" s="19"/>
      <c r="C349" s="19"/>
      <c r="D349" s="19"/>
      <c r="E349" s="19"/>
      <c r="F349" s="19"/>
      <c r="G349" s="19"/>
      <c r="H349" s="19"/>
      <c r="I349" s="19"/>
      <c r="J349" s="19"/>
      <c r="K349" s="19"/>
      <c r="L349" s="20"/>
      <c r="M349" s="20"/>
      <c r="N349" s="20"/>
      <c r="O349" s="20"/>
      <c r="P349" s="20"/>
      <c r="Q349" s="15" t="str">
        <f aca="false">IF(COUNT($L349:$P349)&lt;5,"",ROUND(($L349*Lists!$M$2+$M349*Lists!$M$3+$N349*Lists!$M$4+$O349*Lists!$M$5+$P349*Lists!$M$6)/5*100,0))</f>
        <v/>
      </c>
      <c r="R349" s="16" t="str">
        <f aca="false">IF($Q349="","",IF($Q349&gt;=Lists!$M$20,"A",IF($Q349&gt;=Lists!$M$21,"B","C")))</f>
        <v/>
      </c>
      <c r="S349" s="16" t="str">
        <f aca="false">IF($A349="","",IF(COUNTIF(Records!$C$5:$C$3000,$A349)=0,"No data",CHOOSE(_xlfn.MAXIFS(Records!$R$5:$R$3000,Records!$C$5:$C$3000,$A349,Records!$Y$5:$Y$3000,"&lt;&gt;Closed")+1,"OK","Alert","Danger")))</f>
        <v/>
      </c>
      <c r="T349" s="15" t="str">
        <f aca="false">IF($A349="","",COUNTIFS(Records!$C$5:$C$3000,$A349,Records!$R$5:$R$3000,"&gt;0",Records!$Y$5:$Y$3000,"&lt;&gt;Closed"))</f>
        <v/>
      </c>
      <c r="U349" s="20"/>
      <c r="V349" s="20"/>
      <c r="W349" s="20"/>
      <c r="X349" s="20"/>
      <c r="Y349" s="20"/>
      <c r="Z349" s="20"/>
      <c r="AA349" s="20"/>
      <c r="AB349" s="20"/>
      <c r="AC349" s="20"/>
      <c r="AD349" s="20"/>
      <c r="AE349" s="20"/>
      <c r="AF349" s="20"/>
      <c r="AG349" s="20"/>
      <c r="AH349" s="20"/>
      <c r="AI349" s="20"/>
      <c r="AJ349" s="21"/>
      <c r="AK349" s="15" t="str">
        <f aca="true">IF($AJ349="","",$AJ349-TODAY())</f>
        <v/>
      </c>
      <c r="AL349" s="16" t="str">
        <f aca="false">IF($AJ349="","",IF($AK349&lt;0,"Danger",IF($AK349&lt;=Lists!$M$24,"Alert","OK")))</f>
        <v/>
      </c>
      <c r="AM349" s="19"/>
      <c r="AN349" s="19"/>
      <c r="AO349" s="19"/>
      <c r="AP349" s="19"/>
      <c r="AQ349" s="19"/>
      <c r="AR349" s="19"/>
      <c r="AS349" s="19"/>
      <c r="AT349" s="19"/>
      <c r="AU349" s="19"/>
      <c r="AV349" s="19"/>
    </row>
    <row r="350" customFormat="false" ht="15" hidden="false" customHeight="false" outlineLevel="0" collapsed="false">
      <c r="A350" s="19"/>
      <c r="B350" s="19"/>
      <c r="C350" s="19"/>
      <c r="D350" s="19"/>
      <c r="E350" s="19"/>
      <c r="F350" s="19"/>
      <c r="G350" s="19"/>
      <c r="H350" s="19"/>
      <c r="I350" s="19"/>
      <c r="J350" s="19"/>
      <c r="K350" s="19"/>
      <c r="L350" s="20"/>
      <c r="M350" s="20"/>
      <c r="N350" s="20"/>
      <c r="O350" s="20"/>
      <c r="P350" s="20"/>
      <c r="Q350" s="15" t="str">
        <f aca="false">IF(COUNT($L350:$P350)&lt;5,"",ROUND(($L350*Lists!$M$2+$M350*Lists!$M$3+$N350*Lists!$M$4+$O350*Lists!$M$5+$P350*Lists!$M$6)/5*100,0))</f>
        <v/>
      </c>
      <c r="R350" s="16" t="str">
        <f aca="false">IF($Q350="","",IF($Q350&gt;=Lists!$M$20,"A",IF($Q350&gt;=Lists!$M$21,"B","C")))</f>
        <v/>
      </c>
      <c r="S350" s="16" t="str">
        <f aca="false">IF($A350="","",IF(COUNTIF(Records!$C$5:$C$3000,$A350)=0,"No data",CHOOSE(_xlfn.MAXIFS(Records!$R$5:$R$3000,Records!$C$5:$C$3000,$A350,Records!$Y$5:$Y$3000,"&lt;&gt;Closed")+1,"OK","Alert","Danger")))</f>
        <v/>
      </c>
      <c r="T350" s="15" t="str">
        <f aca="false">IF($A350="","",COUNTIFS(Records!$C$5:$C$3000,$A350,Records!$R$5:$R$3000,"&gt;0",Records!$Y$5:$Y$3000,"&lt;&gt;Closed"))</f>
        <v/>
      </c>
      <c r="U350" s="20"/>
      <c r="V350" s="20"/>
      <c r="W350" s="20"/>
      <c r="X350" s="20"/>
      <c r="Y350" s="20"/>
      <c r="Z350" s="20"/>
      <c r="AA350" s="20"/>
      <c r="AB350" s="20"/>
      <c r="AC350" s="20"/>
      <c r="AD350" s="20"/>
      <c r="AE350" s="20"/>
      <c r="AF350" s="20"/>
      <c r="AG350" s="20"/>
      <c r="AH350" s="20"/>
      <c r="AI350" s="20"/>
      <c r="AJ350" s="21"/>
      <c r="AK350" s="15" t="str">
        <f aca="true">IF($AJ350="","",$AJ350-TODAY())</f>
        <v/>
      </c>
      <c r="AL350" s="16" t="str">
        <f aca="false">IF($AJ350="","",IF($AK350&lt;0,"Danger",IF($AK350&lt;=Lists!$M$24,"Alert","OK")))</f>
        <v/>
      </c>
      <c r="AM350" s="19"/>
      <c r="AN350" s="19"/>
      <c r="AO350" s="19"/>
      <c r="AP350" s="19"/>
      <c r="AQ350" s="19"/>
      <c r="AR350" s="19"/>
      <c r="AS350" s="19"/>
      <c r="AT350" s="19"/>
      <c r="AU350" s="19"/>
      <c r="AV350" s="19"/>
    </row>
    <row r="351" customFormat="false" ht="15" hidden="false" customHeight="false" outlineLevel="0" collapsed="false">
      <c r="A351" s="19"/>
      <c r="B351" s="19"/>
      <c r="C351" s="19"/>
      <c r="D351" s="19"/>
      <c r="E351" s="19"/>
      <c r="F351" s="19"/>
      <c r="G351" s="19"/>
      <c r="H351" s="19"/>
      <c r="I351" s="19"/>
      <c r="J351" s="19"/>
      <c r="K351" s="19"/>
      <c r="L351" s="20"/>
      <c r="M351" s="20"/>
      <c r="N351" s="20"/>
      <c r="O351" s="20"/>
      <c r="P351" s="20"/>
      <c r="Q351" s="15" t="str">
        <f aca="false">IF(COUNT($L351:$P351)&lt;5,"",ROUND(($L351*Lists!$M$2+$M351*Lists!$M$3+$N351*Lists!$M$4+$O351*Lists!$M$5+$P351*Lists!$M$6)/5*100,0))</f>
        <v/>
      </c>
      <c r="R351" s="16" t="str">
        <f aca="false">IF($Q351="","",IF($Q351&gt;=Lists!$M$20,"A",IF($Q351&gt;=Lists!$M$21,"B","C")))</f>
        <v/>
      </c>
      <c r="S351" s="16" t="str">
        <f aca="false">IF($A351="","",IF(COUNTIF(Records!$C$5:$C$3000,$A351)=0,"No data",CHOOSE(_xlfn.MAXIFS(Records!$R$5:$R$3000,Records!$C$5:$C$3000,$A351,Records!$Y$5:$Y$3000,"&lt;&gt;Closed")+1,"OK","Alert","Danger")))</f>
        <v/>
      </c>
      <c r="T351" s="15" t="str">
        <f aca="false">IF($A351="","",COUNTIFS(Records!$C$5:$C$3000,$A351,Records!$R$5:$R$3000,"&gt;0",Records!$Y$5:$Y$3000,"&lt;&gt;Closed"))</f>
        <v/>
      </c>
      <c r="U351" s="20"/>
      <c r="V351" s="20"/>
      <c r="W351" s="20"/>
      <c r="X351" s="20"/>
      <c r="Y351" s="20"/>
      <c r="Z351" s="20"/>
      <c r="AA351" s="20"/>
      <c r="AB351" s="20"/>
      <c r="AC351" s="20"/>
      <c r="AD351" s="20"/>
      <c r="AE351" s="20"/>
      <c r="AF351" s="20"/>
      <c r="AG351" s="20"/>
      <c r="AH351" s="20"/>
      <c r="AI351" s="20"/>
      <c r="AJ351" s="21"/>
      <c r="AK351" s="15" t="str">
        <f aca="true">IF($AJ351="","",$AJ351-TODAY())</f>
        <v/>
      </c>
      <c r="AL351" s="16" t="str">
        <f aca="false">IF($AJ351="","",IF($AK351&lt;0,"Danger",IF($AK351&lt;=Lists!$M$24,"Alert","OK")))</f>
        <v/>
      </c>
      <c r="AM351" s="19"/>
      <c r="AN351" s="19"/>
      <c r="AO351" s="19"/>
      <c r="AP351" s="19"/>
      <c r="AQ351" s="19"/>
      <c r="AR351" s="19"/>
      <c r="AS351" s="19"/>
      <c r="AT351" s="19"/>
      <c r="AU351" s="19"/>
      <c r="AV351" s="19"/>
    </row>
    <row r="352" customFormat="false" ht="15" hidden="false" customHeight="false" outlineLevel="0" collapsed="false">
      <c r="A352" s="19"/>
      <c r="B352" s="19"/>
      <c r="C352" s="19"/>
      <c r="D352" s="19"/>
      <c r="E352" s="19"/>
      <c r="F352" s="19"/>
      <c r="G352" s="19"/>
      <c r="H352" s="19"/>
      <c r="I352" s="19"/>
      <c r="J352" s="19"/>
      <c r="K352" s="19"/>
      <c r="L352" s="20"/>
      <c r="M352" s="20"/>
      <c r="N352" s="20"/>
      <c r="O352" s="20"/>
      <c r="P352" s="20"/>
      <c r="Q352" s="15" t="str">
        <f aca="false">IF(COUNT($L352:$P352)&lt;5,"",ROUND(($L352*Lists!$M$2+$M352*Lists!$M$3+$N352*Lists!$M$4+$O352*Lists!$M$5+$P352*Lists!$M$6)/5*100,0))</f>
        <v/>
      </c>
      <c r="R352" s="16" t="str">
        <f aca="false">IF($Q352="","",IF($Q352&gt;=Lists!$M$20,"A",IF($Q352&gt;=Lists!$M$21,"B","C")))</f>
        <v/>
      </c>
      <c r="S352" s="16" t="str">
        <f aca="false">IF($A352="","",IF(COUNTIF(Records!$C$5:$C$3000,$A352)=0,"No data",CHOOSE(_xlfn.MAXIFS(Records!$R$5:$R$3000,Records!$C$5:$C$3000,$A352,Records!$Y$5:$Y$3000,"&lt;&gt;Closed")+1,"OK","Alert","Danger")))</f>
        <v/>
      </c>
      <c r="T352" s="15" t="str">
        <f aca="false">IF($A352="","",COUNTIFS(Records!$C$5:$C$3000,$A352,Records!$R$5:$R$3000,"&gt;0",Records!$Y$5:$Y$3000,"&lt;&gt;Closed"))</f>
        <v/>
      </c>
      <c r="U352" s="20"/>
      <c r="V352" s="20"/>
      <c r="W352" s="20"/>
      <c r="X352" s="20"/>
      <c r="Y352" s="20"/>
      <c r="Z352" s="20"/>
      <c r="AA352" s="20"/>
      <c r="AB352" s="20"/>
      <c r="AC352" s="20"/>
      <c r="AD352" s="20"/>
      <c r="AE352" s="20"/>
      <c r="AF352" s="20"/>
      <c r="AG352" s="20"/>
      <c r="AH352" s="20"/>
      <c r="AI352" s="20"/>
      <c r="AJ352" s="21"/>
      <c r="AK352" s="15" t="str">
        <f aca="true">IF($AJ352="","",$AJ352-TODAY())</f>
        <v/>
      </c>
      <c r="AL352" s="16" t="str">
        <f aca="false">IF($AJ352="","",IF($AK352&lt;0,"Danger",IF($AK352&lt;=Lists!$M$24,"Alert","OK")))</f>
        <v/>
      </c>
      <c r="AM352" s="19"/>
      <c r="AN352" s="19"/>
      <c r="AO352" s="19"/>
      <c r="AP352" s="19"/>
      <c r="AQ352" s="19"/>
      <c r="AR352" s="19"/>
      <c r="AS352" s="19"/>
      <c r="AT352" s="19"/>
      <c r="AU352" s="19"/>
      <c r="AV352" s="19"/>
    </row>
    <row r="353" customFormat="false" ht="15" hidden="false" customHeight="false" outlineLevel="0" collapsed="false">
      <c r="A353" s="19"/>
      <c r="B353" s="19"/>
      <c r="C353" s="19"/>
      <c r="D353" s="19"/>
      <c r="E353" s="19"/>
      <c r="F353" s="19"/>
      <c r="G353" s="19"/>
      <c r="H353" s="19"/>
      <c r="I353" s="19"/>
      <c r="J353" s="19"/>
      <c r="K353" s="19"/>
      <c r="L353" s="20"/>
      <c r="M353" s="20"/>
      <c r="N353" s="20"/>
      <c r="O353" s="20"/>
      <c r="P353" s="20"/>
      <c r="Q353" s="15" t="str">
        <f aca="false">IF(COUNT($L353:$P353)&lt;5,"",ROUND(($L353*Lists!$M$2+$M353*Lists!$M$3+$N353*Lists!$M$4+$O353*Lists!$M$5+$P353*Lists!$M$6)/5*100,0))</f>
        <v/>
      </c>
      <c r="R353" s="16" t="str">
        <f aca="false">IF($Q353="","",IF($Q353&gt;=Lists!$M$20,"A",IF($Q353&gt;=Lists!$M$21,"B","C")))</f>
        <v/>
      </c>
      <c r="S353" s="16" t="str">
        <f aca="false">IF($A353="","",IF(COUNTIF(Records!$C$5:$C$3000,$A353)=0,"No data",CHOOSE(_xlfn.MAXIFS(Records!$R$5:$R$3000,Records!$C$5:$C$3000,$A353,Records!$Y$5:$Y$3000,"&lt;&gt;Closed")+1,"OK","Alert","Danger")))</f>
        <v/>
      </c>
      <c r="T353" s="15" t="str">
        <f aca="false">IF($A353="","",COUNTIFS(Records!$C$5:$C$3000,$A353,Records!$R$5:$R$3000,"&gt;0",Records!$Y$5:$Y$3000,"&lt;&gt;Closed"))</f>
        <v/>
      </c>
      <c r="U353" s="20"/>
      <c r="V353" s="20"/>
      <c r="W353" s="20"/>
      <c r="X353" s="20"/>
      <c r="Y353" s="20"/>
      <c r="Z353" s="20"/>
      <c r="AA353" s="20"/>
      <c r="AB353" s="20"/>
      <c r="AC353" s="20"/>
      <c r="AD353" s="20"/>
      <c r="AE353" s="20"/>
      <c r="AF353" s="20"/>
      <c r="AG353" s="20"/>
      <c r="AH353" s="20"/>
      <c r="AI353" s="20"/>
      <c r="AJ353" s="21"/>
      <c r="AK353" s="15" t="str">
        <f aca="true">IF($AJ353="","",$AJ353-TODAY())</f>
        <v/>
      </c>
      <c r="AL353" s="16" t="str">
        <f aca="false">IF($AJ353="","",IF($AK353&lt;0,"Danger",IF($AK353&lt;=Lists!$M$24,"Alert","OK")))</f>
        <v/>
      </c>
      <c r="AM353" s="19"/>
      <c r="AN353" s="19"/>
      <c r="AO353" s="19"/>
      <c r="AP353" s="19"/>
      <c r="AQ353" s="19"/>
      <c r="AR353" s="19"/>
      <c r="AS353" s="19"/>
      <c r="AT353" s="19"/>
      <c r="AU353" s="19"/>
      <c r="AV353" s="19"/>
    </row>
    <row r="354" customFormat="false" ht="15" hidden="false" customHeight="false" outlineLevel="0" collapsed="false">
      <c r="A354" s="19"/>
      <c r="B354" s="19"/>
      <c r="C354" s="19"/>
      <c r="D354" s="19"/>
      <c r="E354" s="19"/>
      <c r="F354" s="19"/>
      <c r="G354" s="19"/>
      <c r="H354" s="19"/>
      <c r="I354" s="19"/>
      <c r="J354" s="19"/>
      <c r="K354" s="19"/>
      <c r="L354" s="20"/>
      <c r="M354" s="20"/>
      <c r="N354" s="20"/>
      <c r="O354" s="20"/>
      <c r="P354" s="20"/>
      <c r="Q354" s="15" t="str">
        <f aca="false">IF(COUNT($L354:$P354)&lt;5,"",ROUND(($L354*Lists!$M$2+$M354*Lists!$M$3+$N354*Lists!$M$4+$O354*Lists!$M$5+$P354*Lists!$M$6)/5*100,0))</f>
        <v/>
      </c>
      <c r="R354" s="16" t="str">
        <f aca="false">IF($Q354="","",IF($Q354&gt;=Lists!$M$20,"A",IF($Q354&gt;=Lists!$M$21,"B","C")))</f>
        <v/>
      </c>
      <c r="S354" s="16" t="str">
        <f aca="false">IF($A354="","",IF(COUNTIF(Records!$C$5:$C$3000,$A354)=0,"No data",CHOOSE(_xlfn.MAXIFS(Records!$R$5:$R$3000,Records!$C$5:$C$3000,$A354,Records!$Y$5:$Y$3000,"&lt;&gt;Closed")+1,"OK","Alert","Danger")))</f>
        <v/>
      </c>
      <c r="T354" s="15" t="str">
        <f aca="false">IF($A354="","",COUNTIFS(Records!$C$5:$C$3000,$A354,Records!$R$5:$R$3000,"&gt;0",Records!$Y$5:$Y$3000,"&lt;&gt;Closed"))</f>
        <v/>
      </c>
      <c r="U354" s="20"/>
      <c r="V354" s="20"/>
      <c r="W354" s="20"/>
      <c r="X354" s="20"/>
      <c r="Y354" s="20"/>
      <c r="Z354" s="20"/>
      <c r="AA354" s="20"/>
      <c r="AB354" s="20"/>
      <c r="AC354" s="20"/>
      <c r="AD354" s="20"/>
      <c r="AE354" s="20"/>
      <c r="AF354" s="20"/>
      <c r="AG354" s="20"/>
      <c r="AH354" s="20"/>
      <c r="AI354" s="20"/>
      <c r="AJ354" s="21"/>
      <c r="AK354" s="15" t="str">
        <f aca="true">IF($AJ354="","",$AJ354-TODAY())</f>
        <v/>
      </c>
      <c r="AL354" s="16" t="str">
        <f aca="false">IF($AJ354="","",IF($AK354&lt;0,"Danger",IF($AK354&lt;=Lists!$M$24,"Alert","OK")))</f>
        <v/>
      </c>
      <c r="AM354" s="19"/>
      <c r="AN354" s="19"/>
      <c r="AO354" s="19"/>
      <c r="AP354" s="19"/>
      <c r="AQ354" s="19"/>
      <c r="AR354" s="19"/>
      <c r="AS354" s="19"/>
      <c r="AT354" s="19"/>
      <c r="AU354" s="19"/>
      <c r="AV354" s="19"/>
    </row>
    <row r="355" customFormat="false" ht="15" hidden="false" customHeight="false" outlineLevel="0" collapsed="false">
      <c r="A355" s="19"/>
      <c r="B355" s="19"/>
      <c r="C355" s="19"/>
      <c r="D355" s="19"/>
      <c r="E355" s="19"/>
      <c r="F355" s="19"/>
      <c r="G355" s="19"/>
      <c r="H355" s="19"/>
      <c r="I355" s="19"/>
      <c r="J355" s="19"/>
      <c r="K355" s="19"/>
      <c r="L355" s="20"/>
      <c r="M355" s="20"/>
      <c r="N355" s="20"/>
      <c r="O355" s="20"/>
      <c r="P355" s="20"/>
      <c r="Q355" s="15" t="str">
        <f aca="false">IF(COUNT($L355:$P355)&lt;5,"",ROUND(($L355*Lists!$M$2+$M355*Lists!$M$3+$N355*Lists!$M$4+$O355*Lists!$M$5+$P355*Lists!$M$6)/5*100,0))</f>
        <v/>
      </c>
      <c r="R355" s="16" t="str">
        <f aca="false">IF($Q355="","",IF($Q355&gt;=Lists!$M$20,"A",IF($Q355&gt;=Lists!$M$21,"B","C")))</f>
        <v/>
      </c>
      <c r="S355" s="16" t="str">
        <f aca="false">IF($A355="","",IF(COUNTIF(Records!$C$5:$C$3000,$A355)=0,"No data",CHOOSE(_xlfn.MAXIFS(Records!$R$5:$R$3000,Records!$C$5:$C$3000,$A355,Records!$Y$5:$Y$3000,"&lt;&gt;Closed")+1,"OK","Alert","Danger")))</f>
        <v/>
      </c>
      <c r="T355" s="15" t="str">
        <f aca="false">IF($A355="","",COUNTIFS(Records!$C$5:$C$3000,$A355,Records!$R$5:$R$3000,"&gt;0",Records!$Y$5:$Y$3000,"&lt;&gt;Closed"))</f>
        <v/>
      </c>
      <c r="U355" s="20"/>
      <c r="V355" s="20"/>
      <c r="W355" s="20"/>
      <c r="X355" s="20"/>
      <c r="Y355" s="20"/>
      <c r="Z355" s="20"/>
      <c r="AA355" s="20"/>
      <c r="AB355" s="20"/>
      <c r="AC355" s="20"/>
      <c r="AD355" s="20"/>
      <c r="AE355" s="20"/>
      <c r="AF355" s="20"/>
      <c r="AG355" s="20"/>
      <c r="AH355" s="20"/>
      <c r="AI355" s="20"/>
      <c r="AJ355" s="21"/>
      <c r="AK355" s="15" t="str">
        <f aca="true">IF($AJ355="","",$AJ355-TODAY())</f>
        <v/>
      </c>
      <c r="AL355" s="16" t="str">
        <f aca="false">IF($AJ355="","",IF($AK355&lt;0,"Danger",IF($AK355&lt;=Lists!$M$24,"Alert","OK")))</f>
        <v/>
      </c>
      <c r="AM355" s="19"/>
      <c r="AN355" s="19"/>
      <c r="AO355" s="19"/>
      <c r="AP355" s="19"/>
      <c r="AQ355" s="19"/>
      <c r="AR355" s="19"/>
      <c r="AS355" s="19"/>
      <c r="AT355" s="19"/>
      <c r="AU355" s="19"/>
      <c r="AV355" s="19"/>
    </row>
    <row r="356" customFormat="false" ht="15" hidden="false" customHeight="false" outlineLevel="0" collapsed="false">
      <c r="A356" s="19"/>
      <c r="B356" s="19"/>
      <c r="C356" s="19"/>
      <c r="D356" s="19"/>
      <c r="E356" s="19"/>
      <c r="F356" s="19"/>
      <c r="G356" s="19"/>
      <c r="H356" s="19"/>
      <c r="I356" s="19"/>
      <c r="J356" s="19"/>
      <c r="K356" s="19"/>
      <c r="L356" s="20"/>
      <c r="M356" s="20"/>
      <c r="N356" s="20"/>
      <c r="O356" s="20"/>
      <c r="P356" s="20"/>
      <c r="Q356" s="15" t="str">
        <f aca="false">IF(COUNT($L356:$P356)&lt;5,"",ROUND(($L356*Lists!$M$2+$M356*Lists!$M$3+$N356*Lists!$M$4+$O356*Lists!$M$5+$P356*Lists!$M$6)/5*100,0))</f>
        <v/>
      </c>
      <c r="R356" s="16" t="str">
        <f aca="false">IF($Q356="","",IF($Q356&gt;=Lists!$M$20,"A",IF($Q356&gt;=Lists!$M$21,"B","C")))</f>
        <v/>
      </c>
      <c r="S356" s="16" t="str">
        <f aca="false">IF($A356="","",IF(COUNTIF(Records!$C$5:$C$3000,$A356)=0,"No data",CHOOSE(_xlfn.MAXIFS(Records!$R$5:$R$3000,Records!$C$5:$C$3000,$A356,Records!$Y$5:$Y$3000,"&lt;&gt;Closed")+1,"OK","Alert","Danger")))</f>
        <v/>
      </c>
      <c r="T356" s="15" t="str">
        <f aca="false">IF($A356="","",COUNTIFS(Records!$C$5:$C$3000,$A356,Records!$R$5:$R$3000,"&gt;0",Records!$Y$5:$Y$3000,"&lt;&gt;Closed"))</f>
        <v/>
      </c>
      <c r="U356" s="20"/>
      <c r="V356" s="20"/>
      <c r="W356" s="20"/>
      <c r="X356" s="20"/>
      <c r="Y356" s="20"/>
      <c r="Z356" s="20"/>
      <c r="AA356" s="20"/>
      <c r="AB356" s="20"/>
      <c r="AC356" s="20"/>
      <c r="AD356" s="20"/>
      <c r="AE356" s="20"/>
      <c r="AF356" s="20"/>
      <c r="AG356" s="20"/>
      <c r="AH356" s="20"/>
      <c r="AI356" s="20"/>
      <c r="AJ356" s="21"/>
      <c r="AK356" s="15" t="str">
        <f aca="true">IF($AJ356="","",$AJ356-TODAY())</f>
        <v/>
      </c>
      <c r="AL356" s="16" t="str">
        <f aca="false">IF($AJ356="","",IF($AK356&lt;0,"Danger",IF($AK356&lt;=Lists!$M$24,"Alert","OK")))</f>
        <v/>
      </c>
      <c r="AM356" s="19"/>
      <c r="AN356" s="19"/>
      <c r="AO356" s="19"/>
      <c r="AP356" s="19"/>
      <c r="AQ356" s="19"/>
      <c r="AR356" s="19"/>
      <c r="AS356" s="19"/>
      <c r="AT356" s="19"/>
      <c r="AU356" s="19"/>
      <c r="AV356" s="19"/>
    </row>
    <row r="357" customFormat="false" ht="15" hidden="false" customHeight="false" outlineLevel="0" collapsed="false">
      <c r="A357" s="19"/>
      <c r="B357" s="19"/>
      <c r="C357" s="19"/>
      <c r="D357" s="19"/>
      <c r="E357" s="19"/>
      <c r="F357" s="19"/>
      <c r="G357" s="19"/>
      <c r="H357" s="19"/>
      <c r="I357" s="19"/>
      <c r="J357" s="19"/>
      <c r="K357" s="19"/>
      <c r="L357" s="20"/>
      <c r="M357" s="20"/>
      <c r="N357" s="20"/>
      <c r="O357" s="20"/>
      <c r="P357" s="20"/>
      <c r="Q357" s="15" t="str">
        <f aca="false">IF(COUNT($L357:$P357)&lt;5,"",ROUND(($L357*Lists!$M$2+$M357*Lists!$M$3+$N357*Lists!$M$4+$O357*Lists!$M$5+$P357*Lists!$M$6)/5*100,0))</f>
        <v/>
      </c>
      <c r="R357" s="16" t="str">
        <f aca="false">IF($Q357="","",IF($Q357&gt;=Lists!$M$20,"A",IF($Q357&gt;=Lists!$M$21,"B","C")))</f>
        <v/>
      </c>
      <c r="S357" s="16" t="str">
        <f aca="false">IF($A357="","",IF(COUNTIF(Records!$C$5:$C$3000,$A357)=0,"No data",CHOOSE(_xlfn.MAXIFS(Records!$R$5:$R$3000,Records!$C$5:$C$3000,$A357,Records!$Y$5:$Y$3000,"&lt;&gt;Closed")+1,"OK","Alert","Danger")))</f>
        <v/>
      </c>
      <c r="T357" s="15" t="str">
        <f aca="false">IF($A357="","",COUNTIFS(Records!$C$5:$C$3000,$A357,Records!$R$5:$R$3000,"&gt;0",Records!$Y$5:$Y$3000,"&lt;&gt;Closed"))</f>
        <v/>
      </c>
      <c r="U357" s="20"/>
      <c r="V357" s="20"/>
      <c r="W357" s="20"/>
      <c r="X357" s="20"/>
      <c r="Y357" s="20"/>
      <c r="Z357" s="20"/>
      <c r="AA357" s="20"/>
      <c r="AB357" s="20"/>
      <c r="AC357" s="20"/>
      <c r="AD357" s="20"/>
      <c r="AE357" s="20"/>
      <c r="AF357" s="20"/>
      <c r="AG357" s="20"/>
      <c r="AH357" s="20"/>
      <c r="AI357" s="20"/>
      <c r="AJ357" s="21"/>
      <c r="AK357" s="15" t="str">
        <f aca="true">IF($AJ357="","",$AJ357-TODAY())</f>
        <v/>
      </c>
      <c r="AL357" s="16" t="str">
        <f aca="false">IF($AJ357="","",IF($AK357&lt;0,"Danger",IF($AK357&lt;=Lists!$M$24,"Alert","OK")))</f>
        <v/>
      </c>
      <c r="AM357" s="19"/>
      <c r="AN357" s="19"/>
      <c r="AO357" s="19"/>
      <c r="AP357" s="19"/>
      <c r="AQ357" s="19"/>
      <c r="AR357" s="19"/>
      <c r="AS357" s="19"/>
      <c r="AT357" s="19"/>
      <c r="AU357" s="19"/>
      <c r="AV357" s="19"/>
    </row>
    <row r="358" customFormat="false" ht="15" hidden="false" customHeight="false" outlineLevel="0" collapsed="false">
      <c r="A358" s="19"/>
      <c r="B358" s="19"/>
      <c r="C358" s="19"/>
      <c r="D358" s="19"/>
      <c r="E358" s="19"/>
      <c r="F358" s="19"/>
      <c r="G358" s="19"/>
      <c r="H358" s="19"/>
      <c r="I358" s="19"/>
      <c r="J358" s="19"/>
      <c r="K358" s="19"/>
      <c r="L358" s="20"/>
      <c r="M358" s="20"/>
      <c r="N358" s="20"/>
      <c r="O358" s="20"/>
      <c r="P358" s="20"/>
      <c r="Q358" s="15" t="str">
        <f aca="false">IF(COUNT($L358:$P358)&lt;5,"",ROUND(($L358*Lists!$M$2+$M358*Lists!$M$3+$N358*Lists!$M$4+$O358*Lists!$M$5+$P358*Lists!$M$6)/5*100,0))</f>
        <v/>
      </c>
      <c r="R358" s="16" t="str">
        <f aca="false">IF($Q358="","",IF($Q358&gt;=Lists!$M$20,"A",IF($Q358&gt;=Lists!$M$21,"B","C")))</f>
        <v/>
      </c>
      <c r="S358" s="16" t="str">
        <f aca="false">IF($A358="","",IF(COUNTIF(Records!$C$5:$C$3000,$A358)=0,"No data",CHOOSE(_xlfn.MAXIFS(Records!$R$5:$R$3000,Records!$C$5:$C$3000,$A358,Records!$Y$5:$Y$3000,"&lt;&gt;Closed")+1,"OK","Alert","Danger")))</f>
        <v/>
      </c>
      <c r="T358" s="15" t="str">
        <f aca="false">IF($A358="","",COUNTIFS(Records!$C$5:$C$3000,$A358,Records!$R$5:$R$3000,"&gt;0",Records!$Y$5:$Y$3000,"&lt;&gt;Closed"))</f>
        <v/>
      </c>
      <c r="U358" s="20"/>
      <c r="V358" s="20"/>
      <c r="W358" s="20"/>
      <c r="X358" s="20"/>
      <c r="Y358" s="20"/>
      <c r="Z358" s="20"/>
      <c r="AA358" s="20"/>
      <c r="AB358" s="20"/>
      <c r="AC358" s="20"/>
      <c r="AD358" s="20"/>
      <c r="AE358" s="20"/>
      <c r="AF358" s="20"/>
      <c r="AG358" s="20"/>
      <c r="AH358" s="20"/>
      <c r="AI358" s="20"/>
      <c r="AJ358" s="21"/>
      <c r="AK358" s="15" t="str">
        <f aca="true">IF($AJ358="","",$AJ358-TODAY())</f>
        <v/>
      </c>
      <c r="AL358" s="16" t="str">
        <f aca="false">IF($AJ358="","",IF($AK358&lt;0,"Danger",IF($AK358&lt;=Lists!$M$24,"Alert","OK")))</f>
        <v/>
      </c>
      <c r="AM358" s="19"/>
      <c r="AN358" s="19"/>
      <c r="AO358" s="19"/>
      <c r="AP358" s="19"/>
      <c r="AQ358" s="19"/>
      <c r="AR358" s="19"/>
      <c r="AS358" s="19"/>
      <c r="AT358" s="19"/>
      <c r="AU358" s="19"/>
      <c r="AV358" s="19"/>
    </row>
    <row r="359" customFormat="false" ht="15" hidden="false" customHeight="false" outlineLevel="0" collapsed="false">
      <c r="A359" s="19"/>
      <c r="B359" s="19"/>
      <c r="C359" s="19"/>
      <c r="D359" s="19"/>
      <c r="E359" s="19"/>
      <c r="F359" s="19"/>
      <c r="G359" s="19"/>
      <c r="H359" s="19"/>
      <c r="I359" s="19"/>
      <c r="J359" s="19"/>
      <c r="K359" s="19"/>
      <c r="L359" s="20"/>
      <c r="M359" s="20"/>
      <c r="N359" s="20"/>
      <c r="O359" s="20"/>
      <c r="P359" s="20"/>
      <c r="Q359" s="15" t="str">
        <f aca="false">IF(COUNT($L359:$P359)&lt;5,"",ROUND(($L359*Lists!$M$2+$M359*Lists!$M$3+$N359*Lists!$M$4+$O359*Lists!$M$5+$P359*Lists!$M$6)/5*100,0))</f>
        <v/>
      </c>
      <c r="R359" s="16" t="str">
        <f aca="false">IF($Q359="","",IF($Q359&gt;=Lists!$M$20,"A",IF($Q359&gt;=Lists!$M$21,"B","C")))</f>
        <v/>
      </c>
      <c r="S359" s="16" t="str">
        <f aca="false">IF($A359="","",IF(COUNTIF(Records!$C$5:$C$3000,$A359)=0,"No data",CHOOSE(_xlfn.MAXIFS(Records!$R$5:$R$3000,Records!$C$5:$C$3000,$A359,Records!$Y$5:$Y$3000,"&lt;&gt;Closed")+1,"OK","Alert","Danger")))</f>
        <v/>
      </c>
      <c r="T359" s="15" t="str">
        <f aca="false">IF($A359="","",COUNTIFS(Records!$C$5:$C$3000,$A359,Records!$R$5:$R$3000,"&gt;0",Records!$Y$5:$Y$3000,"&lt;&gt;Closed"))</f>
        <v/>
      </c>
      <c r="U359" s="20"/>
      <c r="V359" s="20"/>
      <c r="W359" s="20"/>
      <c r="X359" s="20"/>
      <c r="Y359" s="20"/>
      <c r="Z359" s="20"/>
      <c r="AA359" s="20"/>
      <c r="AB359" s="20"/>
      <c r="AC359" s="20"/>
      <c r="AD359" s="20"/>
      <c r="AE359" s="20"/>
      <c r="AF359" s="20"/>
      <c r="AG359" s="20"/>
      <c r="AH359" s="20"/>
      <c r="AI359" s="20"/>
      <c r="AJ359" s="21"/>
      <c r="AK359" s="15" t="str">
        <f aca="true">IF($AJ359="","",$AJ359-TODAY())</f>
        <v/>
      </c>
      <c r="AL359" s="16" t="str">
        <f aca="false">IF($AJ359="","",IF($AK359&lt;0,"Danger",IF($AK359&lt;=Lists!$M$24,"Alert","OK")))</f>
        <v/>
      </c>
      <c r="AM359" s="19"/>
      <c r="AN359" s="19"/>
      <c r="AO359" s="19"/>
      <c r="AP359" s="19"/>
      <c r="AQ359" s="19"/>
      <c r="AR359" s="19"/>
      <c r="AS359" s="19"/>
      <c r="AT359" s="19"/>
      <c r="AU359" s="19"/>
      <c r="AV359" s="19"/>
    </row>
    <row r="360" customFormat="false" ht="15" hidden="false" customHeight="false" outlineLevel="0" collapsed="false">
      <c r="A360" s="19"/>
      <c r="B360" s="19"/>
      <c r="C360" s="19"/>
      <c r="D360" s="19"/>
      <c r="E360" s="19"/>
      <c r="F360" s="19"/>
      <c r="G360" s="19"/>
      <c r="H360" s="19"/>
      <c r="I360" s="19"/>
      <c r="J360" s="19"/>
      <c r="K360" s="19"/>
      <c r="L360" s="20"/>
      <c r="M360" s="20"/>
      <c r="N360" s="20"/>
      <c r="O360" s="20"/>
      <c r="P360" s="20"/>
      <c r="Q360" s="15" t="str">
        <f aca="false">IF(COUNT($L360:$P360)&lt;5,"",ROUND(($L360*Lists!$M$2+$M360*Lists!$M$3+$N360*Lists!$M$4+$O360*Lists!$M$5+$P360*Lists!$M$6)/5*100,0))</f>
        <v/>
      </c>
      <c r="R360" s="16" t="str">
        <f aca="false">IF($Q360="","",IF($Q360&gt;=Lists!$M$20,"A",IF($Q360&gt;=Lists!$M$21,"B","C")))</f>
        <v/>
      </c>
      <c r="S360" s="16" t="str">
        <f aca="false">IF($A360="","",IF(COUNTIF(Records!$C$5:$C$3000,$A360)=0,"No data",CHOOSE(_xlfn.MAXIFS(Records!$R$5:$R$3000,Records!$C$5:$C$3000,$A360,Records!$Y$5:$Y$3000,"&lt;&gt;Closed")+1,"OK","Alert","Danger")))</f>
        <v/>
      </c>
      <c r="T360" s="15" t="str">
        <f aca="false">IF($A360="","",COUNTIFS(Records!$C$5:$C$3000,$A360,Records!$R$5:$R$3000,"&gt;0",Records!$Y$5:$Y$3000,"&lt;&gt;Closed"))</f>
        <v/>
      </c>
      <c r="U360" s="20"/>
      <c r="V360" s="20"/>
      <c r="W360" s="20"/>
      <c r="X360" s="20"/>
      <c r="Y360" s="20"/>
      <c r="Z360" s="20"/>
      <c r="AA360" s="20"/>
      <c r="AB360" s="20"/>
      <c r="AC360" s="20"/>
      <c r="AD360" s="20"/>
      <c r="AE360" s="20"/>
      <c r="AF360" s="20"/>
      <c r="AG360" s="20"/>
      <c r="AH360" s="20"/>
      <c r="AI360" s="20"/>
      <c r="AJ360" s="21"/>
      <c r="AK360" s="15" t="str">
        <f aca="true">IF($AJ360="","",$AJ360-TODAY())</f>
        <v/>
      </c>
      <c r="AL360" s="16" t="str">
        <f aca="false">IF($AJ360="","",IF($AK360&lt;0,"Danger",IF($AK360&lt;=Lists!$M$24,"Alert","OK")))</f>
        <v/>
      </c>
      <c r="AM360" s="19"/>
      <c r="AN360" s="19"/>
      <c r="AO360" s="19"/>
      <c r="AP360" s="19"/>
      <c r="AQ360" s="19"/>
      <c r="AR360" s="19"/>
      <c r="AS360" s="19"/>
      <c r="AT360" s="19"/>
      <c r="AU360" s="19"/>
      <c r="AV360" s="19"/>
    </row>
    <row r="361" customFormat="false" ht="15" hidden="false" customHeight="false" outlineLevel="0" collapsed="false">
      <c r="A361" s="19"/>
      <c r="B361" s="19"/>
      <c r="C361" s="19"/>
      <c r="D361" s="19"/>
      <c r="E361" s="19"/>
      <c r="F361" s="19"/>
      <c r="G361" s="19"/>
      <c r="H361" s="19"/>
      <c r="I361" s="19"/>
      <c r="J361" s="19"/>
      <c r="K361" s="19"/>
      <c r="L361" s="20"/>
      <c r="M361" s="20"/>
      <c r="N361" s="20"/>
      <c r="O361" s="20"/>
      <c r="P361" s="20"/>
      <c r="Q361" s="15" t="str">
        <f aca="false">IF(COUNT($L361:$P361)&lt;5,"",ROUND(($L361*Lists!$M$2+$M361*Lists!$M$3+$N361*Lists!$M$4+$O361*Lists!$M$5+$P361*Lists!$M$6)/5*100,0))</f>
        <v/>
      </c>
      <c r="R361" s="16" t="str">
        <f aca="false">IF($Q361="","",IF($Q361&gt;=Lists!$M$20,"A",IF($Q361&gt;=Lists!$M$21,"B","C")))</f>
        <v/>
      </c>
      <c r="S361" s="16" t="str">
        <f aca="false">IF($A361="","",IF(COUNTIF(Records!$C$5:$C$3000,$A361)=0,"No data",CHOOSE(_xlfn.MAXIFS(Records!$R$5:$R$3000,Records!$C$5:$C$3000,$A361,Records!$Y$5:$Y$3000,"&lt;&gt;Closed")+1,"OK","Alert","Danger")))</f>
        <v/>
      </c>
      <c r="T361" s="15" t="str">
        <f aca="false">IF($A361="","",COUNTIFS(Records!$C$5:$C$3000,$A361,Records!$R$5:$R$3000,"&gt;0",Records!$Y$5:$Y$3000,"&lt;&gt;Closed"))</f>
        <v/>
      </c>
      <c r="U361" s="20"/>
      <c r="V361" s="20"/>
      <c r="W361" s="20"/>
      <c r="X361" s="20"/>
      <c r="Y361" s="20"/>
      <c r="Z361" s="20"/>
      <c r="AA361" s="20"/>
      <c r="AB361" s="20"/>
      <c r="AC361" s="20"/>
      <c r="AD361" s="20"/>
      <c r="AE361" s="20"/>
      <c r="AF361" s="20"/>
      <c r="AG361" s="20"/>
      <c r="AH361" s="20"/>
      <c r="AI361" s="20"/>
      <c r="AJ361" s="21"/>
      <c r="AK361" s="15" t="str">
        <f aca="true">IF($AJ361="","",$AJ361-TODAY())</f>
        <v/>
      </c>
      <c r="AL361" s="16" t="str">
        <f aca="false">IF($AJ361="","",IF($AK361&lt;0,"Danger",IF($AK361&lt;=Lists!$M$24,"Alert","OK")))</f>
        <v/>
      </c>
      <c r="AM361" s="19"/>
      <c r="AN361" s="19"/>
      <c r="AO361" s="19"/>
      <c r="AP361" s="19"/>
      <c r="AQ361" s="19"/>
      <c r="AR361" s="19"/>
      <c r="AS361" s="19"/>
      <c r="AT361" s="19"/>
      <c r="AU361" s="19"/>
      <c r="AV361" s="19"/>
    </row>
    <row r="362" customFormat="false" ht="15" hidden="false" customHeight="false" outlineLevel="0" collapsed="false">
      <c r="A362" s="19"/>
      <c r="B362" s="19"/>
      <c r="C362" s="19"/>
      <c r="D362" s="19"/>
      <c r="E362" s="19"/>
      <c r="F362" s="19"/>
      <c r="G362" s="19"/>
      <c r="H362" s="19"/>
      <c r="I362" s="19"/>
      <c r="J362" s="19"/>
      <c r="K362" s="19"/>
      <c r="L362" s="20"/>
      <c r="M362" s="20"/>
      <c r="N362" s="20"/>
      <c r="O362" s="20"/>
      <c r="P362" s="20"/>
      <c r="Q362" s="15" t="str">
        <f aca="false">IF(COUNT($L362:$P362)&lt;5,"",ROUND(($L362*Lists!$M$2+$M362*Lists!$M$3+$N362*Lists!$M$4+$O362*Lists!$M$5+$P362*Lists!$M$6)/5*100,0))</f>
        <v/>
      </c>
      <c r="R362" s="16" t="str">
        <f aca="false">IF($Q362="","",IF($Q362&gt;=Lists!$M$20,"A",IF($Q362&gt;=Lists!$M$21,"B","C")))</f>
        <v/>
      </c>
      <c r="S362" s="16" t="str">
        <f aca="false">IF($A362="","",IF(COUNTIF(Records!$C$5:$C$3000,$A362)=0,"No data",CHOOSE(_xlfn.MAXIFS(Records!$R$5:$R$3000,Records!$C$5:$C$3000,$A362,Records!$Y$5:$Y$3000,"&lt;&gt;Closed")+1,"OK","Alert","Danger")))</f>
        <v/>
      </c>
      <c r="T362" s="15" t="str">
        <f aca="false">IF($A362="","",COUNTIFS(Records!$C$5:$C$3000,$A362,Records!$R$5:$R$3000,"&gt;0",Records!$Y$5:$Y$3000,"&lt;&gt;Closed"))</f>
        <v/>
      </c>
      <c r="U362" s="20"/>
      <c r="V362" s="20"/>
      <c r="W362" s="20"/>
      <c r="X362" s="20"/>
      <c r="Y362" s="20"/>
      <c r="Z362" s="20"/>
      <c r="AA362" s="20"/>
      <c r="AB362" s="20"/>
      <c r="AC362" s="20"/>
      <c r="AD362" s="20"/>
      <c r="AE362" s="20"/>
      <c r="AF362" s="20"/>
      <c r="AG362" s="20"/>
      <c r="AH362" s="20"/>
      <c r="AI362" s="20"/>
      <c r="AJ362" s="21"/>
      <c r="AK362" s="15" t="str">
        <f aca="true">IF($AJ362="","",$AJ362-TODAY())</f>
        <v/>
      </c>
      <c r="AL362" s="16" t="str">
        <f aca="false">IF($AJ362="","",IF($AK362&lt;0,"Danger",IF($AK362&lt;=Lists!$M$24,"Alert","OK")))</f>
        <v/>
      </c>
      <c r="AM362" s="19"/>
      <c r="AN362" s="19"/>
      <c r="AO362" s="19"/>
      <c r="AP362" s="19"/>
      <c r="AQ362" s="19"/>
      <c r="AR362" s="19"/>
      <c r="AS362" s="19"/>
      <c r="AT362" s="19"/>
      <c r="AU362" s="19"/>
      <c r="AV362" s="19"/>
    </row>
    <row r="363" customFormat="false" ht="15" hidden="false" customHeight="false" outlineLevel="0" collapsed="false">
      <c r="A363" s="19"/>
      <c r="B363" s="19"/>
      <c r="C363" s="19"/>
      <c r="D363" s="19"/>
      <c r="E363" s="19"/>
      <c r="F363" s="19"/>
      <c r="G363" s="19"/>
      <c r="H363" s="19"/>
      <c r="I363" s="19"/>
      <c r="J363" s="19"/>
      <c r="K363" s="19"/>
      <c r="L363" s="20"/>
      <c r="M363" s="20"/>
      <c r="N363" s="20"/>
      <c r="O363" s="20"/>
      <c r="P363" s="20"/>
      <c r="Q363" s="15" t="str">
        <f aca="false">IF(COUNT($L363:$P363)&lt;5,"",ROUND(($L363*Lists!$M$2+$M363*Lists!$M$3+$N363*Lists!$M$4+$O363*Lists!$M$5+$P363*Lists!$M$6)/5*100,0))</f>
        <v/>
      </c>
      <c r="R363" s="16" t="str">
        <f aca="false">IF($Q363="","",IF($Q363&gt;=Lists!$M$20,"A",IF($Q363&gt;=Lists!$M$21,"B","C")))</f>
        <v/>
      </c>
      <c r="S363" s="16" t="str">
        <f aca="false">IF($A363="","",IF(COUNTIF(Records!$C$5:$C$3000,$A363)=0,"No data",CHOOSE(_xlfn.MAXIFS(Records!$R$5:$R$3000,Records!$C$5:$C$3000,$A363,Records!$Y$5:$Y$3000,"&lt;&gt;Closed")+1,"OK","Alert","Danger")))</f>
        <v/>
      </c>
      <c r="T363" s="15" t="str">
        <f aca="false">IF($A363="","",COUNTIFS(Records!$C$5:$C$3000,$A363,Records!$R$5:$R$3000,"&gt;0",Records!$Y$5:$Y$3000,"&lt;&gt;Closed"))</f>
        <v/>
      </c>
      <c r="U363" s="20"/>
      <c r="V363" s="20"/>
      <c r="W363" s="20"/>
      <c r="X363" s="20"/>
      <c r="Y363" s="20"/>
      <c r="Z363" s="20"/>
      <c r="AA363" s="20"/>
      <c r="AB363" s="20"/>
      <c r="AC363" s="20"/>
      <c r="AD363" s="20"/>
      <c r="AE363" s="20"/>
      <c r="AF363" s="20"/>
      <c r="AG363" s="20"/>
      <c r="AH363" s="20"/>
      <c r="AI363" s="20"/>
      <c r="AJ363" s="21"/>
      <c r="AK363" s="15" t="str">
        <f aca="true">IF($AJ363="","",$AJ363-TODAY())</f>
        <v/>
      </c>
      <c r="AL363" s="16" t="str">
        <f aca="false">IF($AJ363="","",IF($AK363&lt;0,"Danger",IF($AK363&lt;=Lists!$M$24,"Alert","OK")))</f>
        <v/>
      </c>
      <c r="AM363" s="19"/>
      <c r="AN363" s="19"/>
      <c r="AO363" s="19"/>
      <c r="AP363" s="19"/>
      <c r="AQ363" s="19"/>
      <c r="AR363" s="19"/>
      <c r="AS363" s="19"/>
      <c r="AT363" s="19"/>
      <c r="AU363" s="19"/>
      <c r="AV363" s="19"/>
    </row>
    <row r="364" customFormat="false" ht="15" hidden="false" customHeight="false" outlineLevel="0" collapsed="false">
      <c r="A364" s="19"/>
      <c r="B364" s="19"/>
      <c r="C364" s="19"/>
      <c r="D364" s="19"/>
      <c r="E364" s="19"/>
      <c r="F364" s="19"/>
      <c r="G364" s="19"/>
      <c r="H364" s="19"/>
      <c r="I364" s="19"/>
      <c r="J364" s="19"/>
      <c r="K364" s="19"/>
      <c r="L364" s="20"/>
      <c r="M364" s="20"/>
      <c r="N364" s="20"/>
      <c r="O364" s="20"/>
      <c r="P364" s="20"/>
      <c r="Q364" s="15" t="str">
        <f aca="false">IF(COUNT($L364:$P364)&lt;5,"",ROUND(($L364*Lists!$M$2+$M364*Lists!$M$3+$N364*Lists!$M$4+$O364*Lists!$M$5+$P364*Lists!$M$6)/5*100,0))</f>
        <v/>
      </c>
      <c r="R364" s="16" t="str">
        <f aca="false">IF($Q364="","",IF($Q364&gt;=Lists!$M$20,"A",IF($Q364&gt;=Lists!$M$21,"B","C")))</f>
        <v/>
      </c>
      <c r="S364" s="16" t="str">
        <f aca="false">IF($A364="","",IF(COUNTIF(Records!$C$5:$C$3000,$A364)=0,"No data",CHOOSE(_xlfn.MAXIFS(Records!$R$5:$R$3000,Records!$C$5:$C$3000,$A364,Records!$Y$5:$Y$3000,"&lt;&gt;Closed")+1,"OK","Alert","Danger")))</f>
        <v/>
      </c>
      <c r="T364" s="15" t="str">
        <f aca="false">IF($A364="","",COUNTIFS(Records!$C$5:$C$3000,$A364,Records!$R$5:$R$3000,"&gt;0",Records!$Y$5:$Y$3000,"&lt;&gt;Closed"))</f>
        <v/>
      </c>
      <c r="U364" s="20"/>
      <c r="V364" s="20"/>
      <c r="W364" s="20"/>
      <c r="X364" s="20"/>
      <c r="Y364" s="20"/>
      <c r="Z364" s="20"/>
      <c r="AA364" s="20"/>
      <c r="AB364" s="20"/>
      <c r="AC364" s="20"/>
      <c r="AD364" s="20"/>
      <c r="AE364" s="20"/>
      <c r="AF364" s="20"/>
      <c r="AG364" s="20"/>
      <c r="AH364" s="20"/>
      <c r="AI364" s="20"/>
      <c r="AJ364" s="21"/>
      <c r="AK364" s="15" t="str">
        <f aca="true">IF($AJ364="","",$AJ364-TODAY())</f>
        <v/>
      </c>
      <c r="AL364" s="16" t="str">
        <f aca="false">IF($AJ364="","",IF($AK364&lt;0,"Danger",IF($AK364&lt;=Lists!$M$24,"Alert","OK")))</f>
        <v/>
      </c>
      <c r="AM364" s="19"/>
      <c r="AN364" s="19"/>
      <c r="AO364" s="19"/>
      <c r="AP364" s="19"/>
      <c r="AQ364" s="19"/>
      <c r="AR364" s="19"/>
      <c r="AS364" s="19"/>
      <c r="AT364" s="19"/>
      <c r="AU364" s="19"/>
      <c r="AV364" s="19"/>
    </row>
    <row r="365" customFormat="false" ht="15" hidden="false" customHeight="false" outlineLevel="0" collapsed="false">
      <c r="A365" s="19"/>
      <c r="B365" s="19"/>
      <c r="C365" s="19"/>
      <c r="D365" s="19"/>
      <c r="E365" s="19"/>
      <c r="F365" s="19"/>
      <c r="G365" s="19"/>
      <c r="H365" s="19"/>
      <c r="I365" s="19"/>
      <c r="J365" s="19"/>
      <c r="K365" s="19"/>
      <c r="L365" s="20"/>
      <c r="M365" s="20"/>
      <c r="N365" s="20"/>
      <c r="O365" s="20"/>
      <c r="P365" s="20"/>
      <c r="Q365" s="15" t="str">
        <f aca="false">IF(COUNT($L365:$P365)&lt;5,"",ROUND(($L365*Lists!$M$2+$M365*Lists!$M$3+$N365*Lists!$M$4+$O365*Lists!$M$5+$P365*Lists!$M$6)/5*100,0))</f>
        <v/>
      </c>
      <c r="R365" s="16" t="str">
        <f aca="false">IF($Q365="","",IF($Q365&gt;=Lists!$M$20,"A",IF($Q365&gt;=Lists!$M$21,"B","C")))</f>
        <v/>
      </c>
      <c r="S365" s="16" t="str">
        <f aca="false">IF($A365="","",IF(COUNTIF(Records!$C$5:$C$3000,$A365)=0,"No data",CHOOSE(_xlfn.MAXIFS(Records!$R$5:$R$3000,Records!$C$5:$C$3000,$A365,Records!$Y$5:$Y$3000,"&lt;&gt;Closed")+1,"OK","Alert","Danger")))</f>
        <v/>
      </c>
      <c r="T365" s="15" t="str">
        <f aca="false">IF($A365="","",COUNTIFS(Records!$C$5:$C$3000,$A365,Records!$R$5:$R$3000,"&gt;0",Records!$Y$5:$Y$3000,"&lt;&gt;Closed"))</f>
        <v/>
      </c>
      <c r="U365" s="20"/>
      <c r="V365" s="20"/>
      <c r="W365" s="20"/>
      <c r="X365" s="20"/>
      <c r="Y365" s="20"/>
      <c r="Z365" s="20"/>
      <c r="AA365" s="20"/>
      <c r="AB365" s="20"/>
      <c r="AC365" s="20"/>
      <c r="AD365" s="20"/>
      <c r="AE365" s="20"/>
      <c r="AF365" s="20"/>
      <c r="AG365" s="20"/>
      <c r="AH365" s="20"/>
      <c r="AI365" s="20"/>
      <c r="AJ365" s="21"/>
      <c r="AK365" s="15" t="str">
        <f aca="true">IF($AJ365="","",$AJ365-TODAY())</f>
        <v/>
      </c>
      <c r="AL365" s="16" t="str">
        <f aca="false">IF($AJ365="","",IF($AK365&lt;0,"Danger",IF($AK365&lt;=Lists!$M$24,"Alert","OK")))</f>
        <v/>
      </c>
      <c r="AM365" s="19"/>
      <c r="AN365" s="19"/>
      <c r="AO365" s="19"/>
      <c r="AP365" s="19"/>
      <c r="AQ365" s="19"/>
      <c r="AR365" s="19"/>
      <c r="AS365" s="19"/>
      <c r="AT365" s="19"/>
      <c r="AU365" s="19"/>
      <c r="AV365" s="19"/>
    </row>
    <row r="366" customFormat="false" ht="15" hidden="false" customHeight="false" outlineLevel="0" collapsed="false">
      <c r="A366" s="19"/>
      <c r="B366" s="19"/>
      <c r="C366" s="19"/>
      <c r="D366" s="19"/>
      <c r="E366" s="19"/>
      <c r="F366" s="19"/>
      <c r="G366" s="19"/>
      <c r="H366" s="19"/>
      <c r="I366" s="19"/>
      <c r="J366" s="19"/>
      <c r="K366" s="19"/>
      <c r="L366" s="20"/>
      <c r="M366" s="20"/>
      <c r="N366" s="20"/>
      <c r="O366" s="20"/>
      <c r="P366" s="20"/>
      <c r="Q366" s="15" t="str">
        <f aca="false">IF(COUNT($L366:$P366)&lt;5,"",ROUND(($L366*Lists!$M$2+$M366*Lists!$M$3+$N366*Lists!$M$4+$O366*Lists!$M$5+$P366*Lists!$M$6)/5*100,0))</f>
        <v/>
      </c>
      <c r="R366" s="16" t="str">
        <f aca="false">IF($Q366="","",IF($Q366&gt;=Lists!$M$20,"A",IF($Q366&gt;=Lists!$M$21,"B","C")))</f>
        <v/>
      </c>
      <c r="S366" s="16" t="str">
        <f aca="false">IF($A366="","",IF(COUNTIF(Records!$C$5:$C$3000,$A366)=0,"No data",CHOOSE(_xlfn.MAXIFS(Records!$R$5:$R$3000,Records!$C$5:$C$3000,$A366,Records!$Y$5:$Y$3000,"&lt;&gt;Closed")+1,"OK","Alert","Danger")))</f>
        <v/>
      </c>
      <c r="T366" s="15" t="str">
        <f aca="false">IF($A366="","",COUNTIFS(Records!$C$5:$C$3000,$A366,Records!$R$5:$R$3000,"&gt;0",Records!$Y$5:$Y$3000,"&lt;&gt;Closed"))</f>
        <v/>
      </c>
      <c r="U366" s="20"/>
      <c r="V366" s="20"/>
      <c r="W366" s="20"/>
      <c r="X366" s="20"/>
      <c r="Y366" s="20"/>
      <c r="Z366" s="20"/>
      <c r="AA366" s="20"/>
      <c r="AB366" s="20"/>
      <c r="AC366" s="20"/>
      <c r="AD366" s="20"/>
      <c r="AE366" s="20"/>
      <c r="AF366" s="20"/>
      <c r="AG366" s="20"/>
      <c r="AH366" s="20"/>
      <c r="AI366" s="20"/>
      <c r="AJ366" s="21"/>
      <c r="AK366" s="15" t="str">
        <f aca="true">IF($AJ366="","",$AJ366-TODAY())</f>
        <v/>
      </c>
      <c r="AL366" s="16" t="str">
        <f aca="false">IF($AJ366="","",IF($AK366&lt;0,"Danger",IF($AK366&lt;=Lists!$M$24,"Alert","OK")))</f>
        <v/>
      </c>
      <c r="AM366" s="19"/>
      <c r="AN366" s="19"/>
      <c r="AO366" s="19"/>
      <c r="AP366" s="19"/>
      <c r="AQ366" s="19"/>
      <c r="AR366" s="19"/>
      <c r="AS366" s="19"/>
      <c r="AT366" s="19"/>
      <c r="AU366" s="19"/>
      <c r="AV366" s="19"/>
    </row>
    <row r="367" customFormat="false" ht="15" hidden="false" customHeight="false" outlineLevel="0" collapsed="false">
      <c r="A367" s="19"/>
      <c r="B367" s="19"/>
      <c r="C367" s="19"/>
      <c r="D367" s="19"/>
      <c r="E367" s="19"/>
      <c r="F367" s="19"/>
      <c r="G367" s="19"/>
      <c r="H367" s="19"/>
      <c r="I367" s="19"/>
      <c r="J367" s="19"/>
      <c r="K367" s="19"/>
      <c r="L367" s="20"/>
      <c r="M367" s="20"/>
      <c r="N367" s="20"/>
      <c r="O367" s="20"/>
      <c r="P367" s="20"/>
      <c r="Q367" s="15" t="str">
        <f aca="false">IF(COUNT($L367:$P367)&lt;5,"",ROUND(($L367*Lists!$M$2+$M367*Lists!$M$3+$N367*Lists!$M$4+$O367*Lists!$M$5+$P367*Lists!$M$6)/5*100,0))</f>
        <v/>
      </c>
      <c r="R367" s="16" t="str">
        <f aca="false">IF($Q367="","",IF($Q367&gt;=Lists!$M$20,"A",IF($Q367&gt;=Lists!$M$21,"B","C")))</f>
        <v/>
      </c>
      <c r="S367" s="16" t="str">
        <f aca="false">IF($A367="","",IF(COUNTIF(Records!$C$5:$C$3000,$A367)=0,"No data",CHOOSE(_xlfn.MAXIFS(Records!$R$5:$R$3000,Records!$C$5:$C$3000,$A367,Records!$Y$5:$Y$3000,"&lt;&gt;Closed")+1,"OK","Alert","Danger")))</f>
        <v/>
      </c>
      <c r="T367" s="15" t="str">
        <f aca="false">IF($A367="","",COUNTIFS(Records!$C$5:$C$3000,$A367,Records!$R$5:$R$3000,"&gt;0",Records!$Y$5:$Y$3000,"&lt;&gt;Closed"))</f>
        <v/>
      </c>
      <c r="U367" s="20"/>
      <c r="V367" s="20"/>
      <c r="W367" s="20"/>
      <c r="X367" s="20"/>
      <c r="Y367" s="20"/>
      <c r="Z367" s="20"/>
      <c r="AA367" s="20"/>
      <c r="AB367" s="20"/>
      <c r="AC367" s="20"/>
      <c r="AD367" s="20"/>
      <c r="AE367" s="20"/>
      <c r="AF367" s="20"/>
      <c r="AG367" s="20"/>
      <c r="AH367" s="20"/>
      <c r="AI367" s="20"/>
      <c r="AJ367" s="21"/>
      <c r="AK367" s="15" t="str">
        <f aca="true">IF($AJ367="","",$AJ367-TODAY())</f>
        <v/>
      </c>
      <c r="AL367" s="16" t="str">
        <f aca="false">IF($AJ367="","",IF($AK367&lt;0,"Danger",IF($AK367&lt;=Lists!$M$24,"Alert","OK")))</f>
        <v/>
      </c>
      <c r="AM367" s="19"/>
      <c r="AN367" s="19"/>
      <c r="AO367" s="19"/>
      <c r="AP367" s="19"/>
      <c r="AQ367" s="19"/>
      <c r="AR367" s="19"/>
      <c r="AS367" s="19"/>
      <c r="AT367" s="19"/>
      <c r="AU367" s="19"/>
      <c r="AV367" s="19"/>
    </row>
    <row r="368" customFormat="false" ht="15" hidden="false" customHeight="false" outlineLevel="0" collapsed="false">
      <c r="A368" s="19"/>
      <c r="B368" s="19"/>
      <c r="C368" s="19"/>
      <c r="D368" s="19"/>
      <c r="E368" s="19"/>
      <c r="F368" s="19"/>
      <c r="G368" s="19"/>
      <c r="H368" s="19"/>
      <c r="I368" s="19"/>
      <c r="J368" s="19"/>
      <c r="K368" s="19"/>
      <c r="L368" s="20"/>
      <c r="M368" s="20"/>
      <c r="N368" s="20"/>
      <c r="O368" s="20"/>
      <c r="P368" s="20"/>
      <c r="Q368" s="15" t="str">
        <f aca="false">IF(COUNT($L368:$P368)&lt;5,"",ROUND(($L368*Lists!$M$2+$M368*Lists!$M$3+$N368*Lists!$M$4+$O368*Lists!$M$5+$P368*Lists!$M$6)/5*100,0))</f>
        <v/>
      </c>
      <c r="R368" s="16" t="str">
        <f aca="false">IF($Q368="","",IF($Q368&gt;=Lists!$M$20,"A",IF($Q368&gt;=Lists!$M$21,"B","C")))</f>
        <v/>
      </c>
      <c r="S368" s="16" t="str">
        <f aca="false">IF($A368="","",IF(COUNTIF(Records!$C$5:$C$3000,$A368)=0,"No data",CHOOSE(_xlfn.MAXIFS(Records!$R$5:$R$3000,Records!$C$5:$C$3000,$A368,Records!$Y$5:$Y$3000,"&lt;&gt;Closed")+1,"OK","Alert","Danger")))</f>
        <v/>
      </c>
      <c r="T368" s="15" t="str">
        <f aca="false">IF($A368="","",COUNTIFS(Records!$C$5:$C$3000,$A368,Records!$R$5:$R$3000,"&gt;0",Records!$Y$5:$Y$3000,"&lt;&gt;Closed"))</f>
        <v/>
      </c>
      <c r="U368" s="20"/>
      <c r="V368" s="20"/>
      <c r="W368" s="20"/>
      <c r="X368" s="20"/>
      <c r="Y368" s="20"/>
      <c r="Z368" s="20"/>
      <c r="AA368" s="20"/>
      <c r="AB368" s="20"/>
      <c r="AC368" s="20"/>
      <c r="AD368" s="20"/>
      <c r="AE368" s="20"/>
      <c r="AF368" s="20"/>
      <c r="AG368" s="20"/>
      <c r="AH368" s="20"/>
      <c r="AI368" s="20"/>
      <c r="AJ368" s="21"/>
      <c r="AK368" s="15" t="str">
        <f aca="true">IF($AJ368="","",$AJ368-TODAY())</f>
        <v/>
      </c>
      <c r="AL368" s="16" t="str">
        <f aca="false">IF($AJ368="","",IF($AK368&lt;0,"Danger",IF($AK368&lt;=Lists!$M$24,"Alert","OK")))</f>
        <v/>
      </c>
      <c r="AM368" s="19"/>
      <c r="AN368" s="19"/>
      <c r="AO368" s="19"/>
      <c r="AP368" s="19"/>
      <c r="AQ368" s="19"/>
      <c r="AR368" s="19"/>
      <c r="AS368" s="19"/>
      <c r="AT368" s="19"/>
      <c r="AU368" s="19"/>
      <c r="AV368" s="19"/>
    </row>
    <row r="369" customFormat="false" ht="15" hidden="false" customHeight="false" outlineLevel="0" collapsed="false">
      <c r="A369" s="19"/>
      <c r="B369" s="19"/>
      <c r="C369" s="19"/>
      <c r="D369" s="19"/>
      <c r="E369" s="19"/>
      <c r="F369" s="19"/>
      <c r="G369" s="19"/>
      <c r="H369" s="19"/>
      <c r="I369" s="19"/>
      <c r="J369" s="19"/>
      <c r="K369" s="19"/>
      <c r="L369" s="20"/>
      <c r="M369" s="20"/>
      <c r="N369" s="20"/>
      <c r="O369" s="20"/>
      <c r="P369" s="20"/>
      <c r="Q369" s="15" t="str">
        <f aca="false">IF(COUNT($L369:$P369)&lt;5,"",ROUND(($L369*Lists!$M$2+$M369*Lists!$M$3+$N369*Lists!$M$4+$O369*Lists!$M$5+$P369*Lists!$M$6)/5*100,0))</f>
        <v/>
      </c>
      <c r="R369" s="16" t="str">
        <f aca="false">IF($Q369="","",IF($Q369&gt;=Lists!$M$20,"A",IF($Q369&gt;=Lists!$M$21,"B","C")))</f>
        <v/>
      </c>
      <c r="S369" s="16" t="str">
        <f aca="false">IF($A369="","",IF(COUNTIF(Records!$C$5:$C$3000,$A369)=0,"No data",CHOOSE(_xlfn.MAXIFS(Records!$R$5:$R$3000,Records!$C$5:$C$3000,$A369,Records!$Y$5:$Y$3000,"&lt;&gt;Closed")+1,"OK","Alert","Danger")))</f>
        <v/>
      </c>
      <c r="T369" s="15" t="str">
        <f aca="false">IF($A369="","",COUNTIFS(Records!$C$5:$C$3000,$A369,Records!$R$5:$R$3000,"&gt;0",Records!$Y$5:$Y$3000,"&lt;&gt;Closed"))</f>
        <v/>
      </c>
      <c r="U369" s="20"/>
      <c r="V369" s="20"/>
      <c r="W369" s="20"/>
      <c r="X369" s="20"/>
      <c r="Y369" s="20"/>
      <c r="Z369" s="20"/>
      <c r="AA369" s="20"/>
      <c r="AB369" s="20"/>
      <c r="AC369" s="20"/>
      <c r="AD369" s="20"/>
      <c r="AE369" s="20"/>
      <c r="AF369" s="20"/>
      <c r="AG369" s="20"/>
      <c r="AH369" s="20"/>
      <c r="AI369" s="20"/>
      <c r="AJ369" s="21"/>
      <c r="AK369" s="15" t="str">
        <f aca="true">IF($AJ369="","",$AJ369-TODAY())</f>
        <v/>
      </c>
      <c r="AL369" s="16" t="str">
        <f aca="false">IF($AJ369="","",IF($AK369&lt;0,"Danger",IF($AK369&lt;=Lists!$M$24,"Alert","OK")))</f>
        <v/>
      </c>
      <c r="AM369" s="19"/>
      <c r="AN369" s="19"/>
      <c r="AO369" s="19"/>
      <c r="AP369" s="19"/>
      <c r="AQ369" s="19"/>
      <c r="AR369" s="19"/>
      <c r="AS369" s="19"/>
      <c r="AT369" s="19"/>
      <c r="AU369" s="19"/>
      <c r="AV369" s="19"/>
    </row>
    <row r="370" customFormat="false" ht="15" hidden="false" customHeight="false" outlineLevel="0" collapsed="false">
      <c r="A370" s="19"/>
      <c r="B370" s="19"/>
      <c r="C370" s="19"/>
      <c r="D370" s="19"/>
      <c r="E370" s="19"/>
      <c r="F370" s="19"/>
      <c r="G370" s="19"/>
      <c r="H370" s="19"/>
      <c r="I370" s="19"/>
      <c r="J370" s="19"/>
      <c r="K370" s="19"/>
      <c r="L370" s="20"/>
      <c r="M370" s="20"/>
      <c r="N370" s="20"/>
      <c r="O370" s="20"/>
      <c r="P370" s="20"/>
      <c r="Q370" s="15" t="str">
        <f aca="false">IF(COUNT($L370:$P370)&lt;5,"",ROUND(($L370*Lists!$M$2+$M370*Lists!$M$3+$N370*Lists!$M$4+$O370*Lists!$M$5+$P370*Lists!$M$6)/5*100,0))</f>
        <v/>
      </c>
      <c r="R370" s="16" t="str">
        <f aca="false">IF($Q370="","",IF($Q370&gt;=Lists!$M$20,"A",IF($Q370&gt;=Lists!$M$21,"B","C")))</f>
        <v/>
      </c>
      <c r="S370" s="16" t="str">
        <f aca="false">IF($A370="","",IF(COUNTIF(Records!$C$5:$C$3000,$A370)=0,"No data",CHOOSE(_xlfn.MAXIFS(Records!$R$5:$R$3000,Records!$C$5:$C$3000,$A370,Records!$Y$5:$Y$3000,"&lt;&gt;Closed")+1,"OK","Alert","Danger")))</f>
        <v/>
      </c>
      <c r="T370" s="15" t="str">
        <f aca="false">IF($A370="","",COUNTIFS(Records!$C$5:$C$3000,$A370,Records!$R$5:$R$3000,"&gt;0",Records!$Y$5:$Y$3000,"&lt;&gt;Closed"))</f>
        <v/>
      </c>
      <c r="U370" s="20"/>
      <c r="V370" s="20"/>
      <c r="W370" s="20"/>
      <c r="X370" s="20"/>
      <c r="Y370" s="20"/>
      <c r="Z370" s="20"/>
      <c r="AA370" s="20"/>
      <c r="AB370" s="20"/>
      <c r="AC370" s="20"/>
      <c r="AD370" s="20"/>
      <c r="AE370" s="20"/>
      <c r="AF370" s="20"/>
      <c r="AG370" s="20"/>
      <c r="AH370" s="20"/>
      <c r="AI370" s="20"/>
      <c r="AJ370" s="21"/>
      <c r="AK370" s="15" t="str">
        <f aca="true">IF($AJ370="","",$AJ370-TODAY())</f>
        <v/>
      </c>
      <c r="AL370" s="16" t="str">
        <f aca="false">IF($AJ370="","",IF($AK370&lt;0,"Danger",IF($AK370&lt;=Lists!$M$24,"Alert","OK")))</f>
        <v/>
      </c>
      <c r="AM370" s="19"/>
      <c r="AN370" s="19"/>
      <c r="AO370" s="19"/>
      <c r="AP370" s="19"/>
      <c r="AQ370" s="19"/>
      <c r="AR370" s="19"/>
      <c r="AS370" s="19"/>
      <c r="AT370" s="19"/>
      <c r="AU370" s="19"/>
      <c r="AV370" s="19"/>
    </row>
    <row r="371" customFormat="false" ht="15" hidden="false" customHeight="false" outlineLevel="0" collapsed="false">
      <c r="A371" s="19"/>
      <c r="B371" s="19"/>
      <c r="C371" s="19"/>
      <c r="D371" s="19"/>
      <c r="E371" s="19"/>
      <c r="F371" s="19"/>
      <c r="G371" s="19"/>
      <c r="H371" s="19"/>
      <c r="I371" s="19"/>
      <c r="J371" s="19"/>
      <c r="K371" s="19"/>
      <c r="L371" s="20"/>
      <c r="M371" s="20"/>
      <c r="N371" s="20"/>
      <c r="O371" s="20"/>
      <c r="P371" s="20"/>
      <c r="Q371" s="15" t="str">
        <f aca="false">IF(COUNT($L371:$P371)&lt;5,"",ROUND(($L371*Lists!$M$2+$M371*Lists!$M$3+$N371*Lists!$M$4+$O371*Lists!$M$5+$P371*Lists!$M$6)/5*100,0))</f>
        <v/>
      </c>
      <c r="R371" s="16" t="str">
        <f aca="false">IF($Q371="","",IF($Q371&gt;=Lists!$M$20,"A",IF($Q371&gt;=Lists!$M$21,"B","C")))</f>
        <v/>
      </c>
      <c r="S371" s="16" t="str">
        <f aca="false">IF($A371="","",IF(COUNTIF(Records!$C$5:$C$3000,$A371)=0,"No data",CHOOSE(_xlfn.MAXIFS(Records!$R$5:$R$3000,Records!$C$5:$C$3000,$A371,Records!$Y$5:$Y$3000,"&lt;&gt;Closed")+1,"OK","Alert","Danger")))</f>
        <v/>
      </c>
      <c r="T371" s="15" t="str">
        <f aca="false">IF($A371="","",COUNTIFS(Records!$C$5:$C$3000,$A371,Records!$R$5:$R$3000,"&gt;0",Records!$Y$5:$Y$3000,"&lt;&gt;Closed"))</f>
        <v/>
      </c>
      <c r="U371" s="20"/>
      <c r="V371" s="20"/>
      <c r="W371" s="20"/>
      <c r="X371" s="20"/>
      <c r="Y371" s="20"/>
      <c r="Z371" s="20"/>
      <c r="AA371" s="20"/>
      <c r="AB371" s="20"/>
      <c r="AC371" s="20"/>
      <c r="AD371" s="20"/>
      <c r="AE371" s="20"/>
      <c r="AF371" s="20"/>
      <c r="AG371" s="20"/>
      <c r="AH371" s="20"/>
      <c r="AI371" s="20"/>
      <c r="AJ371" s="21"/>
      <c r="AK371" s="15" t="str">
        <f aca="true">IF($AJ371="","",$AJ371-TODAY())</f>
        <v/>
      </c>
      <c r="AL371" s="16" t="str">
        <f aca="false">IF($AJ371="","",IF($AK371&lt;0,"Danger",IF($AK371&lt;=Lists!$M$24,"Alert","OK")))</f>
        <v/>
      </c>
      <c r="AM371" s="19"/>
      <c r="AN371" s="19"/>
      <c r="AO371" s="19"/>
      <c r="AP371" s="19"/>
      <c r="AQ371" s="19"/>
      <c r="AR371" s="19"/>
      <c r="AS371" s="19"/>
      <c r="AT371" s="19"/>
      <c r="AU371" s="19"/>
      <c r="AV371" s="19"/>
    </row>
    <row r="372" customFormat="false" ht="15" hidden="false" customHeight="false" outlineLevel="0" collapsed="false">
      <c r="A372" s="19"/>
      <c r="B372" s="19"/>
      <c r="C372" s="19"/>
      <c r="D372" s="19"/>
      <c r="E372" s="19"/>
      <c r="F372" s="19"/>
      <c r="G372" s="19"/>
      <c r="H372" s="19"/>
      <c r="I372" s="19"/>
      <c r="J372" s="19"/>
      <c r="K372" s="19"/>
      <c r="L372" s="20"/>
      <c r="M372" s="20"/>
      <c r="N372" s="20"/>
      <c r="O372" s="20"/>
      <c r="P372" s="20"/>
      <c r="Q372" s="15" t="str">
        <f aca="false">IF(COUNT($L372:$P372)&lt;5,"",ROUND(($L372*Lists!$M$2+$M372*Lists!$M$3+$N372*Lists!$M$4+$O372*Lists!$M$5+$P372*Lists!$M$6)/5*100,0))</f>
        <v/>
      </c>
      <c r="R372" s="16" t="str">
        <f aca="false">IF($Q372="","",IF($Q372&gt;=Lists!$M$20,"A",IF($Q372&gt;=Lists!$M$21,"B","C")))</f>
        <v/>
      </c>
      <c r="S372" s="16" t="str">
        <f aca="false">IF($A372="","",IF(COUNTIF(Records!$C$5:$C$3000,$A372)=0,"No data",CHOOSE(_xlfn.MAXIFS(Records!$R$5:$R$3000,Records!$C$5:$C$3000,$A372,Records!$Y$5:$Y$3000,"&lt;&gt;Closed")+1,"OK","Alert","Danger")))</f>
        <v/>
      </c>
      <c r="T372" s="15" t="str">
        <f aca="false">IF($A372="","",COUNTIFS(Records!$C$5:$C$3000,$A372,Records!$R$5:$R$3000,"&gt;0",Records!$Y$5:$Y$3000,"&lt;&gt;Closed"))</f>
        <v/>
      </c>
      <c r="U372" s="20"/>
      <c r="V372" s="20"/>
      <c r="W372" s="20"/>
      <c r="X372" s="20"/>
      <c r="Y372" s="20"/>
      <c r="Z372" s="20"/>
      <c r="AA372" s="20"/>
      <c r="AB372" s="20"/>
      <c r="AC372" s="20"/>
      <c r="AD372" s="20"/>
      <c r="AE372" s="20"/>
      <c r="AF372" s="20"/>
      <c r="AG372" s="20"/>
      <c r="AH372" s="20"/>
      <c r="AI372" s="20"/>
      <c r="AJ372" s="21"/>
      <c r="AK372" s="15" t="str">
        <f aca="true">IF($AJ372="","",$AJ372-TODAY())</f>
        <v/>
      </c>
      <c r="AL372" s="16" t="str">
        <f aca="false">IF($AJ372="","",IF($AK372&lt;0,"Danger",IF($AK372&lt;=Lists!$M$24,"Alert","OK")))</f>
        <v/>
      </c>
      <c r="AM372" s="19"/>
      <c r="AN372" s="19"/>
      <c r="AO372" s="19"/>
      <c r="AP372" s="19"/>
      <c r="AQ372" s="19"/>
      <c r="AR372" s="19"/>
      <c r="AS372" s="19"/>
      <c r="AT372" s="19"/>
      <c r="AU372" s="19"/>
      <c r="AV372" s="19"/>
    </row>
    <row r="373" customFormat="false" ht="15" hidden="false" customHeight="false" outlineLevel="0" collapsed="false">
      <c r="A373" s="19"/>
      <c r="B373" s="19"/>
      <c r="C373" s="19"/>
      <c r="D373" s="19"/>
      <c r="E373" s="19"/>
      <c r="F373" s="19"/>
      <c r="G373" s="19"/>
      <c r="H373" s="19"/>
      <c r="I373" s="19"/>
      <c r="J373" s="19"/>
      <c r="K373" s="19"/>
      <c r="L373" s="20"/>
      <c r="M373" s="20"/>
      <c r="N373" s="20"/>
      <c r="O373" s="20"/>
      <c r="P373" s="20"/>
      <c r="Q373" s="15" t="str">
        <f aca="false">IF(COUNT($L373:$P373)&lt;5,"",ROUND(($L373*Lists!$M$2+$M373*Lists!$M$3+$N373*Lists!$M$4+$O373*Lists!$M$5+$P373*Lists!$M$6)/5*100,0))</f>
        <v/>
      </c>
      <c r="R373" s="16" t="str">
        <f aca="false">IF($Q373="","",IF($Q373&gt;=Lists!$M$20,"A",IF($Q373&gt;=Lists!$M$21,"B","C")))</f>
        <v/>
      </c>
      <c r="S373" s="16" t="str">
        <f aca="false">IF($A373="","",IF(COUNTIF(Records!$C$5:$C$3000,$A373)=0,"No data",CHOOSE(_xlfn.MAXIFS(Records!$R$5:$R$3000,Records!$C$5:$C$3000,$A373,Records!$Y$5:$Y$3000,"&lt;&gt;Closed")+1,"OK","Alert","Danger")))</f>
        <v/>
      </c>
      <c r="T373" s="15" t="str">
        <f aca="false">IF($A373="","",COUNTIFS(Records!$C$5:$C$3000,$A373,Records!$R$5:$R$3000,"&gt;0",Records!$Y$5:$Y$3000,"&lt;&gt;Closed"))</f>
        <v/>
      </c>
      <c r="U373" s="20"/>
      <c r="V373" s="20"/>
      <c r="W373" s="20"/>
      <c r="X373" s="20"/>
      <c r="Y373" s="20"/>
      <c r="Z373" s="20"/>
      <c r="AA373" s="20"/>
      <c r="AB373" s="20"/>
      <c r="AC373" s="20"/>
      <c r="AD373" s="20"/>
      <c r="AE373" s="20"/>
      <c r="AF373" s="20"/>
      <c r="AG373" s="20"/>
      <c r="AH373" s="20"/>
      <c r="AI373" s="20"/>
      <c r="AJ373" s="21"/>
      <c r="AK373" s="15" t="str">
        <f aca="true">IF($AJ373="","",$AJ373-TODAY())</f>
        <v/>
      </c>
      <c r="AL373" s="16" t="str">
        <f aca="false">IF($AJ373="","",IF($AK373&lt;0,"Danger",IF($AK373&lt;=Lists!$M$24,"Alert","OK")))</f>
        <v/>
      </c>
      <c r="AM373" s="19"/>
      <c r="AN373" s="19"/>
      <c r="AO373" s="19"/>
      <c r="AP373" s="19"/>
      <c r="AQ373" s="19"/>
      <c r="AR373" s="19"/>
      <c r="AS373" s="19"/>
      <c r="AT373" s="19"/>
      <c r="AU373" s="19"/>
      <c r="AV373" s="19"/>
    </row>
    <row r="374" customFormat="false" ht="15" hidden="false" customHeight="false" outlineLevel="0" collapsed="false">
      <c r="A374" s="19"/>
      <c r="B374" s="19"/>
      <c r="C374" s="19"/>
      <c r="D374" s="19"/>
      <c r="E374" s="19"/>
      <c r="F374" s="19"/>
      <c r="G374" s="19"/>
      <c r="H374" s="19"/>
      <c r="I374" s="19"/>
      <c r="J374" s="19"/>
      <c r="K374" s="19"/>
      <c r="L374" s="20"/>
      <c r="M374" s="20"/>
      <c r="N374" s="20"/>
      <c r="O374" s="20"/>
      <c r="P374" s="20"/>
      <c r="Q374" s="15" t="str">
        <f aca="false">IF(COUNT($L374:$P374)&lt;5,"",ROUND(($L374*Lists!$M$2+$M374*Lists!$M$3+$N374*Lists!$M$4+$O374*Lists!$M$5+$P374*Lists!$M$6)/5*100,0))</f>
        <v/>
      </c>
      <c r="R374" s="16" t="str">
        <f aca="false">IF($Q374="","",IF($Q374&gt;=Lists!$M$20,"A",IF($Q374&gt;=Lists!$M$21,"B","C")))</f>
        <v/>
      </c>
      <c r="S374" s="16" t="str">
        <f aca="false">IF($A374="","",IF(COUNTIF(Records!$C$5:$C$3000,$A374)=0,"No data",CHOOSE(_xlfn.MAXIFS(Records!$R$5:$R$3000,Records!$C$5:$C$3000,$A374,Records!$Y$5:$Y$3000,"&lt;&gt;Closed")+1,"OK","Alert","Danger")))</f>
        <v/>
      </c>
      <c r="T374" s="15" t="str">
        <f aca="false">IF($A374="","",COUNTIFS(Records!$C$5:$C$3000,$A374,Records!$R$5:$R$3000,"&gt;0",Records!$Y$5:$Y$3000,"&lt;&gt;Closed"))</f>
        <v/>
      </c>
      <c r="U374" s="20"/>
      <c r="V374" s="20"/>
      <c r="W374" s="20"/>
      <c r="X374" s="20"/>
      <c r="Y374" s="20"/>
      <c r="Z374" s="20"/>
      <c r="AA374" s="20"/>
      <c r="AB374" s="20"/>
      <c r="AC374" s="20"/>
      <c r="AD374" s="20"/>
      <c r="AE374" s="20"/>
      <c r="AF374" s="20"/>
      <c r="AG374" s="20"/>
      <c r="AH374" s="20"/>
      <c r="AI374" s="20"/>
      <c r="AJ374" s="21"/>
      <c r="AK374" s="15" t="str">
        <f aca="true">IF($AJ374="","",$AJ374-TODAY())</f>
        <v/>
      </c>
      <c r="AL374" s="16" t="str">
        <f aca="false">IF($AJ374="","",IF($AK374&lt;0,"Danger",IF($AK374&lt;=Lists!$M$24,"Alert","OK")))</f>
        <v/>
      </c>
      <c r="AM374" s="19"/>
      <c r="AN374" s="19"/>
      <c r="AO374" s="19"/>
      <c r="AP374" s="19"/>
      <c r="AQ374" s="19"/>
      <c r="AR374" s="19"/>
      <c r="AS374" s="19"/>
      <c r="AT374" s="19"/>
      <c r="AU374" s="19"/>
      <c r="AV374" s="19"/>
    </row>
    <row r="375" customFormat="false" ht="15" hidden="false" customHeight="false" outlineLevel="0" collapsed="false">
      <c r="A375" s="19"/>
      <c r="B375" s="19"/>
      <c r="C375" s="19"/>
      <c r="D375" s="19"/>
      <c r="E375" s="19"/>
      <c r="F375" s="19"/>
      <c r="G375" s="19"/>
      <c r="H375" s="19"/>
      <c r="I375" s="19"/>
      <c r="J375" s="19"/>
      <c r="K375" s="19"/>
      <c r="L375" s="20"/>
      <c r="M375" s="20"/>
      <c r="N375" s="20"/>
      <c r="O375" s="20"/>
      <c r="P375" s="20"/>
      <c r="Q375" s="15" t="str">
        <f aca="false">IF(COUNT($L375:$P375)&lt;5,"",ROUND(($L375*Lists!$M$2+$M375*Lists!$M$3+$N375*Lists!$M$4+$O375*Lists!$M$5+$P375*Lists!$M$6)/5*100,0))</f>
        <v/>
      </c>
      <c r="R375" s="16" t="str">
        <f aca="false">IF($Q375="","",IF($Q375&gt;=Lists!$M$20,"A",IF($Q375&gt;=Lists!$M$21,"B","C")))</f>
        <v/>
      </c>
      <c r="S375" s="16" t="str">
        <f aca="false">IF($A375="","",IF(COUNTIF(Records!$C$5:$C$3000,$A375)=0,"No data",CHOOSE(_xlfn.MAXIFS(Records!$R$5:$R$3000,Records!$C$5:$C$3000,$A375,Records!$Y$5:$Y$3000,"&lt;&gt;Closed")+1,"OK","Alert","Danger")))</f>
        <v/>
      </c>
      <c r="T375" s="15" t="str">
        <f aca="false">IF($A375="","",COUNTIFS(Records!$C$5:$C$3000,$A375,Records!$R$5:$R$3000,"&gt;0",Records!$Y$5:$Y$3000,"&lt;&gt;Closed"))</f>
        <v/>
      </c>
      <c r="U375" s="20"/>
      <c r="V375" s="20"/>
      <c r="W375" s="20"/>
      <c r="X375" s="20"/>
      <c r="Y375" s="20"/>
      <c r="Z375" s="20"/>
      <c r="AA375" s="20"/>
      <c r="AB375" s="20"/>
      <c r="AC375" s="20"/>
      <c r="AD375" s="20"/>
      <c r="AE375" s="20"/>
      <c r="AF375" s="20"/>
      <c r="AG375" s="20"/>
      <c r="AH375" s="20"/>
      <c r="AI375" s="20"/>
      <c r="AJ375" s="21"/>
      <c r="AK375" s="15" t="str">
        <f aca="true">IF($AJ375="","",$AJ375-TODAY())</f>
        <v/>
      </c>
      <c r="AL375" s="16" t="str">
        <f aca="false">IF($AJ375="","",IF($AK375&lt;0,"Danger",IF($AK375&lt;=Lists!$M$24,"Alert","OK")))</f>
        <v/>
      </c>
      <c r="AM375" s="19"/>
      <c r="AN375" s="19"/>
      <c r="AO375" s="19"/>
      <c r="AP375" s="19"/>
      <c r="AQ375" s="19"/>
      <c r="AR375" s="19"/>
      <c r="AS375" s="19"/>
      <c r="AT375" s="19"/>
      <c r="AU375" s="19"/>
      <c r="AV375" s="19"/>
    </row>
    <row r="376" customFormat="false" ht="15" hidden="false" customHeight="false" outlineLevel="0" collapsed="false">
      <c r="A376" s="19"/>
      <c r="B376" s="19"/>
      <c r="C376" s="19"/>
      <c r="D376" s="19"/>
      <c r="E376" s="19"/>
      <c r="F376" s="19"/>
      <c r="G376" s="19"/>
      <c r="H376" s="19"/>
      <c r="I376" s="19"/>
      <c r="J376" s="19"/>
      <c r="K376" s="19"/>
      <c r="L376" s="20"/>
      <c r="M376" s="20"/>
      <c r="N376" s="20"/>
      <c r="O376" s="20"/>
      <c r="P376" s="20"/>
      <c r="Q376" s="15" t="str">
        <f aca="false">IF(COUNT($L376:$P376)&lt;5,"",ROUND(($L376*Lists!$M$2+$M376*Lists!$M$3+$N376*Lists!$M$4+$O376*Lists!$M$5+$P376*Lists!$M$6)/5*100,0))</f>
        <v/>
      </c>
      <c r="R376" s="16" t="str">
        <f aca="false">IF($Q376="","",IF($Q376&gt;=Lists!$M$20,"A",IF($Q376&gt;=Lists!$M$21,"B","C")))</f>
        <v/>
      </c>
      <c r="S376" s="16" t="str">
        <f aca="false">IF($A376="","",IF(COUNTIF(Records!$C$5:$C$3000,$A376)=0,"No data",CHOOSE(_xlfn.MAXIFS(Records!$R$5:$R$3000,Records!$C$5:$C$3000,$A376,Records!$Y$5:$Y$3000,"&lt;&gt;Closed")+1,"OK","Alert","Danger")))</f>
        <v/>
      </c>
      <c r="T376" s="15" t="str">
        <f aca="false">IF($A376="","",COUNTIFS(Records!$C$5:$C$3000,$A376,Records!$R$5:$R$3000,"&gt;0",Records!$Y$5:$Y$3000,"&lt;&gt;Closed"))</f>
        <v/>
      </c>
      <c r="U376" s="20"/>
      <c r="V376" s="20"/>
      <c r="W376" s="20"/>
      <c r="X376" s="20"/>
      <c r="Y376" s="20"/>
      <c r="Z376" s="20"/>
      <c r="AA376" s="20"/>
      <c r="AB376" s="20"/>
      <c r="AC376" s="20"/>
      <c r="AD376" s="20"/>
      <c r="AE376" s="20"/>
      <c r="AF376" s="20"/>
      <c r="AG376" s="20"/>
      <c r="AH376" s="20"/>
      <c r="AI376" s="20"/>
      <c r="AJ376" s="21"/>
      <c r="AK376" s="15" t="str">
        <f aca="true">IF($AJ376="","",$AJ376-TODAY())</f>
        <v/>
      </c>
      <c r="AL376" s="16" t="str">
        <f aca="false">IF($AJ376="","",IF($AK376&lt;0,"Danger",IF($AK376&lt;=Lists!$M$24,"Alert","OK")))</f>
        <v/>
      </c>
      <c r="AM376" s="19"/>
      <c r="AN376" s="19"/>
      <c r="AO376" s="19"/>
      <c r="AP376" s="19"/>
      <c r="AQ376" s="19"/>
      <c r="AR376" s="19"/>
      <c r="AS376" s="19"/>
      <c r="AT376" s="19"/>
      <c r="AU376" s="19"/>
      <c r="AV376" s="19"/>
    </row>
    <row r="377" customFormat="false" ht="15" hidden="false" customHeight="false" outlineLevel="0" collapsed="false">
      <c r="A377" s="19"/>
      <c r="B377" s="19"/>
      <c r="C377" s="19"/>
      <c r="D377" s="19"/>
      <c r="E377" s="19"/>
      <c r="F377" s="19"/>
      <c r="G377" s="19"/>
      <c r="H377" s="19"/>
      <c r="I377" s="19"/>
      <c r="J377" s="19"/>
      <c r="K377" s="19"/>
      <c r="L377" s="20"/>
      <c r="M377" s="20"/>
      <c r="N377" s="20"/>
      <c r="O377" s="20"/>
      <c r="P377" s="20"/>
      <c r="Q377" s="15" t="str">
        <f aca="false">IF(COUNT($L377:$P377)&lt;5,"",ROUND(($L377*Lists!$M$2+$M377*Lists!$M$3+$N377*Lists!$M$4+$O377*Lists!$M$5+$P377*Lists!$M$6)/5*100,0))</f>
        <v/>
      </c>
      <c r="R377" s="16" t="str">
        <f aca="false">IF($Q377="","",IF($Q377&gt;=Lists!$M$20,"A",IF($Q377&gt;=Lists!$M$21,"B","C")))</f>
        <v/>
      </c>
      <c r="S377" s="16" t="str">
        <f aca="false">IF($A377="","",IF(COUNTIF(Records!$C$5:$C$3000,$A377)=0,"No data",CHOOSE(_xlfn.MAXIFS(Records!$R$5:$R$3000,Records!$C$5:$C$3000,$A377,Records!$Y$5:$Y$3000,"&lt;&gt;Closed")+1,"OK","Alert","Danger")))</f>
        <v/>
      </c>
      <c r="T377" s="15" t="str">
        <f aca="false">IF($A377="","",COUNTIFS(Records!$C$5:$C$3000,$A377,Records!$R$5:$R$3000,"&gt;0",Records!$Y$5:$Y$3000,"&lt;&gt;Closed"))</f>
        <v/>
      </c>
      <c r="U377" s="20"/>
      <c r="V377" s="20"/>
      <c r="W377" s="20"/>
      <c r="X377" s="20"/>
      <c r="Y377" s="20"/>
      <c r="Z377" s="20"/>
      <c r="AA377" s="20"/>
      <c r="AB377" s="20"/>
      <c r="AC377" s="20"/>
      <c r="AD377" s="20"/>
      <c r="AE377" s="20"/>
      <c r="AF377" s="20"/>
      <c r="AG377" s="20"/>
      <c r="AH377" s="20"/>
      <c r="AI377" s="20"/>
      <c r="AJ377" s="21"/>
      <c r="AK377" s="15" t="str">
        <f aca="true">IF($AJ377="","",$AJ377-TODAY())</f>
        <v/>
      </c>
      <c r="AL377" s="16" t="str">
        <f aca="false">IF($AJ377="","",IF($AK377&lt;0,"Danger",IF($AK377&lt;=Lists!$M$24,"Alert","OK")))</f>
        <v/>
      </c>
      <c r="AM377" s="19"/>
      <c r="AN377" s="19"/>
      <c r="AO377" s="19"/>
      <c r="AP377" s="19"/>
      <c r="AQ377" s="19"/>
      <c r="AR377" s="19"/>
      <c r="AS377" s="19"/>
      <c r="AT377" s="19"/>
      <c r="AU377" s="19"/>
      <c r="AV377" s="19"/>
    </row>
    <row r="378" customFormat="false" ht="15" hidden="false" customHeight="false" outlineLevel="0" collapsed="false">
      <c r="A378" s="19"/>
      <c r="B378" s="19"/>
      <c r="C378" s="19"/>
      <c r="D378" s="19"/>
      <c r="E378" s="19"/>
      <c r="F378" s="19"/>
      <c r="G378" s="19"/>
      <c r="H378" s="19"/>
      <c r="I378" s="19"/>
      <c r="J378" s="19"/>
      <c r="K378" s="19"/>
      <c r="L378" s="20"/>
      <c r="M378" s="20"/>
      <c r="N378" s="20"/>
      <c r="O378" s="20"/>
      <c r="P378" s="20"/>
      <c r="Q378" s="15" t="str">
        <f aca="false">IF(COUNT($L378:$P378)&lt;5,"",ROUND(($L378*Lists!$M$2+$M378*Lists!$M$3+$N378*Lists!$M$4+$O378*Lists!$M$5+$P378*Lists!$M$6)/5*100,0))</f>
        <v/>
      </c>
      <c r="R378" s="16" t="str">
        <f aca="false">IF($Q378="","",IF($Q378&gt;=Lists!$M$20,"A",IF($Q378&gt;=Lists!$M$21,"B","C")))</f>
        <v/>
      </c>
      <c r="S378" s="16" t="str">
        <f aca="false">IF($A378="","",IF(COUNTIF(Records!$C$5:$C$3000,$A378)=0,"No data",CHOOSE(_xlfn.MAXIFS(Records!$R$5:$R$3000,Records!$C$5:$C$3000,$A378,Records!$Y$5:$Y$3000,"&lt;&gt;Closed")+1,"OK","Alert","Danger")))</f>
        <v/>
      </c>
      <c r="T378" s="15" t="str">
        <f aca="false">IF($A378="","",COUNTIFS(Records!$C$5:$C$3000,$A378,Records!$R$5:$R$3000,"&gt;0",Records!$Y$5:$Y$3000,"&lt;&gt;Closed"))</f>
        <v/>
      </c>
      <c r="U378" s="20"/>
      <c r="V378" s="20"/>
      <c r="W378" s="20"/>
      <c r="X378" s="20"/>
      <c r="Y378" s="20"/>
      <c r="Z378" s="20"/>
      <c r="AA378" s="20"/>
      <c r="AB378" s="20"/>
      <c r="AC378" s="20"/>
      <c r="AD378" s="20"/>
      <c r="AE378" s="20"/>
      <c r="AF378" s="20"/>
      <c r="AG378" s="20"/>
      <c r="AH378" s="20"/>
      <c r="AI378" s="20"/>
      <c r="AJ378" s="21"/>
      <c r="AK378" s="15" t="str">
        <f aca="true">IF($AJ378="","",$AJ378-TODAY())</f>
        <v/>
      </c>
      <c r="AL378" s="16" t="str">
        <f aca="false">IF($AJ378="","",IF($AK378&lt;0,"Danger",IF($AK378&lt;=Lists!$M$24,"Alert","OK")))</f>
        <v/>
      </c>
      <c r="AM378" s="19"/>
      <c r="AN378" s="19"/>
      <c r="AO378" s="19"/>
      <c r="AP378" s="19"/>
      <c r="AQ378" s="19"/>
      <c r="AR378" s="19"/>
      <c r="AS378" s="19"/>
      <c r="AT378" s="19"/>
      <c r="AU378" s="19"/>
      <c r="AV378" s="19"/>
    </row>
    <row r="379" customFormat="false" ht="15" hidden="false" customHeight="false" outlineLevel="0" collapsed="false">
      <c r="A379" s="19"/>
      <c r="B379" s="19"/>
      <c r="C379" s="19"/>
      <c r="D379" s="19"/>
      <c r="E379" s="19"/>
      <c r="F379" s="19"/>
      <c r="G379" s="19"/>
      <c r="H379" s="19"/>
      <c r="I379" s="19"/>
      <c r="J379" s="19"/>
      <c r="K379" s="19"/>
      <c r="L379" s="20"/>
      <c r="M379" s="20"/>
      <c r="N379" s="20"/>
      <c r="O379" s="20"/>
      <c r="P379" s="20"/>
      <c r="Q379" s="15" t="str">
        <f aca="false">IF(COUNT($L379:$P379)&lt;5,"",ROUND(($L379*Lists!$M$2+$M379*Lists!$M$3+$N379*Lists!$M$4+$O379*Lists!$M$5+$P379*Lists!$M$6)/5*100,0))</f>
        <v/>
      </c>
      <c r="R379" s="16" t="str">
        <f aca="false">IF($Q379="","",IF($Q379&gt;=Lists!$M$20,"A",IF($Q379&gt;=Lists!$M$21,"B","C")))</f>
        <v/>
      </c>
      <c r="S379" s="16" t="str">
        <f aca="false">IF($A379="","",IF(COUNTIF(Records!$C$5:$C$3000,$A379)=0,"No data",CHOOSE(_xlfn.MAXIFS(Records!$R$5:$R$3000,Records!$C$5:$C$3000,$A379,Records!$Y$5:$Y$3000,"&lt;&gt;Closed")+1,"OK","Alert","Danger")))</f>
        <v/>
      </c>
      <c r="T379" s="15" t="str">
        <f aca="false">IF($A379="","",COUNTIFS(Records!$C$5:$C$3000,$A379,Records!$R$5:$R$3000,"&gt;0",Records!$Y$5:$Y$3000,"&lt;&gt;Closed"))</f>
        <v/>
      </c>
      <c r="U379" s="20"/>
      <c r="V379" s="20"/>
      <c r="W379" s="20"/>
      <c r="X379" s="20"/>
      <c r="Y379" s="20"/>
      <c r="Z379" s="20"/>
      <c r="AA379" s="20"/>
      <c r="AB379" s="20"/>
      <c r="AC379" s="20"/>
      <c r="AD379" s="20"/>
      <c r="AE379" s="20"/>
      <c r="AF379" s="20"/>
      <c r="AG379" s="20"/>
      <c r="AH379" s="20"/>
      <c r="AI379" s="20"/>
      <c r="AJ379" s="21"/>
      <c r="AK379" s="15" t="str">
        <f aca="true">IF($AJ379="","",$AJ379-TODAY())</f>
        <v/>
      </c>
      <c r="AL379" s="16" t="str">
        <f aca="false">IF($AJ379="","",IF($AK379&lt;0,"Danger",IF($AK379&lt;=Lists!$M$24,"Alert","OK")))</f>
        <v/>
      </c>
      <c r="AM379" s="19"/>
      <c r="AN379" s="19"/>
      <c r="AO379" s="19"/>
      <c r="AP379" s="19"/>
      <c r="AQ379" s="19"/>
      <c r="AR379" s="19"/>
      <c r="AS379" s="19"/>
      <c r="AT379" s="19"/>
      <c r="AU379" s="19"/>
      <c r="AV379" s="19"/>
    </row>
    <row r="380" customFormat="false" ht="15" hidden="false" customHeight="false" outlineLevel="0" collapsed="false">
      <c r="A380" s="19"/>
      <c r="B380" s="19"/>
      <c r="C380" s="19"/>
      <c r="D380" s="19"/>
      <c r="E380" s="19"/>
      <c r="F380" s="19"/>
      <c r="G380" s="19"/>
      <c r="H380" s="19"/>
      <c r="I380" s="19"/>
      <c r="J380" s="19"/>
      <c r="K380" s="19"/>
      <c r="L380" s="20"/>
      <c r="M380" s="20"/>
      <c r="N380" s="20"/>
      <c r="O380" s="20"/>
      <c r="P380" s="20"/>
      <c r="Q380" s="15" t="str">
        <f aca="false">IF(COUNT($L380:$P380)&lt;5,"",ROUND(($L380*Lists!$M$2+$M380*Lists!$M$3+$N380*Lists!$M$4+$O380*Lists!$M$5+$P380*Lists!$M$6)/5*100,0))</f>
        <v/>
      </c>
      <c r="R380" s="16" t="str">
        <f aca="false">IF($Q380="","",IF($Q380&gt;=Lists!$M$20,"A",IF($Q380&gt;=Lists!$M$21,"B","C")))</f>
        <v/>
      </c>
      <c r="S380" s="16" t="str">
        <f aca="false">IF($A380="","",IF(COUNTIF(Records!$C$5:$C$3000,$A380)=0,"No data",CHOOSE(_xlfn.MAXIFS(Records!$R$5:$R$3000,Records!$C$5:$C$3000,$A380,Records!$Y$5:$Y$3000,"&lt;&gt;Closed")+1,"OK","Alert","Danger")))</f>
        <v/>
      </c>
      <c r="T380" s="15" t="str">
        <f aca="false">IF($A380="","",COUNTIFS(Records!$C$5:$C$3000,$A380,Records!$R$5:$R$3000,"&gt;0",Records!$Y$5:$Y$3000,"&lt;&gt;Closed"))</f>
        <v/>
      </c>
      <c r="U380" s="20"/>
      <c r="V380" s="20"/>
      <c r="W380" s="20"/>
      <c r="X380" s="20"/>
      <c r="Y380" s="20"/>
      <c r="Z380" s="20"/>
      <c r="AA380" s="20"/>
      <c r="AB380" s="20"/>
      <c r="AC380" s="20"/>
      <c r="AD380" s="20"/>
      <c r="AE380" s="20"/>
      <c r="AF380" s="20"/>
      <c r="AG380" s="20"/>
      <c r="AH380" s="20"/>
      <c r="AI380" s="20"/>
      <c r="AJ380" s="21"/>
      <c r="AK380" s="15" t="str">
        <f aca="true">IF($AJ380="","",$AJ380-TODAY())</f>
        <v/>
      </c>
      <c r="AL380" s="16" t="str">
        <f aca="false">IF($AJ380="","",IF($AK380&lt;0,"Danger",IF($AK380&lt;=Lists!$M$24,"Alert","OK")))</f>
        <v/>
      </c>
      <c r="AM380" s="19"/>
      <c r="AN380" s="19"/>
      <c r="AO380" s="19"/>
      <c r="AP380" s="19"/>
      <c r="AQ380" s="19"/>
      <c r="AR380" s="19"/>
      <c r="AS380" s="19"/>
      <c r="AT380" s="19"/>
      <c r="AU380" s="19"/>
      <c r="AV380" s="19"/>
    </row>
    <row r="381" customFormat="false" ht="15" hidden="false" customHeight="false" outlineLevel="0" collapsed="false">
      <c r="A381" s="19"/>
      <c r="B381" s="19"/>
      <c r="C381" s="19"/>
      <c r="D381" s="19"/>
      <c r="E381" s="19"/>
      <c r="F381" s="19"/>
      <c r="G381" s="19"/>
      <c r="H381" s="19"/>
      <c r="I381" s="19"/>
      <c r="J381" s="19"/>
      <c r="K381" s="19"/>
      <c r="L381" s="20"/>
      <c r="M381" s="20"/>
      <c r="N381" s="20"/>
      <c r="O381" s="20"/>
      <c r="P381" s="20"/>
      <c r="Q381" s="15" t="str">
        <f aca="false">IF(COUNT($L381:$P381)&lt;5,"",ROUND(($L381*Lists!$M$2+$M381*Lists!$M$3+$N381*Lists!$M$4+$O381*Lists!$M$5+$P381*Lists!$M$6)/5*100,0))</f>
        <v/>
      </c>
      <c r="R381" s="16" t="str">
        <f aca="false">IF($Q381="","",IF($Q381&gt;=Lists!$M$20,"A",IF($Q381&gt;=Lists!$M$21,"B","C")))</f>
        <v/>
      </c>
      <c r="S381" s="16" t="str">
        <f aca="false">IF($A381="","",IF(COUNTIF(Records!$C$5:$C$3000,$A381)=0,"No data",CHOOSE(_xlfn.MAXIFS(Records!$R$5:$R$3000,Records!$C$5:$C$3000,$A381,Records!$Y$5:$Y$3000,"&lt;&gt;Closed")+1,"OK","Alert","Danger")))</f>
        <v/>
      </c>
      <c r="T381" s="15" t="str">
        <f aca="false">IF($A381="","",COUNTIFS(Records!$C$5:$C$3000,$A381,Records!$R$5:$R$3000,"&gt;0",Records!$Y$5:$Y$3000,"&lt;&gt;Closed"))</f>
        <v/>
      </c>
      <c r="U381" s="20"/>
      <c r="V381" s="20"/>
      <c r="W381" s="20"/>
      <c r="X381" s="20"/>
      <c r="Y381" s="20"/>
      <c r="Z381" s="20"/>
      <c r="AA381" s="20"/>
      <c r="AB381" s="20"/>
      <c r="AC381" s="20"/>
      <c r="AD381" s="20"/>
      <c r="AE381" s="20"/>
      <c r="AF381" s="20"/>
      <c r="AG381" s="20"/>
      <c r="AH381" s="20"/>
      <c r="AI381" s="20"/>
      <c r="AJ381" s="21"/>
      <c r="AK381" s="15" t="str">
        <f aca="true">IF($AJ381="","",$AJ381-TODAY())</f>
        <v/>
      </c>
      <c r="AL381" s="16" t="str">
        <f aca="false">IF($AJ381="","",IF($AK381&lt;0,"Danger",IF($AK381&lt;=Lists!$M$24,"Alert","OK")))</f>
        <v/>
      </c>
      <c r="AM381" s="19"/>
      <c r="AN381" s="19"/>
      <c r="AO381" s="19"/>
      <c r="AP381" s="19"/>
      <c r="AQ381" s="19"/>
      <c r="AR381" s="19"/>
      <c r="AS381" s="19"/>
      <c r="AT381" s="19"/>
      <c r="AU381" s="19"/>
      <c r="AV381" s="19"/>
    </row>
    <row r="382" customFormat="false" ht="15" hidden="false" customHeight="false" outlineLevel="0" collapsed="false">
      <c r="A382" s="19"/>
      <c r="B382" s="19"/>
      <c r="C382" s="19"/>
      <c r="D382" s="19"/>
      <c r="E382" s="19"/>
      <c r="F382" s="19"/>
      <c r="G382" s="19"/>
      <c r="H382" s="19"/>
      <c r="I382" s="19"/>
      <c r="J382" s="19"/>
      <c r="K382" s="19"/>
      <c r="L382" s="20"/>
      <c r="M382" s="20"/>
      <c r="N382" s="20"/>
      <c r="O382" s="20"/>
      <c r="P382" s="20"/>
      <c r="Q382" s="15" t="str">
        <f aca="false">IF(COUNT($L382:$P382)&lt;5,"",ROUND(($L382*Lists!$M$2+$M382*Lists!$M$3+$N382*Lists!$M$4+$O382*Lists!$M$5+$P382*Lists!$M$6)/5*100,0))</f>
        <v/>
      </c>
      <c r="R382" s="16" t="str">
        <f aca="false">IF($Q382="","",IF($Q382&gt;=Lists!$M$20,"A",IF($Q382&gt;=Lists!$M$21,"B","C")))</f>
        <v/>
      </c>
      <c r="S382" s="16" t="str">
        <f aca="false">IF($A382="","",IF(COUNTIF(Records!$C$5:$C$3000,$A382)=0,"No data",CHOOSE(_xlfn.MAXIFS(Records!$R$5:$R$3000,Records!$C$5:$C$3000,$A382,Records!$Y$5:$Y$3000,"&lt;&gt;Closed")+1,"OK","Alert","Danger")))</f>
        <v/>
      </c>
      <c r="T382" s="15" t="str">
        <f aca="false">IF($A382="","",COUNTIFS(Records!$C$5:$C$3000,$A382,Records!$R$5:$R$3000,"&gt;0",Records!$Y$5:$Y$3000,"&lt;&gt;Closed"))</f>
        <v/>
      </c>
      <c r="U382" s="20"/>
      <c r="V382" s="20"/>
      <c r="W382" s="20"/>
      <c r="X382" s="20"/>
      <c r="Y382" s="20"/>
      <c r="Z382" s="20"/>
      <c r="AA382" s="20"/>
      <c r="AB382" s="20"/>
      <c r="AC382" s="20"/>
      <c r="AD382" s="20"/>
      <c r="AE382" s="20"/>
      <c r="AF382" s="20"/>
      <c r="AG382" s="20"/>
      <c r="AH382" s="20"/>
      <c r="AI382" s="20"/>
      <c r="AJ382" s="21"/>
      <c r="AK382" s="15" t="str">
        <f aca="true">IF($AJ382="","",$AJ382-TODAY())</f>
        <v/>
      </c>
      <c r="AL382" s="16" t="str">
        <f aca="false">IF($AJ382="","",IF($AK382&lt;0,"Danger",IF($AK382&lt;=Lists!$M$24,"Alert","OK")))</f>
        <v/>
      </c>
      <c r="AM382" s="19"/>
      <c r="AN382" s="19"/>
      <c r="AO382" s="19"/>
      <c r="AP382" s="19"/>
      <c r="AQ382" s="19"/>
      <c r="AR382" s="19"/>
      <c r="AS382" s="19"/>
      <c r="AT382" s="19"/>
      <c r="AU382" s="19"/>
      <c r="AV382" s="19"/>
    </row>
    <row r="383" customFormat="false" ht="15" hidden="false" customHeight="false" outlineLevel="0" collapsed="false">
      <c r="A383" s="19"/>
      <c r="B383" s="19"/>
      <c r="C383" s="19"/>
      <c r="D383" s="19"/>
      <c r="E383" s="19"/>
      <c r="F383" s="19"/>
      <c r="G383" s="19"/>
      <c r="H383" s="19"/>
      <c r="I383" s="19"/>
      <c r="J383" s="19"/>
      <c r="K383" s="19"/>
      <c r="L383" s="20"/>
      <c r="M383" s="20"/>
      <c r="N383" s="20"/>
      <c r="O383" s="20"/>
      <c r="P383" s="20"/>
      <c r="Q383" s="15" t="str">
        <f aca="false">IF(COUNT($L383:$P383)&lt;5,"",ROUND(($L383*Lists!$M$2+$M383*Lists!$M$3+$N383*Lists!$M$4+$O383*Lists!$M$5+$P383*Lists!$M$6)/5*100,0))</f>
        <v/>
      </c>
      <c r="R383" s="16" t="str">
        <f aca="false">IF($Q383="","",IF($Q383&gt;=Lists!$M$20,"A",IF($Q383&gt;=Lists!$M$21,"B","C")))</f>
        <v/>
      </c>
      <c r="S383" s="16" t="str">
        <f aca="false">IF($A383="","",IF(COUNTIF(Records!$C$5:$C$3000,$A383)=0,"No data",CHOOSE(_xlfn.MAXIFS(Records!$R$5:$R$3000,Records!$C$5:$C$3000,$A383,Records!$Y$5:$Y$3000,"&lt;&gt;Closed")+1,"OK","Alert","Danger")))</f>
        <v/>
      </c>
      <c r="T383" s="15" t="str">
        <f aca="false">IF($A383="","",COUNTIFS(Records!$C$5:$C$3000,$A383,Records!$R$5:$R$3000,"&gt;0",Records!$Y$5:$Y$3000,"&lt;&gt;Closed"))</f>
        <v/>
      </c>
      <c r="U383" s="20"/>
      <c r="V383" s="20"/>
      <c r="W383" s="20"/>
      <c r="X383" s="20"/>
      <c r="Y383" s="20"/>
      <c r="Z383" s="20"/>
      <c r="AA383" s="20"/>
      <c r="AB383" s="20"/>
      <c r="AC383" s="20"/>
      <c r="AD383" s="20"/>
      <c r="AE383" s="20"/>
      <c r="AF383" s="20"/>
      <c r="AG383" s="20"/>
      <c r="AH383" s="20"/>
      <c r="AI383" s="20"/>
      <c r="AJ383" s="21"/>
      <c r="AK383" s="15" t="str">
        <f aca="true">IF($AJ383="","",$AJ383-TODAY())</f>
        <v/>
      </c>
      <c r="AL383" s="16" t="str">
        <f aca="false">IF($AJ383="","",IF($AK383&lt;0,"Danger",IF($AK383&lt;=Lists!$M$24,"Alert","OK")))</f>
        <v/>
      </c>
      <c r="AM383" s="19"/>
      <c r="AN383" s="19"/>
      <c r="AO383" s="19"/>
      <c r="AP383" s="19"/>
      <c r="AQ383" s="19"/>
      <c r="AR383" s="19"/>
      <c r="AS383" s="19"/>
      <c r="AT383" s="19"/>
      <c r="AU383" s="19"/>
      <c r="AV383" s="19"/>
    </row>
    <row r="384" customFormat="false" ht="15" hidden="false" customHeight="false" outlineLevel="0" collapsed="false">
      <c r="A384" s="19"/>
      <c r="B384" s="19"/>
      <c r="C384" s="19"/>
      <c r="D384" s="19"/>
      <c r="E384" s="19"/>
      <c r="F384" s="19"/>
      <c r="G384" s="19"/>
      <c r="H384" s="19"/>
      <c r="I384" s="19"/>
      <c r="J384" s="19"/>
      <c r="K384" s="19"/>
      <c r="L384" s="20"/>
      <c r="M384" s="20"/>
      <c r="N384" s="20"/>
      <c r="O384" s="20"/>
      <c r="P384" s="20"/>
      <c r="Q384" s="15" t="str">
        <f aca="false">IF(COUNT($L384:$P384)&lt;5,"",ROUND(($L384*Lists!$M$2+$M384*Lists!$M$3+$N384*Lists!$M$4+$O384*Lists!$M$5+$P384*Lists!$M$6)/5*100,0))</f>
        <v/>
      </c>
      <c r="R384" s="16" t="str">
        <f aca="false">IF($Q384="","",IF($Q384&gt;=Lists!$M$20,"A",IF($Q384&gt;=Lists!$M$21,"B","C")))</f>
        <v/>
      </c>
      <c r="S384" s="16" t="str">
        <f aca="false">IF($A384="","",IF(COUNTIF(Records!$C$5:$C$3000,$A384)=0,"No data",CHOOSE(_xlfn.MAXIFS(Records!$R$5:$R$3000,Records!$C$5:$C$3000,$A384,Records!$Y$5:$Y$3000,"&lt;&gt;Closed")+1,"OK","Alert","Danger")))</f>
        <v/>
      </c>
      <c r="T384" s="15" t="str">
        <f aca="false">IF($A384="","",COUNTIFS(Records!$C$5:$C$3000,$A384,Records!$R$5:$R$3000,"&gt;0",Records!$Y$5:$Y$3000,"&lt;&gt;Closed"))</f>
        <v/>
      </c>
      <c r="U384" s="20"/>
      <c r="V384" s="20"/>
      <c r="W384" s="20"/>
      <c r="X384" s="20"/>
      <c r="Y384" s="20"/>
      <c r="Z384" s="20"/>
      <c r="AA384" s="20"/>
      <c r="AB384" s="20"/>
      <c r="AC384" s="20"/>
      <c r="AD384" s="20"/>
      <c r="AE384" s="20"/>
      <c r="AF384" s="20"/>
      <c r="AG384" s="20"/>
      <c r="AH384" s="20"/>
      <c r="AI384" s="20"/>
      <c r="AJ384" s="21"/>
      <c r="AK384" s="15" t="str">
        <f aca="true">IF($AJ384="","",$AJ384-TODAY())</f>
        <v/>
      </c>
      <c r="AL384" s="16" t="str">
        <f aca="false">IF($AJ384="","",IF($AK384&lt;0,"Danger",IF($AK384&lt;=Lists!$M$24,"Alert","OK")))</f>
        <v/>
      </c>
      <c r="AM384" s="19"/>
      <c r="AN384" s="19"/>
      <c r="AO384" s="19"/>
      <c r="AP384" s="19"/>
      <c r="AQ384" s="19"/>
      <c r="AR384" s="19"/>
      <c r="AS384" s="19"/>
      <c r="AT384" s="19"/>
      <c r="AU384" s="19"/>
      <c r="AV384" s="19"/>
    </row>
    <row r="385" customFormat="false" ht="15" hidden="false" customHeight="false" outlineLevel="0" collapsed="false">
      <c r="A385" s="19"/>
      <c r="B385" s="19"/>
      <c r="C385" s="19"/>
      <c r="D385" s="19"/>
      <c r="E385" s="19"/>
      <c r="F385" s="19"/>
      <c r="G385" s="19"/>
      <c r="H385" s="19"/>
      <c r="I385" s="19"/>
      <c r="J385" s="19"/>
      <c r="K385" s="19"/>
      <c r="L385" s="20"/>
      <c r="M385" s="20"/>
      <c r="N385" s="20"/>
      <c r="O385" s="20"/>
      <c r="P385" s="20"/>
      <c r="Q385" s="15" t="str">
        <f aca="false">IF(COUNT($L385:$P385)&lt;5,"",ROUND(($L385*Lists!$M$2+$M385*Lists!$M$3+$N385*Lists!$M$4+$O385*Lists!$M$5+$P385*Lists!$M$6)/5*100,0))</f>
        <v/>
      </c>
      <c r="R385" s="16" t="str">
        <f aca="false">IF($Q385="","",IF($Q385&gt;=Lists!$M$20,"A",IF($Q385&gt;=Lists!$M$21,"B","C")))</f>
        <v/>
      </c>
      <c r="S385" s="16" t="str">
        <f aca="false">IF($A385="","",IF(COUNTIF(Records!$C$5:$C$3000,$A385)=0,"No data",CHOOSE(_xlfn.MAXIFS(Records!$R$5:$R$3000,Records!$C$5:$C$3000,$A385,Records!$Y$5:$Y$3000,"&lt;&gt;Closed")+1,"OK","Alert","Danger")))</f>
        <v/>
      </c>
      <c r="T385" s="15" t="str">
        <f aca="false">IF($A385="","",COUNTIFS(Records!$C$5:$C$3000,$A385,Records!$R$5:$R$3000,"&gt;0",Records!$Y$5:$Y$3000,"&lt;&gt;Closed"))</f>
        <v/>
      </c>
      <c r="U385" s="20"/>
      <c r="V385" s="20"/>
      <c r="W385" s="20"/>
      <c r="X385" s="20"/>
      <c r="Y385" s="20"/>
      <c r="Z385" s="20"/>
      <c r="AA385" s="20"/>
      <c r="AB385" s="20"/>
      <c r="AC385" s="20"/>
      <c r="AD385" s="20"/>
      <c r="AE385" s="20"/>
      <c r="AF385" s="20"/>
      <c r="AG385" s="20"/>
      <c r="AH385" s="20"/>
      <c r="AI385" s="20"/>
      <c r="AJ385" s="21"/>
      <c r="AK385" s="15" t="str">
        <f aca="true">IF($AJ385="","",$AJ385-TODAY())</f>
        <v/>
      </c>
      <c r="AL385" s="16" t="str">
        <f aca="false">IF($AJ385="","",IF($AK385&lt;0,"Danger",IF($AK385&lt;=Lists!$M$24,"Alert","OK")))</f>
        <v/>
      </c>
      <c r="AM385" s="19"/>
      <c r="AN385" s="19"/>
      <c r="AO385" s="19"/>
      <c r="AP385" s="19"/>
      <c r="AQ385" s="19"/>
      <c r="AR385" s="19"/>
      <c r="AS385" s="19"/>
      <c r="AT385" s="19"/>
      <c r="AU385" s="19"/>
      <c r="AV385" s="19"/>
    </row>
    <row r="386" customFormat="false" ht="15" hidden="false" customHeight="false" outlineLevel="0" collapsed="false">
      <c r="A386" s="19"/>
      <c r="B386" s="19"/>
      <c r="C386" s="19"/>
      <c r="D386" s="19"/>
      <c r="E386" s="19"/>
      <c r="F386" s="19"/>
      <c r="G386" s="19"/>
      <c r="H386" s="19"/>
      <c r="I386" s="19"/>
      <c r="J386" s="19"/>
      <c r="K386" s="19"/>
      <c r="L386" s="20"/>
      <c r="M386" s="20"/>
      <c r="N386" s="20"/>
      <c r="O386" s="20"/>
      <c r="P386" s="20"/>
      <c r="Q386" s="15" t="str">
        <f aca="false">IF(COUNT($L386:$P386)&lt;5,"",ROUND(($L386*Lists!$M$2+$M386*Lists!$M$3+$N386*Lists!$M$4+$O386*Lists!$M$5+$P386*Lists!$M$6)/5*100,0))</f>
        <v/>
      </c>
      <c r="R386" s="16" t="str">
        <f aca="false">IF($Q386="","",IF($Q386&gt;=Lists!$M$20,"A",IF($Q386&gt;=Lists!$M$21,"B","C")))</f>
        <v/>
      </c>
      <c r="S386" s="16" t="str">
        <f aca="false">IF($A386="","",IF(COUNTIF(Records!$C$5:$C$3000,$A386)=0,"No data",CHOOSE(_xlfn.MAXIFS(Records!$R$5:$R$3000,Records!$C$5:$C$3000,$A386,Records!$Y$5:$Y$3000,"&lt;&gt;Closed")+1,"OK","Alert","Danger")))</f>
        <v/>
      </c>
      <c r="T386" s="15" t="str">
        <f aca="false">IF($A386="","",COUNTIFS(Records!$C$5:$C$3000,$A386,Records!$R$5:$R$3000,"&gt;0",Records!$Y$5:$Y$3000,"&lt;&gt;Closed"))</f>
        <v/>
      </c>
      <c r="U386" s="20"/>
      <c r="V386" s="20"/>
      <c r="W386" s="20"/>
      <c r="X386" s="20"/>
      <c r="Y386" s="20"/>
      <c r="Z386" s="20"/>
      <c r="AA386" s="20"/>
      <c r="AB386" s="20"/>
      <c r="AC386" s="20"/>
      <c r="AD386" s="20"/>
      <c r="AE386" s="20"/>
      <c r="AF386" s="20"/>
      <c r="AG386" s="20"/>
      <c r="AH386" s="20"/>
      <c r="AI386" s="20"/>
      <c r="AJ386" s="21"/>
      <c r="AK386" s="15" t="str">
        <f aca="true">IF($AJ386="","",$AJ386-TODAY())</f>
        <v/>
      </c>
      <c r="AL386" s="16" t="str">
        <f aca="false">IF($AJ386="","",IF($AK386&lt;0,"Danger",IF($AK386&lt;=Lists!$M$24,"Alert","OK")))</f>
        <v/>
      </c>
      <c r="AM386" s="19"/>
      <c r="AN386" s="19"/>
      <c r="AO386" s="19"/>
      <c r="AP386" s="19"/>
      <c r="AQ386" s="19"/>
      <c r="AR386" s="19"/>
      <c r="AS386" s="19"/>
      <c r="AT386" s="19"/>
      <c r="AU386" s="19"/>
      <c r="AV386" s="19"/>
    </row>
    <row r="387" customFormat="false" ht="15" hidden="false" customHeight="false" outlineLevel="0" collapsed="false">
      <c r="A387" s="19"/>
      <c r="B387" s="19"/>
      <c r="C387" s="19"/>
      <c r="D387" s="19"/>
      <c r="E387" s="19"/>
      <c r="F387" s="19"/>
      <c r="G387" s="19"/>
      <c r="H387" s="19"/>
      <c r="I387" s="19"/>
      <c r="J387" s="19"/>
      <c r="K387" s="19"/>
      <c r="L387" s="20"/>
      <c r="M387" s="20"/>
      <c r="N387" s="20"/>
      <c r="O387" s="20"/>
      <c r="P387" s="20"/>
      <c r="Q387" s="15" t="str">
        <f aca="false">IF(COUNT($L387:$P387)&lt;5,"",ROUND(($L387*Lists!$M$2+$M387*Lists!$M$3+$N387*Lists!$M$4+$O387*Lists!$M$5+$P387*Lists!$M$6)/5*100,0))</f>
        <v/>
      </c>
      <c r="R387" s="16" t="str">
        <f aca="false">IF($Q387="","",IF($Q387&gt;=Lists!$M$20,"A",IF($Q387&gt;=Lists!$M$21,"B","C")))</f>
        <v/>
      </c>
      <c r="S387" s="16" t="str">
        <f aca="false">IF($A387="","",IF(COUNTIF(Records!$C$5:$C$3000,$A387)=0,"No data",CHOOSE(_xlfn.MAXIFS(Records!$R$5:$R$3000,Records!$C$5:$C$3000,$A387,Records!$Y$5:$Y$3000,"&lt;&gt;Closed")+1,"OK","Alert","Danger")))</f>
        <v/>
      </c>
      <c r="T387" s="15" t="str">
        <f aca="false">IF($A387="","",COUNTIFS(Records!$C$5:$C$3000,$A387,Records!$R$5:$R$3000,"&gt;0",Records!$Y$5:$Y$3000,"&lt;&gt;Closed"))</f>
        <v/>
      </c>
      <c r="U387" s="20"/>
      <c r="V387" s="20"/>
      <c r="W387" s="20"/>
      <c r="X387" s="20"/>
      <c r="Y387" s="20"/>
      <c r="Z387" s="20"/>
      <c r="AA387" s="20"/>
      <c r="AB387" s="20"/>
      <c r="AC387" s="20"/>
      <c r="AD387" s="20"/>
      <c r="AE387" s="20"/>
      <c r="AF387" s="20"/>
      <c r="AG387" s="20"/>
      <c r="AH387" s="20"/>
      <c r="AI387" s="20"/>
      <c r="AJ387" s="21"/>
      <c r="AK387" s="15" t="str">
        <f aca="true">IF($AJ387="","",$AJ387-TODAY())</f>
        <v/>
      </c>
      <c r="AL387" s="16" t="str">
        <f aca="false">IF($AJ387="","",IF($AK387&lt;0,"Danger",IF($AK387&lt;=Lists!$M$24,"Alert","OK")))</f>
        <v/>
      </c>
      <c r="AM387" s="19"/>
      <c r="AN387" s="19"/>
      <c r="AO387" s="19"/>
      <c r="AP387" s="19"/>
      <c r="AQ387" s="19"/>
      <c r="AR387" s="19"/>
      <c r="AS387" s="19"/>
      <c r="AT387" s="19"/>
      <c r="AU387" s="19"/>
      <c r="AV387" s="19"/>
    </row>
    <row r="388" customFormat="false" ht="15" hidden="false" customHeight="false" outlineLevel="0" collapsed="false">
      <c r="A388" s="19"/>
      <c r="B388" s="19"/>
      <c r="C388" s="19"/>
      <c r="D388" s="19"/>
      <c r="E388" s="19"/>
      <c r="F388" s="19"/>
      <c r="G388" s="19"/>
      <c r="H388" s="19"/>
      <c r="I388" s="19"/>
      <c r="J388" s="19"/>
      <c r="K388" s="19"/>
      <c r="L388" s="20"/>
      <c r="M388" s="20"/>
      <c r="N388" s="20"/>
      <c r="O388" s="20"/>
      <c r="P388" s="20"/>
      <c r="Q388" s="15" t="str">
        <f aca="false">IF(COUNT($L388:$P388)&lt;5,"",ROUND(($L388*Lists!$M$2+$M388*Lists!$M$3+$N388*Lists!$M$4+$O388*Lists!$M$5+$P388*Lists!$M$6)/5*100,0))</f>
        <v/>
      </c>
      <c r="R388" s="16" t="str">
        <f aca="false">IF($Q388="","",IF($Q388&gt;=Lists!$M$20,"A",IF($Q388&gt;=Lists!$M$21,"B","C")))</f>
        <v/>
      </c>
      <c r="S388" s="16" t="str">
        <f aca="false">IF($A388="","",IF(COUNTIF(Records!$C$5:$C$3000,$A388)=0,"No data",CHOOSE(_xlfn.MAXIFS(Records!$R$5:$R$3000,Records!$C$5:$C$3000,$A388,Records!$Y$5:$Y$3000,"&lt;&gt;Closed")+1,"OK","Alert","Danger")))</f>
        <v/>
      </c>
      <c r="T388" s="15" t="str">
        <f aca="false">IF($A388="","",COUNTIFS(Records!$C$5:$C$3000,$A388,Records!$R$5:$R$3000,"&gt;0",Records!$Y$5:$Y$3000,"&lt;&gt;Closed"))</f>
        <v/>
      </c>
      <c r="U388" s="20"/>
      <c r="V388" s="20"/>
      <c r="W388" s="20"/>
      <c r="X388" s="20"/>
      <c r="Y388" s="20"/>
      <c r="Z388" s="20"/>
      <c r="AA388" s="20"/>
      <c r="AB388" s="20"/>
      <c r="AC388" s="20"/>
      <c r="AD388" s="20"/>
      <c r="AE388" s="20"/>
      <c r="AF388" s="20"/>
      <c r="AG388" s="20"/>
      <c r="AH388" s="20"/>
      <c r="AI388" s="20"/>
      <c r="AJ388" s="21"/>
      <c r="AK388" s="15" t="str">
        <f aca="true">IF($AJ388="","",$AJ388-TODAY())</f>
        <v/>
      </c>
      <c r="AL388" s="16" t="str">
        <f aca="false">IF($AJ388="","",IF($AK388&lt;0,"Danger",IF($AK388&lt;=Lists!$M$24,"Alert","OK")))</f>
        <v/>
      </c>
      <c r="AM388" s="19"/>
      <c r="AN388" s="19"/>
      <c r="AO388" s="19"/>
      <c r="AP388" s="19"/>
      <c r="AQ388" s="19"/>
      <c r="AR388" s="19"/>
      <c r="AS388" s="19"/>
      <c r="AT388" s="19"/>
      <c r="AU388" s="19"/>
      <c r="AV388" s="19"/>
    </row>
    <row r="389" customFormat="false" ht="15" hidden="false" customHeight="false" outlineLevel="0" collapsed="false">
      <c r="A389" s="19"/>
      <c r="B389" s="19"/>
      <c r="C389" s="19"/>
      <c r="D389" s="19"/>
      <c r="E389" s="19"/>
      <c r="F389" s="19"/>
      <c r="G389" s="19"/>
      <c r="H389" s="19"/>
      <c r="I389" s="19"/>
      <c r="J389" s="19"/>
      <c r="K389" s="19"/>
      <c r="L389" s="20"/>
      <c r="M389" s="20"/>
      <c r="N389" s="20"/>
      <c r="O389" s="20"/>
      <c r="P389" s="20"/>
      <c r="Q389" s="15" t="str">
        <f aca="false">IF(COUNT($L389:$P389)&lt;5,"",ROUND(($L389*Lists!$M$2+$M389*Lists!$M$3+$N389*Lists!$M$4+$O389*Lists!$M$5+$P389*Lists!$M$6)/5*100,0))</f>
        <v/>
      </c>
      <c r="R389" s="16" t="str">
        <f aca="false">IF($Q389="","",IF($Q389&gt;=Lists!$M$20,"A",IF($Q389&gt;=Lists!$M$21,"B","C")))</f>
        <v/>
      </c>
      <c r="S389" s="16" t="str">
        <f aca="false">IF($A389="","",IF(COUNTIF(Records!$C$5:$C$3000,$A389)=0,"No data",CHOOSE(_xlfn.MAXIFS(Records!$R$5:$R$3000,Records!$C$5:$C$3000,$A389,Records!$Y$5:$Y$3000,"&lt;&gt;Closed")+1,"OK","Alert","Danger")))</f>
        <v/>
      </c>
      <c r="T389" s="15" t="str">
        <f aca="false">IF($A389="","",COUNTIFS(Records!$C$5:$C$3000,$A389,Records!$R$5:$R$3000,"&gt;0",Records!$Y$5:$Y$3000,"&lt;&gt;Closed"))</f>
        <v/>
      </c>
      <c r="U389" s="20"/>
      <c r="V389" s="20"/>
      <c r="W389" s="20"/>
      <c r="X389" s="20"/>
      <c r="Y389" s="20"/>
      <c r="Z389" s="20"/>
      <c r="AA389" s="20"/>
      <c r="AB389" s="20"/>
      <c r="AC389" s="20"/>
      <c r="AD389" s="20"/>
      <c r="AE389" s="20"/>
      <c r="AF389" s="20"/>
      <c r="AG389" s="20"/>
      <c r="AH389" s="20"/>
      <c r="AI389" s="20"/>
      <c r="AJ389" s="21"/>
      <c r="AK389" s="15" t="str">
        <f aca="true">IF($AJ389="","",$AJ389-TODAY())</f>
        <v/>
      </c>
      <c r="AL389" s="16" t="str">
        <f aca="false">IF($AJ389="","",IF($AK389&lt;0,"Danger",IF($AK389&lt;=Lists!$M$24,"Alert","OK")))</f>
        <v/>
      </c>
      <c r="AM389" s="19"/>
      <c r="AN389" s="19"/>
      <c r="AO389" s="19"/>
      <c r="AP389" s="19"/>
      <c r="AQ389" s="19"/>
      <c r="AR389" s="19"/>
      <c r="AS389" s="19"/>
      <c r="AT389" s="19"/>
      <c r="AU389" s="19"/>
      <c r="AV389" s="19"/>
    </row>
    <row r="390" customFormat="false" ht="15" hidden="false" customHeight="false" outlineLevel="0" collapsed="false">
      <c r="A390" s="19"/>
      <c r="B390" s="19"/>
      <c r="C390" s="19"/>
      <c r="D390" s="19"/>
      <c r="E390" s="19"/>
      <c r="F390" s="19"/>
      <c r="G390" s="19"/>
      <c r="H390" s="19"/>
      <c r="I390" s="19"/>
      <c r="J390" s="19"/>
      <c r="K390" s="19"/>
      <c r="L390" s="20"/>
      <c r="M390" s="20"/>
      <c r="N390" s="20"/>
      <c r="O390" s="20"/>
      <c r="P390" s="20"/>
      <c r="Q390" s="15" t="str">
        <f aca="false">IF(COUNT($L390:$P390)&lt;5,"",ROUND(($L390*Lists!$M$2+$M390*Lists!$M$3+$N390*Lists!$M$4+$O390*Lists!$M$5+$P390*Lists!$M$6)/5*100,0))</f>
        <v/>
      </c>
      <c r="R390" s="16" t="str">
        <f aca="false">IF($Q390="","",IF($Q390&gt;=Lists!$M$20,"A",IF($Q390&gt;=Lists!$M$21,"B","C")))</f>
        <v/>
      </c>
      <c r="S390" s="16" t="str">
        <f aca="false">IF($A390="","",IF(COUNTIF(Records!$C$5:$C$3000,$A390)=0,"No data",CHOOSE(_xlfn.MAXIFS(Records!$R$5:$R$3000,Records!$C$5:$C$3000,$A390,Records!$Y$5:$Y$3000,"&lt;&gt;Closed")+1,"OK","Alert","Danger")))</f>
        <v/>
      </c>
      <c r="T390" s="15" t="str">
        <f aca="false">IF($A390="","",COUNTIFS(Records!$C$5:$C$3000,$A390,Records!$R$5:$R$3000,"&gt;0",Records!$Y$5:$Y$3000,"&lt;&gt;Closed"))</f>
        <v/>
      </c>
      <c r="U390" s="20"/>
      <c r="V390" s="20"/>
      <c r="W390" s="20"/>
      <c r="X390" s="20"/>
      <c r="Y390" s="20"/>
      <c r="Z390" s="20"/>
      <c r="AA390" s="20"/>
      <c r="AB390" s="20"/>
      <c r="AC390" s="20"/>
      <c r="AD390" s="20"/>
      <c r="AE390" s="20"/>
      <c r="AF390" s="20"/>
      <c r="AG390" s="20"/>
      <c r="AH390" s="20"/>
      <c r="AI390" s="20"/>
      <c r="AJ390" s="21"/>
      <c r="AK390" s="15" t="str">
        <f aca="true">IF($AJ390="","",$AJ390-TODAY())</f>
        <v/>
      </c>
      <c r="AL390" s="16" t="str">
        <f aca="false">IF($AJ390="","",IF($AK390&lt;0,"Danger",IF($AK390&lt;=Lists!$M$24,"Alert","OK")))</f>
        <v/>
      </c>
      <c r="AM390" s="19"/>
      <c r="AN390" s="19"/>
      <c r="AO390" s="19"/>
      <c r="AP390" s="19"/>
      <c r="AQ390" s="19"/>
      <c r="AR390" s="19"/>
      <c r="AS390" s="19"/>
      <c r="AT390" s="19"/>
      <c r="AU390" s="19"/>
      <c r="AV390" s="19"/>
    </row>
    <row r="391" customFormat="false" ht="15" hidden="false" customHeight="false" outlineLevel="0" collapsed="false">
      <c r="A391" s="19"/>
      <c r="B391" s="19"/>
      <c r="C391" s="19"/>
      <c r="D391" s="19"/>
      <c r="E391" s="19"/>
      <c r="F391" s="19"/>
      <c r="G391" s="19"/>
      <c r="H391" s="19"/>
      <c r="I391" s="19"/>
      <c r="J391" s="19"/>
      <c r="K391" s="19"/>
      <c r="L391" s="20"/>
      <c r="M391" s="20"/>
      <c r="N391" s="20"/>
      <c r="O391" s="20"/>
      <c r="P391" s="20"/>
      <c r="Q391" s="15" t="str">
        <f aca="false">IF(COUNT($L391:$P391)&lt;5,"",ROUND(($L391*Lists!$M$2+$M391*Lists!$M$3+$N391*Lists!$M$4+$O391*Lists!$M$5+$P391*Lists!$M$6)/5*100,0))</f>
        <v/>
      </c>
      <c r="R391" s="16" t="str">
        <f aca="false">IF($Q391="","",IF($Q391&gt;=Lists!$M$20,"A",IF($Q391&gt;=Lists!$M$21,"B","C")))</f>
        <v/>
      </c>
      <c r="S391" s="16" t="str">
        <f aca="false">IF($A391="","",IF(COUNTIF(Records!$C$5:$C$3000,$A391)=0,"No data",CHOOSE(_xlfn.MAXIFS(Records!$R$5:$R$3000,Records!$C$5:$C$3000,$A391,Records!$Y$5:$Y$3000,"&lt;&gt;Closed")+1,"OK","Alert","Danger")))</f>
        <v/>
      </c>
      <c r="T391" s="15" t="str">
        <f aca="false">IF($A391="","",COUNTIFS(Records!$C$5:$C$3000,$A391,Records!$R$5:$R$3000,"&gt;0",Records!$Y$5:$Y$3000,"&lt;&gt;Closed"))</f>
        <v/>
      </c>
      <c r="U391" s="20"/>
      <c r="V391" s="20"/>
      <c r="W391" s="20"/>
      <c r="X391" s="20"/>
      <c r="Y391" s="20"/>
      <c r="Z391" s="20"/>
      <c r="AA391" s="20"/>
      <c r="AB391" s="20"/>
      <c r="AC391" s="20"/>
      <c r="AD391" s="20"/>
      <c r="AE391" s="20"/>
      <c r="AF391" s="20"/>
      <c r="AG391" s="20"/>
      <c r="AH391" s="20"/>
      <c r="AI391" s="20"/>
      <c r="AJ391" s="21"/>
      <c r="AK391" s="15" t="str">
        <f aca="true">IF($AJ391="","",$AJ391-TODAY())</f>
        <v/>
      </c>
      <c r="AL391" s="16" t="str">
        <f aca="false">IF($AJ391="","",IF($AK391&lt;0,"Danger",IF($AK391&lt;=Lists!$M$24,"Alert","OK")))</f>
        <v/>
      </c>
      <c r="AM391" s="19"/>
      <c r="AN391" s="19"/>
      <c r="AO391" s="19"/>
      <c r="AP391" s="19"/>
      <c r="AQ391" s="19"/>
      <c r="AR391" s="19"/>
      <c r="AS391" s="19"/>
      <c r="AT391" s="19"/>
      <c r="AU391" s="19"/>
      <c r="AV391" s="19"/>
    </row>
    <row r="392" customFormat="false" ht="15" hidden="false" customHeight="false" outlineLevel="0" collapsed="false">
      <c r="A392" s="19"/>
      <c r="B392" s="19"/>
      <c r="C392" s="19"/>
      <c r="D392" s="19"/>
      <c r="E392" s="19"/>
      <c r="F392" s="19"/>
      <c r="G392" s="19"/>
      <c r="H392" s="19"/>
      <c r="I392" s="19"/>
      <c r="J392" s="19"/>
      <c r="K392" s="19"/>
      <c r="L392" s="20"/>
      <c r="M392" s="20"/>
      <c r="N392" s="20"/>
      <c r="O392" s="20"/>
      <c r="P392" s="20"/>
      <c r="Q392" s="15" t="str">
        <f aca="false">IF(COUNT($L392:$P392)&lt;5,"",ROUND(($L392*Lists!$M$2+$M392*Lists!$M$3+$N392*Lists!$M$4+$O392*Lists!$M$5+$P392*Lists!$M$6)/5*100,0))</f>
        <v/>
      </c>
      <c r="R392" s="16" t="str">
        <f aca="false">IF($Q392="","",IF($Q392&gt;=Lists!$M$20,"A",IF($Q392&gt;=Lists!$M$21,"B","C")))</f>
        <v/>
      </c>
      <c r="S392" s="16" t="str">
        <f aca="false">IF($A392="","",IF(COUNTIF(Records!$C$5:$C$3000,$A392)=0,"No data",CHOOSE(_xlfn.MAXIFS(Records!$R$5:$R$3000,Records!$C$5:$C$3000,$A392,Records!$Y$5:$Y$3000,"&lt;&gt;Closed")+1,"OK","Alert","Danger")))</f>
        <v/>
      </c>
      <c r="T392" s="15" t="str">
        <f aca="false">IF($A392="","",COUNTIFS(Records!$C$5:$C$3000,$A392,Records!$R$5:$R$3000,"&gt;0",Records!$Y$5:$Y$3000,"&lt;&gt;Closed"))</f>
        <v/>
      </c>
      <c r="U392" s="20"/>
      <c r="V392" s="20"/>
      <c r="W392" s="20"/>
      <c r="X392" s="20"/>
      <c r="Y392" s="20"/>
      <c r="Z392" s="20"/>
      <c r="AA392" s="20"/>
      <c r="AB392" s="20"/>
      <c r="AC392" s="20"/>
      <c r="AD392" s="20"/>
      <c r="AE392" s="20"/>
      <c r="AF392" s="20"/>
      <c r="AG392" s="20"/>
      <c r="AH392" s="20"/>
      <c r="AI392" s="20"/>
      <c r="AJ392" s="21"/>
      <c r="AK392" s="15" t="str">
        <f aca="true">IF($AJ392="","",$AJ392-TODAY())</f>
        <v/>
      </c>
      <c r="AL392" s="16" t="str">
        <f aca="false">IF($AJ392="","",IF($AK392&lt;0,"Danger",IF($AK392&lt;=Lists!$M$24,"Alert","OK")))</f>
        <v/>
      </c>
      <c r="AM392" s="19"/>
      <c r="AN392" s="19"/>
      <c r="AO392" s="19"/>
      <c r="AP392" s="19"/>
      <c r="AQ392" s="19"/>
      <c r="AR392" s="19"/>
      <c r="AS392" s="19"/>
      <c r="AT392" s="19"/>
      <c r="AU392" s="19"/>
      <c r="AV392" s="19"/>
    </row>
    <row r="393" customFormat="false" ht="15" hidden="false" customHeight="false" outlineLevel="0" collapsed="false">
      <c r="A393" s="19"/>
      <c r="B393" s="19"/>
      <c r="C393" s="19"/>
      <c r="D393" s="19"/>
      <c r="E393" s="19"/>
      <c r="F393" s="19"/>
      <c r="G393" s="19"/>
      <c r="H393" s="19"/>
      <c r="I393" s="19"/>
      <c r="J393" s="19"/>
      <c r="K393" s="19"/>
      <c r="L393" s="20"/>
      <c r="M393" s="20"/>
      <c r="N393" s="20"/>
      <c r="O393" s="20"/>
      <c r="P393" s="20"/>
      <c r="Q393" s="15" t="str">
        <f aca="false">IF(COUNT($L393:$P393)&lt;5,"",ROUND(($L393*Lists!$M$2+$M393*Lists!$M$3+$N393*Lists!$M$4+$O393*Lists!$M$5+$P393*Lists!$M$6)/5*100,0))</f>
        <v/>
      </c>
      <c r="R393" s="16" t="str">
        <f aca="false">IF($Q393="","",IF($Q393&gt;=Lists!$M$20,"A",IF($Q393&gt;=Lists!$M$21,"B","C")))</f>
        <v/>
      </c>
      <c r="S393" s="16" t="str">
        <f aca="false">IF($A393="","",IF(COUNTIF(Records!$C$5:$C$3000,$A393)=0,"No data",CHOOSE(_xlfn.MAXIFS(Records!$R$5:$R$3000,Records!$C$5:$C$3000,$A393,Records!$Y$5:$Y$3000,"&lt;&gt;Closed")+1,"OK","Alert","Danger")))</f>
        <v/>
      </c>
      <c r="T393" s="15" t="str">
        <f aca="false">IF($A393="","",COUNTIFS(Records!$C$5:$C$3000,$A393,Records!$R$5:$R$3000,"&gt;0",Records!$Y$5:$Y$3000,"&lt;&gt;Closed"))</f>
        <v/>
      </c>
      <c r="U393" s="20"/>
      <c r="V393" s="20"/>
      <c r="W393" s="20"/>
      <c r="X393" s="20"/>
      <c r="Y393" s="20"/>
      <c r="Z393" s="20"/>
      <c r="AA393" s="20"/>
      <c r="AB393" s="20"/>
      <c r="AC393" s="20"/>
      <c r="AD393" s="20"/>
      <c r="AE393" s="20"/>
      <c r="AF393" s="20"/>
      <c r="AG393" s="20"/>
      <c r="AH393" s="20"/>
      <c r="AI393" s="20"/>
      <c r="AJ393" s="21"/>
      <c r="AK393" s="15" t="str">
        <f aca="true">IF($AJ393="","",$AJ393-TODAY())</f>
        <v/>
      </c>
      <c r="AL393" s="16" t="str">
        <f aca="false">IF($AJ393="","",IF($AK393&lt;0,"Danger",IF($AK393&lt;=Lists!$M$24,"Alert","OK")))</f>
        <v/>
      </c>
      <c r="AM393" s="19"/>
      <c r="AN393" s="19"/>
      <c r="AO393" s="19"/>
      <c r="AP393" s="19"/>
      <c r="AQ393" s="19"/>
      <c r="AR393" s="19"/>
      <c r="AS393" s="19"/>
      <c r="AT393" s="19"/>
      <c r="AU393" s="19"/>
      <c r="AV393" s="19"/>
    </row>
    <row r="394" customFormat="false" ht="15" hidden="false" customHeight="false" outlineLevel="0" collapsed="false">
      <c r="A394" s="19"/>
      <c r="B394" s="19"/>
      <c r="C394" s="19"/>
      <c r="D394" s="19"/>
      <c r="E394" s="19"/>
      <c r="F394" s="19"/>
      <c r="G394" s="19"/>
      <c r="H394" s="19"/>
      <c r="I394" s="19"/>
      <c r="J394" s="19"/>
      <c r="K394" s="19"/>
      <c r="L394" s="20"/>
      <c r="M394" s="20"/>
      <c r="N394" s="20"/>
      <c r="O394" s="20"/>
      <c r="P394" s="20"/>
      <c r="Q394" s="15" t="str">
        <f aca="false">IF(COUNT($L394:$P394)&lt;5,"",ROUND(($L394*Lists!$M$2+$M394*Lists!$M$3+$N394*Lists!$M$4+$O394*Lists!$M$5+$P394*Lists!$M$6)/5*100,0))</f>
        <v/>
      </c>
      <c r="R394" s="16" t="str">
        <f aca="false">IF($Q394="","",IF($Q394&gt;=Lists!$M$20,"A",IF($Q394&gt;=Lists!$M$21,"B","C")))</f>
        <v/>
      </c>
      <c r="S394" s="16" t="str">
        <f aca="false">IF($A394="","",IF(COUNTIF(Records!$C$5:$C$3000,$A394)=0,"No data",CHOOSE(_xlfn.MAXIFS(Records!$R$5:$R$3000,Records!$C$5:$C$3000,$A394,Records!$Y$5:$Y$3000,"&lt;&gt;Closed")+1,"OK","Alert","Danger")))</f>
        <v/>
      </c>
      <c r="T394" s="15" t="str">
        <f aca="false">IF($A394="","",COUNTIFS(Records!$C$5:$C$3000,$A394,Records!$R$5:$R$3000,"&gt;0",Records!$Y$5:$Y$3000,"&lt;&gt;Closed"))</f>
        <v/>
      </c>
      <c r="U394" s="20"/>
      <c r="V394" s="20"/>
      <c r="W394" s="20"/>
      <c r="X394" s="20"/>
      <c r="Y394" s="20"/>
      <c r="Z394" s="20"/>
      <c r="AA394" s="20"/>
      <c r="AB394" s="20"/>
      <c r="AC394" s="20"/>
      <c r="AD394" s="20"/>
      <c r="AE394" s="20"/>
      <c r="AF394" s="20"/>
      <c r="AG394" s="20"/>
      <c r="AH394" s="20"/>
      <c r="AI394" s="20"/>
      <c r="AJ394" s="21"/>
      <c r="AK394" s="15" t="str">
        <f aca="true">IF($AJ394="","",$AJ394-TODAY())</f>
        <v/>
      </c>
      <c r="AL394" s="16" t="str">
        <f aca="false">IF($AJ394="","",IF($AK394&lt;0,"Danger",IF($AK394&lt;=Lists!$M$24,"Alert","OK")))</f>
        <v/>
      </c>
      <c r="AM394" s="19"/>
      <c r="AN394" s="19"/>
      <c r="AO394" s="19"/>
      <c r="AP394" s="19"/>
      <c r="AQ394" s="19"/>
      <c r="AR394" s="19"/>
      <c r="AS394" s="19"/>
      <c r="AT394" s="19"/>
      <c r="AU394" s="19"/>
      <c r="AV394" s="19"/>
    </row>
    <row r="395" customFormat="false" ht="15" hidden="false" customHeight="false" outlineLevel="0" collapsed="false">
      <c r="A395" s="19"/>
      <c r="B395" s="19"/>
      <c r="C395" s="19"/>
      <c r="D395" s="19"/>
      <c r="E395" s="19"/>
      <c r="F395" s="19"/>
      <c r="G395" s="19"/>
      <c r="H395" s="19"/>
      <c r="I395" s="19"/>
      <c r="J395" s="19"/>
      <c r="K395" s="19"/>
      <c r="L395" s="20"/>
      <c r="M395" s="20"/>
      <c r="N395" s="20"/>
      <c r="O395" s="20"/>
      <c r="P395" s="20"/>
      <c r="Q395" s="15" t="str">
        <f aca="false">IF(COUNT($L395:$P395)&lt;5,"",ROUND(($L395*Lists!$M$2+$M395*Lists!$M$3+$N395*Lists!$M$4+$O395*Lists!$M$5+$P395*Lists!$M$6)/5*100,0))</f>
        <v/>
      </c>
      <c r="R395" s="16" t="str">
        <f aca="false">IF($Q395="","",IF($Q395&gt;=Lists!$M$20,"A",IF($Q395&gt;=Lists!$M$21,"B","C")))</f>
        <v/>
      </c>
      <c r="S395" s="16" t="str">
        <f aca="false">IF($A395="","",IF(COUNTIF(Records!$C$5:$C$3000,$A395)=0,"No data",CHOOSE(_xlfn.MAXIFS(Records!$R$5:$R$3000,Records!$C$5:$C$3000,$A395,Records!$Y$5:$Y$3000,"&lt;&gt;Closed")+1,"OK","Alert","Danger")))</f>
        <v/>
      </c>
      <c r="T395" s="15" t="str">
        <f aca="false">IF($A395="","",COUNTIFS(Records!$C$5:$C$3000,$A395,Records!$R$5:$R$3000,"&gt;0",Records!$Y$5:$Y$3000,"&lt;&gt;Closed"))</f>
        <v/>
      </c>
      <c r="U395" s="20"/>
      <c r="V395" s="20"/>
      <c r="W395" s="20"/>
      <c r="X395" s="20"/>
      <c r="Y395" s="20"/>
      <c r="Z395" s="20"/>
      <c r="AA395" s="20"/>
      <c r="AB395" s="20"/>
      <c r="AC395" s="20"/>
      <c r="AD395" s="20"/>
      <c r="AE395" s="20"/>
      <c r="AF395" s="20"/>
      <c r="AG395" s="20"/>
      <c r="AH395" s="20"/>
      <c r="AI395" s="20"/>
      <c r="AJ395" s="21"/>
      <c r="AK395" s="15" t="str">
        <f aca="true">IF($AJ395="","",$AJ395-TODAY())</f>
        <v/>
      </c>
      <c r="AL395" s="16" t="str">
        <f aca="false">IF($AJ395="","",IF($AK395&lt;0,"Danger",IF($AK395&lt;=Lists!$M$24,"Alert","OK")))</f>
        <v/>
      </c>
      <c r="AM395" s="19"/>
      <c r="AN395" s="19"/>
      <c r="AO395" s="19"/>
      <c r="AP395" s="19"/>
      <c r="AQ395" s="19"/>
      <c r="AR395" s="19"/>
      <c r="AS395" s="19"/>
      <c r="AT395" s="19"/>
      <c r="AU395" s="19"/>
      <c r="AV395" s="19"/>
    </row>
    <row r="396" customFormat="false" ht="15" hidden="false" customHeight="false" outlineLevel="0" collapsed="false">
      <c r="A396" s="19"/>
      <c r="B396" s="19"/>
      <c r="C396" s="19"/>
      <c r="D396" s="19"/>
      <c r="E396" s="19"/>
      <c r="F396" s="19"/>
      <c r="G396" s="19"/>
      <c r="H396" s="19"/>
      <c r="I396" s="19"/>
      <c r="J396" s="19"/>
      <c r="K396" s="19"/>
      <c r="L396" s="20"/>
      <c r="M396" s="20"/>
      <c r="N396" s="20"/>
      <c r="O396" s="20"/>
      <c r="P396" s="20"/>
      <c r="Q396" s="15" t="str">
        <f aca="false">IF(COUNT($L396:$P396)&lt;5,"",ROUND(($L396*Lists!$M$2+$M396*Lists!$M$3+$N396*Lists!$M$4+$O396*Lists!$M$5+$P396*Lists!$M$6)/5*100,0))</f>
        <v/>
      </c>
      <c r="R396" s="16" t="str">
        <f aca="false">IF($Q396="","",IF($Q396&gt;=Lists!$M$20,"A",IF($Q396&gt;=Lists!$M$21,"B","C")))</f>
        <v/>
      </c>
      <c r="S396" s="16" t="str">
        <f aca="false">IF($A396="","",IF(COUNTIF(Records!$C$5:$C$3000,$A396)=0,"No data",CHOOSE(_xlfn.MAXIFS(Records!$R$5:$R$3000,Records!$C$5:$C$3000,$A396,Records!$Y$5:$Y$3000,"&lt;&gt;Closed")+1,"OK","Alert","Danger")))</f>
        <v/>
      </c>
      <c r="T396" s="15" t="str">
        <f aca="false">IF($A396="","",COUNTIFS(Records!$C$5:$C$3000,$A396,Records!$R$5:$R$3000,"&gt;0",Records!$Y$5:$Y$3000,"&lt;&gt;Closed"))</f>
        <v/>
      </c>
      <c r="U396" s="20"/>
      <c r="V396" s="20"/>
      <c r="W396" s="20"/>
      <c r="X396" s="20"/>
      <c r="Y396" s="20"/>
      <c r="Z396" s="20"/>
      <c r="AA396" s="20"/>
      <c r="AB396" s="20"/>
      <c r="AC396" s="20"/>
      <c r="AD396" s="20"/>
      <c r="AE396" s="20"/>
      <c r="AF396" s="20"/>
      <c r="AG396" s="20"/>
      <c r="AH396" s="20"/>
      <c r="AI396" s="20"/>
      <c r="AJ396" s="21"/>
      <c r="AK396" s="15" t="str">
        <f aca="true">IF($AJ396="","",$AJ396-TODAY())</f>
        <v/>
      </c>
      <c r="AL396" s="16" t="str">
        <f aca="false">IF($AJ396="","",IF($AK396&lt;0,"Danger",IF($AK396&lt;=Lists!$M$24,"Alert","OK")))</f>
        <v/>
      </c>
      <c r="AM396" s="19"/>
      <c r="AN396" s="19"/>
      <c r="AO396" s="19"/>
      <c r="AP396" s="19"/>
      <c r="AQ396" s="19"/>
      <c r="AR396" s="19"/>
      <c r="AS396" s="19"/>
      <c r="AT396" s="19"/>
      <c r="AU396" s="19"/>
      <c r="AV396" s="19"/>
    </row>
    <row r="397" customFormat="false" ht="15" hidden="false" customHeight="false" outlineLevel="0" collapsed="false">
      <c r="A397" s="19"/>
      <c r="B397" s="19"/>
      <c r="C397" s="19"/>
      <c r="D397" s="19"/>
      <c r="E397" s="19"/>
      <c r="F397" s="19"/>
      <c r="G397" s="19"/>
      <c r="H397" s="19"/>
      <c r="I397" s="19"/>
      <c r="J397" s="19"/>
      <c r="K397" s="19"/>
      <c r="L397" s="20"/>
      <c r="M397" s="20"/>
      <c r="N397" s="20"/>
      <c r="O397" s="20"/>
      <c r="P397" s="20"/>
      <c r="Q397" s="15" t="str">
        <f aca="false">IF(COUNT($L397:$P397)&lt;5,"",ROUND(($L397*Lists!$M$2+$M397*Lists!$M$3+$N397*Lists!$M$4+$O397*Lists!$M$5+$P397*Lists!$M$6)/5*100,0))</f>
        <v/>
      </c>
      <c r="R397" s="16" t="str">
        <f aca="false">IF($Q397="","",IF($Q397&gt;=Lists!$M$20,"A",IF($Q397&gt;=Lists!$M$21,"B","C")))</f>
        <v/>
      </c>
      <c r="S397" s="16" t="str">
        <f aca="false">IF($A397="","",IF(COUNTIF(Records!$C$5:$C$3000,$A397)=0,"No data",CHOOSE(_xlfn.MAXIFS(Records!$R$5:$R$3000,Records!$C$5:$C$3000,$A397,Records!$Y$5:$Y$3000,"&lt;&gt;Closed")+1,"OK","Alert","Danger")))</f>
        <v/>
      </c>
      <c r="T397" s="15" t="str">
        <f aca="false">IF($A397="","",COUNTIFS(Records!$C$5:$C$3000,$A397,Records!$R$5:$R$3000,"&gt;0",Records!$Y$5:$Y$3000,"&lt;&gt;Closed"))</f>
        <v/>
      </c>
      <c r="U397" s="20"/>
      <c r="V397" s="20"/>
      <c r="W397" s="20"/>
      <c r="X397" s="20"/>
      <c r="Y397" s="20"/>
      <c r="Z397" s="20"/>
      <c r="AA397" s="20"/>
      <c r="AB397" s="20"/>
      <c r="AC397" s="20"/>
      <c r="AD397" s="20"/>
      <c r="AE397" s="20"/>
      <c r="AF397" s="20"/>
      <c r="AG397" s="20"/>
      <c r="AH397" s="20"/>
      <c r="AI397" s="20"/>
      <c r="AJ397" s="21"/>
      <c r="AK397" s="15" t="str">
        <f aca="true">IF($AJ397="","",$AJ397-TODAY())</f>
        <v/>
      </c>
      <c r="AL397" s="16" t="str">
        <f aca="false">IF($AJ397="","",IF($AK397&lt;0,"Danger",IF($AK397&lt;=Lists!$M$24,"Alert","OK")))</f>
        <v/>
      </c>
      <c r="AM397" s="19"/>
      <c r="AN397" s="19"/>
      <c r="AO397" s="19"/>
      <c r="AP397" s="19"/>
      <c r="AQ397" s="19"/>
      <c r="AR397" s="19"/>
      <c r="AS397" s="19"/>
      <c r="AT397" s="19"/>
      <c r="AU397" s="19"/>
      <c r="AV397" s="19"/>
    </row>
    <row r="398" customFormat="false" ht="15" hidden="false" customHeight="false" outlineLevel="0" collapsed="false">
      <c r="A398" s="19"/>
      <c r="B398" s="19"/>
      <c r="C398" s="19"/>
      <c r="D398" s="19"/>
      <c r="E398" s="19"/>
      <c r="F398" s="19"/>
      <c r="G398" s="19"/>
      <c r="H398" s="19"/>
      <c r="I398" s="19"/>
      <c r="J398" s="19"/>
      <c r="K398" s="19"/>
      <c r="L398" s="20"/>
      <c r="M398" s="20"/>
      <c r="N398" s="20"/>
      <c r="O398" s="20"/>
      <c r="P398" s="20"/>
      <c r="Q398" s="15" t="str">
        <f aca="false">IF(COUNT($L398:$P398)&lt;5,"",ROUND(($L398*Lists!$M$2+$M398*Lists!$M$3+$N398*Lists!$M$4+$O398*Lists!$M$5+$P398*Lists!$M$6)/5*100,0))</f>
        <v/>
      </c>
      <c r="R398" s="16" t="str">
        <f aca="false">IF($Q398="","",IF($Q398&gt;=Lists!$M$20,"A",IF($Q398&gt;=Lists!$M$21,"B","C")))</f>
        <v/>
      </c>
      <c r="S398" s="16" t="str">
        <f aca="false">IF($A398="","",IF(COUNTIF(Records!$C$5:$C$3000,$A398)=0,"No data",CHOOSE(_xlfn.MAXIFS(Records!$R$5:$R$3000,Records!$C$5:$C$3000,$A398,Records!$Y$5:$Y$3000,"&lt;&gt;Closed")+1,"OK","Alert","Danger")))</f>
        <v/>
      </c>
      <c r="T398" s="15" t="str">
        <f aca="false">IF($A398="","",COUNTIFS(Records!$C$5:$C$3000,$A398,Records!$R$5:$R$3000,"&gt;0",Records!$Y$5:$Y$3000,"&lt;&gt;Closed"))</f>
        <v/>
      </c>
      <c r="U398" s="20"/>
      <c r="V398" s="20"/>
      <c r="W398" s="20"/>
      <c r="X398" s="20"/>
      <c r="Y398" s="20"/>
      <c r="Z398" s="20"/>
      <c r="AA398" s="20"/>
      <c r="AB398" s="20"/>
      <c r="AC398" s="20"/>
      <c r="AD398" s="20"/>
      <c r="AE398" s="20"/>
      <c r="AF398" s="20"/>
      <c r="AG398" s="20"/>
      <c r="AH398" s="20"/>
      <c r="AI398" s="20"/>
      <c r="AJ398" s="21"/>
      <c r="AK398" s="15" t="str">
        <f aca="true">IF($AJ398="","",$AJ398-TODAY())</f>
        <v/>
      </c>
      <c r="AL398" s="16" t="str">
        <f aca="false">IF($AJ398="","",IF($AK398&lt;0,"Danger",IF($AK398&lt;=Lists!$M$24,"Alert","OK")))</f>
        <v/>
      </c>
      <c r="AM398" s="19"/>
      <c r="AN398" s="19"/>
      <c r="AO398" s="19"/>
      <c r="AP398" s="19"/>
      <c r="AQ398" s="19"/>
      <c r="AR398" s="19"/>
      <c r="AS398" s="19"/>
      <c r="AT398" s="19"/>
      <c r="AU398" s="19"/>
      <c r="AV398" s="19"/>
    </row>
    <row r="399" customFormat="false" ht="15" hidden="false" customHeight="false" outlineLevel="0" collapsed="false">
      <c r="A399" s="19"/>
      <c r="B399" s="19"/>
      <c r="C399" s="19"/>
      <c r="D399" s="19"/>
      <c r="E399" s="19"/>
      <c r="F399" s="19"/>
      <c r="G399" s="19"/>
      <c r="H399" s="19"/>
      <c r="I399" s="19"/>
      <c r="J399" s="19"/>
      <c r="K399" s="19"/>
      <c r="L399" s="20"/>
      <c r="M399" s="20"/>
      <c r="N399" s="20"/>
      <c r="O399" s="20"/>
      <c r="P399" s="20"/>
      <c r="Q399" s="15" t="str">
        <f aca="false">IF(COUNT($L399:$P399)&lt;5,"",ROUND(($L399*Lists!$M$2+$M399*Lists!$M$3+$N399*Lists!$M$4+$O399*Lists!$M$5+$P399*Lists!$M$6)/5*100,0))</f>
        <v/>
      </c>
      <c r="R399" s="16" t="str">
        <f aca="false">IF($Q399="","",IF($Q399&gt;=Lists!$M$20,"A",IF($Q399&gt;=Lists!$M$21,"B","C")))</f>
        <v/>
      </c>
      <c r="S399" s="16" t="str">
        <f aca="false">IF($A399="","",IF(COUNTIF(Records!$C$5:$C$3000,$A399)=0,"No data",CHOOSE(_xlfn.MAXIFS(Records!$R$5:$R$3000,Records!$C$5:$C$3000,$A399,Records!$Y$5:$Y$3000,"&lt;&gt;Closed")+1,"OK","Alert","Danger")))</f>
        <v/>
      </c>
      <c r="T399" s="15" t="str">
        <f aca="false">IF($A399="","",COUNTIFS(Records!$C$5:$C$3000,$A399,Records!$R$5:$R$3000,"&gt;0",Records!$Y$5:$Y$3000,"&lt;&gt;Closed"))</f>
        <v/>
      </c>
      <c r="U399" s="20"/>
      <c r="V399" s="20"/>
      <c r="W399" s="20"/>
      <c r="X399" s="20"/>
      <c r="Y399" s="20"/>
      <c r="Z399" s="20"/>
      <c r="AA399" s="20"/>
      <c r="AB399" s="20"/>
      <c r="AC399" s="20"/>
      <c r="AD399" s="20"/>
      <c r="AE399" s="20"/>
      <c r="AF399" s="20"/>
      <c r="AG399" s="20"/>
      <c r="AH399" s="20"/>
      <c r="AI399" s="20"/>
      <c r="AJ399" s="21"/>
      <c r="AK399" s="15" t="str">
        <f aca="true">IF($AJ399="","",$AJ399-TODAY())</f>
        <v/>
      </c>
      <c r="AL399" s="16" t="str">
        <f aca="false">IF($AJ399="","",IF($AK399&lt;0,"Danger",IF($AK399&lt;=Lists!$M$24,"Alert","OK")))</f>
        <v/>
      </c>
      <c r="AM399" s="19"/>
      <c r="AN399" s="19"/>
      <c r="AO399" s="19"/>
      <c r="AP399" s="19"/>
      <c r="AQ399" s="19"/>
      <c r="AR399" s="19"/>
      <c r="AS399" s="19"/>
      <c r="AT399" s="19"/>
      <c r="AU399" s="19"/>
      <c r="AV399" s="19"/>
    </row>
    <row r="400" customFormat="false" ht="15" hidden="false" customHeight="false" outlineLevel="0" collapsed="false">
      <c r="A400" s="19"/>
      <c r="B400" s="19"/>
      <c r="C400" s="19"/>
      <c r="D400" s="19"/>
      <c r="E400" s="19"/>
      <c r="F400" s="19"/>
      <c r="G400" s="19"/>
      <c r="H400" s="19"/>
      <c r="I400" s="19"/>
      <c r="J400" s="19"/>
      <c r="K400" s="19"/>
      <c r="L400" s="20"/>
      <c r="M400" s="20"/>
      <c r="N400" s="20"/>
      <c r="O400" s="20"/>
      <c r="P400" s="20"/>
      <c r="Q400" s="15" t="str">
        <f aca="false">IF(COUNT($L400:$P400)&lt;5,"",ROUND(($L400*Lists!$M$2+$M400*Lists!$M$3+$N400*Lists!$M$4+$O400*Lists!$M$5+$P400*Lists!$M$6)/5*100,0))</f>
        <v/>
      </c>
      <c r="R400" s="16" t="str">
        <f aca="false">IF($Q400="","",IF($Q400&gt;=Lists!$M$20,"A",IF($Q400&gt;=Lists!$M$21,"B","C")))</f>
        <v/>
      </c>
      <c r="S400" s="16" t="str">
        <f aca="false">IF($A400="","",IF(COUNTIF(Records!$C$5:$C$3000,$A400)=0,"No data",CHOOSE(_xlfn.MAXIFS(Records!$R$5:$R$3000,Records!$C$5:$C$3000,$A400,Records!$Y$5:$Y$3000,"&lt;&gt;Closed")+1,"OK","Alert","Danger")))</f>
        <v/>
      </c>
      <c r="T400" s="15" t="str">
        <f aca="false">IF($A400="","",COUNTIFS(Records!$C$5:$C$3000,$A400,Records!$R$5:$R$3000,"&gt;0",Records!$Y$5:$Y$3000,"&lt;&gt;Closed"))</f>
        <v/>
      </c>
      <c r="U400" s="20"/>
      <c r="V400" s="20"/>
      <c r="W400" s="20"/>
      <c r="X400" s="20"/>
      <c r="Y400" s="20"/>
      <c r="Z400" s="20"/>
      <c r="AA400" s="20"/>
      <c r="AB400" s="20"/>
      <c r="AC400" s="20"/>
      <c r="AD400" s="20"/>
      <c r="AE400" s="20"/>
      <c r="AF400" s="20"/>
      <c r="AG400" s="20"/>
      <c r="AH400" s="20"/>
      <c r="AI400" s="20"/>
      <c r="AJ400" s="21"/>
      <c r="AK400" s="15" t="str">
        <f aca="true">IF($AJ400="","",$AJ400-TODAY())</f>
        <v/>
      </c>
      <c r="AL400" s="16" t="str">
        <f aca="false">IF($AJ400="","",IF($AK400&lt;0,"Danger",IF($AK400&lt;=Lists!$M$24,"Alert","OK")))</f>
        <v/>
      </c>
      <c r="AM400" s="19"/>
      <c r="AN400" s="19"/>
      <c r="AO400" s="19"/>
      <c r="AP400" s="19"/>
      <c r="AQ400" s="19"/>
      <c r="AR400" s="19"/>
      <c r="AS400" s="19"/>
      <c r="AT400" s="19"/>
      <c r="AU400" s="19"/>
      <c r="AV400" s="19"/>
    </row>
    <row r="401" customFormat="false" ht="15" hidden="false" customHeight="false" outlineLevel="0" collapsed="false">
      <c r="A401" s="19"/>
      <c r="B401" s="19"/>
      <c r="C401" s="19"/>
      <c r="D401" s="19"/>
      <c r="E401" s="19"/>
      <c r="F401" s="19"/>
      <c r="G401" s="19"/>
      <c r="H401" s="19"/>
      <c r="I401" s="19"/>
      <c r="J401" s="19"/>
      <c r="K401" s="19"/>
      <c r="L401" s="20"/>
      <c r="M401" s="20"/>
      <c r="N401" s="20"/>
      <c r="O401" s="20"/>
      <c r="P401" s="20"/>
      <c r="Q401" s="15" t="str">
        <f aca="false">IF(COUNT($L401:$P401)&lt;5,"",ROUND(($L401*Lists!$M$2+$M401*Lists!$M$3+$N401*Lists!$M$4+$O401*Lists!$M$5+$P401*Lists!$M$6)/5*100,0))</f>
        <v/>
      </c>
      <c r="R401" s="16" t="str">
        <f aca="false">IF($Q401="","",IF($Q401&gt;=Lists!$M$20,"A",IF($Q401&gt;=Lists!$M$21,"B","C")))</f>
        <v/>
      </c>
      <c r="S401" s="16" t="str">
        <f aca="false">IF($A401="","",IF(COUNTIF(Records!$C$5:$C$3000,$A401)=0,"No data",CHOOSE(_xlfn.MAXIFS(Records!$R$5:$R$3000,Records!$C$5:$C$3000,$A401,Records!$Y$5:$Y$3000,"&lt;&gt;Closed")+1,"OK","Alert","Danger")))</f>
        <v/>
      </c>
      <c r="T401" s="15" t="str">
        <f aca="false">IF($A401="","",COUNTIFS(Records!$C$5:$C$3000,$A401,Records!$R$5:$R$3000,"&gt;0",Records!$Y$5:$Y$3000,"&lt;&gt;Closed"))</f>
        <v/>
      </c>
      <c r="U401" s="20"/>
      <c r="V401" s="20"/>
      <c r="W401" s="20"/>
      <c r="X401" s="20"/>
      <c r="Y401" s="20"/>
      <c r="Z401" s="20"/>
      <c r="AA401" s="20"/>
      <c r="AB401" s="20"/>
      <c r="AC401" s="20"/>
      <c r="AD401" s="20"/>
      <c r="AE401" s="20"/>
      <c r="AF401" s="20"/>
      <c r="AG401" s="20"/>
      <c r="AH401" s="20"/>
      <c r="AI401" s="20"/>
      <c r="AJ401" s="21"/>
      <c r="AK401" s="15" t="str">
        <f aca="true">IF($AJ401="","",$AJ401-TODAY())</f>
        <v/>
      </c>
      <c r="AL401" s="16" t="str">
        <f aca="false">IF($AJ401="","",IF($AK401&lt;0,"Danger",IF($AK401&lt;=Lists!$M$24,"Alert","OK")))</f>
        <v/>
      </c>
      <c r="AM401" s="19"/>
      <c r="AN401" s="19"/>
      <c r="AO401" s="19"/>
      <c r="AP401" s="19"/>
      <c r="AQ401" s="19"/>
      <c r="AR401" s="19"/>
      <c r="AS401" s="19"/>
      <c r="AT401" s="19"/>
      <c r="AU401" s="19"/>
      <c r="AV401" s="19"/>
    </row>
    <row r="402" customFormat="false" ht="15" hidden="false" customHeight="false" outlineLevel="0" collapsed="false">
      <c r="A402" s="19"/>
      <c r="B402" s="19"/>
      <c r="C402" s="19"/>
      <c r="D402" s="19"/>
      <c r="E402" s="19"/>
      <c r="F402" s="19"/>
      <c r="G402" s="19"/>
      <c r="H402" s="19"/>
      <c r="I402" s="19"/>
      <c r="J402" s="19"/>
      <c r="K402" s="19"/>
      <c r="L402" s="20"/>
      <c r="M402" s="20"/>
      <c r="N402" s="20"/>
      <c r="O402" s="20"/>
      <c r="P402" s="20"/>
      <c r="Q402" s="15" t="str">
        <f aca="false">IF(COUNT($L402:$P402)&lt;5,"",ROUND(($L402*Lists!$M$2+$M402*Lists!$M$3+$N402*Lists!$M$4+$O402*Lists!$M$5+$P402*Lists!$M$6)/5*100,0))</f>
        <v/>
      </c>
      <c r="R402" s="16" t="str">
        <f aca="false">IF($Q402="","",IF($Q402&gt;=Lists!$M$20,"A",IF($Q402&gt;=Lists!$M$21,"B","C")))</f>
        <v/>
      </c>
      <c r="S402" s="16" t="str">
        <f aca="false">IF($A402="","",IF(COUNTIF(Records!$C$5:$C$3000,$A402)=0,"No data",CHOOSE(_xlfn.MAXIFS(Records!$R$5:$R$3000,Records!$C$5:$C$3000,$A402,Records!$Y$5:$Y$3000,"&lt;&gt;Closed")+1,"OK","Alert","Danger")))</f>
        <v/>
      </c>
      <c r="T402" s="15" t="str">
        <f aca="false">IF($A402="","",COUNTIFS(Records!$C$5:$C$3000,$A402,Records!$R$5:$R$3000,"&gt;0",Records!$Y$5:$Y$3000,"&lt;&gt;Closed"))</f>
        <v/>
      </c>
      <c r="U402" s="20"/>
      <c r="V402" s="20"/>
      <c r="W402" s="20"/>
      <c r="X402" s="20"/>
      <c r="Y402" s="20"/>
      <c r="Z402" s="20"/>
      <c r="AA402" s="20"/>
      <c r="AB402" s="20"/>
      <c r="AC402" s="20"/>
      <c r="AD402" s="20"/>
      <c r="AE402" s="20"/>
      <c r="AF402" s="20"/>
      <c r="AG402" s="20"/>
      <c r="AH402" s="20"/>
      <c r="AI402" s="20"/>
      <c r="AJ402" s="21"/>
      <c r="AK402" s="15" t="str">
        <f aca="true">IF($AJ402="","",$AJ402-TODAY())</f>
        <v/>
      </c>
      <c r="AL402" s="16" t="str">
        <f aca="false">IF($AJ402="","",IF($AK402&lt;0,"Danger",IF($AK402&lt;=Lists!$M$24,"Alert","OK")))</f>
        <v/>
      </c>
      <c r="AM402" s="19"/>
      <c r="AN402" s="19"/>
      <c r="AO402" s="19"/>
      <c r="AP402" s="19"/>
      <c r="AQ402" s="19"/>
      <c r="AR402" s="19"/>
      <c r="AS402" s="19"/>
      <c r="AT402" s="19"/>
      <c r="AU402" s="19"/>
      <c r="AV402" s="19"/>
    </row>
    <row r="403" customFormat="false" ht="15" hidden="false" customHeight="false" outlineLevel="0" collapsed="false">
      <c r="A403" s="19"/>
      <c r="B403" s="19"/>
      <c r="C403" s="19"/>
      <c r="D403" s="19"/>
      <c r="E403" s="19"/>
      <c r="F403" s="19"/>
      <c r="G403" s="19"/>
      <c r="H403" s="19"/>
      <c r="I403" s="19"/>
      <c r="J403" s="19"/>
      <c r="K403" s="19"/>
      <c r="L403" s="20"/>
      <c r="M403" s="20"/>
      <c r="N403" s="20"/>
      <c r="O403" s="20"/>
      <c r="P403" s="20"/>
      <c r="Q403" s="15" t="str">
        <f aca="false">IF(COUNT($L403:$P403)&lt;5,"",ROUND(($L403*Lists!$M$2+$M403*Lists!$M$3+$N403*Lists!$M$4+$O403*Lists!$M$5+$P403*Lists!$M$6)/5*100,0))</f>
        <v/>
      </c>
      <c r="R403" s="16" t="str">
        <f aca="false">IF($Q403="","",IF($Q403&gt;=Lists!$M$20,"A",IF($Q403&gt;=Lists!$M$21,"B","C")))</f>
        <v/>
      </c>
      <c r="S403" s="16" t="str">
        <f aca="false">IF($A403="","",IF(COUNTIF(Records!$C$5:$C$3000,$A403)=0,"No data",CHOOSE(_xlfn.MAXIFS(Records!$R$5:$R$3000,Records!$C$5:$C$3000,$A403,Records!$Y$5:$Y$3000,"&lt;&gt;Closed")+1,"OK","Alert","Danger")))</f>
        <v/>
      </c>
      <c r="T403" s="15" t="str">
        <f aca="false">IF($A403="","",COUNTIFS(Records!$C$5:$C$3000,$A403,Records!$R$5:$R$3000,"&gt;0",Records!$Y$5:$Y$3000,"&lt;&gt;Closed"))</f>
        <v/>
      </c>
      <c r="U403" s="20"/>
      <c r="V403" s="20"/>
      <c r="W403" s="20"/>
      <c r="X403" s="20"/>
      <c r="Y403" s="20"/>
      <c r="Z403" s="20"/>
      <c r="AA403" s="20"/>
      <c r="AB403" s="20"/>
      <c r="AC403" s="20"/>
      <c r="AD403" s="20"/>
      <c r="AE403" s="20"/>
      <c r="AF403" s="20"/>
      <c r="AG403" s="20"/>
      <c r="AH403" s="20"/>
      <c r="AI403" s="20"/>
      <c r="AJ403" s="21"/>
      <c r="AK403" s="15" t="str">
        <f aca="true">IF($AJ403="","",$AJ403-TODAY())</f>
        <v/>
      </c>
      <c r="AL403" s="16" t="str">
        <f aca="false">IF($AJ403="","",IF($AK403&lt;0,"Danger",IF($AK403&lt;=Lists!$M$24,"Alert","OK")))</f>
        <v/>
      </c>
      <c r="AM403" s="19"/>
      <c r="AN403" s="19"/>
      <c r="AO403" s="19"/>
      <c r="AP403" s="19"/>
      <c r="AQ403" s="19"/>
      <c r="AR403" s="19"/>
      <c r="AS403" s="19"/>
      <c r="AT403" s="19"/>
      <c r="AU403" s="19"/>
      <c r="AV403" s="19"/>
    </row>
    <row r="404" customFormat="false" ht="15" hidden="false" customHeight="false" outlineLevel="0" collapsed="false">
      <c r="A404" s="19"/>
      <c r="B404" s="19"/>
      <c r="C404" s="19"/>
      <c r="D404" s="19"/>
      <c r="E404" s="19"/>
      <c r="F404" s="19"/>
      <c r="G404" s="19"/>
      <c r="H404" s="19"/>
      <c r="I404" s="19"/>
      <c r="J404" s="19"/>
      <c r="K404" s="19"/>
      <c r="L404" s="20"/>
      <c r="M404" s="20"/>
      <c r="N404" s="20"/>
      <c r="O404" s="20"/>
      <c r="P404" s="20"/>
      <c r="Q404" s="15" t="str">
        <f aca="false">IF(COUNT($L404:$P404)&lt;5,"",ROUND(($L404*Lists!$M$2+$M404*Lists!$M$3+$N404*Lists!$M$4+$O404*Lists!$M$5+$P404*Lists!$M$6)/5*100,0))</f>
        <v/>
      </c>
      <c r="R404" s="16" t="str">
        <f aca="false">IF($Q404="","",IF($Q404&gt;=Lists!$M$20,"A",IF($Q404&gt;=Lists!$M$21,"B","C")))</f>
        <v/>
      </c>
      <c r="S404" s="16" t="str">
        <f aca="false">IF($A404="","",IF(COUNTIF(Records!$C$5:$C$3000,$A404)=0,"No data",CHOOSE(_xlfn.MAXIFS(Records!$R$5:$R$3000,Records!$C$5:$C$3000,$A404,Records!$Y$5:$Y$3000,"&lt;&gt;Closed")+1,"OK","Alert","Danger")))</f>
        <v/>
      </c>
      <c r="T404" s="15" t="str">
        <f aca="false">IF($A404="","",COUNTIFS(Records!$C$5:$C$3000,$A404,Records!$R$5:$R$3000,"&gt;0",Records!$Y$5:$Y$3000,"&lt;&gt;Closed"))</f>
        <v/>
      </c>
      <c r="U404" s="20"/>
      <c r="V404" s="20"/>
      <c r="W404" s="20"/>
      <c r="X404" s="20"/>
      <c r="Y404" s="20"/>
      <c r="Z404" s="20"/>
      <c r="AA404" s="20"/>
      <c r="AB404" s="20"/>
      <c r="AC404" s="20"/>
      <c r="AD404" s="20"/>
      <c r="AE404" s="20"/>
      <c r="AF404" s="20"/>
      <c r="AG404" s="20"/>
      <c r="AH404" s="20"/>
      <c r="AI404" s="20"/>
      <c r="AJ404" s="21"/>
      <c r="AK404" s="15" t="str">
        <f aca="true">IF($AJ404="","",$AJ404-TODAY())</f>
        <v/>
      </c>
      <c r="AL404" s="16" t="str">
        <f aca="false">IF($AJ404="","",IF($AK404&lt;0,"Danger",IF($AK404&lt;=Lists!$M$24,"Alert","OK")))</f>
        <v/>
      </c>
      <c r="AM404" s="19"/>
      <c r="AN404" s="19"/>
      <c r="AO404" s="19"/>
      <c r="AP404" s="19"/>
      <c r="AQ404" s="19"/>
      <c r="AR404" s="19"/>
      <c r="AS404" s="19"/>
      <c r="AT404" s="19"/>
      <c r="AU404" s="19"/>
      <c r="AV404" s="19"/>
    </row>
    <row r="405" customFormat="false" ht="15" hidden="false" customHeight="false" outlineLevel="0" collapsed="false">
      <c r="A405" s="19"/>
      <c r="B405" s="19"/>
      <c r="C405" s="19"/>
      <c r="D405" s="19"/>
      <c r="E405" s="19"/>
      <c r="F405" s="19"/>
      <c r="G405" s="19"/>
      <c r="H405" s="19"/>
      <c r="I405" s="19"/>
      <c r="J405" s="19"/>
      <c r="K405" s="19"/>
      <c r="L405" s="20"/>
      <c r="M405" s="20"/>
      <c r="N405" s="20"/>
      <c r="O405" s="20"/>
      <c r="P405" s="20"/>
      <c r="Q405" s="15" t="str">
        <f aca="false">IF(COUNT($L405:$P405)&lt;5,"",ROUND(($L405*Lists!$M$2+$M405*Lists!$M$3+$N405*Lists!$M$4+$O405*Lists!$M$5+$P405*Lists!$M$6)/5*100,0))</f>
        <v/>
      </c>
      <c r="R405" s="16" t="str">
        <f aca="false">IF($Q405="","",IF($Q405&gt;=Lists!$M$20,"A",IF($Q405&gt;=Lists!$M$21,"B","C")))</f>
        <v/>
      </c>
      <c r="S405" s="16" t="str">
        <f aca="false">IF($A405="","",IF(COUNTIF(Records!$C$5:$C$3000,$A405)=0,"No data",CHOOSE(_xlfn.MAXIFS(Records!$R$5:$R$3000,Records!$C$5:$C$3000,$A405,Records!$Y$5:$Y$3000,"&lt;&gt;Closed")+1,"OK","Alert","Danger")))</f>
        <v/>
      </c>
      <c r="T405" s="15" t="str">
        <f aca="false">IF($A405="","",COUNTIFS(Records!$C$5:$C$3000,$A405,Records!$R$5:$R$3000,"&gt;0",Records!$Y$5:$Y$3000,"&lt;&gt;Closed"))</f>
        <v/>
      </c>
      <c r="U405" s="20"/>
      <c r="V405" s="20"/>
      <c r="W405" s="20"/>
      <c r="X405" s="20"/>
      <c r="Y405" s="20"/>
      <c r="Z405" s="20"/>
      <c r="AA405" s="20"/>
      <c r="AB405" s="20"/>
      <c r="AC405" s="20"/>
      <c r="AD405" s="20"/>
      <c r="AE405" s="20"/>
      <c r="AF405" s="20"/>
      <c r="AG405" s="20"/>
      <c r="AH405" s="20"/>
      <c r="AI405" s="20"/>
      <c r="AJ405" s="21"/>
      <c r="AK405" s="15" t="str">
        <f aca="true">IF($AJ405="","",$AJ405-TODAY())</f>
        <v/>
      </c>
      <c r="AL405" s="16" t="str">
        <f aca="false">IF($AJ405="","",IF($AK405&lt;0,"Danger",IF($AK405&lt;=Lists!$M$24,"Alert","OK")))</f>
        <v/>
      </c>
      <c r="AM405" s="19"/>
      <c r="AN405" s="19"/>
      <c r="AO405" s="19"/>
      <c r="AP405" s="19"/>
      <c r="AQ405" s="19"/>
      <c r="AR405" s="19"/>
      <c r="AS405" s="19"/>
      <c r="AT405" s="19"/>
      <c r="AU405" s="19"/>
      <c r="AV405" s="19"/>
    </row>
    <row r="406" customFormat="false" ht="15" hidden="false" customHeight="false" outlineLevel="0" collapsed="false">
      <c r="A406" s="19"/>
      <c r="B406" s="19"/>
      <c r="C406" s="19"/>
      <c r="D406" s="19"/>
      <c r="E406" s="19"/>
      <c r="F406" s="19"/>
      <c r="G406" s="19"/>
      <c r="H406" s="19"/>
      <c r="I406" s="19"/>
      <c r="J406" s="19"/>
      <c r="K406" s="19"/>
      <c r="L406" s="20"/>
      <c r="M406" s="20"/>
      <c r="N406" s="20"/>
      <c r="O406" s="20"/>
      <c r="P406" s="20"/>
      <c r="Q406" s="15" t="str">
        <f aca="false">IF(COUNT($L406:$P406)&lt;5,"",ROUND(($L406*Lists!$M$2+$M406*Lists!$M$3+$N406*Lists!$M$4+$O406*Lists!$M$5+$P406*Lists!$M$6)/5*100,0))</f>
        <v/>
      </c>
      <c r="R406" s="16" t="str">
        <f aca="false">IF($Q406="","",IF($Q406&gt;=Lists!$M$20,"A",IF($Q406&gt;=Lists!$M$21,"B","C")))</f>
        <v/>
      </c>
      <c r="S406" s="16" t="str">
        <f aca="false">IF($A406="","",IF(COUNTIF(Records!$C$5:$C$3000,$A406)=0,"No data",CHOOSE(_xlfn.MAXIFS(Records!$R$5:$R$3000,Records!$C$5:$C$3000,$A406,Records!$Y$5:$Y$3000,"&lt;&gt;Closed")+1,"OK","Alert","Danger")))</f>
        <v/>
      </c>
      <c r="T406" s="15" t="str">
        <f aca="false">IF($A406="","",COUNTIFS(Records!$C$5:$C$3000,$A406,Records!$R$5:$R$3000,"&gt;0",Records!$Y$5:$Y$3000,"&lt;&gt;Closed"))</f>
        <v/>
      </c>
      <c r="U406" s="20"/>
      <c r="V406" s="20"/>
      <c r="W406" s="20"/>
      <c r="X406" s="20"/>
      <c r="Y406" s="20"/>
      <c r="Z406" s="20"/>
      <c r="AA406" s="20"/>
      <c r="AB406" s="20"/>
      <c r="AC406" s="20"/>
      <c r="AD406" s="20"/>
      <c r="AE406" s="20"/>
      <c r="AF406" s="20"/>
      <c r="AG406" s="20"/>
      <c r="AH406" s="20"/>
      <c r="AI406" s="20"/>
      <c r="AJ406" s="21"/>
      <c r="AK406" s="15" t="str">
        <f aca="true">IF($AJ406="","",$AJ406-TODAY())</f>
        <v/>
      </c>
      <c r="AL406" s="16" t="str">
        <f aca="false">IF($AJ406="","",IF($AK406&lt;0,"Danger",IF($AK406&lt;=Lists!$M$24,"Alert","OK")))</f>
        <v/>
      </c>
      <c r="AM406" s="19"/>
      <c r="AN406" s="19"/>
      <c r="AO406" s="19"/>
      <c r="AP406" s="19"/>
      <c r="AQ406" s="19"/>
      <c r="AR406" s="19"/>
      <c r="AS406" s="19"/>
      <c r="AT406" s="19"/>
      <c r="AU406" s="19"/>
      <c r="AV406" s="19"/>
    </row>
    <row r="407" customFormat="false" ht="15" hidden="false" customHeight="false" outlineLevel="0" collapsed="false">
      <c r="A407" s="19"/>
      <c r="B407" s="19"/>
      <c r="C407" s="19"/>
      <c r="D407" s="19"/>
      <c r="E407" s="19"/>
      <c r="F407" s="19"/>
      <c r="G407" s="19"/>
      <c r="H407" s="19"/>
      <c r="I407" s="19"/>
      <c r="J407" s="19"/>
      <c r="K407" s="19"/>
      <c r="L407" s="20"/>
      <c r="M407" s="20"/>
      <c r="N407" s="20"/>
      <c r="O407" s="20"/>
      <c r="P407" s="20"/>
      <c r="Q407" s="15" t="str">
        <f aca="false">IF(COUNT($L407:$P407)&lt;5,"",ROUND(($L407*Lists!$M$2+$M407*Lists!$M$3+$N407*Lists!$M$4+$O407*Lists!$M$5+$P407*Lists!$M$6)/5*100,0))</f>
        <v/>
      </c>
      <c r="R407" s="16" t="str">
        <f aca="false">IF($Q407="","",IF($Q407&gt;=Lists!$M$20,"A",IF($Q407&gt;=Lists!$M$21,"B","C")))</f>
        <v/>
      </c>
      <c r="S407" s="16" t="str">
        <f aca="false">IF($A407="","",IF(COUNTIF(Records!$C$5:$C$3000,$A407)=0,"No data",CHOOSE(_xlfn.MAXIFS(Records!$R$5:$R$3000,Records!$C$5:$C$3000,$A407,Records!$Y$5:$Y$3000,"&lt;&gt;Closed")+1,"OK","Alert","Danger")))</f>
        <v/>
      </c>
      <c r="T407" s="15" t="str">
        <f aca="false">IF($A407="","",COUNTIFS(Records!$C$5:$C$3000,$A407,Records!$R$5:$R$3000,"&gt;0",Records!$Y$5:$Y$3000,"&lt;&gt;Closed"))</f>
        <v/>
      </c>
      <c r="U407" s="20"/>
      <c r="V407" s="20"/>
      <c r="W407" s="20"/>
      <c r="X407" s="20"/>
      <c r="Y407" s="20"/>
      <c r="Z407" s="20"/>
      <c r="AA407" s="20"/>
      <c r="AB407" s="20"/>
      <c r="AC407" s="20"/>
      <c r="AD407" s="20"/>
      <c r="AE407" s="20"/>
      <c r="AF407" s="20"/>
      <c r="AG407" s="20"/>
      <c r="AH407" s="20"/>
      <c r="AI407" s="20"/>
      <c r="AJ407" s="21"/>
      <c r="AK407" s="15" t="str">
        <f aca="true">IF($AJ407="","",$AJ407-TODAY())</f>
        <v/>
      </c>
      <c r="AL407" s="16" t="str">
        <f aca="false">IF($AJ407="","",IF($AK407&lt;0,"Danger",IF($AK407&lt;=Lists!$M$24,"Alert","OK")))</f>
        <v/>
      </c>
      <c r="AM407" s="19"/>
      <c r="AN407" s="19"/>
      <c r="AO407" s="19"/>
      <c r="AP407" s="19"/>
      <c r="AQ407" s="19"/>
      <c r="AR407" s="19"/>
      <c r="AS407" s="19"/>
      <c r="AT407" s="19"/>
      <c r="AU407" s="19"/>
      <c r="AV407" s="19"/>
    </row>
    <row r="408" customFormat="false" ht="15" hidden="false" customHeight="false" outlineLevel="0" collapsed="false">
      <c r="A408" s="19"/>
      <c r="B408" s="19"/>
      <c r="C408" s="19"/>
      <c r="D408" s="19"/>
      <c r="E408" s="19"/>
      <c r="F408" s="19"/>
      <c r="G408" s="19"/>
      <c r="H408" s="19"/>
      <c r="I408" s="19"/>
      <c r="J408" s="19"/>
      <c r="K408" s="19"/>
      <c r="L408" s="20"/>
      <c r="M408" s="20"/>
      <c r="N408" s="20"/>
      <c r="O408" s="20"/>
      <c r="P408" s="20"/>
      <c r="Q408" s="15" t="str">
        <f aca="false">IF(COUNT($L408:$P408)&lt;5,"",ROUND(($L408*Lists!$M$2+$M408*Lists!$M$3+$N408*Lists!$M$4+$O408*Lists!$M$5+$P408*Lists!$M$6)/5*100,0))</f>
        <v/>
      </c>
      <c r="R408" s="16" t="str">
        <f aca="false">IF($Q408="","",IF($Q408&gt;=Lists!$M$20,"A",IF($Q408&gt;=Lists!$M$21,"B","C")))</f>
        <v/>
      </c>
      <c r="S408" s="16" t="str">
        <f aca="false">IF($A408="","",IF(COUNTIF(Records!$C$5:$C$3000,$A408)=0,"No data",CHOOSE(_xlfn.MAXIFS(Records!$R$5:$R$3000,Records!$C$5:$C$3000,$A408,Records!$Y$5:$Y$3000,"&lt;&gt;Closed")+1,"OK","Alert","Danger")))</f>
        <v/>
      </c>
      <c r="T408" s="15" t="str">
        <f aca="false">IF($A408="","",COUNTIFS(Records!$C$5:$C$3000,$A408,Records!$R$5:$R$3000,"&gt;0",Records!$Y$5:$Y$3000,"&lt;&gt;Closed"))</f>
        <v/>
      </c>
      <c r="U408" s="20"/>
      <c r="V408" s="20"/>
      <c r="W408" s="20"/>
      <c r="X408" s="20"/>
      <c r="Y408" s="20"/>
      <c r="Z408" s="20"/>
      <c r="AA408" s="20"/>
      <c r="AB408" s="20"/>
      <c r="AC408" s="20"/>
      <c r="AD408" s="20"/>
      <c r="AE408" s="20"/>
      <c r="AF408" s="20"/>
      <c r="AG408" s="20"/>
      <c r="AH408" s="20"/>
      <c r="AI408" s="20"/>
      <c r="AJ408" s="21"/>
      <c r="AK408" s="15" t="str">
        <f aca="true">IF($AJ408="","",$AJ408-TODAY())</f>
        <v/>
      </c>
      <c r="AL408" s="16" t="str">
        <f aca="false">IF($AJ408="","",IF($AK408&lt;0,"Danger",IF($AK408&lt;=Lists!$M$24,"Alert","OK")))</f>
        <v/>
      </c>
      <c r="AM408" s="19"/>
      <c r="AN408" s="19"/>
      <c r="AO408" s="19"/>
      <c r="AP408" s="19"/>
      <c r="AQ408" s="19"/>
      <c r="AR408" s="19"/>
      <c r="AS408" s="19"/>
      <c r="AT408" s="19"/>
      <c r="AU408" s="19"/>
      <c r="AV408" s="19"/>
    </row>
    <row r="409" customFormat="false" ht="15" hidden="false" customHeight="false" outlineLevel="0" collapsed="false">
      <c r="A409" s="19"/>
      <c r="B409" s="19"/>
      <c r="C409" s="19"/>
      <c r="D409" s="19"/>
      <c r="E409" s="19"/>
      <c r="F409" s="19"/>
      <c r="G409" s="19"/>
      <c r="H409" s="19"/>
      <c r="I409" s="19"/>
      <c r="J409" s="19"/>
      <c r="K409" s="19"/>
      <c r="L409" s="20"/>
      <c r="M409" s="20"/>
      <c r="N409" s="20"/>
      <c r="O409" s="20"/>
      <c r="P409" s="20"/>
      <c r="Q409" s="15" t="str">
        <f aca="false">IF(COUNT($L409:$P409)&lt;5,"",ROUND(($L409*Lists!$M$2+$M409*Lists!$M$3+$N409*Lists!$M$4+$O409*Lists!$M$5+$P409*Lists!$M$6)/5*100,0))</f>
        <v/>
      </c>
      <c r="R409" s="16" t="str">
        <f aca="false">IF($Q409="","",IF($Q409&gt;=Lists!$M$20,"A",IF($Q409&gt;=Lists!$M$21,"B","C")))</f>
        <v/>
      </c>
      <c r="S409" s="16" t="str">
        <f aca="false">IF($A409="","",IF(COUNTIF(Records!$C$5:$C$3000,$A409)=0,"No data",CHOOSE(_xlfn.MAXIFS(Records!$R$5:$R$3000,Records!$C$5:$C$3000,$A409,Records!$Y$5:$Y$3000,"&lt;&gt;Closed")+1,"OK","Alert","Danger")))</f>
        <v/>
      </c>
      <c r="T409" s="15" t="str">
        <f aca="false">IF($A409="","",COUNTIFS(Records!$C$5:$C$3000,$A409,Records!$R$5:$R$3000,"&gt;0",Records!$Y$5:$Y$3000,"&lt;&gt;Closed"))</f>
        <v/>
      </c>
      <c r="U409" s="20"/>
      <c r="V409" s="20"/>
      <c r="W409" s="20"/>
      <c r="X409" s="20"/>
      <c r="Y409" s="20"/>
      <c r="Z409" s="20"/>
      <c r="AA409" s="20"/>
      <c r="AB409" s="20"/>
      <c r="AC409" s="20"/>
      <c r="AD409" s="20"/>
      <c r="AE409" s="20"/>
      <c r="AF409" s="20"/>
      <c r="AG409" s="20"/>
      <c r="AH409" s="20"/>
      <c r="AI409" s="20"/>
      <c r="AJ409" s="21"/>
      <c r="AK409" s="15" t="str">
        <f aca="true">IF($AJ409="","",$AJ409-TODAY())</f>
        <v/>
      </c>
      <c r="AL409" s="16" t="str">
        <f aca="false">IF($AJ409="","",IF($AK409&lt;0,"Danger",IF($AK409&lt;=Lists!$M$24,"Alert","OK")))</f>
        <v/>
      </c>
      <c r="AM409" s="19"/>
      <c r="AN409" s="19"/>
      <c r="AO409" s="19"/>
      <c r="AP409" s="19"/>
      <c r="AQ409" s="19"/>
      <c r="AR409" s="19"/>
      <c r="AS409" s="19"/>
      <c r="AT409" s="19"/>
      <c r="AU409" s="19"/>
      <c r="AV409" s="19"/>
    </row>
    <row r="410" customFormat="false" ht="15" hidden="false" customHeight="false" outlineLevel="0" collapsed="false">
      <c r="A410" s="19"/>
      <c r="B410" s="19"/>
      <c r="C410" s="19"/>
      <c r="D410" s="19"/>
      <c r="E410" s="19"/>
      <c r="F410" s="19"/>
      <c r="G410" s="19"/>
      <c r="H410" s="19"/>
      <c r="I410" s="19"/>
      <c r="J410" s="19"/>
      <c r="K410" s="19"/>
      <c r="L410" s="20"/>
      <c r="M410" s="20"/>
      <c r="N410" s="20"/>
      <c r="O410" s="20"/>
      <c r="P410" s="20"/>
      <c r="Q410" s="15" t="str">
        <f aca="false">IF(COUNT($L410:$P410)&lt;5,"",ROUND(($L410*Lists!$M$2+$M410*Lists!$M$3+$N410*Lists!$M$4+$O410*Lists!$M$5+$P410*Lists!$M$6)/5*100,0))</f>
        <v/>
      </c>
      <c r="R410" s="16" t="str">
        <f aca="false">IF($Q410="","",IF($Q410&gt;=Lists!$M$20,"A",IF($Q410&gt;=Lists!$M$21,"B","C")))</f>
        <v/>
      </c>
      <c r="S410" s="16" t="str">
        <f aca="false">IF($A410="","",IF(COUNTIF(Records!$C$5:$C$3000,$A410)=0,"No data",CHOOSE(_xlfn.MAXIFS(Records!$R$5:$R$3000,Records!$C$5:$C$3000,$A410,Records!$Y$5:$Y$3000,"&lt;&gt;Closed")+1,"OK","Alert","Danger")))</f>
        <v/>
      </c>
      <c r="T410" s="15" t="str">
        <f aca="false">IF($A410="","",COUNTIFS(Records!$C$5:$C$3000,$A410,Records!$R$5:$R$3000,"&gt;0",Records!$Y$5:$Y$3000,"&lt;&gt;Closed"))</f>
        <v/>
      </c>
      <c r="U410" s="20"/>
      <c r="V410" s="20"/>
      <c r="W410" s="20"/>
      <c r="X410" s="20"/>
      <c r="Y410" s="20"/>
      <c r="Z410" s="20"/>
      <c r="AA410" s="20"/>
      <c r="AB410" s="20"/>
      <c r="AC410" s="20"/>
      <c r="AD410" s="20"/>
      <c r="AE410" s="20"/>
      <c r="AF410" s="20"/>
      <c r="AG410" s="20"/>
      <c r="AH410" s="20"/>
      <c r="AI410" s="20"/>
      <c r="AJ410" s="21"/>
      <c r="AK410" s="15" t="str">
        <f aca="true">IF($AJ410="","",$AJ410-TODAY())</f>
        <v/>
      </c>
      <c r="AL410" s="16" t="str">
        <f aca="false">IF($AJ410="","",IF($AK410&lt;0,"Danger",IF($AK410&lt;=Lists!$M$24,"Alert","OK")))</f>
        <v/>
      </c>
      <c r="AM410" s="19"/>
      <c r="AN410" s="19"/>
      <c r="AO410" s="19"/>
      <c r="AP410" s="19"/>
      <c r="AQ410" s="19"/>
      <c r="AR410" s="19"/>
      <c r="AS410" s="19"/>
      <c r="AT410" s="19"/>
      <c r="AU410" s="19"/>
      <c r="AV410" s="19"/>
    </row>
    <row r="411" customFormat="false" ht="15" hidden="false" customHeight="false" outlineLevel="0" collapsed="false">
      <c r="A411" s="19"/>
      <c r="B411" s="19"/>
      <c r="C411" s="19"/>
      <c r="D411" s="19"/>
      <c r="E411" s="19"/>
      <c r="F411" s="19"/>
      <c r="G411" s="19"/>
      <c r="H411" s="19"/>
      <c r="I411" s="19"/>
      <c r="J411" s="19"/>
      <c r="K411" s="19"/>
      <c r="L411" s="20"/>
      <c r="M411" s="20"/>
      <c r="N411" s="20"/>
      <c r="O411" s="20"/>
      <c r="P411" s="20"/>
      <c r="Q411" s="15" t="str">
        <f aca="false">IF(COUNT($L411:$P411)&lt;5,"",ROUND(($L411*Lists!$M$2+$M411*Lists!$M$3+$N411*Lists!$M$4+$O411*Lists!$M$5+$P411*Lists!$M$6)/5*100,0))</f>
        <v/>
      </c>
      <c r="R411" s="16" t="str">
        <f aca="false">IF($Q411="","",IF($Q411&gt;=Lists!$M$20,"A",IF($Q411&gt;=Lists!$M$21,"B","C")))</f>
        <v/>
      </c>
      <c r="S411" s="16" t="str">
        <f aca="false">IF($A411="","",IF(COUNTIF(Records!$C$5:$C$3000,$A411)=0,"No data",CHOOSE(_xlfn.MAXIFS(Records!$R$5:$R$3000,Records!$C$5:$C$3000,$A411,Records!$Y$5:$Y$3000,"&lt;&gt;Closed")+1,"OK","Alert","Danger")))</f>
        <v/>
      </c>
      <c r="T411" s="15" t="str">
        <f aca="false">IF($A411="","",COUNTIFS(Records!$C$5:$C$3000,$A411,Records!$R$5:$R$3000,"&gt;0",Records!$Y$5:$Y$3000,"&lt;&gt;Closed"))</f>
        <v/>
      </c>
      <c r="U411" s="20"/>
      <c r="V411" s="20"/>
      <c r="W411" s="20"/>
      <c r="X411" s="20"/>
      <c r="Y411" s="20"/>
      <c r="Z411" s="20"/>
      <c r="AA411" s="20"/>
      <c r="AB411" s="20"/>
      <c r="AC411" s="20"/>
      <c r="AD411" s="20"/>
      <c r="AE411" s="20"/>
      <c r="AF411" s="20"/>
      <c r="AG411" s="20"/>
      <c r="AH411" s="20"/>
      <c r="AI411" s="20"/>
      <c r="AJ411" s="21"/>
      <c r="AK411" s="15" t="str">
        <f aca="true">IF($AJ411="","",$AJ411-TODAY())</f>
        <v/>
      </c>
      <c r="AL411" s="16" t="str">
        <f aca="false">IF($AJ411="","",IF($AK411&lt;0,"Danger",IF($AK411&lt;=Lists!$M$24,"Alert","OK")))</f>
        <v/>
      </c>
      <c r="AM411" s="19"/>
      <c r="AN411" s="19"/>
      <c r="AO411" s="19"/>
      <c r="AP411" s="19"/>
      <c r="AQ411" s="19"/>
      <c r="AR411" s="19"/>
      <c r="AS411" s="19"/>
      <c r="AT411" s="19"/>
      <c r="AU411" s="19"/>
      <c r="AV411" s="19"/>
    </row>
    <row r="412" customFormat="false" ht="15" hidden="false" customHeight="false" outlineLevel="0" collapsed="false">
      <c r="A412" s="19"/>
      <c r="B412" s="19"/>
      <c r="C412" s="19"/>
      <c r="D412" s="19"/>
      <c r="E412" s="19"/>
      <c r="F412" s="19"/>
      <c r="G412" s="19"/>
      <c r="H412" s="19"/>
      <c r="I412" s="19"/>
      <c r="J412" s="19"/>
      <c r="K412" s="19"/>
      <c r="L412" s="20"/>
      <c r="M412" s="20"/>
      <c r="N412" s="20"/>
      <c r="O412" s="20"/>
      <c r="P412" s="20"/>
      <c r="Q412" s="15" t="str">
        <f aca="false">IF(COUNT($L412:$P412)&lt;5,"",ROUND(($L412*Lists!$M$2+$M412*Lists!$M$3+$N412*Lists!$M$4+$O412*Lists!$M$5+$P412*Lists!$M$6)/5*100,0))</f>
        <v/>
      </c>
      <c r="R412" s="16" t="str">
        <f aca="false">IF($Q412="","",IF($Q412&gt;=Lists!$M$20,"A",IF($Q412&gt;=Lists!$M$21,"B","C")))</f>
        <v/>
      </c>
      <c r="S412" s="16" t="str">
        <f aca="false">IF($A412="","",IF(COUNTIF(Records!$C$5:$C$3000,$A412)=0,"No data",CHOOSE(_xlfn.MAXIFS(Records!$R$5:$R$3000,Records!$C$5:$C$3000,$A412,Records!$Y$5:$Y$3000,"&lt;&gt;Closed")+1,"OK","Alert","Danger")))</f>
        <v/>
      </c>
      <c r="T412" s="15" t="str">
        <f aca="false">IF($A412="","",COUNTIFS(Records!$C$5:$C$3000,$A412,Records!$R$5:$R$3000,"&gt;0",Records!$Y$5:$Y$3000,"&lt;&gt;Closed"))</f>
        <v/>
      </c>
      <c r="U412" s="20"/>
      <c r="V412" s="20"/>
      <c r="W412" s="20"/>
      <c r="X412" s="20"/>
      <c r="Y412" s="20"/>
      <c r="Z412" s="20"/>
      <c r="AA412" s="20"/>
      <c r="AB412" s="20"/>
      <c r="AC412" s="20"/>
      <c r="AD412" s="20"/>
      <c r="AE412" s="20"/>
      <c r="AF412" s="20"/>
      <c r="AG412" s="20"/>
      <c r="AH412" s="20"/>
      <c r="AI412" s="20"/>
      <c r="AJ412" s="21"/>
      <c r="AK412" s="15" t="str">
        <f aca="true">IF($AJ412="","",$AJ412-TODAY())</f>
        <v/>
      </c>
      <c r="AL412" s="16" t="str">
        <f aca="false">IF($AJ412="","",IF($AK412&lt;0,"Danger",IF($AK412&lt;=Lists!$M$24,"Alert","OK")))</f>
        <v/>
      </c>
      <c r="AM412" s="19"/>
      <c r="AN412" s="19"/>
      <c r="AO412" s="19"/>
      <c r="AP412" s="19"/>
      <c r="AQ412" s="19"/>
      <c r="AR412" s="19"/>
      <c r="AS412" s="19"/>
      <c r="AT412" s="19"/>
      <c r="AU412" s="19"/>
      <c r="AV412" s="19"/>
    </row>
    <row r="413" customFormat="false" ht="15" hidden="false" customHeight="false" outlineLevel="0" collapsed="false">
      <c r="A413" s="19"/>
      <c r="B413" s="19"/>
      <c r="C413" s="19"/>
      <c r="D413" s="19"/>
      <c r="E413" s="19"/>
      <c r="F413" s="19"/>
      <c r="G413" s="19"/>
      <c r="H413" s="19"/>
      <c r="I413" s="19"/>
      <c r="J413" s="19"/>
      <c r="K413" s="19"/>
      <c r="L413" s="20"/>
      <c r="M413" s="20"/>
      <c r="N413" s="20"/>
      <c r="O413" s="20"/>
      <c r="P413" s="20"/>
      <c r="Q413" s="15" t="str">
        <f aca="false">IF(COUNT($L413:$P413)&lt;5,"",ROUND(($L413*Lists!$M$2+$M413*Lists!$M$3+$N413*Lists!$M$4+$O413*Lists!$M$5+$P413*Lists!$M$6)/5*100,0))</f>
        <v/>
      </c>
      <c r="R413" s="16" t="str">
        <f aca="false">IF($Q413="","",IF($Q413&gt;=Lists!$M$20,"A",IF($Q413&gt;=Lists!$M$21,"B","C")))</f>
        <v/>
      </c>
      <c r="S413" s="16" t="str">
        <f aca="false">IF($A413="","",IF(COUNTIF(Records!$C$5:$C$3000,$A413)=0,"No data",CHOOSE(_xlfn.MAXIFS(Records!$R$5:$R$3000,Records!$C$5:$C$3000,$A413,Records!$Y$5:$Y$3000,"&lt;&gt;Closed")+1,"OK","Alert","Danger")))</f>
        <v/>
      </c>
      <c r="T413" s="15" t="str">
        <f aca="false">IF($A413="","",COUNTIFS(Records!$C$5:$C$3000,$A413,Records!$R$5:$R$3000,"&gt;0",Records!$Y$5:$Y$3000,"&lt;&gt;Closed"))</f>
        <v/>
      </c>
      <c r="U413" s="20"/>
      <c r="V413" s="20"/>
      <c r="W413" s="20"/>
      <c r="X413" s="20"/>
      <c r="Y413" s="20"/>
      <c r="Z413" s="20"/>
      <c r="AA413" s="20"/>
      <c r="AB413" s="20"/>
      <c r="AC413" s="20"/>
      <c r="AD413" s="20"/>
      <c r="AE413" s="20"/>
      <c r="AF413" s="20"/>
      <c r="AG413" s="20"/>
      <c r="AH413" s="20"/>
      <c r="AI413" s="20"/>
      <c r="AJ413" s="21"/>
      <c r="AK413" s="15" t="str">
        <f aca="true">IF($AJ413="","",$AJ413-TODAY())</f>
        <v/>
      </c>
      <c r="AL413" s="16" t="str">
        <f aca="false">IF($AJ413="","",IF($AK413&lt;0,"Danger",IF($AK413&lt;=Lists!$M$24,"Alert","OK")))</f>
        <v/>
      </c>
      <c r="AM413" s="19"/>
      <c r="AN413" s="19"/>
      <c r="AO413" s="19"/>
      <c r="AP413" s="19"/>
      <c r="AQ413" s="19"/>
      <c r="AR413" s="19"/>
      <c r="AS413" s="19"/>
      <c r="AT413" s="19"/>
      <c r="AU413" s="19"/>
      <c r="AV413" s="19"/>
    </row>
    <row r="414" customFormat="false" ht="15" hidden="false" customHeight="false" outlineLevel="0" collapsed="false">
      <c r="A414" s="19"/>
      <c r="B414" s="19"/>
      <c r="C414" s="19"/>
      <c r="D414" s="19"/>
      <c r="E414" s="19"/>
      <c r="F414" s="19"/>
      <c r="G414" s="19"/>
      <c r="H414" s="19"/>
      <c r="I414" s="19"/>
      <c r="J414" s="19"/>
      <c r="K414" s="19"/>
      <c r="L414" s="20"/>
      <c r="M414" s="20"/>
      <c r="N414" s="20"/>
      <c r="O414" s="20"/>
      <c r="P414" s="20"/>
      <c r="Q414" s="15" t="str">
        <f aca="false">IF(COUNT($L414:$P414)&lt;5,"",ROUND(($L414*Lists!$M$2+$M414*Lists!$M$3+$N414*Lists!$M$4+$O414*Lists!$M$5+$P414*Lists!$M$6)/5*100,0))</f>
        <v/>
      </c>
      <c r="R414" s="16" t="str">
        <f aca="false">IF($Q414="","",IF($Q414&gt;=Lists!$M$20,"A",IF($Q414&gt;=Lists!$M$21,"B","C")))</f>
        <v/>
      </c>
      <c r="S414" s="16" t="str">
        <f aca="false">IF($A414="","",IF(COUNTIF(Records!$C$5:$C$3000,$A414)=0,"No data",CHOOSE(_xlfn.MAXIFS(Records!$R$5:$R$3000,Records!$C$5:$C$3000,$A414,Records!$Y$5:$Y$3000,"&lt;&gt;Closed")+1,"OK","Alert","Danger")))</f>
        <v/>
      </c>
      <c r="T414" s="15" t="str">
        <f aca="false">IF($A414="","",COUNTIFS(Records!$C$5:$C$3000,$A414,Records!$R$5:$R$3000,"&gt;0",Records!$Y$5:$Y$3000,"&lt;&gt;Closed"))</f>
        <v/>
      </c>
      <c r="U414" s="20"/>
      <c r="V414" s="20"/>
      <c r="W414" s="20"/>
      <c r="X414" s="20"/>
      <c r="Y414" s="20"/>
      <c r="Z414" s="20"/>
      <c r="AA414" s="20"/>
      <c r="AB414" s="20"/>
      <c r="AC414" s="20"/>
      <c r="AD414" s="20"/>
      <c r="AE414" s="20"/>
      <c r="AF414" s="20"/>
      <c r="AG414" s="20"/>
      <c r="AH414" s="20"/>
      <c r="AI414" s="20"/>
      <c r="AJ414" s="21"/>
      <c r="AK414" s="15" t="str">
        <f aca="true">IF($AJ414="","",$AJ414-TODAY())</f>
        <v/>
      </c>
      <c r="AL414" s="16" t="str">
        <f aca="false">IF($AJ414="","",IF($AK414&lt;0,"Danger",IF($AK414&lt;=Lists!$M$24,"Alert","OK")))</f>
        <v/>
      </c>
      <c r="AM414" s="19"/>
      <c r="AN414" s="19"/>
      <c r="AO414" s="19"/>
      <c r="AP414" s="19"/>
      <c r="AQ414" s="19"/>
      <c r="AR414" s="19"/>
      <c r="AS414" s="19"/>
      <c r="AT414" s="19"/>
      <c r="AU414" s="19"/>
      <c r="AV414" s="19"/>
    </row>
    <row r="415" customFormat="false" ht="15" hidden="false" customHeight="false" outlineLevel="0" collapsed="false">
      <c r="A415" s="19"/>
      <c r="B415" s="19"/>
      <c r="C415" s="19"/>
      <c r="D415" s="19"/>
      <c r="E415" s="19"/>
      <c r="F415" s="19"/>
      <c r="G415" s="19"/>
      <c r="H415" s="19"/>
      <c r="I415" s="19"/>
      <c r="J415" s="19"/>
      <c r="K415" s="19"/>
      <c r="L415" s="20"/>
      <c r="M415" s="20"/>
      <c r="N415" s="20"/>
      <c r="O415" s="20"/>
      <c r="P415" s="20"/>
      <c r="Q415" s="15" t="str">
        <f aca="false">IF(COUNT($L415:$P415)&lt;5,"",ROUND(($L415*Lists!$M$2+$M415*Lists!$M$3+$N415*Lists!$M$4+$O415*Lists!$M$5+$P415*Lists!$M$6)/5*100,0))</f>
        <v/>
      </c>
      <c r="R415" s="16" t="str">
        <f aca="false">IF($Q415="","",IF($Q415&gt;=Lists!$M$20,"A",IF($Q415&gt;=Lists!$M$21,"B","C")))</f>
        <v/>
      </c>
      <c r="S415" s="16" t="str">
        <f aca="false">IF($A415="","",IF(COUNTIF(Records!$C$5:$C$3000,$A415)=0,"No data",CHOOSE(_xlfn.MAXIFS(Records!$R$5:$R$3000,Records!$C$5:$C$3000,$A415,Records!$Y$5:$Y$3000,"&lt;&gt;Closed")+1,"OK","Alert","Danger")))</f>
        <v/>
      </c>
      <c r="T415" s="15" t="str">
        <f aca="false">IF($A415="","",COUNTIFS(Records!$C$5:$C$3000,$A415,Records!$R$5:$R$3000,"&gt;0",Records!$Y$5:$Y$3000,"&lt;&gt;Closed"))</f>
        <v/>
      </c>
      <c r="U415" s="20"/>
      <c r="V415" s="20"/>
      <c r="W415" s="20"/>
      <c r="X415" s="20"/>
      <c r="Y415" s="20"/>
      <c r="Z415" s="20"/>
      <c r="AA415" s="20"/>
      <c r="AB415" s="20"/>
      <c r="AC415" s="20"/>
      <c r="AD415" s="20"/>
      <c r="AE415" s="20"/>
      <c r="AF415" s="20"/>
      <c r="AG415" s="20"/>
      <c r="AH415" s="20"/>
      <c r="AI415" s="20"/>
      <c r="AJ415" s="21"/>
      <c r="AK415" s="15" t="str">
        <f aca="true">IF($AJ415="","",$AJ415-TODAY())</f>
        <v/>
      </c>
      <c r="AL415" s="16" t="str">
        <f aca="false">IF($AJ415="","",IF($AK415&lt;0,"Danger",IF($AK415&lt;=Lists!$M$24,"Alert","OK")))</f>
        <v/>
      </c>
      <c r="AM415" s="19"/>
      <c r="AN415" s="19"/>
      <c r="AO415" s="19"/>
      <c r="AP415" s="19"/>
      <c r="AQ415" s="19"/>
      <c r="AR415" s="19"/>
      <c r="AS415" s="19"/>
      <c r="AT415" s="19"/>
      <c r="AU415" s="19"/>
      <c r="AV415" s="19"/>
    </row>
    <row r="416" customFormat="false" ht="15" hidden="false" customHeight="false" outlineLevel="0" collapsed="false">
      <c r="A416" s="19"/>
      <c r="B416" s="19"/>
      <c r="C416" s="19"/>
      <c r="D416" s="19"/>
      <c r="E416" s="19"/>
      <c r="F416" s="19"/>
      <c r="G416" s="19"/>
      <c r="H416" s="19"/>
      <c r="I416" s="19"/>
      <c r="J416" s="19"/>
      <c r="K416" s="19"/>
      <c r="L416" s="20"/>
      <c r="M416" s="20"/>
      <c r="N416" s="20"/>
      <c r="O416" s="20"/>
      <c r="P416" s="20"/>
      <c r="Q416" s="15" t="str">
        <f aca="false">IF(COUNT($L416:$P416)&lt;5,"",ROUND(($L416*Lists!$M$2+$M416*Lists!$M$3+$N416*Lists!$M$4+$O416*Lists!$M$5+$P416*Lists!$M$6)/5*100,0))</f>
        <v/>
      </c>
      <c r="R416" s="16" t="str">
        <f aca="false">IF($Q416="","",IF($Q416&gt;=Lists!$M$20,"A",IF($Q416&gt;=Lists!$M$21,"B","C")))</f>
        <v/>
      </c>
      <c r="S416" s="16" t="str">
        <f aca="false">IF($A416="","",IF(COUNTIF(Records!$C$5:$C$3000,$A416)=0,"No data",CHOOSE(_xlfn.MAXIFS(Records!$R$5:$R$3000,Records!$C$5:$C$3000,$A416,Records!$Y$5:$Y$3000,"&lt;&gt;Closed")+1,"OK","Alert","Danger")))</f>
        <v/>
      </c>
      <c r="T416" s="15" t="str">
        <f aca="false">IF($A416="","",COUNTIFS(Records!$C$5:$C$3000,$A416,Records!$R$5:$R$3000,"&gt;0",Records!$Y$5:$Y$3000,"&lt;&gt;Closed"))</f>
        <v/>
      </c>
      <c r="U416" s="20"/>
      <c r="V416" s="20"/>
      <c r="W416" s="20"/>
      <c r="X416" s="20"/>
      <c r="Y416" s="20"/>
      <c r="Z416" s="20"/>
      <c r="AA416" s="20"/>
      <c r="AB416" s="20"/>
      <c r="AC416" s="20"/>
      <c r="AD416" s="20"/>
      <c r="AE416" s="20"/>
      <c r="AF416" s="20"/>
      <c r="AG416" s="20"/>
      <c r="AH416" s="20"/>
      <c r="AI416" s="20"/>
      <c r="AJ416" s="21"/>
      <c r="AK416" s="15" t="str">
        <f aca="true">IF($AJ416="","",$AJ416-TODAY())</f>
        <v/>
      </c>
      <c r="AL416" s="16" t="str">
        <f aca="false">IF($AJ416="","",IF($AK416&lt;0,"Danger",IF($AK416&lt;=Lists!$M$24,"Alert","OK")))</f>
        <v/>
      </c>
      <c r="AM416" s="19"/>
      <c r="AN416" s="19"/>
      <c r="AO416" s="19"/>
      <c r="AP416" s="19"/>
      <c r="AQ416" s="19"/>
      <c r="AR416" s="19"/>
      <c r="AS416" s="19"/>
      <c r="AT416" s="19"/>
      <c r="AU416" s="19"/>
      <c r="AV416" s="19"/>
    </row>
    <row r="417" customFormat="false" ht="15" hidden="false" customHeight="false" outlineLevel="0" collapsed="false">
      <c r="A417" s="19"/>
      <c r="B417" s="19"/>
      <c r="C417" s="19"/>
      <c r="D417" s="19"/>
      <c r="E417" s="19"/>
      <c r="F417" s="19"/>
      <c r="G417" s="19"/>
      <c r="H417" s="19"/>
      <c r="I417" s="19"/>
      <c r="J417" s="19"/>
      <c r="K417" s="19"/>
      <c r="L417" s="20"/>
      <c r="M417" s="20"/>
      <c r="N417" s="20"/>
      <c r="O417" s="20"/>
      <c r="P417" s="20"/>
      <c r="Q417" s="15" t="str">
        <f aca="false">IF(COUNT($L417:$P417)&lt;5,"",ROUND(($L417*Lists!$M$2+$M417*Lists!$M$3+$N417*Lists!$M$4+$O417*Lists!$M$5+$P417*Lists!$M$6)/5*100,0))</f>
        <v/>
      </c>
      <c r="R417" s="16" t="str">
        <f aca="false">IF($Q417="","",IF($Q417&gt;=Lists!$M$20,"A",IF($Q417&gt;=Lists!$M$21,"B","C")))</f>
        <v/>
      </c>
      <c r="S417" s="16" t="str">
        <f aca="false">IF($A417="","",IF(COUNTIF(Records!$C$5:$C$3000,$A417)=0,"No data",CHOOSE(_xlfn.MAXIFS(Records!$R$5:$R$3000,Records!$C$5:$C$3000,$A417,Records!$Y$5:$Y$3000,"&lt;&gt;Closed")+1,"OK","Alert","Danger")))</f>
        <v/>
      </c>
      <c r="T417" s="15" t="str">
        <f aca="false">IF($A417="","",COUNTIFS(Records!$C$5:$C$3000,$A417,Records!$R$5:$R$3000,"&gt;0",Records!$Y$5:$Y$3000,"&lt;&gt;Closed"))</f>
        <v/>
      </c>
      <c r="U417" s="20"/>
      <c r="V417" s="20"/>
      <c r="W417" s="20"/>
      <c r="X417" s="20"/>
      <c r="Y417" s="20"/>
      <c r="Z417" s="20"/>
      <c r="AA417" s="20"/>
      <c r="AB417" s="20"/>
      <c r="AC417" s="20"/>
      <c r="AD417" s="20"/>
      <c r="AE417" s="20"/>
      <c r="AF417" s="20"/>
      <c r="AG417" s="20"/>
      <c r="AH417" s="20"/>
      <c r="AI417" s="20"/>
      <c r="AJ417" s="21"/>
      <c r="AK417" s="15" t="str">
        <f aca="true">IF($AJ417="","",$AJ417-TODAY())</f>
        <v/>
      </c>
      <c r="AL417" s="16" t="str">
        <f aca="false">IF($AJ417="","",IF($AK417&lt;0,"Danger",IF($AK417&lt;=Lists!$M$24,"Alert","OK")))</f>
        <v/>
      </c>
      <c r="AM417" s="19"/>
      <c r="AN417" s="19"/>
      <c r="AO417" s="19"/>
      <c r="AP417" s="19"/>
      <c r="AQ417" s="19"/>
      <c r="AR417" s="19"/>
      <c r="AS417" s="19"/>
      <c r="AT417" s="19"/>
      <c r="AU417" s="19"/>
      <c r="AV417" s="19"/>
    </row>
    <row r="418" customFormat="false" ht="15" hidden="false" customHeight="false" outlineLevel="0" collapsed="false">
      <c r="A418" s="19"/>
      <c r="B418" s="19"/>
      <c r="C418" s="19"/>
      <c r="D418" s="19"/>
      <c r="E418" s="19"/>
      <c r="F418" s="19"/>
      <c r="G418" s="19"/>
      <c r="H418" s="19"/>
      <c r="I418" s="19"/>
      <c r="J418" s="19"/>
      <c r="K418" s="19"/>
      <c r="L418" s="20"/>
      <c r="M418" s="20"/>
      <c r="N418" s="20"/>
      <c r="O418" s="20"/>
      <c r="P418" s="20"/>
      <c r="Q418" s="15" t="str">
        <f aca="false">IF(COUNT($L418:$P418)&lt;5,"",ROUND(($L418*Lists!$M$2+$M418*Lists!$M$3+$N418*Lists!$M$4+$O418*Lists!$M$5+$P418*Lists!$M$6)/5*100,0))</f>
        <v/>
      </c>
      <c r="R418" s="16" t="str">
        <f aca="false">IF($Q418="","",IF($Q418&gt;=Lists!$M$20,"A",IF($Q418&gt;=Lists!$M$21,"B","C")))</f>
        <v/>
      </c>
      <c r="S418" s="16" t="str">
        <f aca="false">IF($A418="","",IF(COUNTIF(Records!$C$5:$C$3000,$A418)=0,"No data",CHOOSE(_xlfn.MAXIFS(Records!$R$5:$R$3000,Records!$C$5:$C$3000,$A418,Records!$Y$5:$Y$3000,"&lt;&gt;Closed")+1,"OK","Alert","Danger")))</f>
        <v/>
      </c>
      <c r="T418" s="15" t="str">
        <f aca="false">IF($A418="","",COUNTIFS(Records!$C$5:$C$3000,$A418,Records!$R$5:$R$3000,"&gt;0",Records!$Y$5:$Y$3000,"&lt;&gt;Closed"))</f>
        <v/>
      </c>
      <c r="U418" s="20"/>
      <c r="V418" s="20"/>
      <c r="W418" s="20"/>
      <c r="X418" s="20"/>
      <c r="Y418" s="20"/>
      <c r="Z418" s="20"/>
      <c r="AA418" s="20"/>
      <c r="AB418" s="20"/>
      <c r="AC418" s="20"/>
      <c r="AD418" s="20"/>
      <c r="AE418" s="20"/>
      <c r="AF418" s="20"/>
      <c r="AG418" s="20"/>
      <c r="AH418" s="20"/>
      <c r="AI418" s="20"/>
      <c r="AJ418" s="21"/>
      <c r="AK418" s="15" t="str">
        <f aca="true">IF($AJ418="","",$AJ418-TODAY())</f>
        <v/>
      </c>
      <c r="AL418" s="16" t="str">
        <f aca="false">IF($AJ418="","",IF($AK418&lt;0,"Danger",IF($AK418&lt;=Lists!$M$24,"Alert","OK")))</f>
        <v/>
      </c>
      <c r="AM418" s="19"/>
      <c r="AN418" s="19"/>
      <c r="AO418" s="19"/>
      <c r="AP418" s="19"/>
      <c r="AQ418" s="19"/>
      <c r="AR418" s="19"/>
      <c r="AS418" s="19"/>
      <c r="AT418" s="19"/>
      <c r="AU418" s="19"/>
      <c r="AV418" s="19"/>
    </row>
    <row r="419" customFormat="false" ht="15" hidden="false" customHeight="false" outlineLevel="0" collapsed="false">
      <c r="A419" s="19"/>
      <c r="B419" s="19"/>
      <c r="C419" s="19"/>
      <c r="D419" s="19"/>
      <c r="E419" s="19"/>
      <c r="F419" s="19"/>
      <c r="G419" s="19"/>
      <c r="H419" s="19"/>
      <c r="I419" s="19"/>
      <c r="J419" s="19"/>
      <c r="K419" s="19"/>
      <c r="L419" s="20"/>
      <c r="M419" s="20"/>
      <c r="N419" s="20"/>
      <c r="O419" s="20"/>
      <c r="P419" s="20"/>
      <c r="Q419" s="15" t="str">
        <f aca="false">IF(COUNT($L419:$P419)&lt;5,"",ROUND(($L419*Lists!$M$2+$M419*Lists!$M$3+$N419*Lists!$M$4+$O419*Lists!$M$5+$P419*Lists!$M$6)/5*100,0))</f>
        <v/>
      </c>
      <c r="R419" s="16" t="str">
        <f aca="false">IF($Q419="","",IF($Q419&gt;=Lists!$M$20,"A",IF($Q419&gt;=Lists!$M$21,"B","C")))</f>
        <v/>
      </c>
      <c r="S419" s="16" t="str">
        <f aca="false">IF($A419="","",IF(COUNTIF(Records!$C$5:$C$3000,$A419)=0,"No data",CHOOSE(_xlfn.MAXIFS(Records!$R$5:$R$3000,Records!$C$5:$C$3000,$A419,Records!$Y$5:$Y$3000,"&lt;&gt;Closed")+1,"OK","Alert","Danger")))</f>
        <v/>
      </c>
      <c r="T419" s="15" t="str">
        <f aca="false">IF($A419="","",COUNTIFS(Records!$C$5:$C$3000,$A419,Records!$R$5:$R$3000,"&gt;0",Records!$Y$5:$Y$3000,"&lt;&gt;Closed"))</f>
        <v/>
      </c>
      <c r="U419" s="20"/>
      <c r="V419" s="20"/>
      <c r="W419" s="20"/>
      <c r="X419" s="20"/>
      <c r="Y419" s="20"/>
      <c r="Z419" s="20"/>
      <c r="AA419" s="20"/>
      <c r="AB419" s="20"/>
      <c r="AC419" s="20"/>
      <c r="AD419" s="20"/>
      <c r="AE419" s="20"/>
      <c r="AF419" s="20"/>
      <c r="AG419" s="20"/>
      <c r="AH419" s="20"/>
      <c r="AI419" s="20"/>
      <c r="AJ419" s="21"/>
      <c r="AK419" s="15" t="str">
        <f aca="true">IF($AJ419="","",$AJ419-TODAY())</f>
        <v/>
      </c>
      <c r="AL419" s="16" t="str">
        <f aca="false">IF($AJ419="","",IF($AK419&lt;0,"Danger",IF($AK419&lt;=Lists!$M$24,"Alert","OK")))</f>
        <v/>
      </c>
      <c r="AM419" s="19"/>
      <c r="AN419" s="19"/>
      <c r="AO419" s="19"/>
      <c r="AP419" s="19"/>
      <c r="AQ419" s="19"/>
      <c r="AR419" s="19"/>
      <c r="AS419" s="19"/>
      <c r="AT419" s="19"/>
      <c r="AU419" s="19"/>
      <c r="AV419" s="19"/>
    </row>
    <row r="420" customFormat="false" ht="15" hidden="false" customHeight="false" outlineLevel="0" collapsed="false">
      <c r="A420" s="19"/>
      <c r="B420" s="19"/>
      <c r="C420" s="19"/>
      <c r="D420" s="19"/>
      <c r="E420" s="19"/>
      <c r="F420" s="19"/>
      <c r="G420" s="19"/>
      <c r="H420" s="19"/>
      <c r="I420" s="19"/>
      <c r="J420" s="19"/>
      <c r="K420" s="19"/>
      <c r="L420" s="20"/>
      <c r="M420" s="20"/>
      <c r="N420" s="20"/>
      <c r="O420" s="20"/>
      <c r="P420" s="20"/>
      <c r="Q420" s="15" t="str">
        <f aca="false">IF(COUNT($L420:$P420)&lt;5,"",ROUND(($L420*Lists!$M$2+$M420*Lists!$M$3+$N420*Lists!$M$4+$O420*Lists!$M$5+$P420*Lists!$M$6)/5*100,0))</f>
        <v/>
      </c>
      <c r="R420" s="16" t="str">
        <f aca="false">IF($Q420="","",IF($Q420&gt;=Lists!$M$20,"A",IF($Q420&gt;=Lists!$M$21,"B","C")))</f>
        <v/>
      </c>
      <c r="S420" s="16" t="str">
        <f aca="false">IF($A420="","",IF(COUNTIF(Records!$C$5:$C$3000,$A420)=0,"No data",CHOOSE(_xlfn.MAXIFS(Records!$R$5:$R$3000,Records!$C$5:$C$3000,$A420,Records!$Y$5:$Y$3000,"&lt;&gt;Closed")+1,"OK","Alert","Danger")))</f>
        <v/>
      </c>
      <c r="T420" s="15" t="str">
        <f aca="false">IF($A420="","",COUNTIFS(Records!$C$5:$C$3000,$A420,Records!$R$5:$R$3000,"&gt;0",Records!$Y$5:$Y$3000,"&lt;&gt;Closed"))</f>
        <v/>
      </c>
      <c r="U420" s="20"/>
      <c r="V420" s="20"/>
      <c r="W420" s="20"/>
      <c r="X420" s="20"/>
      <c r="Y420" s="20"/>
      <c r="Z420" s="20"/>
      <c r="AA420" s="20"/>
      <c r="AB420" s="20"/>
      <c r="AC420" s="20"/>
      <c r="AD420" s="20"/>
      <c r="AE420" s="20"/>
      <c r="AF420" s="20"/>
      <c r="AG420" s="20"/>
      <c r="AH420" s="20"/>
      <c r="AI420" s="20"/>
      <c r="AJ420" s="21"/>
      <c r="AK420" s="15" t="str">
        <f aca="true">IF($AJ420="","",$AJ420-TODAY())</f>
        <v/>
      </c>
      <c r="AL420" s="16" t="str">
        <f aca="false">IF($AJ420="","",IF($AK420&lt;0,"Danger",IF($AK420&lt;=Lists!$M$24,"Alert","OK")))</f>
        <v/>
      </c>
      <c r="AM420" s="19"/>
      <c r="AN420" s="19"/>
      <c r="AO420" s="19"/>
      <c r="AP420" s="19"/>
      <c r="AQ420" s="19"/>
      <c r="AR420" s="19"/>
      <c r="AS420" s="19"/>
      <c r="AT420" s="19"/>
      <c r="AU420" s="19"/>
      <c r="AV420" s="19"/>
    </row>
    <row r="421" customFormat="false" ht="15" hidden="false" customHeight="false" outlineLevel="0" collapsed="false">
      <c r="A421" s="19"/>
      <c r="B421" s="19"/>
      <c r="C421" s="19"/>
      <c r="D421" s="19"/>
      <c r="E421" s="19"/>
      <c r="F421" s="19"/>
      <c r="G421" s="19"/>
      <c r="H421" s="19"/>
      <c r="I421" s="19"/>
      <c r="J421" s="19"/>
      <c r="K421" s="19"/>
      <c r="L421" s="20"/>
      <c r="M421" s="20"/>
      <c r="N421" s="20"/>
      <c r="O421" s="20"/>
      <c r="P421" s="20"/>
      <c r="Q421" s="15" t="str">
        <f aca="false">IF(COUNT($L421:$P421)&lt;5,"",ROUND(($L421*Lists!$M$2+$M421*Lists!$M$3+$N421*Lists!$M$4+$O421*Lists!$M$5+$P421*Lists!$M$6)/5*100,0))</f>
        <v/>
      </c>
      <c r="R421" s="16" t="str">
        <f aca="false">IF($Q421="","",IF($Q421&gt;=Lists!$M$20,"A",IF($Q421&gt;=Lists!$M$21,"B","C")))</f>
        <v/>
      </c>
      <c r="S421" s="16" t="str">
        <f aca="false">IF($A421="","",IF(COUNTIF(Records!$C$5:$C$3000,$A421)=0,"No data",CHOOSE(_xlfn.MAXIFS(Records!$R$5:$R$3000,Records!$C$5:$C$3000,$A421,Records!$Y$5:$Y$3000,"&lt;&gt;Closed")+1,"OK","Alert","Danger")))</f>
        <v/>
      </c>
      <c r="T421" s="15" t="str">
        <f aca="false">IF($A421="","",COUNTIFS(Records!$C$5:$C$3000,$A421,Records!$R$5:$R$3000,"&gt;0",Records!$Y$5:$Y$3000,"&lt;&gt;Closed"))</f>
        <v/>
      </c>
      <c r="U421" s="20"/>
      <c r="V421" s="20"/>
      <c r="W421" s="20"/>
      <c r="X421" s="20"/>
      <c r="Y421" s="20"/>
      <c r="Z421" s="20"/>
      <c r="AA421" s="20"/>
      <c r="AB421" s="20"/>
      <c r="AC421" s="20"/>
      <c r="AD421" s="20"/>
      <c r="AE421" s="20"/>
      <c r="AF421" s="20"/>
      <c r="AG421" s="20"/>
      <c r="AH421" s="20"/>
      <c r="AI421" s="20"/>
      <c r="AJ421" s="21"/>
      <c r="AK421" s="15" t="str">
        <f aca="true">IF($AJ421="","",$AJ421-TODAY())</f>
        <v/>
      </c>
      <c r="AL421" s="16" t="str">
        <f aca="false">IF($AJ421="","",IF($AK421&lt;0,"Danger",IF($AK421&lt;=Lists!$M$24,"Alert","OK")))</f>
        <v/>
      </c>
      <c r="AM421" s="19"/>
      <c r="AN421" s="19"/>
      <c r="AO421" s="19"/>
      <c r="AP421" s="19"/>
      <c r="AQ421" s="19"/>
      <c r="AR421" s="19"/>
      <c r="AS421" s="19"/>
      <c r="AT421" s="19"/>
      <c r="AU421" s="19"/>
      <c r="AV421" s="19"/>
    </row>
    <row r="422" customFormat="false" ht="15" hidden="false" customHeight="false" outlineLevel="0" collapsed="false">
      <c r="A422" s="19"/>
      <c r="B422" s="19"/>
      <c r="C422" s="19"/>
      <c r="D422" s="19"/>
      <c r="E422" s="19"/>
      <c r="F422" s="19"/>
      <c r="G422" s="19"/>
      <c r="H422" s="19"/>
      <c r="I422" s="19"/>
      <c r="J422" s="19"/>
      <c r="K422" s="19"/>
      <c r="L422" s="20"/>
      <c r="M422" s="20"/>
      <c r="N422" s="20"/>
      <c r="O422" s="20"/>
      <c r="P422" s="20"/>
      <c r="Q422" s="15" t="str">
        <f aca="false">IF(COUNT($L422:$P422)&lt;5,"",ROUND(($L422*Lists!$M$2+$M422*Lists!$M$3+$N422*Lists!$M$4+$O422*Lists!$M$5+$P422*Lists!$M$6)/5*100,0))</f>
        <v/>
      </c>
      <c r="R422" s="16" t="str">
        <f aca="false">IF($Q422="","",IF($Q422&gt;=Lists!$M$20,"A",IF($Q422&gt;=Lists!$M$21,"B","C")))</f>
        <v/>
      </c>
      <c r="S422" s="16" t="str">
        <f aca="false">IF($A422="","",IF(COUNTIF(Records!$C$5:$C$3000,$A422)=0,"No data",CHOOSE(_xlfn.MAXIFS(Records!$R$5:$R$3000,Records!$C$5:$C$3000,$A422,Records!$Y$5:$Y$3000,"&lt;&gt;Closed")+1,"OK","Alert","Danger")))</f>
        <v/>
      </c>
      <c r="T422" s="15" t="str">
        <f aca="false">IF($A422="","",COUNTIFS(Records!$C$5:$C$3000,$A422,Records!$R$5:$R$3000,"&gt;0",Records!$Y$5:$Y$3000,"&lt;&gt;Closed"))</f>
        <v/>
      </c>
      <c r="U422" s="20"/>
      <c r="V422" s="20"/>
      <c r="W422" s="20"/>
      <c r="X422" s="20"/>
      <c r="Y422" s="20"/>
      <c r="Z422" s="20"/>
      <c r="AA422" s="20"/>
      <c r="AB422" s="20"/>
      <c r="AC422" s="20"/>
      <c r="AD422" s="20"/>
      <c r="AE422" s="20"/>
      <c r="AF422" s="20"/>
      <c r="AG422" s="20"/>
      <c r="AH422" s="20"/>
      <c r="AI422" s="20"/>
      <c r="AJ422" s="21"/>
      <c r="AK422" s="15" t="str">
        <f aca="true">IF($AJ422="","",$AJ422-TODAY())</f>
        <v/>
      </c>
      <c r="AL422" s="16" t="str">
        <f aca="false">IF($AJ422="","",IF($AK422&lt;0,"Danger",IF($AK422&lt;=Lists!$M$24,"Alert","OK")))</f>
        <v/>
      </c>
      <c r="AM422" s="19"/>
      <c r="AN422" s="19"/>
      <c r="AO422" s="19"/>
      <c r="AP422" s="19"/>
      <c r="AQ422" s="19"/>
      <c r="AR422" s="19"/>
      <c r="AS422" s="19"/>
      <c r="AT422" s="19"/>
      <c r="AU422" s="19"/>
      <c r="AV422" s="19"/>
    </row>
    <row r="423" customFormat="false" ht="15" hidden="false" customHeight="false" outlineLevel="0" collapsed="false">
      <c r="A423" s="19"/>
      <c r="B423" s="19"/>
      <c r="C423" s="19"/>
      <c r="D423" s="19"/>
      <c r="E423" s="19"/>
      <c r="F423" s="19"/>
      <c r="G423" s="19"/>
      <c r="H423" s="19"/>
      <c r="I423" s="19"/>
      <c r="J423" s="19"/>
      <c r="K423" s="19"/>
      <c r="L423" s="20"/>
      <c r="M423" s="20"/>
      <c r="N423" s="20"/>
      <c r="O423" s="20"/>
      <c r="P423" s="20"/>
      <c r="Q423" s="15" t="str">
        <f aca="false">IF(COUNT($L423:$P423)&lt;5,"",ROUND(($L423*Lists!$M$2+$M423*Lists!$M$3+$N423*Lists!$M$4+$O423*Lists!$M$5+$P423*Lists!$M$6)/5*100,0))</f>
        <v/>
      </c>
      <c r="R423" s="16" t="str">
        <f aca="false">IF($Q423="","",IF($Q423&gt;=Lists!$M$20,"A",IF($Q423&gt;=Lists!$M$21,"B","C")))</f>
        <v/>
      </c>
      <c r="S423" s="16" t="str">
        <f aca="false">IF($A423="","",IF(COUNTIF(Records!$C$5:$C$3000,$A423)=0,"No data",CHOOSE(_xlfn.MAXIFS(Records!$R$5:$R$3000,Records!$C$5:$C$3000,$A423,Records!$Y$5:$Y$3000,"&lt;&gt;Closed")+1,"OK","Alert","Danger")))</f>
        <v/>
      </c>
      <c r="T423" s="15" t="str">
        <f aca="false">IF($A423="","",COUNTIFS(Records!$C$5:$C$3000,$A423,Records!$R$5:$R$3000,"&gt;0",Records!$Y$5:$Y$3000,"&lt;&gt;Closed"))</f>
        <v/>
      </c>
      <c r="U423" s="20"/>
      <c r="V423" s="20"/>
      <c r="W423" s="20"/>
      <c r="X423" s="20"/>
      <c r="Y423" s="20"/>
      <c r="Z423" s="20"/>
      <c r="AA423" s="20"/>
      <c r="AB423" s="20"/>
      <c r="AC423" s="20"/>
      <c r="AD423" s="20"/>
      <c r="AE423" s="20"/>
      <c r="AF423" s="20"/>
      <c r="AG423" s="20"/>
      <c r="AH423" s="20"/>
      <c r="AI423" s="20"/>
      <c r="AJ423" s="21"/>
      <c r="AK423" s="15" t="str">
        <f aca="true">IF($AJ423="","",$AJ423-TODAY())</f>
        <v/>
      </c>
      <c r="AL423" s="16" t="str">
        <f aca="false">IF($AJ423="","",IF($AK423&lt;0,"Danger",IF($AK423&lt;=Lists!$M$24,"Alert","OK")))</f>
        <v/>
      </c>
      <c r="AM423" s="19"/>
      <c r="AN423" s="19"/>
      <c r="AO423" s="19"/>
      <c r="AP423" s="19"/>
      <c r="AQ423" s="19"/>
      <c r="AR423" s="19"/>
      <c r="AS423" s="19"/>
      <c r="AT423" s="19"/>
      <c r="AU423" s="19"/>
      <c r="AV423" s="19"/>
    </row>
    <row r="424" customFormat="false" ht="15" hidden="false" customHeight="false" outlineLevel="0" collapsed="false">
      <c r="A424" s="19"/>
      <c r="B424" s="19"/>
      <c r="C424" s="19"/>
      <c r="D424" s="19"/>
      <c r="E424" s="19"/>
      <c r="F424" s="19"/>
      <c r="G424" s="19"/>
      <c r="H424" s="19"/>
      <c r="I424" s="19"/>
      <c r="J424" s="19"/>
      <c r="K424" s="19"/>
      <c r="L424" s="20"/>
      <c r="M424" s="20"/>
      <c r="N424" s="20"/>
      <c r="O424" s="20"/>
      <c r="P424" s="20"/>
      <c r="Q424" s="15" t="str">
        <f aca="false">IF(COUNT($L424:$P424)&lt;5,"",ROUND(($L424*Lists!$M$2+$M424*Lists!$M$3+$N424*Lists!$M$4+$O424*Lists!$M$5+$P424*Lists!$M$6)/5*100,0))</f>
        <v/>
      </c>
      <c r="R424" s="16" t="str">
        <f aca="false">IF($Q424="","",IF($Q424&gt;=Lists!$M$20,"A",IF($Q424&gt;=Lists!$M$21,"B","C")))</f>
        <v/>
      </c>
      <c r="S424" s="16" t="str">
        <f aca="false">IF($A424="","",IF(COUNTIF(Records!$C$5:$C$3000,$A424)=0,"No data",CHOOSE(_xlfn.MAXIFS(Records!$R$5:$R$3000,Records!$C$5:$C$3000,$A424,Records!$Y$5:$Y$3000,"&lt;&gt;Closed")+1,"OK","Alert","Danger")))</f>
        <v/>
      </c>
      <c r="T424" s="15" t="str">
        <f aca="false">IF($A424="","",COUNTIFS(Records!$C$5:$C$3000,$A424,Records!$R$5:$R$3000,"&gt;0",Records!$Y$5:$Y$3000,"&lt;&gt;Closed"))</f>
        <v/>
      </c>
      <c r="U424" s="20"/>
      <c r="V424" s="20"/>
      <c r="W424" s="20"/>
      <c r="X424" s="20"/>
      <c r="Y424" s="20"/>
      <c r="Z424" s="20"/>
      <c r="AA424" s="20"/>
      <c r="AB424" s="20"/>
      <c r="AC424" s="20"/>
      <c r="AD424" s="20"/>
      <c r="AE424" s="20"/>
      <c r="AF424" s="20"/>
      <c r="AG424" s="20"/>
      <c r="AH424" s="20"/>
      <c r="AI424" s="20"/>
      <c r="AJ424" s="21"/>
      <c r="AK424" s="15" t="str">
        <f aca="true">IF($AJ424="","",$AJ424-TODAY())</f>
        <v/>
      </c>
      <c r="AL424" s="16" t="str">
        <f aca="false">IF($AJ424="","",IF($AK424&lt;0,"Danger",IF($AK424&lt;=Lists!$M$24,"Alert","OK")))</f>
        <v/>
      </c>
      <c r="AM424" s="19"/>
      <c r="AN424" s="19"/>
      <c r="AO424" s="19"/>
      <c r="AP424" s="19"/>
      <c r="AQ424" s="19"/>
      <c r="AR424" s="19"/>
      <c r="AS424" s="19"/>
      <c r="AT424" s="19"/>
      <c r="AU424" s="19"/>
      <c r="AV424" s="19"/>
    </row>
    <row r="425" customFormat="false" ht="15" hidden="false" customHeight="false" outlineLevel="0" collapsed="false">
      <c r="A425" s="19"/>
      <c r="B425" s="19"/>
      <c r="C425" s="19"/>
      <c r="D425" s="19"/>
      <c r="E425" s="19"/>
      <c r="F425" s="19"/>
      <c r="G425" s="19"/>
      <c r="H425" s="19"/>
      <c r="I425" s="19"/>
      <c r="J425" s="19"/>
      <c r="K425" s="19"/>
      <c r="L425" s="20"/>
      <c r="M425" s="20"/>
      <c r="N425" s="20"/>
      <c r="O425" s="20"/>
      <c r="P425" s="20"/>
      <c r="Q425" s="15" t="str">
        <f aca="false">IF(COUNT($L425:$P425)&lt;5,"",ROUND(($L425*Lists!$M$2+$M425*Lists!$M$3+$N425*Lists!$M$4+$O425*Lists!$M$5+$P425*Lists!$M$6)/5*100,0))</f>
        <v/>
      </c>
      <c r="R425" s="16" t="str">
        <f aca="false">IF($Q425="","",IF($Q425&gt;=Lists!$M$20,"A",IF($Q425&gt;=Lists!$M$21,"B","C")))</f>
        <v/>
      </c>
      <c r="S425" s="16" t="str">
        <f aca="false">IF($A425="","",IF(COUNTIF(Records!$C$5:$C$3000,$A425)=0,"No data",CHOOSE(_xlfn.MAXIFS(Records!$R$5:$R$3000,Records!$C$5:$C$3000,$A425,Records!$Y$5:$Y$3000,"&lt;&gt;Closed")+1,"OK","Alert","Danger")))</f>
        <v/>
      </c>
      <c r="T425" s="15" t="str">
        <f aca="false">IF($A425="","",COUNTIFS(Records!$C$5:$C$3000,$A425,Records!$R$5:$R$3000,"&gt;0",Records!$Y$5:$Y$3000,"&lt;&gt;Closed"))</f>
        <v/>
      </c>
      <c r="U425" s="20"/>
      <c r="V425" s="20"/>
      <c r="W425" s="20"/>
      <c r="X425" s="20"/>
      <c r="Y425" s="20"/>
      <c r="Z425" s="20"/>
      <c r="AA425" s="20"/>
      <c r="AB425" s="20"/>
      <c r="AC425" s="20"/>
      <c r="AD425" s="20"/>
      <c r="AE425" s="20"/>
      <c r="AF425" s="20"/>
      <c r="AG425" s="20"/>
      <c r="AH425" s="20"/>
      <c r="AI425" s="20"/>
      <c r="AJ425" s="21"/>
      <c r="AK425" s="15" t="str">
        <f aca="true">IF($AJ425="","",$AJ425-TODAY())</f>
        <v/>
      </c>
      <c r="AL425" s="16" t="str">
        <f aca="false">IF($AJ425="","",IF($AK425&lt;0,"Danger",IF($AK425&lt;=Lists!$M$24,"Alert","OK")))</f>
        <v/>
      </c>
      <c r="AM425" s="19"/>
      <c r="AN425" s="19"/>
      <c r="AO425" s="19"/>
      <c r="AP425" s="19"/>
      <c r="AQ425" s="19"/>
      <c r="AR425" s="19"/>
      <c r="AS425" s="19"/>
      <c r="AT425" s="19"/>
      <c r="AU425" s="19"/>
      <c r="AV425" s="19"/>
    </row>
    <row r="426" customFormat="false" ht="15" hidden="false" customHeight="false" outlineLevel="0" collapsed="false">
      <c r="A426" s="19"/>
      <c r="B426" s="19"/>
      <c r="C426" s="19"/>
      <c r="D426" s="19"/>
      <c r="E426" s="19"/>
      <c r="F426" s="19"/>
      <c r="G426" s="19"/>
      <c r="H426" s="19"/>
      <c r="I426" s="19"/>
      <c r="J426" s="19"/>
      <c r="K426" s="19"/>
      <c r="L426" s="20"/>
      <c r="M426" s="20"/>
      <c r="N426" s="20"/>
      <c r="O426" s="20"/>
      <c r="P426" s="20"/>
      <c r="Q426" s="15" t="str">
        <f aca="false">IF(COUNT($L426:$P426)&lt;5,"",ROUND(($L426*Lists!$M$2+$M426*Lists!$M$3+$N426*Lists!$M$4+$O426*Lists!$M$5+$P426*Lists!$M$6)/5*100,0))</f>
        <v/>
      </c>
      <c r="R426" s="16" t="str">
        <f aca="false">IF($Q426="","",IF($Q426&gt;=Lists!$M$20,"A",IF($Q426&gt;=Lists!$M$21,"B","C")))</f>
        <v/>
      </c>
      <c r="S426" s="16" t="str">
        <f aca="false">IF($A426="","",IF(COUNTIF(Records!$C$5:$C$3000,$A426)=0,"No data",CHOOSE(_xlfn.MAXIFS(Records!$R$5:$R$3000,Records!$C$5:$C$3000,$A426,Records!$Y$5:$Y$3000,"&lt;&gt;Closed")+1,"OK","Alert","Danger")))</f>
        <v/>
      </c>
      <c r="T426" s="15" t="str">
        <f aca="false">IF($A426="","",COUNTIFS(Records!$C$5:$C$3000,$A426,Records!$R$5:$R$3000,"&gt;0",Records!$Y$5:$Y$3000,"&lt;&gt;Closed"))</f>
        <v/>
      </c>
      <c r="U426" s="20"/>
      <c r="V426" s="20"/>
      <c r="W426" s="20"/>
      <c r="X426" s="20"/>
      <c r="Y426" s="20"/>
      <c r="Z426" s="20"/>
      <c r="AA426" s="20"/>
      <c r="AB426" s="20"/>
      <c r="AC426" s="20"/>
      <c r="AD426" s="20"/>
      <c r="AE426" s="20"/>
      <c r="AF426" s="20"/>
      <c r="AG426" s="20"/>
      <c r="AH426" s="20"/>
      <c r="AI426" s="20"/>
      <c r="AJ426" s="21"/>
      <c r="AK426" s="15" t="str">
        <f aca="true">IF($AJ426="","",$AJ426-TODAY())</f>
        <v/>
      </c>
      <c r="AL426" s="16" t="str">
        <f aca="false">IF($AJ426="","",IF($AK426&lt;0,"Danger",IF($AK426&lt;=Lists!$M$24,"Alert","OK")))</f>
        <v/>
      </c>
      <c r="AM426" s="19"/>
      <c r="AN426" s="19"/>
      <c r="AO426" s="19"/>
      <c r="AP426" s="19"/>
      <c r="AQ426" s="19"/>
      <c r="AR426" s="19"/>
      <c r="AS426" s="19"/>
      <c r="AT426" s="19"/>
      <c r="AU426" s="19"/>
      <c r="AV426" s="19"/>
    </row>
    <row r="427" customFormat="false" ht="15" hidden="false" customHeight="false" outlineLevel="0" collapsed="false">
      <c r="A427" s="19"/>
      <c r="B427" s="19"/>
      <c r="C427" s="19"/>
      <c r="D427" s="19"/>
      <c r="E427" s="19"/>
      <c r="F427" s="19"/>
      <c r="G427" s="19"/>
      <c r="H427" s="19"/>
      <c r="I427" s="19"/>
      <c r="J427" s="19"/>
      <c r="K427" s="19"/>
      <c r="L427" s="20"/>
      <c r="M427" s="20"/>
      <c r="N427" s="20"/>
      <c r="O427" s="20"/>
      <c r="P427" s="20"/>
      <c r="Q427" s="15" t="str">
        <f aca="false">IF(COUNT($L427:$P427)&lt;5,"",ROUND(($L427*Lists!$M$2+$M427*Lists!$M$3+$N427*Lists!$M$4+$O427*Lists!$M$5+$P427*Lists!$M$6)/5*100,0))</f>
        <v/>
      </c>
      <c r="R427" s="16" t="str">
        <f aca="false">IF($Q427="","",IF($Q427&gt;=Lists!$M$20,"A",IF($Q427&gt;=Lists!$M$21,"B","C")))</f>
        <v/>
      </c>
      <c r="S427" s="16" t="str">
        <f aca="false">IF($A427="","",IF(COUNTIF(Records!$C$5:$C$3000,$A427)=0,"No data",CHOOSE(_xlfn.MAXIFS(Records!$R$5:$R$3000,Records!$C$5:$C$3000,$A427,Records!$Y$5:$Y$3000,"&lt;&gt;Closed")+1,"OK","Alert","Danger")))</f>
        <v/>
      </c>
      <c r="T427" s="15" t="str">
        <f aca="false">IF($A427="","",COUNTIFS(Records!$C$5:$C$3000,$A427,Records!$R$5:$R$3000,"&gt;0",Records!$Y$5:$Y$3000,"&lt;&gt;Closed"))</f>
        <v/>
      </c>
      <c r="U427" s="20"/>
      <c r="V427" s="20"/>
      <c r="W427" s="20"/>
      <c r="X427" s="20"/>
      <c r="Y427" s="20"/>
      <c r="Z427" s="20"/>
      <c r="AA427" s="20"/>
      <c r="AB427" s="20"/>
      <c r="AC427" s="20"/>
      <c r="AD427" s="20"/>
      <c r="AE427" s="20"/>
      <c r="AF427" s="20"/>
      <c r="AG427" s="20"/>
      <c r="AH427" s="20"/>
      <c r="AI427" s="20"/>
      <c r="AJ427" s="21"/>
      <c r="AK427" s="15" t="str">
        <f aca="true">IF($AJ427="","",$AJ427-TODAY())</f>
        <v/>
      </c>
      <c r="AL427" s="16" t="str">
        <f aca="false">IF($AJ427="","",IF($AK427&lt;0,"Danger",IF($AK427&lt;=Lists!$M$24,"Alert","OK")))</f>
        <v/>
      </c>
      <c r="AM427" s="19"/>
      <c r="AN427" s="19"/>
      <c r="AO427" s="19"/>
      <c r="AP427" s="19"/>
      <c r="AQ427" s="19"/>
      <c r="AR427" s="19"/>
      <c r="AS427" s="19"/>
      <c r="AT427" s="19"/>
      <c r="AU427" s="19"/>
      <c r="AV427" s="19"/>
    </row>
    <row r="428" customFormat="false" ht="15" hidden="false" customHeight="false" outlineLevel="0" collapsed="false">
      <c r="A428" s="19"/>
      <c r="B428" s="19"/>
      <c r="C428" s="19"/>
      <c r="D428" s="19"/>
      <c r="E428" s="19"/>
      <c r="F428" s="19"/>
      <c r="G428" s="19"/>
      <c r="H428" s="19"/>
      <c r="I428" s="19"/>
      <c r="J428" s="19"/>
      <c r="K428" s="19"/>
      <c r="L428" s="20"/>
      <c r="M428" s="20"/>
      <c r="N428" s="20"/>
      <c r="O428" s="20"/>
      <c r="P428" s="20"/>
      <c r="Q428" s="15" t="str">
        <f aca="false">IF(COUNT($L428:$P428)&lt;5,"",ROUND(($L428*Lists!$M$2+$M428*Lists!$M$3+$N428*Lists!$M$4+$O428*Lists!$M$5+$P428*Lists!$M$6)/5*100,0))</f>
        <v/>
      </c>
      <c r="R428" s="16" t="str">
        <f aca="false">IF($Q428="","",IF($Q428&gt;=Lists!$M$20,"A",IF($Q428&gt;=Lists!$M$21,"B","C")))</f>
        <v/>
      </c>
      <c r="S428" s="16" t="str">
        <f aca="false">IF($A428="","",IF(COUNTIF(Records!$C$5:$C$3000,$A428)=0,"No data",CHOOSE(_xlfn.MAXIFS(Records!$R$5:$R$3000,Records!$C$5:$C$3000,$A428,Records!$Y$5:$Y$3000,"&lt;&gt;Closed")+1,"OK","Alert","Danger")))</f>
        <v/>
      </c>
      <c r="T428" s="15" t="str">
        <f aca="false">IF($A428="","",COUNTIFS(Records!$C$5:$C$3000,$A428,Records!$R$5:$R$3000,"&gt;0",Records!$Y$5:$Y$3000,"&lt;&gt;Closed"))</f>
        <v/>
      </c>
      <c r="U428" s="20"/>
      <c r="V428" s="20"/>
      <c r="W428" s="20"/>
      <c r="X428" s="20"/>
      <c r="Y428" s="20"/>
      <c r="Z428" s="20"/>
      <c r="AA428" s="20"/>
      <c r="AB428" s="20"/>
      <c r="AC428" s="20"/>
      <c r="AD428" s="20"/>
      <c r="AE428" s="20"/>
      <c r="AF428" s="20"/>
      <c r="AG428" s="20"/>
      <c r="AH428" s="20"/>
      <c r="AI428" s="20"/>
      <c r="AJ428" s="21"/>
      <c r="AK428" s="15" t="str">
        <f aca="true">IF($AJ428="","",$AJ428-TODAY())</f>
        <v/>
      </c>
      <c r="AL428" s="16" t="str">
        <f aca="false">IF($AJ428="","",IF($AK428&lt;0,"Danger",IF($AK428&lt;=Lists!$M$24,"Alert","OK")))</f>
        <v/>
      </c>
      <c r="AM428" s="19"/>
      <c r="AN428" s="19"/>
      <c r="AO428" s="19"/>
      <c r="AP428" s="19"/>
      <c r="AQ428" s="19"/>
      <c r="AR428" s="19"/>
      <c r="AS428" s="19"/>
      <c r="AT428" s="19"/>
      <c r="AU428" s="19"/>
      <c r="AV428" s="19"/>
    </row>
    <row r="429" customFormat="false" ht="15" hidden="false" customHeight="false" outlineLevel="0" collapsed="false">
      <c r="A429" s="19"/>
      <c r="B429" s="19"/>
      <c r="C429" s="19"/>
      <c r="D429" s="19"/>
      <c r="E429" s="19"/>
      <c r="F429" s="19"/>
      <c r="G429" s="19"/>
      <c r="H429" s="19"/>
      <c r="I429" s="19"/>
      <c r="J429" s="19"/>
      <c r="K429" s="19"/>
      <c r="L429" s="20"/>
      <c r="M429" s="20"/>
      <c r="N429" s="20"/>
      <c r="O429" s="20"/>
      <c r="P429" s="20"/>
      <c r="Q429" s="15" t="str">
        <f aca="false">IF(COUNT($L429:$P429)&lt;5,"",ROUND(($L429*Lists!$M$2+$M429*Lists!$M$3+$N429*Lists!$M$4+$O429*Lists!$M$5+$P429*Lists!$M$6)/5*100,0))</f>
        <v/>
      </c>
      <c r="R429" s="16" t="str">
        <f aca="false">IF($Q429="","",IF($Q429&gt;=Lists!$M$20,"A",IF($Q429&gt;=Lists!$M$21,"B","C")))</f>
        <v/>
      </c>
      <c r="S429" s="16" t="str">
        <f aca="false">IF($A429="","",IF(COUNTIF(Records!$C$5:$C$3000,$A429)=0,"No data",CHOOSE(_xlfn.MAXIFS(Records!$R$5:$R$3000,Records!$C$5:$C$3000,$A429,Records!$Y$5:$Y$3000,"&lt;&gt;Closed")+1,"OK","Alert","Danger")))</f>
        <v/>
      </c>
      <c r="T429" s="15" t="str">
        <f aca="false">IF($A429="","",COUNTIFS(Records!$C$5:$C$3000,$A429,Records!$R$5:$R$3000,"&gt;0",Records!$Y$5:$Y$3000,"&lt;&gt;Closed"))</f>
        <v/>
      </c>
      <c r="U429" s="20"/>
      <c r="V429" s="20"/>
      <c r="W429" s="20"/>
      <c r="X429" s="20"/>
      <c r="Y429" s="20"/>
      <c r="Z429" s="20"/>
      <c r="AA429" s="20"/>
      <c r="AB429" s="20"/>
      <c r="AC429" s="20"/>
      <c r="AD429" s="20"/>
      <c r="AE429" s="20"/>
      <c r="AF429" s="20"/>
      <c r="AG429" s="20"/>
      <c r="AH429" s="20"/>
      <c r="AI429" s="20"/>
      <c r="AJ429" s="21"/>
      <c r="AK429" s="15" t="str">
        <f aca="true">IF($AJ429="","",$AJ429-TODAY())</f>
        <v/>
      </c>
      <c r="AL429" s="16" t="str">
        <f aca="false">IF($AJ429="","",IF($AK429&lt;0,"Danger",IF($AK429&lt;=Lists!$M$24,"Alert","OK")))</f>
        <v/>
      </c>
      <c r="AM429" s="19"/>
      <c r="AN429" s="19"/>
      <c r="AO429" s="19"/>
      <c r="AP429" s="19"/>
      <c r="AQ429" s="19"/>
      <c r="AR429" s="19"/>
      <c r="AS429" s="19"/>
      <c r="AT429" s="19"/>
      <c r="AU429" s="19"/>
      <c r="AV429" s="19"/>
    </row>
    <row r="430" customFormat="false" ht="15" hidden="false" customHeight="false" outlineLevel="0" collapsed="false">
      <c r="A430" s="19"/>
      <c r="B430" s="19"/>
      <c r="C430" s="19"/>
      <c r="D430" s="19"/>
      <c r="E430" s="19"/>
      <c r="F430" s="19"/>
      <c r="G430" s="19"/>
      <c r="H430" s="19"/>
      <c r="I430" s="19"/>
      <c r="J430" s="19"/>
      <c r="K430" s="19"/>
      <c r="L430" s="20"/>
      <c r="M430" s="20"/>
      <c r="N430" s="20"/>
      <c r="O430" s="20"/>
      <c r="P430" s="20"/>
      <c r="Q430" s="15" t="str">
        <f aca="false">IF(COUNT($L430:$P430)&lt;5,"",ROUND(($L430*Lists!$M$2+$M430*Lists!$M$3+$N430*Lists!$M$4+$O430*Lists!$M$5+$P430*Lists!$M$6)/5*100,0))</f>
        <v/>
      </c>
      <c r="R430" s="16" t="str">
        <f aca="false">IF($Q430="","",IF($Q430&gt;=Lists!$M$20,"A",IF($Q430&gt;=Lists!$M$21,"B","C")))</f>
        <v/>
      </c>
      <c r="S430" s="16" t="str">
        <f aca="false">IF($A430="","",IF(COUNTIF(Records!$C$5:$C$3000,$A430)=0,"No data",CHOOSE(_xlfn.MAXIFS(Records!$R$5:$R$3000,Records!$C$5:$C$3000,$A430,Records!$Y$5:$Y$3000,"&lt;&gt;Closed")+1,"OK","Alert","Danger")))</f>
        <v/>
      </c>
      <c r="T430" s="15" t="str">
        <f aca="false">IF($A430="","",COUNTIFS(Records!$C$5:$C$3000,$A430,Records!$R$5:$R$3000,"&gt;0",Records!$Y$5:$Y$3000,"&lt;&gt;Closed"))</f>
        <v/>
      </c>
      <c r="U430" s="20"/>
      <c r="V430" s="20"/>
      <c r="W430" s="20"/>
      <c r="X430" s="20"/>
      <c r="Y430" s="20"/>
      <c r="Z430" s="20"/>
      <c r="AA430" s="20"/>
      <c r="AB430" s="20"/>
      <c r="AC430" s="20"/>
      <c r="AD430" s="20"/>
      <c r="AE430" s="20"/>
      <c r="AF430" s="20"/>
      <c r="AG430" s="20"/>
      <c r="AH430" s="20"/>
      <c r="AI430" s="20"/>
      <c r="AJ430" s="21"/>
      <c r="AK430" s="15" t="str">
        <f aca="true">IF($AJ430="","",$AJ430-TODAY())</f>
        <v/>
      </c>
      <c r="AL430" s="16" t="str">
        <f aca="false">IF($AJ430="","",IF($AK430&lt;0,"Danger",IF($AK430&lt;=Lists!$M$24,"Alert","OK")))</f>
        <v/>
      </c>
      <c r="AM430" s="19"/>
      <c r="AN430" s="19"/>
      <c r="AO430" s="19"/>
      <c r="AP430" s="19"/>
      <c r="AQ430" s="19"/>
      <c r="AR430" s="19"/>
      <c r="AS430" s="19"/>
      <c r="AT430" s="19"/>
      <c r="AU430" s="19"/>
      <c r="AV430" s="19"/>
    </row>
    <row r="431" customFormat="false" ht="15" hidden="false" customHeight="false" outlineLevel="0" collapsed="false">
      <c r="A431" s="19"/>
      <c r="B431" s="19"/>
      <c r="C431" s="19"/>
      <c r="D431" s="19"/>
      <c r="E431" s="19"/>
      <c r="F431" s="19"/>
      <c r="G431" s="19"/>
      <c r="H431" s="19"/>
      <c r="I431" s="19"/>
      <c r="J431" s="19"/>
      <c r="K431" s="19"/>
      <c r="L431" s="20"/>
      <c r="M431" s="20"/>
      <c r="N431" s="20"/>
      <c r="O431" s="20"/>
      <c r="P431" s="20"/>
      <c r="Q431" s="15" t="str">
        <f aca="false">IF(COUNT($L431:$P431)&lt;5,"",ROUND(($L431*Lists!$M$2+$M431*Lists!$M$3+$N431*Lists!$M$4+$O431*Lists!$M$5+$P431*Lists!$M$6)/5*100,0))</f>
        <v/>
      </c>
      <c r="R431" s="16" t="str">
        <f aca="false">IF($Q431="","",IF($Q431&gt;=Lists!$M$20,"A",IF($Q431&gt;=Lists!$M$21,"B","C")))</f>
        <v/>
      </c>
      <c r="S431" s="16" t="str">
        <f aca="false">IF($A431="","",IF(COUNTIF(Records!$C$5:$C$3000,$A431)=0,"No data",CHOOSE(_xlfn.MAXIFS(Records!$R$5:$R$3000,Records!$C$5:$C$3000,$A431,Records!$Y$5:$Y$3000,"&lt;&gt;Closed")+1,"OK","Alert","Danger")))</f>
        <v/>
      </c>
      <c r="T431" s="15" t="str">
        <f aca="false">IF($A431="","",COUNTIFS(Records!$C$5:$C$3000,$A431,Records!$R$5:$R$3000,"&gt;0",Records!$Y$5:$Y$3000,"&lt;&gt;Closed"))</f>
        <v/>
      </c>
      <c r="U431" s="20"/>
      <c r="V431" s="20"/>
      <c r="W431" s="20"/>
      <c r="X431" s="20"/>
      <c r="Y431" s="20"/>
      <c r="Z431" s="20"/>
      <c r="AA431" s="20"/>
      <c r="AB431" s="20"/>
      <c r="AC431" s="20"/>
      <c r="AD431" s="20"/>
      <c r="AE431" s="20"/>
      <c r="AF431" s="20"/>
      <c r="AG431" s="20"/>
      <c r="AH431" s="20"/>
      <c r="AI431" s="20"/>
      <c r="AJ431" s="21"/>
      <c r="AK431" s="15" t="str">
        <f aca="true">IF($AJ431="","",$AJ431-TODAY())</f>
        <v/>
      </c>
      <c r="AL431" s="16" t="str">
        <f aca="false">IF($AJ431="","",IF($AK431&lt;0,"Danger",IF($AK431&lt;=Lists!$M$24,"Alert","OK")))</f>
        <v/>
      </c>
      <c r="AM431" s="19"/>
      <c r="AN431" s="19"/>
      <c r="AO431" s="19"/>
      <c r="AP431" s="19"/>
      <c r="AQ431" s="19"/>
      <c r="AR431" s="19"/>
      <c r="AS431" s="19"/>
      <c r="AT431" s="19"/>
      <c r="AU431" s="19"/>
      <c r="AV431" s="19"/>
    </row>
    <row r="432" customFormat="false" ht="15" hidden="false" customHeight="false" outlineLevel="0" collapsed="false">
      <c r="A432" s="19"/>
      <c r="B432" s="19"/>
      <c r="C432" s="19"/>
      <c r="D432" s="19"/>
      <c r="E432" s="19"/>
      <c r="F432" s="19"/>
      <c r="G432" s="19"/>
      <c r="H432" s="19"/>
      <c r="I432" s="19"/>
      <c r="J432" s="19"/>
      <c r="K432" s="19"/>
      <c r="L432" s="20"/>
      <c r="M432" s="20"/>
      <c r="N432" s="20"/>
      <c r="O432" s="20"/>
      <c r="P432" s="20"/>
      <c r="Q432" s="15" t="str">
        <f aca="false">IF(COUNT($L432:$P432)&lt;5,"",ROUND(($L432*Lists!$M$2+$M432*Lists!$M$3+$N432*Lists!$M$4+$O432*Lists!$M$5+$P432*Lists!$M$6)/5*100,0))</f>
        <v/>
      </c>
      <c r="R432" s="16" t="str">
        <f aca="false">IF($Q432="","",IF($Q432&gt;=Lists!$M$20,"A",IF($Q432&gt;=Lists!$M$21,"B","C")))</f>
        <v/>
      </c>
      <c r="S432" s="16" t="str">
        <f aca="false">IF($A432="","",IF(COUNTIF(Records!$C$5:$C$3000,$A432)=0,"No data",CHOOSE(_xlfn.MAXIFS(Records!$R$5:$R$3000,Records!$C$5:$C$3000,$A432,Records!$Y$5:$Y$3000,"&lt;&gt;Closed")+1,"OK","Alert","Danger")))</f>
        <v/>
      </c>
      <c r="T432" s="15" t="str">
        <f aca="false">IF($A432="","",COUNTIFS(Records!$C$5:$C$3000,$A432,Records!$R$5:$R$3000,"&gt;0",Records!$Y$5:$Y$3000,"&lt;&gt;Closed"))</f>
        <v/>
      </c>
      <c r="U432" s="20"/>
      <c r="V432" s="20"/>
      <c r="W432" s="20"/>
      <c r="X432" s="20"/>
      <c r="Y432" s="20"/>
      <c r="Z432" s="20"/>
      <c r="AA432" s="20"/>
      <c r="AB432" s="20"/>
      <c r="AC432" s="20"/>
      <c r="AD432" s="20"/>
      <c r="AE432" s="20"/>
      <c r="AF432" s="20"/>
      <c r="AG432" s="20"/>
      <c r="AH432" s="20"/>
      <c r="AI432" s="20"/>
      <c r="AJ432" s="21"/>
      <c r="AK432" s="15" t="str">
        <f aca="true">IF($AJ432="","",$AJ432-TODAY())</f>
        <v/>
      </c>
      <c r="AL432" s="16" t="str">
        <f aca="false">IF($AJ432="","",IF($AK432&lt;0,"Danger",IF($AK432&lt;=Lists!$M$24,"Alert","OK")))</f>
        <v/>
      </c>
      <c r="AM432" s="19"/>
      <c r="AN432" s="19"/>
      <c r="AO432" s="19"/>
      <c r="AP432" s="19"/>
      <c r="AQ432" s="19"/>
      <c r="AR432" s="19"/>
      <c r="AS432" s="19"/>
      <c r="AT432" s="19"/>
      <c r="AU432" s="19"/>
      <c r="AV432" s="19"/>
    </row>
    <row r="433" customFormat="false" ht="15" hidden="false" customHeight="false" outlineLevel="0" collapsed="false">
      <c r="A433" s="19"/>
      <c r="B433" s="19"/>
      <c r="C433" s="19"/>
      <c r="D433" s="19"/>
      <c r="E433" s="19"/>
      <c r="F433" s="19"/>
      <c r="G433" s="19"/>
      <c r="H433" s="19"/>
      <c r="I433" s="19"/>
      <c r="J433" s="19"/>
      <c r="K433" s="19"/>
      <c r="L433" s="20"/>
      <c r="M433" s="20"/>
      <c r="N433" s="20"/>
      <c r="O433" s="20"/>
      <c r="P433" s="20"/>
      <c r="Q433" s="15" t="str">
        <f aca="false">IF(COUNT($L433:$P433)&lt;5,"",ROUND(($L433*Lists!$M$2+$M433*Lists!$M$3+$N433*Lists!$M$4+$O433*Lists!$M$5+$P433*Lists!$M$6)/5*100,0))</f>
        <v/>
      </c>
      <c r="R433" s="16" t="str">
        <f aca="false">IF($Q433="","",IF($Q433&gt;=Lists!$M$20,"A",IF($Q433&gt;=Lists!$M$21,"B","C")))</f>
        <v/>
      </c>
      <c r="S433" s="16" t="str">
        <f aca="false">IF($A433="","",IF(COUNTIF(Records!$C$5:$C$3000,$A433)=0,"No data",CHOOSE(_xlfn.MAXIFS(Records!$R$5:$R$3000,Records!$C$5:$C$3000,$A433,Records!$Y$5:$Y$3000,"&lt;&gt;Closed")+1,"OK","Alert","Danger")))</f>
        <v/>
      </c>
      <c r="T433" s="15" t="str">
        <f aca="false">IF($A433="","",COUNTIFS(Records!$C$5:$C$3000,$A433,Records!$R$5:$R$3000,"&gt;0",Records!$Y$5:$Y$3000,"&lt;&gt;Closed"))</f>
        <v/>
      </c>
      <c r="U433" s="20"/>
      <c r="V433" s="20"/>
      <c r="W433" s="20"/>
      <c r="X433" s="20"/>
      <c r="Y433" s="20"/>
      <c r="Z433" s="20"/>
      <c r="AA433" s="20"/>
      <c r="AB433" s="20"/>
      <c r="AC433" s="20"/>
      <c r="AD433" s="20"/>
      <c r="AE433" s="20"/>
      <c r="AF433" s="20"/>
      <c r="AG433" s="20"/>
      <c r="AH433" s="20"/>
      <c r="AI433" s="20"/>
      <c r="AJ433" s="21"/>
      <c r="AK433" s="15" t="str">
        <f aca="true">IF($AJ433="","",$AJ433-TODAY())</f>
        <v/>
      </c>
      <c r="AL433" s="16" t="str">
        <f aca="false">IF($AJ433="","",IF($AK433&lt;0,"Danger",IF($AK433&lt;=Lists!$M$24,"Alert","OK")))</f>
        <v/>
      </c>
      <c r="AM433" s="19"/>
      <c r="AN433" s="19"/>
      <c r="AO433" s="19"/>
      <c r="AP433" s="19"/>
      <c r="AQ433" s="19"/>
      <c r="AR433" s="19"/>
      <c r="AS433" s="19"/>
      <c r="AT433" s="19"/>
      <c r="AU433" s="19"/>
      <c r="AV433" s="19"/>
    </row>
    <row r="434" customFormat="false" ht="15" hidden="false" customHeight="false" outlineLevel="0" collapsed="false">
      <c r="A434" s="19"/>
      <c r="B434" s="19"/>
      <c r="C434" s="19"/>
      <c r="D434" s="19"/>
      <c r="E434" s="19"/>
      <c r="F434" s="19"/>
      <c r="G434" s="19"/>
      <c r="H434" s="19"/>
      <c r="I434" s="19"/>
      <c r="J434" s="19"/>
      <c r="K434" s="19"/>
      <c r="L434" s="20"/>
      <c r="M434" s="20"/>
      <c r="N434" s="20"/>
      <c r="O434" s="20"/>
      <c r="P434" s="20"/>
      <c r="Q434" s="15" t="str">
        <f aca="false">IF(COUNT($L434:$P434)&lt;5,"",ROUND(($L434*Lists!$M$2+$M434*Lists!$M$3+$N434*Lists!$M$4+$O434*Lists!$M$5+$P434*Lists!$M$6)/5*100,0))</f>
        <v/>
      </c>
      <c r="R434" s="16" t="str">
        <f aca="false">IF($Q434="","",IF($Q434&gt;=Lists!$M$20,"A",IF($Q434&gt;=Lists!$M$21,"B","C")))</f>
        <v/>
      </c>
      <c r="S434" s="16" t="str">
        <f aca="false">IF($A434="","",IF(COUNTIF(Records!$C$5:$C$3000,$A434)=0,"No data",CHOOSE(_xlfn.MAXIFS(Records!$R$5:$R$3000,Records!$C$5:$C$3000,$A434,Records!$Y$5:$Y$3000,"&lt;&gt;Closed")+1,"OK","Alert","Danger")))</f>
        <v/>
      </c>
      <c r="T434" s="15" t="str">
        <f aca="false">IF($A434="","",COUNTIFS(Records!$C$5:$C$3000,$A434,Records!$R$5:$R$3000,"&gt;0",Records!$Y$5:$Y$3000,"&lt;&gt;Closed"))</f>
        <v/>
      </c>
      <c r="U434" s="20"/>
      <c r="V434" s="20"/>
      <c r="W434" s="20"/>
      <c r="X434" s="20"/>
      <c r="Y434" s="20"/>
      <c r="Z434" s="20"/>
      <c r="AA434" s="20"/>
      <c r="AB434" s="20"/>
      <c r="AC434" s="20"/>
      <c r="AD434" s="20"/>
      <c r="AE434" s="20"/>
      <c r="AF434" s="20"/>
      <c r="AG434" s="20"/>
      <c r="AH434" s="20"/>
      <c r="AI434" s="20"/>
      <c r="AJ434" s="21"/>
      <c r="AK434" s="15" t="str">
        <f aca="true">IF($AJ434="","",$AJ434-TODAY())</f>
        <v/>
      </c>
      <c r="AL434" s="16" t="str">
        <f aca="false">IF($AJ434="","",IF($AK434&lt;0,"Danger",IF($AK434&lt;=Lists!$M$24,"Alert","OK")))</f>
        <v/>
      </c>
      <c r="AM434" s="19"/>
      <c r="AN434" s="19"/>
      <c r="AO434" s="19"/>
      <c r="AP434" s="19"/>
      <c r="AQ434" s="19"/>
      <c r="AR434" s="19"/>
      <c r="AS434" s="19"/>
      <c r="AT434" s="19"/>
      <c r="AU434" s="19"/>
      <c r="AV434" s="19"/>
    </row>
    <row r="435" customFormat="false" ht="15" hidden="false" customHeight="false" outlineLevel="0" collapsed="false">
      <c r="A435" s="19"/>
      <c r="B435" s="19"/>
      <c r="C435" s="19"/>
      <c r="D435" s="19"/>
      <c r="E435" s="19"/>
      <c r="F435" s="19"/>
      <c r="G435" s="19"/>
      <c r="H435" s="19"/>
      <c r="I435" s="19"/>
      <c r="J435" s="19"/>
      <c r="K435" s="19"/>
      <c r="L435" s="20"/>
      <c r="M435" s="20"/>
      <c r="N435" s="20"/>
      <c r="O435" s="20"/>
      <c r="P435" s="20"/>
      <c r="Q435" s="15" t="str">
        <f aca="false">IF(COUNT($L435:$P435)&lt;5,"",ROUND(($L435*Lists!$M$2+$M435*Lists!$M$3+$N435*Lists!$M$4+$O435*Lists!$M$5+$P435*Lists!$M$6)/5*100,0))</f>
        <v/>
      </c>
      <c r="R435" s="16" t="str">
        <f aca="false">IF($Q435="","",IF($Q435&gt;=Lists!$M$20,"A",IF($Q435&gt;=Lists!$M$21,"B","C")))</f>
        <v/>
      </c>
      <c r="S435" s="16" t="str">
        <f aca="false">IF($A435="","",IF(COUNTIF(Records!$C$5:$C$3000,$A435)=0,"No data",CHOOSE(_xlfn.MAXIFS(Records!$R$5:$R$3000,Records!$C$5:$C$3000,$A435,Records!$Y$5:$Y$3000,"&lt;&gt;Closed")+1,"OK","Alert","Danger")))</f>
        <v/>
      </c>
      <c r="T435" s="15" t="str">
        <f aca="false">IF($A435="","",COUNTIFS(Records!$C$5:$C$3000,$A435,Records!$R$5:$R$3000,"&gt;0",Records!$Y$5:$Y$3000,"&lt;&gt;Closed"))</f>
        <v/>
      </c>
      <c r="U435" s="20"/>
      <c r="V435" s="20"/>
      <c r="W435" s="20"/>
      <c r="X435" s="20"/>
      <c r="Y435" s="20"/>
      <c r="Z435" s="20"/>
      <c r="AA435" s="20"/>
      <c r="AB435" s="20"/>
      <c r="AC435" s="20"/>
      <c r="AD435" s="20"/>
      <c r="AE435" s="20"/>
      <c r="AF435" s="20"/>
      <c r="AG435" s="20"/>
      <c r="AH435" s="20"/>
      <c r="AI435" s="20"/>
      <c r="AJ435" s="21"/>
      <c r="AK435" s="15" t="str">
        <f aca="true">IF($AJ435="","",$AJ435-TODAY())</f>
        <v/>
      </c>
      <c r="AL435" s="16" t="str">
        <f aca="false">IF($AJ435="","",IF($AK435&lt;0,"Danger",IF($AK435&lt;=Lists!$M$24,"Alert","OK")))</f>
        <v/>
      </c>
      <c r="AM435" s="19"/>
      <c r="AN435" s="19"/>
      <c r="AO435" s="19"/>
      <c r="AP435" s="19"/>
      <c r="AQ435" s="19"/>
      <c r="AR435" s="19"/>
      <c r="AS435" s="19"/>
      <c r="AT435" s="19"/>
      <c r="AU435" s="19"/>
      <c r="AV435" s="19"/>
    </row>
    <row r="436" customFormat="false" ht="15" hidden="false" customHeight="false" outlineLevel="0" collapsed="false">
      <c r="A436" s="19"/>
      <c r="B436" s="19"/>
      <c r="C436" s="19"/>
      <c r="D436" s="19"/>
      <c r="E436" s="19"/>
      <c r="F436" s="19"/>
      <c r="G436" s="19"/>
      <c r="H436" s="19"/>
      <c r="I436" s="19"/>
      <c r="J436" s="19"/>
      <c r="K436" s="19"/>
      <c r="L436" s="20"/>
      <c r="M436" s="20"/>
      <c r="N436" s="20"/>
      <c r="O436" s="20"/>
      <c r="P436" s="20"/>
      <c r="Q436" s="15" t="str">
        <f aca="false">IF(COUNT($L436:$P436)&lt;5,"",ROUND(($L436*Lists!$M$2+$M436*Lists!$M$3+$N436*Lists!$M$4+$O436*Lists!$M$5+$P436*Lists!$M$6)/5*100,0))</f>
        <v/>
      </c>
      <c r="R436" s="16" t="str">
        <f aca="false">IF($Q436="","",IF($Q436&gt;=Lists!$M$20,"A",IF($Q436&gt;=Lists!$M$21,"B","C")))</f>
        <v/>
      </c>
      <c r="S436" s="16" t="str">
        <f aca="false">IF($A436="","",IF(COUNTIF(Records!$C$5:$C$3000,$A436)=0,"No data",CHOOSE(_xlfn.MAXIFS(Records!$R$5:$R$3000,Records!$C$5:$C$3000,$A436,Records!$Y$5:$Y$3000,"&lt;&gt;Closed")+1,"OK","Alert","Danger")))</f>
        <v/>
      </c>
      <c r="T436" s="15" t="str">
        <f aca="false">IF($A436="","",COUNTIFS(Records!$C$5:$C$3000,$A436,Records!$R$5:$R$3000,"&gt;0",Records!$Y$5:$Y$3000,"&lt;&gt;Closed"))</f>
        <v/>
      </c>
      <c r="U436" s="20"/>
      <c r="V436" s="20"/>
      <c r="W436" s="20"/>
      <c r="X436" s="20"/>
      <c r="Y436" s="20"/>
      <c r="Z436" s="20"/>
      <c r="AA436" s="20"/>
      <c r="AB436" s="20"/>
      <c r="AC436" s="20"/>
      <c r="AD436" s="20"/>
      <c r="AE436" s="20"/>
      <c r="AF436" s="20"/>
      <c r="AG436" s="20"/>
      <c r="AH436" s="20"/>
      <c r="AI436" s="20"/>
      <c r="AJ436" s="21"/>
      <c r="AK436" s="15" t="str">
        <f aca="true">IF($AJ436="","",$AJ436-TODAY())</f>
        <v/>
      </c>
      <c r="AL436" s="16" t="str">
        <f aca="false">IF($AJ436="","",IF($AK436&lt;0,"Danger",IF($AK436&lt;=Lists!$M$24,"Alert","OK")))</f>
        <v/>
      </c>
      <c r="AM436" s="19"/>
      <c r="AN436" s="19"/>
      <c r="AO436" s="19"/>
      <c r="AP436" s="19"/>
      <c r="AQ436" s="19"/>
      <c r="AR436" s="19"/>
      <c r="AS436" s="19"/>
      <c r="AT436" s="19"/>
      <c r="AU436" s="19"/>
      <c r="AV436" s="19"/>
    </row>
    <row r="437" customFormat="false" ht="15" hidden="false" customHeight="false" outlineLevel="0" collapsed="false">
      <c r="A437" s="19"/>
      <c r="B437" s="19"/>
      <c r="C437" s="19"/>
      <c r="D437" s="19"/>
      <c r="E437" s="19"/>
      <c r="F437" s="19"/>
      <c r="G437" s="19"/>
      <c r="H437" s="19"/>
      <c r="I437" s="19"/>
      <c r="J437" s="19"/>
      <c r="K437" s="19"/>
      <c r="L437" s="20"/>
      <c r="M437" s="20"/>
      <c r="N437" s="20"/>
      <c r="O437" s="20"/>
      <c r="P437" s="20"/>
      <c r="Q437" s="15" t="str">
        <f aca="false">IF(COUNT($L437:$P437)&lt;5,"",ROUND(($L437*Lists!$M$2+$M437*Lists!$M$3+$N437*Lists!$M$4+$O437*Lists!$M$5+$P437*Lists!$M$6)/5*100,0))</f>
        <v/>
      </c>
      <c r="R437" s="16" t="str">
        <f aca="false">IF($Q437="","",IF($Q437&gt;=Lists!$M$20,"A",IF($Q437&gt;=Lists!$M$21,"B","C")))</f>
        <v/>
      </c>
      <c r="S437" s="16" t="str">
        <f aca="false">IF($A437="","",IF(COUNTIF(Records!$C$5:$C$3000,$A437)=0,"No data",CHOOSE(_xlfn.MAXIFS(Records!$R$5:$R$3000,Records!$C$5:$C$3000,$A437,Records!$Y$5:$Y$3000,"&lt;&gt;Closed")+1,"OK","Alert","Danger")))</f>
        <v/>
      </c>
      <c r="T437" s="15" t="str">
        <f aca="false">IF($A437="","",COUNTIFS(Records!$C$5:$C$3000,$A437,Records!$R$5:$R$3000,"&gt;0",Records!$Y$5:$Y$3000,"&lt;&gt;Closed"))</f>
        <v/>
      </c>
      <c r="U437" s="20"/>
      <c r="V437" s="20"/>
      <c r="W437" s="20"/>
      <c r="X437" s="20"/>
      <c r="Y437" s="20"/>
      <c r="Z437" s="20"/>
      <c r="AA437" s="20"/>
      <c r="AB437" s="20"/>
      <c r="AC437" s="20"/>
      <c r="AD437" s="20"/>
      <c r="AE437" s="20"/>
      <c r="AF437" s="20"/>
      <c r="AG437" s="20"/>
      <c r="AH437" s="20"/>
      <c r="AI437" s="20"/>
      <c r="AJ437" s="21"/>
      <c r="AK437" s="15" t="str">
        <f aca="true">IF($AJ437="","",$AJ437-TODAY())</f>
        <v/>
      </c>
      <c r="AL437" s="16" t="str">
        <f aca="false">IF($AJ437="","",IF($AK437&lt;0,"Danger",IF($AK437&lt;=Lists!$M$24,"Alert","OK")))</f>
        <v/>
      </c>
      <c r="AM437" s="19"/>
      <c r="AN437" s="19"/>
      <c r="AO437" s="19"/>
      <c r="AP437" s="19"/>
      <c r="AQ437" s="19"/>
      <c r="AR437" s="19"/>
      <c r="AS437" s="19"/>
      <c r="AT437" s="19"/>
      <c r="AU437" s="19"/>
      <c r="AV437" s="19"/>
    </row>
    <row r="438" customFormat="false" ht="15" hidden="false" customHeight="false" outlineLevel="0" collapsed="false">
      <c r="A438" s="19"/>
      <c r="B438" s="19"/>
      <c r="C438" s="19"/>
      <c r="D438" s="19"/>
      <c r="E438" s="19"/>
      <c r="F438" s="19"/>
      <c r="G438" s="19"/>
      <c r="H438" s="19"/>
      <c r="I438" s="19"/>
      <c r="J438" s="19"/>
      <c r="K438" s="19"/>
      <c r="L438" s="20"/>
      <c r="M438" s="20"/>
      <c r="N438" s="20"/>
      <c r="O438" s="20"/>
      <c r="P438" s="20"/>
      <c r="Q438" s="15" t="str">
        <f aca="false">IF(COUNT($L438:$P438)&lt;5,"",ROUND(($L438*Lists!$M$2+$M438*Lists!$M$3+$N438*Lists!$M$4+$O438*Lists!$M$5+$P438*Lists!$M$6)/5*100,0))</f>
        <v/>
      </c>
      <c r="R438" s="16" t="str">
        <f aca="false">IF($Q438="","",IF($Q438&gt;=Lists!$M$20,"A",IF($Q438&gt;=Lists!$M$21,"B","C")))</f>
        <v/>
      </c>
      <c r="S438" s="16" t="str">
        <f aca="false">IF($A438="","",IF(COUNTIF(Records!$C$5:$C$3000,$A438)=0,"No data",CHOOSE(_xlfn.MAXIFS(Records!$R$5:$R$3000,Records!$C$5:$C$3000,$A438,Records!$Y$5:$Y$3000,"&lt;&gt;Closed")+1,"OK","Alert","Danger")))</f>
        <v/>
      </c>
      <c r="T438" s="15" t="str">
        <f aca="false">IF($A438="","",COUNTIFS(Records!$C$5:$C$3000,$A438,Records!$R$5:$R$3000,"&gt;0",Records!$Y$5:$Y$3000,"&lt;&gt;Closed"))</f>
        <v/>
      </c>
      <c r="U438" s="20"/>
      <c r="V438" s="20"/>
      <c r="W438" s="20"/>
      <c r="X438" s="20"/>
      <c r="Y438" s="20"/>
      <c r="Z438" s="20"/>
      <c r="AA438" s="20"/>
      <c r="AB438" s="20"/>
      <c r="AC438" s="20"/>
      <c r="AD438" s="20"/>
      <c r="AE438" s="20"/>
      <c r="AF438" s="20"/>
      <c r="AG438" s="20"/>
      <c r="AH438" s="20"/>
      <c r="AI438" s="20"/>
      <c r="AJ438" s="21"/>
      <c r="AK438" s="15" t="str">
        <f aca="true">IF($AJ438="","",$AJ438-TODAY())</f>
        <v/>
      </c>
      <c r="AL438" s="16" t="str">
        <f aca="false">IF($AJ438="","",IF($AK438&lt;0,"Danger",IF($AK438&lt;=Lists!$M$24,"Alert","OK")))</f>
        <v/>
      </c>
      <c r="AM438" s="19"/>
      <c r="AN438" s="19"/>
      <c r="AO438" s="19"/>
      <c r="AP438" s="19"/>
      <c r="AQ438" s="19"/>
      <c r="AR438" s="19"/>
      <c r="AS438" s="19"/>
      <c r="AT438" s="19"/>
      <c r="AU438" s="19"/>
      <c r="AV438" s="19"/>
    </row>
    <row r="439" customFormat="false" ht="15" hidden="false" customHeight="false" outlineLevel="0" collapsed="false">
      <c r="A439" s="19"/>
      <c r="B439" s="19"/>
      <c r="C439" s="19"/>
      <c r="D439" s="19"/>
      <c r="E439" s="19"/>
      <c r="F439" s="19"/>
      <c r="G439" s="19"/>
      <c r="H439" s="19"/>
      <c r="I439" s="19"/>
      <c r="J439" s="19"/>
      <c r="K439" s="19"/>
      <c r="L439" s="20"/>
      <c r="M439" s="20"/>
      <c r="N439" s="20"/>
      <c r="O439" s="20"/>
      <c r="P439" s="20"/>
      <c r="Q439" s="15" t="str">
        <f aca="false">IF(COUNT($L439:$P439)&lt;5,"",ROUND(($L439*Lists!$M$2+$M439*Lists!$M$3+$N439*Lists!$M$4+$O439*Lists!$M$5+$P439*Lists!$M$6)/5*100,0))</f>
        <v/>
      </c>
      <c r="R439" s="16" t="str">
        <f aca="false">IF($Q439="","",IF($Q439&gt;=Lists!$M$20,"A",IF($Q439&gt;=Lists!$M$21,"B","C")))</f>
        <v/>
      </c>
      <c r="S439" s="16" t="str">
        <f aca="false">IF($A439="","",IF(COUNTIF(Records!$C$5:$C$3000,$A439)=0,"No data",CHOOSE(_xlfn.MAXIFS(Records!$R$5:$R$3000,Records!$C$5:$C$3000,$A439,Records!$Y$5:$Y$3000,"&lt;&gt;Closed")+1,"OK","Alert","Danger")))</f>
        <v/>
      </c>
      <c r="T439" s="15" t="str">
        <f aca="false">IF($A439="","",COUNTIFS(Records!$C$5:$C$3000,$A439,Records!$R$5:$R$3000,"&gt;0",Records!$Y$5:$Y$3000,"&lt;&gt;Closed"))</f>
        <v/>
      </c>
      <c r="U439" s="20"/>
      <c r="V439" s="20"/>
      <c r="W439" s="20"/>
      <c r="X439" s="20"/>
      <c r="Y439" s="20"/>
      <c r="Z439" s="20"/>
      <c r="AA439" s="20"/>
      <c r="AB439" s="20"/>
      <c r="AC439" s="20"/>
      <c r="AD439" s="20"/>
      <c r="AE439" s="20"/>
      <c r="AF439" s="20"/>
      <c r="AG439" s="20"/>
      <c r="AH439" s="20"/>
      <c r="AI439" s="20"/>
      <c r="AJ439" s="21"/>
      <c r="AK439" s="15" t="str">
        <f aca="true">IF($AJ439="","",$AJ439-TODAY())</f>
        <v/>
      </c>
      <c r="AL439" s="16" t="str">
        <f aca="false">IF($AJ439="","",IF($AK439&lt;0,"Danger",IF($AK439&lt;=Lists!$M$24,"Alert","OK")))</f>
        <v/>
      </c>
      <c r="AM439" s="19"/>
      <c r="AN439" s="19"/>
      <c r="AO439" s="19"/>
      <c r="AP439" s="19"/>
      <c r="AQ439" s="19"/>
      <c r="AR439" s="19"/>
      <c r="AS439" s="19"/>
      <c r="AT439" s="19"/>
      <c r="AU439" s="19"/>
      <c r="AV439" s="19"/>
    </row>
    <row r="440" customFormat="false" ht="15" hidden="false" customHeight="false" outlineLevel="0" collapsed="false">
      <c r="A440" s="19"/>
      <c r="B440" s="19"/>
      <c r="C440" s="19"/>
      <c r="D440" s="19"/>
      <c r="E440" s="19"/>
      <c r="F440" s="19"/>
      <c r="G440" s="19"/>
      <c r="H440" s="19"/>
      <c r="I440" s="19"/>
      <c r="J440" s="19"/>
      <c r="K440" s="19"/>
      <c r="L440" s="20"/>
      <c r="M440" s="20"/>
      <c r="N440" s="20"/>
      <c r="O440" s="20"/>
      <c r="P440" s="20"/>
      <c r="Q440" s="15" t="str">
        <f aca="false">IF(COUNT($L440:$P440)&lt;5,"",ROUND(($L440*Lists!$M$2+$M440*Lists!$M$3+$N440*Lists!$M$4+$O440*Lists!$M$5+$P440*Lists!$M$6)/5*100,0))</f>
        <v/>
      </c>
      <c r="R440" s="16" t="str">
        <f aca="false">IF($Q440="","",IF($Q440&gt;=Lists!$M$20,"A",IF($Q440&gt;=Lists!$M$21,"B","C")))</f>
        <v/>
      </c>
      <c r="S440" s="16" t="str">
        <f aca="false">IF($A440="","",IF(COUNTIF(Records!$C$5:$C$3000,$A440)=0,"No data",CHOOSE(_xlfn.MAXIFS(Records!$R$5:$R$3000,Records!$C$5:$C$3000,$A440,Records!$Y$5:$Y$3000,"&lt;&gt;Closed")+1,"OK","Alert","Danger")))</f>
        <v/>
      </c>
      <c r="T440" s="15" t="str">
        <f aca="false">IF($A440="","",COUNTIFS(Records!$C$5:$C$3000,$A440,Records!$R$5:$R$3000,"&gt;0",Records!$Y$5:$Y$3000,"&lt;&gt;Closed"))</f>
        <v/>
      </c>
      <c r="U440" s="20"/>
      <c r="V440" s="20"/>
      <c r="W440" s="20"/>
      <c r="X440" s="20"/>
      <c r="Y440" s="20"/>
      <c r="Z440" s="20"/>
      <c r="AA440" s="20"/>
      <c r="AB440" s="20"/>
      <c r="AC440" s="20"/>
      <c r="AD440" s="20"/>
      <c r="AE440" s="20"/>
      <c r="AF440" s="20"/>
      <c r="AG440" s="20"/>
      <c r="AH440" s="20"/>
      <c r="AI440" s="20"/>
      <c r="AJ440" s="21"/>
      <c r="AK440" s="15" t="str">
        <f aca="true">IF($AJ440="","",$AJ440-TODAY())</f>
        <v/>
      </c>
      <c r="AL440" s="16" t="str">
        <f aca="false">IF($AJ440="","",IF($AK440&lt;0,"Danger",IF($AK440&lt;=Lists!$M$24,"Alert","OK")))</f>
        <v/>
      </c>
      <c r="AM440" s="19"/>
      <c r="AN440" s="19"/>
      <c r="AO440" s="19"/>
      <c r="AP440" s="19"/>
      <c r="AQ440" s="19"/>
      <c r="AR440" s="19"/>
      <c r="AS440" s="19"/>
      <c r="AT440" s="19"/>
      <c r="AU440" s="19"/>
      <c r="AV440" s="19"/>
    </row>
    <row r="441" customFormat="false" ht="15" hidden="false" customHeight="false" outlineLevel="0" collapsed="false">
      <c r="A441" s="19"/>
      <c r="B441" s="19"/>
      <c r="C441" s="19"/>
      <c r="D441" s="19"/>
      <c r="E441" s="19"/>
      <c r="F441" s="19"/>
      <c r="G441" s="19"/>
      <c r="H441" s="19"/>
      <c r="I441" s="19"/>
      <c r="J441" s="19"/>
      <c r="K441" s="19"/>
      <c r="L441" s="20"/>
      <c r="M441" s="20"/>
      <c r="N441" s="20"/>
      <c r="O441" s="20"/>
      <c r="P441" s="20"/>
      <c r="Q441" s="15" t="str">
        <f aca="false">IF(COUNT($L441:$P441)&lt;5,"",ROUND(($L441*Lists!$M$2+$M441*Lists!$M$3+$N441*Lists!$M$4+$O441*Lists!$M$5+$P441*Lists!$M$6)/5*100,0))</f>
        <v/>
      </c>
      <c r="R441" s="16" t="str">
        <f aca="false">IF($Q441="","",IF($Q441&gt;=Lists!$M$20,"A",IF($Q441&gt;=Lists!$M$21,"B","C")))</f>
        <v/>
      </c>
      <c r="S441" s="16" t="str">
        <f aca="false">IF($A441="","",IF(COUNTIF(Records!$C$5:$C$3000,$A441)=0,"No data",CHOOSE(_xlfn.MAXIFS(Records!$R$5:$R$3000,Records!$C$5:$C$3000,$A441,Records!$Y$5:$Y$3000,"&lt;&gt;Closed")+1,"OK","Alert","Danger")))</f>
        <v/>
      </c>
      <c r="T441" s="15" t="str">
        <f aca="false">IF($A441="","",COUNTIFS(Records!$C$5:$C$3000,$A441,Records!$R$5:$R$3000,"&gt;0",Records!$Y$5:$Y$3000,"&lt;&gt;Closed"))</f>
        <v/>
      </c>
      <c r="U441" s="20"/>
      <c r="V441" s="20"/>
      <c r="W441" s="20"/>
      <c r="X441" s="20"/>
      <c r="Y441" s="20"/>
      <c r="Z441" s="20"/>
      <c r="AA441" s="20"/>
      <c r="AB441" s="20"/>
      <c r="AC441" s="20"/>
      <c r="AD441" s="20"/>
      <c r="AE441" s="20"/>
      <c r="AF441" s="20"/>
      <c r="AG441" s="20"/>
      <c r="AH441" s="20"/>
      <c r="AI441" s="20"/>
      <c r="AJ441" s="21"/>
      <c r="AK441" s="15" t="str">
        <f aca="true">IF($AJ441="","",$AJ441-TODAY())</f>
        <v/>
      </c>
      <c r="AL441" s="16" t="str">
        <f aca="false">IF($AJ441="","",IF($AK441&lt;0,"Danger",IF($AK441&lt;=Lists!$M$24,"Alert","OK")))</f>
        <v/>
      </c>
      <c r="AM441" s="19"/>
      <c r="AN441" s="19"/>
      <c r="AO441" s="19"/>
      <c r="AP441" s="19"/>
      <c r="AQ441" s="19"/>
      <c r="AR441" s="19"/>
      <c r="AS441" s="19"/>
      <c r="AT441" s="19"/>
      <c r="AU441" s="19"/>
      <c r="AV441" s="19"/>
    </row>
    <row r="442" customFormat="false" ht="15" hidden="false" customHeight="false" outlineLevel="0" collapsed="false">
      <c r="A442" s="19"/>
      <c r="B442" s="19"/>
      <c r="C442" s="19"/>
      <c r="D442" s="19"/>
      <c r="E442" s="19"/>
      <c r="F442" s="19"/>
      <c r="G442" s="19"/>
      <c r="H442" s="19"/>
      <c r="I442" s="19"/>
      <c r="J442" s="19"/>
      <c r="K442" s="19"/>
      <c r="L442" s="20"/>
      <c r="M442" s="20"/>
      <c r="N442" s="20"/>
      <c r="O442" s="20"/>
      <c r="P442" s="20"/>
      <c r="Q442" s="15" t="str">
        <f aca="false">IF(COUNT($L442:$P442)&lt;5,"",ROUND(($L442*Lists!$M$2+$M442*Lists!$M$3+$N442*Lists!$M$4+$O442*Lists!$M$5+$P442*Lists!$M$6)/5*100,0))</f>
        <v/>
      </c>
      <c r="R442" s="16" t="str">
        <f aca="false">IF($Q442="","",IF($Q442&gt;=Lists!$M$20,"A",IF($Q442&gt;=Lists!$M$21,"B","C")))</f>
        <v/>
      </c>
      <c r="S442" s="16" t="str">
        <f aca="false">IF($A442="","",IF(COUNTIF(Records!$C$5:$C$3000,$A442)=0,"No data",CHOOSE(_xlfn.MAXIFS(Records!$R$5:$R$3000,Records!$C$5:$C$3000,$A442,Records!$Y$5:$Y$3000,"&lt;&gt;Closed")+1,"OK","Alert","Danger")))</f>
        <v/>
      </c>
      <c r="T442" s="15" t="str">
        <f aca="false">IF($A442="","",COUNTIFS(Records!$C$5:$C$3000,$A442,Records!$R$5:$R$3000,"&gt;0",Records!$Y$5:$Y$3000,"&lt;&gt;Closed"))</f>
        <v/>
      </c>
      <c r="U442" s="20"/>
      <c r="V442" s="20"/>
      <c r="W442" s="20"/>
      <c r="X442" s="20"/>
      <c r="Y442" s="20"/>
      <c r="Z442" s="20"/>
      <c r="AA442" s="20"/>
      <c r="AB442" s="20"/>
      <c r="AC442" s="20"/>
      <c r="AD442" s="20"/>
      <c r="AE442" s="20"/>
      <c r="AF442" s="20"/>
      <c r="AG442" s="20"/>
      <c r="AH442" s="20"/>
      <c r="AI442" s="20"/>
      <c r="AJ442" s="21"/>
      <c r="AK442" s="15" t="str">
        <f aca="true">IF($AJ442="","",$AJ442-TODAY())</f>
        <v/>
      </c>
      <c r="AL442" s="16" t="str">
        <f aca="false">IF($AJ442="","",IF($AK442&lt;0,"Danger",IF($AK442&lt;=Lists!$M$24,"Alert","OK")))</f>
        <v/>
      </c>
      <c r="AM442" s="19"/>
      <c r="AN442" s="19"/>
      <c r="AO442" s="19"/>
      <c r="AP442" s="19"/>
      <c r="AQ442" s="19"/>
      <c r="AR442" s="19"/>
      <c r="AS442" s="19"/>
      <c r="AT442" s="19"/>
      <c r="AU442" s="19"/>
      <c r="AV442" s="19"/>
    </row>
    <row r="443" customFormat="false" ht="15" hidden="false" customHeight="false" outlineLevel="0" collapsed="false">
      <c r="A443" s="19"/>
      <c r="B443" s="19"/>
      <c r="C443" s="19"/>
      <c r="D443" s="19"/>
      <c r="E443" s="19"/>
      <c r="F443" s="19"/>
      <c r="G443" s="19"/>
      <c r="H443" s="19"/>
      <c r="I443" s="19"/>
      <c r="J443" s="19"/>
      <c r="K443" s="19"/>
      <c r="L443" s="20"/>
      <c r="M443" s="20"/>
      <c r="N443" s="20"/>
      <c r="O443" s="20"/>
      <c r="P443" s="20"/>
      <c r="Q443" s="15" t="str">
        <f aca="false">IF(COUNT($L443:$P443)&lt;5,"",ROUND(($L443*Lists!$M$2+$M443*Lists!$M$3+$N443*Lists!$M$4+$O443*Lists!$M$5+$P443*Lists!$M$6)/5*100,0))</f>
        <v/>
      </c>
      <c r="R443" s="16" t="str">
        <f aca="false">IF($Q443="","",IF($Q443&gt;=Lists!$M$20,"A",IF($Q443&gt;=Lists!$M$21,"B","C")))</f>
        <v/>
      </c>
      <c r="S443" s="16" t="str">
        <f aca="false">IF($A443="","",IF(COUNTIF(Records!$C$5:$C$3000,$A443)=0,"No data",CHOOSE(_xlfn.MAXIFS(Records!$R$5:$R$3000,Records!$C$5:$C$3000,$A443,Records!$Y$5:$Y$3000,"&lt;&gt;Closed")+1,"OK","Alert","Danger")))</f>
        <v/>
      </c>
      <c r="T443" s="15" t="str">
        <f aca="false">IF($A443="","",COUNTIFS(Records!$C$5:$C$3000,$A443,Records!$R$5:$R$3000,"&gt;0",Records!$Y$5:$Y$3000,"&lt;&gt;Closed"))</f>
        <v/>
      </c>
      <c r="U443" s="20"/>
      <c r="V443" s="20"/>
      <c r="W443" s="20"/>
      <c r="X443" s="20"/>
      <c r="Y443" s="20"/>
      <c r="Z443" s="20"/>
      <c r="AA443" s="20"/>
      <c r="AB443" s="20"/>
      <c r="AC443" s="20"/>
      <c r="AD443" s="20"/>
      <c r="AE443" s="20"/>
      <c r="AF443" s="20"/>
      <c r="AG443" s="20"/>
      <c r="AH443" s="20"/>
      <c r="AI443" s="20"/>
      <c r="AJ443" s="21"/>
      <c r="AK443" s="15" t="str">
        <f aca="true">IF($AJ443="","",$AJ443-TODAY())</f>
        <v/>
      </c>
      <c r="AL443" s="16" t="str">
        <f aca="false">IF($AJ443="","",IF($AK443&lt;0,"Danger",IF($AK443&lt;=Lists!$M$24,"Alert","OK")))</f>
        <v/>
      </c>
      <c r="AM443" s="19"/>
      <c r="AN443" s="19"/>
      <c r="AO443" s="19"/>
      <c r="AP443" s="19"/>
      <c r="AQ443" s="19"/>
      <c r="AR443" s="19"/>
      <c r="AS443" s="19"/>
      <c r="AT443" s="19"/>
      <c r="AU443" s="19"/>
      <c r="AV443" s="19"/>
    </row>
    <row r="444" customFormat="false" ht="15" hidden="false" customHeight="false" outlineLevel="0" collapsed="false">
      <c r="A444" s="19"/>
      <c r="B444" s="19"/>
      <c r="C444" s="19"/>
      <c r="D444" s="19"/>
      <c r="E444" s="19"/>
      <c r="F444" s="19"/>
      <c r="G444" s="19"/>
      <c r="H444" s="19"/>
      <c r="I444" s="19"/>
      <c r="J444" s="19"/>
      <c r="K444" s="19"/>
      <c r="L444" s="20"/>
      <c r="M444" s="20"/>
      <c r="N444" s="20"/>
      <c r="O444" s="20"/>
      <c r="P444" s="20"/>
      <c r="Q444" s="15" t="str">
        <f aca="false">IF(COUNT($L444:$P444)&lt;5,"",ROUND(($L444*Lists!$M$2+$M444*Lists!$M$3+$N444*Lists!$M$4+$O444*Lists!$M$5+$P444*Lists!$M$6)/5*100,0))</f>
        <v/>
      </c>
      <c r="R444" s="16" t="str">
        <f aca="false">IF($Q444="","",IF($Q444&gt;=Lists!$M$20,"A",IF($Q444&gt;=Lists!$M$21,"B","C")))</f>
        <v/>
      </c>
      <c r="S444" s="16" t="str">
        <f aca="false">IF($A444="","",IF(COUNTIF(Records!$C$5:$C$3000,$A444)=0,"No data",CHOOSE(_xlfn.MAXIFS(Records!$R$5:$R$3000,Records!$C$5:$C$3000,$A444,Records!$Y$5:$Y$3000,"&lt;&gt;Closed")+1,"OK","Alert","Danger")))</f>
        <v/>
      </c>
      <c r="T444" s="15" t="str">
        <f aca="false">IF($A444="","",COUNTIFS(Records!$C$5:$C$3000,$A444,Records!$R$5:$R$3000,"&gt;0",Records!$Y$5:$Y$3000,"&lt;&gt;Closed"))</f>
        <v/>
      </c>
      <c r="U444" s="20"/>
      <c r="V444" s="20"/>
      <c r="W444" s="20"/>
      <c r="X444" s="20"/>
      <c r="Y444" s="20"/>
      <c r="Z444" s="20"/>
      <c r="AA444" s="20"/>
      <c r="AB444" s="20"/>
      <c r="AC444" s="20"/>
      <c r="AD444" s="20"/>
      <c r="AE444" s="20"/>
      <c r="AF444" s="20"/>
      <c r="AG444" s="20"/>
      <c r="AH444" s="20"/>
      <c r="AI444" s="20"/>
      <c r="AJ444" s="21"/>
      <c r="AK444" s="15" t="str">
        <f aca="true">IF($AJ444="","",$AJ444-TODAY())</f>
        <v/>
      </c>
      <c r="AL444" s="16" t="str">
        <f aca="false">IF($AJ444="","",IF($AK444&lt;0,"Danger",IF($AK444&lt;=Lists!$M$24,"Alert","OK")))</f>
        <v/>
      </c>
      <c r="AM444" s="19"/>
      <c r="AN444" s="19"/>
      <c r="AO444" s="19"/>
      <c r="AP444" s="19"/>
      <c r="AQ444" s="19"/>
      <c r="AR444" s="19"/>
      <c r="AS444" s="19"/>
      <c r="AT444" s="19"/>
      <c r="AU444" s="19"/>
      <c r="AV444" s="19"/>
    </row>
    <row r="445" customFormat="false" ht="15" hidden="false" customHeight="false" outlineLevel="0" collapsed="false">
      <c r="A445" s="19"/>
      <c r="B445" s="19"/>
      <c r="C445" s="19"/>
      <c r="D445" s="19"/>
      <c r="E445" s="19"/>
      <c r="F445" s="19"/>
      <c r="G445" s="19"/>
      <c r="H445" s="19"/>
      <c r="I445" s="19"/>
      <c r="J445" s="19"/>
      <c r="K445" s="19"/>
      <c r="L445" s="20"/>
      <c r="M445" s="20"/>
      <c r="N445" s="20"/>
      <c r="O445" s="20"/>
      <c r="P445" s="20"/>
      <c r="Q445" s="15" t="str">
        <f aca="false">IF(COUNT($L445:$P445)&lt;5,"",ROUND(($L445*Lists!$M$2+$M445*Lists!$M$3+$N445*Lists!$M$4+$O445*Lists!$M$5+$P445*Lists!$M$6)/5*100,0))</f>
        <v/>
      </c>
      <c r="R445" s="16" t="str">
        <f aca="false">IF($Q445="","",IF($Q445&gt;=Lists!$M$20,"A",IF($Q445&gt;=Lists!$M$21,"B","C")))</f>
        <v/>
      </c>
      <c r="S445" s="16" t="str">
        <f aca="false">IF($A445="","",IF(COUNTIF(Records!$C$5:$C$3000,$A445)=0,"No data",CHOOSE(_xlfn.MAXIFS(Records!$R$5:$R$3000,Records!$C$5:$C$3000,$A445,Records!$Y$5:$Y$3000,"&lt;&gt;Closed")+1,"OK","Alert","Danger")))</f>
        <v/>
      </c>
      <c r="T445" s="15" t="str">
        <f aca="false">IF($A445="","",COUNTIFS(Records!$C$5:$C$3000,$A445,Records!$R$5:$R$3000,"&gt;0",Records!$Y$5:$Y$3000,"&lt;&gt;Closed"))</f>
        <v/>
      </c>
      <c r="U445" s="20"/>
      <c r="V445" s="20"/>
      <c r="W445" s="20"/>
      <c r="X445" s="20"/>
      <c r="Y445" s="20"/>
      <c r="Z445" s="20"/>
      <c r="AA445" s="20"/>
      <c r="AB445" s="20"/>
      <c r="AC445" s="20"/>
      <c r="AD445" s="20"/>
      <c r="AE445" s="20"/>
      <c r="AF445" s="20"/>
      <c r="AG445" s="20"/>
      <c r="AH445" s="20"/>
      <c r="AI445" s="20"/>
      <c r="AJ445" s="21"/>
      <c r="AK445" s="15" t="str">
        <f aca="true">IF($AJ445="","",$AJ445-TODAY())</f>
        <v/>
      </c>
      <c r="AL445" s="16" t="str">
        <f aca="false">IF($AJ445="","",IF($AK445&lt;0,"Danger",IF($AK445&lt;=Lists!$M$24,"Alert","OK")))</f>
        <v/>
      </c>
      <c r="AM445" s="19"/>
      <c r="AN445" s="19"/>
      <c r="AO445" s="19"/>
      <c r="AP445" s="19"/>
      <c r="AQ445" s="19"/>
      <c r="AR445" s="19"/>
      <c r="AS445" s="19"/>
      <c r="AT445" s="19"/>
      <c r="AU445" s="19"/>
      <c r="AV445" s="19"/>
    </row>
    <row r="446" customFormat="false" ht="15" hidden="false" customHeight="false" outlineLevel="0" collapsed="false">
      <c r="A446" s="19"/>
      <c r="B446" s="19"/>
      <c r="C446" s="19"/>
      <c r="D446" s="19"/>
      <c r="E446" s="19"/>
      <c r="F446" s="19"/>
      <c r="G446" s="19"/>
      <c r="H446" s="19"/>
      <c r="I446" s="19"/>
      <c r="J446" s="19"/>
      <c r="K446" s="19"/>
      <c r="L446" s="20"/>
      <c r="M446" s="20"/>
      <c r="N446" s="20"/>
      <c r="O446" s="20"/>
      <c r="P446" s="20"/>
      <c r="Q446" s="15" t="str">
        <f aca="false">IF(COUNT($L446:$P446)&lt;5,"",ROUND(($L446*Lists!$M$2+$M446*Lists!$M$3+$N446*Lists!$M$4+$O446*Lists!$M$5+$P446*Lists!$M$6)/5*100,0))</f>
        <v/>
      </c>
      <c r="R446" s="16" t="str">
        <f aca="false">IF($Q446="","",IF($Q446&gt;=Lists!$M$20,"A",IF($Q446&gt;=Lists!$M$21,"B","C")))</f>
        <v/>
      </c>
      <c r="S446" s="16" t="str">
        <f aca="false">IF($A446="","",IF(COUNTIF(Records!$C$5:$C$3000,$A446)=0,"No data",CHOOSE(_xlfn.MAXIFS(Records!$R$5:$R$3000,Records!$C$5:$C$3000,$A446,Records!$Y$5:$Y$3000,"&lt;&gt;Closed")+1,"OK","Alert","Danger")))</f>
        <v/>
      </c>
      <c r="T446" s="15" t="str">
        <f aca="false">IF($A446="","",COUNTIFS(Records!$C$5:$C$3000,$A446,Records!$R$5:$R$3000,"&gt;0",Records!$Y$5:$Y$3000,"&lt;&gt;Closed"))</f>
        <v/>
      </c>
      <c r="U446" s="20"/>
      <c r="V446" s="20"/>
      <c r="W446" s="20"/>
      <c r="X446" s="20"/>
      <c r="Y446" s="20"/>
      <c r="Z446" s="20"/>
      <c r="AA446" s="20"/>
      <c r="AB446" s="20"/>
      <c r="AC446" s="20"/>
      <c r="AD446" s="20"/>
      <c r="AE446" s="20"/>
      <c r="AF446" s="20"/>
      <c r="AG446" s="20"/>
      <c r="AH446" s="20"/>
      <c r="AI446" s="20"/>
      <c r="AJ446" s="21"/>
      <c r="AK446" s="15" t="str">
        <f aca="true">IF($AJ446="","",$AJ446-TODAY())</f>
        <v/>
      </c>
      <c r="AL446" s="16" t="str">
        <f aca="false">IF($AJ446="","",IF($AK446&lt;0,"Danger",IF($AK446&lt;=Lists!$M$24,"Alert","OK")))</f>
        <v/>
      </c>
      <c r="AM446" s="19"/>
      <c r="AN446" s="19"/>
      <c r="AO446" s="19"/>
      <c r="AP446" s="19"/>
      <c r="AQ446" s="19"/>
      <c r="AR446" s="19"/>
      <c r="AS446" s="19"/>
      <c r="AT446" s="19"/>
      <c r="AU446" s="19"/>
      <c r="AV446" s="19"/>
    </row>
    <row r="447" customFormat="false" ht="15" hidden="false" customHeight="false" outlineLevel="0" collapsed="false">
      <c r="A447" s="19"/>
      <c r="B447" s="19"/>
      <c r="C447" s="19"/>
      <c r="D447" s="19"/>
      <c r="E447" s="19"/>
      <c r="F447" s="19"/>
      <c r="G447" s="19"/>
      <c r="H447" s="19"/>
      <c r="I447" s="19"/>
      <c r="J447" s="19"/>
      <c r="K447" s="19"/>
      <c r="L447" s="20"/>
      <c r="M447" s="20"/>
      <c r="N447" s="20"/>
      <c r="O447" s="20"/>
      <c r="P447" s="20"/>
      <c r="Q447" s="15" t="str">
        <f aca="false">IF(COUNT($L447:$P447)&lt;5,"",ROUND(($L447*Lists!$M$2+$M447*Lists!$M$3+$N447*Lists!$M$4+$O447*Lists!$M$5+$P447*Lists!$M$6)/5*100,0))</f>
        <v/>
      </c>
      <c r="R447" s="16" t="str">
        <f aca="false">IF($Q447="","",IF($Q447&gt;=Lists!$M$20,"A",IF($Q447&gt;=Lists!$M$21,"B","C")))</f>
        <v/>
      </c>
      <c r="S447" s="16" t="str">
        <f aca="false">IF($A447="","",IF(COUNTIF(Records!$C$5:$C$3000,$A447)=0,"No data",CHOOSE(_xlfn.MAXIFS(Records!$R$5:$R$3000,Records!$C$5:$C$3000,$A447,Records!$Y$5:$Y$3000,"&lt;&gt;Closed")+1,"OK","Alert","Danger")))</f>
        <v/>
      </c>
      <c r="T447" s="15" t="str">
        <f aca="false">IF($A447="","",COUNTIFS(Records!$C$5:$C$3000,$A447,Records!$R$5:$R$3000,"&gt;0",Records!$Y$5:$Y$3000,"&lt;&gt;Closed"))</f>
        <v/>
      </c>
      <c r="U447" s="20"/>
      <c r="V447" s="20"/>
      <c r="W447" s="20"/>
      <c r="X447" s="20"/>
      <c r="Y447" s="20"/>
      <c r="Z447" s="20"/>
      <c r="AA447" s="20"/>
      <c r="AB447" s="20"/>
      <c r="AC447" s="20"/>
      <c r="AD447" s="20"/>
      <c r="AE447" s="20"/>
      <c r="AF447" s="20"/>
      <c r="AG447" s="20"/>
      <c r="AH447" s="20"/>
      <c r="AI447" s="20"/>
      <c r="AJ447" s="21"/>
      <c r="AK447" s="15" t="str">
        <f aca="true">IF($AJ447="","",$AJ447-TODAY())</f>
        <v/>
      </c>
      <c r="AL447" s="16" t="str">
        <f aca="false">IF($AJ447="","",IF($AK447&lt;0,"Danger",IF($AK447&lt;=Lists!$M$24,"Alert","OK")))</f>
        <v/>
      </c>
      <c r="AM447" s="19"/>
      <c r="AN447" s="19"/>
      <c r="AO447" s="19"/>
      <c r="AP447" s="19"/>
      <c r="AQ447" s="19"/>
      <c r="AR447" s="19"/>
      <c r="AS447" s="19"/>
      <c r="AT447" s="19"/>
      <c r="AU447" s="19"/>
      <c r="AV447" s="19"/>
    </row>
    <row r="448" customFormat="false" ht="15" hidden="false" customHeight="false" outlineLevel="0" collapsed="false">
      <c r="A448" s="19"/>
      <c r="B448" s="19"/>
      <c r="C448" s="19"/>
      <c r="D448" s="19"/>
      <c r="E448" s="19"/>
      <c r="F448" s="19"/>
      <c r="G448" s="19"/>
      <c r="H448" s="19"/>
      <c r="I448" s="19"/>
      <c r="J448" s="19"/>
      <c r="K448" s="19"/>
      <c r="L448" s="20"/>
      <c r="M448" s="20"/>
      <c r="N448" s="20"/>
      <c r="O448" s="20"/>
      <c r="P448" s="20"/>
      <c r="Q448" s="15" t="str">
        <f aca="false">IF(COUNT($L448:$P448)&lt;5,"",ROUND(($L448*Lists!$M$2+$M448*Lists!$M$3+$N448*Lists!$M$4+$O448*Lists!$M$5+$P448*Lists!$M$6)/5*100,0))</f>
        <v/>
      </c>
      <c r="R448" s="16" t="str">
        <f aca="false">IF($Q448="","",IF($Q448&gt;=Lists!$M$20,"A",IF($Q448&gt;=Lists!$M$21,"B","C")))</f>
        <v/>
      </c>
      <c r="S448" s="16" t="str">
        <f aca="false">IF($A448="","",IF(COUNTIF(Records!$C$5:$C$3000,$A448)=0,"No data",CHOOSE(_xlfn.MAXIFS(Records!$R$5:$R$3000,Records!$C$5:$C$3000,$A448,Records!$Y$5:$Y$3000,"&lt;&gt;Closed")+1,"OK","Alert","Danger")))</f>
        <v/>
      </c>
      <c r="T448" s="15" t="str">
        <f aca="false">IF($A448="","",COUNTIFS(Records!$C$5:$C$3000,$A448,Records!$R$5:$R$3000,"&gt;0",Records!$Y$5:$Y$3000,"&lt;&gt;Closed"))</f>
        <v/>
      </c>
      <c r="U448" s="20"/>
      <c r="V448" s="20"/>
      <c r="W448" s="20"/>
      <c r="X448" s="20"/>
      <c r="Y448" s="20"/>
      <c r="Z448" s="20"/>
      <c r="AA448" s="20"/>
      <c r="AB448" s="20"/>
      <c r="AC448" s="20"/>
      <c r="AD448" s="20"/>
      <c r="AE448" s="20"/>
      <c r="AF448" s="20"/>
      <c r="AG448" s="20"/>
      <c r="AH448" s="20"/>
      <c r="AI448" s="20"/>
      <c r="AJ448" s="21"/>
      <c r="AK448" s="15" t="str">
        <f aca="true">IF($AJ448="","",$AJ448-TODAY())</f>
        <v/>
      </c>
      <c r="AL448" s="16" t="str">
        <f aca="false">IF($AJ448="","",IF($AK448&lt;0,"Danger",IF($AK448&lt;=Lists!$M$24,"Alert","OK")))</f>
        <v/>
      </c>
      <c r="AM448" s="19"/>
      <c r="AN448" s="19"/>
      <c r="AO448" s="19"/>
      <c r="AP448" s="19"/>
      <c r="AQ448" s="19"/>
      <c r="AR448" s="19"/>
      <c r="AS448" s="19"/>
      <c r="AT448" s="19"/>
      <c r="AU448" s="19"/>
      <c r="AV448" s="19"/>
    </row>
    <row r="449" customFormat="false" ht="15" hidden="false" customHeight="false" outlineLevel="0" collapsed="false">
      <c r="A449" s="19"/>
      <c r="B449" s="19"/>
      <c r="C449" s="19"/>
      <c r="D449" s="19"/>
      <c r="E449" s="19"/>
      <c r="F449" s="19"/>
      <c r="G449" s="19"/>
      <c r="H449" s="19"/>
      <c r="I449" s="19"/>
      <c r="J449" s="19"/>
      <c r="K449" s="19"/>
      <c r="L449" s="20"/>
      <c r="M449" s="20"/>
      <c r="N449" s="20"/>
      <c r="O449" s="20"/>
      <c r="P449" s="20"/>
      <c r="Q449" s="15" t="str">
        <f aca="false">IF(COUNT($L449:$P449)&lt;5,"",ROUND(($L449*Lists!$M$2+$M449*Lists!$M$3+$N449*Lists!$M$4+$O449*Lists!$M$5+$P449*Lists!$M$6)/5*100,0))</f>
        <v/>
      </c>
      <c r="R449" s="16" t="str">
        <f aca="false">IF($Q449="","",IF($Q449&gt;=Lists!$M$20,"A",IF($Q449&gt;=Lists!$M$21,"B","C")))</f>
        <v/>
      </c>
      <c r="S449" s="16" t="str">
        <f aca="false">IF($A449="","",IF(COUNTIF(Records!$C$5:$C$3000,$A449)=0,"No data",CHOOSE(_xlfn.MAXIFS(Records!$R$5:$R$3000,Records!$C$5:$C$3000,$A449,Records!$Y$5:$Y$3000,"&lt;&gt;Closed")+1,"OK","Alert","Danger")))</f>
        <v/>
      </c>
      <c r="T449" s="15" t="str">
        <f aca="false">IF($A449="","",COUNTIFS(Records!$C$5:$C$3000,$A449,Records!$R$5:$R$3000,"&gt;0",Records!$Y$5:$Y$3000,"&lt;&gt;Closed"))</f>
        <v/>
      </c>
      <c r="U449" s="20"/>
      <c r="V449" s="20"/>
      <c r="W449" s="20"/>
      <c r="X449" s="20"/>
      <c r="Y449" s="20"/>
      <c r="Z449" s="20"/>
      <c r="AA449" s="20"/>
      <c r="AB449" s="20"/>
      <c r="AC449" s="20"/>
      <c r="AD449" s="20"/>
      <c r="AE449" s="20"/>
      <c r="AF449" s="20"/>
      <c r="AG449" s="20"/>
      <c r="AH449" s="20"/>
      <c r="AI449" s="20"/>
      <c r="AJ449" s="21"/>
      <c r="AK449" s="15" t="str">
        <f aca="true">IF($AJ449="","",$AJ449-TODAY())</f>
        <v/>
      </c>
      <c r="AL449" s="16" t="str">
        <f aca="false">IF($AJ449="","",IF($AK449&lt;0,"Danger",IF($AK449&lt;=Lists!$M$24,"Alert","OK")))</f>
        <v/>
      </c>
      <c r="AM449" s="19"/>
      <c r="AN449" s="19"/>
      <c r="AO449" s="19"/>
      <c r="AP449" s="19"/>
      <c r="AQ449" s="19"/>
      <c r="AR449" s="19"/>
      <c r="AS449" s="19"/>
      <c r="AT449" s="19"/>
      <c r="AU449" s="19"/>
      <c r="AV449" s="19"/>
    </row>
    <row r="450" customFormat="false" ht="15" hidden="false" customHeight="false" outlineLevel="0" collapsed="false">
      <c r="A450" s="19"/>
      <c r="B450" s="19"/>
      <c r="C450" s="19"/>
      <c r="D450" s="19"/>
      <c r="E450" s="19"/>
      <c r="F450" s="19"/>
      <c r="G450" s="19"/>
      <c r="H450" s="19"/>
      <c r="I450" s="19"/>
      <c r="J450" s="19"/>
      <c r="K450" s="19"/>
      <c r="L450" s="20"/>
      <c r="M450" s="20"/>
      <c r="N450" s="20"/>
      <c r="O450" s="20"/>
      <c r="P450" s="20"/>
      <c r="Q450" s="15" t="str">
        <f aca="false">IF(COUNT($L450:$P450)&lt;5,"",ROUND(($L450*Lists!$M$2+$M450*Lists!$M$3+$N450*Lists!$M$4+$O450*Lists!$M$5+$P450*Lists!$M$6)/5*100,0))</f>
        <v/>
      </c>
      <c r="R450" s="16" t="str">
        <f aca="false">IF($Q450="","",IF($Q450&gt;=Lists!$M$20,"A",IF($Q450&gt;=Lists!$M$21,"B","C")))</f>
        <v/>
      </c>
      <c r="S450" s="16" t="str">
        <f aca="false">IF($A450="","",IF(COUNTIF(Records!$C$5:$C$3000,$A450)=0,"No data",CHOOSE(_xlfn.MAXIFS(Records!$R$5:$R$3000,Records!$C$5:$C$3000,$A450,Records!$Y$5:$Y$3000,"&lt;&gt;Closed")+1,"OK","Alert","Danger")))</f>
        <v/>
      </c>
      <c r="T450" s="15" t="str">
        <f aca="false">IF($A450="","",COUNTIFS(Records!$C$5:$C$3000,$A450,Records!$R$5:$R$3000,"&gt;0",Records!$Y$5:$Y$3000,"&lt;&gt;Closed"))</f>
        <v/>
      </c>
      <c r="U450" s="20"/>
      <c r="V450" s="20"/>
      <c r="W450" s="20"/>
      <c r="X450" s="20"/>
      <c r="Y450" s="20"/>
      <c r="Z450" s="20"/>
      <c r="AA450" s="20"/>
      <c r="AB450" s="20"/>
      <c r="AC450" s="20"/>
      <c r="AD450" s="20"/>
      <c r="AE450" s="20"/>
      <c r="AF450" s="20"/>
      <c r="AG450" s="20"/>
      <c r="AH450" s="20"/>
      <c r="AI450" s="20"/>
      <c r="AJ450" s="21"/>
      <c r="AK450" s="15" t="str">
        <f aca="true">IF($AJ450="","",$AJ450-TODAY())</f>
        <v/>
      </c>
      <c r="AL450" s="16" t="str">
        <f aca="false">IF($AJ450="","",IF($AK450&lt;0,"Danger",IF($AK450&lt;=Lists!$M$24,"Alert","OK")))</f>
        <v/>
      </c>
      <c r="AM450" s="19"/>
      <c r="AN450" s="19"/>
      <c r="AO450" s="19"/>
      <c r="AP450" s="19"/>
      <c r="AQ450" s="19"/>
      <c r="AR450" s="19"/>
      <c r="AS450" s="19"/>
      <c r="AT450" s="19"/>
      <c r="AU450" s="19"/>
      <c r="AV450" s="19"/>
    </row>
    <row r="451" customFormat="false" ht="15" hidden="false" customHeight="false" outlineLevel="0" collapsed="false">
      <c r="A451" s="19"/>
      <c r="B451" s="19"/>
      <c r="C451" s="19"/>
      <c r="D451" s="19"/>
      <c r="E451" s="19"/>
      <c r="F451" s="19"/>
      <c r="G451" s="19"/>
      <c r="H451" s="19"/>
      <c r="I451" s="19"/>
      <c r="J451" s="19"/>
      <c r="K451" s="19"/>
      <c r="L451" s="20"/>
      <c r="M451" s="20"/>
      <c r="N451" s="20"/>
      <c r="O451" s="20"/>
      <c r="P451" s="20"/>
      <c r="Q451" s="15" t="str">
        <f aca="false">IF(COUNT($L451:$P451)&lt;5,"",ROUND(($L451*Lists!$M$2+$M451*Lists!$M$3+$N451*Lists!$M$4+$O451*Lists!$M$5+$P451*Lists!$M$6)/5*100,0))</f>
        <v/>
      </c>
      <c r="R451" s="16" t="str">
        <f aca="false">IF($Q451="","",IF($Q451&gt;=Lists!$M$20,"A",IF($Q451&gt;=Lists!$M$21,"B","C")))</f>
        <v/>
      </c>
      <c r="S451" s="16" t="str">
        <f aca="false">IF($A451="","",IF(COUNTIF(Records!$C$5:$C$3000,$A451)=0,"No data",CHOOSE(_xlfn.MAXIFS(Records!$R$5:$R$3000,Records!$C$5:$C$3000,$A451,Records!$Y$5:$Y$3000,"&lt;&gt;Closed")+1,"OK","Alert","Danger")))</f>
        <v/>
      </c>
      <c r="T451" s="15" t="str">
        <f aca="false">IF($A451="","",COUNTIFS(Records!$C$5:$C$3000,$A451,Records!$R$5:$R$3000,"&gt;0",Records!$Y$5:$Y$3000,"&lt;&gt;Closed"))</f>
        <v/>
      </c>
      <c r="U451" s="20"/>
      <c r="V451" s="20"/>
      <c r="W451" s="20"/>
      <c r="X451" s="20"/>
      <c r="Y451" s="20"/>
      <c r="Z451" s="20"/>
      <c r="AA451" s="20"/>
      <c r="AB451" s="20"/>
      <c r="AC451" s="20"/>
      <c r="AD451" s="20"/>
      <c r="AE451" s="20"/>
      <c r="AF451" s="20"/>
      <c r="AG451" s="20"/>
      <c r="AH451" s="20"/>
      <c r="AI451" s="20"/>
      <c r="AJ451" s="21"/>
      <c r="AK451" s="15" t="str">
        <f aca="true">IF($AJ451="","",$AJ451-TODAY())</f>
        <v/>
      </c>
      <c r="AL451" s="16" t="str">
        <f aca="false">IF($AJ451="","",IF($AK451&lt;0,"Danger",IF($AK451&lt;=Lists!$M$24,"Alert","OK")))</f>
        <v/>
      </c>
      <c r="AM451" s="19"/>
      <c r="AN451" s="19"/>
      <c r="AO451" s="19"/>
      <c r="AP451" s="19"/>
      <c r="AQ451" s="19"/>
      <c r="AR451" s="19"/>
      <c r="AS451" s="19"/>
      <c r="AT451" s="19"/>
      <c r="AU451" s="19"/>
      <c r="AV451" s="19"/>
    </row>
    <row r="452" customFormat="false" ht="15" hidden="false" customHeight="false" outlineLevel="0" collapsed="false">
      <c r="A452" s="19"/>
      <c r="B452" s="19"/>
      <c r="C452" s="19"/>
      <c r="D452" s="19"/>
      <c r="E452" s="19"/>
      <c r="F452" s="19"/>
      <c r="G452" s="19"/>
      <c r="H452" s="19"/>
      <c r="I452" s="19"/>
      <c r="J452" s="19"/>
      <c r="K452" s="19"/>
      <c r="L452" s="20"/>
      <c r="M452" s="20"/>
      <c r="N452" s="20"/>
      <c r="O452" s="20"/>
      <c r="P452" s="20"/>
      <c r="Q452" s="15" t="str">
        <f aca="false">IF(COUNT($L452:$P452)&lt;5,"",ROUND(($L452*Lists!$M$2+$M452*Lists!$M$3+$N452*Lists!$M$4+$O452*Lists!$M$5+$P452*Lists!$M$6)/5*100,0))</f>
        <v/>
      </c>
      <c r="R452" s="16" t="str">
        <f aca="false">IF($Q452="","",IF($Q452&gt;=Lists!$M$20,"A",IF($Q452&gt;=Lists!$M$21,"B","C")))</f>
        <v/>
      </c>
      <c r="S452" s="16" t="str">
        <f aca="false">IF($A452="","",IF(COUNTIF(Records!$C$5:$C$3000,$A452)=0,"No data",CHOOSE(_xlfn.MAXIFS(Records!$R$5:$R$3000,Records!$C$5:$C$3000,$A452,Records!$Y$5:$Y$3000,"&lt;&gt;Closed")+1,"OK","Alert","Danger")))</f>
        <v/>
      </c>
      <c r="T452" s="15" t="str">
        <f aca="false">IF($A452="","",COUNTIFS(Records!$C$5:$C$3000,$A452,Records!$R$5:$R$3000,"&gt;0",Records!$Y$5:$Y$3000,"&lt;&gt;Closed"))</f>
        <v/>
      </c>
      <c r="U452" s="20"/>
      <c r="V452" s="20"/>
      <c r="W452" s="20"/>
      <c r="X452" s="20"/>
      <c r="Y452" s="20"/>
      <c r="Z452" s="20"/>
      <c r="AA452" s="20"/>
      <c r="AB452" s="20"/>
      <c r="AC452" s="20"/>
      <c r="AD452" s="20"/>
      <c r="AE452" s="20"/>
      <c r="AF452" s="20"/>
      <c r="AG452" s="20"/>
      <c r="AH452" s="20"/>
      <c r="AI452" s="20"/>
      <c r="AJ452" s="21"/>
      <c r="AK452" s="15" t="str">
        <f aca="true">IF($AJ452="","",$AJ452-TODAY())</f>
        <v/>
      </c>
      <c r="AL452" s="16" t="str">
        <f aca="false">IF($AJ452="","",IF($AK452&lt;0,"Danger",IF($AK452&lt;=Lists!$M$24,"Alert","OK")))</f>
        <v/>
      </c>
      <c r="AM452" s="19"/>
      <c r="AN452" s="19"/>
      <c r="AO452" s="19"/>
      <c r="AP452" s="19"/>
      <c r="AQ452" s="19"/>
      <c r="AR452" s="19"/>
      <c r="AS452" s="19"/>
      <c r="AT452" s="19"/>
      <c r="AU452" s="19"/>
      <c r="AV452" s="19"/>
    </row>
    <row r="453" customFormat="false" ht="15" hidden="false" customHeight="false" outlineLevel="0" collapsed="false">
      <c r="A453" s="19"/>
      <c r="B453" s="19"/>
      <c r="C453" s="19"/>
      <c r="D453" s="19"/>
      <c r="E453" s="19"/>
      <c r="F453" s="19"/>
      <c r="G453" s="19"/>
      <c r="H453" s="19"/>
      <c r="I453" s="19"/>
      <c r="J453" s="19"/>
      <c r="K453" s="19"/>
      <c r="L453" s="20"/>
      <c r="M453" s="20"/>
      <c r="N453" s="20"/>
      <c r="O453" s="20"/>
      <c r="P453" s="20"/>
      <c r="Q453" s="15" t="str">
        <f aca="false">IF(COUNT($L453:$P453)&lt;5,"",ROUND(($L453*Lists!$M$2+$M453*Lists!$M$3+$N453*Lists!$M$4+$O453*Lists!$M$5+$P453*Lists!$M$6)/5*100,0))</f>
        <v/>
      </c>
      <c r="R453" s="16" t="str">
        <f aca="false">IF($Q453="","",IF($Q453&gt;=Lists!$M$20,"A",IF($Q453&gt;=Lists!$M$21,"B","C")))</f>
        <v/>
      </c>
      <c r="S453" s="16" t="str">
        <f aca="false">IF($A453="","",IF(COUNTIF(Records!$C$5:$C$3000,$A453)=0,"No data",CHOOSE(_xlfn.MAXIFS(Records!$R$5:$R$3000,Records!$C$5:$C$3000,$A453,Records!$Y$5:$Y$3000,"&lt;&gt;Closed")+1,"OK","Alert","Danger")))</f>
        <v/>
      </c>
      <c r="T453" s="15" t="str">
        <f aca="false">IF($A453="","",COUNTIFS(Records!$C$5:$C$3000,$A453,Records!$R$5:$R$3000,"&gt;0",Records!$Y$5:$Y$3000,"&lt;&gt;Closed"))</f>
        <v/>
      </c>
      <c r="U453" s="20"/>
      <c r="V453" s="20"/>
      <c r="W453" s="20"/>
      <c r="X453" s="20"/>
      <c r="Y453" s="20"/>
      <c r="Z453" s="20"/>
      <c r="AA453" s="20"/>
      <c r="AB453" s="20"/>
      <c r="AC453" s="20"/>
      <c r="AD453" s="20"/>
      <c r="AE453" s="20"/>
      <c r="AF453" s="20"/>
      <c r="AG453" s="20"/>
      <c r="AH453" s="20"/>
      <c r="AI453" s="20"/>
      <c r="AJ453" s="21"/>
      <c r="AK453" s="15" t="str">
        <f aca="true">IF($AJ453="","",$AJ453-TODAY())</f>
        <v/>
      </c>
      <c r="AL453" s="16" t="str">
        <f aca="false">IF($AJ453="","",IF($AK453&lt;0,"Danger",IF($AK453&lt;=Lists!$M$24,"Alert","OK")))</f>
        <v/>
      </c>
      <c r="AM453" s="19"/>
      <c r="AN453" s="19"/>
      <c r="AO453" s="19"/>
      <c r="AP453" s="19"/>
      <c r="AQ453" s="19"/>
      <c r="AR453" s="19"/>
      <c r="AS453" s="19"/>
      <c r="AT453" s="19"/>
      <c r="AU453" s="19"/>
      <c r="AV453" s="19"/>
    </row>
    <row r="454" customFormat="false" ht="15" hidden="false" customHeight="false" outlineLevel="0" collapsed="false">
      <c r="A454" s="19"/>
      <c r="B454" s="19"/>
      <c r="C454" s="19"/>
      <c r="D454" s="19"/>
      <c r="E454" s="19"/>
      <c r="F454" s="19"/>
      <c r="G454" s="19"/>
      <c r="H454" s="19"/>
      <c r="I454" s="19"/>
      <c r="J454" s="19"/>
      <c r="K454" s="19"/>
      <c r="L454" s="20"/>
      <c r="M454" s="20"/>
      <c r="N454" s="20"/>
      <c r="O454" s="20"/>
      <c r="P454" s="20"/>
      <c r="Q454" s="15" t="str">
        <f aca="false">IF(COUNT($L454:$P454)&lt;5,"",ROUND(($L454*Lists!$M$2+$M454*Lists!$M$3+$N454*Lists!$M$4+$O454*Lists!$M$5+$P454*Lists!$M$6)/5*100,0))</f>
        <v/>
      </c>
      <c r="R454" s="16" t="str">
        <f aca="false">IF($Q454="","",IF($Q454&gt;=Lists!$M$20,"A",IF($Q454&gt;=Lists!$M$21,"B","C")))</f>
        <v/>
      </c>
      <c r="S454" s="16" t="str">
        <f aca="false">IF($A454="","",IF(COUNTIF(Records!$C$5:$C$3000,$A454)=0,"No data",CHOOSE(_xlfn.MAXIFS(Records!$R$5:$R$3000,Records!$C$5:$C$3000,$A454,Records!$Y$5:$Y$3000,"&lt;&gt;Closed")+1,"OK","Alert","Danger")))</f>
        <v/>
      </c>
      <c r="T454" s="15" t="str">
        <f aca="false">IF($A454="","",COUNTIFS(Records!$C$5:$C$3000,$A454,Records!$R$5:$R$3000,"&gt;0",Records!$Y$5:$Y$3000,"&lt;&gt;Closed"))</f>
        <v/>
      </c>
      <c r="U454" s="20"/>
      <c r="V454" s="20"/>
      <c r="W454" s="20"/>
      <c r="X454" s="20"/>
      <c r="Y454" s="20"/>
      <c r="Z454" s="20"/>
      <c r="AA454" s="20"/>
      <c r="AB454" s="20"/>
      <c r="AC454" s="20"/>
      <c r="AD454" s="20"/>
      <c r="AE454" s="20"/>
      <c r="AF454" s="20"/>
      <c r="AG454" s="20"/>
      <c r="AH454" s="20"/>
      <c r="AI454" s="20"/>
      <c r="AJ454" s="21"/>
      <c r="AK454" s="15" t="str">
        <f aca="true">IF($AJ454="","",$AJ454-TODAY())</f>
        <v/>
      </c>
      <c r="AL454" s="16" t="str">
        <f aca="false">IF($AJ454="","",IF($AK454&lt;0,"Danger",IF($AK454&lt;=Lists!$M$24,"Alert","OK")))</f>
        <v/>
      </c>
      <c r="AM454" s="19"/>
      <c r="AN454" s="19"/>
      <c r="AO454" s="19"/>
      <c r="AP454" s="19"/>
      <c r="AQ454" s="19"/>
      <c r="AR454" s="19"/>
      <c r="AS454" s="19"/>
      <c r="AT454" s="19"/>
      <c r="AU454" s="19"/>
      <c r="AV454" s="19"/>
    </row>
    <row r="455" customFormat="false" ht="15" hidden="false" customHeight="false" outlineLevel="0" collapsed="false">
      <c r="A455" s="19"/>
      <c r="B455" s="19"/>
      <c r="C455" s="19"/>
      <c r="D455" s="19"/>
      <c r="E455" s="19"/>
      <c r="F455" s="19"/>
      <c r="G455" s="19"/>
      <c r="H455" s="19"/>
      <c r="I455" s="19"/>
      <c r="J455" s="19"/>
      <c r="K455" s="19"/>
      <c r="L455" s="20"/>
      <c r="M455" s="20"/>
      <c r="N455" s="20"/>
      <c r="O455" s="20"/>
      <c r="P455" s="20"/>
      <c r="Q455" s="15" t="str">
        <f aca="false">IF(COUNT($L455:$P455)&lt;5,"",ROUND(($L455*Lists!$M$2+$M455*Lists!$M$3+$N455*Lists!$M$4+$O455*Lists!$M$5+$P455*Lists!$M$6)/5*100,0))</f>
        <v/>
      </c>
      <c r="R455" s="16" t="str">
        <f aca="false">IF($Q455="","",IF($Q455&gt;=Lists!$M$20,"A",IF($Q455&gt;=Lists!$M$21,"B","C")))</f>
        <v/>
      </c>
      <c r="S455" s="16" t="str">
        <f aca="false">IF($A455="","",IF(COUNTIF(Records!$C$5:$C$3000,$A455)=0,"No data",CHOOSE(_xlfn.MAXIFS(Records!$R$5:$R$3000,Records!$C$5:$C$3000,$A455,Records!$Y$5:$Y$3000,"&lt;&gt;Closed")+1,"OK","Alert","Danger")))</f>
        <v/>
      </c>
      <c r="T455" s="15" t="str">
        <f aca="false">IF($A455="","",COUNTIFS(Records!$C$5:$C$3000,$A455,Records!$R$5:$R$3000,"&gt;0",Records!$Y$5:$Y$3000,"&lt;&gt;Closed"))</f>
        <v/>
      </c>
      <c r="U455" s="20"/>
      <c r="V455" s="20"/>
      <c r="W455" s="20"/>
      <c r="X455" s="20"/>
      <c r="Y455" s="20"/>
      <c r="Z455" s="20"/>
      <c r="AA455" s="20"/>
      <c r="AB455" s="20"/>
      <c r="AC455" s="20"/>
      <c r="AD455" s="20"/>
      <c r="AE455" s="20"/>
      <c r="AF455" s="20"/>
      <c r="AG455" s="20"/>
      <c r="AH455" s="20"/>
      <c r="AI455" s="20"/>
      <c r="AJ455" s="21"/>
      <c r="AK455" s="15" t="str">
        <f aca="true">IF($AJ455="","",$AJ455-TODAY())</f>
        <v/>
      </c>
      <c r="AL455" s="16" t="str">
        <f aca="false">IF($AJ455="","",IF($AK455&lt;0,"Danger",IF($AK455&lt;=Lists!$M$24,"Alert","OK")))</f>
        <v/>
      </c>
      <c r="AM455" s="19"/>
      <c r="AN455" s="19"/>
      <c r="AO455" s="19"/>
      <c r="AP455" s="19"/>
      <c r="AQ455" s="19"/>
      <c r="AR455" s="19"/>
      <c r="AS455" s="19"/>
      <c r="AT455" s="19"/>
      <c r="AU455" s="19"/>
      <c r="AV455" s="19"/>
    </row>
    <row r="456" customFormat="false" ht="15" hidden="false" customHeight="false" outlineLevel="0" collapsed="false">
      <c r="A456" s="19"/>
      <c r="B456" s="19"/>
      <c r="C456" s="19"/>
      <c r="D456" s="19"/>
      <c r="E456" s="19"/>
      <c r="F456" s="19"/>
      <c r="G456" s="19"/>
      <c r="H456" s="19"/>
      <c r="I456" s="19"/>
      <c r="J456" s="19"/>
      <c r="K456" s="19"/>
      <c r="L456" s="20"/>
      <c r="M456" s="20"/>
      <c r="N456" s="20"/>
      <c r="O456" s="20"/>
      <c r="P456" s="20"/>
      <c r="Q456" s="15" t="str">
        <f aca="false">IF(COUNT($L456:$P456)&lt;5,"",ROUND(($L456*Lists!$M$2+$M456*Lists!$M$3+$N456*Lists!$M$4+$O456*Lists!$M$5+$P456*Lists!$M$6)/5*100,0))</f>
        <v/>
      </c>
      <c r="R456" s="16" t="str">
        <f aca="false">IF($Q456="","",IF($Q456&gt;=Lists!$M$20,"A",IF($Q456&gt;=Lists!$M$21,"B","C")))</f>
        <v/>
      </c>
      <c r="S456" s="16" t="str">
        <f aca="false">IF($A456="","",IF(COUNTIF(Records!$C$5:$C$3000,$A456)=0,"No data",CHOOSE(_xlfn.MAXIFS(Records!$R$5:$R$3000,Records!$C$5:$C$3000,$A456,Records!$Y$5:$Y$3000,"&lt;&gt;Closed")+1,"OK","Alert","Danger")))</f>
        <v/>
      </c>
      <c r="T456" s="15" t="str">
        <f aca="false">IF($A456="","",COUNTIFS(Records!$C$5:$C$3000,$A456,Records!$R$5:$R$3000,"&gt;0",Records!$Y$5:$Y$3000,"&lt;&gt;Closed"))</f>
        <v/>
      </c>
      <c r="U456" s="20"/>
      <c r="V456" s="20"/>
      <c r="W456" s="20"/>
      <c r="X456" s="20"/>
      <c r="Y456" s="20"/>
      <c r="Z456" s="20"/>
      <c r="AA456" s="20"/>
      <c r="AB456" s="20"/>
      <c r="AC456" s="20"/>
      <c r="AD456" s="20"/>
      <c r="AE456" s="20"/>
      <c r="AF456" s="20"/>
      <c r="AG456" s="20"/>
      <c r="AH456" s="20"/>
      <c r="AI456" s="20"/>
      <c r="AJ456" s="21"/>
      <c r="AK456" s="15" t="str">
        <f aca="true">IF($AJ456="","",$AJ456-TODAY())</f>
        <v/>
      </c>
      <c r="AL456" s="16" t="str">
        <f aca="false">IF($AJ456="","",IF($AK456&lt;0,"Danger",IF($AK456&lt;=Lists!$M$24,"Alert","OK")))</f>
        <v/>
      </c>
      <c r="AM456" s="19"/>
      <c r="AN456" s="19"/>
      <c r="AO456" s="19"/>
      <c r="AP456" s="19"/>
      <c r="AQ456" s="19"/>
      <c r="AR456" s="19"/>
      <c r="AS456" s="19"/>
      <c r="AT456" s="19"/>
      <c r="AU456" s="19"/>
      <c r="AV456" s="19"/>
    </row>
    <row r="457" customFormat="false" ht="15" hidden="false" customHeight="false" outlineLevel="0" collapsed="false">
      <c r="A457" s="19"/>
      <c r="B457" s="19"/>
      <c r="C457" s="19"/>
      <c r="D457" s="19"/>
      <c r="E457" s="19"/>
      <c r="F457" s="19"/>
      <c r="G457" s="19"/>
      <c r="H457" s="19"/>
      <c r="I457" s="19"/>
      <c r="J457" s="19"/>
      <c r="K457" s="19"/>
      <c r="L457" s="20"/>
      <c r="M457" s="20"/>
      <c r="N457" s="20"/>
      <c r="O457" s="20"/>
      <c r="P457" s="20"/>
      <c r="Q457" s="15" t="str">
        <f aca="false">IF(COUNT($L457:$P457)&lt;5,"",ROUND(($L457*Lists!$M$2+$M457*Lists!$M$3+$N457*Lists!$M$4+$O457*Lists!$M$5+$P457*Lists!$M$6)/5*100,0))</f>
        <v/>
      </c>
      <c r="R457" s="16" t="str">
        <f aca="false">IF($Q457="","",IF($Q457&gt;=Lists!$M$20,"A",IF($Q457&gt;=Lists!$M$21,"B","C")))</f>
        <v/>
      </c>
      <c r="S457" s="16" t="str">
        <f aca="false">IF($A457="","",IF(COUNTIF(Records!$C$5:$C$3000,$A457)=0,"No data",CHOOSE(_xlfn.MAXIFS(Records!$R$5:$R$3000,Records!$C$5:$C$3000,$A457,Records!$Y$5:$Y$3000,"&lt;&gt;Closed")+1,"OK","Alert","Danger")))</f>
        <v/>
      </c>
      <c r="T457" s="15" t="str">
        <f aca="false">IF($A457="","",COUNTIFS(Records!$C$5:$C$3000,$A457,Records!$R$5:$R$3000,"&gt;0",Records!$Y$5:$Y$3000,"&lt;&gt;Closed"))</f>
        <v/>
      </c>
      <c r="U457" s="20"/>
      <c r="V457" s="20"/>
      <c r="W457" s="20"/>
      <c r="X457" s="20"/>
      <c r="Y457" s="20"/>
      <c r="Z457" s="20"/>
      <c r="AA457" s="20"/>
      <c r="AB457" s="20"/>
      <c r="AC457" s="20"/>
      <c r="AD457" s="20"/>
      <c r="AE457" s="20"/>
      <c r="AF457" s="20"/>
      <c r="AG457" s="20"/>
      <c r="AH457" s="20"/>
      <c r="AI457" s="20"/>
      <c r="AJ457" s="21"/>
      <c r="AK457" s="15" t="str">
        <f aca="true">IF($AJ457="","",$AJ457-TODAY())</f>
        <v/>
      </c>
      <c r="AL457" s="16" t="str">
        <f aca="false">IF($AJ457="","",IF($AK457&lt;0,"Danger",IF($AK457&lt;=Lists!$M$24,"Alert","OK")))</f>
        <v/>
      </c>
      <c r="AM457" s="19"/>
      <c r="AN457" s="19"/>
      <c r="AO457" s="19"/>
      <c r="AP457" s="19"/>
      <c r="AQ457" s="19"/>
      <c r="AR457" s="19"/>
      <c r="AS457" s="19"/>
      <c r="AT457" s="19"/>
      <c r="AU457" s="19"/>
      <c r="AV457" s="19"/>
    </row>
    <row r="458" customFormat="false" ht="15" hidden="false" customHeight="false" outlineLevel="0" collapsed="false">
      <c r="A458" s="19"/>
      <c r="B458" s="19"/>
      <c r="C458" s="19"/>
      <c r="D458" s="19"/>
      <c r="E458" s="19"/>
      <c r="F458" s="19"/>
      <c r="G458" s="19"/>
      <c r="H458" s="19"/>
      <c r="I458" s="19"/>
      <c r="J458" s="19"/>
      <c r="K458" s="19"/>
      <c r="L458" s="20"/>
      <c r="M458" s="20"/>
      <c r="N458" s="20"/>
      <c r="O458" s="20"/>
      <c r="P458" s="20"/>
      <c r="Q458" s="15" t="str">
        <f aca="false">IF(COUNT($L458:$P458)&lt;5,"",ROUND(($L458*Lists!$M$2+$M458*Lists!$M$3+$N458*Lists!$M$4+$O458*Lists!$M$5+$P458*Lists!$M$6)/5*100,0))</f>
        <v/>
      </c>
      <c r="R458" s="16" t="str">
        <f aca="false">IF($Q458="","",IF($Q458&gt;=Lists!$M$20,"A",IF($Q458&gt;=Lists!$M$21,"B","C")))</f>
        <v/>
      </c>
      <c r="S458" s="16" t="str">
        <f aca="false">IF($A458="","",IF(COUNTIF(Records!$C$5:$C$3000,$A458)=0,"No data",CHOOSE(_xlfn.MAXIFS(Records!$R$5:$R$3000,Records!$C$5:$C$3000,$A458,Records!$Y$5:$Y$3000,"&lt;&gt;Closed")+1,"OK","Alert","Danger")))</f>
        <v/>
      </c>
      <c r="T458" s="15" t="str">
        <f aca="false">IF($A458="","",COUNTIFS(Records!$C$5:$C$3000,$A458,Records!$R$5:$R$3000,"&gt;0",Records!$Y$5:$Y$3000,"&lt;&gt;Closed"))</f>
        <v/>
      </c>
      <c r="U458" s="20"/>
      <c r="V458" s="20"/>
      <c r="W458" s="20"/>
      <c r="X458" s="20"/>
      <c r="Y458" s="20"/>
      <c r="Z458" s="20"/>
      <c r="AA458" s="20"/>
      <c r="AB458" s="20"/>
      <c r="AC458" s="20"/>
      <c r="AD458" s="20"/>
      <c r="AE458" s="20"/>
      <c r="AF458" s="20"/>
      <c r="AG458" s="20"/>
      <c r="AH458" s="20"/>
      <c r="AI458" s="20"/>
      <c r="AJ458" s="21"/>
      <c r="AK458" s="15" t="str">
        <f aca="true">IF($AJ458="","",$AJ458-TODAY())</f>
        <v/>
      </c>
      <c r="AL458" s="16" t="str">
        <f aca="false">IF($AJ458="","",IF($AK458&lt;0,"Danger",IF($AK458&lt;=Lists!$M$24,"Alert","OK")))</f>
        <v/>
      </c>
      <c r="AM458" s="19"/>
      <c r="AN458" s="19"/>
      <c r="AO458" s="19"/>
      <c r="AP458" s="19"/>
      <c r="AQ458" s="19"/>
      <c r="AR458" s="19"/>
      <c r="AS458" s="19"/>
      <c r="AT458" s="19"/>
      <c r="AU458" s="19"/>
      <c r="AV458" s="19"/>
    </row>
    <row r="459" customFormat="false" ht="15" hidden="false" customHeight="false" outlineLevel="0" collapsed="false">
      <c r="A459" s="19"/>
      <c r="B459" s="19"/>
      <c r="C459" s="19"/>
      <c r="D459" s="19"/>
      <c r="E459" s="19"/>
      <c r="F459" s="19"/>
      <c r="G459" s="19"/>
      <c r="H459" s="19"/>
      <c r="I459" s="19"/>
      <c r="J459" s="19"/>
      <c r="K459" s="19"/>
      <c r="L459" s="20"/>
      <c r="M459" s="20"/>
      <c r="N459" s="20"/>
      <c r="O459" s="20"/>
      <c r="P459" s="20"/>
      <c r="Q459" s="15" t="str">
        <f aca="false">IF(COUNT($L459:$P459)&lt;5,"",ROUND(($L459*Lists!$M$2+$M459*Lists!$M$3+$N459*Lists!$M$4+$O459*Lists!$M$5+$P459*Lists!$M$6)/5*100,0))</f>
        <v/>
      </c>
      <c r="R459" s="16" t="str">
        <f aca="false">IF($Q459="","",IF($Q459&gt;=Lists!$M$20,"A",IF($Q459&gt;=Lists!$M$21,"B","C")))</f>
        <v/>
      </c>
      <c r="S459" s="16" t="str">
        <f aca="false">IF($A459="","",IF(COUNTIF(Records!$C$5:$C$3000,$A459)=0,"No data",CHOOSE(_xlfn.MAXIFS(Records!$R$5:$R$3000,Records!$C$5:$C$3000,$A459,Records!$Y$5:$Y$3000,"&lt;&gt;Closed")+1,"OK","Alert","Danger")))</f>
        <v/>
      </c>
      <c r="T459" s="15" t="str">
        <f aca="false">IF($A459="","",COUNTIFS(Records!$C$5:$C$3000,$A459,Records!$R$5:$R$3000,"&gt;0",Records!$Y$5:$Y$3000,"&lt;&gt;Closed"))</f>
        <v/>
      </c>
      <c r="U459" s="20"/>
      <c r="V459" s="20"/>
      <c r="W459" s="20"/>
      <c r="X459" s="20"/>
      <c r="Y459" s="20"/>
      <c r="Z459" s="20"/>
      <c r="AA459" s="20"/>
      <c r="AB459" s="20"/>
      <c r="AC459" s="20"/>
      <c r="AD459" s="20"/>
      <c r="AE459" s="20"/>
      <c r="AF459" s="20"/>
      <c r="AG459" s="20"/>
      <c r="AH459" s="20"/>
      <c r="AI459" s="20"/>
      <c r="AJ459" s="21"/>
      <c r="AK459" s="15" t="str">
        <f aca="true">IF($AJ459="","",$AJ459-TODAY())</f>
        <v/>
      </c>
      <c r="AL459" s="16" t="str">
        <f aca="false">IF($AJ459="","",IF($AK459&lt;0,"Danger",IF($AK459&lt;=Lists!$M$24,"Alert","OK")))</f>
        <v/>
      </c>
      <c r="AM459" s="19"/>
      <c r="AN459" s="19"/>
      <c r="AO459" s="19"/>
      <c r="AP459" s="19"/>
      <c r="AQ459" s="19"/>
      <c r="AR459" s="19"/>
      <c r="AS459" s="19"/>
      <c r="AT459" s="19"/>
      <c r="AU459" s="19"/>
      <c r="AV459" s="19"/>
    </row>
    <row r="460" customFormat="false" ht="15" hidden="false" customHeight="false" outlineLevel="0" collapsed="false">
      <c r="A460" s="19"/>
      <c r="B460" s="19"/>
      <c r="C460" s="19"/>
      <c r="D460" s="19"/>
      <c r="E460" s="19"/>
      <c r="F460" s="19"/>
      <c r="G460" s="19"/>
      <c r="H460" s="19"/>
      <c r="I460" s="19"/>
      <c r="J460" s="19"/>
      <c r="K460" s="19"/>
      <c r="L460" s="20"/>
      <c r="M460" s="20"/>
      <c r="N460" s="20"/>
      <c r="O460" s="20"/>
      <c r="P460" s="20"/>
      <c r="Q460" s="15" t="str">
        <f aca="false">IF(COUNT($L460:$P460)&lt;5,"",ROUND(($L460*Lists!$M$2+$M460*Lists!$M$3+$N460*Lists!$M$4+$O460*Lists!$M$5+$P460*Lists!$M$6)/5*100,0))</f>
        <v/>
      </c>
      <c r="R460" s="16" t="str">
        <f aca="false">IF($Q460="","",IF($Q460&gt;=Lists!$M$20,"A",IF($Q460&gt;=Lists!$M$21,"B","C")))</f>
        <v/>
      </c>
      <c r="S460" s="16" t="str">
        <f aca="false">IF($A460="","",IF(COUNTIF(Records!$C$5:$C$3000,$A460)=0,"No data",CHOOSE(_xlfn.MAXIFS(Records!$R$5:$R$3000,Records!$C$5:$C$3000,$A460,Records!$Y$5:$Y$3000,"&lt;&gt;Closed")+1,"OK","Alert","Danger")))</f>
        <v/>
      </c>
      <c r="T460" s="15" t="str">
        <f aca="false">IF($A460="","",COUNTIFS(Records!$C$5:$C$3000,$A460,Records!$R$5:$R$3000,"&gt;0",Records!$Y$5:$Y$3000,"&lt;&gt;Closed"))</f>
        <v/>
      </c>
      <c r="U460" s="20"/>
      <c r="V460" s="20"/>
      <c r="W460" s="20"/>
      <c r="X460" s="20"/>
      <c r="Y460" s="20"/>
      <c r="Z460" s="20"/>
      <c r="AA460" s="20"/>
      <c r="AB460" s="20"/>
      <c r="AC460" s="20"/>
      <c r="AD460" s="20"/>
      <c r="AE460" s="20"/>
      <c r="AF460" s="20"/>
      <c r="AG460" s="20"/>
      <c r="AH460" s="20"/>
      <c r="AI460" s="20"/>
      <c r="AJ460" s="21"/>
      <c r="AK460" s="15" t="str">
        <f aca="true">IF($AJ460="","",$AJ460-TODAY())</f>
        <v/>
      </c>
      <c r="AL460" s="16" t="str">
        <f aca="false">IF($AJ460="","",IF($AK460&lt;0,"Danger",IF($AK460&lt;=Lists!$M$24,"Alert","OK")))</f>
        <v/>
      </c>
      <c r="AM460" s="19"/>
      <c r="AN460" s="19"/>
      <c r="AO460" s="19"/>
      <c r="AP460" s="19"/>
      <c r="AQ460" s="19"/>
      <c r="AR460" s="19"/>
      <c r="AS460" s="19"/>
      <c r="AT460" s="19"/>
      <c r="AU460" s="19"/>
      <c r="AV460" s="19"/>
    </row>
    <row r="461" customFormat="false" ht="15" hidden="false" customHeight="false" outlineLevel="0" collapsed="false">
      <c r="A461" s="19"/>
      <c r="B461" s="19"/>
      <c r="C461" s="19"/>
      <c r="D461" s="19"/>
      <c r="E461" s="19"/>
      <c r="F461" s="19"/>
      <c r="G461" s="19"/>
      <c r="H461" s="19"/>
      <c r="I461" s="19"/>
      <c r="J461" s="19"/>
      <c r="K461" s="19"/>
      <c r="L461" s="20"/>
      <c r="M461" s="20"/>
      <c r="N461" s="20"/>
      <c r="O461" s="20"/>
      <c r="P461" s="20"/>
      <c r="Q461" s="15" t="str">
        <f aca="false">IF(COUNT($L461:$P461)&lt;5,"",ROUND(($L461*Lists!$M$2+$M461*Lists!$M$3+$N461*Lists!$M$4+$O461*Lists!$M$5+$P461*Lists!$M$6)/5*100,0))</f>
        <v/>
      </c>
      <c r="R461" s="16" t="str">
        <f aca="false">IF($Q461="","",IF($Q461&gt;=Lists!$M$20,"A",IF($Q461&gt;=Lists!$M$21,"B","C")))</f>
        <v/>
      </c>
      <c r="S461" s="16" t="str">
        <f aca="false">IF($A461="","",IF(COUNTIF(Records!$C$5:$C$3000,$A461)=0,"No data",CHOOSE(_xlfn.MAXIFS(Records!$R$5:$R$3000,Records!$C$5:$C$3000,$A461,Records!$Y$5:$Y$3000,"&lt;&gt;Closed")+1,"OK","Alert","Danger")))</f>
        <v/>
      </c>
      <c r="T461" s="15" t="str">
        <f aca="false">IF($A461="","",COUNTIFS(Records!$C$5:$C$3000,$A461,Records!$R$5:$R$3000,"&gt;0",Records!$Y$5:$Y$3000,"&lt;&gt;Closed"))</f>
        <v/>
      </c>
      <c r="U461" s="20"/>
      <c r="V461" s="20"/>
      <c r="W461" s="20"/>
      <c r="X461" s="20"/>
      <c r="Y461" s="20"/>
      <c r="Z461" s="20"/>
      <c r="AA461" s="20"/>
      <c r="AB461" s="20"/>
      <c r="AC461" s="20"/>
      <c r="AD461" s="20"/>
      <c r="AE461" s="20"/>
      <c r="AF461" s="20"/>
      <c r="AG461" s="20"/>
      <c r="AH461" s="20"/>
      <c r="AI461" s="20"/>
      <c r="AJ461" s="21"/>
      <c r="AK461" s="15" t="str">
        <f aca="true">IF($AJ461="","",$AJ461-TODAY())</f>
        <v/>
      </c>
      <c r="AL461" s="16" t="str">
        <f aca="false">IF($AJ461="","",IF($AK461&lt;0,"Danger",IF($AK461&lt;=Lists!$M$24,"Alert","OK")))</f>
        <v/>
      </c>
      <c r="AM461" s="19"/>
      <c r="AN461" s="19"/>
      <c r="AO461" s="19"/>
      <c r="AP461" s="19"/>
      <c r="AQ461" s="19"/>
      <c r="AR461" s="19"/>
      <c r="AS461" s="19"/>
      <c r="AT461" s="19"/>
      <c r="AU461" s="19"/>
      <c r="AV461" s="19"/>
    </row>
    <row r="462" customFormat="false" ht="15" hidden="false" customHeight="false" outlineLevel="0" collapsed="false">
      <c r="A462" s="19"/>
      <c r="B462" s="19"/>
      <c r="C462" s="19"/>
      <c r="D462" s="19"/>
      <c r="E462" s="19"/>
      <c r="F462" s="19"/>
      <c r="G462" s="19"/>
      <c r="H462" s="19"/>
      <c r="I462" s="19"/>
      <c r="J462" s="19"/>
      <c r="K462" s="19"/>
      <c r="L462" s="20"/>
      <c r="M462" s="20"/>
      <c r="N462" s="20"/>
      <c r="O462" s="20"/>
      <c r="P462" s="20"/>
      <c r="Q462" s="15" t="str">
        <f aca="false">IF(COUNT($L462:$P462)&lt;5,"",ROUND(($L462*Lists!$M$2+$M462*Lists!$M$3+$N462*Lists!$M$4+$O462*Lists!$M$5+$P462*Lists!$M$6)/5*100,0))</f>
        <v/>
      </c>
      <c r="R462" s="16" t="str">
        <f aca="false">IF($Q462="","",IF($Q462&gt;=Lists!$M$20,"A",IF($Q462&gt;=Lists!$M$21,"B","C")))</f>
        <v/>
      </c>
      <c r="S462" s="16" t="str">
        <f aca="false">IF($A462="","",IF(COUNTIF(Records!$C$5:$C$3000,$A462)=0,"No data",CHOOSE(_xlfn.MAXIFS(Records!$R$5:$R$3000,Records!$C$5:$C$3000,$A462,Records!$Y$5:$Y$3000,"&lt;&gt;Closed")+1,"OK","Alert","Danger")))</f>
        <v/>
      </c>
      <c r="T462" s="15" t="str">
        <f aca="false">IF($A462="","",COUNTIFS(Records!$C$5:$C$3000,$A462,Records!$R$5:$R$3000,"&gt;0",Records!$Y$5:$Y$3000,"&lt;&gt;Closed"))</f>
        <v/>
      </c>
      <c r="U462" s="20"/>
      <c r="V462" s="20"/>
      <c r="W462" s="20"/>
      <c r="X462" s="20"/>
      <c r="Y462" s="20"/>
      <c r="Z462" s="20"/>
      <c r="AA462" s="20"/>
      <c r="AB462" s="20"/>
      <c r="AC462" s="20"/>
      <c r="AD462" s="20"/>
      <c r="AE462" s="20"/>
      <c r="AF462" s="20"/>
      <c r="AG462" s="20"/>
      <c r="AH462" s="20"/>
      <c r="AI462" s="20"/>
      <c r="AJ462" s="21"/>
      <c r="AK462" s="15" t="str">
        <f aca="true">IF($AJ462="","",$AJ462-TODAY())</f>
        <v/>
      </c>
      <c r="AL462" s="16" t="str">
        <f aca="false">IF($AJ462="","",IF($AK462&lt;0,"Danger",IF($AK462&lt;=Lists!$M$24,"Alert","OK")))</f>
        <v/>
      </c>
      <c r="AM462" s="19"/>
      <c r="AN462" s="19"/>
      <c r="AO462" s="19"/>
      <c r="AP462" s="19"/>
      <c r="AQ462" s="19"/>
      <c r="AR462" s="19"/>
      <c r="AS462" s="19"/>
      <c r="AT462" s="19"/>
      <c r="AU462" s="19"/>
      <c r="AV462" s="19"/>
    </row>
    <row r="463" customFormat="false" ht="15" hidden="false" customHeight="false" outlineLevel="0" collapsed="false">
      <c r="A463" s="19"/>
      <c r="B463" s="19"/>
      <c r="C463" s="19"/>
      <c r="D463" s="19"/>
      <c r="E463" s="19"/>
      <c r="F463" s="19"/>
      <c r="G463" s="19"/>
      <c r="H463" s="19"/>
      <c r="I463" s="19"/>
      <c r="J463" s="19"/>
      <c r="K463" s="19"/>
      <c r="L463" s="20"/>
      <c r="M463" s="20"/>
      <c r="N463" s="20"/>
      <c r="O463" s="20"/>
      <c r="P463" s="20"/>
      <c r="Q463" s="15" t="str">
        <f aca="false">IF(COUNT($L463:$P463)&lt;5,"",ROUND(($L463*Lists!$M$2+$M463*Lists!$M$3+$N463*Lists!$M$4+$O463*Lists!$M$5+$P463*Lists!$M$6)/5*100,0))</f>
        <v/>
      </c>
      <c r="R463" s="16" t="str">
        <f aca="false">IF($Q463="","",IF($Q463&gt;=Lists!$M$20,"A",IF($Q463&gt;=Lists!$M$21,"B","C")))</f>
        <v/>
      </c>
      <c r="S463" s="16" t="str">
        <f aca="false">IF($A463="","",IF(COUNTIF(Records!$C$5:$C$3000,$A463)=0,"No data",CHOOSE(_xlfn.MAXIFS(Records!$R$5:$R$3000,Records!$C$5:$C$3000,$A463,Records!$Y$5:$Y$3000,"&lt;&gt;Closed")+1,"OK","Alert","Danger")))</f>
        <v/>
      </c>
      <c r="T463" s="15" t="str">
        <f aca="false">IF($A463="","",COUNTIFS(Records!$C$5:$C$3000,$A463,Records!$R$5:$R$3000,"&gt;0",Records!$Y$5:$Y$3000,"&lt;&gt;Closed"))</f>
        <v/>
      </c>
      <c r="U463" s="20"/>
      <c r="V463" s="20"/>
      <c r="W463" s="20"/>
      <c r="X463" s="20"/>
      <c r="Y463" s="20"/>
      <c r="Z463" s="20"/>
      <c r="AA463" s="20"/>
      <c r="AB463" s="20"/>
      <c r="AC463" s="20"/>
      <c r="AD463" s="20"/>
      <c r="AE463" s="20"/>
      <c r="AF463" s="20"/>
      <c r="AG463" s="20"/>
      <c r="AH463" s="20"/>
      <c r="AI463" s="20"/>
      <c r="AJ463" s="21"/>
      <c r="AK463" s="15" t="str">
        <f aca="true">IF($AJ463="","",$AJ463-TODAY())</f>
        <v/>
      </c>
      <c r="AL463" s="16" t="str">
        <f aca="false">IF($AJ463="","",IF($AK463&lt;0,"Danger",IF($AK463&lt;=Lists!$M$24,"Alert","OK")))</f>
        <v/>
      </c>
      <c r="AM463" s="19"/>
      <c r="AN463" s="19"/>
      <c r="AO463" s="19"/>
      <c r="AP463" s="19"/>
      <c r="AQ463" s="19"/>
      <c r="AR463" s="19"/>
      <c r="AS463" s="19"/>
      <c r="AT463" s="19"/>
      <c r="AU463" s="19"/>
      <c r="AV463" s="19"/>
    </row>
    <row r="464" customFormat="false" ht="15" hidden="false" customHeight="false" outlineLevel="0" collapsed="false">
      <c r="A464" s="19"/>
      <c r="B464" s="19"/>
      <c r="C464" s="19"/>
      <c r="D464" s="19"/>
      <c r="E464" s="19"/>
      <c r="F464" s="19"/>
      <c r="G464" s="19"/>
      <c r="H464" s="19"/>
      <c r="I464" s="19"/>
      <c r="J464" s="19"/>
      <c r="K464" s="19"/>
      <c r="L464" s="20"/>
      <c r="M464" s="20"/>
      <c r="N464" s="20"/>
      <c r="O464" s="20"/>
      <c r="P464" s="20"/>
      <c r="Q464" s="15" t="str">
        <f aca="false">IF(COUNT($L464:$P464)&lt;5,"",ROUND(($L464*Lists!$M$2+$M464*Lists!$M$3+$N464*Lists!$M$4+$O464*Lists!$M$5+$P464*Lists!$M$6)/5*100,0))</f>
        <v/>
      </c>
      <c r="R464" s="16" t="str">
        <f aca="false">IF($Q464="","",IF($Q464&gt;=Lists!$M$20,"A",IF($Q464&gt;=Lists!$M$21,"B","C")))</f>
        <v/>
      </c>
      <c r="S464" s="16" t="str">
        <f aca="false">IF($A464="","",IF(COUNTIF(Records!$C$5:$C$3000,$A464)=0,"No data",CHOOSE(_xlfn.MAXIFS(Records!$R$5:$R$3000,Records!$C$5:$C$3000,$A464,Records!$Y$5:$Y$3000,"&lt;&gt;Closed")+1,"OK","Alert","Danger")))</f>
        <v/>
      </c>
      <c r="T464" s="15" t="str">
        <f aca="false">IF($A464="","",COUNTIFS(Records!$C$5:$C$3000,$A464,Records!$R$5:$R$3000,"&gt;0",Records!$Y$5:$Y$3000,"&lt;&gt;Closed"))</f>
        <v/>
      </c>
      <c r="U464" s="20"/>
      <c r="V464" s="20"/>
      <c r="W464" s="20"/>
      <c r="X464" s="20"/>
      <c r="Y464" s="20"/>
      <c r="Z464" s="20"/>
      <c r="AA464" s="20"/>
      <c r="AB464" s="20"/>
      <c r="AC464" s="20"/>
      <c r="AD464" s="20"/>
      <c r="AE464" s="20"/>
      <c r="AF464" s="20"/>
      <c r="AG464" s="20"/>
      <c r="AH464" s="20"/>
      <c r="AI464" s="20"/>
      <c r="AJ464" s="21"/>
      <c r="AK464" s="15" t="str">
        <f aca="true">IF($AJ464="","",$AJ464-TODAY())</f>
        <v/>
      </c>
      <c r="AL464" s="16" t="str">
        <f aca="false">IF($AJ464="","",IF($AK464&lt;0,"Danger",IF($AK464&lt;=Lists!$M$24,"Alert","OK")))</f>
        <v/>
      </c>
      <c r="AM464" s="19"/>
      <c r="AN464" s="19"/>
      <c r="AO464" s="19"/>
      <c r="AP464" s="19"/>
      <c r="AQ464" s="19"/>
      <c r="AR464" s="19"/>
      <c r="AS464" s="19"/>
      <c r="AT464" s="19"/>
      <c r="AU464" s="19"/>
      <c r="AV464" s="19"/>
    </row>
    <row r="465" customFormat="false" ht="15" hidden="false" customHeight="false" outlineLevel="0" collapsed="false">
      <c r="A465" s="19"/>
      <c r="B465" s="19"/>
      <c r="C465" s="19"/>
      <c r="D465" s="19"/>
      <c r="E465" s="19"/>
      <c r="F465" s="19"/>
      <c r="G465" s="19"/>
      <c r="H465" s="19"/>
      <c r="I465" s="19"/>
      <c r="J465" s="19"/>
      <c r="K465" s="19"/>
      <c r="L465" s="20"/>
      <c r="M465" s="20"/>
      <c r="N465" s="20"/>
      <c r="O465" s="20"/>
      <c r="P465" s="20"/>
      <c r="Q465" s="15" t="str">
        <f aca="false">IF(COUNT($L465:$P465)&lt;5,"",ROUND(($L465*Lists!$M$2+$M465*Lists!$M$3+$N465*Lists!$M$4+$O465*Lists!$M$5+$P465*Lists!$M$6)/5*100,0))</f>
        <v/>
      </c>
      <c r="R465" s="16" t="str">
        <f aca="false">IF($Q465="","",IF($Q465&gt;=Lists!$M$20,"A",IF($Q465&gt;=Lists!$M$21,"B","C")))</f>
        <v/>
      </c>
      <c r="S465" s="16" t="str">
        <f aca="false">IF($A465="","",IF(COUNTIF(Records!$C$5:$C$3000,$A465)=0,"No data",CHOOSE(_xlfn.MAXIFS(Records!$R$5:$R$3000,Records!$C$5:$C$3000,$A465,Records!$Y$5:$Y$3000,"&lt;&gt;Closed")+1,"OK","Alert","Danger")))</f>
        <v/>
      </c>
      <c r="T465" s="15" t="str">
        <f aca="false">IF($A465="","",COUNTIFS(Records!$C$5:$C$3000,$A465,Records!$R$5:$R$3000,"&gt;0",Records!$Y$5:$Y$3000,"&lt;&gt;Closed"))</f>
        <v/>
      </c>
      <c r="U465" s="20"/>
      <c r="V465" s="20"/>
      <c r="W465" s="20"/>
      <c r="X465" s="20"/>
      <c r="Y465" s="20"/>
      <c r="Z465" s="20"/>
      <c r="AA465" s="20"/>
      <c r="AB465" s="20"/>
      <c r="AC465" s="20"/>
      <c r="AD465" s="20"/>
      <c r="AE465" s="20"/>
      <c r="AF465" s="20"/>
      <c r="AG465" s="20"/>
      <c r="AH465" s="20"/>
      <c r="AI465" s="20"/>
      <c r="AJ465" s="21"/>
      <c r="AK465" s="15" t="str">
        <f aca="true">IF($AJ465="","",$AJ465-TODAY())</f>
        <v/>
      </c>
      <c r="AL465" s="16" t="str">
        <f aca="false">IF($AJ465="","",IF($AK465&lt;0,"Danger",IF($AK465&lt;=Lists!$M$24,"Alert","OK")))</f>
        <v/>
      </c>
      <c r="AM465" s="19"/>
      <c r="AN465" s="19"/>
      <c r="AO465" s="19"/>
      <c r="AP465" s="19"/>
      <c r="AQ465" s="19"/>
      <c r="AR465" s="19"/>
      <c r="AS465" s="19"/>
      <c r="AT465" s="19"/>
      <c r="AU465" s="19"/>
      <c r="AV465" s="19"/>
    </row>
    <row r="466" customFormat="false" ht="15" hidden="false" customHeight="false" outlineLevel="0" collapsed="false">
      <c r="A466" s="19"/>
      <c r="B466" s="19"/>
      <c r="C466" s="19"/>
      <c r="D466" s="19"/>
      <c r="E466" s="19"/>
      <c r="F466" s="19"/>
      <c r="G466" s="19"/>
      <c r="H466" s="19"/>
      <c r="I466" s="19"/>
      <c r="J466" s="19"/>
      <c r="K466" s="19"/>
      <c r="L466" s="20"/>
      <c r="M466" s="20"/>
      <c r="N466" s="20"/>
      <c r="O466" s="20"/>
      <c r="P466" s="20"/>
      <c r="Q466" s="15" t="str">
        <f aca="false">IF(COUNT($L466:$P466)&lt;5,"",ROUND(($L466*Lists!$M$2+$M466*Lists!$M$3+$N466*Lists!$M$4+$O466*Lists!$M$5+$P466*Lists!$M$6)/5*100,0))</f>
        <v/>
      </c>
      <c r="R466" s="16" t="str">
        <f aca="false">IF($Q466="","",IF($Q466&gt;=Lists!$M$20,"A",IF($Q466&gt;=Lists!$M$21,"B","C")))</f>
        <v/>
      </c>
      <c r="S466" s="16" t="str">
        <f aca="false">IF($A466="","",IF(COUNTIF(Records!$C$5:$C$3000,$A466)=0,"No data",CHOOSE(_xlfn.MAXIFS(Records!$R$5:$R$3000,Records!$C$5:$C$3000,$A466,Records!$Y$5:$Y$3000,"&lt;&gt;Closed")+1,"OK","Alert","Danger")))</f>
        <v/>
      </c>
      <c r="T466" s="15" t="str">
        <f aca="false">IF($A466="","",COUNTIFS(Records!$C$5:$C$3000,$A466,Records!$R$5:$R$3000,"&gt;0",Records!$Y$5:$Y$3000,"&lt;&gt;Closed"))</f>
        <v/>
      </c>
      <c r="U466" s="20"/>
      <c r="V466" s="20"/>
      <c r="W466" s="20"/>
      <c r="X466" s="20"/>
      <c r="Y466" s="20"/>
      <c r="Z466" s="20"/>
      <c r="AA466" s="20"/>
      <c r="AB466" s="20"/>
      <c r="AC466" s="20"/>
      <c r="AD466" s="20"/>
      <c r="AE466" s="20"/>
      <c r="AF466" s="20"/>
      <c r="AG466" s="20"/>
      <c r="AH466" s="20"/>
      <c r="AI466" s="20"/>
      <c r="AJ466" s="21"/>
      <c r="AK466" s="15" t="str">
        <f aca="true">IF($AJ466="","",$AJ466-TODAY())</f>
        <v/>
      </c>
      <c r="AL466" s="16" t="str">
        <f aca="false">IF($AJ466="","",IF($AK466&lt;0,"Danger",IF($AK466&lt;=Lists!$M$24,"Alert","OK")))</f>
        <v/>
      </c>
      <c r="AM466" s="19"/>
      <c r="AN466" s="19"/>
      <c r="AO466" s="19"/>
      <c r="AP466" s="19"/>
      <c r="AQ466" s="19"/>
      <c r="AR466" s="19"/>
      <c r="AS466" s="19"/>
      <c r="AT466" s="19"/>
      <c r="AU466" s="19"/>
      <c r="AV466" s="19"/>
    </row>
    <row r="467" customFormat="false" ht="15" hidden="false" customHeight="false" outlineLevel="0" collapsed="false">
      <c r="A467" s="19"/>
      <c r="B467" s="19"/>
      <c r="C467" s="19"/>
      <c r="D467" s="19"/>
      <c r="E467" s="19"/>
      <c r="F467" s="19"/>
      <c r="G467" s="19"/>
      <c r="H467" s="19"/>
      <c r="I467" s="19"/>
      <c r="J467" s="19"/>
      <c r="K467" s="19"/>
      <c r="L467" s="20"/>
      <c r="M467" s="20"/>
      <c r="N467" s="20"/>
      <c r="O467" s="20"/>
      <c r="P467" s="20"/>
      <c r="Q467" s="15" t="str">
        <f aca="false">IF(COUNT($L467:$P467)&lt;5,"",ROUND(($L467*Lists!$M$2+$M467*Lists!$M$3+$N467*Lists!$M$4+$O467*Lists!$M$5+$P467*Lists!$M$6)/5*100,0))</f>
        <v/>
      </c>
      <c r="R467" s="16" t="str">
        <f aca="false">IF($Q467="","",IF($Q467&gt;=Lists!$M$20,"A",IF($Q467&gt;=Lists!$M$21,"B","C")))</f>
        <v/>
      </c>
      <c r="S467" s="16" t="str">
        <f aca="false">IF($A467="","",IF(COUNTIF(Records!$C$5:$C$3000,$A467)=0,"No data",CHOOSE(_xlfn.MAXIFS(Records!$R$5:$R$3000,Records!$C$5:$C$3000,$A467,Records!$Y$5:$Y$3000,"&lt;&gt;Closed")+1,"OK","Alert","Danger")))</f>
        <v/>
      </c>
      <c r="T467" s="15" t="str">
        <f aca="false">IF($A467="","",COUNTIFS(Records!$C$5:$C$3000,$A467,Records!$R$5:$R$3000,"&gt;0",Records!$Y$5:$Y$3000,"&lt;&gt;Closed"))</f>
        <v/>
      </c>
      <c r="U467" s="20"/>
      <c r="V467" s="20"/>
      <c r="W467" s="20"/>
      <c r="X467" s="20"/>
      <c r="Y467" s="20"/>
      <c r="Z467" s="20"/>
      <c r="AA467" s="20"/>
      <c r="AB467" s="20"/>
      <c r="AC467" s="20"/>
      <c r="AD467" s="20"/>
      <c r="AE467" s="20"/>
      <c r="AF467" s="20"/>
      <c r="AG467" s="20"/>
      <c r="AH467" s="20"/>
      <c r="AI467" s="20"/>
      <c r="AJ467" s="21"/>
      <c r="AK467" s="15" t="str">
        <f aca="true">IF($AJ467="","",$AJ467-TODAY())</f>
        <v/>
      </c>
      <c r="AL467" s="16" t="str">
        <f aca="false">IF($AJ467="","",IF($AK467&lt;0,"Danger",IF($AK467&lt;=Lists!$M$24,"Alert","OK")))</f>
        <v/>
      </c>
      <c r="AM467" s="19"/>
      <c r="AN467" s="19"/>
      <c r="AO467" s="19"/>
      <c r="AP467" s="19"/>
      <c r="AQ467" s="19"/>
      <c r="AR467" s="19"/>
      <c r="AS467" s="19"/>
      <c r="AT467" s="19"/>
      <c r="AU467" s="19"/>
      <c r="AV467" s="19"/>
    </row>
    <row r="468" customFormat="false" ht="15" hidden="false" customHeight="false" outlineLevel="0" collapsed="false">
      <c r="A468" s="19"/>
      <c r="B468" s="19"/>
      <c r="C468" s="19"/>
      <c r="D468" s="19"/>
      <c r="E468" s="19"/>
      <c r="F468" s="19"/>
      <c r="G468" s="19"/>
      <c r="H468" s="19"/>
      <c r="I468" s="19"/>
      <c r="J468" s="19"/>
      <c r="K468" s="19"/>
      <c r="L468" s="20"/>
      <c r="M468" s="20"/>
      <c r="N468" s="20"/>
      <c r="O468" s="20"/>
      <c r="P468" s="20"/>
      <c r="Q468" s="15" t="str">
        <f aca="false">IF(COUNT($L468:$P468)&lt;5,"",ROUND(($L468*Lists!$M$2+$M468*Lists!$M$3+$N468*Lists!$M$4+$O468*Lists!$M$5+$P468*Lists!$M$6)/5*100,0))</f>
        <v/>
      </c>
      <c r="R468" s="16" t="str">
        <f aca="false">IF($Q468="","",IF($Q468&gt;=Lists!$M$20,"A",IF($Q468&gt;=Lists!$M$21,"B","C")))</f>
        <v/>
      </c>
      <c r="S468" s="16" t="str">
        <f aca="false">IF($A468="","",IF(COUNTIF(Records!$C$5:$C$3000,$A468)=0,"No data",CHOOSE(_xlfn.MAXIFS(Records!$R$5:$R$3000,Records!$C$5:$C$3000,$A468,Records!$Y$5:$Y$3000,"&lt;&gt;Closed")+1,"OK","Alert","Danger")))</f>
        <v/>
      </c>
      <c r="T468" s="15" t="str">
        <f aca="false">IF($A468="","",COUNTIFS(Records!$C$5:$C$3000,$A468,Records!$R$5:$R$3000,"&gt;0",Records!$Y$5:$Y$3000,"&lt;&gt;Closed"))</f>
        <v/>
      </c>
      <c r="U468" s="20"/>
      <c r="V468" s="20"/>
      <c r="W468" s="20"/>
      <c r="X468" s="20"/>
      <c r="Y468" s="20"/>
      <c r="Z468" s="20"/>
      <c r="AA468" s="20"/>
      <c r="AB468" s="20"/>
      <c r="AC468" s="20"/>
      <c r="AD468" s="20"/>
      <c r="AE468" s="20"/>
      <c r="AF468" s="20"/>
      <c r="AG468" s="20"/>
      <c r="AH468" s="20"/>
      <c r="AI468" s="20"/>
      <c r="AJ468" s="21"/>
      <c r="AK468" s="15" t="str">
        <f aca="true">IF($AJ468="","",$AJ468-TODAY())</f>
        <v/>
      </c>
      <c r="AL468" s="16" t="str">
        <f aca="false">IF($AJ468="","",IF($AK468&lt;0,"Danger",IF($AK468&lt;=Lists!$M$24,"Alert","OK")))</f>
        <v/>
      </c>
      <c r="AM468" s="19"/>
      <c r="AN468" s="19"/>
      <c r="AO468" s="19"/>
      <c r="AP468" s="19"/>
      <c r="AQ468" s="19"/>
      <c r="AR468" s="19"/>
      <c r="AS468" s="19"/>
      <c r="AT468" s="19"/>
      <c r="AU468" s="19"/>
      <c r="AV468" s="19"/>
    </row>
    <row r="469" customFormat="false" ht="15" hidden="false" customHeight="false" outlineLevel="0" collapsed="false">
      <c r="A469" s="19"/>
      <c r="B469" s="19"/>
      <c r="C469" s="19"/>
      <c r="D469" s="19"/>
      <c r="E469" s="19"/>
      <c r="F469" s="19"/>
      <c r="G469" s="19"/>
      <c r="H469" s="19"/>
      <c r="I469" s="19"/>
      <c r="J469" s="19"/>
      <c r="K469" s="19"/>
      <c r="L469" s="20"/>
      <c r="M469" s="20"/>
      <c r="N469" s="20"/>
      <c r="O469" s="20"/>
      <c r="P469" s="20"/>
      <c r="Q469" s="15" t="str">
        <f aca="false">IF(COUNT($L469:$P469)&lt;5,"",ROUND(($L469*Lists!$M$2+$M469*Lists!$M$3+$N469*Lists!$M$4+$O469*Lists!$M$5+$P469*Lists!$M$6)/5*100,0))</f>
        <v/>
      </c>
      <c r="R469" s="16" t="str">
        <f aca="false">IF($Q469="","",IF($Q469&gt;=Lists!$M$20,"A",IF($Q469&gt;=Lists!$M$21,"B","C")))</f>
        <v/>
      </c>
      <c r="S469" s="16" t="str">
        <f aca="false">IF($A469="","",IF(COUNTIF(Records!$C$5:$C$3000,$A469)=0,"No data",CHOOSE(_xlfn.MAXIFS(Records!$R$5:$R$3000,Records!$C$5:$C$3000,$A469,Records!$Y$5:$Y$3000,"&lt;&gt;Closed")+1,"OK","Alert","Danger")))</f>
        <v/>
      </c>
      <c r="T469" s="15" t="str">
        <f aca="false">IF($A469="","",COUNTIFS(Records!$C$5:$C$3000,$A469,Records!$R$5:$R$3000,"&gt;0",Records!$Y$5:$Y$3000,"&lt;&gt;Closed"))</f>
        <v/>
      </c>
      <c r="U469" s="20"/>
      <c r="V469" s="20"/>
      <c r="W469" s="20"/>
      <c r="X469" s="20"/>
      <c r="Y469" s="20"/>
      <c r="Z469" s="20"/>
      <c r="AA469" s="20"/>
      <c r="AB469" s="20"/>
      <c r="AC469" s="20"/>
      <c r="AD469" s="20"/>
      <c r="AE469" s="20"/>
      <c r="AF469" s="20"/>
      <c r="AG469" s="20"/>
      <c r="AH469" s="20"/>
      <c r="AI469" s="20"/>
      <c r="AJ469" s="21"/>
      <c r="AK469" s="15" t="str">
        <f aca="true">IF($AJ469="","",$AJ469-TODAY())</f>
        <v/>
      </c>
      <c r="AL469" s="16" t="str">
        <f aca="false">IF($AJ469="","",IF($AK469&lt;0,"Danger",IF($AK469&lt;=Lists!$M$24,"Alert","OK")))</f>
        <v/>
      </c>
      <c r="AM469" s="19"/>
      <c r="AN469" s="19"/>
      <c r="AO469" s="19"/>
      <c r="AP469" s="19"/>
      <c r="AQ469" s="19"/>
      <c r="AR469" s="19"/>
      <c r="AS469" s="19"/>
      <c r="AT469" s="19"/>
      <c r="AU469" s="19"/>
      <c r="AV469" s="19"/>
    </row>
    <row r="470" customFormat="false" ht="15" hidden="false" customHeight="false" outlineLevel="0" collapsed="false">
      <c r="A470" s="19"/>
      <c r="B470" s="19"/>
      <c r="C470" s="19"/>
      <c r="D470" s="19"/>
      <c r="E470" s="19"/>
      <c r="F470" s="19"/>
      <c r="G470" s="19"/>
      <c r="H470" s="19"/>
      <c r="I470" s="19"/>
      <c r="J470" s="19"/>
      <c r="K470" s="19"/>
      <c r="L470" s="20"/>
      <c r="M470" s="20"/>
      <c r="N470" s="20"/>
      <c r="O470" s="20"/>
      <c r="P470" s="20"/>
      <c r="Q470" s="15" t="str">
        <f aca="false">IF(COUNT($L470:$P470)&lt;5,"",ROUND(($L470*Lists!$M$2+$M470*Lists!$M$3+$N470*Lists!$M$4+$O470*Lists!$M$5+$P470*Lists!$M$6)/5*100,0))</f>
        <v/>
      </c>
      <c r="R470" s="16" t="str">
        <f aca="false">IF($Q470="","",IF($Q470&gt;=Lists!$M$20,"A",IF($Q470&gt;=Lists!$M$21,"B","C")))</f>
        <v/>
      </c>
      <c r="S470" s="16" t="str">
        <f aca="false">IF($A470="","",IF(COUNTIF(Records!$C$5:$C$3000,$A470)=0,"No data",CHOOSE(_xlfn.MAXIFS(Records!$R$5:$R$3000,Records!$C$5:$C$3000,$A470,Records!$Y$5:$Y$3000,"&lt;&gt;Closed")+1,"OK","Alert","Danger")))</f>
        <v/>
      </c>
      <c r="T470" s="15" t="str">
        <f aca="false">IF($A470="","",COUNTIFS(Records!$C$5:$C$3000,$A470,Records!$R$5:$R$3000,"&gt;0",Records!$Y$5:$Y$3000,"&lt;&gt;Closed"))</f>
        <v/>
      </c>
      <c r="U470" s="20"/>
      <c r="V470" s="20"/>
      <c r="W470" s="20"/>
      <c r="X470" s="20"/>
      <c r="Y470" s="20"/>
      <c r="Z470" s="20"/>
      <c r="AA470" s="20"/>
      <c r="AB470" s="20"/>
      <c r="AC470" s="20"/>
      <c r="AD470" s="20"/>
      <c r="AE470" s="20"/>
      <c r="AF470" s="20"/>
      <c r="AG470" s="20"/>
      <c r="AH470" s="20"/>
      <c r="AI470" s="20"/>
      <c r="AJ470" s="21"/>
      <c r="AK470" s="15" t="str">
        <f aca="true">IF($AJ470="","",$AJ470-TODAY())</f>
        <v/>
      </c>
      <c r="AL470" s="16" t="str">
        <f aca="false">IF($AJ470="","",IF($AK470&lt;0,"Danger",IF($AK470&lt;=Lists!$M$24,"Alert","OK")))</f>
        <v/>
      </c>
      <c r="AM470" s="19"/>
      <c r="AN470" s="19"/>
      <c r="AO470" s="19"/>
      <c r="AP470" s="19"/>
      <c r="AQ470" s="19"/>
      <c r="AR470" s="19"/>
      <c r="AS470" s="19"/>
      <c r="AT470" s="19"/>
      <c r="AU470" s="19"/>
      <c r="AV470" s="19"/>
    </row>
    <row r="471" customFormat="false" ht="15" hidden="false" customHeight="false" outlineLevel="0" collapsed="false">
      <c r="A471" s="19"/>
      <c r="B471" s="19"/>
      <c r="C471" s="19"/>
      <c r="D471" s="19"/>
      <c r="E471" s="19"/>
      <c r="F471" s="19"/>
      <c r="G471" s="19"/>
      <c r="H471" s="19"/>
      <c r="I471" s="19"/>
      <c r="J471" s="19"/>
      <c r="K471" s="19"/>
      <c r="L471" s="20"/>
      <c r="M471" s="20"/>
      <c r="N471" s="20"/>
      <c r="O471" s="20"/>
      <c r="P471" s="20"/>
      <c r="Q471" s="15" t="str">
        <f aca="false">IF(COUNT($L471:$P471)&lt;5,"",ROUND(($L471*Lists!$M$2+$M471*Lists!$M$3+$N471*Lists!$M$4+$O471*Lists!$M$5+$P471*Lists!$M$6)/5*100,0))</f>
        <v/>
      </c>
      <c r="R471" s="16" t="str">
        <f aca="false">IF($Q471="","",IF($Q471&gt;=Lists!$M$20,"A",IF($Q471&gt;=Lists!$M$21,"B","C")))</f>
        <v/>
      </c>
      <c r="S471" s="16" t="str">
        <f aca="false">IF($A471="","",IF(COUNTIF(Records!$C$5:$C$3000,$A471)=0,"No data",CHOOSE(_xlfn.MAXIFS(Records!$R$5:$R$3000,Records!$C$5:$C$3000,$A471,Records!$Y$5:$Y$3000,"&lt;&gt;Closed")+1,"OK","Alert","Danger")))</f>
        <v/>
      </c>
      <c r="T471" s="15" t="str">
        <f aca="false">IF($A471="","",COUNTIFS(Records!$C$5:$C$3000,$A471,Records!$R$5:$R$3000,"&gt;0",Records!$Y$5:$Y$3000,"&lt;&gt;Closed"))</f>
        <v/>
      </c>
      <c r="U471" s="20"/>
      <c r="V471" s="20"/>
      <c r="W471" s="20"/>
      <c r="X471" s="20"/>
      <c r="Y471" s="20"/>
      <c r="Z471" s="20"/>
      <c r="AA471" s="20"/>
      <c r="AB471" s="20"/>
      <c r="AC471" s="20"/>
      <c r="AD471" s="20"/>
      <c r="AE471" s="20"/>
      <c r="AF471" s="20"/>
      <c r="AG471" s="20"/>
      <c r="AH471" s="20"/>
      <c r="AI471" s="20"/>
      <c r="AJ471" s="21"/>
      <c r="AK471" s="15" t="str">
        <f aca="true">IF($AJ471="","",$AJ471-TODAY())</f>
        <v/>
      </c>
      <c r="AL471" s="16" t="str">
        <f aca="false">IF($AJ471="","",IF($AK471&lt;0,"Danger",IF($AK471&lt;=Lists!$M$24,"Alert","OK")))</f>
        <v/>
      </c>
      <c r="AM471" s="19"/>
      <c r="AN471" s="19"/>
      <c r="AO471" s="19"/>
      <c r="AP471" s="19"/>
      <c r="AQ471" s="19"/>
      <c r="AR471" s="19"/>
      <c r="AS471" s="19"/>
      <c r="AT471" s="19"/>
      <c r="AU471" s="19"/>
      <c r="AV471" s="19"/>
    </row>
    <row r="472" customFormat="false" ht="15" hidden="false" customHeight="false" outlineLevel="0" collapsed="false">
      <c r="A472" s="19"/>
      <c r="B472" s="19"/>
      <c r="C472" s="19"/>
      <c r="D472" s="19"/>
      <c r="E472" s="19"/>
      <c r="F472" s="19"/>
      <c r="G472" s="19"/>
      <c r="H472" s="19"/>
      <c r="I472" s="19"/>
      <c r="J472" s="19"/>
      <c r="K472" s="19"/>
      <c r="L472" s="20"/>
      <c r="M472" s="20"/>
      <c r="N472" s="20"/>
      <c r="O472" s="20"/>
      <c r="P472" s="20"/>
      <c r="Q472" s="15" t="str">
        <f aca="false">IF(COUNT($L472:$P472)&lt;5,"",ROUND(($L472*Lists!$M$2+$M472*Lists!$M$3+$N472*Lists!$M$4+$O472*Lists!$M$5+$P472*Lists!$M$6)/5*100,0))</f>
        <v/>
      </c>
      <c r="R472" s="16" t="str">
        <f aca="false">IF($Q472="","",IF($Q472&gt;=Lists!$M$20,"A",IF($Q472&gt;=Lists!$M$21,"B","C")))</f>
        <v/>
      </c>
      <c r="S472" s="16" t="str">
        <f aca="false">IF($A472="","",IF(COUNTIF(Records!$C$5:$C$3000,$A472)=0,"No data",CHOOSE(_xlfn.MAXIFS(Records!$R$5:$R$3000,Records!$C$5:$C$3000,$A472,Records!$Y$5:$Y$3000,"&lt;&gt;Closed")+1,"OK","Alert","Danger")))</f>
        <v/>
      </c>
      <c r="T472" s="15" t="str">
        <f aca="false">IF($A472="","",COUNTIFS(Records!$C$5:$C$3000,$A472,Records!$R$5:$R$3000,"&gt;0",Records!$Y$5:$Y$3000,"&lt;&gt;Closed"))</f>
        <v/>
      </c>
      <c r="U472" s="20"/>
      <c r="V472" s="20"/>
      <c r="W472" s="20"/>
      <c r="X472" s="20"/>
      <c r="Y472" s="20"/>
      <c r="Z472" s="20"/>
      <c r="AA472" s="20"/>
      <c r="AB472" s="20"/>
      <c r="AC472" s="20"/>
      <c r="AD472" s="20"/>
      <c r="AE472" s="20"/>
      <c r="AF472" s="20"/>
      <c r="AG472" s="20"/>
      <c r="AH472" s="20"/>
      <c r="AI472" s="20"/>
      <c r="AJ472" s="21"/>
      <c r="AK472" s="15" t="str">
        <f aca="true">IF($AJ472="","",$AJ472-TODAY())</f>
        <v/>
      </c>
      <c r="AL472" s="16" t="str">
        <f aca="false">IF($AJ472="","",IF($AK472&lt;0,"Danger",IF($AK472&lt;=Lists!$M$24,"Alert","OK")))</f>
        <v/>
      </c>
      <c r="AM472" s="19"/>
      <c r="AN472" s="19"/>
      <c r="AO472" s="19"/>
      <c r="AP472" s="19"/>
      <c r="AQ472" s="19"/>
      <c r="AR472" s="19"/>
      <c r="AS472" s="19"/>
      <c r="AT472" s="19"/>
      <c r="AU472" s="19"/>
      <c r="AV472" s="19"/>
    </row>
    <row r="473" customFormat="false" ht="15" hidden="false" customHeight="false" outlineLevel="0" collapsed="false">
      <c r="A473" s="19"/>
      <c r="B473" s="19"/>
      <c r="C473" s="19"/>
      <c r="D473" s="19"/>
      <c r="E473" s="19"/>
      <c r="F473" s="19"/>
      <c r="G473" s="19"/>
      <c r="H473" s="19"/>
      <c r="I473" s="19"/>
      <c r="J473" s="19"/>
      <c r="K473" s="19"/>
      <c r="L473" s="20"/>
      <c r="M473" s="20"/>
      <c r="N473" s="20"/>
      <c r="O473" s="20"/>
      <c r="P473" s="20"/>
      <c r="Q473" s="15" t="str">
        <f aca="false">IF(COUNT($L473:$P473)&lt;5,"",ROUND(($L473*Lists!$M$2+$M473*Lists!$M$3+$N473*Lists!$M$4+$O473*Lists!$M$5+$P473*Lists!$M$6)/5*100,0))</f>
        <v/>
      </c>
      <c r="R473" s="16" t="str">
        <f aca="false">IF($Q473="","",IF($Q473&gt;=Lists!$M$20,"A",IF($Q473&gt;=Lists!$M$21,"B","C")))</f>
        <v/>
      </c>
      <c r="S473" s="16" t="str">
        <f aca="false">IF($A473="","",IF(COUNTIF(Records!$C$5:$C$3000,$A473)=0,"No data",CHOOSE(_xlfn.MAXIFS(Records!$R$5:$R$3000,Records!$C$5:$C$3000,$A473,Records!$Y$5:$Y$3000,"&lt;&gt;Closed")+1,"OK","Alert","Danger")))</f>
        <v/>
      </c>
      <c r="T473" s="15" t="str">
        <f aca="false">IF($A473="","",COUNTIFS(Records!$C$5:$C$3000,$A473,Records!$R$5:$R$3000,"&gt;0",Records!$Y$5:$Y$3000,"&lt;&gt;Closed"))</f>
        <v/>
      </c>
      <c r="U473" s="20"/>
      <c r="V473" s="20"/>
      <c r="W473" s="20"/>
      <c r="X473" s="20"/>
      <c r="Y473" s="20"/>
      <c r="Z473" s="20"/>
      <c r="AA473" s="20"/>
      <c r="AB473" s="20"/>
      <c r="AC473" s="20"/>
      <c r="AD473" s="20"/>
      <c r="AE473" s="20"/>
      <c r="AF473" s="20"/>
      <c r="AG473" s="20"/>
      <c r="AH473" s="20"/>
      <c r="AI473" s="20"/>
      <c r="AJ473" s="21"/>
      <c r="AK473" s="15" t="str">
        <f aca="true">IF($AJ473="","",$AJ473-TODAY())</f>
        <v/>
      </c>
      <c r="AL473" s="16" t="str">
        <f aca="false">IF($AJ473="","",IF($AK473&lt;0,"Danger",IF($AK473&lt;=Lists!$M$24,"Alert","OK")))</f>
        <v/>
      </c>
      <c r="AM473" s="19"/>
      <c r="AN473" s="19"/>
      <c r="AO473" s="19"/>
      <c r="AP473" s="19"/>
      <c r="AQ473" s="19"/>
      <c r="AR473" s="19"/>
      <c r="AS473" s="19"/>
      <c r="AT473" s="19"/>
      <c r="AU473" s="19"/>
      <c r="AV473" s="19"/>
    </row>
    <row r="474" customFormat="false" ht="15" hidden="false" customHeight="false" outlineLevel="0" collapsed="false">
      <c r="A474" s="19"/>
      <c r="B474" s="19"/>
      <c r="C474" s="19"/>
      <c r="D474" s="19"/>
      <c r="E474" s="19"/>
      <c r="F474" s="19"/>
      <c r="G474" s="19"/>
      <c r="H474" s="19"/>
      <c r="I474" s="19"/>
      <c r="J474" s="19"/>
      <c r="K474" s="19"/>
      <c r="L474" s="20"/>
      <c r="M474" s="20"/>
      <c r="N474" s="20"/>
      <c r="O474" s="20"/>
      <c r="P474" s="20"/>
      <c r="Q474" s="15" t="str">
        <f aca="false">IF(COUNT($L474:$P474)&lt;5,"",ROUND(($L474*Lists!$M$2+$M474*Lists!$M$3+$N474*Lists!$M$4+$O474*Lists!$M$5+$P474*Lists!$M$6)/5*100,0))</f>
        <v/>
      </c>
      <c r="R474" s="16" t="str">
        <f aca="false">IF($Q474="","",IF($Q474&gt;=Lists!$M$20,"A",IF($Q474&gt;=Lists!$M$21,"B","C")))</f>
        <v/>
      </c>
      <c r="S474" s="16" t="str">
        <f aca="false">IF($A474="","",IF(COUNTIF(Records!$C$5:$C$3000,$A474)=0,"No data",CHOOSE(_xlfn.MAXIFS(Records!$R$5:$R$3000,Records!$C$5:$C$3000,$A474,Records!$Y$5:$Y$3000,"&lt;&gt;Closed")+1,"OK","Alert","Danger")))</f>
        <v/>
      </c>
      <c r="T474" s="15" t="str">
        <f aca="false">IF($A474="","",COUNTIFS(Records!$C$5:$C$3000,$A474,Records!$R$5:$R$3000,"&gt;0",Records!$Y$5:$Y$3000,"&lt;&gt;Closed"))</f>
        <v/>
      </c>
      <c r="U474" s="20"/>
      <c r="V474" s="20"/>
      <c r="W474" s="20"/>
      <c r="X474" s="20"/>
      <c r="Y474" s="20"/>
      <c r="Z474" s="20"/>
      <c r="AA474" s="20"/>
      <c r="AB474" s="20"/>
      <c r="AC474" s="20"/>
      <c r="AD474" s="20"/>
      <c r="AE474" s="20"/>
      <c r="AF474" s="20"/>
      <c r="AG474" s="20"/>
      <c r="AH474" s="20"/>
      <c r="AI474" s="20"/>
      <c r="AJ474" s="21"/>
      <c r="AK474" s="15" t="str">
        <f aca="true">IF($AJ474="","",$AJ474-TODAY())</f>
        <v/>
      </c>
      <c r="AL474" s="16" t="str">
        <f aca="false">IF($AJ474="","",IF($AK474&lt;0,"Danger",IF($AK474&lt;=Lists!$M$24,"Alert","OK")))</f>
        <v/>
      </c>
      <c r="AM474" s="19"/>
      <c r="AN474" s="19"/>
      <c r="AO474" s="19"/>
      <c r="AP474" s="19"/>
      <c r="AQ474" s="19"/>
      <c r="AR474" s="19"/>
      <c r="AS474" s="19"/>
      <c r="AT474" s="19"/>
      <c r="AU474" s="19"/>
      <c r="AV474" s="19"/>
    </row>
    <row r="475" customFormat="false" ht="15" hidden="false" customHeight="false" outlineLevel="0" collapsed="false">
      <c r="A475" s="19"/>
      <c r="B475" s="19"/>
      <c r="C475" s="19"/>
      <c r="D475" s="19"/>
      <c r="E475" s="19"/>
      <c r="F475" s="19"/>
      <c r="G475" s="19"/>
      <c r="H475" s="19"/>
      <c r="I475" s="19"/>
      <c r="J475" s="19"/>
      <c r="K475" s="19"/>
      <c r="L475" s="20"/>
      <c r="M475" s="20"/>
      <c r="N475" s="20"/>
      <c r="O475" s="20"/>
      <c r="P475" s="20"/>
      <c r="Q475" s="15" t="str">
        <f aca="false">IF(COUNT($L475:$P475)&lt;5,"",ROUND(($L475*Lists!$M$2+$M475*Lists!$M$3+$N475*Lists!$M$4+$O475*Lists!$M$5+$P475*Lists!$M$6)/5*100,0))</f>
        <v/>
      </c>
      <c r="R475" s="16" t="str">
        <f aca="false">IF($Q475="","",IF($Q475&gt;=Lists!$M$20,"A",IF($Q475&gt;=Lists!$M$21,"B","C")))</f>
        <v/>
      </c>
      <c r="S475" s="16" t="str">
        <f aca="false">IF($A475="","",IF(COUNTIF(Records!$C$5:$C$3000,$A475)=0,"No data",CHOOSE(_xlfn.MAXIFS(Records!$R$5:$R$3000,Records!$C$5:$C$3000,$A475,Records!$Y$5:$Y$3000,"&lt;&gt;Closed")+1,"OK","Alert","Danger")))</f>
        <v/>
      </c>
      <c r="T475" s="15" t="str">
        <f aca="false">IF($A475="","",COUNTIFS(Records!$C$5:$C$3000,$A475,Records!$R$5:$R$3000,"&gt;0",Records!$Y$5:$Y$3000,"&lt;&gt;Closed"))</f>
        <v/>
      </c>
      <c r="U475" s="20"/>
      <c r="V475" s="20"/>
      <c r="W475" s="20"/>
      <c r="X475" s="20"/>
      <c r="Y475" s="20"/>
      <c r="Z475" s="20"/>
      <c r="AA475" s="20"/>
      <c r="AB475" s="20"/>
      <c r="AC475" s="20"/>
      <c r="AD475" s="20"/>
      <c r="AE475" s="20"/>
      <c r="AF475" s="20"/>
      <c r="AG475" s="20"/>
      <c r="AH475" s="20"/>
      <c r="AI475" s="20"/>
      <c r="AJ475" s="21"/>
      <c r="AK475" s="15" t="str">
        <f aca="true">IF($AJ475="","",$AJ475-TODAY())</f>
        <v/>
      </c>
      <c r="AL475" s="16" t="str">
        <f aca="false">IF($AJ475="","",IF($AK475&lt;0,"Danger",IF($AK475&lt;=Lists!$M$24,"Alert","OK")))</f>
        <v/>
      </c>
      <c r="AM475" s="19"/>
      <c r="AN475" s="19"/>
      <c r="AO475" s="19"/>
      <c r="AP475" s="19"/>
      <c r="AQ475" s="19"/>
      <c r="AR475" s="19"/>
      <c r="AS475" s="19"/>
      <c r="AT475" s="19"/>
      <c r="AU475" s="19"/>
      <c r="AV475" s="19"/>
    </row>
    <row r="476" customFormat="false" ht="15" hidden="false" customHeight="false" outlineLevel="0" collapsed="false">
      <c r="A476" s="19"/>
      <c r="B476" s="19"/>
      <c r="C476" s="19"/>
      <c r="D476" s="19"/>
      <c r="E476" s="19"/>
      <c r="F476" s="19"/>
      <c r="G476" s="19"/>
      <c r="H476" s="19"/>
      <c r="I476" s="19"/>
      <c r="J476" s="19"/>
      <c r="K476" s="19"/>
      <c r="L476" s="20"/>
      <c r="M476" s="20"/>
      <c r="N476" s="20"/>
      <c r="O476" s="20"/>
      <c r="P476" s="20"/>
      <c r="Q476" s="15" t="str">
        <f aca="false">IF(COUNT($L476:$P476)&lt;5,"",ROUND(($L476*Lists!$M$2+$M476*Lists!$M$3+$N476*Lists!$M$4+$O476*Lists!$M$5+$P476*Lists!$M$6)/5*100,0))</f>
        <v/>
      </c>
      <c r="R476" s="16" t="str">
        <f aca="false">IF($Q476="","",IF($Q476&gt;=Lists!$M$20,"A",IF($Q476&gt;=Lists!$M$21,"B","C")))</f>
        <v/>
      </c>
      <c r="S476" s="16" t="str">
        <f aca="false">IF($A476="","",IF(COUNTIF(Records!$C$5:$C$3000,$A476)=0,"No data",CHOOSE(_xlfn.MAXIFS(Records!$R$5:$R$3000,Records!$C$5:$C$3000,$A476,Records!$Y$5:$Y$3000,"&lt;&gt;Closed")+1,"OK","Alert","Danger")))</f>
        <v/>
      </c>
      <c r="T476" s="15" t="str">
        <f aca="false">IF($A476="","",COUNTIFS(Records!$C$5:$C$3000,$A476,Records!$R$5:$R$3000,"&gt;0",Records!$Y$5:$Y$3000,"&lt;&gt;Closed"))</f>
        <v/>
      </c>
      <c r="U476" s="20"/>
      <c r="V476" s="20"/>
      <c r="W476" s="20"/>
      <c r="X476" s="20"/>
      <c r="Y476" s="20"/>
      <c r="Z476" s="20"/>
      <c r="AA476" s="20"/>
      <c r="AB476" s="20"/>
      <c r="AC476" s="20"/>
      <c r="AD476" s="20"/>
      <c r="AE476" s="20"/>
      <c r="AF476" s="20"/>
      <c r="AG476" s="20"/>
      <c r="AH476" s="20"/>
      <c r="AI476" s="20"/>
      <c r="AJ476" s="21"/>
      <c r="AK476" s="15" t="str">
        <f aca="true">IF($AJ476="","",$AJ476-TODAY())</f>
        <v/>
      </c>
      <c r="AL476" s="16" t="str">
        <f aca="false">IF($AJ476="","",IF($AK476&lt;0,"Danger",IF($AK476&lt;=Lists!$M$24,"Alert","OK")))</f>
        <v/>
      </c>
      <c r="AM476" s="19"/>
      <c r="AN476" s="19"/>
      <c r="AO476" s="19"/>
      <c r="AP476" s="19"/>
      <c r="AQ476" s="19"/>
      <c r="AR476" s="19"/>
      <c r="AS476" s="19"/>
      <c r="AT476" s="19"/>
      <c r="AU476" s="19"/>
      <c r="AV476" s="19"/>
    </row>
    <row r="477" customFormat="false" ht="15" hidden="false" customHeight="false" outlineLevel="0" collapsed="false">
      <c r="A477" s="19"/>
      <c r="B477" s="19"/>
      <c r="C477" s="19"/>
      <c r="D477" s="19"/>
      <c r="E477" s="19"/>
      <c r="F477" s="19"/>
      <c r="G477" s="19"/>
      <c r="H477" s="19"/>
      <c r="I477" s="19"/>
      <c r="J477" s="19"/>
      <c r="K477" s="19"/>
      <c r="L477" s="20"/>
      <c r="M477" s="20"/>
      <c r="N477" s="20"/>
      <c r="O477" s="20"/>
      <c r="P477" s="20"/>
      <c r="Q477" s="15" t="str">
        <f aca="false">IF(COUNT($L477:$P477)&lt;5,"",ROUND(($L477*Lists!$M$2+$M477*Lists!$M$3+$N477*Lists!$M$4+$O477*Lists!$M$5+$P477*Lists!$M$6)/5*100,0))</f>
        <v/>
      </c>
      <c r="R477" s="16" t="str">
        <f aca="false">IF($Q477="","",IF($Q477&gt;=Lists!$M$20,"A",IF($Q477&gt;=Lists!$M$21,"B","C")))</f>
        <v/>
      </c>
      <c r="S477" s="16" t="str">
        <f aca="false">IF($A477="","",IF(COUNTIF(Records!$C$5:$C$3000,$A477)=0,"No data",CHOOSE(_xlfn.MAXIFS(Records!$R$5:$R$3000,Records!$C$5:$C$3000,$A477,Records!$Y$5:$Y$3000,"&lt;&gt;Closed")+1,"OK","Alert","Danger")))</f>
        <v/>
      </c>
      <c r="T477" s="15" t="str">
        <f aca="false">IF($A477="","",COUNTIFS(Records!$C$5:$C$3000,$A477,Records!$R$5:$R$3000,"&gt;0",Records!$Y$5:$Y$3000,"&lt;&gt;Closed"))</f>
        <v/>
      </c>
      <c r="U477" s="20"/>
      <c r="V477" s="20"/>
      <c r="W477" s="20"/>
      <c r="X477" s="20"/>
      <c r="Y477" s="20"/>
      <c r="Z477" s="20"/>
      <c r="AA477" s="20"/>
      <c r="AB477" s="20"/>
      <c r="AC477" s="20"/>
      <c r="AD477" s="20"/>
      <c r="AE477" s="20"/>
      <c r="AF477" s="20"/>
      <c r="AG477" s="20"/>
      <c r="AH477" s="20"/>
      <c r="AI477" s="20"/>
      <c r="AJ477" s="21"/>
      <c r="AK477" s="15" t="str">
        <f aca="true">IF($AJ477="","",$AJ477-TODAY())</f>
        <v/>
      </c>
      <c r="AL477" s="16" t="str">
        <f aca="false">IF($AJ477="","",IF($AK477&lt;0,"Danger",IF($AK477&lt;=Lists!$M$24,"Alert","OK")))</f>
        <v/>
      </c>
      <c r="AM477" s="19"/>
      <c r="AN477" s="19"/>
      <c r="AO477" s="19"/>
      <c r="AP477" s="19"/>
      <c r="AQ477" s="19"/>
      <c r="AR477" s="19"/>
      <c r="AS477" s="19"/>
      <c r="AT477" s="19"/>
      <c r="AU477" s="19"/>
      <c r="AV477" s="19"/>
    </row>
    <row r="478" customFormat="false" ht="15" hidden="false" customHeight="false" outlineLevel="0" collapsed="false">
      <c r="A478" s="19"/>
      <c r="B478" s="19"/>
      <c r="C478" s="19"/>
      <c r="D478" s="19"/>
      <c r="E478" s="19"/>
      <c r="F478" s="19"/>
      <c r="G478" s="19"/>
      <c r="H478" s="19"/>
      <c r="I478" s="19"/>
      <c r="J478" s="19"/>
      <c r="K478" s="19"/>
      <c r="L478" s="20"/>
      <c r="M478" s="20"/>
      <c r="N478" s="20"/>
      <c r="O478" s="20"/>
      <c r="P478" s="20"/>
      <c r="Q478" s="15" t="str">
        <f aca="false">IF(COUNT($L478:$P478)&lt;5,"",ROUND(($L478*Lists!$M$2+$M478*Lists!$M$3+$N478*Lists!$M$4+$O478*Lists!$M$5+$P478*Lists!$M$6)/5*100,0))</f>
        <v/>
      </c>
      <c r="R478" s="16" t="str">
        <f aca="false">IF($Q478="","",IF($Q478&gt;=Lists!$M$20,"A",IF($Q478&gt;=Lists!$M$21,"B","C")))</f>
        <v/>
      </c>
      <c r="S478" s="16" t="str">
        <f aca="false">IF($A478="","",IF(COUNTIF(Records!$C$5:$C$3000,$A478)=0,"No data",CHOOSE(_xlfn.MAXIFS(Records!$R$5:$R$3000,Records!$C$5:$C$3000,$A478,Records!$Y$5:$Y$3000,"&lt;&gt;Closed")+1,"OK","Alert","Danger")))</f>
        <v/>
      </c>
      <c r="T478" s="15" t="str">
        <f aca="false">IF($A478="","",COUNTIFS(Records!$C$5:$C$3000,$A478,Records!$R$5:$R$3000,"&gt;0",Records!$Y$5:$Y$3000,"&lt;&gt;Closed"))</f>
        <v/>
      </c>
      <c r="U478" s="20"/>
      <c r="V478" s="20"/>
      <c r="W478" s="20"/>
      <c r="X478" s="20"/>
      <c r="Y478" s="20"/>
      <c r="Z478" s="20"/>
      <c r="AA478" s="20"/>
      <c r="AB478" s="20"/>
      <c r="AC478" s="20"/>
      <c r="AD478" s="20"/>
      <c r="AE478" s="20"/>
      <c r="AF478" s="20"/>
      <c r="AG478" s="20"/>
      <c r="AH478" s="20"/>
      <c r="AI478" s="20"/>
      <c r="AJ478" s="21"/>
      <c r="AK478" s="15" t="str">
        <f aca="true">IF($AJ478="","",$AJ478-TODAY())</f>
        <v/>
      </c>
      <c r="AL478" s="16" t="str">
        <f aca="false">IF($AJ478="","",IF($AK478&lt;0,"Danger",IF($AK478&lt;=Lists!$M$24,"Alert","OK")))</f>
        <v/>
      </c>
      <c r="AM478" s="19"/>
      <c r="AN478" s="19"/>
      <c r="AO478" s="19"/>
      <c r="AP478" s="19"/>
      <c r="AQ478" s="19"/>
      <c r="AR478" s="19"/>
      <c r="AS478" s="19"/>
      <c r="AT478" s="19"/>
      <c r="AU478" s="19"/>
      <c r="AV478" s="19"/>
    </row>
    <row r="479" customFormat="false" ht="15" hidden="false" customHeight="false" outlineLevel="0" collapsed="false">
      <c r="A479" s="19"/>
      <c r="B479" s="19"/>
      <c r="C479" s="19"/>
      <c r="D479" s="19"/>
      <c r="E479" s="19"/>
      <c r="F479" s="19"/>
      <c r="G479" s="19"/>
      <c r="H479" s="19"/>
      <c r="I479" s="19"/>
      <c r="J479" s="19"/>
      <c r="K479" s="19"/>
      <c r="L479" s="20"/>
      <c r="M479" s="20"/>
      <c r="N479" s="20"/>
      <c r="O479" s="20"/>
      <c r="P479" s="20"/>
      <c r="Q479" s="15" t="str">
        <f aca="false">IF(COUNT($L479:$P479)&lt;5,"",ROUND(($L479*Lists!$M$2+$M479*Lists!$M$3+$N479*Lists!$M$4+$O479*Lists!$M$5+$P479*Lists!$M$6)/5*100,0))</f>
        <v/>
      </c>
      <c r="R479" s="16" t="str">
        <f aca="false">IF($Q479="","",IF($Q479&gt;=Lists!$M$20,"A",IF($Q479&gt;=Lists!$M$21,"B","C")))</f>
        <v/>
      </c>
      <c r="S479" s="16" t="str">
        <f aca="false">IF($A479="","",IF(COUNTIF(Records!$C$5:$C$3000,$A479)=0,"No data",CHOOSE(_xlfn.MAXIFS(Records!$R$5:$R$3000,Records!$C$5:$C$3000,$A479,Records!$Y$5:$Y$3000,"&lt;&gt;Closed")+1,"OK","Alert","Danger")))</f>
        <v/>
      </c>
      <c r="T479" s="15" t="str">
        <f aca="false">IF($A479="","",COUNTIFS(Records!$C$5:$C$3000,$A479,Records!$R$5:$R$3000,"&gt;0",Records!$Y$5:$Y$3000,"&lt;&gt;Closed"))</f>
        <v/>
      </c>
      <c r="U479" s="20"/>
      <c r="V479" s="20"/>
      <c r="W479" s="20"/>
      <c r="X479" s="20"/>
      <c r="Y479" s="20"/>
      <c r="Z479" s="20"/>
      <c r="AA479" s="20"/>
      <c r="AB479" s="20"/>
      <c r="AC479" s="20"/>
      <c r="AD479" s="20"/>
      <c r="AE479" s="20"/>
      <c r="AF479" s="20"/>
      <c r="AG479" s="20"/>
      <c r="AH479" s="20"/>
      <c r="AI479" s="20"/>
      <c r="AJ479" s="21"/>
      <c r="AK479" s="15" t="str">
        <f aca="true">IF($AJ479="","",$AJ479-TODAY())</f>
        <v/>
      </c>
      <c r="AL479" s="16" t="str">
        <f aca="false">IF($AJ479="","",IF($AK479&lt;0,"Danger",IF($AK479&lt;=Lists!$M$24,"Alert","OK")))</f>
        <v/>
      </c>
      <c r="AM479" s="19"/>
      <c r="AN479" s="19"/>
      <c r="AO479" s="19"/>
      <c r="AP479" s="19"/>
      <c r="AQ479" s="19"/>
      <c r="AR479" s="19"/>
      <c r="AS479" s="19"/>
      <c r="AT479" s="19"/>
      <c r="AU479" s="19"/>
      <c r="AV479" s="19"/>
    </row>
    <row r="480" customFormat="false" ht="15" hidden="false" customHeight="false" outlineLevel="0" collapsed="false">
      <c r="A480" s="19"/>
      <c r="B480" s="19"/>
      <c r="C480" s="19"/>
      <c r="D480" s="19"/>
      <c r="E480" s="19"/>
      <c r="F480" s="19"/>
      <c r="G480" s="19"/>
      <c r="H480" s="19"/>
      <c r="I480" s="19"/>
      <c r="J480" s="19"/>
      <c r="K480" s="19"/>
      <c r="L480" s="20"/>
      <c r="M480" s="20"/>
      <c r="N480" s="20"/>
      <c r="O480" s="20"/>
      <c r="P480" s="20"/>
      <c r="Q480" s="15" t="str">
        <f aca="false">IF(COUNT($L480:$P480)&lt;5,"",ROUND(($L480*Lists!$M$2+$M480*Lists!$M$3+$N480*Lists!$M$4+$O480*Lists!$M$5+$P480*Lists!$M$6)/5*100,0))</f>
        <v/>
      </c>
      <c r="R480" s="16" t="str">
        <f aca="false">IF($Q480="","",IF($Q480&gt;=Lists!$M$20,"A",IF($Q480&gt;=Lists!$M$21,"B","C")))</f>
        <v/>
      </c>
      <c r="S480" s="16" t="str">
        <f aca="false">IF($A480="","",IF(COUNTIF(Records!$C$5:$C$3000,$A480)=0,"No data",CHOOSE(_xlfn.MAXIFS(Records!$R$5:$R$3000,Records!$C$5:$C$3000,$A480,Records!$Y$5:$Y$3000,"&lt;&gt;Closed")+1,"OK","Alert","Danger")))</f>
        <v/>
      </c>
      <c r="T480" s="15" t="str">
        <f aca="false">IF($A480="","",COUNTIFS(Records!$C$5:$C$3000,$A480,Records!$R$5:$R$3000,"&gt;0",Records!$Y$5:$Y$3000,"&lt;&gt;Closed"))</f>
        <v/>
      </c>
      <c r="U480" s="20"/>
      <c r="V480" s="20"/>
      <c r="W480" s="20"/>
      <c r="X480" s="20"/>
      <c r="Y480" s="20"/>
      <c r="Z480" s="20"/>
      <c r="AA480" s="20"/>
      <c r="AB480" s="20"/>
      <c r="AC480" s="20"/>
      <c r="AD480" s="20"/>
      <c r="AE480" s="20"/>
      <c r="AF480" s="20"/>
      <c r="AG480" s="20"/>
      <c r="AH480" s="20"/>
      <c r="AI480" s="20"/>
      <c r="AJ480" s="21"/>
      <c r="AK480" s="15" t="str">
        <f aca="true">IF($AJ480="","",$AJ480-TODAY())</f>
        <v/>
      </c>
      <c r="AL480" s="16" t="str">
        <f aca="false">IF($AJ480="","",IF($AK480&lt;0,"Danger",IF($AK480&lt;=Lists!$M$24,"Alert","OK")))</f>
        <v/>
      </c>
      <c r="AM480" s="19"/>
      <c r="AN480" s="19"/>
      <c r="AO480" s="19"/>
      <c r="AP480" s="19"/>
      <c r="AQ480" s="19"/>
      <c r="AR480" s="19"/>
      <c r="AS480" s="19"/>
      <c r="AT480" s="19"/>
      <c r="AU480" s="19"/>
      <c r="AV480" s="19"/>
    </row>
    <row r="481" customFormat="false" ht="15" hidden="false" customHeight="false" outlineLevel="0" collapsed="false">
      <c r="A481" s="19"/>
      <c r="B481" s="19"/>
      <c r="C481" s="19"/>
      <c r="D481" s="19"/>
      <c r="E481" s="19"/>
      <c r="F481" s="19"/>
      <c r="G481" s="19"/>
      <c r="H481" s="19"/>
      <c r="I481" s="19"/>
      <c r="J481" s="19"/>
      <c r="K481" s="19"/>
      <c r="L481" s="20"/>
      <c r="M481" s="20"/>
      <c r="N481" s="20"/>
      <c r="O481" s="20"/>
      <c r="P481" s="20"/>
      <c r="Q481" s="15" t="str">
        <f aca="false">IF(COUNT($L481:$P481)&lt;5,"",ROUND(($L481*Lists!$M$2+$M481*Lists!$M$3+$N481*Lists!$M$4+$O481*Lists!$M$5+$P481*Lists!$M$6)/5*100,0))</f>
        <v/>
      </c>
      <c r="R481" s="16" t="str">
        <f aca="false">IF($Q481="","",IF($Q481&gt;=Lists!$M$20,"A",IF($Q481&gt;=Lists!$M$21,"B","C")))</f>
        <v/>
      </c>
      <c r="S481" s="16" t="str">
        <f aca="false">IF($A481="","",IF(COUNTIF(Records!$C$5:$C$3000,$A481)=0,"No data",CHOOSE(_xlfn.MAXIFS(Records!$R$5:$R$3000,Records!$C$5:$C$3000,$A481,Records!$Y$5:$Y$3000,"&lt;&gt;Closed")+1,"OK","Alert","Danger")))</f>
        <v/>
      </c>
      <c r="T481" s="15" t="str">
        <f aca="false">IF($A481="","",COUNTIFS(Records!$C$5:$C$3000,$A481,Records!$R$5:$R$3000,"&gt;0",Records!$Y$5:$Y$3000,"&lt;&gt;Closed"))</f>
        <v/>
      </c>
      <c r="U481" s="20"/>
      <c r="V481" s="20"/>
      <c r="W481" s="20"/>
      <c r="X481" s="20"/>
      <c r="Y481" s="20"/>
      <c r="Z481" s="20"/>
      <c r="AA481" s="20"/>
      <c r="AB481" s="20"/>
      <c r="AC481" s="20"/>
      <c r="AD481" s="20"/>
      <c r="AE481" s="20"/>
      <c r="AF481" s="20"/>
      <c r="AG481" s="20"/>
      <c r="AH481" s="20"/>
      <c r="AI481" s="20"/>
      <c r="AJ481" s="21"/>
      <c r="AK481" s="15" t="str">
        <f aca="true">IF($AJ481="","",$AJ481-TODAY())</f>
        <v/>
      </c>
      <c r="AL481" s="16" t="str">
        <f aca="false">IF($AJ481="","",IF($AK481&lt;0,"Danger",IF($AK481&lt;=Lists!$M$24,"Alert","OK")))</f>
        <v/>
      </c>
      <c r="AM481" s="19"/>
      <c r="AN481" s="19"/>
      <c r="AO481" s="19"/>
      <c r="AP481" s="19"/>
      <c r="AQ481" s="19"/>
      <c r="AR481" s="19"/>
      <c r="AS481" s="19"/>
      <c r="AT481" s="19"/>
      <c r="AU481" s="19"/>
      <c r="AV481" s="19"/>
    </row>
    <row r="482" customFormat="false" ht="15" hidden="false" customHeight="false" outlineLevel="0" collapsed="false">
      <c r="A482" s="19"/>
      <c r="B482" s="19"/>
      <c r="C482" s="19"/>
      <c r="D482" s="19"/>
      <c r="E482" s="19"/>
      <c r="F482" s="19"/>
      <c r="G482" s="19"/>
      <c r="H482" s="19"/>
      <c r="I482" s="19"/>
      <c r="J482" s="19"/>
      <c r="K482" s="19"/>
      <c r="L482" s="20"/>
      <c r="M482" s="20"/>
      <c r="N482" s="20"/>
      <c r="O482" s="20"/>
      <c r="P482" s="20"/>
      <c r="Q482" s="15" t="str">
        <f aca="false">IF(COUNT($L482:$P482)&lt;5,"",ROUND(($L482*Lists!$M$2+$M482*Lists!$M$3+$N482*Lists!$M$4+$O482*Lists!$M$5+$P482*Lists!$M$6)/5*100,0))</f>
        <v/>
      </c>
      <c r="R482" s="16" t="str">
        <f aca="false">IF($Q482="","",IF($Q482&gt;=Lists!$M$20,"A",IF($Q482&gt;=Lists!$M$21,"B","C")))</f>
        <v/>
      </c>
      <c r="S482" s="16" t="str">
        <f aca="false">IF($A482="","",IF(COUNTIF(Records!$C$5:$C$3000,$A482)=0,"No data",CHOOSE(_xlfn.MAXIFS(Records!$R$5:$R$3000,Records!$C$5:$C$3000,$A482,Records!$Y$5:$Y$3000,"&lt;&gt;Closed")+1,"OK","Alert","Danger")))</f>
        <v/>
      </c>
      <c r="T482" s="15" t="str">
        <f aca="false">IF($A482="","",COUNTIFS(Records!$C$5:$C$3000,$A482,Records!$R$5:$R$3000,"&gt;0",Records!$Y$5:$Y$3000,"&lt;&gt;Closed"))</f>
        <v/>
      </c>
      <c r="U482" s="20"/>
      <c r="V482" s="20"/>
      <c r="W482" s="20"/>
      <c r="X482" s="20"/>
      <c r="Y482" s="20"/>
      <c r="Z482" s="20"/>
      <c r="AA482" s="20"/>
      <c r="AB482" s="20"/>
      <c r="AC482" s="20"/>
      <c r="AD482" s="20"/>
      <c r="AE482" s="20"/>
      <c r="AF482" s="20"/>
      <c r="AG482" s="20"/>
      <c r="AH482" s="20"/>
      <c r="AI482" s="20"/>
      <c r="AJ482" s="21"/>
      <c r="AK482" s="15" t="str">
        <f aca="true">IF($AJ482="","",$AJ482-TODAY())</f>
        <v/>
      </c>
      <c r="AL482" s="16" t="str">
        <f aca="false">IF($AJ482="","",IF($AK482&lt;0,"Danger",IF($AK482&lt;=Lists!$M$24,"Alert","OK")))</f>
        <v/>
      </c>
      <c r="AM482" s="19"/>
      <c r="AN482" s="19"/>
      <c r="AO482" s="19"/>
      <c r="AP482" s="19"/>
      <c r="AQ482" s="19"/>
      <c r="AR482" s="19"/>
      <c r="AS482" s="19"/>
      <c r="AT482" s="19"/>
      <c r="AU482" s="19"/>
      <c r="AV482" s="19"/>
    </row>
    <row r="483" customFormat="false" ht="15" hidden="false" customHeight="false" outlineLevel="0" collapsed="false">
      <c r="A483" s="19"/>
      <c r="B483" s="19"/>
      <c r="C483" s="19"/>
      <c r="D483" s="19"/>
      <c r="E483" s="19"/>
      <c r="F483" s="19"/>
      <c r="G483" s="19"/>
      <c r="H483" s="19"/>
      <c r="I483" s="19"/>
      <c r="J483" s="19"/>
      <c r="K483" s="19"/>
      <c r="L483" s="20"/>
      <c r="M483" s="20"/>
      <c r="N483" s="20"/>
      <c r="O483" s="20"/>
      <c r="P483" s="20"/>
      <c r="Q483" s="15" t="str">
        <f aca="false">IF(COUNT($L483:$P483)&lt;5,"",ROUND(($L483*Lists!$M$2+$M483*Lists!$M$3+$N483*Lists!$M$4+$O483*Lists!$M$5+$P483*Lists!$M$6)/5*100,0))</f>
        <v/>
      </c>
      <c r="R483" s="16" t="str">
        <f aca="false">IF($Q483="","",IF($Q483&gt;=Lists!$M$20,"A",IF($Q483&gt;=Lists!$M$21,"B","C")))</f>
        <v/>
      </c>
      <c r="S483" s="16" t="str">
        <f aca="false">IF($A483="","",IF(COUNTIF(Records!$C$5:$C$3000,$A483)=0,"No data",CHOOSE(_xlfn.MAXIFS(Records!$R$5:$R$3000,Records!$C$5:$C$3000,$A483,Records!$Y$5:$Y$3000,"&lt;&gt;Closed")+1,"OK","Alert","Danger")))</f>
        <v/>
      </c>
      <c r="T483" s="15" t="str">
        <f aca="false">IF($A483="","",COUNTIFS(Records!$C$5:$C$3000,$A483,Records!$R$5:$R$3000,"&gt;0",Records!$Y$5:$Y$3000,"&lt;&gt;Closed"))</f>
        <v/>
      </c>
      <c r="U483" s="20"/>
      <c r="V483" s="20"/>
      <c r="W483" s="20"/>
      <c r="X483" s="20"/>
      <c r="Y483" s="20"/>
      <c r="Z483" s="20"/>
      <c r="AA483" s="20"/>
      <c r="AB483" s="20"/>
      <c r="AC483" s="20"/>
      <c r="AD483" s="20"/>
      <c r="AE483" s="20"/>
      <c r="AF483" s="20"/>
      <c r="AG483" s="20"/>
      <c r="AH483" s="20"/>
      <c r="AI483" s="20"/>
      <c r="AJ483" s="21"/>
      <c r="AK483" s="15" t="str">
        <f aca="true">IF($AJ483="","",$AJ483-TODAY())</f>
        <v/>
      </c>
      <c r="AL483" s="16" t="str">
        <f aca="false">IF($AJ483="","",IF($AK483&lt;0,"Danger",IF($AK483&lt;=Lists!$M$24,"Alert","OK")))</f>
        <v/>
      </c>
      <c r="AM483" s="19"/>
      <c r="AN483" s="19"/>
      <c r="AO483" s="19"/>
      <c r="AP483" s="19"/>
      <c r="AQ483" s="19"/>
      <c r="AR483" s="19"/>
      <c r="AS483" s="19"/>
      <c r="AT483" s="19"/>
      <c r="AU483" s="19"/>
      <c r="AV483" s="19"/>
    </row>
    <row r="484" customFormat="false" ht="15" hidden="false" customHeight="false" outlineLevel="0" collapsed="false">
      <c r="A484" s="19"/>
      <c r="B484" s="19"/>
      <c r="C484" s="19"/>
      <c r="D484" s="19"/>
      <c r="E484" s="19"/>
      <c r="F484" s="19"/>
      <c r="G484" s="19"/>
      <c r="H484" s="19"/>
      <c r="I484" s="19"/>
      <c r="J484" s="19"/>
      <c r="K484" s="19"/>
      <c r="L484" s="20"/>
      <c r="M484" s="20"/>
      <c r="N484" s="20"/>
      <c r="O484" s="20"/>
      <c r="P484" s="20"/>
      <c r="Q484" s="15" t="str">
        <f aca="false">IF(COUNT($L484:$P484)&lt;5,"",ROUND(($L484*Lists!$M$2+$M484*Lists!$M$3+$N484*Lists!$M$4+$O484*Lists!$M$5+$P484*Lists!$M$6)/5*100,0))</f>
        <v/>
      </c>
      <c r="R484" s="16" t="str">
        <f aca="false">IF($Q484="","",IF($Q484&gt;=Lists!$M$20,"A",IF($Q484&gt;=Lists!$M$21,"B","C")))</f>
        <v/>
      </c>
      <c r="S484" s="16" t="str">
        <f aca="false">IF($A484="","",IF(COUNTIF(Records!$C$5:$C$3000,$A484)=0,"No data",CHOOSE(_xlfn.MAXIFS(Records!$R$5:$R$3000,Records!$C$5:$C$3000,$A484,Records!$Y$5:$Y$3000,"&lt;&gt;Closed")+1,"OK","Alert","Danger")))</f>
        <v/>
      </c>
      <c r="T484" s="15" t="str">
        <f aca="false">IF($A484="","",COUNTIFS(Records!$C$5:$C$3000,$A484,Records!$R$5:$R$3000,"&gt;0",Records!$Y$5:$Y$3000,"&lt;&gt;Closed"))</f>
        <v/>
      </c>
      <c r="U484" s="20"/>
      <c r="V484" s="20"/>
      <c r="W484" s="20"/>
      <c r="X484" s="20"/>
      <c r="Y484" s="20"/>
      <c r="Z484" s="20"/>
      <c r="AA484" s="20"/>
      <c r="AB484" s="20"/>
      <c r="AC484" s="20"/>
      <c r="AD484" s="20"/>
      <c r="AE484" s="20"/>
      <c r="AF484" s="20"/>
      <c r="AG484" s="20"/>
      <c r="AH484" s="20"/>
      <c r="AI484" s="20"/>
      <c r="AJ484" s="21"/>
      <c r="AK484" s="15" t="str">
        <f aca="true">IF($AJ484="","",$AJ484-TODAY())</f>
        <v/>
      </c>
      <c r="AL484" s="16" t="str">
        <f aca="false">IF($AJ484="","",IF($AK484&lt;0,"Danger",IF($AK484&lt;=Lists!$M$24,"Alert","OK")))</f>
        <v/>
      </c>
      <c r="AM484" s="19"/>
      <c r="AN484" s="19"/>
      <c r="AO484" s="19"/>
      <c r="AP484" s="19"/>
      <c r="AQ484" s="19"/>
      <c r="AR484" s="19"/>
      <c r="AS484" s="19"/>
      <c r="AT484" s="19"/>
      <c r="AU484" s="19"/>
      <c r="AV484" s="19"/>
    </row>
    <row r="485" customFormat="false" ht="15" hidden="false" customHeight="false" outlineLevel="0" collapsed="false">
      <c r="A485" s="19"/>
      <c r="B485" s="19"/>
      <c r="C485" s="19"/>
      <c r="D485" s="19"/>
      <c r="E485" s="19"/>
      <c r="F485" s="19"/>
      <c r="G485" s="19"/>
      <c r="H485" s="19"/>
      <c r="I485" s="19"/>
      <c r="J485" s="19"/>
      <c r="K485" s="19"/>
      <c r="L485" s="20"/>
      <c r="M485" s="20"/>
      <c r="N485" s="20"/>
      <c r="O485" s="20"/>
      <c r="P485" s="20"/>
      <c r="Q485" s="15" t="str">
        <f aca="false">IF(COUNT($L485:$P485)&lt;5,"",ROUND(($L485*Lists!$M$2+$M485*Lists!$M$3+$N485*Lists!$M$4+$O485*Lists!$M$5+$P485*Lists!$M$6)/5*100,0))</f>
        <v/>
      </c>
      <c r="R485" s="16" t="str">
        <f aca="false">IF($Q485="","",IF($Q485&gt;=Lists!$M$20,"A",IF($Q485&gt;=Lists!$M$21,"B","C")))</f>
        <v/>
      </c>
      <c r="S485" s="16" t="str">
        <f aca="false">IF($A485="","",IF(COUNTIF(Records!$C$5:$C$3000,$A485)=0,"No data",CHOOSE(_xlfn.MAXIFS(Records!$R$5:$R$3000,Records!$C$5:$C$3000,$A485,Records!$Y$5:$Y$3000,"&lt;&gt;Closed")+1,"OK","Alert","Danger")))</f>
        <v/>
      </c>
      <c r="T485" s="15" t="str">
        <f aca="false">IF($A485="","",COUNTIFS(Records!$C$5:$C$3000,$A485,Records!$R$5:$R$3000,"&gt;0",Records!$Y$5:$Y$3000,"&lt;&gt;Closed"))</f>
        <v/>
      </c>
      <c r="U485" s="20"/>
      <c r="V485" s="20"/>
      <c r="W485" s="20"/>
      <c r="X485" s="20"/>
      <c r="Y485" s="20"/>
      <c r="Z485" s="20"/>
      <c r="AA485" s="20"/>
      <c r="AB485" s="20"/>
      <c r="AC485" s="20"/>
      <c r="AD485" s="20"/>
      <c r="AE485" s="20"/>
      <c r="AF485" s="20"/>
      <c r="AG485" s="20"/>
      <c r="AH485" s="20"/>
      <c r="AI485" s="20"/>
      <c r="AJ485" s="21"/>
      <c r="AK485" s="15" t="str">
        <f aca="true">IF($AJ485="","",$AJ485-TODAY())</f>
        <v/>
      </c>
      <c r="AL485" s="16" t="str">
        <f aca="false">IF($AJ485="","",IF($AK485&lt;0,"Danger",IF($AK485&lt;=Lists!$M$24,"Alert","OK")))</f>
        <v/>
      </c>
      <c r="AM485" s="19"/>
      <c r="AN485" s="19"/>
      <c r="AO485" s="19"/>
      <c r="AP485" s="19"/>
      <c r="AQ485" s="19"/>
      <c r="AR485" s="19"/>
      <c r="AS485" s="19"/>
      <c r="AT485" s="19"/>
      <c r="AU485" s="19"/>
      <c r="AV485" s="19"/>
    </row>
    <row r="486" customFormat="false" ht="15" hidden="false" customHeight="false" outlineLevel="0" collapsed="false">
      <c r="A486" s="19"/>
      <c r="B486" s="19"/>
      <c r="C486" s="19"/>
      <c r="D486" s="19"/>
      <c r="E486" s="19"/>
      <c r="F486" s="19"/>
      <c r="G486" s="19"/>
      <c r="H486" s="19"/>
      <c r="I486" s="19"/>
      <c r="J486" s="19"/>
      <c r="K486" s="19"/>
      <c r="L486" s="20"/>
      <c r="M486" s="20"/>
      <c r="N486" s="20"/>
      <c r="O486" s="20"/>
      <c r="P486" s="20"/>
      <c r="Q486" s="15" t="str">
        <f aca="false">IF(COUNT($L486:$P486)&lt;5,"",ROUND(($L486*Lists!$M$2+$M486*Lists!$M$3+$N486*Lists!$M$4+$O486*Lists!$M$5+$P486*Lists!$M$6)/5*100,0))</f>
        <v/>
      </c>
      <c r="R486" s="16" t="str">
        <f aca="false">IF($Q486="","",IF($Q486&gt;=Lists!$M$20,"A",IF($Q486&gt;=Lists!$M$21,"B","C")))</f>
        <v/>
      </c>
      <c r="S486" s="16" t="str">
        <f aca="false">IF($A486="","",IF(COUNTIF(Records!$C$5:$C$3000,$A486)=0,"No data",CHOOSE(_xlfn.MAXIFS(Records!$R$5:$R$3000,Records!$C$5:$C$3000,$A486,Records!$Y$5:$Y$3000,"&lt;&gt;Closed")+1,"OK","Alert","Danger")))</f>
        <v/>
      </c>
      <c r="T486" s="15" t="str">
        <f aca="false">IF($A486="","",COUNTIFS(Records!$C$5:$C$3000,$A486,Records!$R$5:$R$3000,"&gt;0",Records!$Y$5:$Y$3000,"&lt;&gt;Closed"))</f>
        <v/>
      </c>
      <c r="U486" s="20"/>
      <c r="V486" s="20"/>
      <c r="W486" s="20"/>
      <c r="X486" s="20"/>
      <c r="Y486" s="20"/>
      <c r="Z486" s="20"/>
      <c r="AA486" s="20"/>
      <c r="AB486" s="20"/>
      <c r="AC486" s="20"/>
      <c r="AD486" s="20"/>
      <c r="AE486" s="20"/>
      <c r="AF486" s="20"/>
      <c r="AG486" s="20"/>
      <c r="AH486" s="20"/>
      <c r="AI486" s="20"/>
      <c r="AJ486" s="21"/>
      <c r="AK486" s="15" t="str">
        <f aca="true">IF($AJ486="","",$AJ486-TODAY())</f>
        <v/>
      </c>
      <c r="AL486" s="16" t="str">
        <f aca="false">IF($AJ486="","",IF($AK486&lt;0,"Danger",IF($AK486&lt;=Lists!$M$24,"Alert","OK")))</f>
        <v/>
      </c>
      <c r="AM486" s="19"/>
      <c r="AN486" s="19"/>
      <c r="AO486" s="19"/>
      <c r="AP486" s="19"/>
      <c r="AQ486" s="19"/>
      <c r="AR486" s="19"/>
      <c r="AS486" s="19"/>
      <c r="AT486" s="19"/>
      <c r="AU486" s="19"/>
      <c r="AV486" s="19"/>
    </row>
    <row r="487" customFormat="false" ht="15" hidden="false" customHeight="false" outlineLevel="0" collapsed="false">
      <c r="A487" s="19"/>
      <c r="B487" s="19"/>
      <c r="C487" s="19"/>
      <c r="D487" s="19"/>
      <c r="E487" s="19"/>
      <c r="F487" s="19"/>
      <c r="G487" s="19"/>
      <c r="H487" s="19"/>
      <c r="I487" s="19"/>
      <c r="J487" s="19"/>
      <c r="K487" s="19"/>
      <c r="L487" s="20"/>
      <c r="M487" s="20"/>
      <c r="N487" s="20"/>
      <c r="O487" s="20"/>
      <c r="P487" s="20"/>
      <c r="Q487" s="15" t="str">
        <f aca="false">IF(COUNT($L487:$P487)&lt;5,"",ROUND(($L487*Lists!$M$2+$M487*Lists!$M$3+$N487*Lists!$M$4+$O487*Lists!$M$5+$P487*Lists!$M$6)/5*100,0))</f>
        <v/>
      </c>
      <c r="R487" s="16" t="str">
        <f aca="false">IF($Q487="","",IF($Q487&gt;=Lists!$M$20,"A",IF($Q487&gt;=Lists!$M$21,"B","C")))</f>
        <v/>
      </c>
      <c r="S487" s="16" t="str">
        <f aca="false">IF($A487="","",IF(COUNTIF(Records!$C$5:$C$3000,$A487)=0,"No data",CHOOSE(_xlfn.MAXIFS(Records!$R$5:$R$3000,Records!$C$5:$C$3000,$A487,Records!$Y$5:$Y$3000,"&lt;&gt;Closed")+1,"OK","Alert","Danger")))</f>
        <v/>
      </c>
      <c r="T487" s="15" t="str">
        <f aca="false">IF($A487="","",COUNTIFS(Records!$C$5:$C$3000,$A487,Records!$R$5:$R$3000,"&gt;0",Records!$Y$5:$Y$3000,"&lt;&gt;Closed"))</f>
        <v/>
      </c>
      <c r="U487" s="20"/>
      <c r="V487" s="20"/>
      <c r="W487" s="20"/>
      <c r="X487" s="20"/>
      <c r="Y487" s="20"/>
      <c r="Z487" s="20"/>
      <c r="AA487" s="20"/>
      <c r="AB487" s="20"/>
      <c r="AC487" s="20"/>
      <c r="AD487" s="20"/>
      <c r="AE487" s="20"/>
      <c r="AF487" s="20"/>
      <c r="AG487" s="20"/>
      <c r="AH487" s="20"/>
      <c r="AI487" s="20"/>
      <c r="AJ487" s="21"/>
      <c r="AK487" s="15" t="str">
        <f aca="true">IF($AJ487="","",$AJ487-TODAY())</f>
        <v/>
      </c>
      <c r="AL487" s="16" t="str">
        <f aca="false">IF($AJ487="","",IF($AK487&lt;0,"Danger",IF($AK487&lt;=Lists!$M$24,"Alert","OK")))</f>
        <v/>
      </c>
      <c r="AM487" s="19"/>
      <c r="AN487" s="19"/>
      <c r="AO487" s="19"/>
      <c r="AP487" s="19"/>
      <c r="AQ487" s="19"/>
      <c r="AR487" s="19"/>
      <c r="AS487" s="19"/>
      <c r="AT487" s="19"/>
      <c r="AU487" s="19"/>
      <c r="AV487" s="19"/>
    </row>
    <row r="488" customFormat="false" ht="15" hidden="false" customHeight="false" outlineLevel="0" collapsed="false">
      <c r="A488" s="19"/>
      <c r="B488" s="19"/>
      <c r="C488" s="19"/>
      <c r="D488" s="19"/>
      <c r="E488" s="19"/>
      <c r="F488" s="19"/>
      <c r="G488" s="19"/>
      <c r="H488" s="19"/>
      <c r="I488" s="19"/>
      <c r="J488" s="19"/>
      <c r="K488" s="19"/>
      <c r="L488" s="20"/>
      <c r="M488" s="20"/>
      <c r="N488" s="20"/>
      <c r="O488" s="20"/>
      <c r="P488" s="20"/>
      <c r="Q488" s="15" t="str">
        <f aca="false">IF(COUNT($L488:$P488)&lt;5,"",ROUND(($L488*Lists!$M$2+$M488*Lists!$M$3+$N488*Lists!$M$4+$O488*Lists!$M$5+$P488*Lists!$M$6)/5*100,0))</f>
        <v/>
      </c>
      <c r="R488" s="16" t="str">
        <f aca="false">IF($Q488="","",IF($Q488&gt;=Lists!$M$20,"A",IF($Q488&gt;=Lists!$M$21,"B","C")))</f>
        <v/>
      </c>
      <c r="S488" s="16" t="str">
        <f aca="false">IF($A488="","",IF(COUNTIF(Records!$C$5:$C$3000,$A488)=0,"No data",CHOOSE(_xlfn.MAXIFS(Records!$R$5:$R$3000,Records!$C$5:$C$3000,$A488,Records!$Y$5:$Y$3000,"&lt;&gt;Closed")+1,"OK","Alert","Danger")))</f>
        <v/>
      </c>
      <c r="T488" s="15" t="str">
        <f aca="false">IF($A488="","",COUNTIFS(Records!$C$5:$C$3000,$A488,Records!$R$5:$R$3000,"&gt;0",Records!$Y$5:$Y$3000,"&lt;&gt;Closed"))</f>
        <v/>
      </c>
      <c r="U488" s="20"/>
      <c r="V488" s="20"/>
      <c r="W488" s="20"/>
      <c r="X488" s="20"/>
      <c r="Y488" s="20"/>
      <c r="Z488" s="20"/>
      <c r="AA488" s="20"/>
      <c r="AB488" s="20"/>
      <c r="AC488" s="20"/>
      <c r="AD488" s="20"/>
      <c r="AE488" s="20"/>
      <c r="AF488" s="20"/>
      <c r="AG488" s="20"/>
      <c r="AH488" s="20"/>
      <c r="AI488" s="20"/>
      <c r="AJ488" s="21"/>
      <c r="AK488" s="15" t="str">
        <f aca="true">IF($AJ488="","",$AJ488-TODAY())</f>
        <v/>
      </c>
      <c r="AL488" s="16" t="str">
        <f aca="false">IF($AJ488="","",IF($AK488&lt;0,"Danger",IF($AK488&lt;=Lists!$M$24,"Alert","OK")))</f>
        <v/>
      </c>
      <c r="AM488" s="19"/>
      <c r="AN488" s="19"/>
      <c r="AO488" s="19"/>
      <c r="AP488" s="19"/>
      <c r="AQ488" s="19"/>
      <c r="AR488" s="19"/>
      <c r="AS488" s="19"/>
      <c r="AT488" s="19"/>
      <c r="AU488" s="19"/>
      <c r="AV488" s="19"/>
    </row>
    <row r="489" customFormat="false" ht="15" hidden="false" customHeight="false" outlineLevel="0" collapsed="false">
      <c r="A489" s="19"/>
      <c r="B489" s="19"/>
      <c r="C489" s="19"/>
      <c r="D489" s="19"/>
      <c r="E489" s="19"/>
      <c r="F489" s="19"/>
      <c r="G489" s="19"/>
      <c r="H489" s="19"/>
      <c r="I489" s="19"/>
      <c r="J489" s="19"/>
      <c r="K489" s="19"/>
      <c r="L489" s="20"/>
      <c r="M489" s="20"/>
      <c r="N489" s="20"/>
      <c r="O489" s="20"/>
      <c r="P489" s="20"/>
      <c r="Q489" s="15" t="str">
        <f aca="false">IF(COUNT($L489:$P489)&lt;5,"",ROUND(($L489*Lists!$M$2+$M489*Lists!$M$3+$N489*Lists!$M$4+$O489*Lists!$M$5+$P489*Lists!$M$6)/5*100,0))</f>
        <v/>
      </c>
      <c r="R489" s="16" t="str">
        <f aca="false">IF($Q489="","",IF($Q489&gt;=Lists!$M$20,"A",IF($Q489&gt;=Lists!$M$21,"B","C")))</f>
        <v/>
      </c>
      <c r="S489" s="16" t="str">
        <f aca="false">IF($A489="","",IF(COUNTIF(Records!$C$5:$C$3000,$A489)=0,"No data",CHOOSE(_xlfn.MAXIFS(Records!$R$5:$R$3000,Records!$C$5:$C$3000,$A489,Records!$Y$5:$Y$3000,"&lt;&gt;Closed")+1,"OK","Alert","Danger")))</f>
        <v/>
      </c>
      <c r="T489" s="15" t="str">
        <f aca="false">IF($A489="","",COUNTIFS(Records!$C$5:$C$3000,$A489,Records!$R$5:$R$3000,"&gt;0",Records!$Y$5:$Y$3000,"&lt;&gt;Closed"))</f>
        <v/>
      </c>
      <c r="U489" s="20"/>
      <c r="V489" s="20"/>
      <c r="W489" s="20"/>
      <c r="X489" s="20"/>
      <c r="Y489" s="20"/>
      <c r="Z489" s="20"/>
      <c r="AA489" s="20"/>
      <c r="AB489" s="20"/>
      <c r="AC489" s="20"/>
      <c r="AD489" s="20"/>
      <c r="AE489" s="20"/>
      <c r="AF489" s="20"/>
      <c r="AG489" s="20"/>
      <c r="AH489" s="20"/>
      <c r="AI489" s="20"/>
      <c r="AJ489" s="21"/>
      <c r="AK489" s="15" t="str">
        <f aca="true">IF($AJ489="","",$AJ489-TODAY())</f>
        <v/>
      </c>
      <c r="AL489" s="16" t="str">
        <f aca="false">IF($AJ489="","",IF($AK489&lt;0,"Danger",IF($AK489&lt;=Lists!$M$24,"Alert","OK")))</f>
        <v/>
      </c>
      <c r="AM489" s="19"/>
      <c r="AN489" s="19"/>
      <c r="AO489" s="19"/>
      <c r="AP489" s="19"/>
      <c r="AQ489" s="19"/>
      <c r="AR489" s="19"/>
      <c r="AS489" s="19"/>
      <c r="AT489" s="19"/>
      <c r="AU489" s="19"/>
      <c r="AV489" s="19"/>
    </row>
    <row r="490" customFormat="false" ht="15" hidden="false" customHeight="false" outlineLevel="0" collapsed="false">
      <c r="A490" s="19"/>
      <c r="B490" s="19"/>
      <c r="C490" s="19"/>
      <c r="D490" s="19"/>
      <c r="E490" s="19"/>
      <c r="F490" s="19"/>
      <c r="G490" s="19"/>
      <c r="H490" s="19"/>
      <c r="I490" s="19"/>
      <c r="J490" s="19"/>
      <c r="K490" s="19"/>
      <c r="L490" s="20"/>
      <c r="M490" s="20"/>
      <c r="N490" s="20"/>
      <c r="O490" s="20"/>
      <c r="P490" s="20"/>
      <c r="Q490" s="15" t="str">
        <f aca="false">IF(COUNT($L490:$P490)&lt;5,"",ROUND(($L490*Lists!$M$2+$M490*Lists!$M$3+$N490*Lists!$M$4+$O490*Lists!$M$5+$P490*Lists!$M$6)/5*100,0))</f>
        <v/>
      </c>
      <c r="R490" s="16" t="str">
        <f aca="false">IF($Q490="","",IF($Q490&gt;=Lists!$M$20,"A",IF($Q490&gt;=Lists!$M$21,"B","C")))</f>
        <v/>
      </c>
      <c r="S490" s="16" t="str">
        <f aca="false">IF($A490="","",IF(COUNTIF(Records!$C$5:$C$3000,$A490)=0,"No data",CHOOSE(_xlfn.MAXIFS(Records!$R$5:$R$3000,Records!$C$5:$C$3000,$A490,Records!$Y$5:$Y$3000,"&lt;&gt;Closed")+1,"OK","Alert","Danger")))</f>
        <v/>
      </c>
      <c r="T490" s="15" t="str">
        <f aca="false">IF($A490="","",COUNTIFS(Records!$C$5:$C$3000,$A490,Records!$R$5:$R$3000,"&gt;0",Records!$Y$5:$Y$3000,"&lt;&gt;Closed"))</f>
        <v/>
      </c>
      <c r="U490" s="20"/>
      <c r="V490" s="20"/>
      <c r="W490" s="20"/>
      <c r="X490" s="20"/>
      <c r="Y490" s="20"/>
      <c r="Z490" s="20"/>
      <c r="AA490" s="20"/>
      <c r="AB490" s="20"/>
      <c r="AC490" s="20"/>
      <c r="AD490" s="20"/>
      <c r="AE490" s="20"/>
      <c r="AF490" s="20"/>
      <c r="AG490" s="20"/>
      <c r="AH490" s="20"/>
      <c r="AI490" s="20"/>
      <c r="AJ490" s="21"/>
      <c r="AK490" s="15" t="str">
        <f aca="true">IF($AJ490="","",$AJ490-TODAY())</f>
        <v/>
      </c>
      <c r="AL490" s="16" t="str">
        <f aca="false">IF($AJ490="","",IF($AK490&lt;0,"Danger",IF($AK490&lt;=Lists!$M$24,"Alert","OK")))</f>
        <v/>
      </c>
      <c r="AM490" s="19"/>
      <c r="AN490" s="19"/>
      <c r="AO490" s="19"/>
      <c r="AP490" s="19"/>
      <c r="AQ490" s="19"/>
      <c r="AR490" s="19"/>
      <c r="AS490" s="19"/>
      <c r="AT490" s="19"/>
      <c r="AU490" s="19"/>
      <c r="AV490" s="19"/>
    </row>
    <row r="491" customFormat="false" ht="15" hidden="false" customHeight="false" outlineLevel="0" collapsed="false">
      <c r="A491" s="19"/>
      <c r="B491" s="19"/>
      <c r="C491" s="19"/>
      <c r="D491" s="19"/>
      <c r="E491" s="19"/>
      <c r="F491" s="19"/>
      <c r="G491" s="19"/>
      <c r="H491" s="19"/>
      <c r="I491" s="19"/>
      <c r="J491" s="19"/>
      <c r="K491" s="19"/>
      <c r="L491" s="20"/>
      <c r="M491" s="20"/>
      <c r="N491" s="20"/>
      <c r="O491" s="20"/>
      <c r="P491" s="20"/>
      <c r="Q491" s="15" t="str">
        <f aca="false">IF(COUNT($L491:$P491)&lt;5,"",ROUND(($L491*Lists!$M$2+$M491*Lists!$M$3+$N491*Lists!$M$4+$O491*Lists!$M$5+$P491*Lists!$M$6)/5*100,0))</f>
        <v/>
      </c>
      <c r="R491" s="16" t="str">
        <f aca="false">IF($Q491="","",IF($Q491&gt;=Lists!$M$20,"A",IF($Q491&gt;=Lists!$M$21,"B","C")))</f>
        <v/>
      </c>
      <c r="S491" s="16" t="str">
        <f aca="false">IF($A491="","",IF(COUNTIF(Records!$C$5:$C$3000,$A491)=0,"No data",CHOOSE(_xlfn.MAXIFS(Records!$R$5:$R$3000,Records!$C$5:$C$3000,$A491,Records!$Y$5:$Y$3000,"&lt;&gt;Closed")+1,"OK","Alert","Danger")))</f>
        <v/>
      </c>
      <c r="T491" s="15" t="str">
        <f aca="false">IF($A491="","",COUNTIFS(Records!$C$5:$C$3000,$A491,Records!$R$5:$R$3000,"&gt;0",Records!$Y$5:$Y$3000,"&lt;&gt;Closed"))</f>
        <v/>
      </c>
      <c r="U491" s="20"/>
      <c r="V491" s="20"/>
      <c r="W491" s="20"/>
      <c r="X491" s="20"/>
      <c r="Y491" s="20"/>
      <c r="Z491" s="20"/>
      <c r="AA491" s="20"/>
      <c r="AB491" s="20"/>
      <c r="AC491" s="20"/>
      <c r="AD491" s="20"/>
      <c r="AE491" s="20"/>
      <c r="AF491" s="20"/>
      <c r="AG491" s="20"/>
      <c r="AH491" s="20"/>
      <c r="AI491" s="20"/>
      <c r="AJ491" s="21"/>
      <c r="AK491" s="15" t="str">
        <f aca="true">IF($AJ491="","",$AJ491-TODAY())</f>
        <v/>
      </c>
      <c r="AL491" s="16" t="str">
        <f aca="false">IF($AJ491="","",IF($AK491&lt;0,"Danger",IF($AK491&lt;=Lists!$M$24,"Alert","OK")))</f>
        <v/>
      </c>
      <c r="AM491" s="19"/>
      <c r="AN491" s="19"/>
      <c r="AO491" s="19"/>
      <c r="AP491" s="19"/>
      <c r="AQ491" s="19"/>
      <c r="AR491" s="19"/>
      <c r="AS491" s="19"/>
      <c r="AT491" s="19"/>
      <c r="AU491" s="19"/>
      <c r="AV491" s="19"/>
    </row>
    <row r="492" customFormat="false" ht="15" hidden="false" customHeight="false" outlineLevel="0" collapsed="false">
      <c r="A492" s="19"/>
      <c r="B492" s="19"/>
      <c r="C492" s="19"/>
      <c r="D492" s="19"/>
      <c r="E492" s="19"/>
      <c r="F492" s="19"/>
      <c r="G492" s="19"/>
      <c r="H492" s="19"/>
      <c r="I492" s="19"/>
      <c r="J492" s="19"/>
      <c r="K492" s="19"/>
      <c r="L492" s="20"/>
      <c r="M492" s="20"/>
      <c r="N492" s="20"/>
      <c r="O492" s="20"/>
      <c r="P492" s="20"/>
      <c r="Q492" s="15" t="str">
        <f aca="false">IF(COUNT($L492:$P492)&lt;5,"",ROUND(($L492*Lists!$M$2+$M492*Lists!$M$3+$N492*Lists!$M$4+$O492*Lists!$M$5+$P492*Lists!$M$6)/5*100,0))</f>
        <v/>
      </c>
      <c r="R492" s="16" t="str">
        <f aca="false">IF($Q492="","",IF($Q492&gt;=Lists!$M$20,"A",IF($Q492&gt;=Lists!$M$21,"B","C")))</f>
        <v/>
      </c>
      <c r="S492" s="16" t="str">
        <f aca="false">IF($A492="","",IF(COUNTIF(Records!$C$5:$C$3000,$A492)=0,"No data",CHOOSE(_xlfn.MAXIFS(Records!$R$5:$R$3000,Records!$C$5:$C$3000,$A492,Records!$Y$5:$Y$3000,"&lt;&gt;Closed")+1,"OK","Alert","Danger")))</f>
        <v/>
      </c>
      <c r="T492" s="15" t="str">
        <f aca="false">IF($A492="","",COUNTIFS(Records!$C$5:$C$3000,$A492,Records!$R$5:$R$3000,"&gt;0",Records!$Y$5:$Y$3000,"&lt;&gt;Closed"))</f>
        <v/>
      </c>
      <c r="U492" s="20"/>
      <c r="V492" s="20"/>
      <c r="W492" s="20"/>
      <c r="X492" s="20"/>
      <c r="Y492" s="20"/>
      <c r="Z492" s="20"/>
      <c r="AA492" s="20"/>
      <c r="AB492" s="20"/>
      <c r="AC492" s="20"/>
      <c r="AD492" s="20"/>
      <c r="AE492" s="20"/>
      <c r="AF492" s="20"/>
      <c r="AG492" s="20"/>
      <c r="AH492" s="20"/>
      <c r="AI492" s="20"/>
      <c r="AJ492" s="21"/>
      <c r="AK492" s="15" t="str">
        <f aca="true">IF($AJ492="","",$AJ492-TODAY())</f>
        <v/>
      </c>
      <c r="AL492" s="16" t="str">
        <f aca="false">IF($AJ492="","",IF($AK492&lt;0,"Danger",IF($AK492&lt;=Lists!$M$24,"Alert","OK")))</f>
        <v/>
      </c>
      <c r="AM492" s="19"/>
      <c r="AN492" s="19"/>
      <c r="AO492" s="19"/>
      <c r="AP492" s="19"/>
      <c r="AQ492" s="19"/>
      <c r="AR492" s="19"/>
      <c r="AS492" s="19"/>
      <c r="AT492" s="19"/>
      <c r="AU492" s="19"/>
      <c r="AV492" s="19"/>
    </row>
    <row r="493" customFormat="false" ht="15" hidden="false" customHeight="false" outlineLevel="0" collapsed="false">
      <c r="A493" s="19"/>
      <c r="B493" s="19"/>
      <c r="C493" s="19"/>
      <c r="D493" s="19"/>
      <c r="E493" s="19"/>
      <c r="F493" s="19"/>
      <c r="G493" s="19"/>
      <c r="H493" s="19"/>
      <c r="I493" s="19"/>
      <c r="J493" s="19"/>
      <c r="K493" s="19"/>
      <c r="L493" s="20"/>
      <c r="M493" s="20"/>
      <c r="N493" s="20"/>
      <c r="O493" s="20"/>
      <c r="P493" s="20"/>
      <c r="Q493" s="15" t="str">
        <f aca="false">IF(COUNT($L493:$P493)&lt;5,"",ROUND(($L493*Lists!$M$2+$M493*Lists!$M$3+$N493*Lists!$M$4+$O493*Lists!$M$5+$P493*Lists!$M$6)/5*100,0))</f>
        <v/>
      </c>
      <c r="R493" s="16" t="str">
        <f aca="false">IF($Q493="","",IF($Q493&gt;=Lists!$M$20,"A",IF($Q493&gt;=Lists!$M$21,"B","C")))</f>
        <v/>
      </c>
      <c r="S493" s="16" t="str">
        <f aca="false">IF($A493="","",IF(COUNTIF(Records!$C$5:$C$3000,$A493)=0,"No data",CHOOSE(_xlfn.MAXIFS(Records!$R$5:$R$3000,Records!$C$5:$C$3000,$A493,Records!$Y$5:$Y$3000,"&lt;&gt;Closed")+1,"OK","Alert","Danger")))</f>
        <v/>
      </c>
      <c r="T493" s="15" t="str">
        <f aca="false">IF($A493="","",COUNTIFS(Records!$C$5:$C$3000,$A493,Records!$R$5:$R$3000,"&gt;0",Records!$Y$5:$Y$3000,"&lt;&gt;Closed"))</f>
        <v/>
      </c>
      <c r="U493" s="20"/>
      <c r="V493" s="20"/>
      <c r="W493" s="20"/>
      <c r="X493" s="20"/>
      <c r="Y493" s="20"/>
      <c r="Z493" s="20"/>
      <c r="AA493" s="20"/>
      <c r="AB493" s="20"/>
      <c r="AC493" s="20"/>
      <c r="AD493" s="20"/>
      <c r="AE493" s="20"/>
      <c r="AF493" s="20"/>
      <c r="AG493" s="20"/>
      <c r="AH493" s="20"/>
      <c r="AI493" s="20"/>
      <c r="AJ493" s="21"/>
      <c r="AK493" s="15" t="str">
        <f aca="true">IF($AJ493="","",$AJ493-TODAY())</f>
        <v/>
      </c>
      <c r="AL493" s="16" t="str">
        <f aca="false">IF($AJ493="","",IF($AK493&lt;0,"Danger",IF($AK493&lt;=Lists!$M$24,"Alert","OK")))</f>
        <v/>
      </c>
      <c r="AM493" s="19"/>
      <c r="AN493" s="19"/>
      <c r="AO493" s="19"/>
      <c r="AP493" s="19"/>
      <c r="AQ493" s="19"/>
      <c r="AR493" s="19"/>
      <c r="AS493" s="19"/>
      <c r="AT493" s="19"/>
      <c r="AU493" s="19"/>
      <c r="AV493" s="19"/>
    </row>
    <row r="494" customFormat="false" ht="15" hidden="false" customHeight="false" outlineLevel="0" collapsed="false">
      <c r="A494" s="19"/>
      <c r="B494" s="19"/>
      <c r="C494" s="19"/>
      <c r="D494" s="19"/>
      <c r="E494" s="19"/>
      <c r="F494" s="19"/>
      <c r="G494" s="19"/>
      <c r="H494" s="19"/>
      <c r="I494" s="19"/>
      <c r="J494" s="19"/>
      <c r="K494" s="19"/>
      <c r="L494" s="20"/>
      <c r="M494" s="20"/>
      <c r="N494" s="20"/>
      <c r="O494" s="20"/>
      <c r="P494" s="20"/>
      <c r="Q494" s="15" t="str">
        <f aca="false">IF(COUNT($L494:$P494)&lt;5,"",ROUND(($L494*Lists!$M$2+$M494*Lists!$M$3+$N494*Lists!$M$4+$O494*Lists!$M$5+$P494*Lists!$M$6)/5*100,0))</f>
        <v/>
      </c>
      <c r="R494" s="16" t="str">
        <f aca="false">IF($Q494="","",IF($Q494&gt;=Lists!$M$20,"A",IF($Q494&gt;=Lists!$M$21,"B","C")))</f>
        <v/>
      </c>
      <c r="S494" s="16" t="str">
        <f aca="false">IF($A494="","",IF(COUNTIF(Records!$C$5:$C$3000,$A494)=0,"No data",CHOOSE(_xlfn.MAXIFS(Records!$R$5:$R$3000,Records!$C$5:$C$3000,$A494,Records!$Y$5:$Y$3000,"&lt;&gt;Closed")+1,"OK","Alert","Danger")))</f>
        <v/>
      </c>
      <c r="T494" s="15" t="str">
        <f aca="false">IF($A494="","",COUNTIFS(Records!$C$5:$C$3000,$A494,Records!$R$5:$R$3000,"&gt;0",Records!$Y$5:$Y$3000,"&lt;&gt;Closed"))</f>
        <v/>
      </c>
      <c r="U494" s="20"/>
      <c r="V494" s="20"/>
      <c r="W494" s="20"/>
      <c r="X494" s="20"/>
      <c r="Y494" s="20"/>
      <c r="Z494" s="20"/>
      <c r="AA494" s="20"/>
      <c r="AB494" s="20"/>
      <c r="AC494" s="20"/>
      <c r="AD494" s="20"/>
      <c r="AE494" s="20"/>
      <c r="AF494" s="20"/>
      <c r="AG494" s="20"/>
      <c r="AH494" s="20"/>
      <c r="AI494" s="20"/>
      <c r="AJ494" s="21"/>
      <c r="AK494" s="15" t="str">
        <f aca="true">IF($AJ494="","",$AJ494-TODAY())</f>
        <v/>
      </c>
      <c r="AL494" s="16" t="str">
        <f aca="false">IF($AJ494="","",IF($AK494&lt;0,"Danger",IF($AK494&lt;=Lists!$M$24,"Alert","OK")))</f>
        <v/>
      </c>
      <c r="AM494" s="19"/>
      <c r="AN494" s="19"/>
      <c r="AO494" s="19"/>
      <c r="AP494" s="19"/>
      <c r="AQ494" s="19"/>
      <c r="AR494" s="19"/>
      <c r="AS494" s="19"/>
      <c r="AT494" s="19"/>
      <c r="AU494" s="19"/>
      <c r="AV494" s="19"/>
    </row>
    <row r="495" customFormat="false" ht="15" hidden="false" customHeight="false" outlineLevel="0" collapsed="false">
      <c r="A495" s="19"/>
      <c r="B495" s="19"/>
      <c r="C495" s="19"/>
      <c r="D495" s="19"/>
      <c r="E495" s="19"/>
      <c r="F495" s="19"/>
      <c r="G495" s="19"/>
      <c r="H495" s="19"/>
      <c r="I495" s="19"/>
      <c r="J495" s="19"/>
      <c r="K495" s="19"/>
      <c r="L495" s="20"/>
      <c r="M495" s="20"/>
      <c r="N495" s="20"/>
      <c r="O495" s="20"/>
      <c r="P495" s="20"/>
      <c r="Q495" s="15" t="str">
        <f aca="false">IF(COUNT($L495:$P495)&lt;5,"",ROUND(($L495*Lists!$M$2+$M495*Lists!$M$3+$N495*Lists!$M$4+$O495*Lists!$M$5+$P495*Lists!$M$6)/5*100,0))</f>
        <v/>
      </c>
      <c r="R495" s="16" t="str">
        <f aca="false">IF($Q495="","",IF($Q495&gt;=Lists!$M$20,"A",IF($Q495&gt;=Lists!$M$21,"B","C")))</f>
        <v/>
      </c>
      <c r="S495" s="16" t="str">
        <f aca="false">IF($A495="","",IF(COUNTIF(Records!$C$5:$C$3000,$A495)=0,"No data",CHOOSE(_xlfn.MAXIFS(Records!$R$5:$R$3000,Records!$C$5:$C$3000,$A495,Records!$Y$5:$Y$3000,"&lt;&gt;Closed")+1,"OK","Alert","Danger")))</f>
        <v/>
      </c>
      <c r="T495" s="15" t="str">
        <f aca="false">IF($A495="","",COUNTIFS(Records!$C$5:$C$3000,$A495,Records!$R$5:$R$3000,"&gt;0",Records!$Y$5:$Y$3000,"&lt;&gt;Closed"))</f>
        <v/>
      </c>
      <c r="U495" s="20"/>
      <c r="V495" s="20"/>
      <c r="W495" s="20"/>
      <c r="X495" s="20"/>
      <c r="Y495" s="20"/>
      <c r="Z495" s="20"/>
      <c r="AA495" s="20"/>
      <c r="AB495" s="20"/>
      <c r="AC495" s="20"/>
      <c r="AD495" s="20"/>
      <c r="AE495" s="20"/>
      <c r="AF495" s="20"/>
      <c r="AG495" s="20"/>
      <c r="AH495" s="20"/>
      <c r="AI495" s="20"/>
      <c r="AJ495" s="21"/>
      <c r="AK495" s="15" t="str">
        <f aca="true">IF($AJ495="","",$AJ495-TODAY())</f>
        <v/>
      </c>
      <c r="AL495" s="16" t="str">
        <f aca="false">IF($AJ495="","",IF($AK495&lt;0,"Danger",IF($AK495&lt;=Lists!$M$24,"Alert","OK")))</f>
        <v/>
      </c>
      <c r="AM495" s="19"/>
      <c r="AN495" s="19"/>
      <c r="AO495" s="19"/>
      <c r="AP495" s="19"/>
      <c r="AQ495" s="19"/>
      <c r="AR495" s="19"/>
      <c r="AS495" s="19"/>
      <c r="AT495" s="19"/>
      <c r="AU495" s="19"/>
      <c r="AV495" s="19"/>
    </row>
    <row r="496" customFormat="false" ht="15" hidden="false" customHeight="false" outlineLevel="0" collapsed="false">
      <c r="A496" s="19"/>
      <c r="B496" s="19"/>
      <c r="C496" s="19"/>
      <c r="D496" s="19"/>
      <c r="E496" s="19"/>
      <c r="F496" s="19"/>
      <c r="G496" s="19"/>
      <c r="H496" s="19"/>
      <c r="I496" s="19"/>
      <c r="J496" s="19"/>
      <c r="K496" s="19"/>
      <c r="L496" s="20"/>
      <c r="M496" s="20"/>
      <c r="N496" s="20"/>
      <c r="O496" s="20"/>
      <c r="P496" s="20"/>
      <c r="Q496" s="15" t="str">
        <f aca="false">IF(COUNT($L496:$P496)&lt;5,"",ROUND(($L496*Lists!$M$2+$M496*Lists!$M$3+$N496*Lists!$M$4+$O496*Lists!$M$5+$P496*Lists!$M$6)/5*100,0))</f>
        <v/>
      </c>
      <c r="R496" s="16" t="str">
        <f aca="false">IF($Q496="","",IF($Q496&gt;=Lists!$M$20,"A",IF($Q496&gt;=Lists!$M$21,"B","C")))</f>
        <v/>
      </c>
      <c r="S496" s="16" t="str">
        <f aca="false">IF($A496="","",IF(COUNTIF(Records!$C$5:$C$3000,$A496)=0,"No data",CHOOSE(_xlfn.MAXIFS(Records!$R$5:$R$3000,Records!$C$5:$C$3000,$A496,Records!$Y$5:$Y$3000,"&lt;&gt;Closed")+1,"OK","Alert","Danger")))</f>
        <v/>
      </c>
      <c r="T496" s="15" t="str">
        <f aca="false">IF($A496="","",COUNTIFS(Records!$C$5:$C$3000,$A496,Records!$R$5:$R$3000,"&gt;0",Records!$Y$5:$Y$3000,"&lt;&gt;Closed"))</f>
        <v/>
      </c>
      <c r="U496" s="20"/>
      <c r="V496" s="20"/>
      <c r="W496" s="20"/>
      <c r="X496" s="20"/>
      <c r="Y496" s="20"/>
      <c r="Z496" s="20"/>
      <c r="AA496" s="20"/>
      <c r="AB496" s="20"/>
      <c r="AC496" s="20"/>
      <c r="AD496" s="20"/>
      <c r="AE496" s="20"/>
      <c r="AF496" s="20"/>
      <c r="AG496" s="20"/>
      <c r="AH496" s="20"/>
      <c r="AI496" s="20"/>
      <c r="AJ496" s="21"/>
      <c r="AK496" s="15" t="str">
        <f aca="true">IF($AJ496="","",$AJ496-TODAY())</f>
        <v/>
      </c>
      <c r="AL496" s="16" t="str">
        <f aca="false">IF($AJ496="","",IF($AK496&lt;0,"Danger",IF($AK496&lt;=Lists!$M$24,"Alert","OK")))</f>
        <v/>
      </c>
      <c r="AM496" s="19"/>
      <c r="AN496" s="19"/>
      <c r="AO496" s="19"/>
      <c r="AP496" s="19"/>
      <c r="AQ496" s="19"/>
      <c r="AR496" s="19"/>
      <c r="AS496" s="19"/>
      <c r="AT496" s="19"/>
      <c r="AU496" s="19"/>
      <c r="AV496" s="19"/>
    </row>
    <row r="497" customFormat="false" ht="15" hidden="false" customHeight="false" outlineLevel="0" collapsed="false">
      <c r="A497" s="19"/>
      <c r="B497" s="19"/>
      <c r="C497" s="19"/>
      <c r="D497" s="19"/>
      <c r="E497" s="19"/>
      <c r="F497" s="19"/>
      <c r="G497" s="19"/>
      <c r="H497" s="19"/>
      <c r="I497" s="19"/>
      <c r="J497" s="19"/>
      <c r="K497" s="19"/>
      <c r="L497" s="20"/>
      <c r="M497" s="20"/>
      <c r="N497" s="20"/>
      <c r="O497" s="20"/>
      <c r="P497" s="20"/>
      <c r="Q497" s="15" t="str">
        <f aca="false">IF(COUNT($L497:$P497)&lt;5,"",ROUND(($L497*Lists!$M$2+$M497*Lists!$M$3+$N497*Lists!$M$4+$O497*Lists!$M$5+$P497*Lists!$M$6)/5*100,0))</f>
        <v/>
      </c>
      <c r="R497" s="16" t="str">
        <f aca="false">IF($Q497="","",IF($Q497&gt;=Lists!$M$20,"A",IF($Q497&gt;=Lists!$M$21,"B","C")))</f>
        <v/>
      </c>
      <c r="S497" s="16" t="str">
        <f aca="false">IF($A497="","",IF(COUNTIF(Records!$C$5:$C$3000,$A497)=0,"No data",CHOOSE(_xlfn.MAXIFS(Records!$R$5:$R$3000,Records!$C$5:$C$3000,$A497,Records!$Y$5:$Y$3000,"&lt;&gt;Closed")+1,"OK","Alert","Danger")))</f>
        <v/>
      </c>
      <c r="T497" s="15" t="str">
        <f aca="false">IF($A497="","",COUNTIFS(Records!$C$5:$C$3000,$A497,Records!$R$5:$R$3000,"&gt;0",Records!$Y$5:$Y$3000,"&lt;&gt;Closed"))</f>
        <v/>
      </c>
      <c r="U497" s="20"/>
      <c r="V497" s="20"/>
      <c r="W497" s="20"/>
      <c r="X497" s="20"/>
      <c r="Y497" s="20"/>
      <c r="Z497" s="20"/>
      <c r="AA497" s="20"/>
      <c r="AB497" s="20"/>
      <c r="AC497" s="20"/>
      <c r="AD497" s="20"/>
      <c r="AE497" s="20"/>
      <c r="AF497" s="20"/>
      <c r="AG497" s="20"/>
      <c r="AH497" s="20"/>
      <c r="AI497" s="20"/>
      <c r="AJ497" s="21"/>
      <c r="AK497" s="15" t="str">
        <f aca="true">IF($AJ497="","",$AJ497-TODAY())</f>
        <v/>
      </c>
      <c r="AL497" s="16" t="str">
        <f aca="false">IF($AJ497="","",IF($AK497&lt;0,"Danger",IF($AK497&lt;=Lists!$M$24,"Alert","OK")))</f>
        <v/>
      </c>
      <c r="AM497" s="19"/>
      <c r="AN497" s="19"/>
      <c r="AO497" s="19"/>
      <c r="AP497" s="19"/>
      <c r="AQ497" s="19"/>
      <c r="AR497" s="19"/>
      <c r="AS497" s="19"/>
      <c r="AT497" s="19"/>
      <c r="AU497" s="19"/>
      <c r="AV497" s="19"/>
    </row>
    <row r="498" customFormat="false" ht="15" hidden="false" customHeight="false" outlineLevel="0" collapsed="false">
      <c r="A498" s="19"/>
      <c r="B498" s="19"/>
      <c r="C498" s="19"/>
      <c r="D498" s="19"/>
      <c r="E498" s="19"/>
      <c r="F498" s="19"/>
      <c r="G498" s="19"/>
      <c r="H498" s="19"/>
      <c r="I498" s="19"/>
      <c r="J498" s="19"/>
      <c r="K498" s="19"/>
      <c r="L498" s="20"/>
      <c r="M498" s="20"/>
      <c r="N498" s="20"/>
      <c r="O498" s="20"/>
      <c r="P498" s="20"/>
      <c r="Q498" s="15" t="str">
        <f aca="false">IF(COUNT($L498:$P498)&lt;5,"",ROUND(($L498*Lists!$M$2+$M498*Lists!$M$3+$N498*Lists!$M$4+$O498*Lists!$M$5+$P498*Lists!$M$6)/5*100,0))</f>
        <v/>
      </c>
      <c r="R498" s="16" t="str">
        <f aca="false">IF($Q498="","",IF($Q498&gt;=Lists!$M$20,"A",IF($Q498&gt;=Lists!$M$21,"B","C")))</f>
        <v/>
      </c>
      <c r="S498" s="16" t="str">
        <f aca="false">IF($A498="","",IF(COUNTIF(Records!$C$5:$C$3000,$A498)=0,"No data",CHOOSE(_xlfn.MAXIFS(Records!$R$5:$R$3000,Records!$C$5:$C$3000,$A498,Records!$Y$5:$Y$3000,"&lt;&gt;Closed")+1,"OK","Alert","Danger")))</f>
        <v/>
      </c>
      <c r="T498" s="15" t="str">
        <f aca="false">IF($A498="","",COUNTIFS(Records!$C$5:$C$3000,$A498,Records!$R$5:$R$3000,"&gt;0",Records!$Y$5:$Y$3000,"&lt;&gt;Closed"))</f>
        <v/>
      </c>
      <c r="U498" s="20"/>
      <c r="V498" s="20"/>
      <c r="W498" s="20"/>
      <c r="X498" s="20"/>
      <c r="Y498" s="20"/>
      <c r="Z498" s="20"/>
      <c r="AA498" s="20"/>
      <c r="AB498" s="20"/>
      <c r="AC498" s="20"/>
      <c r="AD498" s="20"/>
      <c r="AE498" s="20"/>
      <c r="AF498" s="20"/>
      <c r="AG498" s="20"/>
      <c r="AH498" s="20"/>
      <c r="AI498" s="20"/>
      <c r="AJ498" s="21"/>
      <c r="AK498" s="15" t="str">
        <f aca="true">IF($AJ498="","",$AJ498-TODAY())</f>
        <v/>
      </c>
      <c r="AL498" s="16" t="str">
        <f aca="false">IF($AJ498="","",IF($AK498&lt;0,"Danger",IF($AK498&lt;=Lists!$M$24,"Alert","OK")))</f>
        <v/>
      </c>
      <c r="AM498" s="19"/>
      <c r="AN498" s="19"/>
      <c r="AO498" s="19"/>
      <c r="AP498" s="19"/>
      <c r="AQ498" s="19"/>
      <c r="AR498" s="19"/>
      <c r="AS498" s="19"/>
      <c r="AT498" s="19"/>
      <c r="AU498" s="19"/>
      <c r="AV498" s="19"/>
    </row>
    <row r="499" customFormat="false" ht="15" hidden="false" customHeight="false" outlineLevel="0" collapsed="false">
      <c r="A499" s="19"/>
      <c r="B499" s="19"/>
      <c r="C499" s="19"/>
      <c r="D499" s="19"/>
      <c r="E499" s="19"/>
      <c r="F499" s="19"/>
      <c r="G499" s="19"/>
      <c r="H499" s="19"/>
      <c r="I499" s="19"/>
      <c r="J499" s="19"/>
      <c r="K499" s="19"/>
      <c r="L499" s="20"/>
      <c r="M499" s="20"/>
      <c r="N499" s="20"/>
      <c r="O499" s="20"/>
      <c r="P499" s="20"/>
      <c r="Q499" s="15" t="str">
        <f aca="false">IF(COUNT($L499:$P499)&lt;5,"",ROUND(($L499*Lists!$M$2+$M499*Lists!$M$3+$N499*Lists!$M$4+$O499*Lists!$M$5+$P499*Lists!$M$6)/5*100,0))</f>
        <v/>
      </c>
      <c r="R499" s="16" t="str">
        <f aca="false">IF($Q499="","",IF($Q499&gt;=Lists!$M$20,"A",IF($Q499&gt;=Lists!$M$21,"B","C")))</f>
        <v/>
      </c>
      <c r="S499" s="16" t="str">
        <f aca="false">IF($A499="","",IF(COUNTIF(Records!$C$5:$C$3000,$A499)=0,"No data",CHOOSE(_xlfn.MAXIFS(Records!$R$5:$R$3000,Records!$C$5:$C$3000,$A499,Records!$Y$5:$Y$3000,"&lt;&gt;Closed")+1,"OK","Alert","Danger")))</f>
        <v/>
      </c>
      <c r="T499" s="15" t="str">
        <f aca="false">IF($A499="","",COUNTIFS(Records!$C$5:$C$3000,$A499,Records!$R$5:$R$3000,"&gt;0",Records!$Y$5:$Y$3000,"&lt;&gt;Closed"))</f>
        <v/>
      </c>
      <c r="U499" s="20"/>
      <c r="V499" s="20"/>
      <c r="W499" s="20"/>
      <c r="X499" s="20"/>
      <c r="Y499" s="20"/>
      <c r="Z499" s="20"/>
      <c r="AA499" s="20"/>
      <c r="AB499" s="20"/>
      <c r="AC499" s="20"/>
      <c r="AD499" s="20"/>
      <c r="AE499" s="20"/>
      <c r="AF499" s="20"/>
      <c r="AG499" s="20"/>
      <c r="AH499" s="20"/>
      <c r="AI499" s="20"/>
      <c r="AJ499" s="21"/>
      <c r="AK499" s="15" t="str">
        <f aca="true">IF($AJ499="","",$AJ499-TODAY())</f>
        <v/>
      </c>
      <c r="AL499" s="16" t="str">
        <f aca="false">IF($AJ499="","",IF($AK499&lt;0,"Danger",IF($AK499&lt;=Lists!$M$24,"Alert","OK")))</f>
        <v/>
      </c>
      <c r="AM499" s="19"/>
      <c r="AN499" s="19"/>
      <c r="AO499" s="19"/>
      <c r="AP499" s="19"/>
      <c r="AQ499" s="19"/>
      <c r="AR499" s="19"/>
      <c r="AS499" s="19"/>
      <c r="AT499" s="19"/>
      <c r="AU499" s="19"/>
      <c r="AV499" s="19"/>
    </row>
    <row r="500" customFormat="false" ht="15" hidden="false" customHeight="false" outlineLevel="0" collapsed="false">
      <c r="A500" s="19"/>
      <c r="B500" s="19"/>
      <c r="C500" s="19"/>
      <c r="D500" s="19"/>
      <c r="E500" s="19"/>
      <c r="F500" s="19"/>
      <c r="G500" s="19"/>
      <c r="H500" s="19"/>
      <c r="I500" s="19"/>
      <c r="J500" s="19"/>
      <c r="K500" s="19"/>
      <c r="L500" s="20"/>
      <c r="M500" s="20"/>
      <c r="N500" s="20"/>
      <c r="O500" s="20"/>
      <c r="P500" s="20"/>
      <c r="Q500" s="15" t="str">
        <f aca="false">IF(COUNT($L500:$P500)&lt;5,"",ROUND(($L500*Lists!$M$2+$M500*Lists!$M$3+$N500*Lists!$M$4+$O500*Lists!$M$5+$P500*Lists!$M$6)/5*100,0))</f>
        <v/>
      </c>
      <c r="R500" s="16" t="str">
        <f aca="false">IF($Q500="","",IF($Q500&gt;=Lists!$M$20,"A",IF($Q500&gt;=Lists!$M$21,"B","C")))</f>
        <v/>
      </c>
      <c r="S500" s="16" t="str">
        <f aca="false">IF($A500="","",IF(COUNTIF(Records!$C$5:$C$3000,$A500)=0,"No data",CHOOSE(_xlfn.MAXIFS(Records!$R$5:$R$3000,Records!$C$5:$C$3000,$A500,Records!$Y$5:$Y$3000,"&lt;&gt;Closed")+1,"OK","Alert","Danger")))</f>
        <v/>
      </c>
      <c r="T500" s="15" t="str">
        <f aca="false">IF($A500="","",COUNTIFS(Records!$C$5:$C$3000,$A500,Records!$R$5:$R$3000,"&gt;0",Records!$Y$5:$Y$3000,"&lt;&gt;Closed"))</f>
        <v/>
      </c>
      <c r="U500" s="20"/>
      <c r="V500" s="20"/>
      <c r="W500" s="20"/>
      <c r="X500" s="20"/>
      <c r="Y500" s="20"/>
      <c r="Z500" s="20"/>
      <c r="AA500" s="20"/>
      <c r="AB500" s="20"/>
      <c r="AC500" s="20"/>
      <c r="AD500" s="20"/>
      <c r="AE500" s="20"/>
      <c r="AF500" s="20"/>
      <c r="AG500" s="20"/>
      <c r="AH500" s="20"/>
      <c r="AI500" s="20"/>
      <c r="AJ500" s="21"/>
      <c r="AK500" s="15" t="str">
        <f aca="true">IF($AJ500="","",$AJ500-TODAY())</f>
        <v/>
      </c>
      <c r="AL500" s="16" t="str">
        <f aca="false">IF($AJ500="","",IF($AK500&lt;0,"Danger",IF($AK500&lt;=Lists!$M$24,"Alert","OK")))</f>
        <v/>
      </c>
      <c r="AM500" s="19"/>
      <c r="AN500" s="19"/>
      <c r="AO500" s="19"/>
      <c r="AP500" s="19"/>
      <c r="AQ500" s="19"/>
      <c r="AR500" s="19"/>
      <c r="AS500" s="19"/>
      <c r="AT500" s="19"/>
      <c r="AU500" s="19"/>
      <c r="AV500" s="19"/>
    </row>
    <row r="501" customFormat="false" ht="15" hidden="false" customHeight="false" outlineLevel="0" collapsed="false">
      <c r="A501" s="19"/>
      <c r="B501" s="19"/>
      <c r="C501" s="19"/>
      <c r="D501" s="19"/>
      <c r="E501" s="19"/>
      <c r="F501" s="19"/>
      <c r="G501" s="19"/>
      <c r="H501" s="19"/>
      <c r="I501" s="19"/>
      <c r="J501" s="19"/>
      <c r="K501" s="19"/>
      <c r="L501" s="20"/>
      <c r="M501" s="20"/>
      <c r="N501" s="20"/>
      <c r="O501" s="20"/>
      <c r="P501" s="20"/>
      <c r="Q501" s="15" t="str">
        <f aca="false">IF(COUNT($L501:$P501)&lt;5,"",ROUND(($L501*Lists!$M$2+$M501*Lists!$M$3+$N501*Lists!$M$4+$O501*Lists!$M$5+$P501*Lists!$M$6)/5*100,0))</f>
        <v/>
      </c>
      <c r="R501" s="16" t="str">
        <f aca="false">IF($Q501="","",IF($Q501&gt;=Lists!$M$20,"A",IF($Q501&gt;=Lists!$M$21,"B","C")))</f>
        <v/>
      </c>
      <c r="S501" s="16" t="str">
        <f aca="false">IF($A501="","",IF(COUNTIF(Records!$C$5:$C$3000,$A501)=0,"No data",CHOOSE(_xlfn.MAXIFS(Records!$R$5:$R$3000,Records!$C$5:$C$3000,$A501,Records!$Y$5:$Y$3000,"&lt;&gt;Closed")+1,"OK","Alert","Danger")))</f>
        <v/>
      </c>
      <c r="T501" s="15" t="str">
        <f aca="false">IF($A501="","",COUNTIFS(Records!$C$5:$C$3000,$A501,Records!$R$5:$R$3000,"&gt;0",Records!$Y$5:$Y$3000,"&lt;&gt;Closed"))</f>
        <v/>
      </c>
      <c r="U501" s="20"/>
      <c r="V501" s="20"/>
      <c r="W501" s="20"/>
      <c r="X501" s="20"/>
      <c r="Y501" s="20"/>
      <c r="Z501" s="20"/>
      <c r="AA501" s="20"/>
      <c r="AB501" s="20"/>
      <c r="AC501" s="20"/>
      <c r="AD501" s="20"/>
      <c r="AE501" s="20"/>
      <c r="AF501" s="20"/>
      <c r="AG501" s="20"/>
      <c r="AH501" s="20"/>
      <c r="AI501" s="20"/>
      <c r="AJ501" s="21"/>
      <c r="AK501" s="15" t="str">
        <f aca="true">IF($AJ501="","",$AJ501-TODAY())</f>
        <v/>
      </c>
      <c r="AL501" s="16" t="str">
        <f aca="false">IF($AJ501="","",IF($AK501&lt;0,"Danger",IF($AK501&lt;=Lists!$M$24,"Alert","OK")))</f>
        <v/>
      </c>
      <c r="AM501" s="19"/>
      <c r="AN501" s="19"/>
      <c r="AO501" s="19"/>
      <c r="AP501" s="19"/>
      <c r="AQ501" s="19"/>
      <c r="AR501" s="19"/>
      <c r="AS501" s="19"/>
      <c r="AT501" s="19"/>
      <c r="AU501" s="19"/>
      <c r="AV501" s="19"/>
    </row>
    <row r="502" customFormat="false" ht="15" hidden="false" customHeight="false" outlineLevel="0" collapsed="false">
      <c r="A502" s="19"/>
      <c r="B502" s="19"/>
      <c r="C502" s="19"/>
      <c r="D502" s="19"/>
      <c r="E502" s="19"/>
      <c r="F502" s="19"/>
      <c r="G502" s="19"/>
      <c r="H502" s="19"/>
      <c r="I502" s="19"/>
      <c r="J502" s="19"/>
      <c r="K502" s="19"/>
      <c r="L502" s="20"/>
      <c r="M502" s="20"/>
      <c r="N502" s="20"/>
      <c r="O502" s="20"/>
      <c r="P502" s="20"/>
      <c r="Q502" s="15" t="str">
        <f aca="false">IF(COUNT($L502:$P502)&lt;5,"",ROUND(($L502*Lists!$M$2+$M502*Lists!$M$3+$N502*Lists!$M$4+$O502*Lists!$M$5+$P502*Lists!$M$6)/5*100,0))</f>
        <v/>
      </c>
      <c r="R502" s="16" t="str">
        <f aca="false">IF($Q502="","",IF($Q502&gt;=Lists!$M$20,"A",IF($Q502&gt;=Lists!$M$21,"B","C")))</f>
        <v/>
      </c>
      <c r="S502" s="16" t="str">
        <f aca="false">IF($A502="","",IF(COUNTIF(Records!$C$5:$C$3000,$A502)=0,"No data",CHOOSE(_xlfn.MAXIFS(Records!$R$5:$R$3000,Records!$C$5:$C$3000,$A502,Records!$Y$5:$Y$3000,"&lt;&gt;Closed")+1,"OK","Alert","Danger")))</f>
        <v/>
      </c>
      <c r="T502" s="15" t="str">
        <f aca="false">IF($A502="","",COUNTIFS(Records!$C$5:$C$3000,$A502,Records!$R$5:$R$3000,"&gt;0",Records!$Y$5:$Y$3000,"&lt;&gt;Closed"))</f>
        <v/>
      </c>
      <c r="U502" s="20"/>
      <c r="V502" s="20"/>
      <c r="W502" s="20"/>
      <c r="X502" s="20"/>
      <c r="Y502" s="20"/>
      <c r="Z502" s="20"/>
      <c r="AA502" s="20"/>
      <c r="AB502" s="20"/>
      <c r="AC502" s="20"/>
      <c r="AD502" s="20"/>
      <c r="AE502" s="20"/>
      <c r="AF502" s="20"/>
      <c r="AG502" s="20"/>
      <c r="AH502" s="20"/>
      <c r="AI502" s="20"/>
      <c r="AJ502" s="21"/>
      <c r="AK502" s="15" t="str">
        <f aca="true">IF($AJ502="","",$AJ502-TODAY())</f>
        <v/>
      </c>
      <c r="AL502" s="16" t="str">
        <f aca="false">IF($AJ502="","",IF($AK502&lt;0,"Danger",IF($AK502&lt;=Lists!$M$24,"Alert","OK")))</f>
        <v/>
      </c>
      <c r="AM502" s="19"/>
      <c r="AN502" s="19"/>
      <c r="AO502" s="19"/>
      <c r="AP502" s="19"/>
      <c r="AQ502" s="19"/>
      <c r="AR502" s="19"/>
      <c r="AS502" s="19"/>
      <c r="AT502" s="19"/>
      <c r="AU502" s="19"/>
      <c r="AV502" s="19"/>
    </row>
    <row r="503" customFormat="false" ht="15" hidden="false" customHeight="false" outlineLevel="0" collapsed="false">
      <c r="A503" s="19"/>
      <c r="B503" s="19"/>
      <c r="C503" s="19"/>
      <c r="D503" s="19"/>
      <c r="E503" s="19"/>
      <c r="F503" s="19"/>
      <c r="G503" s="19"/>
      <c r="H503" s="19"/>
      <c r="I503" s="19"/>
      <c r="J503" s="19"/>
      <c r="K503" s="19"/>
      <c r="L503" s="20"/>
      <c r="M503" s="20"/>
      <c r="N503" s="20"/>
      <c r="O503" s="20"/>
      <c r="P503" s="20"/>
      <c r="Q503" s="15" t="str">
        <f aca="false">IF(COUNT($L503:$P503)&lt;5,"",ROUND(($L503*Lists!$M$2+$M503*Lists!$M$3+$N503*Lists!$M$4+$O503*Lists!$M$5+$P503*Lists!$M$6)/5*100,0))</f>
        <v/>
      </c>
      <c r="R503" s="16" t="str">
        <f aca="false">IF($Q503="","",IF($Q503&gt;=Lists!$M$20,"A",IF($Q503&gt;=Lists!$M$21,"B","C")))</f>
        <v/>
      </c>
      <c r="S503" s="16" t="str">
        <f aca="false">IF($A503="","",IF(COUNTIF(Records!$C$5:$C$3000,$A503)=0,"No data",CHOOSE(_xlfn.MAXIFS(Records!$R$5:$R$3000,Records!$C$5:$C$3000,$A503,Records!$Y$5:$Y$3000,"&lt;&gt;Closed")+1,"OK","Alert","Danger")))</f>
        <v/>
      </c>
      <c r="T503" s="15" t="str">
        <f aca="false">IF($A503="","",COUNTIFS(Records!$C$5:$C$3000,$A503,Records!$R$5:$R$3000,"&gt;0",Records!$Y$5:$Y$3000,"&lt;&gt;Closed"))</f>
        <v/>
      </c>
      <c r="U503" s="20"/>
      <c r="V503" s="20"/>
      <c r="W503" s="20"/>
      <c r="X503" s="20"/>
      <c r="Y503" s="20"/>
      <c r="Z503" s="20"/>
      <c r="AA503" s="20"/>
      <c r="AB503" s="20"/>
      <c r="AC503" s="20"/>
      <c r="AD503" s="20"/>
      <c r="AE503" s="20"/>
      <c r="AF503" s="20"/>
      <c r="AG503" s="20"/>
      <c r="AH503" s="20"/>
      <c r="AI503" s="20"/>
      <c r="AJ503" s="21"/>
      <c r="AK503" s="15" t="str">
        <f aca="true">IF($AJ503="","",$AJ503-TODAY())</f>
        <v/>
      </c>
      <c r="AL503" s="16" t="str">
        <f aca="false">IF($AJ503="","",IF($AK503&lt;0,"Danger",IF($AK503&lt;=Lists!$M$24,"Alert","OK")))</f>
        <v/>
      </c>
      <c r="AM503" s="19"/>
      <c r="AN503" s="19"/>
      <c r="AO503" s="19"/>
      <c r="AP503" s="19"/>
      <c r="AQ503" s="19"/>
      <c r="AR503" s="19"/>
      <c r="AS503" s="19"/>
      <c r="AT503" s="19"/>
      <c r="AU503" s="19"/>
      <c r="AV503" s="19"/>
    </row>
    <row r="504" customFormat="false" ht="15" hidden="false" customHeight="false" outlineLevel="0" collapsed="false">
      <c r="A504" s="19"/>
      <c r="B504" s="19"/>
      <c r="C504" s="19"/>
      <c r="D504" s="19"/>
      <c r="E504" s="19"/>
      <c r="F504" s="19"/>
      <c r="G504" s="19"/>
      <c r="H504" s="19"/>
      <c r="I504" s="19"/>
      <c r="J504" s="19"/>
      <c r="K504" s="19"/>
      <c r="L504" s="20"/>
      <c r="M504" s="20"/>
      <c r="N504" s="20"/>
      <c r="O504" s="20"/>
      <c r="P504" s="20"/>
      <c r="Q504" s="15" t="str">
        <f aca="false">IF(COUNT($L504:$P504)&lt;5,"",ROUND(($L504*Lists!$M$2+$M504*Lists!$M$3+$N504*Lists!$M$4+$O504*Lists!$M$5+$P504*Lists!$M$6)/5*100,0))</f>
        <v/>
      </c>
      <c r="R504" s="16" t="str">
        <f aca="false">IF($Q504="","",IF($Q504&gt;=Lists!$M$20,"A",IF($Q504&gt;=Lists!$M$21,"B","C")))</f>
        <v/>
      </c>
      <c r="S504" s="16" t="str">
        <f aca="false">IF($A504="","",IF(COUNTIF(Records!$C$5:$C$3000,$A504)=0,"No data",CHOOSE(_xlfn.MAXIFS(Records!$R$5:$R$3000,Records!$C$5:$C$3000,$A504,Records!$Y$5:$Y$3000,"&lt;&gt;Closed")+1,"OK","Alert","Danger")))</f>
        <v/>
      </c>
      <c r="T504" s="15" t="str">
        <f aca="false">IF($A504="","",COUNTIFS(Records!$C$5:$C$3000,$A504,Records!$R$5:$R$3000,"&gt;0",Records!$Y$5:$Y$3000,"&lt;&gt;Closed"))</f>
        <v/>
      </c>
      <c r="U504" s="20"/>
      <c r="V504" s="20"/>
      <c r="W504" s="20"/>
      <c r="X504" s="20"/>
      <c r="Y504" s="20"/>
      <c r="Z504" s="20"/>
      <c r="AA504" s="20"/>
      <c r="AB504" s="20"/>
      <c r="AC504" s="20"/>
      <c r="AD504" s="20"/>
      <c r="AE504" s="20"/>
      <c r="AF504" s="20"/>
      <c r="AG504" s="20"/>
      <c r="AH504" s="20"/>
      <c r="AI504" s="20"/>
      <c r="AJ504" s="21"/>
      <c r="AK504" s="15" t="str">
        <f aca="true">IF($AJ504="","",$AJ504-TODAY())</f>
        <v/>
      </c>
      <c r="AL504" s="16" t="str">
        <f aca="false">IF($AJ504="","",IF($AK504&lt;0,"Danger",IF($AK504&lt;=Lists!$M$24,"Alert","OK")))</f>
        <v/>
      </c>
      <c r="AM504" s="19"/>
      <c r="AN504" s="19"/>
      <c r="AO504" s="19"/>
      <c r="AP504" s="19"/>
      <c r="AQ504" s="19"/>
      <c r="AR504" s="19"/>
      <c r="AS504" s="19"/>
      <c r="AT504" s="19"/>
      <c r="AU504" s="19"/>
      <c r="AV504" s="19"/>
    </row>
    <row r="505" customFormat="false" ht="15" hidden="false" customHeight="false" outlineLevel="0" collapsed="false">
      <c r="A505" s="19"/>
      <c r="B505" s="19"/>
      <c r="C505" s="19"/>
      <c r="D505" s="19"/>
      <c r="E505" s="19"/>
      <c r="F505" s="19"/>
      <c r="G505" s="19"/>
      <c r="H505" s="19"/>
      <c r="I505" s="19"/>
      <c r="J505" s="19"/>
      <c r="K505" s="19"/>
      <c r="L505" s="20"/>
      <c r="M505" s="20"/>
      <c r="N505" s="20"/>
      <c r="O505" s="20"/>
      <c r="P505" s="20"/>
      <c r="Q505" s="15" t="str">
        <f aca="false">IF(COUNT($L505:$P505)&lt;5,"",ROUND(($L505*Lists!$M$2+$M505*Lists!$M$3+$N505*Lists!$M$4+$O505*Lists!$M$5+$P505*Lists!$M$6)/5*100,0))</f>
        <v/>
      </c>
      <c r="R505" s="16" t="str">
        <f aca="false">IF($Q505="","",IF($Q505&gt;=Lists!$M$20,"A",IF($Q505&gt;=Lists!$M$21,"B","C")))</f>
        <v/>
      </c>
      <c r="S505" s="16" t="str">
        <f aca="false">IF($A505="","",IF(COUNTIF(Records!$C$5:$C$3000,$A505)=0,"No data",CHOOSE(_xlfn.MAXIFS(Records!$R$5:$R$3000,Records!$C$5:$C$3000,$A505,Records!$Y$5:$Y$3000,"&lt;&gt;Closed")+1,"OK","Alert","Danger")))</f>
        <v/>
      </c>
      <c r="T505" s="15" t="str">
        <f aca="false">IF($A505="","",COUNTIFS(Records!$C$5:$C$3000,$A505,Records!$R$5:$R$3000,"&gt;0",Records!$Y$5:$Y$3000,"&lt;&gt;Closed"))</f>
        <v/>
      </c>
      <c r="U505" s="20"/>
      <c r="V505" s="20"/>
      <c r="W505" s="20"/>
      <c r="X505" s="20"/>
      <c r="Y505" s="20"/>
      <c r="Z505" s="20"/>
      <c r="AA505" s="20"/>
      <c r="AB505" s="20"/>
      <c r="AC505" s="20"/>
      <c r="AD505" s="20"/>
      <c r="AE505" s="20"/>
      <c r="AF505" s="20"/>
      <c r="AG505" s="20"/>
      <c r="AH505" s="20"/>
      <c r="AI505" s="20"/>
      <c r="AJ505" s="21"/>
      <c r="AK505" s="15" t="str">
        <f aca="true">IF($AJ505="","",$AJ505-TODAY())</f>
        <v/>
      </c>
      <c r="AL505" s="16" t="str">
        <f aca="false">IF($AJ505="","",IF($AK505&lt;0,"Danger",IF($AK505&lt;=Lists!$M$24,"Alert","OK")))</f>
        <v/>
      </c>
      <c r="AM505" s="19"/>
      <c r="AN505" s="19"/>
      <c r="AO505" s="19"/>
      <c r="AP505" s="19"/>
      <c r="AQ505" s="19"/>
      <c r="AR505" s="19"/>
      <c r="AS505" s="19"/>
      <c r="AT505" s="19"/>
      <c r="AU505" s="19"/>
      <c r="AV505" s="19"/>
    </row>
    <row r="506" customFormat="false" ht="15" hidden="false" customHeight="false" outlineLevel="0" collapsed="false">
      <c r="A506" s="19"/>
      <c r="B506" s="19"/>
      <c r="C506" s="19"/>
      <c r="D506" s="19"/>
      <c r="E506" s="19"/>
      <c r="F506" s="19"/>
      <c r="G506" s="19"/>
      <c r="H506" s="19"/>
      <c r="I506" s="19"/>
      <c r="J506" s="19"/>
      <c r="K506" s="19"/>
      <c r="L506" s="20"/>
      <c r="M506" s="20"/>
      <c r="N506" s="20"/>
      <c r="O506" s="20"/>
      <c r="P506" s="20"/>
      <c r="Q506" s="15" t="str">
        <f aca="false">IF(COUNT($L506:$P506)&lt;5,"",ROUND(($L506*Lists!$M$2+$M506*Lists!$M$3+$N506*Lists!$M$4+$O506*Lists!$M$5+$P506*Lists!$M$6)/5*100,0))</f>
        <v/>
      </c>
      <c r="R506" s="16" t="str">
        <f aca="false">IF($Q506="","",IF($Q506&gt;=Lists!$M$20,"A",IF($Q506&gt;=Lists!$M$21,"B","C")))</f>
        <v/>
      </c>
      <c r="S506" s="16" t="str">
        <f aca="false">IF($A506="","",IF(COUNTIF(Records!$C$5:$C$3000,$A506)=0,"No data",CHOOSE(_xlfn.MAXIFS(Records!$R$5:$R$3000,Records!$C$5:$C$3000,$A506,Records!$Y$5:$Y$3000,"&lt;&gt;Closed")+1,"OK","Alert","Danger")))</f>
        <v/>
      </c>
      <c r="T506" s="15" t="str">
        <f aca="false">IF($A506="","",COUNTIFS(Records!$C$5:$C$3000,$A506,Records!$R$5:$R$3000,"&gt;0",Records!$Y$5:$Y$3000,"&lt;&gt;Closed"))</f>
        <v/>
      </c>
      <c r="U506" s="20"/>
      <c r="V506" s="20"/>
      <c r="W506" s="20"/>
      <c r="X506" s="20"/>
      <c r="Y506" s="20"/>
      <c r="Z506" s="20"/>
      <c r="AA506" s="20"/>
      <c r="AB506" s="20"/>
      <c r="AC506" s="20"/>
      <c r="AD506" s="20"/>
      <c r="AE506" s="20"/>
      <c r="AF506" s="20"/>
      <c r="AG506" s="20"/>
      <c r="AH506" s="20"/>
      <c r="AI506" s="20"/>
      <c r="AJ506" s="21"/>
      <c r="AK506" s="15" t="str">
        <f aca="true">IF($AJ506="","",$AJ506-TODAY())</f>
        <v/>
      </c>
      <c r="AL506" s="16" t="str">
        <f aca="false">IF($AJ506="","",IF($AK506&lt;0,"Danger",IF($AK506&lt;=Lists!$M$24,"Alert","OK")))</f>
        <v/>
      </c>
      <c r="AM506" s="19"/>
      <c r="AN506" s="19"/>
      <c r="AO506" s="19"/>
      <c r="AP506" s="19"/>
      <c r="AQ506" s="19"/>
      <c r="AR506" s="19"/>
      <c r="AS506" s="19"/>
      <c r="AT506" s="19"/>
      <c r="AU506" s="19"/>
      <c r="AV506" s="19"/>
    </row>
    <row r="507" customFormat="false" ht="15" hidden="false" customHeight="false" outlineLevel="0" collapsed="false">
      <c r="A507" s="19"/>
      <c r="B507" s="19"/>
      <c r="C507" s="19"/>
      <c r="D507" s="19"/>
      <c r="E507" s="19"/>
      <c r="F507" s="19"/>
      <c r="G507" s="19"/>
      <c r="H507" s="19"/>
      <c r="I507" s="19"/>
      <c r="J507" s="19"/>
      <c r="K507" s="19"/>
      <c r="L507" s="20"/>
      <c r="M507" s="20"/>
      <c r="N507" s="20"/>
      <c r="O507" s="20"/>
      <c r="P507" s="20"/>
      <c r="Q507" s="15" t="str">
        <f aca="false">IF(COUNT($L507:$P507)&lt;5,"",ROUND(($L507*Lists!$M$2+$M507*Lists!$M$3+$N507*Lists!$M$4+$O507*Lists!$M$5+$P507*Lists!$M$6)/5*100,0))</f>
        <v/>
      </c>
      <c r="R507" s="16" t="str">
        <f aca="false">IF($Q507="","",IF($Q507&gt;=Lists!$M$20,"A",IF($Q507&gt;=Lists!$M$21,"B","C")))</f>
        <v/>
      </c>
      <c r="S507" s="16" t="str">
        <f aca="false">IF($A507="","",IF(COUNTIF(Records!$C$5:$C$3000,$A507)=0,"No data",CHOOSE(_xlfn.MAXIFS(Records!$R$5:$R$3000,Records!$C$5:$C$3000,$A507,Records!$Y$5:$Y$3000,"&lt;&gt;Closed")+1,"OK","Alert","Danger")))</f>
        <v/>
      </c>
      <c r="T507" s="15" t="str">
        <f aca="false">IF($A507="","",COUNTIFS(Records!$C$5:$C$3000,$A507,Records!$R$5:$R$3000,"&gt;0",Records!$Y$5:$Y$3000,"&lt;&gt;Closed"))</f>
        <v/>
      </c>
      <c r="U507" s="20"/>
      <c r="V507" s="20"/>
      <c r="W507" s="20"/>
      <c r="X507" s="20"/>
      <c r="Y507" s="20"/>
      <c r="Z507" s="20"/>
      <c r="AA507" s="20"/>
      <c r="AB507" s="20"/>
      <c r="AC507" s="20"/>
      <c r="AD507" s="20"/>
      <c r="AE507" s="20"/>
      <c r="AF507" s="20"/>
      <c r="AG507" s="20"/>
      <c r="AH507" s="20"/>
      <c r="AI507" s="20"/>
      <c r="AJ507" s="21"/>
      <c r="AK507" s="15" t="str">
        <f aca="true">IF($AJ507="","",$AJ507-TODAY())</f>
        <v/>
      </c>
      <c r="AL507" s="16" t="str">
        <f aca="false">IF($AJ507="","",IF($AK507&lt;0,"Danger",IF($AK507&lt;=Lists!$M$24,"Alert","OK")))</f>
        <v/>
      </c>
      <c r="AM507" s="19"/>
      <c r="AN507" s="19"/>
      <c r="AO507" s="19"/>
      <c r="AP507" s="19"/>
      <c r="AQ507" s="19"/>
      <c r="AR507" s="19"/>
      <c r="AS507" s="19"/>
      <c r="AT507" s="19"/>
      <c r="AU507" s="19"/>
      <c r="AV507" s="19"/>
    </row>
    <row r="508" customFormat="false" ht="15" hidden="false" customHeight="false" outlineLevel="0" collapsed="false">
      <c r="A508" s="19"/>
      <c r="B508" s="19"/>
      <c r="C508" s="19"/>
      <c r="D508" s="19"/>
      <c r="E508" s="19"/>
      <c r="F508" s="19"/>
      <c r="G508" s="19"/>
      <c r="H508" s="19"/>
      <c r="I508" s="19"/>
      <c r="J508" s="19"/>
      <c r="K508" s="19"/>
      <c r="L508" s="20"/>
      <c r="M508" s="20"/>
      <c r="N508" s="20"/>
      <c r="O508" s="20"/>
      <c r="P508" s="20"/>
      <c r="Q508" s="15" t="str">
        <f aca="false">IF(COUNT($L508:$P508)&lt;5,"",ROUND(($L508*Lists!$M$2+$M508*Lists!$M$3+$N508*Lists!$M$4+$O508*Lists!$M$5+$P508*Lists!$M$6)/5*100,0))</f>
        <v/>
      </c>
      <c r="R508" s="16" t="str">
        <f aca="false">IF($Q508="","",IF($Q508&gt;=Lists!$M$20,"A",IF($Q508&gt;=Lists!$M$21,"B","C")))</f>
        <v/>
      </c>
      <c r="S508" s="16" t="str">
        <f aca="false">IF($A508="","",IF(COUNTIF(Records!$C$5:$C$3000,$A508)=0,"No data",CHOOSE(_xlfn.MAXIFS(Records!$R$5:$R$3000,Records!$C$5:$C$3000,$A508,Records!$Y$5:$Y$3000,"&lt;&gt;Closed")+1,"OK","Alert","Danger")))</f>
        <v/>
      </c>
      <c r="T508" s="15" t="str">
        <f aca="false">IF($A508="","",COUNTIFS(Records!$C$5:$C$3000,$A508,Records!$R$5:$R$3000,"&gt;0",Records!$Y$5:$Y$3000,"&lt;&gt;Closed"))</f>
        <v/>
      </c>
      <c r="U508" s="20"/>
      <c r="V508" s="20"/>
      <c r="W508" s="20"/>
      <c r="X508" s="20"/>
      <c r="Y508" s="20"/>
      <c r="Z508" s="20"/>
      <c r="AA508" s="20"/>
      <c r="AB508" s="20"/>
      <c r="AC508" s="20"/>
      <c r="AD508" s="20"/>
      <c r="AE508" s="20"/>
      <c r="AF508" s="20"/>
      <c r="AG508" s="20"/>
      <c r="AH508" s="20"/>
      <c r="AI508" s="20"/>
      <c r="AJ508" s="21"/>
      <c r="AK508" s="15" t="str">
        <f aca="true">IF($AJ508="","",$AJ508-TODAY())</f>
        <v/>
      </c>
      <c r="AL508" s="16" t="str">
        <f aca="false">IF($AJ508="","",IF($AK508&lt;0,"Danger",IF($AK508&lt;=Lists!$M$24,"Alert","OK")))</f>
        <v/>
      </c>
      <c r="AM508" s="19"/>
      <c r="AN508" s="19"/>
      <c r="AO508" s="19"/>
      <c r="AP508" s="19"/>
      <c r="AQ508" s="19"/>
      <c r="AR508" s="19"/>
      <c r="AS508" s="19"/>
      <c r="AT508" s="19"/>
      <c r="AU508" s="19"/>
      <c r="AV508" s="19"/>
    </row>
    <row r="509" customFormat="false" ht="15" hidden="false" customHeight="false" outlineLevel="0" collapsed="false">
      <c r="A509" s="19"/>
      <c r="B509" s="19"/>
      <c r="C509" s="19"/>
      <c r="D509" s="19"/>
      <c r="E509" s="19"/>
      <c r="F509" s="19"/>
      <c r="G509" s="19"/>
      <c r="H509" s="19"/>
      <c r="I509" s="19"/>
      <c r="J509" s="19"/>
      <c r="K509" s="19"/>
      <c r="L509" s="20"/>
      <c r="M509" s="20"/>
      <c r="N509" s="20"/>
      <c r="O509" s="20"/>
      <c r="P509" s="20"/>
      <c r="Q509" s="15" t="str">
        <f aca="false">IF(COUNT($L509:$P509)&lt;5,"",ROUND(($L509*Lists!$M$2+$M509*Lists!$M$3+$N509*Lists!$M$4+$O509*Lists!$M$5+$P509*Lists!$M$6)/5*100,0))</f>
        <v/>
      </c>
      <c r="R509" s="16" t="str">
        <f aca="false">IF($Q509="","",IF($Q509&gt;=Lists!$M$20,"A",IF($Q509&gt;=Lists!$M$21,"B","C")))</f>
        <v/>
      </c>
      <c r="S509" s="16" t="str">
        <f aca="false">IF($A509="","",IF(COUNTIF(Records!$C$5:$C$3000,$A509)=0,"No data",CHOOSE(_xlfn.MAXIFS(Records!$R$5:$R$3000,Records!$C$5:$C$3000,$A509,Records!$Y$5:$Y$3000,"&lt;&gt;Closed")+1,"OK","Alert","Danger")))</f>
        <v/>
      </c>
      <c r="T509" s="15" t="str">
        <f aca="false">IF($A509="","",COUNTIFS(Records!$C$5:$C$3000,$A509,Records!$R$5:$R$3000,"&gt;0",Records!$Y$5:$Y$3000,"&lt;&gt;Closed"))</f>
        <v/>
      </c>
      <c r="U509" s="20"/>
      <c r="V509" s="20"/>
      <c r="W509" s="20"/>
      <c r="X509" s="20"/>
      <c r="Y509" s="20"/>
      <c r="Z509" s="20"/>
      <c r="AA509" s="20"/>
      <c r="AB509" s="20"/>
      <c r="AC509" s="20"/>
      <c r="AD509" s="20"/>
      <c r="AE509" s="20"/>
      <c r="AF509" s="20"/>
      <c r="AG509" s="20"/>
      <c r="AH509" s="20"/>
      <c r="AI509" s="20"/>
      <c r="AJ509" s="21"/>
      <c r="AK509" s="15" t="str">
        <f aca="true">IF($AJ509="","",$AJ509-TODAY())</f>
        <v/>
      </c>
      <c r="AL509" s="16" t="str">
        <f aca="false">IF($AJ509="","",IF($AK509&lt;0,"Danger",IF($AK509&lt;=Lists!$M$24,"Alert","OK")))</f>
        <v/>
      </c>
      <c r="AM509" s="19"/>
      <c r="AN509" s="19"/>
      <c r="AO509" s="19"/>
      <c r="AP509" s="19"/>
      <c r="AQ509" s="19"/>
      <c r="AR509" s="19"/>
      <c r="AS509" s="19"/>
      <c r="AT509" s="19"/>
      <c r="AU509" s="19"/>
      <c r="AV509" s="19"/>
    </row>
    <row r="510" customFormat="false" ht="15" hidden="false" customHeight="false" outlineLevel="0" collapsed="false">
      <c r="A510" s="19"/>
      <c r="B510" s="19"/>
      <c r="C510" s="19"/>
      <c r="D510" s="19"/>
      <c r="E510" s="19"/>
      <c r="F510" s="19"/>
      <c r="G510" s="19"/>
      <c r="H510" s="19"/>
      <c r="I510" s="19"/>
      <c r="J510" s="19"/>
      <c r="K510" s="19"/>
      <c r="L510" s="20"/>
      <c r="M510" s="20"/>
      <c r="N510" s="20"/>
      <c r="O510" s="20"/>
      <c r="P510" s="20"/>
      <c r="Q510" s="15" t="str">
        <f aca="false">IF(COUNT($L510:$P510)&lt;5,"",ROUND(($L510*Lists!$M$2+$M510*Lists!$M$3+$N510*Lists!$M$4+$O510*Lists!$M$5+$P510*Lists!$M$6)/5*100,0))</f>
        <v/>
      </c>
      <c r="R510" s="16" t="str">
        <f aca="false">IF($Q510="","",IF($Q510&gt;=Lists!$M$20,"A",IF($Q510&gt;=Lists!$M$21,"B","C")))</f>
        <v/>
      </c>
      <c r="S510" s="16" t="str">
        <f aca="false">IF($A510="","",IF(COUNTIF(Records!$C$5:$C$3000,$A510)=0,"No data",CHOOSE(_xlfn.MAXIFS(Records!$R$5:$R$3000,Records!$C$5:$C$3000,$A510,Records!$Y$5:$Y$3000,"&lt;&gt;Closed")+1,"OK","Alert","Danger")))</f>
        <v/>
      </c>
      <c r="T510" s="15" t="str">
        <f aca="false">IF($A510="","",COUNTIFS(Records!$C$5:$C$3000,$A510,Records!$R$5:$R$3000,"&gt;0",Records!$Y$5:$Y$3000,"&lt;&gt;Closed"))</f>
        <v/>
      </c>
      <c r="U510" s="20"/>
      <c r="V510" s="20"/>
      <c r="W510" s="20"/>
      <c r="X510" s="20"/>
      <c r="Y510" s="20"/>
      <c r="Z510" s="20"/>
      <c r="AA510" s="20"/>
      <c r="AB510" s="20"/>
      <c r="AC510" s="20"/>
      <c r="AD510" s="20"/>
      <c r="AE510" s="20"/>
      <c r="AF510" s="20"/>
      <c r="AG510" s="20"/>
      <c r="AH510" s="20"/>
      <c r="AI510" s="20"/>
      <c r="AJ510" s="21"/>
      <c r="AK510" s="15" t="str">
        <f aca="true">IF($AJ510="","",$AJ510-TODAY())</f>
        <v/>
      </c>
      <c r="AL510" s="16" t="str">
        <f aca="false">IF($AJ510="","",IF($AK510&lt;0,"Danger",IF($AK510&lt;=Lists!$M$24,"Alert","OK")))</f>
        <v/>
      </c>
      <c r="AM510" s="19"/>
      <c r="AN510" s="19"/>
      <c r="AO510" s="19"/>
      <c r="AP510" s="19"/>
      <c r="AQ510" s="19"/>
      <c r="AR510" s="19"/>
      <c r="AS510" s="19"/>
      <c r="AT510" s="19"/>
      <c r="AU510" s="19"/>
      <c r="AV510" s="19"/>
    </row>
    <row r="511" customFormat="false" ht="15" hidden="false" customHeight="false" outlineLevel="0" collapsed="false">
      <c r="A511" s="19"/>
      <c r="B511" s="19"/>
      <c r="C511" s="19"/>
      <c r="D511" s="19"/>
      <c r="E511" s="19"/>
      <c r="F511" s="19"/>
      <c r="G511" s="19"/>
      <c r="H511" s="19"/>
      <c r="I511" s="19"/>
      <c r="J511" s="19"/>
      <c r="K511" s="19"/>
      <c r="L511" s="20"/>
      <c r="M511" s="20"/>
      <c r="N511" s="20"/>
      <c r="O511" s="20"/>
      <c r="P511" s="20"/>
      <c r="Q511" s="15" t="str">
        <f aca="false">IF(COUNT($L511:$P511)&lt;5,"",ROUND(($L511*Lists!$M$2+$M511*Lists!$M$3+$N511*Lists!$M$4+$O511*Lists!$M$5+$P511*Lists!$M$6)/5*100,0))</f>
        <v/>
      </c>
      <c r="R511" s="16" t="str">
        <f aca="false">IF($Q511="","",IF($Q511&gt;=Lists!$M$20,"A",IF($Q511&gt;=Lists!$M$21,"B","C")))</f>
        <v/>
      </c>
      <c r="S511" s="16" t="str">
        <f aca="false">IF($A511="","",IF(COUNTIF(Records!$C$5:$C$3000,$A511)=0,"No data",CHOOSE(_xlfn.MAXIFS(Records!$R$5:$R$3000,Records!$C$5:$C$3000,$A511,Records!$Y$5:$Y$3000,"&lt;&gt;Closed")+1,"OK","Alert","Danger")))</f>
        <v/>
      </c>
      <c r="T511" s="15" t="str">
        <f aca="false">IF($A511="","",COUNTIFS(Records!$C$5:$C$3000,$A511,Records!$R$5:$R$3000,"&gt;0",Records!$Y$5:$Y$3000,"&lt;&gt;Closed"))</f>
        <v/>
      </c>
      <c r="U511" s="20"/>
      <c r="V511" s="20"/>
      <c r="W511" s="20"/>
      <c r="X511" s="20"/>
      <c r="Y511" s="20"/>
      <c r="Z511" s="20"/>
      <c r="AA511" s="20"/>
      <c r="AB511" s="20"/>
      <c r="AC511" s="20"/>
      <c r="AD511" s="20"/>
      <c r="AE511" s="20"/>
      <c r="AF511" s="20"/>
      <c r="AG511" s="20"/>
      <c r="AH511" s="20"/>
      <c r="AI511" s="20"/>
      <c r="AJ511" s="21"/>
      <c r="AK511" s="15" t="str">
        <f aca="true">IF($AJ511="","",$AJ511-TODAY())</f>
        <v/>
      </c>
      <c r="AL511" s="16" t="str">
        <f aca="false">IF($AJ511="","",IF($AK511&lt;0,"Danger",IF($AK511&lt;=Lists!$M$24,"Alert","OK")))</f>
        <v/>
      </c>
      <c r="AM511" s="19"/>
      <c r="AN511" s="19"/>
      <c r="AO511" s="19"/>
      <c r="AP511" s="19"/>
      <c r="AQ511" s="19"/>
      <c r="AR511" s="19"/>
      <c r="AS511" s="19"/>
      <c r="AT511" s="19"/>
      <c r="AU511" s="19"/>
      <c r="AV511" s="19"/>
    </row>
    <row r="512" customFormat="false" ht="15" hidden="false" customHeight="false" outlineLevel="0" collapsed="false">
      <c r="A512" s="19"/>
      <c r="B512" s="19"/>
      <c r="C512" s="19"/>
      <c r="D512" s="19"/>
      <c r="E512" s="19"/>
      <c r="F512" s="19"/>
      <c r="G512" s="19"/>
      <c r="H512" s="19"/>
      <c r="I512" s="19"/>
      <c r="J512" s="19"/>
      <c r="K512" s="19"/>
      <c r="L512" s="20"/>
      <c r="M512" s="20"/>
      <c r="N512" s="20"/>
      <c r="O512" s="20"/>
      <c r="P512" s="20"/>
      <c r="Q512" s="15" t="str">
        <f aca="false">IF(COUNT($L512:$P512)&lt;5,"",ROUND(($L512*Lists!$M$2+$M512*Lists!$M$3+$N512*Lists!$M$4+$O512*Lists!$M$5+$P512*Lists!$M$6)/5*100,0))</f>
        <v/>
      </c>
      <c r="R512" s="16" t="str">
        <f aca="false">IF($Q512="","",IF($Q512&gt;=Lists!$M$20,"A",IF($Q512&gt;=Lists!$M$21,"B","C")))</f>
        <v/>
      </c>
      <c r="S512" s="16" t="str">
        <f aca="false">IF($A512="","",IF(COUNTIF(Records!$C$5:$C$3000,$A512)=0,"No data",CHOOSE(_xlfn.MAXIFS(Records!$R$5:$R$3000,Records!$C$5:$C$3000,$A512,Records!$Y$5:$Y$3000,"&lt;&gt;Closed")+1,"OK","Alert","Danger")))</f>
        <v/>
      </c>
      <c r="T512" s="15" t="str">
        <f aca="false">IF($A512="","",COUNTIFS(Records!$C$5:$C$3000,$A512,Records!$R$5:$R$3000,"&gt;0",Records!$Y$5:$Y$3000,"&lt;&gt;Closed"))</f>
        <v/>
      </c>
      <c r="U512" s="20"/>
      <c r="V512" s="20"/>
      <c r="W512" s="20"/>
      <c r="X512" s="20"/>
      <c r="Y512" s="20"/>
      <c r="Z512" s="20"/>
      <c r="AA512" s="20"/>
      <c r="AB512" s="20"/>
      <c r="AC512" s="20"/>
      <c r="AD512" s="20"/>
      <c r="AE512" s="20"/>
      <c r="AF512" s="20"/>
      <c r="AG512" s="20"/>
      <c r="AH512" s="20"/>
      <c r="AI512" s="20"/>
      <c r="AJ512" s="21"/>
      <c r="AK512" s="15" t="str">
        <f aca="true">IF($AJ512="","",$AJ512-TODAY())</f>
        <v/>
      </c>
      <c r="AL512" s="16" t="str">
        <f aca="false">IF($AJ512="","",IF($AK512&lt;0,"Danger",IF($AK512&lt;=Lists!$M$24,"Alert","OK")))</f>
        <v/>
      </c>
      <c r="AM512" s="19"/>
      <c r="AN512" s="19"/>
      <c r="AO512" s="19"/>
      <c r="AP512" s="19"/>
      <c r="AQ512" s="19"/>
      <c r="AR512" s="19"/>
      <c r="AS512" s="19"/>
      <c r="AT512" s="19"/>
      <c r="AU512" s="19"/>
      <c r="AV512" s="19"/>
    </row>
    <row r="513" customFormat="false" ht="15" hidden="false" customHeight="false" outlineLevel="0" collapsed="false">
      <c r="A513" s="19"/>
      <c r="B513" s="19"/>
      <c r="C513" s="19"/>
      <c r="D513" s="19"/>
      <c r="E513" s="19"/>
      <c r="F513" s="19"/>
      <c r="G513" s="19"/>
      <c r="H513" s="19"/>
      <c r="I513" s="19"/>
      <c r="J513" s="19"/>
      <c r="K513" s="19"/>
      <c r="L513" s="20"/>
      <c r="M513" s="20"/>
      <c r="N513" s="20"/>
      <c r="O513" s="20"/>
      <c r="P513" s="20"/>
      <c r="Q513" s="15" t="str">
        <f aca="false">IF(COUNT($L513:$P513)&lt;5,"",ROUND(($L513*Lists!$M$2+$M513*Lists!$M$3+$N513*Lists!$M$4+$O513*Lists!$M$5+$P513*Lists!$M$6)/5*100,0))</f>
        <v/>
      </c>
      <c r="R513" s="16" t="str">
        <f aca="false">IF($Q513="","",IF($Q513&gt;=Lists!$M$20,"A",IF($Q513&gt;=Lists!$M$21,"B","C")))</f>
        <v/>
      </c>
      <c r="S513" s="16" t="str">
        <f aca="false">IF($A513="","",IF(COUNTIF(Records!$C$5:$C$3000,$A513)=0,"No data",CHOOSE(_xlfn.MAXIFS(Records!$R$5:$R$3000,Records!$C$5:$C$3000,$A513,Records!$Y$5:$Y$3000,"&lt;&gt;Closed")+1,"OK","Alert","Danger")))</f>
        <v/>
      </c>
      <c r="T513" s="15" t="str">
        <f aca="false">IF($A513="","",COUNTIFS(Records!$C$5:$C$3000,$A513,Records!$R$5:$R$3000,"&gt;0",Records!$Y$5:$Y$3000,"&lt;&gt;Closed"))</f>
        <v/>
      </c>
      <c r="U513" s="20"/>
      <c r="V513" s="20"/>
      <c r="W513" s="20"/>
      <c r="X513" s="20"/>
      <c r="Y513" s="20"/>
      <c r="Z513" s="20"/>
      <c r="AA513" s="20"/>
      <c r="AB513" s="20"/>
      <c r="AC513" s="20"/>
      <c r="AD513" s="20"/>
      <c r="AE513" s="20"/>
      <c r="AF513" s="20"/>
      <c r="AG513" s="20"/>
      <c r="AH513" s="20"/>
      <c r="AI513" s="20"/>
      <c r="AJ513" s="21"/>
      <c r="AK513" s="15" t="str">
        <f aca="true">IF($AJ513="","",$AJ513-TODAY())</f>
        <v/>
      </c>
      <c r="AL513" s="16" t="str">
        <f aca="false">IF($AJ513="","",IF($AK513&lt;0,"Danger",IF($AK513&lt;=Lists!$M$24,"Alert","OK")))</f>
        <v/>
      </c>
      <c r="AM513" s="19"/>
      <c r="AN513" s="19"/>
      <c r="AO513" s="19"/>
      <c r="AP513" s="19"/>
      <c r="AQ513" s="19"/>
      <c r="AR513" s="19"/>
      <c r="AS513" s="19"/>
      <c r="AT513" s="19"/>
      <c r="AU513" s="19"/>
      <c r="AV513" s="19"/>
    </row>
    <row r="514" customFormat="false" ht="15" hidden="false" customHeight="false" outlineLevel="0" collapsed="false">
      <c r="A514" s="19"/>
      <c r="B514" s="19"/>
      <c r="C514" s="19"/>
      <c r="D514" s="19"/>
      <c r="E514" s="19"/>
      <c r="F514" s="19"/>
      <c r="G514" s="19"/>
      <c r="H514" s="19"/>
      <c r="I514" s="19"/>
      <c r="J514" s="19"/>
      <c r="K514" s="19"/>
      <c r="L514" s="20"/>
      <c r="M514" s="20"/>
      <c r="N514" s="20"/>
      <c r="O514" s="20"/>
      <c r="P514" s="20"/>
      <c r="Q514" s="15" t="str">
        <f aca="false">IF(COUNT($L514:$P514)&lt;5,"",ROUND(($L514*Lists!$M$2+$M514*Lists!$M$3+$N514*Lists!$M$4+$O514*Lists!$M$5+$P514*Lists!$M$6)/5*100,0))</f>
        <v/>
      </c>
      <c r="R514" s="16" t="str">
        <f aca="false">IF($Q514="","",IF($Q514&gt;=Lists!$M$20,"A",IF($Q514&gt;=Lists!$M$21,"B","C")))</f>
        <v/>
      </c>
      <c r="S514" s="16" t="str">
        <f aca="false">IF($A514="","",IF(COUNTIF(Records!$C$5:$C$3000,$A514)=0,"No data",CHOOSE(_xlfn.MAXIFS(Records!$R$5:$R$3000,Records!$C$5:$C$3000,$A514,Records!$Y$5:$Y$3000,"&lt;&gt;Closed")+1,"OK","Alert","Danger")))</f>
        <v/>
      </c>
      <c r="T514" s="15" t="str">
        <f aca="false">IF($A514="","",COUNTIFS(Records!$C$5:$C$3000,$A514,Records!$R$5:$R$3000,"&gt;0",Records!$Y$5:$Y$3000,"&lt;&gt;Closed"))</f>
        <v/>
      </c>
      <c r="U514" s="20"/>
      <c r="V514" s="20"/>
      <c r="W514" s="20"/>
      <c r="X514" s="20"/>
      <c r="Y514" s="20"/>
      <c r="Z514" s="20"/>
      <c r="AA514" s="20"/>
      <c r="AB514" s="20"/>
      <c r="AC514" s="20"/>
      <c r="AD514" s="20"/>
      <c r="AE514" s="20"/>
      <c r="AF514" s="20"/>
      <c r="AG514" s="20"/>
      <c r="AH514" s="20"/>
      <c r="AI514" s="20"/>
      <c r="AJ514" s="21"/>
      <c r="AK514" s="15" t="str">
        <f aca="true">IF($AJ514="","",$AJ514-TODAY())</f>
        <v/>
      </c>
      <c r="AL514" s="16" t="str">
        <f aca="false">IF($AJ514="","",IF($AK514&lt;0,"Danger",IF($AK514&lt;=Lists!$M$24,"Alert","OK")))</f>
        <v/>
      </c>
      <c r="AM514" s="19"/>
      <c r="AN514" s="19"/>
      <c r="AO514" s="19"/>
      <c r="AP514" s="19"/>
      <c r="AQ514" s="19"/>
      <c r="AR514" s="19"/>
      <c r="AS514" s="19"/>
      <c r="AT514" s="19"/>
      <c r="AU514" s="19"/>
      <c r="AV514" s="19"/>
    </row>
    <row r="515" customFormat="false" ht="15" hidden="false" customHeight="false" outlineLevel="0" collapsed="false">
      <c r="A515" s="19"/>
      <c r="B515" s="19"/>
      <c r="C515" s="19"/>
      <c r="D515" s="19"/>
      <c r="E515" s="19"/>
      <c r="F515" s="19"/>
      <c r="G515" s="19"/>
      <c r="H515" s="19"/>
      <c r="I515" s="19"/>
      <c r="J515" s="19"/>
      <c r="K515" s="19"/>
      <c r="L515" s="20"/>
      <c r="M515" s="20"/>
      <c r="N515" s="20"/>
      <c r="O515" s="20"/>
      <c r="P515" s="20"/>
      <c r="Q515" s="15" t="str">
        <f aca="false">IF(COUNT($L515:$P515)&lt;5,"",ROUND(($L515*Lists!$M$2+$M515*Lists!$M$3+$N515*Lists!$M$4+$O515*Lists!$M$5+$P515*Lists!$M$6)/5*100,0))</f>
        <v/>
      </c>
      <c r="R515" s="16" t="str">
        <f aca="false">IF($Q515="","",IF($Q515&gt;=Lists!$M$20,"A",IF($Q515&gt;=Lists!$M$21,"B","C")))</f>
        <v/>
      </c>
      <c r="S515" s="16" t="str">
        <f aca="false">IF($A515="","",IF(COUNTIF(Records!$C$5:$C$3000,$A515)=0,"No data",CHOOSE(_xlfn.MAXIFS(Records!$R$5:$R$3000,Records!$C$5:$C$3000,$A515,Records!$Y$5:$Y$3000,"&lt;&gt;Closed")+1,"OK","Alert","Danger")))</f>
        <v/>
      </c>
      <c r="T515" s="15" t="str">
        <f aca="false">IF($A515="","",COUNTIFS(Records!$C$5:$C$3000,$A515,Records!$R$5:$R$3000,"&gt;0",Records!$Y$5:$Y$3000,"&lt;&gt;Closed"))</f>
        <v/>
      </c>
      <c r="U515" s="20"/>
      <c r="V515" s="20"/>
      <c r="W515" s="20"/>
      <c r="X515" s="20"/>
      <c r="Y515" s="20"/>
      <c r="Z515" s="20"/>
      <c r="AA515" s="20"/>
      <c r="AB515" s="20"/>
      <c r="AC515" s="20"/>
      <c r="AD515" s="20"/>
      <c r="AE515" s="20"/>
      <c r="AF515" s="20"/>
      <c r="AG515" s="20"/>
      <c r="AH515" s="20"/>
      <c r="AI515" s="20"/>
      <c r="AJ515" s="21"/>
      <c r="AK515" s="15" t="str">
        <f aca="true">IF($AJ515="","",$AJ515-TODAY())</f>
        <v/>
      </c>
      <c r="AL515" s="16" t="str">
        <f aca="false">IF($AJ515="","",IF($AK515&lt;0,"Danger",IF($AK515&lt;=Lists!$M$24,"Alert","OK")))</f>
        <v/>
      </c>
      <c r="AM515" s="19"/>
      <c r="AN515" s="19"/>
      <c r="AO515" s="19"/>
      <c r="AP515" s="19"/>
      <c r="AQ515" s="19"/>
      <c r="AR515" s="19"/>
      <c r="AS515" s="19"/>
      <c r="AT515" s="19"/>
      <c r="AU515" s="19"/>
      <c r="AV515" s="19"/>
    </row>
    <row r="516" customFormat="false" ht="15" hidden="false" customHeight="false" outlineLevel="0" collapsed="false">
      <c r="A516" s="19"/>
      <c r="B516" s="19"/>
      <c r="C516" s="19"/>
      <c r="D516" s="19"/>
      <c r="E516" s="19"/>
      <c r="F516" s="19"/>
      <c r="G516" s="19"/>
      <c r="H516" s="19"/>
      <c r="I516" s="19"/>
      <c r="J516" s="19"/>
      <c r="K516" s="19"/>
      <c r="L516" s="20"/>
      <c r="M516" s="20"/>
      <c r="N516" s="20"/>
      <c r="O516" s="20"/>
      <c r="P516" s="20"/>
      <c r="Q516" s="15" t="str">
        <f aca="false">IF(COUNT($L516:$P516)&lt;5,"",ROUND(($L516*Lists!$M$2+$M516*Lists!$M$3+$N516*Lists!$M$4+$O516*Lists!$M$5+$P516*Lists!$M$6)/5*100,0))</f>
        <v/>
      </c>
      <c r="R516" s="16" t="str">
        <f aca="false">IF($Q516="","",IF($Q516&gt;=Lists!$M$20,"A",IF($Q516&gt;=Lists!$M$21,"B","C")))</f>
        <v/>
      </c>
      <c r="S516" s="16" t="str">
        <f aca="false">IF($A516="","",IF(COUNTIF(Records!$C$5:$C$3000,$A516)=0,"No data",CHOOSE(_xlfn.MAXIFS(Records!$R$5:$R$3000,Records!$C$5:$C$3000,$A516,Records!$Y$5:$Y$3000,"&lt;&gt;Closed")+1,"OK","Alert","Danger")))</f>
        <v/>
      </c>
      <c r="T516" s="15" t="str">
        <f aca="false">IF($A516="","",COUNTIFS(Records!$C$5:$C$3000,$A516,Records!$R$5:$R$3000,"&gt;0",Records!$Y$5:$Y$3000,"&lt;&gt;Closed"))</f>
        <v/>
      </c>
      <c r="U516" s="20"/>
      <c r="V516" s="20"/>
      <c r="W516" s="20"/>
      <c r="X516" s="20"/>
      <c r="Y516" s="20"/>
      <c r="Z516" s="20"/>
      <c r="AA516" s="20"/>
      <c r="AB516" s="20"/>
      <c r="AC516" s="20"/>
      <c r="AD516" s="20"/>
      <c r="AE516" s="20"/>
      <c r="AF516" s="20"/>
      <c r="AG516" s="20"/>
      <c r="AH516" s="20"/>
      <c r="AI516" s="20"/>
      <c r="AJ516" s="21"/>
      <c r="AK516" s="15" t="str">
        <f aca="true">IF($AJ516="","",$AJ516-TODAY())</f>
        <v/>
      </c>
      <c r="AL516" s="16" t="str">
        <f aca="false">IF($AJ516="","",IF($AK516&lt;0,"Danger",IF($AK516&lt;=Lists!$M$24,"Alert","OK")))</f>
        <v/>
      </c>
      <c r="AM516" s="19"/>
      <c r="AN516" s="19"/>
      <c r="AO516" s="19"/>
      <c r="AP516" s="19"/>
      <c r="AQ516" s="19"/>
      <c r="AR516" s="19"/>
      <c r="AS516" s="19"/>
      <c r="AT516" s="19"/>
      <c r="AU516" s="19"/>
      <c r="AV516" s="19"/>
    </row>
    <row r="517" customFormat="false" ht="15" hidden="false" customHeight="false" outlineLevel="0" collapsed="false">
      <c r="A517" s="19"/>
      <c r="B517" s="19"/>
      <c r="C517" s="19"/>
      <c r="D517" s="19"/>
      <c r="E517" s="19"/>
      <c r="F517" s="19"/>
      <c r="G517" s="19"/>
      <c r="H517" s="19"/>
      <c r="I517" s="19"/>
      <c r="J517" s="19"/>
      <c r="K517" s="19"/>
      <c r="L517" s="20"/>
      <c r="M517" s="20"/>
      <c r="N517" s="20"/>
      <c r="O517" s="20"/>
      <c r="P517" s="20"/>
      <c r="Q517" s="15" t="str">
        <f aca="false">IF(COUNT($L517:$P517)&lt;5,"",ROUND(($L517*Lists!$M$2+$M517*Lists!$M$3+$N517*Lists!$M$4+$O517*Lists!$M$5+$P517*Lists!$M$6)/5*100,0))</f>
        <v/>
      </c>
      <c r="R517" s="16" t="str">
        <f aca="false">IF($Q517="","",IF($Q517&gt;=Lists!$M$20,"A",IF($Q517&gt;=Lists!$M$21,"B","C")))</f>
        <v/>
      </c>
      <c r="S517" s="16" t="str">
        <f aca="false">IF($A517="","",IF(COUNTIF(Records!$C$5:$C$3000,$A517)=0,"No data",CHOOSE(_xlfn.MAXIFS(Records!$R$5:$R$3000,Records!$C$5:$C$3000,$A517,Records!$Y$5:$Y$3000,"&lt;&gt;Closed")+1,"OK","Alert","Danger")))</f>
        <v/>
      </c>
      <c r="T517" s="15" t="str">
        <f aca="false">IF($A517="","",COUNTIFS(Records!$C$5:$C$3000,$A517,Records!$R$5:$R$3000,"&gt;0",Records!$Y$5:$Y$3000,"&lt;&gt;Closed"))</f>
        <v/>
      </c>
      <c r="U517" s="20"/>
      <c r="V517" s="20"/>
      <c r="W517" s="20"/>
      <c r="X517" s="20"/>
      <c r="Y517" s="20"/>
      <c r="Z517" s="20"/>
      <c r="AA517" s="20"/>
      <c r="AB517" s="20"/>
      <c r="AC517" s="20"/>
      <c r="AD517" s="20"/>
      <c r="AE517" s="20"/>
      <c r="AF517" s="20"/>
      <c r="AG517" s="20"/>
      <c r="AH517" s="20"/>
      <c r="AI517" s="20"/>
      <c r="AJ517" s="21"/>
      <c r="AK517" s="15" t="str">
        <f aca="true">IF($AJ517="","",$AJ517-TODAY())</f>
        <v/>
      </c>
      <c r="AL517" s="16" t="str">
        <f aca="false">IF($AJ517="","",IF($AK517&lt;0,"Danger",IF($AK517&lt;=Lists!$M$24,"Alert","OK")))</f>
        <v/>
      </c>
      <c r="AM517" s="19"/>
      <c r="AN517" s="19"/>
      <c r="AO517" s="19"/>
      <c r="AP517" s="19"/>
      <c r="AQ517" s="19"/>
      <c r="AR517" s="19"/>
      <c r="AS517" s="19"/>
      <c r="AT517" s="19"/>
      <c r="AU517" s="19"/>
      <c r="AV517" s="19"/>
    </row>
    <row r="518" customFormat="false" ht="15" hidden="false" customHeight="false" outlineLevel="0" collapsed="false">
      <c r="A518" s="19"/>
      <c r="B518" s="19"/>
      <c r="C518" s="19"/>
      <c r="D518" s="19"/>
      <c r="E518" s="19"/>
      <c r="F518" s="19"/>
      <c r="G518" s="19"/>
      <c r="H518" s="19"/>
      <c r="I518" s="19"/>
      <c r="J518" s="19"/>
      <c r="K518" s="19"/>
      <c r="L518" s="20"/>
      <c r="M518" s="20"/>
      <c r="N518" s="20"/>
      <c r="O518" s="20"/>
      <c r="P518" s="20"/>
      <c r="Q518" s="15" t="str">
        <f aca="false">IF(COUNT($L518:$P518)&lt;5,"",ROUND(($L518*Lists!$M$2+$M518*Lists!$M$3+$N518*Lists!$M$4+$O518*Lists!$M$5+$P518*Lists!$M$6)/5*100,0))</f>
        <v/>
      </c>
      <c r="R518" s="16" t="str">
        <f aca="false">IF($Q518="","",IF($Q518&gt;=Lists!$M$20,"A",IF($Q518&gt;=Lists!$M$21,"B","C")))</f>
        <v/>
      </c>
      <c r="S518" s="16" t="str">
        <f aca="false">IF($A518="","",IF(COUNTIF(Records!$C$5:$C$3000,$A518)=0,"No data",CHOOSE(_xlfn.MAXIFS(Records!$R$5:$R$3000,Records!$C$5:$C$3000,$A518,Records!$Y$5:$Y$3000,"&lt;&gt;Closed")+1,"OK","Alert","Danger")))</f>
        <v/>
      </c>
      <c r="T518" s="15" t="str">
        <f aca="false">IF($A518="","",COUNTIFS(Records!$C$5:$C$3000,$A518,Records!$R$5:$R$3000,"&gt;0",Records!$Y$5:$Y$3000,"&lt;&gt;Closed"))</f>
        <v/>
      </c>
      <c r="U518" s="20"/>
      <c r="V518" s="20"/>
      <c r="W518" s="20"/>
      <c r="X518" s="20"/>
      <c r="Y518" s="20"/>
      <c r="Z518" s="20"/>
      <c r="AA518" s="20"/>
      <c r="AB518" s="20"/>
      <c r="AC518" s="20"/>
      <c r="AD518" s="20"/>
      <c r="AE518" s="20"/>
      <c r="AF518" s="20"/>
      <c r="AG518" s="20"/>
      <c r="AH518" s="20"/>
      <c r="AI518" s="20"/>
      <c r="AJ518" s="21"/>
      <c r="AK518" s="15" t="str">
        <f aca="true">IF($AJ518="","",$AJ518-TODAY())</f>
        <v/>
      </c>
      <c r="AL518" s="16" t="str">
        <f aca="false">IF($AJ518="","",IF($AK518&lt;0,"Danger",IF($AK518&lt;=Lists!$M$24,"Alert","OK")))</f>
        <v/>
      </c>
      <c r="AM518" s="19"/>
      <c r="AN518" s="19"/>
      <c r="AO518" s="19"/>
      <c r="AP518" s="19"/>
      <c r="AQ518" s="19"/>
      <c r="AR518" s="19"/>
      <c r="AS518" s="19"/>
      <c r="AT518" s="19"/>
      <c r="AU518" s="19"/>
      <c r="AV518" s="19"/>
    </row>
    <row r="519" customFormat="false" ht="15" hidden="false" customHeight="false" outlineLevel="0" collapsed="false">
      <c r="A519" s="19"/>
      <c r="B519" s="19"/>
      <c r="C519" s="19"/>
      <c r="D519" s="19"/>
      <c r="E519" s="19"/>
      <c r="F519" s="19"/>
      <c r="G519" s="19"/>
      <c r="H519" s="19"/>
      <c r="I519" s="19"/>
      <c r="J519" s="19"/>
      <c r="K519" s="19"/>
      <c r="L519" s="20"/>
      <c r="M519" s="20"/>
      <c r="N519" s="20"/>
      <c r="O519" s="20"/>
      <c r="P519" s="20"/>
      <c r="Q519" s="15" t="str">
        <f aca="false">IF(COUNT($L519:$P519)&lt;5,"",ROUND(($L519*Lists!$M$2+$M519*Lists!$M$3+$N519*Lists!$M$4+$O519*Lists!$M$5+$P519*Lists!$M$6)/5*100,0))</f>
        <v/>
      </c>
      <c r="R519" s="16" t="str">
        <f aca="false">IF($Q519="","",IF($Q519&gt;=Lists!$M$20,"A",IF($Q519&gt;=Lists!$M$21,"B","C")))</f>
        <v/>
      </c>
      <c r="S519" s="16" t="str">
        <f aca="false">IF($A519="","",IF(COUNTIF(Records!$C$5:$C$3000,$A519)=0,"No data",CHOOSE(_xlfn.MAXIFS(Records!$R$5:$R$3000,Records!$C$5:$C$3000,$A519,Records!$Y$5:$Y$3000,"&lt;&gt;Closed")+1,"OK","Alert","Danger")))</f>
        <v/>
      </c>
      <c r="T519" s="15" t="str">
        <f aca="false">IF($A519="","",COUNTIFS(Records!$C$5:$C$3000,$A519,Records!$R$5:$R$3000,"&gt;0",Records!$Y$5:$Y$3000,"&lt;&gt;Closed"))</f>
        <v/>
      </c>
      <c r="U519" s="20"/>
      <c r="V519" s="20"/>
      <c r="W519" s="20"/>
      <c r="X519" s="20"/>
      <c r="Y519" s="20"/>
      <c r="Z519" s="20"/>
      <c r="AA519" s="20"/>
      <c r="AB519" s="20"/>
      <c r="AC519" s="20"/>
      <c r="AD519" s="20"/>
      <c r="AE519" s="20"/>
      <c r="AF519" s="20"/>
      <c r="AG519" s="20"/>
      <c r="AH519" s="20"/>
      <c r="AI519" s="20"/>
      <c r="AJ519" s="21"/>
      <c r="AK519" s="15" t="str">
        <f aca="true">IF($AJ519="","",$AJ519-TODAY())</f>
        <v/>
      </c>
      <c r="AL519" s="16" t="str">
        <f aca="false">IF($AJ519="","",IF($AK519&lt;0,"Danger",IF($AK519&lt;=Lists!$M$24,"Alert","OK")))</f>
        <v/>
      </c>
      <c r="AM519" s="19"/>
      <c r="AN519" s="19"/>
      <c r="AO519" s="19"/>
      <c r="AP519" s="19"/>
      <c r="AQ519" s="19"/>
      <c r="AR519" s="19"/>
      <c r="AS519" s="19"/>
      <c r="AT519" s="19"/>
      <c r="AU519" s="19"/>
      <c r="AV519" s="19"/>
    </row>
    <row r="520" customFormat="false" ht="15" hidden="false" customHeight="false" outlineLevel="0" collapsed="false">
      <c r="A520" s="19"/>
      <c r="B520" s="19"/>
      <c r="C520" s="19"/>
      <c r="D520" s="19"/>
      <c r="E520" s="19"/>
      <c r="F520" s="19"/>
      <c r="G520" s="19"/>
      <c r="H520" s="19"/>
      <c r="I520" s="19"/>
      <c r="J520" s="19"/>
      <c r="K520" s="19"/>
      <c r="L520" s="20"/>
      <c r="M520" s="20"/>
      <c r="N520" s="20"/>
      <c r="O520" s="20"/>
      <c r="P520" s="20"/>
      <c r="Q520" s="15" t="str">
        <f aca="false">IF(COUNT($L520:$P520)&lt;5,"",ROUND(($L520*Lists!$M$2+$M520*Lists!$M$3+$N520*Lists!$M$4+$O520*Lists!$M$5+$P520*Lists!$M$6)/5*100,0))</f>
        <v/>
      </c>
      <c r="R520" s="16" t="str">
        <f aca="false">IF($Q520="","",IF($Q520&gt;=Lists!$M$20,"A",IF($Q520&gt;=Lists!$M$21,"B","C")))</f>
        <v/>
      </c>
      <c r="S520" s="16" t="str">
        <f aca="false">IF($A520="","",IF(COUNTIF(Records!$C$5:$C$3000,$A520)=0,"No data",CHOOSE(_xlfn.MAXIFS(Records!$R$5:$R$3000,Records!$C$5:$C$3000,$A520,Records!$Y$5:$Y$3000,"&lt;&gt;Closed")+1,"OK","Alert","Danger")))</f>
        <v/>
      </c>
      <c r="T520" s="15" t="str">
        <f aca="false">IF($A520="","",COUNTIFS(Records!$C$5:$C$3000,$A520,Records!$R$5:$R$3000,"&gt;0",Records!$Y$5:$Y$3000,"&lt;&gt;Closed"))</f>
        <v/>
      </c>
      <c r="U520" s="20"/>
      <c r="V520" s="20"/>
      <c r="W520" s="20"/>
      <c r="X520" s="20"/>
      <c r="Y520" s="20"/>
      <c r="Z520" s="20"/>
      <c r="AA520" s="20"/>
      <c r="AB520" s="20"/>
      <c r="AC520" s="20"/>
      <c r="AD520" s="20"/>
      <c r="AE520" s="20"/>
      <c r="AF520" s="20"/>
      <c r="AG520" s="20"/>
      <c r="AH520" s="20"/>
      <c r="AI520" s="20"/>
      <c r="AJ520" s="21"/>
      <c r="AK520" s="15" t="str">
        <f aca="true">IF($AJ520="","",$AJ520-TODAY())</f>
        <v/>
      </c>
      <c r="AL520" s="16" t="str">
        <f aca="false">IF($AJ520="","",IF($AK520&lt;0,"Danger",IF($AK520&lt;=Lists!$M$24,"Alert","OK")))</f>
        <v/>
      </c>
      <c r="AM520" s="19"/>
      <c r="AN520" s="19"/>
      <c r="AO520" s="19"/>
      <c r="AP520" s="19"/>
      <c r="AQ520" s="19"/>
      <c r="AR520" s="19"/>
      <c r="AS520" s="19"/>
      <c r="AT520" s="19"/>
      <c r="AU520" s="19"/>
      <c r="AV520" s="19"/>
    </row>
    <row r="521" customFormat="false" ht="15" hidden="false" customHeight="false" outlineLevel="0" collapsed="false">
      <c r="A521" s="19"/>
      <c r="B521" s="19"/>
      <c r="C521" s="19"/>
      <c r="D521" s="19"/>
      <c r="E521" s="19"/>
      <c r="F521" s="19"/>
      <c r="G521" s="19"/>
      <c r="H521" s="19"/>
      <c r="I521" s="19"/>
      <c r="J521" s="19"/>
      <c r="K521" s="19"/>
      <c r="L521" s="20"/>
      <c r="M521" s="20"/>
      <c r="N521" s="20"/>
      <c r="O521" s="20"/>
      <c r="P521" s="20"/>
      <c r="Q521" s="15" t="str">
        <f aca="false">IF(COUNT($L521:$P521)&lt;5,"",ROUND(($L521*Lists!$M$2+$M521*Lists!$M$3+$N521*Lists!$M$4+$O521*Lists!$M$5+$P521*Lists!$M$6)/5*100,0))</f>
        <v/>
      </c>
      <c r="R521" s="16" t="str">
        <f aca="false">IF($Q521="","",IF($Q521&gt;=Lists!$M$20,"A",IF($Q521&gt;=Lists!$M$21,"B","C")))</f>
        <v/>
      </c>
      <c r="S521" s="16" t="str">
        <f aca="false">IF($A521="","",IF(COUNTIF(Records!$C$5:$C$3000,$A521)=0,"No data",CHOOSE(_xlfn.MAXIFS(Records!$R$5:$R$3000,Records!$C$5:$C$3000,$A521,Records!$Y$5:$Y$3000,"&lt;&gt;Closed")+1,"OK","Alert","Danger")))</f>
        <v/>
      </c>
      <c r="T521" s="15" t="str">
        <f aca="false">IF($A521="","",COUNTIFS(Records!$C$5:$C$3000,$A521,Records!$R$5:$R$3000,"&gt;0",Records!$Y$5:$Y$3000,"&lt;&gt;Closed"))</f>
        <v/>
      </c>
      <c r="U521" s="20"/>
      <c r="V521" s="20"/>
      <c r="W521" s="20"/>
      <c r="X521" s="20"/>
      <c r="Y521" s="20"/>
      <c r="Z521" s="20"/>
      <c r="AA521" s="20"/>
      <c r="AB521" s="20"/>
      <c r="AC521" s="20"/>
      <c r="AD521" s="20"/>
      <c r="AE521" s="20"/>
      <c r="AF521" s="20"/>
      <c r="AG521" s="20"/>
      <c r="AH521" s="20"/>
      <c r="AI521" s="20"/>
      <c r="AJ521" s="21"/>
      <c r="AK521" s="15" t="str">
        <f aca="true">IF($AJ521="","",$AJ521-TODAY())</f>
        <v/>
      </c>
      <c r="AL521" s="16" t="str">
        <f aca="false">IF($AJ521="","",IF($AK521&lt;0,"Danger",IF($AK521&lt;=Lists!$M$24,"Alert","OK")))</f>
        <v/>
      </c>
      <c r="AM521" s="19"/>
      <c r="AN521" s="19"/>
      <c r="AO521" s="19"/>
      <c r="AP521" s="19"/>
      <c r="AQ521" s="19"/>
      <c r="AR521" s="19"/>
      <c r="AS521" s="19"/>
      <c r="AT521" s="19"/>
      <c r="AU521" s="19"/>
      <c r="AV521" s="19"/>
    </row>
    <row r="522" customFormat="false" ht="15" hidden="false" customHeight="false" outlineLevel="0" collapsed="false">
      <c r="A522" s="19"/>
      <c r="B522" s="19"/>
      <c r="C522" s="19"/>
      <c r="D522" s="19"/>
      <c r="E522" s="19"/>
      <c r="F522" s="19"/>
      <c r="G522" s="19"/>
      <c r="H522" s="19"/>
      <c r="I522" s="19"/>
      <c r="J522" s="19"/>
      <c r="K522" s="19"/>
      <c r="L522" s="20"/>
      <c r="M522" s="20"/>
      <c r="N522" s="20"/>
      <c r="O522" s="20"/>
      <c r="P522" s="20"/>
      <c r="Q522" s="15" t="str">
        <f aca="false">IF(COUNT($L522:$P522)&lt;5,"",ROUND(($L522*Lists!$M$2+$M522*Lists!$M$3+$N522*Lists!$M$4+$O522*Lists!$M$5+$P522*Lists!$M$6)/5*100,0))</f>
        <v/>
      </c>
      <c r="R522" s="16" t="str">
        <f aca="false">IF($Q522="","",IF($Q522&gt;=Lists!$M$20,"A",IF($Q522&gt;=Lists!$M$21,"B","C")))</f>
        <v/>
      </c>
      <c r="S522" s="16" t="str">
        <f aca="false">IF($A522="","",IF(COUNTIF(Records!$C$5:$C$3000,$A522)=0,"No data",CHOOSE(_xlfn.MAXIFS(Records!$R$5:$R$3000,Records!$C$5:$C$3000,$A522,Records!$Y$5:$Y$3000,"&lt;&gt;Closed")+1,"OK","Alert","Danger")))</f>
        <v/>
      </c>
      <c r="T522" s="15" t="str">
        <f aca="false">IF($A522="","",COUNTIFS(Records!$C$5:$C$3000,$A522,Records!$R$5:$R$3000,"&gt;0",Records!$Y$5:$Y$3000,"&lt;&gt;Closed"))</f>
        <v/>
      </c>
      <c r="U522" s="20"/>
      <c r="V522" s="20"/>
      <c r="W522" s="20"/>
      <c r="X522" s="20"/>
      <c r="Y522" s="20"/>
      <c r="Z522" s="20"/>
      <c r="AA522" s="20"/>
      <c r="AB522" s="20"/>
      <c r="AC522" s="20"/>
      <c r="AD522" s="20"/>
      <c r="AE522" s="20"/>
      <c r="AF522" s="20"/>
      <c r="AG522" s="20"/>
      <c r="AH522" s="20"/>
      <c r="AI522" s="20"/>
      <c r="AJ522" s="21"/>
      <c r="AK522" s="15" t="str">
        <f aca="true">IF($AJ522="","",$AJ522-TODAY())</f>
        <v/>
      </c>
      <c r="AL522" s="16" t="str">
        <f aca="false">IF($AJ522="","",IF($AK522&lt;0,"Danger",IF($AK522&lt;=Lists!$M$24,"Alert","OK")))</f>
        <v/>
      </c>
      <c r="AM522" s="19"/>
      <c r="AN522" s="19"/>
      <c r="AO522" s="19"/>
      <c r="AP522" s="19"/>
      <c r="AQ522" s="19"/>
      <c r="AR522" s="19"/>
      <c r="AS522" s="19"/>
      <c r="AT522" s="19"/>
      <c r="AU522" s="19"/>
      <c r="AV522" s="19"/>
    </row>
    <row r="523" customFormat="false" ht="15" hidden="false" customHeight="false" outlineLevel="0" collapsed="false">
      <c r="A523" s="19"/>
      <c r="B523" s="19"/>
      <c r="C523" s="19"/>
      <c r="D523" s="19"/>
      <c r="E523" s="19"/>
      <c r="F523" s="19"/>
      <c r="G523" s="19"/>
      <c r="H523" s="19"/>
      <c r="I523" s="19"/>
      <c r="J523" s="19"/>
      <c r="K523" s="19"/>
      <c r="L523" s="20"/>
      <c r="M523" s="20"/>
      <c r="N523" s="20"/>
      <c r="O523" s="20"/>
      <c r="P523" s="20"/>
      <c r="Q523" s="15" t="str">
        <f aca="false">IF(COUNT($L523:$P523)&lt;5,"",ROUND(($L523*Lists!$M$2+$M523*Lists!$M$3+$N523*Lists!$M$4+$O523*Lists!$M$5+$P523*Lists!$M$6)/5*100,0))</f>
        <v/>
      </c>
      <c r="R523" s="16" t="str">
        <f aca="false">IF($Q523="","",IF($Q523&gt;=Lists!$M$20,"A",IF($Q523&gt;=Lists!$M$21,"B","C")))</f>
        <v/>
      </c>
      <c r="S523" s="16" t="str">
        <f aca="false">IF($A523="","",IF(COUNTIF(Records!$C$5:$C$3000,$A523)=0,"No data",CHOOSE(_xlfn.MAXIFS(Records!$R$5:$R$3000,Records!$C$5:$C$3000,$A523,Records!$Y$5:$Y$3000,"&lt;&gt;Closed")+1,"OK","Alert","Danger")))</f>
        <v/>
      </c>
      <c r="T523" s="15" t="str">
        <f aca="false">IF($A523="","",COUNTIFS(Records!$C$5:$C$3000,$A523,Records!$R$5:$R$3000,"&gt;0",Records!$Y$5:$Y$3000,"&lt;&gt;Closed"))</f>
        <v/>
      </c>
      <c r="U523" s="20"/>
      <c r="V523" s="20"/>
      <c r="W523" s="20"/>
      <c r="X523" s="20"/>
      <c r="Y523" s="20"/>
      <c r="Z523" s="20"/>
      <c r="AA523" s="20"/>
      <c r="AB523" s="20"/>
      <c r="AC523" s="20"/>
      <c r="AD523" s="20"/>
      <c r="AE523" s="20"/>
      <c r="AF523" s="20"/>
      <c r="AG523" s="20"/>
      <c r="AH523" s="20"/>
      <c r="AI523" s="20"/>
      <c r="AJ523" s="21"/>
      <c r="AK523" s="15" t="str">
        <f aca="true">IF($AJ523="","",$AJ523-TODAY())</f>
        <v/>
      </c>
      <c r="AL523" s="16" t="str">
        <f aca="false">IF($AJ523="","",IF($AK523&lt;0,"Danger",IF($AK523&lt;=Lists!$M$24,"Alert","OK")))</f>
        <v/>
      </c>
      <c r="AM523" s="19"/>
      <c r="AN523" s="19"/>
      <c r="AO523" s="19"/>
      <c r="AP523" s="19"/>
      <c r="AQ523" s="19"/>
      <c r="AR523" s="19"/>
      <c r="AS523" s="19"/>
      <c r="AT523" s="19"/>
      <c r="AU523" s="19"/>
      <c r="AV523" s="19"/>
    </row>
    <row r="524" customFormat="false" ht="15" hidden="false" customHeight="false" outlineLevel="0" collapsed="false">
      <c r="A524" s="19"/>
      <c r="B524" s="19"/>
      <c r="C524" s="19"/>
      <c r="D524" s="19"/>
      <c r="E524" s="19"/>
      <c r="F524" s="19"/>
      <c r="G524" s="19"/>
      <c r="H524" s="19"/>
      <c r="I524" s="19"/>
      <c r="J524" s="19"/>
      <c r="K524" s="19"/>
      <c r="L524" s="20"/>
      <c r="M524" s="20"/>
      <c r="N524" s="20"/>
      <c r="O524" s="20"/>
      <c r="P524" s="20"/>
      <c r="Q524" s="15" t="str">
        <f aca="false">IF(COUNT($L524:$P524)&lt;5,"",ROUND(($L524*Lists!$M$2+$M524*Lists!$M$3+$N524*Lists!$M$4+$O524*Lists!$M$5+$P524*Lists!$M$6)/5*100,0))</f>
        <v/>
      </c>
      <c r="R524" s="16" t="str">
        <f aca="false">IF($Q524="","",IF($Q524&gt;=Lists!$M$20,"A",IF($Q524&gt;=Lists!$M$21,"B","C")))</f>
        <v/>
      </c>
      <c r="S524" s="16" t="str">
        <f aca="false">IF($A524="","",IF(COUNTIF(Records!$C$5:$C$3000,$A524)=0,"No data",CHOOSE(_xlfn.MAXIFS(Records!$R$5:$R$3000,Records!$C$5:$C$3000,$A524,Records!$Y$5:$Y$3000,"&lt;&gt;Closed")+1,"OK","Alert","Danger")))</f>
        <v/>
      </c>
      <c r="T524" s="15" t="str">
        <f aca="false">IF($A524="","",COUNTIFS(Records!$C$5:$C$3000,$A524,Records!$R$5:$R$3000,"&gt;0",Records!$Y$5:$Y$3000,"&lt;&gt;Closed"))</f>
        <v/>
      </c>
      <c r="U524" s="20"/>
      <c r="V524" s="20"/>
      <c r="W524" s="20"/>
      <c r="X524" s="20"/>
      <c r="Y524" s="20"/>
      <c r="Z524" s="20"/>
      <c r="AA524" s="20"/>
      <c r="AB524" s="20"/>
      <c r="AC524" s="20"/>
      <c r="AD524" s="20"/>
      <c r="AE524" s="20"/>
      <c r="AF524" s="20"/>
      <c r="AG524" s="20"/>
      <c r="AH524" s="20"/>
      <c r="AI524" s="20"/>
      <c r="AJ524" s="21"/>
      <c r="AK524" s="15" t="str">
        <f aca="true">IF($AJ524="","",$AJ524-TODAY())</f>
        <v/>
      </c>
      <c r="AL524" s="16" t="str">
        <f aca="false">IF($AJ524="","",IF($AK524&lt;0,"Danger",IF($AK524&lt;=Lists!$M$24,"Alert","OK")))</f>
        <v/>
      </c>
      <c r="AM524" s="19"/>
      <c r="AN524" s="19"/>
      <c r="AO524" s="19"/>
      <c r="AP524" s="19"/>
      <c r="AQ524" s="19"/>
      <c r="AR524" s="19"/>
      <c r="AS524" s="19"/>
      <c r="AT524" s="19"/>
      <c r="AU524" s="19"/>
      <c r="AV524" s="19"/>
    </row>
    <row r="525" customFormat="false" ht="15" hidden="false" customHeight="false" outlineLevel="0" collapsed="false">
      <c r="A525" s="19"/>
      <c r="B525" s="19"/>
      <c r="C525" s="19"/>
      <c r="D525" s="19"/>
      <c r="E525" s="19"/>
      <c r="F525" s="19"/>
      <c r="G525" s="19"/>
      <c r="H525" s="19"/>
      <c r="I525" s="19"/>
      <c r="J525" s="19"/>
      <c r="K525" s="19"/>
      <c r="L525" s="20"/>
      <c r="M525" s="20"/>
      <c r="N525" s="20"/>
      <c r="O525" s="20"/>
      <c r="P525" s="20"/>
      <c r="Q525" s="15" t="str">
        <f aca="false">IF(COUNT($L525:$P525)&lt;5,"",ROUND(($L525*Lists!$M$2+$M525*Lists!$M$3+$N525*Lists!$M$4+$O525*Lists!$M$5+$P525*Lists!$M$6)/5*100,0))</f>
        <v/>
      </c>
      <c r="R525" s="16" t="str">
        <f aca="false">IF($Q525="","",IF($Q525&gt;=Lists!$M$20,"A",IF($Q525&gt;=Lists!$M$21,"B","C")))</f>
        <v/>
      </c>
      <c r="S525" s="16" t="str">
        <f aca="false">IF($A525="","",IF(COUNTIF(Records!$C$5:$C$3000,$A525)=0,"No data",CHOOSE(_xlfn.MAXIFS(Records!$R$5:$R$3000,Records!$C$5:$C$3000,$A525,Records!$Y$5:$Y$3000,"&lt;&gt;Closed")+1,"OK","Alert","Danger")))</f>
        <v/>
      </c>
      <c r="T525" s="15" t="str">
        <f aca="false">IF($A525="","",COUNTIFS(Records!$C$5:$C$3000,$A525,Records!$R$5:$R$3000,"&gt;0",Records!$Y$5:$Y$3000,"&lt;&gt;Closed"))</f>
        <v/>
      </c>
      <c r="U525" s="20"/>
      <c r="V525" s="20"/>
      <c r="W525" s="20"/>
      <c r="X525" s="20"/>
      <c r="Y525" s="20"/>
      <c r="Z525" s="20"/>
      <c r="AA525" s="20"/>
      <c r="AB525" s="20"/>
      <c r="AC525" s="20"/>
      <c r="AD525" s="20"/>
      <c r="AE525" s="20"/>
      <c r="AF525" s="20"/>
      <c r="AG525" s="20"/>
      <c r="AH525" s="20"/>
      <c r="AI525" s="20"/>
      <c r="AJ525" s="21"/>
      <c r="AK525" s="15" t="str">
        <f aca="true">IF($AJ525="","",$AJ525-TODAY())</f>
        <v/>
      </c>
      <c r="AL525" s="16" t="str">
        <f aca="false">IF($AJ525="","",IF($AK525&lt;0,"Danger",IF($AK525&lt;=Lists!$M$24,"Alert","OK")))</f>
        <v/>
      </c>
      <c r="AM525" s="19"/>
      <c r="AN525" s="19"/>
      <c r="AO525" s="19"/>
      <c r="AP525" s="19"/>
      <c r="AQ525" s="19"/>
      <c r="AR525" s="19"/>
      <c r="AS525" s="19"/>
      <c r="AT525" s="19"/>
      <c r="AU525" s="19"/>
      <c r="AV525" s="19"/>
    </row>
    <row r="526" customFormat="false" ht="15" hidden="false" customHeight="false" outlineLevel="0" collapsed="false">
      <c r="A526" s="19"/>
      <c r="B526" s="19"/>
      <c r="C526" s="19"/>
      <c r="D526" s="19"/>
      <c r="E526" s="19"/>
      <c r="F526" s="19"/>
      <c r="G526" s="19"/>
      <c r="H526" s="19"/>
      <c r="I526" s="19"/>
      <c r="J526" s="19"/>
      <c r="K526" s="19"/>
      <c r="L526" s="20"/>
      <c r="M526" s="20"/>
      <c r="N526" s="20"/>
      <c r="O526" s="20"/>
      <c r="P526" s="20"/>
      <c r="Q526" s="15" t="str">
        <f aca="false">IF(COUNT($L526:$P526)&lt;5,"",ROUND(($L526*Lists!$M$2+$M526*Lists!$M$3+$N526*Lists!$M$4+$O526*Lists!$M$5+$P526*Lists!$M$6)/5*100,0))</f>
        <v/>
      </c>
      <c r="R526" s="16" t="str">
        <f aca="false">IF($Q526="","",IF($Q526&gt;=Lists!$M$20,"A",IF($Q526&gt;=Lists!$M$21,"B","C")))</f>
        <v/>
      </c>
      <c r="S526" s="16" t="str">
        <f aca="false">IF($A526="","",IF(COUNTIF(Records!$C$5:$C$3000,$A526)=0,"No data",CHOOSE(_xlfn.MAXIFS(Records!$R$5:$R$3000,Records!$C$5:$C$3000,$A526,Records!$Y$5:$Y$3000,"&lt;&gt;Closed")+1,"OK","Alert","Danger")))</f>
        <v/>
      </c>
      <c r="T526" s="15" t="str">
        <f aca="false">IF($A526="","",COUNTIFS(Records!$C$5:$C$3000,$A526,Records!$R$5:$R$3000,"&gt;0",Records!$Y$5:$Y$3000,"&lt;&gt;Closed"))</f>
        <v/>
      </c>
      <c r="U526" s="20"/>
      <c r="V526" s="20"/>
      <c r="W526" s="20"/>
      <c r="X526" s="20"/>
      <c r="Y526" s="20"/>
      <c r="Z526" s="20"/>
      <c r="AA526" s="20"/>
      <c r="AB526" s="20"/>
      <c r="AC526" s="20"/>
      <c r="AD526" s="20"/>
      <c r="AE526" s="20"/>
      <c r="AF526" s="20"/>
      <c r="AG526" s="20"/>
      <c r="AH526" s="20"/>
      <c r="AI526" s="20"/>
      <c r="AJ526" s="21"/>
      <c r="AK526" s="15" t="str">
        <f aca="true">IF($AJ526="","",$AJ526-TODAY())</f>
        <v/>
      </c>
      <c r="AL526" s="16" t="str">
        <f aca="false">IF($AJ526="","",IF($AK526&lt;0,"Danger",IF($AK526&lt;=Lists!$M$24,"Alert","OK")))</f>
        <v/>
      </c>
      <c r="AM526" s="19"/>
      <c r="AN526" s="19"/>
      <c r="AO526" s="19"/>
      <c r="AP526" s="19"/>
      <c r="AQ526" s="19"/>
      <c r="AR526" s="19"/>
      <c r="AS526" s="19"/>
      <c r="AT526" s="19"/>
      <c r="AU526" s="19"/>
      <c r="AV526" s="19"/>
    </row>
    <row r="527" customFormat="false" ht="15" hidden="false" customHeight="false" outlineLevel="0" collapsed="false">
      <c r="A527" s="19"/>
      <c r="B527" s="19"/>
      <c r="C527" s="19"/>
      <c r="D527" s="19"/>
      <c r="E527" s="19"/>
      <c r="F527" s="19"/>
      <c r="G527" s="19"/>
      <c r="H527" s="19"/>
      <c r="I527" s="19"/>
      <c r="J527" s="19"/>
      <c r="K527" s="19"/>
      <c r="L527" s="20"/>
      <c r="M527" s="20"/>
      <c r="N527" s="20"/>
      <c r="O527" s="20"/>
      <c r="P527" s="20"/>
      <c r="Q527" s="15" t="str">
        <f aca="false">IF(COUNT($L527:$P527)&lt;5,"",ROUND(($L527*Lists!$M$2+$M527*Lists!$M$3+$N527*Lists!$M$4+$O527*Lists!$M$5+$P527*Lists!$M$6)/5*100,0))</f>
        <v/>
      </c>
      <c r="R527" s="16" t="str">
        <f aca="false">IF($Q527="","",IF($Q527&gt;=Lists!$M$20,"A",IF($Q527&gt;=Lists!$M$21,"B","C")))</f>
        <v/>
      </c>
      <c r="S527" s="16" t="str">
        <f aca="false">IF($A527="","",IF(COUNTIF(Records!$C$5:$C$3000,$A527)=0,"No data",CHOOSE(_xlfn.MAXIFS(Records!$R$5:$R$3000,Records!$C$5:$C$3000,$A527,Records!$Y$5:$Y$3000,"&lt;&gt;Closed")+1,"OK","Alert","Danger")))</f>
        <v/>
      </c>
      <c r="T527" s="15" t="str">
        <f aca="false">IF($A527="","",COUNTIFS(Records!$C$5:$C$3000,$A527,Records!$R$5:$R$3000,"&gt;0",Records!$Y$5:$Y$3000,"&lt;&gt;Closed"))</f>
        <v/>
      </c>
      <c r="U527" s="20"/>
      <c r="V527" s="20"/>
      <c r="W527" s="20"/>
      <c r="X527" s="20"/>
      <c r="Y527" s="20"/>
      <c r="Z527" s="20"/>
      <c r="AA527" s="20"/>
      <c r="AB527" s="20"/>
      <c r="AC527" s="20"/>
      <c r="AD527" s="20"/>
      <c r="AE527" s="20"/>
      <c r="AF527" s="20"/>
      <c r="AG527" s="20"/>
      <c r="AH527" s="20"/>
      <c r="AI527" s="20"/>
      <c r="AJ527" s="21"/>
      <c r="AK527" s="15" t="str">
        <f aca="true">IF($AJ527="","",$AJ527-TODAY())</f>
        <v/>
      </c>
      <c r="AL527" s="16" t="str">
        <f aca="false">IF($AJ527="","",IF($AK527&lt;0,"Danger",IF($AK527&lt;=Lists!$M$24,"Alert","OK")))</f>
        <v/>
      </c>
      <c r="AM527" s="19"/>
      <c r="AN527" s="19"/>
      <c r="AO527" s="19"/>
      <c r="AP527" s="19"/>
      <c r="AQ527" s="19"/>
      <c r="AR527" s="19"/>
      <c r="AS527" s="19"/>
      <c r="AT527" s="19"/>
      <c r="AU527" s="19"/>
      <c r="AV527" s="19"/>
    </row>
    <row r="528" customFormat="false" ht="15" hidden="false" customHeight="false" outlineLevel="0" collapsed="false">
      <c r="A528" s="19"/>
      <c r="B528" s="19"/>
      <c r="C528" s="19"/>
      <c r="D528" s="19"/>
      <c r="E528" s="19"/>
      <c r="F528" s="19"/>
      <c r="G528" s="19"/>
      <c r="H528" s="19"/>
      <c r="I528" s="19"/>
      <c r="J528" s="19"/>
      <c r="K528" s="19"/>
      <c r="L528" s="20"/>
      <c r="M528" s="20"/>
      <c r="N528" s="20"/>
      <c r="O528" s="20"/>
      <c r="P528" s="20"/>
      <c r="Q528" s="15" t="str">
        <f aca="false">IF(COUNT($L528:$P528)&lt;5,"",ROUND(($L528*Lists!$M$2+$M528*Lists!$M$3+$N528*Lists!$M$4+$O528*Lists!$M$5+$P528*Lists!$M$6)/5*100,0))</f>
        <v/>
      </c>
      <c r="R528" s="16" t="str">
        <f aca="false">IF($Q528="","",IF($Q528&gt;=Lists!$M$20,"A",IF($Q528&gt;=Lists!$M$21,"B","C")))</f>
        <v/>
      </c>
      <c r="S528" s="16" t="str">
        <f aca="false">IF($A528="","",IF(COUNTIF(Records!$C$5:$C$3000,$A528)=0,"No data",CHOOSE(_xlfn.MAXIFS(Records!$R$5:$R$3000,Records!$C$5:$C$3000,$A528,Records!$Y$5:$Y$3000,"&lt;&gt;Closed")+1,"OK","Alert","Danger")))</f>
        <v/>
      </c>
      <c r="T528" s="15" t="str">
        <f aca="false">IF($A528="","",COUNTIFS(Records!$C$5:$C$3000,$A528,Records!$R$5:$R$3000,"&gt;0",Records!$Y$5:$Y$3000,"&lt;&gt;Closed"))</f>
        <v/>
      </c>
      <c r="U528" s="20"/>
      <c r="V528" s="20"/>
      <c r="W528" s="20"/>
      <c r="X528" s="20"/>
      <c r="Y528" s="20"/>
      <c r="Z528" s="20"/>
      <c r="AA528" s="20"/>
      <c r="AB528" s="20"/>
      <c r="AC528" s="20"/>
      <c r="AD528" s="20"/>
      <c r="AE528" s="20"/>
      <c r="AF528" s="20"/>
      <c r="AG528" s="20"/>
      <c r="AH528" s="20"/>
      <c r="AI528" s="20"/>
      <c r="AJ528" s="21"/>
      <c r="AK528" s="15" t="str">
        <f aca="true">IF($AJ528="","",$AJ528-TODAY())</f>
        <v/>
      </c>
      <c r="AL528" s="16" t="str">
        <f aca="false">IF($AJ528="","",IF($AK528&lt;0,"Danger",IF($AK528&lt;=Lists!$M$24,"Alert","OK")))</f>
        <v/>
      </c>
      <c r="AM528" s="19"/>
      <c r="AN528" s="19"/>
      <c r="AO528" s="19"/>
      <c r="AP528" s="19"/>
      <c r="AQ528" s="19"/>
      <c r="AR528" s="19"/>
      <c r="AS528" s="19"/>
      <c r="AT528" s="19"/>
      <c r="AU528" s="19"/>
      <c r="AV528" s="19"/>
    </row>
    <row r="529" customFormat="false" ht="15" hidden="false" customHeight="false" outlineLevel="0" collapsed="false">
      <c r="A529" s="19"/>
      <c r="B529" s="19"/>
      <c r="C529" s="19"/>
      <c r="D529" s="19"/>
      <c r="E529" s="19"/>
      <c r="F529" s="19"/>
      <c r="G529" s="19"/>
      <c r="H529" s="19"/>
      <c r="I529" s="19"/>
      <c r="J529" s="19"/>
      <c r="K529" s="19"/>
      <c r="L529" s="20"/>
      <c r="M529" s="20"/>
      <c r="N529" s="20"/>
      <c r="O529" s="20"/>
      <c r="P529" s="20"/>
      <c r="Q529" s="15" t="str">
        <f aca="false">IF(COUNT($L529:$P529)&lt;5,"",ROUND(($L529*Lists!$M$2+$M529*Lists!$M$3+$N529*Lists!$M$4+$O529*Lists!$M$5+$P529*Lists!$M$6)/5*100,0))</f>
        <v/>
      </c>
      <c r="R529" s="16" t="str">
        <f aca="false">IF($Q529="","",IF($Q529&gt;=Lists!$M$20,"A",IF($Q529&gt;=Lists!$M$21,"B","C")))</f>
        <v/>
      </c>
      <c r="S529" s="16" t="str">
        <f aca="false">IF($A529="","",IF(COUNTIF(Records!$C$5:$C$3000,$A529)=0,"No data",CHOOSE(_xlfn.MAXIFS(Records!$R$5:$R$3000,Records!$C$5:$C$3000,$A529,Records!$Y$5:$Y$3000,"&lt;&gt;Closed")+1,"OK","Alert","Danger")))</f>
        <v/>
      </c>
      <c r="T529" s="15" t="str">
        <f aca="false">IF($A529="","",COUNTIFS(Records!$C$5:$C$3000,$A529,Records!$R$5:$R$3000,"&gt;0",Records!$Y$5:$Y$3000,"&lt;&gt;Closed"))</f>
        <v/>
      </c>
      <c r="U529" s="20"/>
      <c r="V529" s="20"/>
      <c r="W529" s="20"/>
      <c r="X529" s="20"/>
      <c r="Y529" s="20"/>
      <c r="Z529" s="20"/>
      <c r="AA529" s="20"/>
      <c r="AB529" s="20"/>
      <c r="AC529" s="20"/>
      <c r="AD529" s="20"/>
      <c r="AE529" s="20"/>
      <c r="AF529" s="20"/>
      <c r="AG529" s="20"/>
      <c r="AH529" s="20"/>
      <c r="AI529" s="20"/>
      <c r="AJ529" s="21"/>
      <c r="AK529" s="15" t="str">
        <f aca="true">IF($AJ529="","",$AJ529-TODAY())</f>
        <v/>
      </c>
      <c r="AL529" s="16" t="str">
        <f aca="false">IF($AJ529="","",IF($AK529&lt;0,"Danger",IF($AK529&lt;=Lists!$M$24,"Alert","OK")))</f>
        <v/>
      </c>
      <c r="AM529" s="19"/>
      <c r="AN529" s="19"/>
      <c r="AO529" s="19"/>
      <c r="AP529" s="19"/>
      <c r="AQ529" s="19"/>
      <c r="AR529" s="19"/>
      <c r="AS529" s="19"/>
      <c r="AT529" s="19"/>
      <c r="AU529" s="19"/>
      <c r="AV529" s="19"/>
    </row>
    <row r="530" customFormat="false" ht="15" hidden="false" customHeight="false" outlineLevel="0" collapsed="false">
      <c r="A530" s="19"/>
      <c r="B530" s="19"/>
      <c r="C530" s="19"/>
      <c r="D530" s="19"/>
      <c r="E530" s="19"/>
      <c r="F530" s="19"/>
      <c r="G530" s="19"/>
      <c r="H530" s="19"/>
      <c r="I530" s="19"/>
      <c r="J530" s="19"/>
      <c r="K530" s="19"/>
      <c r="L530" s="20"/>
      <c r="M530" s="20"/>
      <c r="N530" s="20"/>
      <c r="O530" s="20"/>
      <c r="P530" s="20"/>
      <c r="Q530" s="15" t="str">
        <f aca="false">IF(COUNT($L530:$P530)&lt;5,"",ROUND(($L530*Lists!$M$2+$M530*Lists!$M$3+$N530*Lists!$M$4+$O530*Lists!$M$5+$P530*Lists!$M$6)/5*100,0))</f>
        <v/>
      </c>
      <c r="R530" s="16" t="str">
        <f aca="false">IF($Q530="","",IF($Q530&gt;=Lists!$M$20,"A",IF($Q530&gt;=Lists!$M$21,"B","C")))</f>
        <v/>
      </c>
      <c r="S530" s="16" t="str">
        <f aca="false">IF($A530="","",IF(COUNTIF(Records!$C$5:$C$3000,$A530)=0,"No data",CHOOSE(_xlfn.MAXIFS(Records!$R$5:$R$3000,Records!$C$5:$C$3000,$A530,Records!$Y$5:$Y$3000,"&lt;&gt;Closed")+1,"OK","Alert","Danger")))</f>
        <v/>
      </c>
      <c r="T530" s="15" t="str">
        <f aca="false">IF($A530="","",COUNTIFS(Records!$C$5:$C$3000,$A530,Records!$R$5:$R$3000,"&gt;0",Records!$Y$5:$Y$3000,"&lt;&gt;Closed"))</f>
        <v/>
      </c>
      <c r="U530" s="20"/>
      <c r="V530" s="20"/>
      <c r="W530" s="20"/>
      <c r="X530" s="20"/>
      <c r="Y530" s="20"/>
      <c r="Z530" s="20"/>
      <c r="AA530" s="20"/>
      <c r="AB530" s="20"/>
      <c r="AC530" s="20"/>
      <c r="AD530" s="20"/>
      <c r="AE530" s="20"/>
      <c r="AF530" s="20"/>
      <c r="AG530" s="20"/>
      <c r="AH530" s="20"/>
      <c r="AI530" s="20"/>
      <c r="AJ530" s="21"/>
      <c r="AK530" s="15" t="str">
        <f aca="true">IF($AJ530="","",$AJ530-TODAY())</f>
        <v/>
      </c>
      <c r="AL530" s="16" t="str">
        <f aca="false">IF($AJ530="","",IF($AK530&lt;0,"Danger",IF($AK530&lt;=Lists!$M$24,"Alert","OK")))</f>
        <v/>
      </c>
      <c r="AM530" s="19"/>
      <c r="AN530" s="19"/>
      <c r="AO530" s="19"/>
      <c r="AP530" s="19"/>
      <c r="AQ530" s="19"/>
      <c r="AR530" s="19"/>
      <c r="AS530" s="19"/>
      <c r="AT530" s="19"/>
      <c r="AU530" s="19"/>
      <c r="AV530" s="19"/>
    </row>
    <row r="531" customFormat="false" ht="15" hidden="false" customHeight="false" outlineLevel="0" collapsed="false">
      <c r="A531" s="19"/>
      <c r="B531" s="19"/>
      <c r="C531" s="19"/>
      <c r="D531" s="19"/>
      <c r="E531" s="19"/>
      <c r="F531" s="19"/>
      <c r="G531" s="19"/>
      <c r="H531" s="19"/>
      <c r="I531" s="19"/>
      <c r="J531" s="19"/>
      <c r="K531" s="19"/>
      <c r="L531" s="20"/>
      <c r="M531" s="20"/>
      <c r="N531" s="20"/>
      <c r="O531" s="20"/>
      <c r="P531" s="20"/>
      <c r="Q531" s="15" t="str">
        <f aca="false">IF(COUNT($L531:$P531)&lt;5,"",ROUND(($L531*Lists!$M$2+$M531*Lists!$M$3+$N531*Lists!$M$4+$O531*Lists!$M$5+$P531*Lists!$M$6)/5*100,0))</f>
        <v/>
      </c>
      <c r="R531" s="16" t="str">
        <f aca="false">IF($Q531="","",IF($Q531&gt;=Lists!$M$20,"A",IF($Q531&gt;=Lists!$M$21,"B","C")))</f>
        <v/>
      </c>
      <c r="S531" s="16" t="str">
        <f aca="false">IF($A531="","",IF(COUNTIF(Records!$C$5:$C$3000,$A531)=0,"No data",CHOOSE(_xlfn.MAXIFS(Records!$R$5:$R$3000,Records!$C$5:$C$3000,$A531,Records!$Y$5:$Y$3000,"&lt;&gt;Closed")+1,"OK","Alert","Danger")))</f>
        <v/>
      </c>
      <c r="T531" s="15" t="str">
        <f aca="false">IF($A531="","",COUNTIFS(Records!$C$5:$C$3000,$A531,Records!$R$5:$R$3000,"&gt;0",Records!$Y$5:$Y$3000,"&lt;&gt;Closed"))</f>
        <v/>
      </c>
      <c r="U531" s="20"/>
      <c r="V531" s="20"/>
      <c r="W531" s="20"/>
      <c r="X531" s="20"/>
      <c r="Y531" s="20"/>
      <c r="Z531" s="20"/>
      <c r="AA531" s="20"/>
      <c r="AB531" s="20"/>
      <c r="AC531" s="20"/>
      <c r="AD531" s="20"/>
      <c r="AE531" s="20"/>
      <c r="AF531" s="20"/>
      <c r="AG531" s="20"/>
      <c r="AH531" s="20"/>
      <c r="AI531" s="20"/>
      <c r="AJ531" s="21"/>
      <c r="AK531" s="15" t="str">
        <f aca="true">IF($AJ531="","",$AJ531-TODAY())</f>
        <v/>
      </c>
      <c r="AL531" s="16" t="str">
        <f aca="false">IF($AJ531="","",IF($AK531&lt;0,"Danger",IF($AK531&lt;=Lists!$M$24,"Alert","OK")))</f>
        <v/>
      </c>
      <c r="AM531" s="19"/>
      <c r="AN531" s="19"/>
      <c r="AO531" s="19"/>
      <c r="AP531" s="19"/>
      <c r="AQ531" s="19"/>
      <c r="AR531" s="19"/>
      <c r="AS531" s="19"/>
      <c r="AT531" s="19"/>
      <c r="AU531" s="19"/>
      <c r="AV531" s="19"/>
    </row>
    <row r="532" customFormat="false" ht="15" hidden="false" customHeight="false" outlineLevel="0" collapsed="false">
      <c r="A532" s="19"/>
      <c r="B532" s="19"/>
      <c r="C532" s="19"/>
      <c r="D532" s="19"/>
      <c r="E532" s="19"/>
      <c r="F532" s="19"/>
      <c r="G532" s="19"/>
      <c r="H532" s="19"/>
      <c r="I532" s="19"/>
      <c r="J532" s="19"/>
      <c r="K532" s="19"/>
      <c r="L532" s="20"/>
      <c r="M532" s="20"/>
      <c r="N532" s="20"/>
      <c r="O532" s="20"/>
      <c r="P532" s="20"/>
      <c r="Q532" s="15" t="str">
        <f aca="false">IF(COUNT($L532:$P532)&lt;5,"",ROUND(($L532*Lists!$M$2+$M532*Lists!$M$3+$N532*Lists!$M$4+$O532*Lists!$M$5+$P532*Lists!$M$6)/5*100,0))</f>
        <v/>
      </c>
      <c r="R532" s="16" t="str">
        <f aca="false">IF($Q532="","",IF($Q532&gt;=Lists!$M$20,"A",IF($Q532&gt;=Lists!$M$21,"B","C")))</f>
        <v/>
      </c>
      <c r="S532" s="16" t="str">
        <f aca="false">IF($A532="","",IF(COUNTIF(Records!$C$5:$C$3000,$A532)=0,"No data",CHOOSE(_xlfn.MAXIFS(Records!$R$5:$R$3000,Records!$C$5:$C$3000,$A532,Records!$Y$5:$Y$3000,"&lt;&gt;Closed")+1,"OK","Alert","Danger")))</f>
        <v/>
      </c>
      <c r="T532" s="15" t="str">
        <f aca="false">IF($A532="","",COUNTIFS(Records!$C$5:$C$3000,$A532,Records!$R$5:$R$3000,"&gt;0",Records!$Y$5:$Y$3000,"&lt;&gt;Closed"))</f>
        <v/>
      </c>
      <c r="U532" s="20"/>
      <c r="V532" s="20"/>
      <c r="W532" s="20"/>
      <c r="X532" s="20"/>
      <c r="Y532" s="20"/>
      <c r="Z532" s="20"/>
      <c r="AA532" s="20"/>
      <c r="AB532" s="20"/>
      <c r="AC532" s="20"/>
      <c r="AD532" s="20"/>
      <c r="AE532" s="20"/>
      <c r="AF532" s="20"/>
      <c r="AG532" s="20"/>
      <c r="AH532" s="20"/>
      <c r="AI532" s="20"/>
      <c r="AJ532" s="21"/>
      <c r="AK532" s="15" t="str">
        <f aca="true">IF($AJ532="","",$AJ532-TODAY())</f>
        <v/>
      </c>
      <c r="AL532" s="16" t="str">
        <f aca="false">IF($AJ532="","",IF($AK532&lt;0,"Danger",IF($AK532&lt;=Lists!$M$24,"Alert","OK")))</f>
        <v/>
      </c>
      <c r="AM532" s="19"/>
      <c r="AN532" s="19"/>
      <c r="AO532" s="19"/>
      <c r="AP532" s="19"/>
      <c r="AQ532" s="19"/>
      <c r="AR532" s="19"/>
      <c r="AS532" s="19"/>
      <c r="AT532" s="19"/>
      <c r="AU532" s="19"/>
      <c r="AV532" s="19"/>
    </row>
    <row r="533" customFormat="false" ht="15" hidden="false" customHeight="false" outlineLevel="0" collapsed="false">
      <c r="A533" s="19"/>
      <c r="B533" s="19"/>
      <c r="C533" s="19"/>
      <c r="D533" s="19"/>
      <c r="E533" s="19"/>
      <c r="F533" s="19"/>
      <c r="G533" s="19"/>
      <c r="H533" s="19"/>
      <c r="I533" s="19"/>
      <c r="J533" s="19"/>
      <c r="K533" s="19"/>
      <c r="L533" s="20"/>
      <c r="M533" s="20"/>
      <c r="N533" s="20"/>
      <c r="O533" s="20"/>
      <c r="P533" s="20"/>
      <c r="Q533" s="15" t="str">
        <f aca="false">IF(COUNT($L533:$P533)&lt;5,"",ROUND(($L533*Lists!$M$2+$M533*Lists!$M$3+$N533*Lists!$M$4+$O533*Lists!$M$5+$P533*Lists!$M$6)/5*100,0))</f>
        <v/>
      </c>
      <c r="R533" s="16" t="str">
        <f aca="false">IF($Q533="","",IF($Q533&gt;=Lists!$M$20,"A",IF($Q533&gt;=Lists!$M$21,"B","C")))</f>
        <v/>
      </c>
      <c r="S533" s="16" t="str">
        <f aca="false">IF($A533="","",IF(COUNTIF(Records!$C$5:$C$3000,$A533)=0,"No data",CHOOSE(_xlfn.MAXIFS(Records!$R$5:$R$3000,Records!$C$5:$C$3000,$A533,Records!$Y$5:$Y$3000,"&lt;&gt;Closed")+1,"OK","Alert","Danger")))</f>
        <v/>
      </c>
      <c r="T533" s="15" t="str">
        <f aca="false">IF($A533="","",COUNTIFS(Records!$C$5:$C$3000,$A533,Records!$R$5:$R$3000,"&gt;0",Records!$Y$5:$Y$3000,"&lt;&gt;Closed"))</f>
        <v/>
      </c>
      <c r="U533" s="20"/>
      <c r="V533" s="20"/>
      <c r="W533" s="20"/>
      <c r="X533" s="20"/>
      <c r="Y533" s="20"/>
      <c r="Z533" s="20"/>
      <c r="AA533" s="20"/>
      <c r="AB533" s="20"/>
      <c r="AC533" s="20"/>
      <c r="AD533" s="20"/>
      <c r="AE533" s="20"/>
      <c r="AF533" s="20"/>
      <c r="AG533" s="20"/>
      <c r="AH533" s="20"/>
      <c r="AI533" s="20"/>
      <c r="AJ533" s="21"/>
      <c r="AK533" s="15" t="str">
        <f aca="true">IF($AJ533="","",$AJ533-TODAY())</f>
        <v/>
      </c>
      <c r="AL533" s="16" t="str">
        <f aca="false">IF($AJ533="","",IF($AK533&lt;0,"Danger",IF($AK533&lt;=Lists!$M$24,"Alert","OK")))</f>
        <v/>
      </c>
      <c r="AM533" s="19"/>
      <c r="AN533" s="19"/>
      <c r="AO533" s="19"/>
      <c r="AP533" s="19"/>
      <c r="AQ533" s="19"/>
      <c r="AR533" s="19"/>
      <c r="AS533" s="19"/>
      <c r="AT533" s="19"/>
      <c r="AU533" s="19"/>
      <c r="AV533" s="19"/>
    </row>
    <row r="534" customFormat="false" ht="15" hidden="false" customHeight="false" outlineLevel="0" collapsed="false">
      <c r="A534" s="19"/>
      <c r="B534" s="19"/>
      <c r="C534" s="19"/>
      <c r="D534" s="19"/>
      <c r="E534" s="19"/>
      <c r="F534" s="19"/>
      <c r="G534" s="19"/>
      <c r="H534" s="19"/>
      <c r="I534" s="19"/>
      <c r="J534" s="19"/>
      <c r="K534" s="19"/>
      <c r="L534" s="20"/>
      <c r="M534" s="20"/>
      <c r="N534" s="20"/>
      <c r="O534" s="20"/>
      <c r="P534" s="20"/>
      <c r="Q534" s="15" t="str">
        <f aca="false">IF(COUNT($L534:$P534)&lt;5,"",ROUND(($L534*Lists!$M$2+$M534*Lists!$M$3+$N534*Lists!$M$4+$O534*Lists!$M$5+$P534*Lists!$M$6)/5*100,0))</f>
        <v/>
      </c>
      <c r="R534" s="16" t="str">
        <f aca="false">IF($Q534="","",IF($Q534&gt;=Lists!$M$20,"A",IF($Q534&gt;=Lists!$M$21,"B","C")))</f>
        <v/>
      </c>
      <c r="S534" s="16" t="str">
        <f aca="false">IF($A534="","",IF(COUNTIF(Records!$C$5:$C$3000,$A534)=0,"No data",CHOOSE(_xlfn.MAXIFS(Records!$R$5:$R$3000,Records!$C$5:$C$3000,$A534,Records!$Y$5:$Y$3000,"&lt;&gt;Closed")+1,"OK","Alert","Danger")))</f>
        <v/>
      </c>
      <c r="T534" s="15" t="str">
        <f aca="false">IF($A534="","",COUNTIFS(Records!$C$5:$C$3000,$A534,Records!$R$5:$R$3000,"&gt;0",Records!$Y$5:$Y$3000,"&lt;&gt;Closed"))</f>
        <v/>
      </c>
      <c r="U534" s="20"/>
      <c r="V534" s="20"/>
      <c r="W534" s="20"/>
      <c r="X534" s="20"/>
      <c r="Y534" s="20"/>
      <c r="Z534" s="20"/>
      <c r="AA534" s="20"/>
      <c r="AB534" s="20"/>
      <c r="AC534" s="20"/>
      <c r="AD534" s="20"/>
      <c r="AE534" s="20"/>
      <c r="AF534" s="20"/>
      <c r="AG534" s="20"/>
      <c r="AH534" s="20"/>
      <c r="AI534" s="20"/>
      <c r="AJ534" s="21"/>
      <c r="AK534" s="15" t="str">
        <f aca="true">IF($AJ534="","",$AJ534-TODAY())</f>
        <v/>
      </c>
      <c r="AL534" s="16" t="str">
        <f aca="false">IF($AJ534="","",IF($AK534&lt;0,"Danger",IF($AK534&lt;=Lists!$M$24,"Alert","OK")))</f>
        <v/>
      </c>
      <c r="AM534" s="19"/>
      <c r="AN534" s="19"/>
      <c r="AO534" s="19"/>
      <c r="AP534" s="19"/>
      <c r="AQ534" s="19"/>
      <c r="AR534" s="19"/>
      <c r="AS534" s="19"/>
      <c r="AT534" s="19"/>
      <c r="AU534" s="19"/>
      <c r="AV534" s="19"/>
    </row>
    <row r="535" customFormat="false" ht="15" hidden="false" customHeight="false" outlineLevel="0" collapsed="false">
      <c r="A535" s="19"/>
      <c r="B535" s="19"/>
      <c r="C535" s="19"/>
      <c r="D535" s="19"/>
      <c r="E535" s="19"/>
      <c r="F535" s="19"/>
      <c r="G535" s="19"/>
      <c r="H535" s="19"/>
      <c r="I535" s="19"/>
      <c r="J535" s="19"/>
      <c r="K535" s="19"/>
      <c r="L535" s="20"/>
      <c r="M535" s="20"/>
      <c r="N535" s="20"/>
      <c r="O535" s="20"/>
      <c r="P535" s="20"/>
      <c r="Q535" s="15" t="str">
        <f aca="false">IF(COUNT($L535:$P535)&lt;5,"",ROUND(($L535*Lists!$M$2+$M535*Lists!$M$3+$N535*Lists!$M$4+$O535*Lists!$M$5+$P535*Lists!$M$6)/5*100,0))</f>
        <v/>
      </c>
      <c r="R535" s="16" t="str">
        <f aca="false">IF($Q535="","",IF($Q535&gt;=Lists!$M$20,"A",IF($Q535&gt;=Lists!$M$21,"B","C")))</f>
        <v/>
      </c>
      <c r="S535" s="16" t="str">
        <f aca="false">IF($A535="","",IF(COUNTIF(Records!$C$5:$C$3000,$A535)=0,"No data",CHOOSE(_xlfn.MAXIFS(Records!$R$5:$R$3000,Records!$C$5:$C$3000,$A535,Records!$Y$5:$Y$3000,"&lt;&gt;Closed")+1,"OK","Alert","Danger")))</f>
        <v/>
      </c>
      <c r="T535" s="15" t="str">
        <f aca="false">IF($A535="","",COUNTIFS(Records!$C$5:$C$3000,$A535,Records!$R$5:$R$3000,"&gt;0",Records!$Y$5:$Y$3000,"&lt;&gt;Closed"))</f>
        <v/>
      </c>
      <c r="U535" s="20"/>
      <c r="V535" s="20"/>
      <c r="W535" s="20"/>
      <c r="X535" s="20"/>
      <c r="Y535" s="20"/>
      <c r="Z535" s="20"/>
      <c r="AA535" s="20"/>
      <c r="AB535" s="20"/>
      <c r="AC535" s="20"/>
      <c r="AD535" s="20"/>
      <c r="AE535" s="20"/>
      <c r="AF535" s="20"/>
      <c r="AG535" s="20"/>
      <c r="AH535" s="20"/>
      <c r="AI535" s="20"/>
      <c r="AJ535" s="21"/>
      <c r="AK535" s="15" t="str">
        <f aca="true">IF($AJ535="","",$AJ535-TODAY())</f>
        <v/>
      </c>
      <c r="AL535" s="16" t="str">
        <f aca="false">IF($AJ535="","",IF($AK535&lt;0,"Danger",IF($AK535&lt;=Lists!$M$24,"Alert","OK")))</f>
        <v/>
      </c>
      <c r="AM535" s="19"/>
      <c r="AN535" s="19"/>
      <c r="AO535" s="19"/>
      <c r="AP535" s="19"/>
      <c r="AQ535" s="19"/>
      <c r="AR535" s="19"/>
      <c r="AS535" s="19"/>
      <c r="AT535" s="19"/>
      <c r="AU535" s="19"/>
      <c r="AV535" s="19"/>
    </row>
    <row r="536" customFormat="false" ht="15" hidden="false" customHeight="false" outlineLevel="0" collapsed="false">
      <c r="A536" s="19"/>
      <c r="B536" s="19"/>
      <c r="C536" s="19"/>
      <c r="D536" s="19"/>
      <c r="E536" s="19"/>
      <c r="F536" s="19"/>
      <c r="G536" s="19"/>
      <c r="H536" s="19"/>
      <c r="I536" s="19"/>
      <c r="J536" s="19"/>
      <c r="K536" s="19"/>
      <c r="L536" s="20"/>
      <c r="M536" s="20"/>
      <c r="N536" s="20"/>
      <c r="O536" s="20"/>
      <c r="P536" s="20"/>
      <c r="Q536" s="15" t="str">
        <f aca="false">IF(COUNT($L536:$P536)&lt;5,"",ROUND(($L536*Lists!$M$2+$M536*Lists!$M$3+$N536*Lists!$M$4+$O536*Lists!$M$5+$P536*Lists!$M$6)/5*100,0))</f>
        <v/>
      </c>
      <c r="R536" s="16" t="str">
        <f aca="false">IF($Q536="","",IF($Q536&gt;=Lists!$M$20,"A",IF($Q536&gt;=Lists!$M$21,"B","C")))</f>
        <v/>
      </c>
      <c r="S536" s="16" t="str">
        <f aca="false">IF($A536="","",IF(COUNTIF(Records!$C$5:$C$3000,$A536)=0,"No data",CHOOSE(_xlfn.MAXIFS(Records!$R$5:$R$3000,Records!$C$5:$C$3000,$A536,Records!$Y$5:$Y$3000,"&lt;&gt;Closed")+1,"OK","Alert","Danger")))</f>
        <v/>
      </c>
      <c r="T536" s="15" t="str">
        <f aca="false">IF($A536="","",COUNTIFS(Records!$C$5:$C$3000,$A536,Records!$R$5:$R$3000,"&gt;0",Records!$Y$5:$Y$3000,"&lt;&gt;Closed"))</f>
        <v/>
      </c>
      <c r="U536" s="20"/>
      <c r="V536" s="20"/>
      <c r="W536" s="20"/>
      <c r="X536" s="20"/>
      <c r="Y536" s="20"/>
      <c r="Z536" s="20"/>
      <c r="AA536" s="20"/>
      <c r="AB536" s="20"/>
      <c r="AC536" s="20"/>
      <c r="AD536" s="20"/>
      <c r="AE536" s="20"/>
      <c r="AF536" s="20"/>
      <c r="AG536" s="20"/>
      <c r="AH536" s="20"/>
      <c r="AI536" s="20"/>
      <c r="AJ536" s="21"/>
      <c r="AK536" s="15" t="str">
        <f aca="true">IF($AJ536="","",$AJ536-TODAY())</f>
        <v/>
      </c>
      <c r="AL536" s="16" t="str">
        <f aca="false">IF($AJ536="","",IF($AK536&lt;0,"Danger",IF($AK536&lt;=Lists!$M$24,"Alert","OK")))</f>
        <v/>
      </c>
      <c r="AM536" s="19"/>
      <c r="AN536" s="19"/>
      <c r="AO536" s="19"/>
      <c r="AP536" s="19"/>
      <c r="AQ536" s="19"/>
      <c r="AR536" s="19"/>
      <c r="AS536" s="19"/>
      <c r="AT536" s="19"/>
      <c r="AU536" s="19"/>
      <c r="AV536" s="19"/>
    </row>
    <row r="537" customFormat="false" ht="15" hidden="false" customHeight="false" outlineLevel="0" collapsed="false">
      <c r="A537" s="19"/>
      <c r="B537" s="19"/>
      <c r="C537" s="19"/>
      <c r="D537" s="19"/>
      <c r="E537" s="19"/>
      <c r="F537" s="19"/>
      <c r="G537" s="19"/>
      <c r="H537" s="19"/>
      <c r="I537" s="19"/>
      <c r="J537" s="19"/>
      <c r="K537" s="19"/>
      <c r="L537" s="20"/>
      <c r="M537" s="20"/>
      <c r="N537" s="20"/>
      <c r="O537" s="20"/>
      <c r="P537" s="20"/>
      <c r="Q537" s="15" t="str">
        <f aca="false">IF(COUNT($L537:$P537)&lt;5,"",ROUND(($L537*Lists!$M$2+$M537*Lists!$M$3+$N537*Lists!$M$4+$O537*Lists!$M$5+$P537*Lists!$M$6)/5*100,0))</f>
        <v/>
      </c>
      <c r="R537" s="16" t="str">
        <f aca="false">IF($Q537="","",IF($Q537&gt;=Lists!$M$20,"A",IF($Q537&gt;=Lists!$M$21,"B","C")))</f>
        <v/>
      </c>
      <c r="S537" s="16" t="str">
        <f aca="false">IF($A537="","",IF(COUNTIF(Records!$C$5:$C$3000,$A537)=0,"No data",CHOOSE(_xlfn.MAXIFS(Records!$R$5:$R$3000,Records!$C$5:$C$3000,$A537,Records!$Y$5:$Y$3000,"&lt;&gt;Closed")+1,"OK","Alert","Danger")))</f>
        <v/>
      </c>
      <c r="T537" s="15" t="str">
        <f aca="false">IF($A537="","",COUNTIFS(Records!$C$5:$C$3000,$A537,Records!$R$5:$R$3000,"&gt;0",Records!$Y$5:$Y$3000,"&lt;&gt;Closed"))</f>
        <v/>
      </c>
      <c r="U537" s="20"/>
      <c r="V537" s="20"/>
      <c r="W537" s="20"/>
      <c r="X537" s="20"/>
      <c r="Y537" s="20"/>
      <c r="Z537" s="20"/>
      <c r="AA537" s="20"/>
      <c r="AB537" s="20"/>
      <c r="AC537" s="20"/>
      <c r="AD537" s="20"/>
      <c r="AE537" s="20"/>
      <c r="AF537" s="20"/>
      <c r="AG537" s="20"/>
      <c r="AH537" s="20"/>
      <c r="AI537" s="20"/>
      <c r="AJ537" s="21"/>
      <c r="AK537" s="15" t="str">
        <f aca="true">IF($AJ537="","",$AJ537-TODAY())</f>
        <v/>
      </c>
      <c r="AL537" s="16" t="str">
        <f aca="false">IF($AJ537="","",IF($AK537&lt;0,"Danger",IF($AK537&lt;=Lists!$M$24,"Alert","OK")))</f>
        <v/>
      </c>
      <c r="AM537" s="19"/>
      <c r="AN537" s="19"/>
      <c r="AO537" s="19"/>
      <c r="AP537" s="19"/>
      <c r="AQ537" s="19"/>
      <c r="AR537" s="19"/>
      <c r="AS537" s="19"/>
      <c r="AT537" s="19"/>
      <c r="AU537" s="19"/>
      <c r="AV537" s="19"/>
    </row>
    <row r="538" customFormat="false" ht="15" hidden="false" customHeight="false" outlineLevel="0" collapsed="false">
      <c r="A538" s="19"/>
      <c r="B538" s="19"/>
      <c r="C538" s="19"/>
      <c r="D538" s="19"/>
      <c r="E538" s="19"/>
      <c r="F538" s="19"/>
      <c r="G538" s="19"/>
      <c r="H538" s="19"/>
      <c r="I538" s="19"/>
      <c r="J538" s="19"/>
      <c r="K538" s="19"/>
      <c r="L538" s="20"/>
      <c r="M538" s="20"/>
      <c r="N538" s="20"/>
      <c r="O538" s="20"/>
      <c r="P538" s="20"/>
      <c r="Q538" s="15" t="str">
        <f aca="false">IF(COUNT($L538:$P538)&lt;5,"",ROUND(($L538*Lists!$M$2+$M538*Lists!$M$3+$N538*Lists!$M$4+$O538*Lists!$M$5+$P538*Lists!$M$6)/5*100,0))</f>
        <v/>
      </c>
      <c r="R538" s="16" t="str">
        <f aca="false">IF($Q538="","",IF($Q538&gt;=Lists!$M$20,"A",IF($Q538&gt;=Lists!$M$21,"B","C")))</f>
        <v/>
      </c>
      <c r="S538" s="16" t="str">
        <f aca="false">IF($A538="","",IF(COUNTIF(Records!$C$5:$C$3000,$A538)=0,"No data",CHOOSE(_xlfn.MAXIFS(Records!$R$5:$R$3000,Records!$C$5:$C$3000,$A538,Records!$Y$5:$Y$3000,"&lt;&gt;Closed")+1,"OK","Alert","Danger")))</f>
        <v/>
      </c>
      <c r="T538" s="15" t="str">
        <f aca="false">IF($A538="","",COUNTIFS(Records!$C$5:$C$3000,$A538,Records!$R$5:$R$3000,"&gt;0",Records!$Y$5:$Y$3000,"&lt;&gt;Closed"))</f>
        <v/>
      </c>
      <c r="U538" s="20"/>
      <c r="V538" s="20"/>
      <c r="W538" s="20"/>
      <c r="X538" s="20"/>
      <c r="Y538" s="20"/>
      <c r="Z538" s="20"/>
      <c r="AA538" s="20"/>
      <c r="AB538" s="20"/>
      <c r="AC538" s="20"/>
      <c r="AD538" s="20"/>
      <c r="AE538" s="20"/>
      <c r="AF538" s="20"/>
      <c r="AG538" s="20"/>
      <c r="AH538" s="20"/>
      <c r="AI538" s="20"/>
      <c r="AJ538" s="21"/>
      <c r="AK538" s="15" t="str">
        <f aca="true">IF($AJ538="","",$AJ538-TODAY())</f>
        <v/>
      </c>
      <c r="AL538" s="16" t="str">
        <f aca="false">IF($AJ538="","",IF($AK538&lt;0,"Danger",IF($AK538&lt;=Lists!$M$24,"Alert","OK")))</f>
        <v/>
      </c>
      <c r="AM538" s="19"/>
      <c r="AN538" s="19"/>
      <c r="AO538" s="19"/>
      <c r="AP538" s="19"/>
      <c r="AQ538" s="19"/>
      <c r="AR538" s="19"/>
      <c r="AS538" s="19"/>
      <c r="AT538" s="19"/>
      <c r="AU538" s="19"/>
      <c r="AV538" s="19"/>
    </row>
    <row r="539" customFormat="false" ht="15" hidden="false" customHeight="false" outlineLevel="0" collapsed="false">
      <c r="A539" s="19"/>
      <c r="B539" s="19"/>
      <c r="C539" s="19"/>
      <c r="D539" s="19"/>
      <c r="E539" s="19"/>
      <c r="F539" s="19"/>
      <c r="G539" s="19"/>
      <c r="H539" s="19"/>
      <c r="I539" s="19"/>
      <c r="J539" s="19"/>
      <c r="K539" s="19"/>
      <c r="L539" s="20"/>
      <c r="M539" s="20"/>
      <c r="N539" s="20"/>
      <c r="O539" s="20"/>
      <c r="P539" s="20"/>
      <c r="Q539" s="15" t="str">
        <f aca="false">IF(COUNT($L539:$P539)&lt;5,"",ROUND(($L539*Lists!$M$2+$M539*Lists!$M$3+$N539*Lists!$M$4+$O539*Lists!$M$5+$P539*Lists!$M$6)/5*100,0))</f>
        <v/>
      </c>
      <c r="R539" s="16" t="str">
        <f aca="false">IF($Q539="","",IF($Q539&gt;=Lists!$M$20,"A",IF($Q539&gt;=Lists!$M$21,"B","C")))</f>
        <v/>
      </c>
      <c r="S539" s="16" t="str">
        <f aca="false">IF($A539="","",IF(COUNTIF(Records!$C$5:$C$3000,$A539)=0,"No data",CHOOSE(_xlfn.MAXIFS(Records!$R$5:$R$3000,Records!$C$5:$C$3000,$A539,Records!$Y$5:$Y$3000,"&lt;&gt;Closed")+1,"OK","Alert","Danger")))</f>
        <v/>
      </c>
      <c r="T539" s="15" t="str">
        <f aca="false">IF($A539="","",COUNTIFS(Records!$C$5:$C$3000,$A539,Records!$R$5:$R$3000,"&gt;0",Records!$Y$5:$Y$3000,"&lt;&gt;Closed"))</f>
        <v/>
      </c>
      <c r="U539" s="20"/>
      <c r="V539" s="20"/>
      <c r="W539" s="20"/>
      <c r="X539" s="20"/>
      <c r="Y539" s="20"/>
      <c r="Z539" s="20"/>
      <c r="AA539" s="20"/>
      <c r="AB539" s="20"/>
      <c r="AC539" s="20"/>
      <c r="AD539" s="20"/>
      <c r="AE539" s="20"/>
      <c r="AF539" s="20"/>
      <c r="AG539" s="20"/>
      <c r="AH539" s="20"/>
      <c r="AI539" s="20"/>
      <c r="AJ539" s="21"/>
      <c r="AK539" s="15" t="str">
        <f aca="true">IF($AJ539="","",$AJ539-TODAY())</f>
        <v/>
      </c>
      <c r="AL539" s="16" t="str">
        <f aca="false">IF($AJ539="","",IF($AK539&lt;0,"Danger",IF($AK539&lt;=Lists!$M$24,"Alert","OK")))</f>
        <v/>
      </c>
      <c r="AM539" s="19"/>
      <c r="AN539" s="19"/>
      <c r="AO539" s="19"/>
      <c r="AP539" s="19"/>
      <c r="AQ539" s="19"/>
      <c r="AR539" s="19"/>
      <c r="AS539" s="19"/>
      <c r="AT539" s="19"/>
      <c r="AU539" s="19"/>
      <c r="AV539" s="19"/>
    </row>
    <row r="540" customFormat="false" ht="15" hidden="false" customHeight="false" outlineLevel="0" collapsed="false">
      <c r="A540" s="19"/>
      <c r="B540" s="19"/>
      <c r="C540" s="19"/>
      <c r="D540" s="19"/>
      <c r="E540" s="19"/>
      <c r="F540" s="19"/>
      <c r="G540" s="19"/>
      <c r="H540" s="19"/>
      <c r="I540" s="19"/>
      <c r="J540" s="19"/>
      <c r="K540" s="19"/>
      <c r="L540" s="20"/>
      <c r="M540" s="20"/>
      <c r="N540" s="20"/>
      <c r="O540" s="20"/>
      <c r="P540" s="20"/>
      <c r="Q540" s="15" t="str">
        <f aca="false">IF(COUNT($L540:$P540)&lt;5,"",ROUND(($L540*Lists!$M$2+$M540*Lists!$M$3+$N540*Lists!$M$4+$O540*Lists!$M$5+$P540*Lists!$M$6)/5*100,0))</f>
        <v/>
      </c>
      <c r="R540" s="16" t="str">
        <f aca="false">IF($Q540="","",IF($Q540&gt;=Lists!$M$20,"A",IF($Q540&gt;=Lists!$M$21,"B","C")))</f>
        <v/>
      </c>
      <c r="S540" s="16" t="str">
        <f aca="false">IF($A540="","",IF(COUNTIF(Records!$C$5:$C$3000,$A540)=0,"No data",CHOOSE(_xlfn.MAXIFS(Records!$R$5:$R$3000,Records!$C$5:$C$3000,$A540,Records!$Y$5:$Y$3000,"&lt;&gt;Closed")+1,"OK","Alert","Danger")))</f>
        <v/>
      </c>
      <c r="T540" s="15" t="str">
        <f aca="false">IF($A540="","",COUNTIFS(Records!$C$5:$C$3000,$A540,Records!$R$5:$R$3000,"&gt;0",Records!$Y$5:$Y$3000,"&lt;&gt;Closed"))</f>
        <v/>
      </c>
      <c r="U540" s="20"/>
      <c r="V540" s="20"/>
      <c r="W540" s="20"/>
      <c r="X540" s="20"/>
      <c r="Y540" s="20"/>
      <c r="Z540" s="20"/>
      <c r="AA540" s="20"/>
      <c r="AB540" s="20"/>
      <c r="AC540" s="20"/>
      <c r="AD540" s="20"/>
      <c r="AE540" s="20"/>
      <c r="AF540" s="20"/>
      <c r="AG540" s="20"/>
      <c r="AH540" s="20"/>
      <c r="AI540" s="20"/>
      <c r="AJ540" s="21"/>
      <c r="AK540" s="15" t="str">
        <f aca="true">IF($AJ540="","",$AJ540-TODAY())</f>
        <v/>
      </c>
      <c r="AL540" s="16" t="str">
        <f aca="false">IF($AJ540="","",IF($AK540&lt;0,"Danger",IF($AK540&lt;=Lists!$M$24,"Alert","OK")))</f>
        <v/>
      </c>
      <c r="AM540" s="19"/>
      <c r="AN540" s="19"/>
      <c r="AO540" s="19"/>
      <c r="AP540" s="19"/>
      <c r="AQ540" s="19"/>
      <c r="AR540" s="19"/>
      <c r="AS540" s="19"/>
      <c r="AT540" s="19"/>
      <c r="AU540" s="19"/>
      <c r="AV540" s="19"/>
    </row>
    <row r="541" customFormat="false" ht="15" hidden="false" customHeight="false" outlineLevel="0" collapsed="false">
      <c r="A541" s="19"/>
      <c r="B541" s="19"/>
      <c r="C541" s="19"/>
      <c r="D541" s="19"/>
      <c r="E541" s="19"/>
      <c r="F541" s="19"/>
      <c r="G541" s="19"/>
      <c r="H541" s="19"/>
      <c r="I541" s="19"/>
      <c r="J541" s="19"/>
      <c r="K541" s="19"/>
      <c r="L541" s="20"/>
      <c r="M541" s="20"/>
      <c r="N541" s="20"/>
      <c r="O541" s="20"/>
      <c r="P541" s="20"/>
      <c r="Q541" s="15" t="str">
        <f aca="false">IF(COUNT($L541:$P541)&lt;5,"",ROUND(($L541*Lists!$M$2+$M541*Lists!$M$3+$N541*Lists!$M$4+$O541*Lists!$M$5+$P541*Lists!$M$6)/5*100,0))</f>
        <v/>
      </c>
      <c r="R541" s="16" t="str">
        <f aca="false">IF($Q541="","",IF($Q541&gt;=Lists!$M$20,"A",IF($Q541&gt;=Lists!$M$21,"B","C")))</f>
        <v/>
      </c>
      <c r="S541" s="16" t="str">
        <f aca="false">IF($A541="","",IF(COUNTIF(Records!$C$5:$C$3000,$A541)=0,"No data",CHOOSE(_xlfn.MAXIFS(Records!$R$5:$R$3000,Records!$C$5:$C$3000,$A541,Records!$Y$5:$Y$3000,"&lt;&gt;Closed")+1,"OK","Alert","Danger")))</f>
        <v/>
      </c>
      <c r="T541" s="15" t="str">
        <f aca="false">IF($A541="","",COUNTIFS(Records!$C$5:$C$3000,$A541,Records!$R$5:$R$3000,"&gt;0",Records!$Y$5:$Y$3000,"&lt;&gt;Closed"))</f>
        <v/>
      </c>
      <c r="U541" s="20"/>
      <c r="V541" s="20"/>
      <c r="W541" s="20"/>
      <c r="X541" s="20"/>
      <c r="Y541" s="20"/>
      <c r="Z541" s="20"/>
      <c r="AA541" s="20"/>
      <c r="AB541" s="20"/>
      <c r="AC541" s="20"/>
      <c r="AD541" s="20"/>
      <c r="AE541" s="20"/>
      <c r="AF541" s="20"/>
      <c r="AG541" s="20"/>
      <c r="AH541" s="20"/>
      <c r="AI541" s="20"/>
      <c r="AJ541" s="21"/>
      <c r="AK541" s="15" t="str">
        <f aca="true">IF($AJ541="","",$AJ541-TODAY())</f>
        <v/>
      </c>
      <c r="AL541" s="16" t="str">
        <f aca="false">IF($AJ541="","",IF($AK541&lt;0,"Danger",IF($AK541&lt;=Lists!$M$24,"Alert","OK")))</f>
        <v/>
      </c>
      <c r="AM541" s="19"/>
      <c r="AN541" s="19"/>
      <c r="AO541" s="19"/>
      <c r="AP541" s="19"/>
      <c r="AQ541" s="19"/>
      <c r="AR541" s="19"/>
      <c r="AS541" s="19"/>
      <c r="AT541" s="19"/>
      <c r="AU541" s="19"/>
      <c r="AV541" s="19"/>
    </row>
    <row r="542" customFormat="false" ht="15" hidden="false" customHeight="false" outlineLevel="0" collapsed="false">
      <c r="A542" s="19"/>
      <c r="B542" s="19"/>
      <c r="C542" s="19"/>
      <c r="D542" s="19"/>
      <c r="E542" s="19"/>
      <c r="F542" s="19"/>
      <c r="G542" s="19"/>
      <c r="H542" s="19"/>
      <c r="I542" s="19"/>
      <c r="J542" s="19"/>
      <c r="K542" s="19"/>
      <c r="L542" s="20"/>
      <c r="M542" s="20"/>
      <c r="N542" s="20"/>
      <c r="O542" s="20"/>
      <c r="P542" s="20"/>
      <c r="Q542" s="15" t="str">
        <f aca="false">IF(COUNT($L542:$P542)&lt;5,"",ROUND(($L542*Lists!$M$2+$M542*Lists!$M$3+$N542*Lists!$M$4+$O542*Lists!$M$5+$P542*Lists!$M$6)/5*100,0))</f>
        <v/>
      </c>
      <c r="R542" s="16" t="str">
        <f aca="false">IF($Q542="","",IF($Q542&gt;=Lists!$M$20,"A",IF($Q542&gt;=Lists!$M$21,"B","C")))</f>
        <v/>
      </c>
      <c r="S542" s="16" t="str">
        <f aca="false">IF($A542="","",IF(COUNTIF(Records!$C$5:$C$3000,$A542)=0,"No data",CHOOSE(_xlfn.MAXIFS(Records!$R$5:$R$3000,Records!$C$5:$C$3000,$A542,Records!$Y$5:$Y$3000,"&lt;&gt;Closed")+1,"OK","Alert","Danger")))</f>
        <v/>
      </c>
      <c r="T542" s="15" t="str">
        <f aca="false">IF($A542="","",COUNTIFS(Records!$C$5:$C$3000,$A542,Records!$R$5:$R$3000,"&gt;0",Records!$Y$5:$Y$3000,"&lt;&gt;Closed"))</f>
        <v/>
      </c>
      <c r="U542" s="20"/>
      <c r="V542" s="20"/>
      <c r="W542" s="20"/>
      <c r="X542" s="20"/>
      <c r="Y542" s="20"/>
      <c r="Z542" s="20"/>
      <c r="AA542" s="20"/>
      <c r="AB542" s="20"/>
      <c r="AC542" s="20"/>
      <c r="AD542" s="20"/>
      <c r="AE542" s="20"/>
      <c r="AF542" s="20"/>
      <c r="AG542" s="20"/>
      <c r="AH542" s="20"/>
      <c r="AI542" s="20"/>
      <c r="AJ542" s="21"/>
      <c r="AK542" s="15" t="str">
        <f aca="true">IF($AJ542="","",$AJ542-TODAY())</f>
        <v/>
      </c>
      <c r="AL542" s="16" t="str">
        <f aca="false">IF($AJ542="","",IF($AK542&lt;0,"Danger",IF($AK542&lt;=Lists!$M$24,"Alert","OK")))</f>
        <v/>
      </c>
      <c r="AM542" s="19"/>
      <c r="AN542" s="19"/>
      <c r="AO542" s="19"/>
      <c r="AP542" s="19"/>
      <c r="AQ542" s="19"/>
      <c r="AR542" s="19"/>
      <c r="AS542" s="19"/>
      <c r="AT542" s="19"/>
      <c r="AU542" s="19"/>
      <c r="AV542" s="19"/>
    </row>
    <row r="543" customFormat="false" ht="15" hidden="false" customHeight="false" outlineLevel="0" collapsed="false">
      <c r="A543" s="19"/>
      <c r="B543" s="19"/>
      <c r="C543" s="19"/>
      <c r="D543" s="19"/>
      <c r="E543" s="19"/>
      <c r="F543" s="19"/>
      <c r="G543" s="19"/>
      <c r="H543" s="19"/>
      <c r="I543" s="19"/>
      <c r="J543" s="19"/>
      <c r="K543" s="19"/>
      <c r="L543" s="20"/>
      <c r="M543" s="20"/>
      <c r="N543" s="20"/>
      <c r="O543" s="20"/>
      <c r="P543" s="20"/>
      <c r="Q543" s="15" t="str">
        <f aca="false">IF(COUNT($L543:$P543)&lt;5,"",ROUND(($L543*Lists!$M$2+$M543*Lists!$M$3+$N543*Lists!$M$4+$O543*Lists!$M$5+$P543*Lists!$M$6)/5*100,0))</f>
        <v/>
      </c>
      <c r="R543" s="16" t="str">
        <f aca="false">IF($Q543="","",IF($Q543&gt;=Lists!$M$20,"A",IF($Q543&gt;=Lists!$M$21,"B","C")))</f>
        <v/>
      </c>
      <c r="S543" s="16" t="str">
        <f aca="false">IF($A543="","",IF(COUNTIF(Records!$C$5:$C$3000,$A543)=0,"No data",CHOOSE(_xlfn.MAXIFS(Records!$R$5:$R$3000,Records!$C$5:$C$3000,$A543,Records!$Y$5:$Y$3000,"&lt;&gt;Closed")+1,"OK","Alert","Danger")))</f>
        <v/>
      </c>
      <c r="T543" s="15" t="str">
        <f aca="false">IF($A543="","",COUNTIFS(Records!$C$5:$C$3000,$A543,Records!$R$5:$R$3000,"&gt;0",Records!$Y$5:$Y$3000,"&lt;&gt;Closed"))</f>
        <v/>
      </c>
      <c r="U543" s="20"/>
      <c r="V543" s="20"/>
      <c r="W543" s="20"/>
      <c r="X543" s="20"/>
      <c r="Y543" s="20"/>
      <c r="Z543" s="20"/>
      <c r="AA543" s="20"/>
      <c r="AB543" s="20"/>
      <c r="AC543" s="20"/>
      <c r="AD543" s="20"/>
      <c r="AE543" s="20"/>
      <c r="AF543" s="20"/>
      <c r="AG543" s="20"/>
      <c r="AH543" s="20"/>
      <c r="AI543" s="20"/>
      <c r="AJ543" s="21"/>
      <c r="AK543" s="15" t="str">
        <f aca="true">IF($AJ543="","",$AJ543-TODAY())</f>
        <v/>
      </c>
      <c r="AL543" s="16" t="str">
        <f aca="false">IF($AJ543="","",IF($AK543&lt;0,"Danger",IF($AK543&lt;=Lists!$M$24,"Alert","OK")))</f>
        <v/>
      </c>
      <c r="AM543" s="19"/>
      <c r="AN543" s="19"/>
      <c r="AO543" s="19"/>
      <c r="AP543" s="19"/>
      <c r="AQ543" s="19"/>
      <c r="AR543" s="19"/>
      <c r="AS543" s="19"/>
      <c r="AT543" s="19"/>
      <c r="AU543" s="19"/>
      <c r="AV543" s="19"/>
    </row>
    <row r="544" customFormat="false" ht="15" hidden="false" customHeight="false" outlineLevel="0" collapsed="false">
      <c r="A544" s="19"/>
      <c r="B544" s="19"/>
      <c r="C544" s="19"/>
      <c r="D544" s="19"/>
      <c r="E544" s="19"/>
      <c r="F544" s="19"/>
      <c r="G544" s="19"/>
      <c r="H544" s="19"/>
      <c r="I544" s="19"/>
      <c r="J544" s="19"/>
      <c r="K544" s="19"/>
      <c r="L544" s="20"/>
      <c r="M544" s="20"/>
      <c r="N544" s="20"/>
      <c r="O544" s="20"/>
      <c r="P544" s="20"/>
      <c r="Q544" s="15" t="str">
        <f aca="false">IF(COUNT($L544:$P544)&lt;5,"",ROUND(($L544*Lists!$M$2+$M544*Lists!$M$3+$N544*Lists!$M$4+$O544*Lists!$M$5+$P544*Lists!$M$6)/5*100,0))</f>
        <v/>
      </c>
      <c r="R544" s="16" t="str">
        <f aca="false">IF($Q544="","",IF($Q544&gt;=Lists!$M$20,"A",IF($Q544&gt;=Lists!$M$21,"B","C")))</f>
        <v/>
      </c>
      <c r="S544" s="16" t="str">
        <f aca="false">IF($A544="","",IF(COUNTIF(Records!$C$5:$C$3000,$A544)=0,"No data",CHOOSE(_xlfn.MAXIFS(Records!$R$5:$R$3000,Records!$C$5:$C$3000,$A544,Records!$Y$5:$Y$3000,"&lt;&gt;Closed")+1,"OK","Alert","Danger")))</f>
        <v/>
      </c>
      <c r="T544" s="15" t="str">
        <f aca="false">IF($A544="","",COUNTIFS(Records!$C$5:$C$3000,$A544,Records!$R$5:$R$3000,"&gt;0",Records!$Y$5:$Y$3000,"&lt;&gt;Closed"))</f>
        <v/>
      </c>
      <c r="U544" s="20"/>
      <c r="V544" s="20"/>
      <c r="W544" s="20"/>
      <c r="X544" s="20"/>
      <c r="Y544" s="20"/>
      <c r="Z544" s="20"/>
      <c r="AA544" s="20"/>
      <c r="AB544" s="20"/>
      <c r="AC544" s="20"/>
      <c r="AD544" s="20"/>
      <c r="AE544" s="20"/>
      <c r="AF544" s="20"/>
      <c r="AG544" s="20"/>
      <c r="AH544" s="20"/>
      <c r="AI544" s="20"/>
      <c r="AJ544" s="21"/>
      <c r="AK544" s="15" t="str">
        <f aca="true">IF($AJ544="","",$AJ544-TODAY())</f>
        <v/>
      </c>
      <c r="AL544" s="16" t="str">
        <f aca="false">IF($AJ544="","",IF($AK544&lt;0,"Danger",IF($AK544&lt;=Lists!$M$24,"Alert","OK")))</f>
        <v/>
      </c>
      <c r="AM544" s="19"/>
      <c r="AN544" s="19"/>
      <c r="AO544" s="19"/>
      <c r="AP544" s="19"/>
      <c r="AQ544" s="19"/>
      <c r="AR544" s="19"/>
      <c r="AS544" s="19"/>
      <c r="AT544" s="19"/>
      <c r="AU544" s="19"/>
      <c r="AV544" s="19"/>
    </row>
    <row r="545" customFormat="false" ht="15" hidden="false" customHeight="false" outlineLevel="0" collapsed="false">
      <c r="A545" s="19"/>
      <c r="B545" s="19"/>
      <c r="C545" s="19"/>
      <c r="D545" s="19"/>
      <c r="E545" s="19"/>
      <c r="F545" s="19"/>
      <c r="G545" s="19"/>
      <c r="H545" s="19"/>
      <c r="I545" s="19"/>
      <c r="J545" s="19"/>
      <c r="K545" s="19"/>
      <c r="L545" s="20"/>
      <c r="M545" s="20"/>
      <c r="N545" s="20"/>
      <c r="O545" s="20"/>
      <c r="P545" s="20"/>
      <c r="Q545" s="15" t="str">
        <f aca="false">IF(COUNT($L545:$P545)&lt;5,"",ROUND(($L545*Lists!$M$2+$M545*Lists!$M$3+$N545*Lists!$M$4+$O545*Lists!$M$5+$P545*Lists!$M$6)/5*100,0))</f>
        <v/>
      </c>
      <c r="R545" s="16" t="str">
        <f aca="false">IF($Q545="","",IF($Q545&gt;=Lists!$M$20,"A",IF($Q545&gt;=Lists!$M$21,"B","C")))</f>
        <v/>
      </c>
      <c r="S545" s="16" t="str">
        <f aca="false">IF($A545="","",IF(COUNTIF(Records!$C$5:$C$3000,$A545)=0,"No data",CHOOSE(_xlfn.MAXIFS(Records!$R$5:$R$3000,Records!$C$5:$C$3000,$A545,Records!$Y$5:$Y$3000,"&lt;&gt;Closed")+1,"OK","Alert","Danger")))</f>
        <v/>
      </c>
      <c r="T545" s="15" t="str">
        <f aca="false">IF($A545="","",COUNTIFS(Records!$C$5:$C$3000,$A545,Records!$R$5:$R$3000,"&gt;0",Records!$Y$5:$Y$3000,"&lt;&gt;Closed"))</f>
        <v/>
      </c>
      <c r="U545" s="20"/>
      <c r="V545" s="20"/>
      <c r="W545" s="20"/>
      <c r="X545" s="20"/>
      <c r="Y545" s="20"/>
      <c r="Z545" s="20"/>
      <c r="AA545" s="20"/>
      <c r="AB545" s="20"/>
      <c r="AC545" s="20"/>
      <c r="AD545" s="20"/>
      <c r="AE545" s="20"/>
      <c r="AF545" s="20"/>
      <c r="AG545" s="20"/>
      <c r="AH545" s="20"/>
      <c r="AI545" s="20"/>
      <c r="AJ545" s="21"/>
      <c r="AK545" s="15" t="str">
        <f aca="true">IF($AJ545="","",$AJ545-TODAY())</f>
        <v/>
      </c>
      <c r="AL545" s="16" t="str">
        <f aca="false">IF($AJ545="","",IF($AK545&lt;0,"Danger",IF($AK545&lt;=Lists!$M$24,"Alert","OK")))</f>
        <v/>
      </c>
      <c r="AM545" s="19"/>
      <c r="AN545" s="19"/>
      <c r="AO545" s="19"/>
      <c r="AP545" s="19"/>
      <c r="AQ545" s="19"/>
      <c r="AR545" s="19"/>
      <c r="AS545" s="19"/>
      <c r="AT545" s="19"/>
      <c r="AU545" s="19"/>
      <c r="AV545" s="19"/>
    </row>
    <row r="546" customFormat="false" ht="15" hidden="false" customHeight="false" outlineLevel="0" collapsed="false">
      <c r="A546" s="19"/>
      <c r="B546" s="19"/>
      <c r="C546" s="19"/>
      <c r="D546" s="19"/>
      <c r="E546" s="19"/>
      <c r="F546" s="19"/>
      <c r="G546" s="19"/>
      <c r="H546" s="19"/>
      <c r="I546" s="19"/>
      <c r="J546" s="19"/>
      <c r="K546" s="19"/>
      <c r="L546" s="20"/>
      <c r="M546" s="20"/>
      <c r="N546" s="20"/>
      <c r="O546" s="20"/>
      <c r="P546" s="20"/>
      <c r="Q546" s="15" t="str">
        <f aca="false">IF(COUNT($L546:$P546)&lt;5,"",ROUND(($L546*Lists!$M$2+$M546*Lists!$M$3+$N546*Lists!$M$4+$O546*Lists!$M$5+$P546*Lists!$M$6)/5*100,0))</f>
        <v/>
      </c>
      <c r="R546" s="16" t="str">
        <f aca="false">IF($Q546="","",IF($Q546&gt;=Lists!$M$20,"A",IF($Q546&gt;=Lists!$M$21,"B","C")))</f>
        <v/>
      </c>
      <c r="S546" s="16" t="str">
        <f aca="false">IF($A546="","",IF(COUNTIF(Records!$C$5:$C$3000,$A546)=0,"No data",CHOOSE(_xlfn.MAXIFS(Records!$R$5:$R$3000,Records!$C$5:$C$3000,$A546,Records!$Y$5:$Y$3000,"&lt;&gt;Closed")+1,"OK","Alert","Danger")))</f>
        <v/>
      </c>
      <c r="T546" s="15" t="str">
        <f aca="false">IF($A546="","",COUNTIFS(Records!$C$5:$C$3000,$A546,Records!$R$5:$R$3000,"&gt;0",Records!$Y$5:$Y$3000,"&lt;&gt;Closed"))</f>
        <v/>
      </c>
      <c r="U546" s="20"/>
      <c r="V546" s="20"/>
      <c r="W546" s="20"/>
      <c r="X546" s="20"/>
      <c r="Y546" s="20"/>
      <c r="Z546" s="20"/>
      <c r="AA546" s="20"/>
      <c r="AB546" s="20"/>
      <c r="AC546" s="20"/>
      <c r="AD546" s="20"/>
      <c r="AE546" s="20"/>
      <c r="AF546" s="20"/>
      <c r="AG546" s="20"/>
      <c r="AH546" s="20"/>
      <c r="AI546" s="20"/>
      <c r="AJ546" s="21"/>
      <c r="AK546" s="15" t="str">
        <f aca="true">IF($AJ546="","",$AJ546-TODAY())</f>
        <v/>
      </c>
      <c r="AL546" s="16" t="str">
        <f aca="false">IF($AJ546="","",IF($AK546&lt;0,"Danger",IF($AK546&lt;=Lists!$M$24,"Alert","OK")))</f>
        <v/>
      </c>
      <c r="AM546" s="19"/>
      <c r="AN546" s="19"/>
      <c r="AO546" s="19"/>
      <c r="AP546" s="19"/>
      <c r="AQ546" s="19"/>
      <c r="AR546" s="19"/>
      <c r="AS546" s="19"/>
      <c r="AT546" s="19"/>
      <c r="AU546" s="19"/>
      <c r="AV546" s="19"/>
    </row>
    <row r="547" customFormat="false" ht="15" hidden="false" customHeight="false" outlineLevel="0" collapsed="false">
      <c r="A547" s="19"/>
      <c r="B547" s="19"/>
      <c r="C547" s="19"/>
      <c r="D547" s="19"/>
      <c r="E547" s="19"/>
      <c r="F547" s="19"/>
      <c r="G547" s="19"/>
      <c r="H547" s="19"/>
      <c r="I547" s="19"/>
      <c r="J547" s="19"/>
      <c r="K547" s="19"/>
      <c r="L547" s="20"/>
      <c r="M547" s="20"/>
      <c r="N547" s="20"/>
      <c r="O547" s="20"/>
      <c r="P547" s="20"/>
      <c r="Q547" s="15" t="str">
        <f aca="false">IF(COUNT($L547:$P547)&lt;5,"",ROUND(($L547*Lists!$M$2+$M547*Lists!$M$3+$N547*Lists!$M$4+$O547*Lists!$M$5+$P547*Lists!$M$6)/5*100,0))</f>
        <v/>
      </c>
      <c r="R547" s="16" t="str">
        <f aca="false">IF($Q547="","",IF($Q547&gt;=Lists!$M$20,"A",IF($Q547&gt;=Lists!$M$21,"B","C")))</f>
        <v/>
      </c>
      <c r="S547" s="16" t="str">
        <f aca="false">IF($A547="","",IF(COUNTIF(Records!$C$5:$C$3000,$A547)=0,"No data",CHOOSE(_xlfn.MAXIFS(Records!$R$5:$R$3000,Records!$C$5:$C$3000,$A547,Records!$Y$5:$Y$3000,"&lt;&gt;Closed")+1,"OK","Alert","Danger")))</f>
        <v/>
      </c>
      <c r="T547" s="15" t="str">
        <f aca="false">IF($A547="","",COUNTIFS(Records!$C$5:$C$3000,$A547,Records!$R$5:$R$3000,"&gt;0",Records!$Y$5:$Y$3000,"&lt;&gt;Closed"))</f>
        <v/>
      </c>
      <c r="U547" s="20"/>
      <c r="V547" s="20"/>
      <c r="W547" s="20"/>
      <c r="X547" s="20"/>
      <c r="Y547" s="20"/>
      <c r="Z547" s="20"/>
      <c r="AA547" s="20"/>
      <c r="AB547" s="20"/>
      <c r="AC547" s="20"/>
      <c r="AD547" s="20"/>
      <c r="AE547" s="20"/>
      <c r="AF547" s="20"/>
      <c r="AG547" s="20"/>
      <c r="AH547" s="20"/>
      <c r="AI547" s="20"/>
      <c r="AJ547" s="21"/>
      <c r="AK547" s="15" t="str">
        <f aca="true">IF($AJ547="","",$AJ547-TODAY())</f>
        <v/>
      </c>
      <c r="AL547" s="16" t="str">
        <f aca="false">IF($AJ547="","",IF($AK547&lt;0,"Danger",IF($AK547&lt;=Lists!$M$24,"Alert","OK")))</f>
        <v/>
      </c>
      <c r="AM547" s="19"/>
      <c r="AN547" s="19"/>
      <c r="AO547" s="19"/>
      <c r="AP547" s="19"/>
      <c r="AQ547" s="19"/>
      <c r="AR547" s="19"/>
      <c r="AS547" s="19"/>
      <c r="AT547" s="19"/>
      <c r="AU547" s="19"/>
      <c r="AV547" s="19"/>
    </row>
    <row r="548" customFormat="false" ht="15" hidden="false" customHeight="false" outlineLevel="0" collapsed="false">
      <c r="A548" s="19"/>
      <c r="B548" s="19"/>
      <c r="C548" s="19"/>
      <c r="D548" s="19"/>
      <c r="E548" s="19"/>
      <c r="F548" s="19"/>
      <c r="G548" s="19"/>
      <c r="H548" s="19"/>
      <c r="I548" s="19"/>
      <c r="J548" s="19"/>
      <c r="K548" s="19"/>
      <c r="L548" s="20"/>
      <c r="M548" s="20"/>
      <c r="N548" s="20"/>
      <c r="O548" s="20"/>
      <c r="P548" s="20"/>
      <c r="Q548" s="15" t="str">
        <f aca="false">IF(COUNT($L548:$P548)&lt;5,"",ROUND(($L548*Lists!$M$2+$M548*Lists!$M$3+$N548*Lists!$M$4+$O548*Lists!$M$5+$P548*Lists!$M$6)/5*100,0))</f>
        <v/>
      </c>
      <c r="R548" s="16" t="str">
        <f aca="false">IF($Q548="","",IF($Q548&gt;=Lists!$M$20,"A",IF($Q548&gt;=Lists!$M$21,"B","C")))</f>
        <v/>
      </c>
      <c r="S548" s="16" t="str">
        <f aca="false">IF($A548="","",IF(COUNTIF(Records!$C$5:$C$3000,$A548)=0,"No data",CHOOSE(_xlfn.MAXIFS(Records!$R$5:$R$3000,Records!$C$5:$C$3000,$A548,Records!$Y$5:$Y$3000,"&lt;&gt;Closed")+1,"OK","Alert","Danger")))</f>
        <v/>
      </c>
      <c r="T548" s="15" t="str">
        <f aca="false">IF($A548="","",COUNTIFS(Records!$C$5:$C$3000,$A548,Records!$R$5:$R$3000,"&gt;0",Records!$Y$5:$Y$3000,"&lt;&gt;Closed"))</f>
        <v/>
      </c>
      <c r="U548" s="20"/>
      <c r="V548" s="20"/>
      <c r="W548" s="20"/>
      <c r="X548" s="20"/>
      <c r="Y548" s="20"/>
      <c r="Z548" s="20"/>
      <c r="AA548" s="20"/>
      <c r="AB548" s="20"/>
      <c r="AC548" s="20"/>
      <c r="AD548" s="20"/>
      <c r="AE548" s="20"/>
      <c r="AF548" s="20"/>
      <c r="AG548" s="20"/>
      <c r="AH548" s="20"/>
      <c r="AI548" s="20"/>
      <c r="AJ548" s="21"/>
      <c r="AK548" s="15" t="str">
        <f aca="true">IF($AJ548="","",$AJ548-TODAY())</f>
        <v/>
      </c>
      <c r="AL548" s="16" t="str">
        <f aca="false">IF($AJ548="","",IF($AK548&lt;0,"Danger",IF($AK548&lt;=Lists!$M$24,"Alert","OK")))</f>
        <v/>
      </c>
      <c r="AM548" s="19"/>
      <c r="AN548" s="19"/>
      <c r="AO548" s="19"/>
      <c r="AP548" s="19"/>
      <c r="AQ548" s="19"/>
      <c r="AR548" s="19"/>
      <c r="AS548" s="19"/>
      <c r="AT548" s="19"/>
      <c r="AU548" s="19"/>
      <c r="AV548" s="19"/>
    </row>
    <row r="549" customFormat="false" ht="15" hidden="false" customHeight="false" outlineLevel="0" collapsed="false">
      <c r="A549" s="19"/>
      <c r="B549" s="19"/>
      <c r="C549" s="19"/>
      <c r="D549" s="19"/>
      <c r="E549" s="19"/>
      <c r="F549" s="19"/>
      <c r="G549" s="19"/>
      <c r="H549" s="19"/>
      <c r="I549" s="19"/>
      <c r="J549" s="19"/>
      <c r="K549" s="19"/>
      <c r="L549" s="20"/>
      <c r="M549" s="20"/>
      <c r="N549" s="20"/>
      <c r="O549" s="20"/>
      <c r="P549" s="20"/>
      <c r="Q549" s="15" t="str">
        <f aca="false">IF(COUNT($L549:$P549)&lt;5,"",ROUND(($L549*Lists!$M$2+$M549*Lists!$M$3+$N549*Lists!$M$4+$O549*Lists!$M$5+$P549*Lists!$M$6)/5*100,0))</f>
        <v/>
      </c>
      <c r="R549" s="16" t="str">
        <f aca="false">IF($Q549="","",IF($Q549&gt;=Lists!$M$20,"A",IF($Q549&gt;=Lists!$M$21,"B","C")))</f>
        <v/>
      </c>
      <c r="S549" s="16" t="str">
        <f aca="false">IF($A549="","",IF(COUNTIF(Records!$C$5:$C$3000,$A549)=0,"No data",CHOOSE(_xlfn.MAXIFS(Records!$R$5:$R$3000,Records!$C$5:$C$3000,$A549,Records!$Y$5:$Y$3000,"&lt;&gt;Closed")+1,"OK","Alert","Danger")))</f>
        <v/>
      </c>
      <c r="T549" s="15" t="str">
        <f aca="false">IF($A549="","",COUNTIFS(Records!$C$5:$C$3000,$A549,Records!$R$5:$R$3000,"&gt;0",Records!$Y$5:$Y$3000,"&lt;&gt;Closed"))</f>
        <v/>
      </c>
      <c r="U549" s="20"/>
      <c r="V549" s="20"/>
      <c r="W549" s="20"/>
      <c r="X549" s="20"/>
      <c r="Y549" s="20"/>
      <c r="Z549" s="20"/>
      <c r="AA549" s="20"/>
      <c r="AB549" s="20"/>
      <c r="AC549" s="20"/>
      <c r="AD549" s="20"/>
      <c r="AE549" s="20"/>
      <c r="AF549" s="20"/>
      <c r="AG549" s="20"/>
      <c r="AH549" s="20"/>
      <c r="AI549" s="20"/>
      <c r="AJ549" s="21"/>
      <c r="AK549" s="15" t="str">
        <f aca="true">IF($AJ549="","",$AJ549-TODAY())</f>
        <v/>
      </c>
      <c r="AL549" s="16" t="str">
        <f aca="false">IF($AJ549="","",IF($AK549&lt;0,"Danger",IF($AK549&lt;=Lists!$M$24,"Alert","OK")))</f>
        <v/>
      </c>
      <c r="AM549" s="19"/>
      <c r="AN549" s="19"/>
      <c r="AO549" s="19"/>
      <c r="AP549" s="19"/>
      <c r="AQ549" s="19"/>
      <c r="AR549" s="19"/>
      <c r="AS549" s="19"/>
      <c r="AT549" s="19"/>
      <c r="AU549" s="19"/>
      <c r="AV549" s="19"/>
    </row>
    <row r="550" customFormat="false" ht="15" hidden="false" customHeight="false" outlineLevel="0" collapsed="false">
      <c r="A550" s="19"/>
      <c r="B550" s="19"/>
      <c r="C550" s="19"/>
      <c r="D550" s="19"/>
      <c r="E550" s="19"/>
      <c r="F550" s="19"/>
      <c r="G550" s="19"/>
      <c r="H550" s="19"/>
      <c r="I550" s="19"/>
      <c r="J550" s="19"/>
      <c r="K550" s="19"/>
      <c r="L550" s="20"/>
      <c r="M550" s="20"/>
      <c r="N550" s="20"/>
      <c r="O550" s="20"/>
      <c r="P550" s="20"/>
      <c r="Q550" s="15" t="str">
        <f aca="false">IF(COUNT($L550:$P550)&lt;5,"",ROUND(($L550*Lists!$M$2+$M550*Lists!$M$3+$N550*Lists!$M$4+$O550*Lists!$M$5+$P550*Lists!$M$6)/5*100,0))</f>
        <v/>
      </c>
      <c r="R550" s="16" t="str">
        <f aca="false">IF($Q550="","",IF($Q550&gt;=Lists!$M$20,"A",IF($Q550&gt;=Lists!$M$21,"B","C")))</f>
        <v/>
      </c>
      <c r="S550" s="16" t="str">
        <f aca="false">IF($A550="","",IF(COUNTIF(Records!$C$5:$C$3000,$A550)=0,"No data",CHOOSE(_xlfn.MAXIFS(Records!$R$5:$R$3000,Records!$C$5:$C$3000,$A550,Records!$Y$5:$Y$3000,"&lt;&gt;Closed")+1,"OK","Alert","Danger")))</f>
        <v/>
      </c>
      <c r="T550" s="15" t="str">
        <f aca="false">IF($A550="","",COUNTIFS(Records!$C$5:$C$3000,$A550,Records!$R$5:$R$3000,"&gt;0",Records!$Y$5:$Y$3000,"&lt;&gt;Closed"))</f>
        <v/>
      </c>
      <c r="U550" s="20"/>
      <c r="V550" s="20"/>
      <c r="W550" s="20"/>
      <c r="X550" s="20"/>
      <c r="Y550" s="20"/>
      <c r="Z550" s="20"/>
      <c r="AA550" s="20"/>
      <c r="AB550" s="20"/>
      <c r="AC550" s="20"/>
      <c r="AD550" s="20"/>
      <c r="AE550" s="20"/>
      <c r="AF550" s="20"/>
      <c r="AG550" s="20"/>
      <c r="AH550" s="20"/>
      <c r="AI550" s="20"/>
      <c r="AJ550" s="21"/>
      <c r="AK550" s="15" t="str">
        <f aca="true">IF($AJ550="","",$AJ550-TODAY())</f>
        <v/>
      </c>
      <c r="AL550" s="16" t="str">
        <f aca="false">IF($AJ550="","",IF($AK550&lt;0,"Danger",IF($AK550&lt;=Lists!$M$24,"Alert","OK")))</f>
        <v/>
      </c>
      <c r="AM550" s="19"/>
      <c r="AN550" s="19"/>
      <c r="AO550" s="19"/>
      <c r="AP550" s="19"/>
      <c r="AQ550" s="19"/>
      <c r="AR550" s="19"/>
      <c r="AS550" s="19"/>
      <c r="AT550" s="19"/>
      <c r="AU550" s="19"/>
      <c r="AV550" s="19"/>
    </row>
    <row r="551" customFormat="false" ht="15" hidden="false" customHeight="false" outlineLevel="0" collapsed="false">
      <c r="A551" s="19"/>
      <c r="B551" s="19"/>
      <c r="C551" s="19"/>
      <c r="D551" s="19"/>
      <c r="E551" s="19"/>
      <c r="F551" s="19"/>
      <c r="G551" s="19"/>
      <c r="H551" s="19"/>
      <c r="I551" s="19"/>
      <c r="J551" s="19"/>
      <c r="K551" s="19"/>
      <c r="L551" s="20"/>
      <c r="M551" s="20"/>
      <c r="N551" s="20"/>
      <c r="O551" s="20"/>
      <c r="P551" s="20"/>
      <c r="Q551" s="15" t="str">
        <f aca="false">IF(COUNT($L551:$P551)&lt;5,"",ROUND(($L551*Lists!$M$2+$M551*Lists!$M$3+$N551*Lists!$M$4+$O551*Lists!$M$5+$P551*Lists!$M$6)/5*100,0))</f>
        <v/>
      </c>
      <c r="R551" s="16" t="str">
        <f aca="false">IF($Q551="","",IF($Q551&gt;=Lists!$M$20,"A",IF($Q551&gt;=Lists!$M$21,"B","C")))</f>
        <v/>
      </c>
      <c r="S551" s="16" t="str">
        <f aca="false">IF($A551="","",IF(COUNTIF(Records!$C$5:$C$3000,$A551)=0,"No data",CHOOSE(_xlfn.MAXIFS(Records!$R$5:$R$3000,Records!$C$5:$C$3000,$A551,Records!$Y$5:$Y$3000,"&lt;&gt;Closed")+1,"OK","Alert","Danger")))</f>
        <v/>
      </c>
      <c r="T551" s="15" t="str">
        <f aca="false">IF($A551="","",COUNTIFS(Records!$C$5:$C$3000,$A551,Records!$R$5:$R$3000,"&gt;0",Records!$Y$5:$Y$3000,"&lt;&gt;Closed"))</f>
        <v/>
      </c>
      <c r="U551" s="20"/>
      <c r="V551" s="20"/>
      <c r="W551" s="20"/>
      <c r="X551" s="20"/>
      <c r="Y551" s="20"/>
      <c r="Z551" s="20"/>
      <c r="AA551" s="20"/>
      <c r="AB551" s="20"/>
      <c r="AC551" s="20"/>
      <c r="AD551" s="20"/>
      <c r="AE551" s="20"/>
      <c r="AF551" s="20"/>
      <c r="AG551" s="20"/>
      <c r="AH551" s="20"/>
      <c r="AI551" s="20"/>
      <c r="AJ551" s="21"/>
      <c r="AK551" s="15" t="str">
        <f aca="true">IF($AJ551="","",$AJ551-TODAY())</f>
        <v/>
      </c>
      <c r="AL551" s="16" t="str">
        <f aca="false">IF($AJ551="","",IF($AK551&lt;0,"Danger",IF($AK551&lt;=Lists!$M$24,"Alert","OK")))</f>
        <v/>
      </c>
      <c r="AM551" s="19"/>
      <c r="AN551" s="19"/>
      <c r="AO551" s="19"/>
      <c r="AP551" s="19"/>
      <c r="AQ551" s="19"/>
      <c r="AR551" s="19"/>
      <c r="AS551" s="19"/>
      <c r="AT551" s="19"/>
      <c r="AU551" s="19"/>
      <c r="AV551" s="19"/>
    </row>
    <row r="552" customFormat="false" ht="15" hidden="false" customHeight="false" outlineLevel="0" collapsed="false">
      <c r="A552" s="19"/>
      <c r="B552" s="19"/>
      <c r="C552" s="19"/>
      <c r="D552" s="19"/>
      <c r="E552" s="19"/>
      <c r="F552" s="19"/>
      <c r="G552" s="19"/>
      <c r="H552" s="19"/>
      <c r="I552" s="19"/>
      <c r="J552" s="19"/>
      <c r="K552" s="19"/>
      <c r="L552" s="20"/>
      <c r="M552" s="20"/>
      <c r="N552" s="20"/>
      <c r="O552" s="20"/>
      <c r="P552" s="20"/>
      <c r="Q552" s="15" t="str">
        <f aca="false">IF(COUNT($L552:$P552)&lt;5,"",ROUND(($L552*Lists!$M$2+$M552*Lists!$M$3+$N552*Lists!$M$4+$O552*Lists!$M$5+$P552*Lists!$M$6)/5*100,0))</f>
        <v/>
      </c>
      <c r="R552" s="16" t="str">
        <f aca="false">IF($Q552="","",IF($Q552&gt;=Lists!$M$20,"A",IF($Q552&gt;=Lists!$M$21,"B","C")))</f>
        <v/>
      </c>
      <c r="S552" s="16" t="str">
        <f aca="false">IF($A552="","",IF(COUNTIF(Records!$C$5:$C$3000,$A552)=0,"No data",CHOOSE(_xlfn.MAXIFS(Records!$R$5:$R$3000,Records!$C$5:$C$3000,$A552,Records!$Y$5:$Y$3000,"&lt;&gt;Closed")+1,"OK","Alert","Danger")))</f>
        <v/>
      </c>
      <c r="T552" s="15" t="str">
        <f aca="false">IF($A552="","",COUNTIFS(Records!$C$5:$C$3000,$A552,Records!$R$5:$R$3000,"&gt;0",Records!$Y$5:$Y$3000,"&lt;&gt;Closed"))</f>
        <v/>
      </c>
      <c r="U552" s="20"/>
      <c r="V552" s="20"/>
      <c r="W552" s="20"/>
      <c r="X552" s="20"/>
      <c r="Y552" s="20"/>
      <c r="Z552" s="20"/>
      <c r="AA552" s="20"/>
      <c r="AB552" s="20"/>
      <c r="AC552" s="20"/>
      <c r="AD552" s="20"/>
      <c r="AE552" s="20"/>
      <c r="AF552" s="20"/>
      <c r="AG552" s="20"/>
      <c r="AH552" s="20"/>
      <c r="AI552" s="20"/>
      <c r="AJ552" s="21"/>
      <c r="AK552" s="15" t="str">
        <f aca="true">IF($AJ552="","",$AJ552-TODAY())</f>
        <v/>
      </c>
      <c r="AL552" s="16" t="str">
        <f aca="false">IF($AJ552="","",IF($AK552&lt;0,"Danger",IF($AK552&lt;=Lists!$M$24,"Alert","OK")))</f>
        <v/>
      </c>
      <c r="AM552" s="19"/>
      <c r="AN552" s="19"/>
      <c r="AO552" s="19"/>
      <c r="AP552" s="19"/>
      <c r="AQ552" s="19"/>
      <c r="AR552" s="19"/>
      <c r="AS552" s="19"/>
      <c r="AT552" s="19"/>
      <c r="AU552" s="19"/>
      <c r="AV552" s="19"/>
    </row>
    <row r="553" customFormat="false" ht="15" hidden="false" customHeight="false" outlineLevel="0" collapsed="false">
      <c r="A553" s="19"/>
      <c r="B553" s="19"/>
      <c r="C553" s="19"/>
      <c r="D553" s="19"/>
      <c r="E553" s="19"/>
      <c r="F553" s="19"/>
      <c r="G553" s="19"/>
      <c r="H553" s="19"/>
      <c r="I553" s="19"/>
      <c r="J553" s="19"/>
      <c r="K553" s="19"/>
      <c r="L553" s="20"/>
      <c r="M553" s="20"/>
      <c r="N553" s="20"/>
      <c r="O553" s="20"/>
      <c r="P553" s="20"/>
      <c r="Q553" s="15" t="str">
        <f aca="false">IF(COUNT($L553:$P553)&lt;5,"",ROUND(($L553*Lists!$M$2+$M553*Lists!$M$3+$N553*Lists!$M$4+$O553*Lists!$M$5+$P553*Lists!$M$6)/5*100,0))</f>
        <v/>
      </c>
      <c r="R553" s="16" t="str">
        <f aca="false">IF($Q553="","",IF($Q553&gt;=Lists!$M$20,"A",IF($Q553&gt;=Lists!$M$21,"B","C")))</f>
        <v/>
      </c>
      <c r="S553" s="16" t="str">
        <f aca="false">IF($A553="","",IF(COUNTIF(Records!$C$5:$C$3000,$A553)=0,"No data",CHOOSE(_xlfn.MAXIFS(Records!$R$5:$R$3000,Records!$C$5:$C$3000,$A553,Records!$Y$5:$Y$3000,"&lt;&gt;Closed")+1,"OK","Alert","Danger")))</f>
        <v/>
      </c>
      <c r="T553" s="15" t="str">
        <f aca="false">IF($A553="","",COUNTIFS(Records!$C$5:$C$3000,$A553,Records!$R$5:$R$3000,"&gt;0",Records!$Y$5:$Y$3000,"&lt;&gt;Closed"))</f>
        <v/>
      </c>
      <c r="U553" s="20"/>
      <c r="V553" s="20"/>
      <c r="W553" s="20"/>
      <c r="X553" s="20"/>
      <c r="Y553" s="20"/>
      <c r="Z553" s="20"/>
      <c r="AA553" s="20"/>
      <c r="AB553" s="20"/>
      <c r="AC553" s="20"/>
      <c r="AD553" s="20"/>
      <c r="AE553" s="20"/>
      <c r="AF553" s="20"/>
      <c r="AG553" s="20"/>
      <c r="AH553" s="20"/>
      <c r="AI553" s="20"/>
      <c r="AJ553" s="21"/>
      <c r="AK553" s="15" t="str">
        <f aca="true">IF($AJ553="","",$AJ553-TODAY())</f>
        <v/>
      </c>
      <c r="AL553" s="16" t="str">
        <f aca="false">IF($AJ553="","",IF($AK553&lt;0,"Danger",IF($AK553&lt;=Lists!$M$24,"Alert","OK")))</f>
        <v/>
      </c>
      <c r="AM553" s="19"/>
      <c r="AN553" s="19"/>
      <c r="AO553" s="19"/>
      <c r="AP553" s="19"/>
      <c r="AQ553" s="19"/>
      <c r="AR553" s="19"/>
      <c r="AS553" s="19"/>
      <c r="AT553" s="19"/>
      <c r="AU553" s="19"/>
      <c r="AV553" s="19"/>
    </row>
    <row r="554" customFormat="false" ht="15" hidden="false" customHeight="false" outlineLevel="0" collapsed="false">
      <c r="A554" s="19"/>
      <c r="B554" s="19"/>
      <c r="C554" s="19"/>
      <c r="D554" s="19"/>
      <c r="E554" s="19"/>
      <c r="F554" s="19"/>
      <c r="G554" s="19"/>
      <c r="H554" s="19"/>
      <c r="I554" s="19"/>
      <c r="J554" s="19"/>
      <c r="K554" s="19"/>
      <c r="L554" s="20"/>
      <c r="M554" s="20"/>
      <c r="N554" s="20"/>
      <c r="O554" s="20"/>
      <c r="P554" s="20"/>
      <c r="Q554" s="15" t="str">
        <f aca="false">IF(COUNT($L554:$P554)&lt;5,"",ROUND(($L554*Lists!$M$2+$M554*Lists!$M$3+$N554*Lists!$M$4+$O554*Lists!$M$5+$P554*Lists!$M$6)/5*100,0))</f>
        <v/>
      </c>
      <c r="R554" s="16" t="str">
        <f aca="false">IF($Q554="","",IF($Q554&gt;=Lists!$M$20,"A",IF($Q554&gt;=Lists!$M$21,"B","C")))</f>
        <v/>
      </c>
      <c r="S554" s="16" t="str">
        <f aca="false">IF($A554="","",IF(COUNTIF(Records!$C$5:$C$3000,$A554)=0,"No data",CHOOSE(_xlfn.MAXIFS(Records!$R$5:$R$3000,Records!$C$5:$C$3000,$A554,Records!$Y$5:$Y$3000,"&lt;&gt;Closed")+1,"OK","Alert","Danger")))</f>
        <v/>
      </c>
      <c r="T554" s="15" t="str">
        <f aca="false">IF($A554="","",COUNTIFS(Records!$C$5:$C$3000,$A554,Records!$R$5:$R$3000,"&gt;0",Records!$Y$5:$Y$3000,"&lt;&gt;Closed"))</f>
        <v/>
      </c>
      <c r="U554" s="20"/>
      <c r="V554" s="20"/>
      <c r="W554" s="20"/>
      <c r="X554" s="20"/>
      <c r="Y554" s="20"/>
      <c r="Z554" s="20"/>
      <c r="AA554" s="20"/>
      <c r="AB554" s="20"/>
      <c r="AC554" s="20"/>
      <c r="AD554" s="20"/>
      <c r="AE554" s="20"/>
      <c r="AF554" s="20"/>
      <c r="AG554" s="20"/>
      <c r="AH554" s="20"/>
      <c r="AI554" s="20"/>
      <c r="AJ554" s="21"/>
      <c r="AK554" s="15" t="str">
        <f aca="true">IF($AJ554="","",$AJ554-TODAY())</f>
        <v/>
      </c>
      <c r="AL554" s="16" t="str">
        <f aca="false">IF($AJ554="","",IF($AK554&lt;0,"Danger",IF($AK554&lt;=Lists!$M$24,"Alert","OK")))</f>
        <v/>
      </c>
      <c r="AM554" s="19"/>
      <c r="AN554" s="19"/>
      <c r="AO554" s="19"/>
      <c r="AP554" s="19"/>
      <c r="AQ554" s="19"/>
      <c r="AR554" s="19"/>
      <c r="AS554" s="19"/>
      <c r="AT554" s="19"/>
      <c r="AU554" s="19"/>
      <c r="AV554" s="19"/>
    </row>
    <row r="555" customFormat="false" ht="15" hidden="false" customHeight="false" outlineLevel="0" collapsed="false">
      <c r="A555" s="19"/>
      <c r="B555" s="19"/>
      <c r="C555" s="19"/>
      <c r="D555" s="19"/>
      <c r="E555" s="19"/>
      <c r="F555" s="19"/>
      <c r="G555" s="19"/>
      <c r="H555" s="19"/>
      <c r="I555" s="19"/>
      <c r="J555" s="19"/>
      <c r="K555" s="19"/>
      <c r="L555" s="20"/>
      <c r="M555" s="20"/>
      <c r="N555" s="20"/>
      <c r="O555" s="20"/>
      <c r="P555" s="20"/>
      <c r="Q555" s="15" t="str">
        <f aca="false">IF(COUNT($L555:$P555)&lt;5,"",ROUND(($L555*Lists!$M$2+$M555*Lists!$M$3+$N555*Lists!$M$4+$O555*Lists!$M$5+$P555*Lists!$M$6)/5*100,0))</f>
        <v/>
      </c>
      <c r="R555" s="16" t="str">
        <f aca="false">IF($Q555="","",IF($Q555&gt;=Lists!$M$20,"A",IF($Q555&gt;=Lists!$M$21,"B","C")))</f>
        <v/>
      </c>
      <c r="S555" s="16" t="str">
        <f aca="false">IF($A555="","",IF(COUNTIF(Records!$C$5:$C$3000,$A555)=0,"No data",CHOOSE(_xlfn.MAXIFS(Records!$R$5:$R$3000,Records!$C$5:$C$3000,$A555,Records!$Y$5:$Y$3000,"&lt;&gt;Closed")+1,"OK","Alert","Danger")))</f>
        <v/>
      </c>
      <c r="T555" s="15" t="str">
        <f aca="false">IF($A555="","",COUNTIFS(Records!$C$5:$C$3000,$A555,Records!$R$5:$R$3000,"&gt;0",Records!$Y$5:$Y$3000,"&lt;&gt;Closed"))</f>
        <v/>
      </c>
      <c r="U555" s="20"/>
      <c r="V555" s="20"/>
      <c r="W555" s="20"/>
      <c r="X555" s="20"/>
      <c r="Y555" s="20"/>
      <c r="Z555" s="20"/>
      <c r="AA555" s="20"/>
      <c r="AB555" s="20"/>
      <c r="AC555" s="20"/>
      <c r="AD555" s="20"/>
      <c r="AE555" s="20"/>
      <c r="AF555" s="20"/>
      <c r="AG555" s="20"/>
      <c r="AH555" s="20"/>
      <c r="AI555" s="20"/>
      <c r="AJ555" s="21"/>
      <c r="AK555" s="15" t="str">
        <f aca="true">IF($AJ555="","",$AJ555-TODAY())</f>
        <v/>
      </c>
      <c r="AL555" s="16" t="str">
        <f aca="false">IF($AJ555="","",IF($AK555&lt;0,"Danger",IF($AK555&lt;=Lists!$M$24,"Alert","OK")))</f>
        <v/>
      </c>
      <c r="AM555" s="19"/>
      <c r="AN555" s="19"/>
      <c r="AO555" s="19"/>
      <c r="AP555" s="19"/>
      <c r="AQ555" s="19"/>
      <c r="AR555" s="19"/>
      <c r="AS555" s="19"/>
      <c r="AT555" s="19"/>
      <c r="AU555" s="19"/>
      <c r="AV555" s="19"/>
    </row>
    <row r="556" customFormat="false" ht="15" hidden="false" customHeight="false" outlineLevel="0" collapsed="false">
      <c r="A556" s="19"/>
      <c r="B556" s="19"/>
      <c r="C556" s="19"/>
      <c r="D556" s="19"/>
      <c r="E556" s="19"/>
      <c r="F556" s="19"/>
      <c r="G556" s="19"/>
      <c r="H556" s="19"/>
      <c r="I556" s="19"/>
      <c r="J556" s="19"/>
      <c r="K556" s="19"/>
      <c r="L556" s="20"/>
      <c r="M556" s="20"/>
      <c r="N556" s="20"/>
      <c r="O556" s="20"/>
      <c r="P556" s="20"/>
      <c r="Q556" s="15" t="str">
        <f aca="false">IF(COUNT($L556:$P556)&lt;5,"",ROUND(($L556*Lists!$M$2+$M556*Lists!$M$3+$N556*Lists!$M$4+$O556*Lists!$M$5+$P556*Lists!$M$6)/5*100,0))</f>
        <v/>
      </c>
      <c r="R556" s="16" t="str">
        <f aca="false">IF($Q556="","",IF($Q556&gt;=Lists!$M$20,"A",IF($Q556&gt;=Lists!$M$21,"B","C")))</f>
        <v/>
      </c>
      <c r="S556" s="16" t="str">
        <f aca="false">IF($A556="","",IF(COUNTIF(Records!$C$5:$C$3000,$A556)=0,"No data",CHOOSE(_xlfn.MAXIFS(Records!$R$5:$R$3000,Records!$C$5:$C$3000,$A556,Records!$Y$5:$Y$3000,"&lt;&gt;Closed")+1,"OK","Alert","Danger")))</f>
        <v/>
      </c>
      <c r="T556" s="15" t="str">
        <f aca="false">IF($A556="","",COUNTIFS(Records!$C$5:$C$3000,$A556,Records!$R$5:$R$3000,"&gt;0",Records!$Y$5:$Y$3000,"&lt;&gt;Closed"))</f>
        <v/>
      </c>
      <c r="U556" s="20"/>
      <c r="V556" s="20"/>
      <c r="W556" s="20"/>
      <c r="X556" s="20"/>
      <c r="Y556" s="20"/>
      <c r="Z556" s="20"/>
      <c r="AA556" s="20"/>
      <c r="AB556" s="20"/>
      <c r="AC556" s="20"/>
      <c r="AD556" s="20"/>
      <c r="AE556" s="20"/>
      <c r="AF556" s="20"/>
      <c r="AG556" s="20"/>
      <c r="AH556" s="20"/>
      <c r="AI556" s="20"/>
      <c r="AJ556" s="21"/>
      <c r="AK556" s="15" t="str">
        <f aca="true">IF($AJ556="","",$AJ556-TODAY())</f>
        <v/>
      </c>
      <c r="AL556" s="16" t="str">
        <f aca="false">IF($AJ556="","",IF($AK556&lt;0,"Danger",IF($AK556&lt;=Lists!$M$24,"Alert","OK")))</f>
        <v/>
      </c>
      <c r="AM556" s="19"/>
      <c r="AN556" s="19"/>
      <c r="AO556" s="19"/>
      <c r="AP556" s="19"/>
      <c r="AQ556" s="19"/>
      <c r="AR556" s="19"/>
      <c r="AS556" s="19"/>
      <c r="AT556" s="19"/>
      <c r="AU556" s="19"/>
      <c r="AV556" s="19"/>
    </row>
    <row r="557" customFormat="false" ht="15" hidden="false" customHeight="false" outlineLevel="0" collapsed="false">
      <c r="A557" s="19"/>
      <c r="B557" s="19"/>
      <c r="C557" s="19"/>
      <c r="D557" s="19"/>
      <c r="E557" s="19"/>
      <c r="F557" s="19"/>
      <c r="G557" s="19"/>
      <c r="H557" s="19"/>
      <c r="I557" s="19"/>
      <c r="J557" s="19"/>
      <c r="K557" s="19"/>
      <c r="L557" s="20"/>
      <c r="M557" s="20"/>
      <c r="N557" s="20"/>
      <c r="O557" s="20"/>
      <c r="P557" s="20"/>
      <c r="Q557" s="15" t="str">
        <f aca="false">IF(COUNT($L557:$P557)&lt;5,"",ROUND(($L557*Lists!$M$2+$M557*Lists!$M$3+$N557*Lists!$M$4+$O557*Lists!$M$5+$P557*Lists!$M$6)/5*100,0))</f>
        <v/>
      </c>
      <c r="R557" s="16" t="str">
        <f aca="false">IF($Q557="","",IF($Q557&gt;=Lists!$M$20,"A",IF($Q557&gt;=Lists!$M$21,"B","C")))</f>
        <v/>
      </c>
      <c r="S557" s="16" t="str">
        <f aca="false">IF($A557="","",IF(COUNTIF(Records!$C$5:$C$3000,$A557)=0,"No data",CHOOSE(_xlfn.MAXIFS(Records!$R$5:$R$3000,Records!$C$5:$C$3000,$A557,Records!$Y$5:$Y$3000,"&lt;&gt;Closed")+1,"OK","Alert","Danger")))</f>
        <v/>
      </c>
      <c r="T557" s="15" t="str">
        <f aca="false">IF($A557="","",COUNTIFS(Records!$C$5:$C$3000,$A557,Records!$R$5:$R$3000,"&gt;0",Records!$Y$5:$Y$3000,"&lt;&gt;Closed"))</f>
        <v/>
      </c>
      <c r="U557" s="20"/>
      <c r="V557" s="20"/>
      <c r="W557" s="20"/>
      <c r="X557" s="20"/>
      <c r="Y557" s="20"/>
      <c r="Z557" s="20"/>
      <c r="AA557" s="20"/>
      <c r="AB557" s="20"/>
      <c r="AC557" s="20"/>
      <c r="AD557" s="20"/>
      <c r="AE557" s="20"/>
      <c r="AF557" s="20"/>
      <c r="AG557" s="20"/>
      <c r="AH557" s="20"/>
      <c r="AI557" s="20"/>
      <c r="AJ557" s="21"/>
      <c r="AK557" s="15" t="str">
        <f aca="true">IF($AJ557="","",$AJ557-TODAY())</f>
        <v/>
      </c>
      <c r="AL557" s="16" t="str">
        <f aca="false">IF($AJ557="","",IF($AK557&lt;0,"Danger",IF($AK557&lt;=Lists!$M$24,"Alert","OK")))</f>
        <v/>
      </c>
      <c r="AM557" s="19"/>
      <c r="AN557" s="19"/>
      <c r="AO557" s="19"/>
      <c r="AP557" s="19"/>
      <c r="AQ557" s="19"/>
      <c r="AR557" s="19"/>
      <c r="AS557" s="19"/>
      <c r="AT557" s="19"/>
      <c r="AU557" s="19"/>
      <c r="AV557" s="19"/>
    </row>
    <row r="558" customFormat="false" ht="15" hidden="false" customHeight="false" outlineLevel="0" collapsed="false">
      <c r="A558" s="19"/>
      <c r="B558" s="19"/>
      <c r="C558" s="19"/>
      <c r="D558" s="19"/>
      <c r="E558" s="19"/>
      <c r="F558" s="19"/>
      <c r="G558" s="19"/>
      <c r="H558" s="19"/>
      <c r="I558" s="19"/>
      <c r="J558" s="19"/>
      <c r="K558" s="19"/>
      <c r="L558" s="20"/>
      <c r="M558" s="20"/>
      <c r="N558" s="20"/>
      <c r="O558" s="20"/>
      <c r="P558" s="20"/>
      <c r="Q558" s="15" t="str">
        <f aca="false">IF(COUNT($L558:$P558)&lt;5,"",ROUND(($L558*Lists!$M$2+$M558*Lists!$M$3+$N558*Lists!$M$4+$O558*Lists!$M$5+$P558*Lists!$M$6)/5*100,0))</f>
        <v/>
      </c>
      <c r="R558" s="16" t="str">
        <f aca="false">IF($Q558="","",IF($Q558&gt;=Lists!$M$20,"A",IF($Q558&gt;=Lists!$M$21,"B","C")))</f>
        <v/>
      </c>
      <c r="S558" s="16" t="str">
        <f aca="false">IF($A558="","",IF(COUNTIF(Records!$C$5:$C$3000,$A558)=0,"No data",CHOOSE(_xlfn.MAXIFS(Records!$R$5:$R$3000,Records!$C$5:$C$3000,$A558,Records!$Y$5:$Y$3000,"&lt;&gt;Closed")+1,"OK","Alert","Danger")))</f>
        <v/>
      </c>
      <c r="T558" s="15" t="str">
        <f aca="false">IF($A558="","",COUNTIFS(Records!$C$5:$C$3000,$A558,Records!$R$5:$R$3000,"&gt;0",Records!$Y$5:$Y$3000,"&lt;&gt;Closed"))</f>
        <v/>
      </c>
      <c r="U558" s="20"/>
      <c r="V558" s="20"/>
      <c r="W558" s="20"/>
      <c r="X558" s="20"/>
      <c r="Y558" s="20"/>
      <c r="Z558" s="20"/>
      <c r="AA558" s="20"/>
      <c r="AB558" s="20"/>
      <c r="AC558" s="20"/>
      <c r="AD558" s="20"/>
      <c r="AE558" s="20"/>
      <c r="AF558" s="20"/>
      <c r="AG558" s="20"/>
      <c r="AH558" s="20"/>
      <c r="AI558" s="20"/>
      <c r="AJ558" s="21"/>
      <c r="AK558" s="15" t="str">
        <f aca="true">IF($AJ558="","",$AJ558-TODAY())</f>
        <v/>
      </c>
      <c r="AL558" s="16" t="str">
        <f aca="false">IF($AJ558="","",IF($AK558&lt;0,"Danger",IF($AK558&lt;=Lists!$M$24,"Alert","OK")))</f>
        <v/>
      </c>
      <c r="AM558" s="19"/>
      <c r="AN558" s="19"/>
      <c r="AO558" s="19"/>
      <c r="AP558" s="19"/>
      <c r="AQ558" s="19"/>
      <c r="AR558" s="19"/>
      <c r="AS558" s="19"/>
      <c r="AT558" s="19"/>
      <c r="AU558" s="19"/>
      <c r="AV558" s="19"/>
    </row>
    <row r="559" customFormat="false" ht="15" hidden="false" customHeight="false" outlineLevel="0" collapsed="false">
      <c r="A559" s="19"/>
      <c r="B559" s="19"/>
      <c r="C559" s="19"/>
      <c r="D559" s="19"/>
      <c r="E559" s="19"/>
      <c r="F559" s="19"/>
      <c r="G559" s="19"/>
      <c r="H559" s="19"/>
      <c r="I559" s="19"/>
      <c r="J559" s="19"/>
      <c r="K559" s="19"/>
      <c r="L559" s="20"/>
      <c r="M559" s="20"/>
      <c r="N559" s="20"/>
      <c r="O559" s="20"/>
      <c r="P559" s="20"/>
      <c r="Q559" s="15" t="str">
        <f aca="false">IF(COUNT($L559:$P559)&lt;5,"",ROUND(($L559*Lists!$M$2+$M559*Lists!$M$3+$N559*Lists!$M$4+$O559*Lists!$M$5+$P559*Lists!$M$6)/5*100,0))</f>
        <v/>
      </c>
      <c r="R559" s="16" t="str">
        <f aca="false">IF($Q559="","",IF($Q559&gt;=Lists!$M$20,"A",IF($Q559&gt;=Lists!$M$21,"B","C")))</f>
        <v/>
      </c>
      <c r="S559" s="16" t="str">
        <f aca="false">IF($A559="","",IF(COUNTIF(Records!$C$5:$C$3000,$A559)=0,"No data",CHOOSE(_xlfn.MAXIFS(Records!$R$5:$R$3000,Records!$C$5:$C$3000,$A559,Records!$Y$5:$Y$3000,"&lt;&gt;Closed")+1,"OK","Alert","Danger")))</f>
        <v/>
      </c>
      <c r="T559" s="15" t="str">
        <f aca="false">IF($A559="","",COUNTIFS(Records!$C$5:$C$3000,$A559,Records!$R$5:$R$3000,"&gt;0",Records!$Y$5:$Y$3000,"&lt;&gt;Closed"))</f>
        <v/>
      </c>
      <c r="U559" s="20"/>
      <c r="V559" s="20"/>
      <c r="W559" s="20"/>
      <c r="X559" s="20"/>
      <c r="Y559" s="20"/>
      <c r="Z559" s="20"/>
      <c r="AA559" s="20"/>
      <c r="AB559" s="20"/>
      <c r="AC559" s="20"/>
      <c r="AD559" s="20"/>
      <c r="AE559" s="20"/>
      <c r="AF559" s="20"/>
      <c r="AG559" s="20"/>
      <c r="AH559" s="20"/>
      <c r="AI559" s="20"/>
      <c r="AJ559" s="21"/>
      <c r="AK559" s="15" t="str">
        <f aca="true">IF($AJ559="","",$AJ559-TODAY())</f>
        <v/>
      </c>
      <c r="AL559" s="16" t="str">
        <f aca="false">IF($AJ559="","",IF($AK559&lt;0,"Danger",IF($AK559&lt;=Lists!$M$24,"Alert","OK")))</f>
        <v/>
      </c>
      <c r="AM559" s="19"/>
      <c r="AN559" s="19"/>
      <c r="AO559" s="19"/>
      <c r="AP559" s="19"/>
      <c r="AQ559" s="19"/>
      <c r="AR559" s="19"/>
      <c r="AS559" s="19"/>
      <c r="AT559" s="19"/>
      <c r="AU559" s="19"/>
      <c r="AV559" s="19"/>
    </row>
    <row r="560" customFormat="false" ht="15" hidden="false" customHeight="false" outlineLevel="0" collapsed="false">
      <c r="A560" s="19"/>
      <c r="B560" s="19"/>
      <c r="C560" s="19"/>
      <c r="D560" s="19"/>
      <c r="E560" s="19"/>
      <c r="F560" s="19"/>
      <c r="G560" s="19"/>
      <c r="H560" s="19"/>
      <c r="I560" s="19"/>
      <c r="J560" s="19"/>
      <c r="K560" s="19"/>
      <c r="L560" s="20"/>
      <c r="M560" s="20"/>
      <c r="N560" s="20"/>
      <c r="O560" s="20"/>
      <c r="P560" s="20"/>
      <c r="Q560" s="15" t="str">
        <f aca="false">IF(COUNT($L560:$P560)&lt;5,"",ROUND(($L560*Lists!$M$2+$M560*Lists!$M$3+$N560*Lists!$M$4+$O560*Lists!$M$5+$P560*Lists!$M$6)/5*100,0))</f>
        <v/>
      </c>
      <c r="R560" s="16" t="str">
        <f aca="false">IF($Q560="","",IF($Q560&gt;=Lists!$M$20,"A",IF($Q560&gt;=Lists!$M$21,"B","C")))</f>
        <v/>
      </c>
      <c r="S560" s="16" t="str">
        <f aca="false">IF($A560="","",IF(COUNTIF(Records!$C$5:$C$3000,$A560)=0,"No data",CHOOSE(_xlfn.MAXIFS(Records!$R$5:$R$3000,Records!$C$5:$C$3000,$A560,Records!$Y$5:$Y$3000,"&lt;&gt;Closed")+1,"OK","Alert","Danger")))</f>
        <v/>
      </c>
      <c r="T560" s="15" t="str">
        <f aca="false">IF($A560="","",COUNTIFS(Records!$C$5:$C$3000,$A560,Records!$R$5:$R$3000,"&gt;0",Records!$Y$5:$Y$3000,"&lt;&gt;Closed"))</f>
        <v/>
      </c>
      <c r="U560" s="20"/>
      <c r="V560" s="20"/>
      <c r="W560" s="20"/>
      <c r="X560" s="20"/>
      <c r="Y560" s="20"/>
      <c r="Z560" s="20"/>
      <c r="AA560" s="20"/>
      <c r="AB560" s="20"/>
      <c r="AC560" s="20"/>
      <c r="AD560" s="20"/>
      <c r="AE560" s="20"/>
      <c r="AF560" s="20"/>
      <c r="AG560" s="20"/>
      <c r="AH560" s="20"/>
      <c r="AI560" s="20"/>
      <c r="AJ560" s="21"/>
      <c r="AK560" s="15" t="str">
        <f aca="true">IF($AJ560="","",$AJ560-TODAY())</f>
        <v/>
      </c>
      <c r="AL560" s="16" t="str">
        <f aca="false">IF($AJ560="","",IF($AK560&lt;0,"Danger",IF($AK560&lt;=Lists!$M$24,"Alert","OK")))</f>
        <v/>
      </c>
      <c r="AM560" s="19"/>
      <c r="AN560" s="19"/>
      <c r="AO560" s="19"/>
      <c r="AP560" s="19"/>
      <c r="AQ560" s="19"/>
      <c r="AR560" s="19"/>
      <c r="AS560" s="19"/>
      <c r="AT560" s="19"/>
      <c r="AU560" s="19"/>
      <c r="AV560" s="19"/>
    </row>
    <row r="561" customFormat="false" ht="15" hidden="false" customHeight="false" outlineLevel="0" collapsed="false">
      <c r="A561" s="19"/>
      <c r="B561" s="19"/>
      <c r="C561" s="19"/>
      <c r="D561" s="19"/>
      <c r="E561" s="19"/>
      <c r="F561" s="19"/>
      <c r="G561" s="19"/>
      <c r="H561" s="19"/>
      <c r="I561" s="19"/>
      <c r="J561" s="19"/>
      <c r="K561" s="19"/>
      <c r="L561" s="20"/>
      <c r="M561" s="20"/>
      <c r="N561" s="20"/>
      <c r="O561" s="20"/>
      <c r="P561" s="20"/>
      <c r="Q561" s="15" t="str">
        <f aca="false">IF(COUNT($L561:$P561)&lt;5,"",ROUND(($L561*Lists!$M$2+$M561*Lists!$M$3+$N561*Lists!$M$4+$O561*Lists!$M$5+$P561*Lists!$M$6)/5*100,0))</f>
        <v/>
      </c>
      <c r="R561" s="16" t="str">
        <f aca="false">IF($Q561="","",IF($Q561&gt;=Lists!$M$20,"A",IF($Q561&gt;=Lists!$M$21,"B","C")))</f>
        <v/>
      </c>
      <c r="S561" s="16" t="str">
        <f aca="false">IF($A561="","",IF(COUNTIF(Records!$C$5:$C$3000,$A561)=0,"No data",CHOOSE(_xlfn.MAXIFS(Records!$R$5:$R$3000,Records!$C$5:$C$3000,$A561,Records!$Y$5:$Y$3000,"&lt;&gt;Closed")+1,"OK","Alert","Danger")))</f>
        <v/>
      </c>
      <c r="T561" s="15" t="str">
        <f aca="false">IF($A561="","",COUNTIFS(Records!$C$5:$C$3000,$A561,Records!$R$5:$R$3000,"&gt;0",Records!$Y$5:$Y$3000,"&lt;&gt;Closed"))</f>
        <v/>
      </c>
      <c r="U561" s="20"/>
      <c r="V561" s="20"/>
      <c r="W561" s="20"/>
      <c r="X561" s="20"/>
      <c r="Y561" s="20"/>
      <c r="Z561" s="20"/>
      <c r="AA561" s="20"/>
      <c r="AB561" s="20"/>
      <c r="AC561" s="20"/>
      <c r="AD561" s="20"/>
      <c r="AE561" s="20"/>
      <c r="AF561" s="20"/>
      <c r="AG561" s="20"/>
      <c r="AH561" s="20"/>
      <c r="AI561" s="20"/>
      <c r="AJ561" s="21"/>
      <c r="AK561" s="15" t="str">
        <f aca="true">IF($AJ561="","",$AJ561-TODAY())</f>
        <v/>
      </c>
      <c r="AL561" s="16" t="str">
        <f aca="false">IF($AJ561="","",IF($AK561&lt;0,"Danger",IF($AK561&lt;=Lists!$M$24,"Alert","OK")))</f>
        <v/>
      </c>
      <c r="AM561" s="19"/>
      <c r="AN561" s="19"/>
      <c r="AO561" s="19"/>
      <c r="AP561" s="19"/>
      <c r="AQ561" s="19"/>
      <c r="AR561" s="19"/>
      <c r="AS561" s="19"/>
      <c r="AT561" s="19"/>
      <c r="AU561" s="19"/>
      <c r="AV561" s="19"/>
    </row>
    <row r="562" customFormat="false" ht="15" hidden="false" customHeight="false" outlineLevel="0" collapsed="false">
      <c r="A562" s="19"/>
      <c r="B562" s="19"/>
      <c r="C562" s="19"/>
      <c r="D562" s="19"/>
      <c r="E562" s="19"/>
      <c r="F562" s="19"/>
      <c r="G562" s="19"/>
      <c r="H562" s="19"/>
      <c r="I562" s="19"/>
      <c r="J562" s="19"/>
      <c r="K562" s="19"/>
      <c r="L562" s="20"/>
      <c r="M562" s="20"/>
      <c r="N562" s="20"/>
      <c r="O562" s="20"/>
      <c r="P562" s="20"/>
      <c r="Q562" s="15" t="str">
        <f aca="false">IF(COUNT($L562:$P562)&lt;5,"",ROUND(($L562*Lists!$M$2+$M562*Lists!$M$3+$N562*Lists!$M$4+$O562*Lists!$M$5+$P562*Lists!$M$6)/5*100,0))</f>
        <v/>
      </c>
      <c r="R562" s="16" t="str">
        <f aca="false">IF($Q562="","",IF($Q562&gt;=Lists!$M$20,"A",IF($Q562&gt;=Lists!$M$21,"B","C")))</f>
        <v/>
      </c>
      <c r="S562" s="16" t="str">
        <f aca="false">IF($A562="","",IF(COUNTIF(Records!$C$5:$C$3000,$A562)=0,"No data",CHOOSE(_xlfn.MAXIFS(Records!$R$5:$R$3000,Records!$C$5:$C$3000,$A562,Records!$Y$5:$Y$3000,"&lt;&gt;Closed")+1,"OK","Alert","Danger")))</f>
        <v/>
      </c>
      <c r="T562" s="15" t="str">
        <f aca="false">IF($A562="","",COUNTIFS(Records!$C$5:$C$3000,$A562,Records!$R$5:$R$3000,"&gt;0",Records!$Y$5:$Y$3000,"&lt;&gt;Closed"))</f>
        <v/>
      </c>
      <c r="U562" s="20"/>
      <c r="V562" s="20"/>
      <c r="W562" s="20"/>
      <c r="X562" s="20"/>
      <c r="Y562" s="20"/>
      <c r="Z562" s="20"/>
      <c r="AA562" s="20"/>
      <c r="AB562" s="20"/>
      <c r="AC562" s="20"/>
      <c r="AD562" s="20"/>
      <c r="AE562" s="20"/>
      <c r="AF562" s="20"/>
      <c r="AG562" s="20"/>
      <c r="AH562" s="20"/>
      <c r="AI562" s="20"/>
      <c r="AJ562" s="21"/>
      <c r="AK562" s="15" t="str">
        <f aca="true">IF($AJ562="","",$AJ562-TODAY())</f>
        <v/>
      </c>
      <c r="AL562" s="16" t="str">
        <f aca="false">IF($AJ562="","",IF($AK562&lt;0,"Danger",IF($AK562&lt;=Lists!$M$24,"Alert","OK")))</f>
        <v/>
      </c>
      <c r="AM562" s="19"/>
      <c r="AN562" s="19"/>
      <c r="AO562" s="19"/>
      <c r="AP562" s="19"/>
      <c r="AQ562" s="19"/>
      <c r="AR562" s="19"/>
      <c r="AS562" s="19"/>
      <c r="AT562" s="19"/>
      <c r="AU562" s="19"/>
      <c r="AV562" s="19"/>
    </row>
    <row r="563" customFormat="false" ht="15" hidden="false" customHeight="false" outlineLevel="0" collapsed="false">
      <c r="A563" s="19"/>
      <c r="B563" s="19"/>
      <c r="C563" s="19"/>
      <c r="D563" s="19"/>
      <c r="E563" s="19"/>
      <c r="F563" s="19"/>
      <c r="G563" s="19"/>
      <c r="H563" s="19"/>
      <c r="I563" s="19"/>
      <c r="J563" s="19"/>
      <c r="K563" s="19"/>
      <c r="L563" s="20"/>
      <c r="M563" s="20"/>
      <c r="N563" s="20"/>
      <c r="O563" s="20"/>
      <c r="P563" s="20"/>
      <c r="Q563" s="15" t="str">
        <f aca="false">IF(COUNT($L563:$P563)&lt;5,"",ROUND(($L563*Lists!$M$2+$M563*Lists!$M$3+$N563*Lists!$M$4+$O563*Lists!$M$5+$P563*Lists!$M$6)/5*100,0))</f>
        <v/>
      </c>
      <c r="R563" s="16" t="str">
        <f aca="false">IF($Q563="","",IF($Q563&gt;=Lists!$M$20,"A",IF($Q563&gt;=Lists!$M$21,"B","C")))</f>
        <v/>
      </c>
      <c r="S563" s="16" t="str">
        <f aca="false">IF($A563="","",IF(COUNTIF(Records!$C$5:$C$3000,$A563)=0,"No data",CHOOSE(_xlfn.MAXIFS(Records!$R$5:$R$3000,Records!$C$5:$C$3000,$A563,Records!$Y$5:$Y$3000,"&lt;&gt;Closed")+1,"OK","Alert","Danger")))</f>
        <v/>
      </c>
      <c r="T563" s="15" t="str">
        <f aca="false">IF($A563="","",COUNTIFS(Records!$C$5:$C$3000,$A563,Records!$R$5:$R$3000,"&gt;0",Records!$Y$5:$Y$3000,"&lt;&gt;Closed"))</f>
        <v/>
      </c>
      <c r="U563" s="20"/>
      <c r="V563" s="20"/>
      <c r="W563" s="20"/>
      <c r="X563" s="20"/>
      <c r="Y563" s="20"/>
      <c r="Z563" s="20"/>
      <c r="AA563" s="20"/>
      <c r="AB563" s="20"/>
      <c r="AC563" s="20"/>
      <c r="AD563" s="20"/>
      <c r="AE563" s="20"/>
      <c r="AF563" s="20"/>
      <c r="AG563" s="20"/>
      <c r="AH563" s="20"/>
      <c r="AI563" s="20"/>
      <c r="AJ563" s="21"/>
      <c r="AK563" s="15" t="str">
        <f aca="true">IF($AJ563="","",$AJ563-TODAY())</f>
        <v/>
      </c>
      <c r="AL563" s="16" t="str">
        <f aca="false">IF($AJ563="","",IF($AK563&lt;0,"Danger",IF($AK563&lt;=Lists!$M$24,"Alert","OK")))</f>
        <v/>
      </c>
      <c r="AM563" s="19"/>
      <c r="AN563" s="19"/>
      <c r="AO563" s="19"/>
      <c r="AP563" s="19"/>
      <c r="AQ563" s="19"/>
      <c r="AR563" s="19"/>
      <c r="AS563" s="19"/>
      <c r="AT563" s="19"/>
      <c r="AU563" s="19"/>
      <c r="AV563" s="19"/>
    </row>
    <row r="564" customFormat="false" ht="15" hidden="false" customHeight="false" outlineLevel="0" collapsed="false">
      <c r="A564" s="19"/>
      <c r="B564" s="19"/>
      <c r="C564" s="19"/>
      <c r="D564" s="19"/>
      <c r="E564" s="19"/>
      <c r="F564" s="19"/>
      <c r="G564" s="19"/>
      <c r="H564" s="19"/>
      <c r="I564" s="19"/>
      <c r="J564" s="19"/>
      <c r="K564" s="19"/>
      <c r="L564" s="20"/>
      <c r="M564" s="20"/>
      <c r="N564" s="20"/>
      <c r="O564" s="20"/>
      <c r="P564" s="20"/>
      <c r="Q564" s="15" t="str">
        <f aca="false">IF(COUNT($L564:$P564)&lt;5,"",ROUND(($L564*Lists!$M$2+$M564*Lists!$M$3+$N564*Lists!$M$4+$O564*Lists!$M$5+$P564*Lists!$M$6)/5*100,0))</f>
        <v/>
      </c>
      <c r="R564" s="16" t="str">
        <f aca="false">IF($Q564="","",IF($Q564&gt;=Lists!$M$20,"A",IF($Q564&gt;=Lists!$M$21,"B","C")))</f>
        <v/>
      </c>
      <c r="S564" s="16" t="str">
        <f aca="false">IF($A564="","",IF(COUNTIF(Records!$C$5:$C$3000,$A564)=0,"No data",CHOOSE(_xlfn.MAXIFS(Records!$R$5:$R$3000,Records!$C$5:$C$3000,$A564,Records!$Y$5:$Y$3000,"&lt;&gt;Closed")+1,"OK","Alert","Danger")))</f>
        <v/>
      </c>
      <c r="T564" s="15" t="str">
        <f aca="false">IF($A564="","",COUNTIFS(Records!$C$5:$C$3000,$A564,Records!$R$5:$R$3000,"&gt;0",Records!$Y$5:$Y$3000,"&lt;&gt;Closed"))</f>
        <v/>
      </c>
      <c r="U564" s="20"/>
      <c r="V564" s="20"/>
      <c r="W564" s="20"/>
      <c r="X564" s="20"/>
      <c r="Y564" s="20"/>
      <c r="Z564" s="20"/>
      <c r="AA564" s="20"/>
      <c r="AB564" s="20"/>
      <c r="AC564" s="20"/>
      <c r="AD564" s="20"/>
      <c r="AE564" s="20"/>
      <c r="AF564" s="20"/>
      <c r="AG564" s="20"/>
      <c r="AH564" s="20"/>
      <c r="AI564" s="20"/>
      <c r="AJ564" s="21"/>
      <c r="AK564" s="15" t="str">
        <f aca="true">IF($AJ564="","",$AJ564-TODAY())</f>
        <v/>
      </c>
      <c r="AL564" s="16" t="str">
        <f aca="false">IF($AJ564="","",IF($AK564&lt;0,"Danger",IF($AK564&lt;=Lists!$M$24,"Alert","OK")))</f>
        <v/>
      </c>
      <c r="AM564" s="19"/>
      <c r="AN564" s="19"/>
      <c r="AO564" s="19"/>
      <c r="AP564" s="19"/>
      <c r="AQ564" s="19"/>
      <c r="AR564" s="19"/>
      <c r="AS564" s="19"/>
      <c r="AT564" s="19"/>
      <c r="AU564" s="19"/>
      <c r="AV564" s="19"/>
    </row>
    <row r="565" customFormat="false" ht="15" hidden="false" customHeight="false" outlineLevel="0" collapsed="false">
      <c r="A565" s="19"/>
      <c r="B565" s="19"/>
      <c r="C565" s="19"/>
      <c r="D565" s="19"/>
      <c r="E565" s="19"/>
      <c r="F565" s="19"/>
      <c r="G565" s="19"/>
      <c r="H565" s="19"/>
      <c r="I565" s="19"/>
      <c r="J565" s="19"/>
      <c r="K565" s="19"/>
      <c r="L565" s="20"/>
      <c r="M565" s="20"/>
      <c r="N565" s="20"/>
      <c r="O565" s="20"/>
      <c r="P565" s="20"/>
      <c r="Q565" s="15" t="str">
        <f aca="false">IF(COUNT($L565:$P565)&lt;5,"",ROUND(($L565*Lists!$M$2+$M565*Lists!$M$3+$N565*Lists!$M$4+$O565*Lists!$M$5+$P565*Lists!$M$6)/5*100,0))</f>
        <v/>
      </c>
      <c r="R565" s="16" t="str">
        <f aca="false">IF($Q565="","",IF($Q565&gt;=Lists!$M$20,"A",IF($Q565&gt;=Lists!$M$21,"B","C")))</f>
        <v/>
      </c>
      <c r="S565" s="16" t="str">
        <f aca="false">IF($A565="","",IF(COUNTIF(Records!$C$5:$C$3000,$A565)=0,"No data",CHOOSE(_xlfn.MAXIFS(Records!$R$5:$R$3000,Records!$C$5:$C$3000,$A565,Records!$Y$5:$Y$3000,"&lt;&gt;Closed")+1,"OK","Alert","Danger")))</f>
        <v/>
      </c>
      <c r="T565" s="15" t="str">
        <f aca="false">IF($A565="","",COUNTIFS(Records!$C$5:$C$3000,$A565,Records!$R$5:$R$3000,"&gt;0",Records!$Y$5:$Y$3000,"&lt;&gt;Closed"))</f>
        <v/>
      </c>
      <c r="U565" s="20"/>
      <c r="V565" s="20"/>
      <c r="W565" s="20"/>
      <c r="X565" s="20"/>
      <c r="Y565" s="20"/>
      <c r="Z565" s="20"/>
      <c r="AA565" s="20"/>
      <c r="AB565" s="20"/>
      <c r="AC565" s="20"/>
      <c r="AD565" s="20"/>
      <c r="AE565" s="20"/>
      <c r="AF565" s="20"/>
      <c r="AG565" s="20"/>
      <c r="AH565" s="20"/>
      <c r="AI565" s="20"/>
      <c r="AJ565" s="21"/>
      <c r="AK565" s="15" t="str">
        <f aca="true">IF($AJ565="","",$AJ565-TODAY())</f>
        <v/>
      </c>
      <c r="AL565" s="16" t="str">
        <f aca="false">IF($AJ565="","",IF($AK565&lt;0,"Danger",IF($AK565&lt;=Lists!$M$24,"Alert","OK")))</f>
        <v/>
      </c>
      <c r="AM565" s="19"/>
      <c r="AN565" s="19"/>
      <c r="AO565" s="19"/>
      <c r="AP565" s="19"/>
      <c r="AQ565" s="19"/>
      <c r="AR565" s="19"/>
      <c r="AS565" s="19"/>
      <c r="AT565" s="19"/>
      <c r="AU565" s="19"/>
      <c r="AV565" s="19"/>
    </row>
    <row r="566" customFormat="false" ht="15" hidden="false" customHeight="false" outlineLevel="0" collapsed="false">
      <c r="A566" s="19"/>
      <c r="B566" s="19"/>
      <c r="C566" s="19"/>
      <c r="D566" s="19"/>
      <c r="E566" s="19"/>
      <c r="F566" s="19"/>
      <c r="G566" s="19"/>
      <c r="H566" s="19"/>
      <c r="I566" s="19"/>
      <c r="J566" s="19"/>
      <c r="K566" s="19"/>
      <c r="L566" s="20"/>
      <c r="M566" s="20"/>
      <c r="N566" s="20"/>
      <c r="O566" s="20"/>
      <c r="P566" s="20"/>
      <c r="Q566" s="15" t="str">
        <f aca="false">IF(COUNT($L566:$P566)&lt;5,"",ROUND(($L566*Lists!$M$2+$M566*Lists!$M$3+$N566*Lists!$M$4+$O566*Lists!$M$5+$P566*Lists!$M$6)/5*100,0))</f>
        <v/>
      </c>
      <c r="R566" s="16" t="str">
        <f aca="false">IF($Q566="","",IF($Q566&gt;=Lists!$M$20,"A",IF($Q566&gt;=Lists!$M$21,"B","C")))</f>
        <v/>
      </c>
      <c r="S566" s="16" t="str">
        <f aca="false">IF($A566="","",IF(COUNTIF(Records!$C$5:$C$3000,$A566)=0,"No data",CHOOSE(_xlfn.MAXIFS(Records!$R$5:$R$3000,Records!$C$5:$C$3000,$A566,Records!$Y$5:$Y$3000,"&lt;&gt;Closed")+1,"OK","Alert","Danger")))</f>
        <v/>
      </c>
      <c r="T566" s="15" t="str">
        <f aca="false">IF($A566="","",COUNTIFS(Records!$C$5:$C$3000,$A566,Records!$R$5:$R$3000,"&gt;0",Records!$Y$5:$Y$3000,"&lt;&gt;Closed"))</f>
        <v/>
      </c>
      <c r="U566" s="20"/>
      <c r="V566" s="20"/>
      <c r="W566" s="20"/>
      <c r="X566" s="20"/>
      <c r="Y566" s="20"/>
      <c r="Z566" s="20"/>
      <c r="AA566" s="20"/>
      <c r="AB566" s="20"/>
      <c r="AC566" s="20"/>
      <c r="AD566" s="20"/>
      <c r="AE566" s="20"/>
      <c r="AF566" s="20"/>
      <c r="AG566" s="20"/>
      <c r="AH566" s="20"/>
      <c r="AI566" s="20"/>
      <c r="AJ566" s="21"/>
      <c r="AK566" s="15" t="str">
        <f aca="true">IF($AJ566="","",$AJ566-TODAY())</f>
        <v/>
      </c>
      <c r="AL566" s="16" t="str">
        <f aca="false">IF($AJ566="","",IF($AK566&lt;0,"Danger",IF($AK566&lt;=Lists!$M$24,"Alert","OK")))</f>
        <v/>
      </c>
      <c r="AM566" s="19"/>
      <c r="AN566" s="19"/>
      <c r="AO566" s="19"/>
      <c r="AP566" s="19"/>
      <c r="AQ566" s="19"/>
      <c r="AR566" s="19"/>
      <c r="AS566" s="19"/>
      <c r="AT566" s="19"/>
      <c r="AU566" s="19"/>
      <c r="AV566" s="19"/>
    </row>
    <row r="567" customFormat="false" ht="15" hidden="false" customHeight="false" outlineLevel="0" collapsed="false">
      <c r="A567" s="19"/>
      <c r="B567" s="19"/>
      <c r="C567" s="19"/>
      <c r="D567" s="19"/>
      <c r="E567" s="19"/>
      <c r="F567" s="19"/>
      <c r="G567" s="19"/>
      <c r="H567" s="19"/>
      <c r="I567" s="19"/>
      <c r="J567" s="19"/>
      <c r="K567" s="19"/>
      <c r="L567" s="20"/>
      <c r="M567" s="20"/>
      <c r="N567" s="20"/>
      <c r="O567" s="20"/>
      <c r="P567" s="20"/>
      <c r="Q567" s="15" t="str">
        <f aca="false">IF(COUNT($L567:$P567)&lt;5,"",ROUND(($L567*Lists!$M$2+$M567*Lists!$M$3+$N567*Lists!$M$4+$O567*Lists!$M$5+$P567*Lists!$M$6)/5*100,0))</f>
        <v/>
      </c>
      <c r="R567" s="16" t="str">
        <f aca="false">IF($Q567="","",IF($Q567&gt;=Lists!$M$20,"A",IF($Q567&gt;=Lists!$M$21,"B","C")))</f>
        <v/>
      </c>
      <c r="S567" s="16" t="str">
        <f aca="false">IF($A567="","",IF(COUNTIF(Records!$C$5:$C$3000,$A567)=0,"No data",CHOOSE(_xlfn.MAXIFS(Records!$R$5:$R$3000,Records!$C$5:$C$3000,$A567,Records!$Y$5:$Y$3000,"&lt;&gt;Closed")+1,"OK","Alert","Danger")))</f>
        <v/>
      </c>
      <c r="T567" s="15" t="str">
        <f aca="false">IF($A567="","",COUNTIFS(Records!$C$5:$C$3000,$A567,Records!$R$5:$R$3000,"&gt;0",Records!$Y$5:$Y$3000,"&lt;&gt;Closed"))</f>
        <v/>
      </c>
      <c r="U567" s="20"/>
      <c r="V567" s="20"/>
      <c r="W567" s="20"/>
      <c r="X567" s="20"/>
      <c r="Y567" s="20"/>
      <c r="Z567" s="20"/>
      <c r="AA567" s="20"/>
      <c r="AB567" s="20"/>
      <c r="AC567" s="20"/>
      <c r="AD567" s="20"/>
      <c r="AE567" s="20"/>
      <c r="AF567" s="20"/>
      <c r="AG567" s="20"/>
      <c r="AH567" s="20"/>
      <c r="AI567" s="20"/>
      <c r="AJ567" s="21"/>
      <c r="AK567" s="15" t="str">
        <f aca="true">IF($AJ567="","",$AJ567-TODAY())</f>
        <v/>
      </c>
      <c r="AL567" s="16" t="str">
        <f aca="false">IF($AJ567="","",IF($AK567&lt;0,"Danger",IF($AK567&lt;=Lists!$M$24,"Alert","OK")))</f>
        <v/>
      </c>
      <c r="AM567" s="19"/>
      <c r="AN567" s="19"/>
      <c r="AO567" s="19"/>
      <c r="AP567" s="19"/>
      <c r="AQ567" s="19"/>
      <c r="AR567" s="19"/>
      <c r="AS567" s="19"/>
      <c r="AT567" s="19"/>
      <c r="AU567" s="19"/>
      <c r="AV567" s="19"/>
    </row>
    <row r="568" customFormat="false" ht="15" hidden="false" customHeight="false" outlineLevel="0" collapsed="false">
      <c r="A568" s="19"/>
      <c r="B568" s="19"/>
      <c r="C568" s="19"/>
      <c r="D568" s="19"/>
      <c r="E568" s="19"/>
      <c r="F568" s="19"/>
      <c r="G568" s="19"/>
      <c r="H568" s="19"/>
      <c r="I568" s="19"/>
      <c r="J568" s="19"/>
      <c r="K568" s="19"/>
      <c r="L568" s="20"/>
      <c r="M568" s="20"/>
      <c r="N568" s="20"/>
      <c r="O568" s="20"/>
      <c r="P568" s="20"/>
      <c r="Q568" s="15" t="str">
        <f aca="false">IF(COUNT($L568:$P568)&lt;5,"",ROUND(($L568*Lists!$M$2+$M568*Lists!$M$3+$N568*Lists!$M$4+$O568*Lists!$M$5+$P568*Lists!$M$6)/5*100,0))</f>
        <v/>
      </c>
      <c r="R568" s="16" t="str">
        <f aca="false">IF($Q568="","",IF($Q568&gt;=Lists!$M$20,"A",IF($Q568&gt;=Lists!$M$21,"B","C")))</f>
        <v/>
      </c>
      <c r="S568" s="16" t="str">
        <f aca="false">IF($A568="","",IF(COUNTIF(Records!$C$5:$C$3000,$A568)=0,"No data",CHOOSE(_xlfn.MAXIFS(Records!$R$5:$R$3000,Records!$C$5:$C$3000,$A568,Records!$Y$5:$Y$3000,"&lt;&gt;Closed")+1,"OK","Alert","Danger")))</f>
        <v/>
      </c>
      <c r="T568" s="15" t="str">
        <f aca="false">IF($A568="","",COUNTIFS(Records!$C$5:$C$3000,$A568,Records!$R$5:$R$3000,"&gt;0",Records!$Y$5:$Y$3000,"&lt;&gt;Closed"))</f>
        <v/>
      </c>
      <c r="U568" s="20"/>
      <c r="V568" s="20"/>
      <c r="W568" s="20"/>
      <c r="X568" s="20"/>
      <c r="Y568" s="20"/>
      <c r="Z568" s="20"/>
      <c r="AA568" s="20"/>
      <c r="AB568" s="20"/>
      <c r="AC568" s="20"/>
      <c r="AD568" s="20"/>
      <c r="AE568" s="20"/>
      <c r="AF568" s="20"/>
      <c r="AG568" s="20"/>
      <c r="AH568" s="20"/>
      <c r="AI568" s="20"/>
      <c r="AJ568" s="21"/>
      <c r="AK568" s="15" t="str">
        <f aca="true">IF($AJ568="","",$AJ568-TODAY())</f>
        <v/>
      </c>
      <c r="AL568" s="16" t="str">
        <f aca="false">IF($AJ568="","",IF($AK568&lt;0,"Danger",IF($AK568&lt;=Lists!$M$24,"Alert","OK")))</f>
        <v/>
      </c>
      <c r="AM568" s="19"/>
      <c r="AN568" s="19"/>
      <c r="AO568" s="19"/>
      <c r="AP568" s="19"/>
      <c r="AQ568" s="19"/>
      <c r="AR568" s="19"/>
      <c r="AS568" s="19"/>
      <c r="AT568" s="19"/>
      <c r="AU568" s="19"/>
      <c r="AV568" s="19"/>
    </row>
    <row r="569" customFormat="false" ht="15" hidden="false" customHeight="false" outlineLevel="0" collapsed="false">
      <c r="A569" s="19"/>
      <c r="B569" s="19"/>
      <c r="C569" s="19"/>
      <c r="D569" s="19"/>
      <c r="E569" s="19"/>
      <c r="F569" s="19"/>
      <c r="G569" s="19"/>
      <c r="H569" s="19"/>
      <c r="I569" s="19"/>
      <c r="J569" s="19"/>
      <c r="K569" s="19"/>
      <c r="L569" s="20"/>
      <c r="M569" s="20"/>
      <c r="N569" s="20"/>
      <c r="O569" s="20"/>
      <c r="P569" s="20"/>
      <c r="Q569" s="15" t="str">
        <f aca="false">IF(COUNT($L569:$P569)&lt;5,"",ROUND(($L569*Lists!$M$2+$M569*Lists!$M$3+$N569*Lists!$M$4+$O569*Lists!$M$5+$P569*Lists!$M$6)/5*100,0))</f>
        <v/>
      </c>
      <c r="R569" s="16" t="str">
        <f aca="false">IF($Q569="","",IF($Q569&gt;=Lists!$M$20,"A",IF($Q569&gt;=Lists!$M$21,"B","C")))</f>
        <v/>
      </c>
      <c r="S569" s="16" t="str">
        <f aca="false">IF($A569="","",IF(COUNTIF(Records!$C$5:$C$3000,$A569)=0,"No data",CHOOSE(_xlfn.MAXIFS(Records!$R$5:$R$3000,Records!$C$5:$C$3000,$A569,Records!$Y$5:$Y$3000,"&lt;&gt;Closed")+1,"OK","Alert","Danger")))</f>
        <v/>
      </c>
      <c r="T569" s="15" t="str">
        <f aca="false">IF($A569="","",COUNTIFS(Records!$C$5:$C$3000,$A569,Records!$R$5:$R$3000,"&gt;0",Records!$Y$5:$Y$3000,"&lt;&gt;Closed"))</f>
        <v/>
      </c>
      <c r="U569" s="20"/>
      <c r="V569" s="20"/>
      <c r="W569" s="20"/>
      <c r="X569" s="20"/>
      <c r="Y569" s="20"/>
      <c r="Z569" s="20"/>
      <c r="AA569" s="20"/>
      <c r="AB569" s="20"/>
      <c r="AC569" s="20"/>
      <c r="AD569" s="20"/>
      <c r="AE569" s="20"/>
      <c r="AF569" s="20"/>
      <c r="AG569" s="20"/>
      <c r="AH569" s="20"/>
      <c r="AI569" s="20"/>
      <c r="AJ569" s="21"/>
      <c r="AK569" s="15" t="str">
        <f aca="true">IF($AJ569="","",$AJ569-TODAY())</f>
        <v/>
      </c>
      <c r="AL569" s="16" t="str">
        <f aca="false">IF($AJ569="","",IF($AK569&lt;0,"Danger",IF($AK569&lt;=Lists!$M$24,"Alert","OK")))</f>
        <v/>
      </c>
      <c r="AM569" s="19"/>
      <c r="AN569" s="19"/>
      <c r="AO569" s="19"/>
      <c r="AP569" s="19"/>
      <c r="AQ569" s="19"/>
      <c r="AR569" s="19"/>
      <c r="AS569" s="19"/>
      <c r="AT569" s="19"/>
      <c r="AU569" s="19"/>
      <c r="AV569" s="19"/>
    </row>
    <row r="570" customFormat="false" ht="15" hidden="false" customHeight="false" outlineLevel="0" collapsed="false">
      <c r="A570" s="19"/>
      <c r="B570" s="19"/>
      <c r="C570" s="19"/>
      <c r="D570" s="19"/>
      <c r="E570" s="19"/>
      <c r="F570" s="19"/>
      <c r="G570" s="19"/>
      <c r="H570" s="19"/>
      <c r="I570" s="19"/>
      <c r="J570" s="19"/>
      <c r="K570" s="19"/>
      <c r="L570" s="20"/>
      <c r="M570" s="20"/>
      <c r="N570" s="20"/>
      <c r="O570" s="20"/>
      <c r="P570" s="20"/>
      <c r="Q570" s="15" t="str">
        <f aca="false">IF(COUNT($L570:$P570)&lt;5,"",ROUND(($L570*Lists!$M$2+$M570*Lists!$M$3+$N570*Lists!$M$4+$O570*Lists!$M$5+$P570*Lists!$M$6)/5*100,0))</f>
        <v/>
      </c>
      <c r="R570" s="16" t="str">
        <f aca="false">IF($Q570="","",IF($Q570&gt;=Lists!$M$20,"A",IF($Q570&gt;=Lists!$M$21,"B","C")))</f>
        <v/>
      </c>
      <c r="S570" s="16" t="str">
        <f aca="false">IF($A570="","",IF(COUNTIF(Records!$C$5:$C$3000,$A570)=0,"No data",CHOOSE(_xlfn.MAXIFS(Records!$R$5:$R$3000,Records!$C$5:$C$3000,$A570,Records!$Y$5:$Y$3000,"&lt;&gt;Closed")+1,"OK","Alert","Danger")))</f>
        <v/>
      </c>
      <c r="T570" s="15" t="str">
        <f aca="false">IF($A570="","",COUNTIFS(Records!$C$5:$C$3000,$A570,Records!$R$5:$R$3000,"&gt;0",Records!$Y$5:$Y$3000,"&lt;&gt;Closed"))</f>
        <v/>
      </c>
      <c r="U570" s="20"/>
      <c r="V570" s="20"/>
      <c r="W570" s="20"/>
      <c r="X570" s="20"/>
      <c r="Y570" s="20"/>
      <c r="Z570" s="20"/>
      <c r="AA570" s="20"/>
      <c r="AB570" s="20"/>
      <c r="AC570" s="20"/>
      <c r="AD570" s="20"/>
      <c r="AE570" s="20"/>
      <c r="AF570" s="20"/>
      <c r="AG570" s="20"/>
      <c r="AH570" s="20"/>
      <c r="AI570" s="20"/>
      <c r="AJ570" s="21"/>
      <c r="AK570" s="15" t="str">
        <f aca="true">IF($AJ570="","",$AJ570-TODAY())</f>
        <v/>
      </c>
      <c r="AL570" s="16" t="str">
        <f aca="false">IF($AJ570="","",IF($AK570&lt;0,"Danger",IF($AK570&lt;=Lists!$M$24,"Alert","OK")))</f>
        <v/>
      </c>
      <c r="AM570" s="19"/>
      <c r="AN570" s="19"/>
      <c r="AO570" s="19"/>
      <c r="AP570" s="19"/>
      <c r="AQ570" s="19"/>
      <c r="AR570" s="19"/>
      <c r="AS570" s="19"/>
      <c r="AT570" s="19"/>
      <c r="AU570" s="19"/>
      <c r="AV570" s="19"/>
    </row>
    <row r="571" customFormat="false" ht="15" hidden="false" customHeight="false" outlineLevel="0" collapsed="false">
      <c r="A571" s="19"/>
      <c r="B571" s="19"/>
      <c r="C571" s="19"/>
      <c r="D571" s="19"/>
      <c r="E571" s="19"/>
      <c r="F571" s="19"/>
      <c r="G571" s="19"/>
      <c r="H571" s="19"/>
      <c r="I571" s="19"/>
      <c r="J571" s="19"/>
      <c r="K571" s="19"/>
      <c r="L571" s="20"/>
      <c r="M571" s="20"/>
      <c r="N571" s="20"/>
      <c r="O571" s="20"/>
      <c r="P571" s="20"/>
      <c r="Q571" s="15" t="str">
        <f aca="false">IF(COUNT($L571:$P571)&lt;5,"",ROUND(($L571*Lists!$M$2+$M571*Lists!$M$3+$N571*Lists!$M$4+$O571*Lists!$M$5+$P571*Lists!$M$6)/5*100,0))</f>
        <v/>
      </c>
      <c r="R571" s="16" t="str">
        <f aca="false">IF($Q571="","",IF($Q571&gt;=Lists!$M$20,"A",IF($Q571&gt;=Lists!$M$21,"B","C")))</f>
        <v/>
      </c>
      <c r="S571" s="16" t="str">
        <f aca="false">IF($A571="","",IF(COUNTIF(Records!$C$5:$C$3000,$A571)=0,"No data",CHOOSE(_xlfn.MAXIFS(Records!$R$5:$R$3000,Records!$C$5:$C$3000,$A571,Records!$Y$5:$Y$3000,"&lt;&gt;Closed")+1,"OK","Alert","Danger")))</f>
        <v/>
      </c>
      <c r="T571" s="15" t="str">
        <f aca="false">IF($A571="","",COUNTIFS(Records!$C$5:$C$3000,$A571,Records!$R$5:$R$3000,"&gt;0",Records!$Y$5:$Y$3000,"&lt;&gt;Closed"))</f>
        <v/>
      </c>
      <c r="U571" s="20"/>
      <c r="V571" s="20"/>
      <c r="W571" s="20"/>
      <c r="X571" s="20"/>
      <c r="Y571" s="20"/>
      <c r="Z571" s="20"/>
      <c r="AA571" s="20"/>
      <c r="AB571" s="20"/>
      <c r="AC571" s="20"/>
      <c r="AD571" s="20"/>
      <c r="AE571" s="20"/>
      <c r="AF571" s="20"/>
      <c r="AG571" s="20"/>
      <c r="AH571" s="20"/>
      <c r="AI571" s="20"/>
      <c r="AJ571" s="21"/>
      <c r="AK571" s="15" t="str">
        <f aca="true">IF($AJ571="","",$AJ571-TODAY())</f>
        <v/>
      </c>
      <c r="AL571" s="16" t="str">
        <f aca="false">IF($AJ571="","",IF($AK571&lt;0,"Danger",IF($AK571&lt;=Lists!$M$24,"Alert","OK")))</f>
        <v/>
      </c>
      <c r="AM571" s="19"/>
      <c r="AN571" s="19"/>
      <c r="AO571" s="19"/>
      <c r="AP571" s="19"/>
      <c r="AQ571" s="19"/>
      <c r="AR571" s="19"/>
      <c r="AS571" s="19"/>
      <c r="AT571" s="19"/>
      <c r="AU571" s="19"/>
      <c r="AV571" s="19"/>
    </row>
    <row r="572" customFormat="false" ht="15" hidden="false" customHeight="false" outlineLevel="0" collapsed="false">
      <c r="A572" s="19"/>
      <c r="B572" s="19"/>
      <c r="C572" s="19"/>
      <c r="D572" s="19"/>
      <c r="E572" s="19"/>
      <c r="F572" s="19"/>
      <c r="G572" s="19"/>
      <c r="H572" s="19"/>
      <c r="I572" s="19"/>
      <c r="J572" s="19"/>
      <c r="K572" s="19"/>
      <c r="L572" s="20"/>
      <c r="M572" s="20"/>
      <c r="N572" s="20"/>
      <c r="O572" s="20"/>
      <c r="P572" s="20"/>
      <c r="Q572" s="15" t="str">
        <f aca="false">IF(COUNT($L572:$P572)&lt;5,"",ROUND(($L572*Lists!$M$2+$M572*Lists!$M$3+$N572*Lists!$M$4+$O572*Lists!$M$5+$P572*Lists!$M$6)/5*100,0))</f>
        <v/>
      </c>
      <c r="R572" s="16" t="str">
        <f aca="false">IF($Q572="","",IF($Q572&gt;=Lists!$M$20,"A",IF($Q572&gt;=Lists!$M$21,"B","C")))</f>
        <v/>
      </c>
      <c r="S572" s="16" t="str">
        <f aca="false">IF($A572="","",IF(COUNTIF(Records!$C$5:$C$3000,$A572)=0,"No data",CHOOSE(_xlfn.MAXIFS(Records!$R$5:$R$3000,Records!$C$5:$C$3000,$A572,Records!$Y$5:$Y$3000,"&lt;&gt;Closed")+1,"OK","Alert","Danger")))</f>
        <v/>
      </c>
      <c r="T572" s="15" t="str">
        <f aca="false">IF($A572="","",COUNTIFS(Records!$C$5:$C$3000,$A572,Records!$R$5:$R$3000,"&gt;0",Records!$Y$5:$Y$3000,"&lt;&gt;Closed"))</f>
        <v/>
      </c>
      <c r="U572" s="20"/>
      <c r="V572" s="20"/>
      <c r="W572" s="20"/>
      <c r="X572" s="20"/>
      <c r="Y572" s="20"/>
      <c r="Z572" s="20"/>
      <c r="AA572" s="20"/>
      <c r="AB572" s="20"/>
      <c r="AC572" s="20"/>
      <c r="AD572" s="20"/>
      <c r="AE572" s="20"/>
      <c r="AF572" s="20"/>
      <c r="AG572" s="20"/>
      <c r="AH572" s="20"/>
      <c r="AI572" s="20"/>
      <c r="AJ572" s="21"/>
      <c r="AK572" s="15" t="str">
        <f aca="true">IF($AJ572="","",$AJ572-TODAY())</f>
        <v/>
      </c>
      <c r="AL572" s="16" t="str">
        <f aca="false">IF($AJ572="","",IF($AK572&lt;0,"Danger",IF($AK572&lt;=Lists!$M$24,"Alert","OK")))</f>
        <v/>
      </c>
      <c r="AM572" s="19"/>
      <c r="AN572" s="19"/>
      <c r="AO572" s="19"/>
      <c r="AP572" s="19"/>
      <c r="AQ572" s="19"/>
      <c r="AR572" s="19"/>
      <c r="AS572" s="19"/>
      <c r="AT572" s="19"/>
      <c r="AU572" s="19"/>
      <c r="AV572" s="19"/>
    </row>
    <row r="573" customFormat="false" ht="15" hidden="false" customHeight="false" outlineLevel="0" collapsed="false">
      <c r="A573" s="19"/>
      <c r="B573" s="19"/>
      <c r="C573" s="19"/>
      <c r="D573" s="19"/>
      <c r="E573" s="19"/>
      <c r="F573" s="19"/>
      <c r="G573" s="19"/>
      <c r="H573" s="19"/>
      <c r="I573" s="19"/>
      <c r="J573" s="19"/>
      <c r="K573" s="19"/>
      <c r="L573" s="20"/>
      <c r="M573" s="20"/>
      <c r="N573" s="20"/>
      <c r="O573" s="20"/>
      <c r="P573" s="20"/>
      <c r="Q573" s="15" t="str">
        <f aca="false">IF(COUNT($L573:$P573)&lt;5,"",ROUND(($L573*Lists!$M$2+$M573*Lists!$M$3+$N573*Lists!$M$4+$O573*Lists!$M$5+$P573*Lists!$M$6)/5*100,0))</f>
        <v/>
      </c>
      <c r="R573" s="16" t="str">
        <f aca="false">IF($Q573="","",IF($Q573&gt;=Lists!$M$20,"A",IF($Q573&gt;=Lists!$M$21,"B","C")))</f>
        <v/>
      </c>
      <c r="S573" s="16" t="str">
        <f aca="false">IF($A573="","",IF(COUNTIF(Records!$C$5:$C$3000,$A573)=0,"No data",CHOOSE(_xlfn.MAXIFS(Records!$R$5:$R$3000,Records!$C$5:$C$3000,$A573,Records!$Y$5:$Y$3000,"&lt;&gt;Closed")+1,"OK","Alert","Danger")))</f>
        <v/>
      </c>
      <c r="T573" s="15" t="str">
        <f aca="false">IF($A573="","",COUNTIFS(Records!$C$5:$C$3000,$A573,Records!$R$5:$R$3000,"&gt;0",Records!$Y$5:$Y$3000,"&lt;&gt;Closed"))</f>
        <v/>
      </c>
      <c r="U573" s="20"/>
      <c r="V573" s="20"/>
      <c r="W573" s="20"/>
      <c r="X573" s="20"/>
      <c r="Y573" s="20"/>
      <c r="Z573" s="20"/>
      <c r="AA573" s="20"/>
      <c r="AB573" s="20"/>
      <c r="AC573" s="20"/>
      <c r="AD573" s="20"/>
      <c r="AE573" s="20"/>
      <c r="AF573" s="20"/>
      <c r="AG573" s="20"/>
      <c r="AH573" s="20"/>
      <c r="AI573" s="20"/>
      <c r="AJ573" s="21"/>
      <c r="AK573" s="15" t="str">
        <f aca="true">IF($AJ573="","",$AJ573-TODAY())</f>
        <v/>
      </c>
      <c r="AL573" s="16" t="str">
        <f aca="false">IF($AJ573="","",IF($AK573&lt;0,"Danger",IF($AK573&lt;=Lists!$M$24,"Alert","OK")))</f>
        <v/>
      </c>
      <c r="AM573" s="19"/>
      <c r="AN573" s="19"/>
      <c r="AO573" s="19"/>
      <c r="AP573" s="19"/>
      <c r="AQ573" s="19"/>
      <c r="AR573" s="19"/>
      <c r="AS573" s="19"/>
      <c r="AT573" s="19"/>
      <c r="AU573" s="19"/>
      <c r="AV573" s="19"/>
    </row>
    <row r="574" customFormat="false" ht="15" hidden="false" customHeight="false" outlineLevel="0" collapsed="false">
      <c r="A574" s="19"/>
      <c r="B574" s="19"/>
      <c r="C574" s="19"/>
      <c r="D574" s="19"/>
      <c r="E574" s="19"/>
      <c r="F574" s="19"/>
      <c r="G574" s="19"/>
      <c r="H574" s="19"/>
      <c r="I574" s="19"/>
      <c r="J574" s="19"/>
      <c r="K574" s="19"/>
      <c r="L574" s="20"/>
      <c r="M574" s="20"/>
      <c r="N574" s="20"/>
      <c r="O574" s="20"/>
      <c r="P574" s="20"/>
      <c r="Q574" s="15" t="str">
        <f aca="false">IF(COUNT($L574:$P574)&lt;5,"",ROUND(($L574*Lists!$M$2+$M574*Lists!$M$3+$N574*Lists!$M$4+$O574*Lists!$M$5+$P574*Lists!$M$6)/5*100,0))</f>
        <v/>
      </c>
      <c r="R574" s="16" t="str">
        <f aca="false">IF($Q574="","",IF($Q574&gt;=Lists!$M$20,"A",IF($Q574&gt;=Lists!$M$21,"B","C")))</f>
        <v/>
      </c>
      <c r="S574" s="16" t="str">
        <f aca="false">IF($A574="","",IF(COUNTIF(Records!$C$5:$C$3000,$A574)=0,"No data",CHOOSE(_xlfn.MAXIFS(Records!$R$5:$R$3000,Records!$C$5:$C$3000,$A574,Records!$Y$5:$Y$3000,"&lt;&gt;Closed")+1,"OK","Alert","Danger")))</f>
        <v/>
      </c>
      <c r="T574" s="15" t="str">
        <f aca="false">IF($A574="","",COUNTIFS(Records!$C$5:$C$3000,$A574,Records!$R$5:$R$3000,"&gt;0",Records!$Y$5:$Y$3000,"&lt;&gt;Closed"))</f>
        <v/>
      </c>
      <c r="U574" s="20"/>
      <c r="V574" s="20"/>
      <c r="W574" s="20"/>
      <c r="X574" s="20"/>
      <c r="Y574" s="20"/>
      <c r="Z574" s="20"/>
      <c r="AA574" s="20"/>
      <c r="AB574" s="20"/>
      <c r="AC574" s="20"/>
      <c r="AD574" s="20"/>
      <c r="AE574" s="20"/>
      <c r="AF574" s="20"/>
      <c r="AG574" s="20"/>
      <c r="AH574" s="20"/>
      <c r="AI574" s="20"/>
      <c r="AJ574" s="21"/>
      <c r="AK574" s="15" t="str">
        <f aca="true">IF($AJ574="","",$AJ574-TODAY())</f>
        <v/>
      </c>
      <c r="AL574" s="16" t="str">
        <f aca="false">IF($AJ574="","",IF($AK574&lt;0,"Danger",IF($AK574&lt;=Lists!$M$24,"Alert","OK")))</f>
        <v/>
      </c>
      <c r="AM574" s="19"/>
      <c r="AN574" s="19"/>
      <c r="AO574" s="19"/>
      <c r="AP574" s="19"/>
      <c r="AQ574" s="19"/>
      <c r="AR574" s="19"/>
      <c r="AS574" s="19"/>
      <c r="AT574" s="19"/>
      <c r="AU574" s="19"/>
      <c r="AV574" s="19"/>
    </row>
    <row r="575" customFormat="false" ht="15" hidden="false" customHeight="false" outlineLevel="0" collapsed="false">
      <c r="A575" s="19"/>
      <c r="B575" s="19"/>
      <c r="C575" s="19"/>
      <c r="D575" s="19"/>
      <c r="E575" s="19"/>
      <c r="F575" s="19"/>
      <c r="G575" s="19"/>
      <c r="H575" s="19"/>
      <c r="I575" s="19"/>
      <c r="J575" s="19"/>
      <c r="K575" s="19"/>
      <c r="L575" s="20"/>
      <c r="M575" s="20"/>
      <c r="N575" s="20"/>
      <c r="O575" s="20"/>
      <c r="P575" s="20"/>
      <c r="Q575" s="15" t="str">
        <f aca="false">IF(COUNT($L575:$P575)&lt;5,"",ROUND(($L575*Lists!$M$2+$M575*Lists!$M$3+$N575*Lists!$M$4+$O575*Lists!$M$5+$P575*Lists!$M$6)/5*100,0))</f>
        <v/>
      </c>
      <c r="R575" s="16" t="str">
        <f aca="false">IF($Q575="","",IF($Q575&gt;=Lists!$M$20,"A",IF($Q575&gt;=Lists!$M$21,"B","C")))</f>
        <v/>
      </c>
      <c r="S575" s="16" t="str">
        <f aca="false">IF($A575="","",IF(COUNTIF(Records!$C$5:$C$3000,$A575)=0,"No data",CHOOSE(_xlfn.MAXIFS(Records!$R$5:$R$3000,Records!$C$5:$C$3000,$A575,Records!$Y$5:$Y$3000,"&lt;&gt;Closed")+1,"OK","Alert","Danger")))</f>
        <v/>
      </c>
      <c r="T575" s="15" t="str">
        <f aca="false">IF($A575="","",COUNTIFS(Records!$C$5:$C$3000,$A575,Records!$R$5:$R$3000,"&gt;0",Records!$Y$5:$Y$3000,"&lt;&gt;Closed"))</f>
        <v/>
      </c>
      <c r="U575" s="20"/>
      <c r="V575" s="20"/>
      <c r="W575" s="20"/>
      <c r="X575" s="20"/>
      <c r="Y575" s="20"/>
      <c r="Z575" s="20"/>
      <c r="AA575" s="20"/>
      <c r="AB575" s="20"/>
      <c r="AC575" s="20"/>
      <c r="AD575" s="20"/>
      <c r="AE575" s="20"/>
      <c r="AF575" s="20"/>
      <c r="AG575" s="20"/>
      <c r="AH575" s="20"/>
      <c r="AI575" s="20"/>
      <c r="AJ575" s="21"/>
      <c r="AK575" s="15" t="str">
        <f aca="true">IF($AJ575="","",$AJ575-TODAY())</f>
        <v/>
      </c>
      <c r="AL575" s="16" t="str">
        <f aca="false">IF($AJ575="","",IF($AK575&lt;0,"Danger",IF($AK575&lt;=Lists!$M$24,"Alert","OK")))</f>
        <v/>
      </c>
      <c r="AM575" s="19"/>
      <c r="AN575" s="19"/>
      <c r="AO575" s="19"/>
      <c r="AP575" s="19"/>
      <c r="AQ575" s="19"/>
      <c r="AR575" s="19"/>
      <c r="AS575" s="19"/>
      <c r="AT575" s="19"/>
      <c r="AU575" s="19"/>
      <c r="AV575" s="19"/>
    </row>
    <row r="576" customFormat="false" ht="15" hidden="false" customHeight="false" outlineLevel="0" collapsed="false">
      <c r="A576" s="19"/>
      <c r="B576" s="19"/>
      <c r="C576" s="19"/>
      <c r="D576" s="19"/>
      <c r="E576" s="19"/>
      <c r="F576" s="19"/>
      <c r="G576" s="19"/>
      <c r="H576" s="19"/>
      <c r="I576" s="19"/>
      <c r="J576" s="19"/>
      <c r="K576" s="19"/>
      <c r="L576" s="20"/>
      <c r="M576" s="20"/>
      <c r="N576" s="20"/>
      <c r="O576" s="20"/>
      <c r="P576" s="20"/>
      <c r="Q576" s="15" t="str">
        <f aca="false">IF(COUNT($L576:$P576)&lt;5,"",ROUND(($L576*Lists!$M$2+$M576*Lists!$M$3+$N576*Lists!$M$4+$O576*Lists!$M$5+$P576*Lists!$M$6)/5*100,0))</f>
        <v/>
      </c>
      <c r="R576" s="16" t="str">
        <f aca="false">IF($Q576="","",IF($Q576&gt;=Lists!$M$20,"A",IF($Q576&gt;=Lists!$M$21,"B","C")))</f>
        <v/>
      </c>
      <c r="S576" s="16" t="str">
        <f aca="false">IF($A576="","",IF(COUNTIF(Records!$C$5:$C$3000,$A576)=0,"No data",CHOOSE(_xlfn.MAXIFS(Records!$R$5:$R$3000,Records!$C$5:$C$3000,$A576,Records!$Y$5:$Y$3000,"&lt;&gt;Closed")+1,"OK","Alert","Danger")))</f>
        <v/>
      </c>
      <c r="T576" s="15" t="str">
        <f aca="false">IF($A576="","",COUNTIFS(Records!$C$5:$C$3000,$A576,Records!$R$5:$R$3000,"&gt;0",Records!$Y$5:$Y$3000,"&lt;&gt;Closed"))</f>
        <v/>
      </c>
      <c r="U576" s="20"/>
      <c r="V576" s="20"/>
      <c r="W576" s="20"/>
      <c r="X576" s="20"/>
      <c r="Y576" s="20"/>
      <c r="Z576" s="20"/>
      <c r="AA576" s="20"/>
      <c r="AB576" s="20"/>
      <c r="AC576" s="20"/>
      <c r="AD576" s="20"/>
      <c r="AE576" s="20"/>
      <c r="AF576" s="20"/>
      <c r="AG576" s="20"/>
      <c r="AH576" s="20"/>
      <c r="AI576" s="20"/>
      <c r="AJ576" s="21"/>
      <c r="AK576" s="15" t="str">
        <f aca="true">IF($AJ576="","",$AJ576-TODAY())</f>
        <v/>
      </c>
      <c r="AL576" s="16" t="str">
        <f aca="false">IF($AJ576="","",IF($AK576&lt;0,"Danger",IF($AK576&lt;=Lists!$M$24,"Alert","OK")))</f>
        <v/>
      </c>
      <c r="AM576" s="19"/>
      <c r="AN576" s="19"/>
      <c r="AO576" s="19"/>
      <c r="AP576" s="19"/>
      <c r="AQ576" s="19"/>
      <c r="AR576" s="19"/>
      <c r="AS576" s="19"/>
      <c r="AT576" s="19"/>
      <c r="AU576" s="19"/>
      <c r="AV576" s="19"/>
    </row>
    <row r="577" customFormat="false" ht="15" hidden="false" customHeight="false" outlineLevel="0" collapsed="false">
      <c r="A577" s="19"/>
      <c r="B577" s="19"/>
      <c r="C577" s="19"/>
      <c r="D577" s="19"/>
      <c r="E577" s="19"/>
      <c r="F577" s="19"/>
      <c r="G577" s="19"/>
      <c r="H577" s="19"/>
      <c r="I577" s="19"/>
      <c r="J577" s="19"/>
      <c r="K577" s="19"/>
      <c r="L577" s="20"/>
      <c r="M577" s="20"/>
      <c r="N577" s="20"/>
      <c r="O577" s="20"/>
      <c r="P577" s="20"/>
      <c r="Q577" s="15" t="str">
        <f aca="false">IF(COUNT($L577:$P577)&lt;5,"",ROUND(($L577*Lists!$M$2+$M577*Lists!$M$3+$N577*Lists!$M$4+$O577*Lists!$M$5+$P577*Lists!$M$6)/5*100,0))</f>
        <v/>
      </c>
      <c r="R577" s="16" t="str">
        <f aca="false">IF($Q577="","",IF($Q577&gt;=Lists!$M$20,"A",IF($Q577&gt;=Lists!$M$21,"B","C")))</f>
        <v/>
      </c>
      <c r="S577" s="16" t="str">
        <f aca="false">IF($A577="","",IF(COUNTIF(Records!$C$5:$C$3000,$A577)=0,"No data",CHOOSE(_xlfn.MAXIFS(Records!$R$5:$R$3000,Records!$C$5:$C$3000,$A577,Records!$Y$5:$Y$3000,"&lt;&gt;Closed")+1,"OK","Alert","Danger")))</f>
        <v/>
      </c>
      <c r="T577" s="15" t="str">
        <f aca="false">IF($A577="","",COUNTIFS(Records!$C$5:$C$3000,$A577,Records!$R$5:$R$3000,"&gt;0",Records!$Y$5:$Y$3000,"&lt;&gt;Closed"))</f>
        <v/>
      </c>
      <c r="U577" s="20"/>
      <c r="V577" s="20"/>
      <c r="W577" s="20"/>
      <c r="X577" s="20"/>
      <c r="Y577" s="20"/>
      <c r="Z577" s="20"/>
      <c r="AA577" s="20"/>
      <c r="AB577" s="20"/>
      <c r="AC577" s="20"/>
      <c r="AD577" s="20"/>
      <c r="AE577" s="20"/>
      <c r="AF577" s="20"/>
      <c r="AG577" s="20"/>
      <c r="AH577" s="20"/>
      <c r="AI577" s="20"/>
      <c r="AJ577" s="21"/>
      <c r="AK577" s="15" t="str">
        <f aca="true">IF($AJ577="","",$AJ577-TODAY())</f>
        <v/>
      </c>
      <c r="AL577" s="16" t="str">
        <f aca="false">IF($AJ577="","",IF($AK577&lt;0,"Danger",IF($AK577&lt;=Lists!$M$24,"Alert","OK")))</f>
        <v/>
      </c>
      <c r="AM577" s="19"/>
      <c r="AN577" s="19"/>
      <c r="AO577" s="19"/>
      <c r="AP577" s="19"/>
      <c r="AQ577" s="19"/>
      <c r="AR577" s="19"/>
      <c r="AS577" s="19"/>
      <c r="AT577" s="19"/>
      <c r="AU577" s="19"/>
      <c r="AV577" s="19"/>
    </row>
    <row r="578" customFormat="false" ht="15" hidden="false" customHeight="false" outlineLevel="0" collapsed="false">
      <c r="A578" s="19"/>
      <c r="B578" s="19"/>
      <c r="C578" s="19"/>
      <c r="D578" s="19"/>
      <c r="E578" s="19"/>
      <c r="F578" s="19"/>
      <c r="G578" s="19"/>
      <c r="H578" s="19"/>
      <c r="I578" s="19"/>
      <c r="J578" s="19"/>
      <c r="K578" s="19"/>
      <c r="L578" s="20"/>
      <c r="M578" s="20"/>
      <c r="N578" s="20"/>
      <c r="O578" s="20"/>
      <c r="P578" s="20"/>
      <c r="Q578" s="15" t="str">
        <f aca="false">IF(COUNT($L578:$P578)&lt;5,"",ROUND(($L578*Lists!$M$2+$M578*Lists!$M$3+$N578*Lists!$M$4+$O578*Lists!$M$5+$P578*Lists!$M$6)/5*100,0))</f>
        <v/>
      </c>
      <c r="R578" s="16" t="str">
        <f aca="false">IF($Q578="","",IF($Q578&gt;=Lists!$M$20,"A",IF($Q578&gt;=Lists!$M$21,"B","C")))</f>
        <v/>
      </c>
      <c r="S578" s="16" t="str">
        <f aca="false">IF($A578="","",IF(COUNTIF(Records!$C$5:$C$3000,$A578)=0,"No data",CHOOSE(_xlfn.MAXIFS(Records!$R$5:$R$3000,Records!$C$5:$C$3000,$A578,Records!$Y$5:$Y$3000,"&lt;&gt;Closed")+1,"OK","Alert","Danger")))</f>
        <v/>
      </c>
      <c r="T578" s="15" t="str">
        <f aca="false">IF($A578="","",COUNTIFS(Records!$C$5:$C$3000,$A578,Records!$R$5:$R$3000,"&gt;0",Records!$Y$5:$Y$3000,"&lt;&gt;Closed"))</f>
        <v/>
      </c>
      <c r="U578" s="20"/>
      <c r="V578" s="20"/>
      <c r="W578" s="20"/>
      <c r="X578" s="20"/>
      <c r="Y578" s="20"/>
      <c r="Z578" s="20"/>
      <c r="AA578" s="20"/>
      <c r="AB578" s="20"/>
      <c r="AC578" s="20"/>
      <c r="AD578" s="20"/>
      <c r="AE578" s="20"/>
      <c r="AF578" s="20"/>
      <c r="AG578" s="20"/>
      <c r="AH578" s="20"/>
      <c r="AI578" s="20"/>
      <c r="AJ578" s="21"/>
      <c r="AK578" s="15" t="str">
        <f aca="true">IF($AJ578="","",$AJ578-TODAY())</f>
        <v/>
      </c>
      <c r="AL578" s="16" t="str">
        <f aca="false">IF($AJ578="","",IF($AK578&lt;0,"Danger",IF($AK578&lt;=Lists!$M$24,"Alert","OK")))</f>
        <v/>
      </c>
      <c r="AM578" s="19"/>
      <c r="AN578" s="19"/>
      <c r="AO578" s="19"/>
      <c r="AP578" s="19"/>
      <c r="AQ578" s="19"/>
      <c r="AR578" s="19"/>
      <c r="AS578" s="19"/>
      <c r="AT578" s="19"/>
      <c r="AU578" s="19"/>
      <c r="AV578" s="19"/>
    </row>
    <row r="579" customFormat="false" ht="15" hidden="false" customHeight="false" outlineLevel="0" collapsed="false">
      <c r="A579" s="19"/>
      <c r="B579" s="19"/>
      <c r="C579" s="19"/>
      <c r="D579" s="19"/>
      <c r="E579" s="19"/>
      <c r="F579" s="19"/>
      <c r="G579" s="19"/>
      <c r="H579" s="19"/>
      <c r="I579" s="19"/>
      <c r="J579" s="19"/>
      <c r="K579" s="19"/>
      <c r="L579" s="20"/>
      <c r="M579" s="20"/>
      <c r="N579" s="20"/>
      <c r="O579" s="20"/>
      <c r="P579" s="20"/>
      <c r="Q579" s="15" t="str">
        <f aca="false">IF(COUNT($L579:$P579)&lt;5,"",ROUND(($L579*Lists!$M$2+$M579*Lists!$M$3+$N579*Lists!$M$4+$O579*Lists!$M$5+$P579*Lists!$M$6)/5*100,0))</f>
        <v/>
      </c>
      <c r="R579" s="16" t="str">
        <f aca="false">IF($Q579="","",IF($Q579&gt;=Lists!$M$20,"A",IF($Q579&gt;=Lists!$M$21,"B","C")))</f>
        <v/>
      </c>
      <c r="S579" s="16" t="str">
        <f aca="false">IF($A579="","",IF(COUNTIF(Records!$C$5:$C$3000,$A579)=0,"No data",CHOOSE(_xlfn.MAXIFS(Records!$R$5:$R$3000,Records!$C$5:$C$3000,$A579,Records!$Y$5:$Y$3000,"&lt;&gt;Closed")+1,"OK","Alert","Danger")))</f>
        <v/>
      </c>
      <c r="T579" s="15" t="str">
        <f aca="false">IF($A579="","",COUNTIFS(Records!$C$5:$C$3000,$A579,Records!$R$5:$R$3000,"&gt;0",Records!$Y$5:$Y$3000,"&lt;&gt;Closed"))</f>
        <v/>
      </c>
      <c r="U579" s="20"/>
      <c r="V579" s="20"/>
      <c r="W579" s="20"/>
      <c r="X579" s="20"/>
      <c r="Y579" s="20"/>
      <c r="Z579" s="20"/>
      <c r="AA579" s="20"/>
      <c r="AB579" s="20"/>
      <c r="AC579" s="20"/>
      <c r="AD579" s="20"/>
      <c r="AE579" s="20"/>
      <c r="AF579" s="20"/>
      <c r="AG579" s="20"/>
      <c r="AH579" s="20"/>
      <c r="AI579" s="20"/>
      <c r="AJ579" s="21"/>
      <c r="AK579" s="15" t="str">
        <f aca="true">IF($AJ579="","",$AJ579-TODAY())</f>
        <v/>
      </c>
      <c r="AL579" s="16" t="str">
        <f aca="false">IF($AJ579="","",IF($AK579&lt;0,"Danger",IF($AK579&lt;=Lists!$M$24,"Alert","OK")))</f>
        <v/>
      </c>
      <c r="AM579" s="19"/>
      <c r="AN579" s="19"/>
      <c r="AO579" s="19"/>
      <c r="AP579" s="19"/>
      <c r="AQ579" s="19"/>
      <c r="AR579" s="19"/>
      <c r="AS579" s="19"/>
      <c r="AT579" s="19"/>
      <c r="AU579" s="19"/>
      <c r="AV579" s="19"/>
    </row>
    <row r="580" customFormat="false" ht="15" hidden="false" customHeight="false" outlineLevel="0" collapsed="false">
      <c r="A580" s="19"/>
      <c r="B580" s="19"/>
      <c r="C580" s="19"/>
      <c r="D580" s="19"/>
      <c r="E580" s="19"/>
      <c r="F580" s="19"/>
      <c r="G580" s="19"/>
      <c r="H580" s="19"/>
      <c r="I580" s="19"/>
      <c r="J580" s="19"/>
      <c r="K580" s="19"/>
      <c r="L580" s="20"/>
      <c r="M580" s="20"/>
      <c r="N580" s="20"/>
      <c r="O580" s="20"/>
      <c r="P580" s="20"/>
      <c r="Q580" s="15" t="str">
        <f aca="false">IF(COUNT($L580:$P580)&lt;5,"",ROUND(($L580*Lists!$M$2+$M580*Lists!$M$3+$N580*Lists!$M$4+$O580*Lists!$M$5+$P580*Lists!$M$6)/5*100,0))</f>
        <v/>
      </c>
      <c r="R580" s="16" t="str">
        <f aca="false">IF($Q580="","",IF($Q580&gt;=Lists!$M$20,"A",IF($Q580&gt;=Lists!$M$21,"B","C")))</f>
        <v/>
      </c>
      <c r="S580" s="16" t="str">
        <f aca="false">IF($A580="","",IF(COUNTIF(Records!$C$5:$C$3000,$A580)=0,"No data",CHOOSE(_xlfn.MAXIFS(Records!$R$5:$R$3000,Records!$C$5:$C$3000,$A580,Records!$Y$5:$Y$3000,"&lt;&gt;Closed")+1,"OK","Alert","Danger")))</f>
        <v/>
      </c>
      <c r="T580" s="15" t="str">
        <f aca="false">IF($A580="","",COUNTIFS(Records!$C$5:$C$3000,$A580,Records!$R$5:$R$3000,"&gt;0",Records!$Y$5:$Y$3000,"&lt;&gt;Closed"))</f>
        <v/>
      </c>
      <c r="U580" s="20"/>
      <c r="V580" s="20"/>
      <c r="W580" s="20"/>
      <c r="X580" s="20"/>
      <c r="Y580" s="20"/>
      <c r="Z580" s="20"/>
      <c r="AA580" s="20"/>
      <c r="AB580" s="20"/>
      <c r="AC580" s="20"/>
      <c r="AD580" s="20"/>
      <c r="AE580" s="20"/>
      <c r="AF580" s="20"/>
      <c r="AG580" s="20"/>
      <c r="AH580" s="20"/>
      <c r="AI580" s="20"/>
      <c r="AJ580" s="21"/>
      <c r="AK580" s="15" t="str">
        <f aca="true">IF($AJ580="","",$AJ580-TODAY())</f>
        <v/>
      </c>
      <c r="AL580" s="16" t="str">
        <f aca="false">IF($AJ580="","",IF($AK580&lt;0,"Danger",IF($AK580&lt;=Lists!$M$24,"Alert","OK")))</f>
        <v/>
      </c>
      <c r="AM580" s="19"/>
      <c r="AN580" s="19"/>
      <c r="AO580" s="19"/>
      <c r="AP580" s="19"/>
      <c r="AQ580" s="19"/>
      <c r="AR580" s="19"/>
      <c r="AS580" s="19"/>
      <c r="AT580" s="19"/>
      <c r="AU580" s="19"/>
      <c r="AV580" s="19"/>
    </row>
    <row r="581" customFormat="false" ht="15" hidden="false" customHeight="false" outlineLevel="0" collapsed="false">
      <c r="A581" s="19"/>
      <c r="B581" s="19"/>
      <c r="C581" s="19"/>
      <c r="D581" s="19"/>
      <c r="E581" s="19"/>
      <c r="F581" s="19"/>
      <c r="G581" s="19"/>
      <c r="H581" s="19"/>
      <c r="I581" s="19"/>
      <c r="J581" s="19"/>
      <c r="K581" s="19"/>
      <c r="L581" s="20"/>
      <c r="M581" s="20"/>
      <c r="N581" s="20"/>
      <c r="O581" s="20"/>
      <c r="P581" s="20"/>
      <c r="Q581" s="15" t="str">
        <f aca="false">IF(COUNT($L581:$P581)&lt;5,"",ROUND(($L581*Lists!$M$2+$M581*Lists!$M$3+$N581*Lists!$M$4+$O581*Lists!$M$5+$P581*Lists!$M$6)/5*100,0))</f>
        <v/>
      </c>
      <c r="R581" s="16" t="str">
        <f aca="false">IF($Q581="","",IF($Q581&gt;=Lists!$M$20,"A",IF($Q581&gt;=Lists!$M$21,"B","C")))</f>
        <v/>
      </c>
      <c r="S581" s="16" t="str">
        <f aca="false">IF($A581="","",IF(COUNTIF(Records!$C$5:$C$3000,$A581)=0,"No data",CHOOSE(_xlfn.MAXIFS(Records!$R$5:$R$3000,Records!$C$5:$C$3000,$A581,Records!$Y$5:$Y$3000,"&lt;&gt;Closed")+1,"OK","Alert","Danger")))</f>
        <v/>
      </c>
      <c r="T581" s="15" t="str">
        <f aca="false">IF($A581="","",COUNTIFS(Records!$C$5:$C$3000,$A581,Records!$R$5:$R$3000,"&gt;0",Records!$Y$5:$Y$3000,"&lt;&gt;Closed"))</f>
        <v/>
      </c>
      <c r="U581" s="20"/>
      <c r="V581" s="20"/>
      <c r="W581" s="20"/>
      <c r="X581" s="20"/>
      <c r="Y581" s="20"/>
      <c r="Z581" s="20"/>
      <c r="AA581" s="20"/>
      <c r="AB581" s="20"/>
      <c r="AC581" s="20"/>
      <c r="AD581" s="20"/>
      <c r="AE581" s="20"/>
      <c r="AF581" s="20"/>
      <c r="AG581" s="20"/>
      <c r="AH581" s="20"/>
      <c r="AI581" s="20"/>
      <c r="AJ581" s="21"/>
      <c r="AK581" s="15" t="str">
        <f aca="true">IF($AJ581="","",$AJ581-TODAY())</f>
        <v/>
      </c>
      <c r="AL581" s="16" t="str">
        <f aca="false">IF($AJ581="","",IF($AK581&lt;0,"Danger",IF($AK581&lt;=Lists!$M$24,"Alert","OK")))</f>
        <v/>
      </c>
      <c r="AM581" s="19"/>
      <c r="AN581" s="19"/>
      <c r="AO581" s="19"/>
      <c r="AP581" s="19"/>
      <c r="AQ581" s="19"/>
      <c r="AR581" s="19"/>
      <c r="AS581" s="19"/>
      <c r="AT581" s="19"/>
      <c r="AU581" s="19"/>
      <c r="AV581" s="19"/>
    </row>
    <row r="582" customFormat="false" ht="15" hidden="false" customHeight="false" outlineLevel="0" collapsed="false">
      <c r="A582" s="19"/>
      <c r="B582" s="19"/>
      <c r="C582" s="19"/>
      <c r="D582" s="19"/>
      <c r="E582" s="19"/>
      <c r="F582" s="19"/>
      <c r="G582" s="19"/>
      <c r="H582" s="19"/>
      <c r="I582" s="19"/>
      <c r="J582" s="19"/>
      <c r="K582" s="19"/>
      <c r="L582" s="20"/>
      <c r="M582" s="20"/>
      <c r="N582" s="20"/>
      <c r="O582" s="20"/>
      <c r="P582" s="20"/>
      <c r="Q582" s="15" t="str">
        <f aca="false">IF(COUNT($L582:$P582)&lt;5,"",ROUND(($L582*Lists!$M$2+$M582*Lists!$M$3+$N582*Lists!$M$4+$O582*Lists!$M$5+$P582*Lists!$M$6)/5*100,0))</f>
        <v/>
      </c>
      <c r="R582" s="16" t="str">
        <f aca="false">IF($Q582="","",IF($Q582&gt;=Lists!$M$20,"A",IF($Q582&gt;=Lists!$M$21,"B","C")))</f>
        <v/>
      </c>
      <c r="S582" s="16" t="str">
        <f aca="false">IF($A582="","",IF(COUNTIF(Records!$C$5:$C$3000,$A582)=0,"No data",CHOOSE(_xlfn.MAXIFS(Records!$R$5:$R$3000,Records!$C$5:$C$3000,$A582,Records!$Y$5:$Y$3000,"&lt;&gt;Closed")+1,"OK","Alert","Danger")))</f>
        <v/>
      </c>
      <c r="T582" s="15" t="str">
        <f aca="false">IF($A582="","",COUNTIFS(Records!$C$5:$C$3000,$A582,Records!$R$5:$R$3000,"&gt;0",Records!$Y$5:$Y$3000,"&lt;&gt;Closed"))</f>
        <v/>
      </c>
      <c r="U582" s="20"/>
      <c r="V582" s="20"/>
      <c r="W582" s="20"/>
      <c r="X582" s="20"/>
      <c r="Y582" s="20"/>
      <c r="Z582" s="20"/>
      <c r="AA582" s="20"/>
      <c r="AB582" s="20"/>
      <c r="AC582" s="20"/>
      <c r="AD582" s="20"/>
      <c r="AE582" s="20"/>
      <c r="AF582" s="20"/>
      <c r="AG582" s="20"/>
      <c r="AH582" s="20"/>
      <c r="AI582" s="20"/>
      <c r="AJ582" s="21"/>
      <c r="AK582" s="15" t="str">
        <f aca="true">IF($AJ582="","",$AJ582-TODAY())</f>
        <v/>
      </c>
      <c r="AL582" s="16" t="str">
        <f aca="false">IF($AJ582="","",IF($AK582&lt;0,"Danger",IF($AK582&lt;=Lists!$M$24,"Alert","OK")))</f>
        <v/>
      </c>
      <c r="AM582" s="19"/>
      <c r="AN582" s="19"/>
      <c r="AO582" s="19"/>
      <c r="AP582" s="19"/>
      <c r="AQ582" s="19"/>
      <c r="AR582" s="19"/>
      <c r="AS582" s="19"/>
      <c r="AT582" s="19"/>
      <c r="AU582" s="19"/>
      <c r="AV582" s="19"/>
    </row>
    <row r="583" customFormat="false" ht="15" hidden="false" customHeight="false" outlineLevel="0" collapsed="false">
      <c r="A583" s="19"/>
      <c r="B583" s="19"/>
      <c r="C583" s="19"/>
      <c r="D583" s="19"/>
      <c r="E583" s="19"/>
      <c r="F583" s="19"/>
      <c r="G583" s="19"/>
      <c r="H583" s="19"/>
      <c r="I583" s="19"/>
      <c r="J583" s="19"/>
      <c r="K583" s="19"/>
      <c r="L583" s="20"/>
      <c r="M583" s="20"/>
      <c r="N583" s="20"/>
      <c r="O583" s="20"/>
      <c r="P583" s="20"/>
      <c r="Q583" s="15" t="str">
        <f aca="false">IF(COUNT($L583:$P583)&lt;5,"",ROUND(($L583*Lists!$M$2+$M583*Lists!$M$3+$N583*Lists!$M$4+$O583*Lists!$M$5+$P583*Lists!$M$6)/5*100,0))</f>
        <v/>
      </c>
      <c r="R583" s="16" t="str">
        <f aca="false">IF($Q583="","",IF($Q583&gt;=Lists!$M$20,"A",IF($Q583&gt;=Lists!$M$21,"B","C")))</f>
        <v/>
      </c>
      <c r="S583" s="16" t="str">
        <f aca="false">IF($A583="","",IF(COUNTIF(Records!$C$5:$C$3000,$A583)=0,"No data",CHOOSE(_xlfn.MAXIFS(Records!$R$5:$R$3000,Records!$C$5:$C$3000,$A583,Records!$Y$5:$Y$3000,"&lt;&gt;Closed")+1,"OK","Alert","Danger")))</f>
        <v/>
      </c>
      <c r="T583" s="15" t="str">
        <f aca="false">IF($A583="","",COUNTIFS(Records!$C$5:$C$3000,$A583,Records!$R$5:$R$3000,"&gt;0",Records!$Y$5:$Y$3000,"&lt;&gt;Closed"))</f>
        <v/>
      </c>
      <c r="U583" s="20"/>
      <c r="V583" s="20"/>
      <c r="W583" s="20"/>
      <c r="X583" s="20"/>
      <c r="Y583" s="20"/>
      <c r="Z583" s="20"/>
      <c r="AA583" s="20"/>
      <c r="AB583" s="20"/>
      <c r="AC583" s="20"/>
      <c r="AD583" s="20"/>
      <c r="AE583" s="20"/>
      <c r="AF583" s="20"/>
      <c r="AG583" s="20"/>
      <c r="AH583" s="20"/>
      <c r="AI583" s="20"/>
      <c r="AJ583" s="21"/>
      <c r="AK583" s="15" t="str">
        <f aca="true">IF($AJ583="","",$AJ583-TODAY())</f>
        <v/>
      </c>
      <c r="AL583" s="16" t="str">
        <f aca="false">IF($AJ583="","",IF($AK583&lt;0,"Danger",IF($AK583&lt;=Lists!$M$24,"Alert","OK")))</f>
        <v/>
      </c>
      <c r="AM583" s="19"/>
      <c r="AN583" s="19"/>
      <c r="AO583" s="19"/>
      <c r="AP583" s="19"/>
      <c r="AQ583" s="19"/>
      <c r="AR583" s="19"/>
      <c r="AS583" s="19"/>
      <c r="AT583" s="19"/>
      <c r="AU583" s="19"/>
      <c r="AV583" s="19"/>
    </row>
    <row r="584" customFormat="false" ht="15" hidden="false" customHeight="false" outlineLevel="0" collapsed="false">
      <c r="A584" s="19"/>
      <c r="B584" s="19"/>
      <c r="C584" s="19"/>
      <c r="D584" s="19"/>
      <c r="E584" s="19"/>
      <c r="F584" s="19"/>
      <c r="G584" s="19"/>
      <c r="H584" s="19"/>
      <c r="I584" s="19"/>
      <c r="J584" s="19"/>
      <c r="K584" s="19"/>
      <c r="L584" s="20"/>
      <c r="M584" s="20"/>
      <c r="N584" s="20"/>
      <c r="O584" s="20"/>
      <c r="P584" s="20"/>
      <c r="Q584" s="15" t="str">
        <f aca="false">IF(COUNT($L584:$P584)&lt;5,"",ROUND(($L584*Lists!$M$2+$M584*Lists!$M$3+$N584*Lists!$M$4+$O584*Lists!$M$5+$P584*Lists!$M$6)/5*100,0))</f>
        <v/>
      </c>
      <c r="R584" s="16" t="str">
        <f aca="false">IF($Q584="","",IF($Q584&gt;=Lists!$M$20,"A",IF($Q584&gt;=Lists!$M$21,"B","C")))</f>
        <v/>
      </c>
      <c r="S584" s="16" t="str">
        <f aca="false">IF($A584="","",IF(COUNTIF(Records!$C$5:$C$3000,$A584)=0,"No data",CHOOSE(_xlfn.MAXIFS(Records!$R$5:$R$3000,Records!$C$5:$C$3000,$A584,Records!$Y$5:$Y$3000,"&lt;&gt;Closed")+1,"OK","Alert","Danger")))</f>
        <v/>
      </c>
      <c r="T584" s="15" t="str">
        <f aca="false">IF($A584="","",COUNTIFS(Records!$C$5:$C$3000,$A584,Records!$R$5:$R$3000,"&gt;0",Records!$Y$5:$Y$3000,"&lt;&gt;Closed"))</f>
        <v/>
      </c>
      <c r="U584" s="20"/>
      <c r="V584" s="20"/>
      <c r="W584" s="20"/>
      <c r="X584" s="20"/>
      <c r="Y584" s="20"/>
      <c r="Z584" s="20"/>
      <c r="AA584" s="20"/>
      <c r="AB584" s="20"/>
      <c r="AC584" s="20"/>
      <c r="AD584" s="20"/>
      <c r="AE584" s="20"/>
      <c r="AF584" s="20"/>
      <c r="AG584" s="20"/>
      <c r="AH584" s="20"/>
      <c r="AI584" s="20"/>
      <c r="AJ584" s="21"/>
      <c r="AK584" s="15" t="str">
        <f aca="true">IF($AJ584="","",$AJ584-TODAY())</f>
        <v/>
      </c>
      <c r="AL584" s="16" t="str">
        <f aca="false">IF($AJ584="","",IF($AK584&lt;0,"Danger",IF($AK584&lt;=Lists!$M$24,"Alert","OK")))</f>
        <v/>
      </c>
      <c r="AM584" s="19"/>
      <c r="AN584" s="19"/>
      <c r="AO584" s="19"/>
      <c r="AP584" s="19"/>
      <c r="AQ584" s="19"/>
      <c r="AR584" s="19"/>
      <c r="AS584" s="19"/>
      <c r="AT584" s="19"/>
      <c r="AU584" s="19"/>
      <c r="AV584" s="19"/>
    </row>
    <row r="585" customFormat="false" ht="15" hidden="false" customHeight="false" outlineLevel="0" collapsed="false">
      <c r="A585" s="19"/>
      <c r="B585" s="19"/>
      <c r="C585" s="19"/>
      <c r="D585" s="19"/>
      <c r="E585" s="19"/>
      <c r="F585" s="19"/>
      <c r="G585" s="19"/>
      <c r="H585" s="19"/>
      <c r="I585" s="19"/>
      <c r="J585" s="19"/>
      <c r="K585" s="19"/>
      <c r="L585" s="20"/>
      <c r="M585" s="20"/>
      <c r="N585" s="20"/>
      <c r="O585" s="20"/>
      <c r="P585" s="20"/>
      <c r="Q585" s="15" t="str">
        <f aca="false">IF(COUNT($L585:$P585)&lt;5,"",ROUND(($L585*Lists!$M$2+$M585*Lists!$M$3+$N585*Lists!$M$4+$O585*Lists!$M$5+$P585*Lists!$M$6)/5*100,0))</f>
        <v/>
      </c>
      <c r="R585" s="16" t="str">
        <f aca="false">IF($Q585="","",IF($Q585&gt;=Lists!$M$20,"A",IF($Q585&gt;=Lists!$M$21,"B","C")))</f>
        <v/>
      </c>
      <c r="S585" s="16" t="str">
        <f aca="false">IF($A585="","",IF(COUNTIF(Records!$C$5:$C$3000,$A585)=0,"No data",CHOOSE(_xlfn.MAXIFS(Records!$R$5:$R$3000,Records!$C$5:$C$3000,$A585,Records!$Y$5:$Y$3000,"&lt;&gt;Closed")+1,"OK","Alert","Danger")))</f>
        <v/>
      </c>
      <c r="T585" s="15" t="str">
        <f aca="false">IF($A585="","",COUNTIFS(Records!$C$5:$C$3000,$A585,Records!$R$5:$R$3000,"&gt;0",Records!$Y$5:$Y$3000,"&lt;&gt;Closed"))</f>
        <v/>
      </c>
      <c r="U585" s="20"/>
      <c r="V585" s="20"/>
      <c r="W585" s="20"/>
      <c r="X585" s="20"/>
      <c r="Y585" s="20"/>
      <c r="Z585" s="20"/>
      <c r="AA585" s="20"/>
      <c r="AB585" s="20"/>
      <c r="AC585" s="20"/>
      <c r="AD585" s="20"/>
      <c r="AE585" s="20"/>
      <c r="AF585" s="20"/>
      <c r="AG585" s="20"/>
      <c r="AH585" s="20"/>
      <c r="AI585" s="20"/>
      <c r="AJ585" s="21"/>
      <c r="AK585" s="15" t="str">
        <f aca="true">IF($AJ585="","",$AJ585-TODAY())</f>
        <v/>
      </c>
      <c r="AL585" s="16" t="str">
        <f aca="false">IF($AJ585="","",IF($AK585&lt;0,"Danger",IF($AK585&lt;=Lists!$M$24,"Alert","OK")))</f>
        <v/>
      </c>
      <c r="AM585" s="19"/>
      <c r="AN585" s="19"/>
      <c r="AO585" s="19"/>
      <c r="AP585" s="19"/>
      <c r="AQ585" s="19"/>
      <c r="AR585" s="19"/>
      <c r="AS585" s="19"/>
      <c r="AT585" s="19"/>
      <c r="AU585" s="19"/>
      <c r="AV585" s="19"/>
    </row>
    <row r="586" customFormat="false" ht="15" hidden="false" customHeight="false" outlineLevel="0" collapsed="false">
      <c r="A586" s="19"/>
      <c r="B586" s="19"/>
      <c r="C586" s="19"/>
      <c r="D586" s="19"/>
      <c r="E586" s="19"/>
      <c r="F586" s="19"/>
      <c r="G586" s="19"/>
      <c r="H586" s="19"/>
      <c r="I586" s="19"/>
      <c r="J586" s="19"/>
      <c r="K586" s="19"/>
      <c r="L586" s="20"/>
      <c r="M586" s="20"/>
      <c r="N586" s="20"/>
      <c r="O586" s="20"/>
      <c r="P586" s="20"/>
      <c r="Q586" s="15" t="str">
        <f aca="false">IF(COUNT($L586:$P586)&lt;5,"",ROUND(($L586*Lists!$M$2+$M586*Lists!$M$3+$N586*Lists!$M$4+$O586*Lists!$M$5+$P586*Lists!$M$6)/5*100,0))</f>
        <v/>
      </c>
      <c r="R586" s="16" t="str">
        <f aca="false">IF($Q586="","",IF($Q586&gt;=Lists!$M$20,"A",IF($Q586&gt;=Lists!$M$21,"B","C")))</f>
        <v/>
      </c>
      <c r="S586" s="16" t="str">
        <f aca="false">IF($A586="","",IF(COUNTIF(Records!$C$5:$C$3000,$A586)=0,"No data",CHOOSE(_xlfn.MAXIFS(Records!$R$5:$R$3000,Records!$C$5:$C$3000,$A586,Records!$Y$5:$Y$3000,"&lt;&gt;Closed")+1,"OK","Alert","Danger")))</f>
        <v/>
      </c>
      <c r="T586" s="15" t="str">
        <f aca="false">IF($A586="","",COUNTIFS(Records!$C$5:$C$3000,$A586,Records!$R$5:$R$3000,"&gt;0",Records!$Y$5:$Y$3000,"&lt;&gt;Closed"))</f>
        <v/>
      </c>
      <c r="U586" s="20"/>
      <c r="V586" s="20"/>
      <c r="W586" s="20"/>
      <c r="X586" s="20"/>
      <c r="Y586" s="20"/>
      <c r="Z586" s="20"/>
      <c r="AA586" s="20"/>
      <c r="AB586" s="20"/>
      <c r="AC586" s="20"/>
      <c r="AD586" s="20"/>
      <c r="AE586" s="20"/>
      <c r="AF586" s="20"/>
      <c r="AG586" s="20"/>
      <c r="AH586" s="20"/>
      <c r="AI586" s="20"/>
      <c r="AJ586" s="21"/>
      <c r="AK586" s="15" t="str">
        <f aca="true">IF($AJ586="","",$AJ586-TODAY())</f>
        <v/>
      </c>
      <c r="AL586" s="16" t="str">
        <f aca="false">IF($AJ586="","",IF($AK586&lt;0,"Danger",IF($AK586&lt;=Lists!$M$24,"Alert","OK")))</f>
        <v/>
      </c>
      <c r="AM586" s="19"/>
      <c r="AN586" s="19"/>
      <c r="AO586" s="19"/>
      <c r="AP586" s="19"/>
      <c r="AQ586" s="19"/>
      <c r="AR586" s="19"/>
      <c r="AS586" s="19"/>
      <c r="AT586" s="19"/>
      <c r="AU586" s="19"/>
      <c r="AV586" s="19"/>
    </row>
    <row r="587" customFormat="false" ht="15" hidden="false" customHeight="false" outlineLevel="0" collapsed="false">
      <c r="A587" s="19"/>
      <c r="B587" s="19"/>
      <c r="C587" s="19"/>
      <c r="D587" s="19"/>
      <c r="E587" s="19"/>
      <c r="F587" s="19"/>
      <c r="G587" s="19"/>
      <c r="H587" s="19"/>
      <c r="I587" s="19"/>
      <c r="J587" s="19"/>
      <c r="K587" s="19"/>
      <c r="L587" s="20"/>
      <c r="M587" s="20"/>
      <c r="N587" s="20"/>
      <c r="O587" s="20"/>
      <c r="P587" s="20"/>
      <c r="Q587" s="15" t="str">
        <f aca="false">IF(COUNT($L587:$P587)&lt;5,"",ROUND(($L587*Lists!$M$2+$M587*Lists!$M$3+$N587*Lists!$M$4+$O587*Lists!$M$5+$P587*Lists!$M$6)/5*100,0))</f>
        <v/>
      </c>
      <c r="R587" s="16" t="str">
        <f aca="false">IF($Q587="","",IF($Q587&gt;=Lists!$M$20,"A",IF($Q587&gt;=Lists!$M$21,"B","C")))</f>
        <v/>
      </c>
      <c r="S587" s="16" t="str">
        <f aca="false">IF($A587="","",IF(COUNTIF(Records!$C$5:$C$3000,$A587)=0,"No data",CHOOSE(_xlfn.MAXIFS(Records!$R$5:$R$3000,Records!$C$5:$C$3000,$A587,Records!$Y$5:$Y$3000,"&lt;&gt;Closed")+1,"OK","Alert","Danger")))</f>
        <v/>
      </c>
      <c r="T587" s="15" t="str">
        <f aca="false">IF($A587="","",COUNTIFS(Records!$C$5:$C$3000,$A587,Records!$R$5:$R$3000,"&gt;0",Records!$Y$5:$Y$3000,"&lt;&gt;Closed"))</f>
        <v/>
      </c>
      <c r="U587" s="20"/>
      <c r="V587" s="20"/>
      <c r="W587" s="20"/>
      <c r="X587" s="20"/>
      <c r="Y587" s="20"/>
      <c r="Z587" s="20"/>
      <c r="AA587" s="20"/>
      <c r="AB587" s="20"/>
      <c r="AC587" s="20"/>
      <c r="AD587" s="20"/>
      <c r="AE587" s="20"/>
      <c r="AF587" s="20"/>
      <c r="AG587" s="20"/>
      <c r="AH587" s="20"/>
      <c r="AI587" s="20"/>
      <c r="AJ587" s="21"/>
      <c r="AK587" s="15" t="str">
        <f aca="true">IF($AJ587="","",$AJ587-TODAY())</f>
        <v/>
      </c>
      <c r="AL587" s="16" t="str">
        <f aca="false">IF($AJ587="","",IF($AK587&lt;0,"Danger",IF($AK587&lt;=Lists!$M$24,"Alert","OK")))</f>
        <v/>
      </c>
      <c r="AM587" s="19"/>
      <c r="AN587" s="19"/>
      <c r="AO587" s="19"/>
      <c r="AP587" s="19"/>
      <c r="AQ587" s="19"/>
      <c r="AR587" s="19"/>
      <c r="AS587" s="19"/>
      <c r="AT587" s="19"/>
      <c r="AU587" s="19"/>
      <c r="AV587" s="19"/>
    </row>
    <row r="588" customFormat="false" ht="15" hidden="false" customHeight="false" outlineLevel="0" collapsed="false">
      <c r="A588" s="19"/>
      <c r="B588" s="19"/>
      <c r="C588" s="19"/>
      <c r="D588" s="19"/>
      <c r="E588" s="19"/>
      <c r="F588" s="19"/>
      <c r="G588" s="19"/>
      <c r="H588" s="19"/>
      <c r="I588" s="19"/>
      <c r="J588" s="19"/>
      <c r="K588" s="19"/>
      <c r="L588" s="20"/>
      <c r="M588" s="20"/>
      <c r="N588" s="20"/>
      <c r="O588" s="20"/>
      <c r="P588" s="20"/>
      <c r="Q588" s="15" t="str">
        <f aca="false">IF(COUNT($L588:$P588)&lt;5,"",ROUND(($L588*Lists!$M$2+$M588*Lists!$M$3+$N588*Lists!$M$4+$O588*Lists!$M$5+$P588*Lists!$M$6)/5*100,0))</f>
        <v/>
      </c>
      <c r="R588" s="16" t="str">
        <f aca="false">IF($Q588="","",IF($Q588&gt;=Lists!$M$20,"A",IF($Q588&gt;=Lists!$M$21,"B","C")))</f>
        <v/>
      </c>
      <c r="S588" s="16" t="str">
        <f aca="false">IF($A588="","",IF(COUNTIF(Records!$C$5:$C$3000,$A588)=0,"No data",CHOOSE(_xlfn.MAXIFS(Records!$R$5:$R$3000,Records!$C$5:$C$3000,$A588,Records!$Y$5:$Y$3000,"&lt;&gt;Closed")+1,"OK","Alert","Danger")))</f>
        <v/>
      </c>
      <c r="T588" s="15" t="str">
        <f aca="false">IF($A588="","",COUNTIFS(Records!$C$5:$C$3000,$A588,Records!$R$5:$R$3000,"&gt;0",Records!$Y$5:$Y$3000,"&lt;&gt;Closed"))</f>
        <v/>
      </c>
      <c r="U588" s="20"/>
      <c r="V588" s="20"/>
      <c r="W588" s="20"/>
      <c r="X588" s="20"/>
      <c r="Y588" s="20"/>
      <c r="Z588" s="20"/>
      <c r="AA588" s="20"/>
      <c r="AB588" s="20"/>
      <c r="AC588" s="20"/>
      <c r="AD588" s="20"/>
      <c r="AE588" s="20"/>
      <c r="AF588" s="20"/>
      <c r="AG588" s="20"/>
      <c r="AH588" s="20"/>
      <c r="AI588" s="20"/>
      <c r="AJ588" s="21"/>
      <c r="AK588" s="15" t="str">
        <f aca="true">IF($AJ588="","",$AJ588-TODAY())</f>
        <v/>
      </c>
      <c r="AL588" s="16" t="str">
        <f aca="false">IF($AJ588="","",IF($AK588&lt;0,"Danger",IF($AK588&lt;=Lists!$M$24,"Alert","OK")))</f>
        <v/>
      </c>
      <c r="AM588" s="19"/>
      <c r="AN588" s="19"/>
      <c r="AO588" s="19"/>
      <c r="AP588" s="19"/>
      <c r="AQ588" s="19"/>
      <c r="AR588" s="19"/>
      <c r="AS588" s="19"/>
      <c r="AT588" s="19"/>
      <c r="AU588" s="19"/>
      <c r="AV588" s="19"/>
    </row>
    <row r="589" customFormat="false" ht="15" hidden="false" customHeight="false" outlineLevel="0" collapsed="false">
      <c r="A589" s="19"/>
      <c r="B589" s="19"/>
      <c r="C589" s="19"/>
      <c r="D589" s="19"/>
      <c r="E589" s="19"/>
      <c r="F589" s="19"/>
      <c r="G589" s="19"/>
      <c r="H589" s="19"/>
      <c r="I589" s="19"/>
      <c r="J589" s="19"/>
      <c r="K589" s="19"/>
      <c r="L589" s="20"/>
      <c r="M589" s="20"/>
      <c r="N589" s="20"/>
      <c r="O589" s="20"/>
      <c r="P589" s="20"/>
      <c r="Q589" s="15" t="str">
        <f aca="false">IF(COUNT($L589:$P589)&lt;5,"",ROUND(($L589*Lists!$M$2+$M589*Lists!$M$3+$N589*Lists!$M$4+$O589*Lists!$M$5+$P589*Lists!$M$6)/5*100,0))</f>
        <v/>
      </c>
      <c r="R589" s="16" t="str">
        <f aca="false">IF($Q589="","",IF($Q589&gt;=Lists!$M$20,"A",IF($Q589&gt;=Lists!$M$21,"B","C")))</f>
        <v/>
      </c>
      <c r="S589" s="16" t="str">
        <f aca="false">IF($A589="","",IF(COUNTIF(Records!$C$5:$C$3000,$A589)=0,"No data",CHOOSE(_xlfn.MAXIFS(Records!$R$5:$R$3000,Records!$C$5:$C$3000,$A589,Records!$Y$5:$Y$3000,"&lt;&gt;Closed")+1,"OK","Alert","Danger")))</f>
        <v/>
      </c>
      <c r="T589" s="15" t="str">
        <f aca="false">IF($A589="","",COUNTIFS(Records!$C$5:$C$3000,$A589,Records!$R$5:$R$3000,"&gt;0",Records!$Y$5:$Y$3000,"&lt;&gt;Closed"))</f>
        <v/>
      </c>
      <c r="U589" s="20"/>
      <c r="V589" s="20"/>
      <c r="W589" s="20"/>
      <c r="X589" s="20"/>
      <c r="Y589" s="20"/>
      <c r="Z589" s="20"/>
      <c r="AA589" s="20"/>
      <c r="AB589" s="20"/>
      <c r="AC589" s="20"/>
      <c r="AD589" s="20"/>
      <c r="AE589" s="20"/>
      <c r="AF589" s="20"/>
      <c r="AG589" s="20"/>
      <c r="AH589" s="20"/>
      <c r="AI589" s="20"/>
      <c r="AJ589" s="21"/>
      <c r="AK589" s="15" t="str">
        <f aca="true">IF($AJ589="","",$AJ589-TODAY())</f>
        <v/>
      </c>
      <c r="AL589" s="16" t="str">
        <f aca="false">IF($AJ589="","",IF($AK589&lt;0,"Danger",IF($AK589&lt;=Lists!$M$24,"Alert","OK")))</f>
        <v/>
      </c>
      <c r="AM589" s="19"/>
      <c r="AN589" s="19"/>
      <c r="AO589" s="19"/>
      <c r="AP589" s="19"/>
      <c r="AQ589" s="19"/>
      <c r="AR589" s="19"/>
      <c r="AS589" s="19"/>
      <c r="AT589" s="19"/>
      <c r="AU589" s="19"/>
      <c r="AV589" s="19"/>
    </row>
    <row r="590" customFormat="false" ht="15" hidden="false" customHeight="false" outlineLevel="0" collapsed="false">
      <c r="A590" s="19"/>
      <c r="B590" s="19"/>
      <c r="C590" s="19"/>
      <c r="D590" s="19"/>
      <c r="E590" s="19"/>
      <c r="F590" s="19"/>
      <c r="G590" s="19"/>
      <c r="H590" s="19"/>
      <c r="I590" s="19"/>
      <c r="J590" s="19"/>
      <c r="K590" s="19"/>
      <c r="L590" s="20"/>
      <c r="M590" s="20"/>
      <c r="N590" s="20"/>
      <c r="O590" s="20"/>
      <c r="P590" s="20"/>
      <c r="Q590" s="15" t="str">
        <f aca="false">IF(COUNT($L590:$P590)&lt;5,"",ROUND(($L590*Lists!$M$2+$M590*Lists!$M$3+$N590*Lists!$M$4+$O590*Lists!$M$5+$P590*Lists!$M$6)/5*100,0))</f>
        <v/>
      </c>
      <c r="R590" s="16" t="str">
        <f aca="false">IF($Q590="","",IF($Q590&gt;=Lists!$M$20,"A",IF($Q590&gt;=Lists!$M$21,"B","C")))</f>
        <v/>
      </c>
      <c r="S590" s="16" t="str">
        <f aca="false">IF($A590="","",IF(COUNTIF(Records!$C$5:$C$3000,$A590)=0,"No data",CHOOSE(_xlfn.MAXIFS(Records!$R$5:$R$3000,Records!$C$5:$C$3000,$A590,Records!$Y$5:$Y$3000,"&lt;&gt;Closed")+1,"OK","Alert","Danger")))</f>
        <v/>
      </c>
      <c r="T590" s="15" t="str">
        <f aca="false">IF($A590="","",COUNTIFS(Records!$C$5:$C$3000,$A590,Records!$R$5:$R$3000,"&gt;0",Records!$Y$5:$Y$3000,"&lt;&gt;Closed"))</f>
        <v/>
      </c>
      <c r="U590" s="20"/>
      <c r="V590" s="20"/>
      <c r="W590" s="20"/>
      <c r="X590" s="20"/>
      <c r="Y590" s="20"/>
      <c r="Z590" s="20"/>
      <c r="AA590" s="20"/>
      <c r="AB590" s="20"/>
      <c r="AC590" s="20"/>
      <c r="AD590" s="20"/>
      <c r="AE590" s="20"/>
      <c r="AF590" s="20"/>
      <c r="AG590" s="20"/>
      <c r="AH590" s="20"/>
      <c r="AI590" s="20"/>
      <c r="AJ590" s="21"/>
      <c r="AK590" s="15" t="str">
        <f aca="true">IF($AJ590="","",$AJ590-TODAY())</f>
        <v/>
      </c>
      <c r="AL590" s="16" t="str">
        <f aca="false">IF($AJ590="","",IF($AK590&lt;0,"Danger",IF($AK590&lt;=Lists!$M$24,"Alert","OK")))</f>
        <v/>
      </c>
      <c r="AM590" s="19"/>
      <c r="AN590" s="19"/>
      <c r="AO590" s="19"/>
      <c r="AP590" s="19"/>
      <c r="AQ590" s="19"/>
      <c r="AR590" s="19"/>
      <c r="AS590" s="19"/>
      <c r="AT590" s="19"/>
      <c r="AU590" s="19"/>
      <c r="AV590" s="19"/>
    </row>
    <row r="591" customFormat="false" ht="15" hidden="false" customHeight="false" outlineLevel="0" collapsed="false">
      <c r="A591" s="19"/>
      <c r="B591" s="19"/>
      <c r="C591" s="19"/>
      <c r="D591" s="19"/>
      <c r="E591" s="19"/>
      <c r="F591" s="19"/>
      <c r="G591" s="19"/>
      <c r="H591" s="19"/>
      <c r="I591" s="19"/>
      <c r="J591" s="19"/>
      <c r="K591" s="19"/>
      <c r="L591" s="20"/>
      <c r="M591" s="20"/>
      <c r="N591" s="20"/>
      <c r="O591" s="20"/>
      <c r="P591" s="20"/>
      <c r="Q591" s="15" t="str">
        <f aca="false">IF(COUNT($L591:$P591)&lt;5,"",ROUND(($L591*Lists!$M$2+$M591*Lists!$M$3+$N591*Lists!$M$4+$O591*Lists!$M$5+$P591*Lists!$M$6)/5*100,0))</f>
        <v/>
      </c>
      <c r="R591" s="16" t="str">
        <f aca="false">IF($Q591="","",IF($Q591&gt;=Lists!$M$20,"A",IF($Q591&gt;=Lists!$M$21,"B","C")))</f>
        <v/>
      </c>
      <c r="S591" s="16" t="str">
        <f aca="false">IF($A591="","",IF(COUNTIF(Records!$C$5:$C$3000,$A591)=0,"No data",CHOOSE(_xlfn.MAXIFS(Records!$R$5:$R$3000,Records!$C$5:$C$3000,$A591,Records!$Y$5:$Y$3000,"&lt;&gt;Closed")+1,"OK","Alert","Danger")))</f>
        <v/>
      </c>
      <c r="T591" s="15" t="str">
        <f aca="false">IF($A591="","",COUNTIFS(Records!$C$5:$C$3000,$A591,Records!$R$5:$R$3000,"&gt;0",Records!$Y$5:$Y$3000,"&lt;&gt;Closed"))</f>
        <v/>
      </c>
      <c r="U591" s="20"/>
      <c r="V591" s="20"/>
      <c r="W591" s="20"/>
      <c r="X591" s="20"/>
      <c r="Y591" s="20"/>
      <c r="Z591" s="20"/>
      <c r="AA591" s="20"/>
      <c r="AB591" s="20"/>
      <c r="AC591" s="20"/>
      <c r="AD591" s="20"/>
      <c r="AE591" s="20"/>
      <c r="AF591" s="20"/>
      <c r="AG591" s="20"/>
      <c r="AH591" s="20"/>
      <c r="AI591" s="20"/>
      <c r="AJ591" s="21"/>
      <c r="AK591" s="15" t="str">
        <f aca="true">IF($AJ591="","",$AJ591-TODAY())</f>
        <v/>
      </c>
      <c r="AL591" s="16" t="str">
        <f aca="false">IF($AJ591="","",IF($AK591&lt;0,"Danger",IF($AK591&lt;=Lists!$M$24,"Alert","OK")))</f>
        <v/>
      </c>
      <c r="AM591" s="19"/>
      <c r="AN591" s="19"/>
      <c r="AO591" s="19"/>
      <c r="AP591" s="19"/>
      <c r="AQ591" s="19"/>
      <c r="AR591" s="19"/>
      <c r="AS591" s="19"/>
      <c r="AT591" s="19"/>
      <c r="AU591" s="19"/>
      <c r="AV591" s="19"/>
    </row>
    <row r="592" customFormat="false" ht="15" hidden="false" customHeight="false" outlineLevel="0" collapsed="false">
      <c r="A592" s="19"/>
      <c r="B592" s="19"/>
      <c r="C592" s="19"/>
      <c r="D592" s="19"/>
      <c r="E592" s="19"/>
      <c r="F592" s="19"/>
      <c r="G592" s="19"/>
      <c r="H592" s="19"/>
      <c r="I592" s="19"/>
      <c r="J592" s="19"/>
      <c r="K592" s="19"/>
      <c r="L592" s="20"/>
      <c r="M592" s="20"/>
      <c r="N592" s="20"/>
      <c r="O592" s="20"/>
      <c r="P592" s="20"/>
      <c r="Q592" s="15" t="str">
        <f aca="false">IF(COUNT($L592:$P592)&lt;5,"",ROUND(($L592*Lists!$M$2+$M592*Lists!$M$3+$N592*Lists!$M$4+$O592*Lists!$M$5+$P592*Lists!$M$6)/5*100,0))</f>
        <v/>
      </c>
      <c r="R592" s="16" t="str">
        <f aca="false">IF($Q592="","",IF($Q592&gt;=Lists!$M$20,"A",IF($Q592&gt;=Lists!$M$21,"B","C")))</f>
        <v/>
      </c>
      <c r="S592" s="16" t="str">
        <f aca="false">IF($A592="","",IF(COUNTIF(Records!$C$5:$C$3000,$A592)=0,"No data",CHOOSE(_xlfn.MAXIFS(Records!$R$5:$R$3000,Records!$C$5:$C$3000,$A592,Records!$Y$5:$Y$3000,"&lt;&gt;Closed")+1,"OK","Alert","Danger")))</f>
        <v/>
      </c>
      <c r="T592" s="15" t="str">
        <f aca="false">IF($A592="","",COUNTIFS(Records!$C$5:$C$3000,$A592,Records!$R$5:$R$3000,"&gt;0",Records!$Y$5:$Y$3000,"&lt;&gt;Closed"))</f>
        <v/>
      </c>
      <c r="U592" s="20"/>
      <c r="V592" s="20"/>
      <c r="W592" s="20"/>
      <c r="X592" s="20"/>
      <c r="Y592" s="20"/>
      <c r="Z592" s="20"/>
      <c r="AA592" s="20"/>
      <c r="AB592" s="20"/>
      <c r="AC592" s="20"/>
      <c r="AD592" s="20"/>
      <c r="AE592" s="20"/>
      <c r="AF592" s="20"/>
      <c r="AG592" s="20"/>
      <c r="AH592" s="20"/>
      <c r="AI592" s="20"/>
      <c r="AJ592" s="21"/>
      <c r="AK592" s="15" t="str">
        <f aca="true">IF($AJ592="","",$AJ592-TODAY())</f>
        <v/>
      </c>
      <c r="AL592" s="16" t="str">
        <f aca="false">IF($AJ592="","",IF($AK592&lt;0,"Danger",IF($AK592&lt;=Lists!$M$24,"Alert","OK")))</f>
        <v/>
      </c>
      <c r="AM592" s="19"/>
      <c r="AN592" s="19"/>
      <c r="AO592" s="19"/>
      <c r="AP592" s="19"/>
      <c r="AQ592" s="19"/>
      <c r="AR592" s="19"/>
      <c r="AS592" s="19"/>
      <c r="AT592" s="19"/>
      <c r="AU592" s="19"/>
      <c r="AV592" s="19"/>
    </row>
    <row r="593" customFormat="false" ht="15" hidden="false" customHeight="false" outlineLevel="0" collapsed="false">
      <c r="A593" s="19"/>
      <c r="B593" s="19"/>
      <c r="C593" s="19"/>
      <c r="D593" s="19"/>
      <c r="E593" s="19"/>
      <c r="F593" s="19"/>
      <c r="G593" s="19"/>
      <c r="H593" s="19"/>
      <c r="I593" s="19"/>
      <c r="J593" s="19"/>
      <c r="K593" s="19"/>
      <c r="L593" s="20"/>
      <c r="M593" s="20"/>
      <c r="N593" s="20"/>
      <c r="O593" s="20"/>
      <c r="P593" s="20"/>
      <c r="Q593" s="15" t="str">
        <f aca="false">IF(COUNT($L593:$P593)&lt;5,"",ROUND(($L593*Lists!$M$2+$M593*Lists!$M$3+$N593*Lists!$M$4+$O593*Lists!$M$5+$P593*Lists!$M$6)/5*100,0))</f>
        <v/>
      </c>
      <c r="R593" s="16" t="str">
        <f aca="false">IF($Q593="","",IF($Q593&gt;=Lists!$M$20,"A",IF($Q593&gt;=Lists!$M$21,"B","C")))</f>
        <v/>
      </c>
      <c r="S593" s="16" t="str">
        <f aca="false">IF($A593="","",IF(COUNTIF(Records!$C$5:$C$3000,$A593)=0,"No data",CHOOSE(_xlfn.MAXIFS(Records!$R$5:$R$3000,Records!$C$5:$C$3000,$A593,Records!$Y$5:$Y$3000,"&lt;&gt;Closed")+1,"OK","Alert","Danger")))</f>
        <v/>
      </c>
      <c r="T593" s="15" t="str">
        <f aca="false">IF($A593="","",COUNTIFS(Records!$C$5:$C$3000,$A593,Records!$R$5:$R$3000,"&gt;0",Records!$Y$5:$Y$3000,"&lt;&gt;Closed"))</f>
        <v/>
      </c>
      <c r="U593" s="20"/>
      <c r="V593" s="20"/>
      <c r="W593" s="20"/>
      <c r="X593" s="20"/>
      <c r="Y593" s="20"/>
      <c r="Z593" s="20"/>
      <c r="AA593" s="20"/>
      <c r="AB593" s="20"/>
      <c r="AC593" s="20"/>
      <c r="AD593" s="20"/>
      <c r="AE593" s="20"/>
      <c r="AF593" s="20"/>
      <c r="AG593" s="20"/>
      <c r="AH593" s="20"/>
      <c r="AI593" s="20"/>
      <c r="AJ593" s="21"/>
      <c r="AK593" s="15" t="str">
        <f aca="true">IF($AJ593="","",$AJ593-TODAY())</f>
        <v/>
      </c>
      <c r="AL593" s="16" t="str">
        <f aca="false">IF($AJ593="","",IF($AK593&lt;0,"Danger",IF($AK593&lt;=Lists!$M$24,"Alert","OK")))</f>
        <v/>
      </c>
      <c r="AM593" s="19"/>
      <c r="AN593" s="19"/>
      <c r="AO593" s="19"/>
      <c r="AP593" s="19"/>
      <c r="AQ593" s="19"/>
      <c r="AR593" s="19"/>
      <c r="AS593" s="19"/>
      <c r="AT593" s="19"/>
      <c r="AU593" s="19"/>
      <c r="AV593" s="19"/>
    </row>
    <row r="594" customFormat="false" ht="15" hidden="false" customHeight="false" outlineLevel="0" collapsed="false">
      <c r="A594" s="19"/>
      <c r="B594" s="19"/>
      <c r="C594" s="19"/>
      <c r="D594" s="19"/>
      <c r="E594" s="19"/>
      <c r="F594" s="19"/>
      <c r="G594" s="19"/>
      <c r="H594" s="19"/>
      <c r="I594" s="19"/>
      <c r="J594" s="19"/>
      <c r="K594" s="19"/>
      <c r="L594" s="20"/>
      <c r="M594" s="20"/>
      <c r="N594" s="20"/>
      <c r="O594" s="20"/>
      <c r="P594" s="20"/>
      <c r="Q594" s="15" t="str">
        <f aca="false">IF(COUNT($L594:$P594)&lt;5,"",ROUND(($L594*Lists!$M$2+$M594*Lists!$M$3+$N594*Lists!$M$4+$O594*Lists!$M$5+$P594*Lists!$M$6)/5*100,0))</f>
        <v/>
      </c>
      <c r="R594" s="16" t="str">
        <f aca="false">IF($Q594="","",IF($Q594&gt;=Lists!$M$20,"A",IF($Q594&gt;=Lists!$M$21,"B","C")))</f>
        <v/>
      </c>
      <c r="S594" s="16" t="str">
        <f aca="false">IF($A594="","",IF(COUNTIF(Records!$C$5:$C$3000,$A594)=0,"No data",CHOOSE(_xlfn.MAXIFS(Records!$R$5:$R$3000,Records!$C$5:$C$3000,$A594,Records!$Y$5:$Y$3000,"&lt;&gt;Closed")+1,"OK","Alert","Danger")))</f>
        <v/>
      </c>
      <c r="T594" s="15" t="str">
        <f aca="false">IF($A594="","",COUNTIFS(Records!$C$5:$C$3000,$A594,Records!$R$5:$R$3000,"&gt;0",Records!$Y$5:$Y$3000,"&lt;&gt;Closed"))</f>
        <v/>
      </c>
      <c r="U594" s="20"/>
      <c r="V594" s="20"/>
      <c r="W594" s="20"/>
      <c r="X594" s="20"/>
      <c r="Y594" s="20"/>
      <c r="Z594" s="20"/>
      <c r="AA594" s="20"/>
      <c r="AB594" s="20"/>
      <c r="AC594" s="20"/>
      <c r="AD594" s="20"/>
      <c r="AE594" s="20"/>
      <c r="AF594" s="20"/>
      <c r="AG594" s="20"/>
      <c r="AH594" s="20"/>
      <c r="AI594" s="20"/>
      <c r="AJ594" s="21"/>
      <c r="AK594" s="15" t="str">
        <f aca="true">IF($AJ594="","",$AJ594-TODAY())</f>
        <v/>
      </c>
      <c r="AL594" s="16" t="str">
        <f aca="false">IF($AJ594="","",IF($AK594&lt;0,"Danger",IF($AK594&lt;=Lists!$M$24,"Alert","OK")))</f>
        <v/>
      </c>
      <c r="AM594" s="19"/>
      <c r="AN594" s="19"/>
      <c r="AO594" s="19"/>
      <c r="AP594" s="19"/>
      <c r="AQ594" s="19"/>
      <c r="AR594" s="19"/>
      <c r="AS594" s="19"/>
      <c r="AT594" s="19"/>
      <c r="AU594" s="19"/>
      <c r="AV594" s="19"/>
    </row>
    <row r="595" customFormat="false" ht="15" hidden="false" customHeight="false" outlineLevel="0" collapsed="false">
      <c r="A595" s="19"/>
      <c r="B595" s="19"/>
      <c r="C595" s="19"/>
      <c r="D595" s="19"/>
      <c r="E595" s="19"/>
      <c r="F595" s="19"/>
      <c r="G595" s="19"/>
      <c r="H595" s="19"/>
      <c r="I595" s="19"/>
      <c r="J595" s="19"/>
      <c r="K595" s="19"/>
      <c r="L595" s="20"/>
      <c r="M595" s="20"/>
      <c r="N595" s="20"/>
      <c r="O595" s="20"/>
      <c r="P595" s="20"/>
      <c r="Q595" s="15" t="str">
        <f aca="false">IF(COUNT($L595:$P595)&lt;5,"",ROUND(($L595*Lists!$M$2+$M595*Lists!$M$3+$N595*Lists!$M$4+$O595*Lists!$M$5+$P595*Lists!$M$6)/5*100,0))</f>
        <v/>
      </c>
      <c r="R595" s="16" t="str">
        <f aca="false">IF($Q595="","",IF($Q595&gt;=Lists!$M$20,"A",IF($Q595&gt;=Lists!$M$21,"B","C")))</f>
        <v/>
      </c>
      <c r="S595" s="16" t="str">
        <f aca="false">IF($A595="","",IF(COUNTIF(Records!$C$5:$C$3000,$A595)=0,"No data",CHOOSE(_xlfn.MAXIFS(Records!$R$5:$R$3000,Records!$C$5:$C$3000,$A595,Records!$Y$5:$Y$3000,"&lt;&gt;Closed")+1,"OK","Alert","Danger")))</f>
        <v/>
      </c>
      <c r="T595" s="15" t="str">
        <f aca="false">IF($A595="","",COUNTIFS(Records!$C$5:$C$3000,$A595,Records!$R$5:$R$3000,"&gt;0",Records!$Y$5:$Y$3000,"&lt;&gt;Closed"))</f>
        <v/>
      </c>
      <c r="U595" s="20"/>
      <c r="V595" s="20"/>
      <c r="W595" s="20"/>
      <c r="X595" s="20"/>
      <c r="Y595" s="20"/>
      <c r="Z595" s="20"/>
      <c r="AA595" s="20"/>
      <c r="AB595" s="20"/>
      <c r="AC595" s="20"/>
      <c r="AD595" s="20"/>
      <c r="AE595" s="20"/>
      <c r="AF595" s="20"/>
      <c r="AG595" s="20"/>
      <c r="AH595" s="20"/>
      <c r="AI595" s="20"/>
      <c r="AJ595" s="21"/>
      <c r="AK595" s="15" t="str">
        <f aca="true">IF($AJ595="","",$AJ595-TODAY())</f>
        <v/>
      </c>
      <c r="AL595" s="16" t="str">
        <f aca="false">IF($AJ595="","",IF($AK595&lt;0,"Danger",IF($AK595&lt;=Lists!$M$24,"Alert","OK")))</f>
        <v/>
      </c>
      <c r="AM595" s="19"/>
      <c r="AN595" s="19"/>
      <c r="AO595" s="19"/>
      <c r="AP595" s="19"/>
      <c r="AQ595" s="19"/>
      <c r="AR595" s="19"/>
      <c r="AS595" s="19"/>
      <c r="AT595" s="19"/>
      <c r="AU595" s="19"/>
      <c r="AV595" s="19"/>
    </row>
    <row r="596" customFormat="false" ht="15" hidden="false" customHeight="false" outlineLevel="0" collapsed="false">
      <c r="A596" s="19"/>
      <c r="B596" s="19"/>
      <c r="C596" s="19"/>
      <c r="D596" s="19"/>
      <c r="E596" s="19"/>
      <c r="F596" s="19"/>
      <c r="G596" s="19"/>
      <c r="H596" s="19"/>
      <c r="I596" s="19"/>
      <c r="J596" s="19"/>
      <c r="K596" s="19"/>
      <c r="L596" s="20"/>
      <c r="M596" s="20"/>
      <c r="N596" s="20"/>
      <c r="O596" s="20"/>
      <c r="P596" s="20"/>
      <c r="Q596" s="15" t="str">
        <f aca="false">IF(COUNT($L596:$P596)&lt;5,"",ROUND(($L596*Lists!$M$2+$M596*Lists!$M$3+$N596*Lists!$M$4+$O596*Lists!$M$5+$P596*Lists!$M$6)/5*100,0))</f>
        <v/>
      </c>
      <c r="R596" s="16" t="str">
        <f aca="false">IF($Q596="","",IF($Q596&gt;=Lists!$M$20,"A",IF($Q596&gt;=Lists!$M$21,"B","C")))</f>
        <v/>
      </c>
      <c r="S596" s="16" t="str">
        <f aca="false">IF($A596="","",IF(COUNTIF(Records!$C$5:$C$3000,$A596)=0,"No data",CHOOSE(_xlfn.MAXIFS(Records!$R$5:$R$3000,Records!$C$5:$C$3000,$A596,Records!$Y$5:$Y$3000,"&lt;&gt;Closed")+1,"OK","Alert","Danger")))</f>
        <v/>
      </c>
      <c r="T596" s="15" t="str">
        <f aca="false">IF($A596="","",COUNTIFS(Records!$C$5:$C$3000,$A596,Records!$R$5:$R$3000,"&gt;0",Records!$Y$5:$Y$3000,"&lt;&gt;Closed"))</f>
        <v/>
      </c>
      <c r="U596" s="20"/>
      <c r="V596" s="20"/>
      <c r="W596" s="20"/>
      <c r="X596" s="20"/>
      <c r="Y596" s="20"/>
      <c r="Z596" s="20"/>
      <c r="AA596" s="20"/>
      <c r="AB596" s="20"/>
      <c r="AC596" s="20"/>
      <c r="AD596" s="20"/>
      <c r="AE596" s="20"/>
      <c r="AF596" s="20"/>
      <c r="AG596" s="20"/>
      <c r="AH596" s="20"/>
      <c r="AI596" s="20"/>
      <c r="AJ596" s="21"/>
      <c r="AK596" s="15" t="str">
        <f aca="true">IF($AJ596="","",$AJ596-TODAY())</f>
        <v/>
      </c>
      <c r="AL596" s="16" t="str">
        <f aca="false">IF($AJ596="","",IF($AK596&lt;0,"Danger",IF($AK596&lt;=Lists!$M$24,"Alert","OK")))</f>
        <v/>
      </c>
      <c r="AM596" s="19"/>
      <c r="AN596" s="19"/>
      <c r="AO596" s="19"/>
      <c r="AP596" s="19"/>
      <c r="AQ596" s="19"/>
      <c r="AR596" s="19"/>
      <c r="AS596" s="19"/>
      <c r="AT596" s="19"/>
      <c r="AU596" s="19"/>
      <c r="AV596" s="19"/>
    </row>
    <row r="597" customFormat="false" ht="15" hidden="false" customHeight="false" outlineLevel="0" collapsed="false">
      <c r="A597" s="19"/>
      <c r="B597" s="19"/>
      <c r="C597" s="19"/>
      <c r="D597" s="19"/>
      <c r="E597" s="19"/>
      <c r="F597" s="19"/>
      <c r="G597" s="19"/>
      <c r="H597" s="19"/>
      <c r="I597" s="19"/>
      <c r="J597" s="19"/>
      <c r="K597" s="19"/>
      <c r="L597" s="20"/>
      <c r="M597" s="20"/>
      <c r="N597" s="20"/>
      <c r="O597" s="20"/>
      <c r="P597" s="20"/>
      <c r="Q597" s="15" t="str">
        <f aca="false">IF(COUNT($L597:$P597)&lt;5,"",ROUND(($L597*Lists!$M$2+$M597*Lists!$M$3+$N597*Lists!$M$4+$O597*Lists!$M$5+$P597*Lists!$M$6)/5*100,0))</f>
        <v/>
      </c>
      <c r="R597" s="16" t="str">
        <f aca="false">IF($Q597="","",IF($Q597&gt;=Lists!$M$20,"A",IF($Q597&gt;=Lists!$M$21,"B","C")))</f>
        <v/>
      </c>
      <c r="S597" s="16" t="str">
        <f aca="false">IF($A597="","",IF(COUNTIF(Records!$C$5:$C$3000,$A597)=0,"No data",CHOOSE(_xlfn.MAXIFS(Records!$R$5:$R$3000,Records!$C$5:$C$3000,$A597,Records!$Y$5:$Y$3000,"&lt;&gt;Closed")+1,"OK","Alert","Danger")))</f>
        <v/>
      </c>
      <c r="T597" s="15" t="str">
        <f aca="false">IF($A597="","",COUNTIFS(Records!$C$5:$C$3000,$A597,Records!$R$5:$R$3000,"&gt;0",Records!$Y$5:$Y$3000,"&lt;&gt;Closed"))</f>
        <v/>
      </c>
      <c r="U597" s="20"/>
      <c r="V597" s="20"/>
      <c r="W597" s="20"/>
      <c r="X597" s="20"/>
      <c r="Y597" s="20"/>
      <c r="Z597" s="20"/>
      <c r="AA597" s="20"/>
      <c r="AB597" s="20"/>
      <c r="AC597" s="20"/>
      <c r="AD597" s="20"/>
      <c r="AE597" s="20"/>
      <c r="AF597" s="20"/>
      <c r="AG597" s="20"/>
      <c r="AH597" s="20"/>
      <c r="AI597" s="20"/>
      <c r="AJ597" s="21"/>
      <c r="AK597" s="15" t="str">
        <f aca="true">IF($AJ597="","",$AJ597-TODAY())</f>
        <v/>
      </c>
      <c r="AL597" s="16" t="str">
        <f aca="false">IF($AJ597="","",IF($AK597&lt;0,"Danger",IF($AK597&lt;=Lists!$M$24,"Alert","OK")))</f>
        <v/>
      </c>
      <c r="AM597" s="19"/>
      <c r="AN597" s="19"/>
      <c r="AO597" s="19"/>
      <c r="AP597" s="19"/>
      <c r="AQ597" s="19"/>
      <c r="AR597" s="19"/>
      <c r="AS597" s="19"/>
      <c r="AT597" s="19"/>
      <c r="AU597" s="19"/>
      <c r="AV597" s="19"/>
    </row>
    <row r="598" customFormat="false" ht="15" hidden="false" customHeight="false" outlineLevel="0" collapsed="false">
      <c r="A598" s="19"/>
      <c r="B598" s="19"/>
      <c r="C598" s="19"/>
      <c r="D598" s="19"/>
      <c r="E598" s="19"/>
      <c r="F598" s="19"/>
      <c r="G598" s="19"/>
      <c r="H598" s="19"/>
      <c r="I598" s="19"/>
      <c r="J598" s="19"/>
      <c r="K598" s="19"/>
      <c r="L598" s="20"/>
      <c r="M598" s="20"/>
      <c r="N598" s="20"/>
      <c r="O598" s="20"/>
      <c r="P598" s="20"/>
      <c r="Q598" s="15" t="str">
        <f aca="false">IF(COUNT($L598:$P598)&lt;5,"",ROUND(($L598*Lists!$M$2+$M598*Lists!$M$3+$N598*Lists!$M$4+$O598*Lists!$M$5+$P598*Lists!$M$6)/5*100,0))</f>
        <v/>
      </c>
      <c r="R598" s="16" t="str">
        <f aca="false">IF($Q598="","",IF($Q598&gt;=Lists!$M$20,"A",IF($Q598&gt;=Lists!$M$21,"B","C")))</f>
        <v/>
      </c>
      <c r="S598" s="16" t="str">
        <f aca="false">IF($A598="","",IF(COUNTIF(Records!$C$5:$C$3000,$A598)=0,"No data",CHOOSE(_xlfn.MAXIFS(Records!$R$5:$R$3000,Records!$C$5:$C$3000,$A598,Records!$Y$5:$Y$3000,"&lt;&gt;Closed")+1,"OK","Alert","Danger")))</f>
        <v/>
      </c>
      <c r="T598" s="15" t="str">
        <f aca="false">IF($A598="","",COUNTIFS(Records!$C$5:$C$3000,$A598,Records!$R$5:$R$3000,"&gt;0",Records!$Y$5:$Y$3000,"&lt;&gt;Closed"))</f>
        <v/>
      </c>
      <c r="U598" s="20"/>
      <c r="V598" s="20"/>
      <c r="W598" s="20"/>
      <c r="X598" s="20"/>
      <c r="Y598" s="20"/>
      <c r="Z598" s="20"/>
      <c r="AA598" s="20"/>
      <c r="AB598" s="20"/>
      <c r="AC598" s="20"/>
      <c r="AD598" s="20"/>
      <c r="AE598" s="20"/>
      <c r="AF598" s="20"/>
      <c r="AG598" s="20"/>
      <c r="AH598" s="20"/>
      <c r="AI598" s="20"/>
      <c r="AJ598" s="21"/>
      <c r="AK598" s="15" t="str">
        <f aca="true">IF($AJ598="","",$AJ598-TODAY())</f>
        <v/>
      </c>
      <c r="AL598" s="16" t="str">
        <f aca="false">IF($AJ598="","",IF($AK598&lt;0,"Danger",IF($AK598&lt;=Lists!$M$24,"Alert","OK")))</f>
        <v/>
      </c>
      <c r="AM598" s="19"/>
      <c r="AN598" s="19"/>
      <c r="AO598" s="19"/>
      <c r="AP598" s="19"/>
      <c r="AQ598" s="19"/>
      <c r="AR598" s="19"/>
      <c r="AS598" s="19"/>
      <c r="AT598" s="19"/>
      <c r="AU598" s="19"/>
      <c r="AV598" s="19"/>
    </row>
    <row r="599" customFormat="false" ht="15" hidden="false" customHeight="false" outlineLevel="0" collapsed="false">
      <c r="A599" s="19"/>
      <c r="B599" s="19"/>
      <c r="C599" s="19"/>
      <c r="D599" s="19"/>
      <c r="E599" s="19"/>
      <c r="F599" s="19"/>
      <c r="G599" s="19"/>
      <c r="H599" s="19"/>
      <c r="I599" s="19"/>
      <c r="J599" s="19"/>
      <c r="K599" s="19"/>
      <c r="L599" s="20"/>
      <c r="M599" s="20"/>
      <c r="N599" s="20"/>
      <c r="O599" s="20"/>
      <c r="P599" s="20"/>
      <c r="Q599" s="15" t="str">
        <f aca="false">IF(COUNT($L599:$P599)&lt;5,"",ROUND(($L599*Lists!$M$2+$M599*Lists!$M$3+$N599*Lists!$M$4+$O599*Lists!$M$5+$P599*Lists!$M$6)/5*100,0))</f>
        <v/>
      </c>
      <c r="R599" s="16" t="str">
        <f aca="false">IF($Q599="","",IF($Q599&gt;=Lists!$M$20,"A",IF($Q599&gt;=Lists!$M$21,"B","C")))</f>
        <v/>
      </c>
      <c r="S599" s="16" t="str">
        <f aca="false">IF($A599="","",IF(COUNTIF(Records!$C$5:$C$3000,$A599)=0,"No data",CHOOSE(_xlfn.MAXIFS(Records!$R$5:$R$3000,Records!$C$5:$C$3000,$A599,Records!$Y$5:$Y$3000,"&lt;&gt;Closed")+1,"OK","Alert","Danger")))</f>
        <v/>
      </c>
      <c r="T599" s="15" t="str">
        <f aca="false">IF($A599="","",COUNTIFS(Records!$C$5:$C$3000,$A599,Records!$R$5:$R$3000,"&gt;0",Records!$Y$5:$Y$3000,"&lt;&gt;Closed"))</f>
        <v/>
      </c>
      <c r="U599" s="20"/>
      <c r="V599" s="20"/>
      <c r="W599" s="20"/>
      <c r="X599" s="20"/>
      <c r="Y599" s="20"/>
      <c r="Z599" s="20"/>
      <c r="AA599" s="20"/>
      <c r="AB599" s="20"/>
      <c r="AC599" s="20"/>
      <c r="AD599" s="20"/>
      <c r="AE599" s="20"/>
      <c r="AF599" s="20"/>
      <c r="AG599" s="20"/>
      <c r="AH599" s="20"/>
      <c r="AI599" s="20"/>
      <c r="AJ599" s="21"/>
      <c r="AK599" s="15" t="str">
        <f aca="true">IF($AJ599="","",$AJ599-TODAY())</f>
        <v/>
      </c>
      <c r="AL599" s="16" t="str">
        <f aca="false">IF($AJ599="","",IF($AK599&lt;0,"Danger",IF($AK599&lt;=Lists!$M$24,"Alert","OK")))</f>
        <v/>
      </c>
      <c r="AM599" s="19"/>
      <c r="AN599" s="19"/>
      <c r="AO599" s="19"/>
      <c r="AP599" s="19"/>
      <c r="AQ599" s="19"/>
      <c r="AR599" s="19"/>
      <c r="AS599" s="19"/>
      <c r="AT599" s="19"/>
      <c r="AU599" s="19"/>
      <c r="AV599" s="19"/>
    </row>
    <row r="600" customFormat="false" ht="15" hidden="false" customHeight="false" outlineLevel="0" collapsed="false">
      <c r="A600" s="19"/>
      <c r="B600" s="19"/>
      <c r="C600" s="19"/>
      <c r="D600" s="19"/>
      <c r="E600" s="19"/>
      <c r="F600" s="19"/>
      <c r="G600" s="19"/>
      <c r="H600" s="19"/>
      <c r="I600" s="19"/>
      <c r="J600" s="19"/>
      <c r="K600" s="19"/>
      <c r="L600" s="20"/>
      <c r="M600" s="20"/>
      <c r="N600" s="20"/>
      <c r="O600" s="20"/>
      <c r="P600" s="20"/>
      <c r="Q600" s="15" t="str">
        <f aca="false">IF(COUNT($L600:$P600)&lt;5,"",ROUND(($L600*Lists!$M$2+$M600*Lists!$M$3+$N600*Lists!$M$4+$O600*Lists!$M$5+$P600*Lists!$M$6)/5*100,0))</f>
        <v/>
      </c>
      <c r="R600" s="16" t="str">
        <f aca="false">IF($Q600="","",IF($Q600&gt;=Lists!$M$20,"A",IF($Q600&gt;=Lists!$M$21,"B","C")))</f>
        <v/>
      </c>
      <c r="S600" s="16" t="str">
        <f aca="false">IF($A600="","",IF(COUNTIF(Records!$C$5:$C$3000,$A600)=0,"No data",CHOOSE(_xlfn.MAXIFS(Records!$R$5:$R$3000,Records!$C$5:$C$3000,$A600,Records!$Y$5:$Y$3000,"&lt;&gt;Closed")+1,"OK","Alert","Danger")))</f>
        <v/>
      </c>
      <c r="T600" s="15" t="str">
        <f aca="false">IF($A600="","",COUNTIFS(Records!$C$5:$C$3000,$A600,Records!$R$5:$R$3000,"&gt;0",Records!$Y$5:$Y$3000,"&lt;&gt;Closed"))</f>
        <v/>
      </c>
      <c r="U600" s="20"/>
      <c r="V600" s="20"/>
      <c r="W600" s="20"/>
      <c r="X600" s="20"/>
      <c r="Y600" s="20"/>
      <c r="Z600" s="20"/>
      <c r="AA600" s="20"/>
      <c r="AB600" s="20"/>
      <c r="AC600" s="20"/>
      <c r="AD600" s="20"/>
      <c r="AE600" s="20"/>
      <c r="AF600" s="20"/>
      <c r="AG600" s="20"/>
      <c r="AH600" s="20"/>
      <c r="AI600" s="20"/>
      <c r="AJ600" s="21"/>
      <c r="AK600" s="15" t="str">
        <f aca="true">IF($AJ600="","",$AJ600-TODAY())</f>
        <v/>
      </c>
      <c r="AL600" s="16" t="str">
        <f aca="false">IF($AJ600="","",IF($AK600&lt;0,"Danger",IF($AK600&lt;=Lists!$M$24,"Alert","OK")))</f>
        <v/>
      </c>
      <c r="AM600" s="19"/>
      <c r="AN600" s="19"/>
      <c r="AO600" s="19"/>
      <c r="AP600" s="19"/>
      <c r="AQ600" s="19"/>
      <c r="AR600" s="19"/>
      <c r="AS600" s="19"/>
      <c r="AT600" s="19"/>
      <c r="AU600" s="19"/>
      <c r="AV600" s="19"/>
    </row>
    <row r="601" customFormat="false" ht="15" hidden="false" customHeight="false" outlineLevel="0" collapsed="false">
      <c r="A601" s="19"/>
      <c r="B601" s="19"/>
      <c r="C601" s="19"/>
      <c r="D601" s="19"/>
      <c r="E601" s="19"/>
      <c r="F601" s="19"/>
      <c r="G601" s="19"/>
      <c r="H601" s="19"/>
      <c r="I601" s="19"/>
      <c r="J601" s="19"/>
      <c r="K601" s="19"/>
      <c r="L601" s="20"/>
      <c r="M601" s="20"/>
      <c r="N601" s="20"/>
      <c r="O601" s="20"/>
      <c r="P601" s="20"/>
      <c r="Q601" s="15" t="str">
        <f aca="false">IF(COUNT($L601:$P601)&lt;5,"",ROUND(($L601*Lists!$M$2+$M601*Lists!$M$3+$N601*Lists!$M$4+$O601*Lists!$M$5+$P601*Lists!$M$6)/5*100,0))</f>
        <v/>
      </c>
      <c r="R601" s="16" t="str">
        <f aca="false">IF($Q601="","",IF($Q601&gt;=Lists!$M$20,"A",IF($Q601&gt;=Lists!$M$21,"B","C")))</f>
        <v/>
      </c>
      <c r="S601" s="16" t="str">
        <f aca="false">IF($A601="","",IF(COUNTIF(Records!$C$5:$C$3000,$A601)=0,"No data",CHOOSE(_xlfn.MAXIFS(Records!$R$5:$R$3000,Records!$C$5:$C$3000,$A601,Records!$Y$5:$Y$3000,"&lt;&gt;Closed")+1,"OK","Alert","Danger")))</f>
        <v/>
      </c>
      <c r="T601" s="15" t="str">
        <f aca="false">IF($A601="","",COUNTIFS(Records!$C$5:$C$3000,$A601,Records!$R$5:$R$3000,"&gt;0",Records!$Y$5:$Y$3000,"&lt;&gt;Closed"))</f>
        <v/>
      </c>
      <c r="U601" s="20"/>
      <c r="V601" s="20"/>
      <c r="W601" s="20"/>
      <c r="X601" s="20"/>
      <c r="Y601" s="20"/>
      <c r="Z601" s="20"/>
      <c r="AA601" s="20"/>
      <c r="AB601" s="20"/>
      <c r="AC601" s="20"/>
      <c r="AD601" s="20"/>
      <c r="AE601" s="20"/>
      <c r="AF601" s="20"/>
      <c r="AG601" s="20"/>
      <c r="AH601" s="20"/>
      <c r="AI601" s="20"/>
      <c r="AJ601" s="21"/>
      <c r="AK601" s="15" t="str">
        <f aca="true">IF($AJ601="","",$AJ601-TODAY())</f>
        <v/>
      </c>
      <c r="AL601" s="16" t="str">
        <f aca="false">IF($AJ601="","",IF($AK601&lt;0,"Danger",IF($AK601&lt;=Lists!$M$24,"Alert","OK")))</f>
        <v/>
      </c>
      <c r="AM601" s="19"/>
      <c r="AN601" s="19"/>
      <c r="AO601" s="19"/>
      <c r="AP601" s="19"/>
      <c r="AQ601" s="19"/>
      <c r="AR601" s="19"/>
      <c r="AS601" s="19"/>
      <c r="AT601" s="19"/>
      <c r="AU601" s="19"/>
      <c r="AV601" s="19"/>
    </row>
    <row r="602" customFormat="false" ht="15" hidden="false" customHeight="false" outlineLevel="0" collapsed="false">
      <c r="A602" s="19"/>
      <c r="B602" s="19"/>
      <c r="C602" s="19"/>
      <c r="D602" s="19"/>
      <c r="E602" s="19"/>
      <c r="F602" s="19"/>
      <c r="G602" s="19"/>
      <c r="H602" s="19"/>
      <c r="I602" s="19"/>
      <c r="J602" s="19"/>
      <c r="K602" s="19"/>
      <c r="L602" s="20"/>
      <c r="M602" s="20"/>
      <c r="N602" s="20"/>
      <c r="O602" s="20"/>
      <c r="P602" s="20"/>
      <c r="Q602" s="15" t="str">
        <f aca="false">IF(COUNT($L602:$P602)&lt;5,"",ROUND(($L602*Lists!$M$2+$M602*Lists!$M$3+$N602*Lists!$M$4+$O602*Lists!$M$5+$P602*Lists!$M$6)/5*100,0))</f>
        <v/>
      </c>
      <c r="R602" s="16" t="str">
        <f aca="false">IF($Q602="","",IF($Q602&gt;=Lists!$M$20,"A",IF($Q602&gt;=Lists!$M$21,"B","C")))</f>
        <v/>
      </c>
      <c r="S602" s="16" t="str">
        <f aca="false">IF($A602="","",IF(COUNTIF(Records!$C$5:$C$3000,$A602)=0,"No data",CHOOSE(_xlfn.MAXIFS(Records!$R$5:$R$3000,Records!$C$5:$C$3000,$A602,Records!$Y$5:$Y$3000,"&lt;&gt;Closed")+1,"OK","Alert","Danger")))</f>
        <v/>
      </c>
      <c r="T602" s="15" t="str">
        <f aca="false">IF($A602="","",COUNTIFS(Records!$C$5:$C$3000,$A602,Records!$R$5:$R$3000,"&gt;0",Records!$Y$5:$Y$3000,"&lt;&gt;Closed"))</f>
        <v/>
      </c>
      <c r="U602" s="20"/>
      <c r="V602" s="20"/>
      <c r="W602" s="20"/>
      <c r="X602" s="20"/>
      <c r="Y602" s="20"/>
      <c r="Z602" s="20"/>
      <c r="AA602" s="20"/>
      <c r="AB602" s="20"/>
      <c r="AC602" s="20"/>
      <c r="AD602" s="20"/>
      <c r="AE602" s="20"/>
      <c r="AF602" s="20"/>
      <c r="AG602" s="20"/>
      <c r="AH602" s="20"/>
      <c r="AI602" s="20"/>
      <c r="AJ602" s="21"/>
      <c r="AK602" s="15" t="str">
        <f aca="true">IF($AJ602="","",$AJ602-TODAY())</f>
        <v/>
      </c>
      <c r="AL602" s="16" t="str">
        <f aca="false">IF($AJ602="","",IF($AK602&lt;0,"Danger",IF($AK602&lt;=Lists!$M$24,"Alert","OK")))</f>
        <v/>
      </c>
      <c r="AM602" s="19"/>
      <c r="AN602" s="19"/>
      <c r="AO602" s="19"/>
      <c r="AP602" s="19"/>
      <c r="AQ602" s="19"/>
      <c r="AR602" s="19"/>
      <c r="AS602" s="19"/>
      <c r="AT602" s="19"/>
      <c r="AU602" s="19"/>
      <c r="AV602" s="19"/>
    </row>
    <row r="603" customFormat="false" ht="15" hidden="false" customHeight="false" outlineLevel="0" collapsed="false">
      <c r="A603" s="19"/>
      <c r="B603" s="19"/>
      <c r="C603" s="19"/>
      <c r="D603" s="19"/>
      <c r="E603" s="19"/>
      <c r="F603" s="19"/>
      <c r="G603" s="19"/>
      <c r="H603" s="19"/>
      <c r="I603" s="19"/>
      <c r="J603" s="19"/>
      <c r="K603" s="19"/>
      <c r="L603" s="20"/>
      <c r="M603" s="20"/>
      <c r="N603" s="20"/>
      <c r="O603" s="20"/>
      <c r="P603" s="20"/>
      <c r="Q603" s="15" t="str">
        <f aca="false">IF(COUNT($L603:$P603)&lt;5,"",ROUND(($L603*Lists!$M$2+$M603*Lists!$M$3+$N603*Lists!$M$4+$O603*Lists!$M$5+$P603*Lists!$M$6)/5*100,0))</f>
        <v/>
      </c>
      <c r="R603" s="16" t="str">
        <f aca="false">IF($Q603="","",IF($Q603&gt;=Lists!$M$20,"A",IF($Q603&gt;=Lists!$M$21,"B","C")))</f>
        <v/>
      </c>
      <c r="S603" s="16" t="str">
        <f aca="false">IF($A603="","",IF(COUNTIF(Records!$C$5:$C$3000,$A603)=0,"No data",CHOOSE(_xlfn.MAXIFS(Records!$R$5:$R$3000,Records!$C$5:$C$3000,$A603,Records!$Y$5:$Y$3000,"&lt;&gt;Closed")+1,"OK","Alert","Danger")))</f>
        <v/>
      </c>
      <c r="T603" s="15" t="str">
        <f aca="false">IF($A603="","",COUNTIFS(Records!$C$5:$C$3000,$A603,Records!$R$5:$R$3000,"&gt;0",Records!$Y$5:$Y$3000,"&lt;&gt;Closed"))</f>
        <v/>
      </c>
      <c r="U603" s="20"/>
      <c r="V603" s="20"/>
      <c r="W603" s="20"/>
      <c r="X603" s="20"/>
      <c r="Y603" s="20"/>
      <c r="Z603" s="20"/>
      <c r="AA603" s="20"/>
      <c r="AB603" s="20"/>
      <c r="AC603" s="20"/>
      <c r="AD603" s="20"/>
      <c r="AE603" s="20"/>
      <c r="AF603" s="20"/>
      <c r="AG603" s="20"/>
      <c r="AH603" s="20"/>
      <c r="AI603" s="20"/>
      <c r="AJ603" s="21"/>
      <c r="AK603" s="15" t="str">
        <f aca="true">IF($AJ603="","",$AJ603-TODAY())</f>
        <v/>
      </c>
      <c r="AL603" s="16" t="str">
        <f aca="false">IF($AJ603="","",IF($AK603&lt;0,"Danger",IF($AK603&lt;=Lists!$M$24,"Alert","OK")))</f>
        <v/>
      </c>
      <c r="AM603" s="19"/>
      <c r="AN603" s="19"/>
      <c r="AO603" s="19"/>
      <c r="AP603" s="19"/>
      <c r="AQ603" s="19"/>
      <c r="AR603" s="19"/>
      <c r="AS603" s="19"/>
      <c r="AT603" s="19"/>
      <c r="AU603" s="19"/>
      <c r="AV603" s="19"/>
    </row>
    <row r="604" customFormat="false" ht="15" hidden="false" customHeight="false" outlineLevel="0" collapsed="false">
      <c r="A604" s="19"/>
      <c r="B604" s="19"/>
      <c r="C604" s="19"/>
      <c r="D604" s="19"/>
      <c r="E604" s="19"/>
      <c r="F604" s="19"/>
      <c r="G604" s="19"/>
      <c r="H604" s="19"/>
      <c r="I604" s="19"/>
      <c r="J604" s="19"/>
      <c r="K604" s="19"/>
      <c r="L604" s="20"/>
      <c r="M604" s="20"/>
      <c r="N604" s="20"/>
      <c r="O604" s="20"/>
      <c r="P604" s="20"/>
      <c r="Q604" s="15" t="str">
        <f aca="false">IF(COUNT($L604:$P604)&lt;5,"",ROUND(($L604*Lists!$M$2+$M604*Lists!$M$3+$N604*Lists!$M$4+$O604*Lists!$M$5+$P604*Lists!$M$6)/5*100,0))</f>
        <v/>
      </c>
      <c r="R604" s="16" t="str">
        <f aca="false">IF($Q604="","",IF($Q604&gt;=Lists!$M$20,"A",IF($Q604&gt;=Lists!$M$21,"B","C")))</f>
        <v/>
      </c>
      <c r="S604" s="16" t="str">
        <f aca="false">IF($A604="","",IF(COUNTIF(Records!$C$5:$C$3000,$A604)=0,"No data",CHOOSE(_xlfn.MAXIFS(Records!$R$5:$R$3000,Records!$C$5:$C$3000,$A604,Records!$Y$5:$Y$3000,"&lt;&gt;Closed")+1,"OK","Alert","Danger")))</f>
        <v/>
      </c>
      <c r="T604" s="15" t="str">
        <f aca="false">IF($A604="","",COUNTIFS(Records!$C$5:$C$3000,$A604,Records!$R$5:$R$3000,"&gt;0",Records!$Y$5:$Y$3000,"&lt;&gt;Closed"))</f>
        <v/>
      </c>
      <c r="U604" s="20"/>
      <c r="V604" s="20"/>
      <c r="W604" s="20"/>
      <c r="X604" s="20"/>
      <c r="Y604" s="20"/>
      <c r="Z604" s="20"/>
      <c r="AA604" s="20"/>
      <c r="AB604" s="20"/>
      <c r="AC604" s="20"/>
      <c r="AD604" s="20"/>
      <c r="AE604" s="20"/>
      <c r="AF604" s="20"/>
      <c r="AG604" s="20"/>
      <c r="AH604" s="20"/>
      <c r="AI604" s="20"/>
      <c r="AJ604" s="21"/>
      <c r="AK604" s="15" t="str">
        <f aca="true">IF($AJ604="","",$AJ604-TODAY())</f>
        <v/>
      </c>
      <c r="AL604" s="16" t="str">
        <f aca="false">IF($AJ604="","",IF($AK604&lt;0,"Danger",IF($AK604&lt;=Lists!$M$24,"Alert","OK")))</f>
        <v/>
      </c>
      <c r="AM604" s="19"/>
      <c r="AN604" s="19"/>
      <c r="AO604" s="19"/>
      <c r="AP604" s="19"/>
      <c r="AQ604" s="19"/>
      <c r="AR604" s="19"/>
      <c r="AS604" s="19"/>
      <c r="AT604" s="19"/>
      <c r="AU604" s="19"/>
      <c r="AV604" s="19"/>
    </row>
    <row r="605" customFormat="false" ht="15" hidden="false" customHeight="false" outlineLevel="0" collapsed="false">
      <c r="A605" s="19"/>
      <c r="B605" s="19"/>
      <c r="C605" s="19"/>
      <c r="D605" s="19"/>
      <c r="E605" s="19"/>
      <c r="F605" s="19"/>
      <c r="G605" s="19"/>
      <c r="H605" s="19"/>
      <c r="I605" s="19"/>
      <c r="J605" s="19"/>
      <c r="K605" s="19"/>
      <c r="L605" s="20"/>
      <c r="M605" s="20"/>
      <c r="N605" s="20"/>
      <c r="O605" s="20"/>
      <c r="P605" s="20"/>
      <c r="Q605" s="15" t="str">
        <f aca="false">IF(COUNT($L605:$P605)&lt;5,"",ROUND(($L605*Lists!$M$2+$M605*Lists!$M$3+$N605*Lists!$M$4+$O605*Lists!$M$5+$P605*Lists!$M$6)/5*100,0))</f>
        <v/>
      </c>
      <c r="R605" s="16" t="str">
        <f aca="false">IF($Q605="","",IF($Q605&gt;=Lists!$M$20,"A",IF($Q605&gt;=Lists!$M$21,"B","C")))</f>
        <v/>
      </c>
      <c r="S605" s="16" t="str">
        <f aca="false">IF($A605="","",IF(COUNTIF(Records!$C$5:$C$3000,$A605)=0,"No data",CHOOSE(_xlfn.MAXIFS(Records!$R$5:$R$3000,Records!$C$5:$C$3000,$A605,Records!$Y$5:$Y$3000,"&lt;&gt;Closed")+1,"OK","Alert","Danger")))</f>
        <v/>
      </c>
      <c r="T605" s="15" t="str">
        <f aca="false">IF($A605="","",COUNTIFS(Records!$C$5:$C$3000,$A605,Records!$R$5:$R$3000,"&gt;0",Records!$Y$5:$Y$3000,"&lt;&gt;Closed"))</f>
        <v/>
      </c>
      <c r="U605" s="20"/>
      <c r="V605" s="20"/>
      <c r="W605" s="20"/>
      <c r="X605" s="20"/>
      <c r="Y605" s="20"/>
      <c r="Z605" s="20"/>
      <c r="AA605" s="20"/>
      <c r="AB605" s="20"/>
      <c r="AC605" s="20"/>
      <c r="AD605" s="20"/>
      <c r="AE605" s="20"/>
      <c r="AF605" s="20"/>
      <c r="AG605" s="20"/>
      <c r="AH605" s="20"/>
      <c r="AI605" s="20"/>
      <c r="AJ605" s="21"/>
      <c r="AK605" s="15" t="str">
        <f aca="true">IF($AJ605="","",$AJ605-TODAY())</f>
        <v/>
      </c>
      <c r="AL605" s="16" t="str">
        <f aca="false">IF($AJ605="","",IF($AK605&lt;0,"Danger",IF($AK605&lt;=Lists!$M$24,"Alert","OK")))</f>
        <v/>
      </c>
      <c r="AM605" s="19"/>
      <c r="AN605" s="19"/>
      <c r="AO605" s="19"/>
      <c r="AP605" s="19"/>
      <c r="AQ605" s="19"/>
      <c r="AR605" s="19"/>
      <c r="AS605" s="19"/>
      <c r="AT605" s="19"/>
      <c r="AU605" s="19"/>
      <c r="AV605" s="19"/>
    </row>
    <row r="606" customFormat="false" ht="15" hidden="false" customHeight="false" outlineLevel="0" collapsed="false">
      <c r="A606" s="19"/>
      <c r="B606" s="19"/>
      <c r="C606" s="19"/>
      <c r="D606" s="19"/>
      <c r="E606" s="19"/>
      <c r="F606" s="19"/>
      <c r="G606" s="19"/>
      <c r="H606" s="19"/>
      <c r="I606" s="19"/>
      <c r="J606" s="19"/>
      <c r="K606" s="19"/>
      <c r="L606" s="20"/>
      <c r="M606" s="20"/>
      <c r="N606" s="20"/>
      <c r="O606" s="20"/>
      <c r="P606" s="20"/>
      <c r="Q606" s="15" t="str">
        <f aca="false">IF(COUNT($L606:$P606)&lt;5,"",ROUND(($L606*Lists!$M$2+$M606*Lists!$M$3+$N606*Lists!$M$4+$O606*Lists!$M$5+$P606*Lists!$M$6)/5*100,0))</f>
        <v/>
      </c>
      <c r="R606" s="16" t="str">
        <f aca="false">IF($Q606="","",IF($Q606&gt;=Lists!$M$20,"A",IF($Q606&gt;=Lists!$M$21,"B","C")))</f>
        <v/>
      </c>
      <c r="S606" s="16" t="str">
        <f aca="false">IF($A606="","",IF(COUNTIF(Records!$C$5:$C$3000,$A606)=0,"No data",CHOOSE(_xlfn.MAXIFS(Records!$R$5:$R$3000,Records!$C$5:$C$3000,$A606,Records!$Y$5:$Y$3000,"&lt;&gt;Closed")+1,"OK","Alert","Danger")))</f>
        <v/>
      </c>
      <c r="T606" s="15" t="str">
        <f aca="false">IF($A606="","",COUNTIFS(Records!$C$5:$C$3000,$A606,Records!$R$5:$R$3000,"&gt;0",Records!$Y$5:$Y$3000,"&lt;&gt;Closed"))</f>
        <v/>
      </c>
      <c r="U606" s="20"/>
      <c r="V606" s="20"/>
      <c r="W606" s="20"/>
      <c r="X606" s="20"/>
      <c r="Y606" s="20"/>
      <c r="Z606" s="20"/>
      <c r="AA606" s="20"/>
      <c r="AB606" s="20"/>
      <c r="AC606" s="20"/>
      <c r="AD606" s="20"/>
      <c r="AE606" s="20"/>
      <c r="AF606" s="20"/>
      <c r="AG606" s="20"/>
      <c r="AH606" s="20"/>
      <c r="AI606" s="20"/>
      <c r="AJ606" s="21"/>
      <c r="AK606" s="15" t="str">
        <f aca="true">IF($AJ606="","",$AJ606-TODAY())</f>
        <v/>
      </c>
      <c r="AL606" s="16" t="str">
        <f aca="false">IF($AJ606="","",IF($AK606&lt;0,"Danger",IF($AK606&lt;=Lists!$M$24,"Alert","OK")))</f>
        <v/>
      </c>
      <c r="AM606" s="19"/>
      <c r="AN606" s="19"/>
      <c r="AO606" s="19"/>
      <c r="AP606" s="19"/>
      <c r="AQ606" s="19"/>
      <c r="AR606" s="19"/>
      <c r="AS606" s="19"/>
      <c r="AT606" s="19"/>
      <c r="AU606" s="19"/>
      <c r="AV606" s="19"/>
    </row>
    <row r="607" customFormat="false" ht="15" hidden="false" customHeight="false" outlineLevel="0" collapsed="false">
      <c r="A607" s="19"/>
      <c r="B607" s="19"/>
      <c r="C607" s="19"/>
      <c r="D607" s="19"/>
      <c r="E607" s="19"/>
      <c r="F607" s="19"/>
      <c r="G607" s="19"/>
      <c r="H607" s="19"/>
      <c r="I607" s="19"/>
      <c r="J607" s="19"/>
      <c r="K607" s="19"/>
      <c r="L607" s="20"/>
      <c r="M607" s="20"/>
      <c r="N607" s="20"/>
      <c r="O607" s="20"/>
      <c r="P607" s="20"/>
      <c r="Q607" s="15" t="str">
        <f aca="false">IF(COUNT($L607:$P607)&lt;5,"",ROUND(($L607*Lists!$M$2+$M607*Lists!$M$3+$N607*Lists!$M$4+$O607*Lists!$M$5+$P607*Lists!$M$6)/5*100,0))</f>
        <v/>
      </c>
      <c r="R607" s="16" t="str">
        <f aca="false">IF($Q607="","",IF($Q607&gt;=Lists!$M$20,"A",IF($Q607&gt;=Lists!$M$21,"B","C")))</f>
        <v/>
      </c>
      <c r="S607" s="16" t="str">
        <f aca="false">IF($A607="","",IF(COUNTIF(Records!$C$5:$C$3000,$A607)=0,"No data",CHOOSE(_xlfn.MAXIFS(Records!$R$5:$R$3000,Records!$C$5:$C$3000,$A607,Records!$Y$5:$Y$3000,"&lt;&gt;Closed")+1,"OK","Alert","Danger")))</f>
        <v/>
      </c>
      <c r="T607" s="15" t="str">
        <f aca="false">IF($A607="","",COUNTIFS(Records!$C$5:$C$3000,$A607,Records!$R$5:$R$3000,"&gt;0",Records!$Y$5:$Y$3000,"&lt;&gt;Closed"))</f>
        <v/>
      </c>
      <c r="U607" s="20"/>
      <c r="V607" s="20"/>
      <c r="W607" s="20"/>
      <c r="X607" s="20"/>
      <c r="Y607" s="20"/>
      <c r="Z607" s="20"/>
      <c r="AA607" s="20"/>
      <c r="AB607" s="20"/>
      <c r="AC607" s="20"/>
      <c r="AD607" s="20"/>
      <c r="AE607" s="20"/>
      <c r="AF607" s="20"/>
      <c r="AG607" s="20"/>
      <c r="AH607" s="20"/>
      <c r="AI607" s="20"/>
      <c r="AJ607" s="21"/>
      <c r="AK607" s="15" t="str">
        <f aca="true">IF($AJ607="","",$AJ607-TODAY())</f>
        <v/>
      </c>
      <c r="AL607" s="16" t="str">
        <f aca="false">IF($AJ607="","",IF($AK607&lt;0,"Danger",IF($AK607&lt;=Lists!$M$24,"Alert","OK")))</f>
        <v/>
      </c>
      <c r="AM607" s="19"/>
      <c r="AN607" s="19"/>
      <c r="AO607" s="19"/>
      <c r="AP607" s="19"/>
      <c r="AQ607" s="19"/>
      <c r="AR607" s="19"/>
      <c r="AS607" s="19"/>
      <c r="AT607" s="19"/>
      <c r="AU607" s="19"/>
      <c r="AV607" s="19"/>
    </row>
    <row r="608" customFormat="false" ht="15" hidden="false" customHeight="false" outlineLevel="0" collapsed="false">
      <c r="A608" s="19"/>
      <c r="B608" s="19"/>
      <c r="C608" s="19"/>
      <c r="D608" s="19"/>
      <c r="E608" s="19"/>
      <c r="F608" s="19"/>
      <c r="G608" s="19"/>
      <c r="H608" s="19"/>
      <c r="I608" s="19"/>
      <c r="J608" s="19"/>
      <c r="K608" s="19"/>
      <c r="L608" s="20"/>
      <c r="M608" s="20"/>
      <c r="N608" s="20"/>
      <c r="O608" s="20"/>
      <c r="P608" s="20"/>
      <c r="Q608" s="15" t="str">
        <f aca="false">IF(COUNT($L608:$P608)&lt;5,"",ROUND(($L608*Lists!$M$2+$M608*Lists!$M$3+$N608*Lists!$M$4+$O608*Lists!$M$5+$P608*Lists!$M$6)/5*100,0))</f>
        <v/>
      </c>
      <c r="R608" s="16" t="str">
        <f aca="false">IF($Q608="","",IF($Q608&gt;=Lists!$M$20,"A",IF($Q608&gt;=Lists!$M$21,"B","C")))</f>
        <v/>
      </c>
      <c r="S608" s="16" t="str">
        <f aca="false">IF($A608="","",IF(COUNTIF(Records!$C$5:$C$3000,$A608)=0,"No data",CHOOSE(_xlfn.MAXIFS(Records!$R$5:$R$3000,Records!$C$5:$C$3000,$A608,Records!$Y$5:$Y$3000,"&lt;&gt;Closed")+1,"OK","Alert","Danger")))</f>
        <v/>
      </c>
      <c r="T608" s="15" t="str">
        <f aca="false">IF($A608="","",COUNTIFS(Records!$C$5:$C$3000,$A608,Records!$R$5:$R$3000,"&gt;0",Records!$Y$5:$Y$3000,"&lt;&gt;Closed"))</f>
        <v/>
      </c>
      <c r="U608" s="20"/>
      <c r="V608" s="20"/>
      <c r="W608" s="20"/>
      <c r="X608" s="20"/>
      <c r="Y608" s="20"/>
      <c r="Z608" s="20"/>
      <c r="AA608" s="20"/>
      <c r="AB608" s="20"/>
      <c r="AC608" s="20"/>
      <c r="AD608" s="20"/>
      <c r="AE608" s="20"/>
      <c r="AF608" s="20"/>
      <c r="AG608" s="20"/>
      <c r="AH608" s="20"/>
      <c r="AI608" s="20"/>
      <c r="AJ608" s="21"/>
      <c r="AK608" s="15" t="str">
        <f aca="true">IF($AJ608="","",$AJ608-TODAY())</f>
        <v/>
      </c>
      <c r="AL608" s="16" t="str">
        <f aca="false">IF($AJ608="","",IF($AK608&lt;0,"Danger",IF($AK608&lt;=Lists!$M$24,"Alert","OK")))</f>
        <v/>
      </c>
      <c r="AM608" s="19"/>
      <c r="AN608" s="19"/>
      <c r="AO608" s="19"/>
      <c r="AP608" s="19"/>
      <c r="AQ608" s="19"/>
      <c r="AR608" s="19"/>
      <c r="AS608" s="19"/>
      <c r="AT608" s="19"/>
      <c r="AU608" s="19"/>
      <c r="AV608" s="19"/>
    </row>
    <row r="609" customFormat="false" ht="15" hidden="false" customHeight="false" outlineLevel="0" collapsed="false">
      <c r="A609" s="19"/>
      <c r="B609" s="19"/>
      <c r="C609" s="19"/>
      <c r="D609" s="19"/>
      <c r="E609" s="19"/>
      <c r="F609" s="19"/>
      <c r="G609" s="19"/>
      <c r="H609" s="19"/>
      <c r="I609" s="19"/>
      <c r="J609" s="19"/>
      <c r="K609" s="19"/>
      <c r="L609" s="20"/>
      <c r="M609" s="20"/>
      <c r="N609" s="20"/>
      <c r="O609" s="20"/>
      <c r="P609" s="20"/>
      <c r="Q609" s="15" t="str">
        <f aca="false">IF(COUNT($L609:$P609)&lt;5,"",ROUND(($L609*Lists!$M$2+$M609*Lists!$M$3+$N609*Lists!$M$4+$O609*Lists!$M$5+$P609*Lists!$M$6)/5*100,0))</f>
        <v/>
      </c>
      <c r="R609" s="16" t="str">
        <f aca="false">IF($Q609="","",IF($Q609&gt;=Lists!$M$20,"A",IF($Q609&gt;=Lists!$M$21,"B","C")))</f>
        <v/>
      </c>
      <c r="S609" s="16" t="str">
        <f aca="false">IF($A609="","",IF(COUNTIF(Records!$C$5:$C$3000,$A609)=0,"No data",CHOOSE(_xlfn.MAXIFS(Records!$R$5:$R$3000,Records!$C$5:$C$3000,$A609,Records!$Y$5:$Y$3000,"&lt;&gt;Closed")+1,"OK","Alert","Danger")))</f>
        <v/>
      </c>
      <c r="T609" s="15" t="str">
        <f aca="false">IF($A609="","",COUNTIFS(Records!$C$5:$C$3000,$A609,Records!$R$5:$R$3000,"&gt;0",Records!$Y$5:$Y$3000,"&lt;&gt;Closed"))</f>
        <v/>
      </c>
      <c r="U609" s="20"/>
      <c r="V609" s="20"/>
      <c r="W609" s="20"/>
      <c r="X609" s="20"/>
      <c r="Y609" s="20"/>
      <c r="Z609" s="20"/>
      <c r="AA609" s="20"/>
      <c r="AB609" s="20"/>
      <c r="AC609" s="20"/>
      <c r="AD609" s="20"/>
      <c r="AE609" s="20"/>
      <c r="AF609" s="20"/>
      <c r="AG609" s="20"/>
      <c r="AH609" s="20"/>
      <c r="AI609" s="20"/>
      <c r="AJ609" s="21"/>
      <c r="AK609" s="15" t="str">
        <f aca="true">IF($AJ609="","",$AJ609-TODAY())</f>
        <v/>
      </c>
      <c r="AL609" s="16" t="str">
        <f aca="false">IF($AJ609="","",IF($AK609&lt;0,"Danger",IF($AK609&lt;=Lists!$M$24,"Alert","OK")))</f>
        <v/>
      </c>
      <c r="AM609" s="19"/>
      <c r="AN609" s="19"/>
      <c r="AO609" s="19"/>
      <c r="AP609" s="19"/>
      <c r="AQ609" s="19"/>
      <c r="AR609" s="19"/>
      <c r="AS609" s="19"/>
      <c r="AT609" s="19"/>
      <c r="AU609" s="19"/>
      <c r="AV609" s="19"/>
    </row>
    <row r="610" customFormat="false" ht="15" hidden="false" customHeight="false" outlineLevel="0" collapsed="false">
      <c r="A610" s="19"/>
      <c r="B610" s="19"/>
      <c r="C610" s="19"/>
      <c r="D610" s="19"/>
      <c r="E610" s="19"/>
      <c r="F610" s="19"/>
      <c r="G610" s="19"/>
      <c r="H610" s="19"/>
      <c r="I610" s="19"/>
      <c r="J610" s="19"/>
      <c r="K610" s="19"/>
      <c r="L610" s="20"/>
      <c r="M610" s="20"/>
      <c r="N610" s="20"/>
      <c r="O610" s="20"/>
      <c r="P610" s="20"/>
      <c r="Q610" s="15" t="str">
        <f aca="false">IF(COUNT($L610:$P610)&lt;5,"",ROUND(($L610*Lists!$M$2+$M610*Lists!$M$3+$N610*Lists!$M$4+$O610*Lists!$M$5+$P610*Lists!$M$6)/5*100,0))</f>
        <v/>
      </c>
      <c r="R610" s="16" t="str">
        <f aca="false">IF($Q610="","",IF($Q610&gt;=Lists!$M$20,"A",IF($Q610&gt;=Lists!$M$21,"B","C")))</f>
        <v/>
      </c>
      <c r="S610" s="16" t="str">
        <f aca="false">IF($A610="","",IF(COUNTIF(Records!$C$5:$C$3000,$A610)=0,"No data",CHOOSE(_xlfn.MAXIFS(Records!$R$5:$R$3000,Records!$C$5:$C$3000,$A610,Records!$Y$5:$Y$3000,"&lt;&gt;Closed")+1,"OK","Alert","Danger")))</f>
        <v/>
      </c>
      <c r="T610" s="15" t="str">
        <f aca="false">IF($A610="","",COUNTIFS(Records!$C$5:$C$3000,$A610,Records!$R$5:$R$3000,"&gt;0",Records!$Y$5:$Y$3000,"&lt;&gt;Closed"))</f>
        <v/>
      </c>
      <c r="U610" s="20"/>
      <c r="V610" s="20"/>
      <c r="W610" s="20"/>
      <c r="X610" s="20"/>
      <c r="Y610" s="20"/>
      <c r="Z610" s="20"/>
      <c r="AA610" s="20"/>
      <c r="AB610" s="20"/>
      <c r="AC610" s="20"/>
      <c r="AD610" s="20"/>
      <c r="AE610" s="20"/>
      <c r="AF610" s="20"/>
      <c r="AG610" s="20"/>
      <c r="AH610" s="20"/>
      <c r="AI610" s="20"/>
      <c r="AJ610" s="21"/>
      <c r="AK610" s="15" t="str">
        <f aca="true">IF($AJ610="","",$AJ610-TODAY())</f>
        <v/>
      </c>
      <c r="AL610" s="16" t="str">
        <f aca="false">IF($AJ610="","",IF($AK610&lt;0,"Danger",IF($AK610&lt;=Lists!$M$24,"Alert","OK")))</f>
        <v/>
      </c>
      <c r="AM610" s="19"/>
      <c r="AN610" s="19"/>
      <c r="AO610" s="19"/>
      <c r="AP610" s="19"/>
      <c r="AQ610" s="19"/>
      <c r="AR610" s="19"/>
      <c r="AS610" s="19"/>
      <c r="AT610" s="19"/>
      <c r="AU610" s="19"/>
      <c r="AV610" s="19"/>
    </row>
    <row r="611" customFormat="false" ht="15" hidden="false" customHeight="false" outlineLevel="0" collapsed="false">
      <c r="A611" s="19"/>
      <c r="B611" s="19"/>
      <c r="C611" s="19"/>
      <c r="D611" s="19"/>
      <c r="E611" s="19"/>
      <c r="F611" s="19"/>
      <c r="G611" s="19"/>
      <c r="H611" s="19"/>
      <c r="I611" s="19"/>
      <c r="J611" s="19"/>
      <c r="K611" s="19"/>
      <c r="L611" s="20"/>
      <c r="M611" s="20"/>
      <c r="N611" s="20"/>
      <c r="O611" s="20"/>
      <c r="P611" s="20"/>
      <c r="Q611" s="15" t="str">
        <f aca="false">IF(COUNT($L611:$P611)&lt;5,"",ROUND(($L611*Lists!$M$2+$M611*Lists!$M$3+$N611*Lists!$M$4+$O611*Lists!$M$5+$P611*Lists!$M$6)/5*100,0))</f>
        <v/>
      </c>
      <c r="R611" s="16" t="str">
        <f aca="false">IF($Q611="","",IF($Q611&gt;=Lists!$M$20,"A",IF($Q611&gt;=Lists!$M$21,"B","C")))</f>
        <v/>
      </c>
      <c r="S611" s="16" t="str">
        <f aca="false">IF($A611="","",IF(COUNTIF(Records!$C$5:$C$3000,$A611)=0,"No data",CHOOSE(_xlfn.MAXIFS(Records!$R$5:$R$3000,Records!$C$5:$C$3000,$A611,Records!$Y$5:$Y$3000,"&lt;&gt;Closed")+1,"OK","Alert","Danger")))</f>
        <v/>
      </c>
      <c r="T611" s="15" t="str">
        <f aca="false">IF($A611="","",COUNTIFS(Records!$C$5:$C$3000,$A611,Records!$R$5:$R$3000,"&gt;0",Records!$Y$5:$Y$3000,"&lt;&gt;Closed"))</f>
        <v/>
      </c>
      <c r="U611" s="20"/>
      <c r="V611" s="20"/>
      <c r="W611" s="20"/>
      <c r="X611" s="20"/>
      <c r="Y611" s="20"/>
      <c r="Z611" s="20"/>
      <c r="AA611" s="20"/>
      <c r="AB611" s="20"/>
      <c r="AC611" s="20"/>
      <c r="AD611" s="20"/>
      <c r="AE611" s="20"/>
      <c r="AF611" s="20"/>
      <c r="AG611" s="20"/>
      <c r="AH611" s="20"/>
      <c r="AI611" s="20"/>
      <c r="AJ611" s="21"/>
      <c r="AK611" s="15" t="str">
        <f aca="true">IF($AJ611="","",$AJ611-TODAY())</f>
        <v/>
      </c>
      <c r="AL611" s="16" t="str">
        <f aca="false">IF($AJ611="","",IF($AK611&lt;0,"Danger",IF($AK611&lt;=Lists!$M$24,"Alert","OK")))</f>
        <v/>
      </c>
      <c r="AM611" s="19"/>
      <c r="AN611" s="19"/>
      <c r="AO611" s="19"/>
      <c r="AP611" s="19"/>
      <c r="AQ611" s="19"/>
      <c r="AR611" s="19"/>
      <c r="AS611" s="19"/>
      <c r="AT611" s="19"/>
      <c r="AU611" s="19"/>
      <c r="AV611" s="19"/>
    </row>
    <row r="612" customFormat="false" ht="15" hidden="false" customHeight="false" outlineLevel="0" collapsed="false">
      <c r="A612" s="19"/>
      <c r="B612" s="19"/>
      <c r="C612" s="19"/>
      <c r="D612" s="19"/>
      <c r="E612" s="19"/>
      <c r="F612" s="19"/>
      <c r="G612" s="19"/>
      <c r="H612" s="19"/>
      <c r="I612" s="19"/>
      <c r="J612" s="19"/>
      <c r="K612" s="19"/>
      <c r="L612" s="20"/>
      <c r="M612" s="20"/>
      <c r="N612" s="20"/>
      <c r="O612" s="20"/>
      <c r="P612" s="20"/>
      <c r="Q612" s="15" t="str">
        <f aca="false">IF(COUNT($L612:$P612)&lt;5,"",ROUND(($L612*Lists!$M$2+$M612*Lists!$M$3+$N612*Lists!$M$4+$O612*Lists!$M$5+$P612*Lists!$M$6)/5*100,0))</f>
        <v/>
      </c>
      <c r="R612" s="16" t="str">
        <f aca="false">IF($Q612="","",IF($Q612&gt;=Lists!$M$20,"A",IF($Q612&gt;=Lists!$M$21,"B","C")))</f>
        <v/>
      </c>
      <c r="S612" s="16" t="str">
        <f aca="false">IF($A612="","",IF(COUNTIF(Records!$C$5:$C$3000,$A612)=0,"No data",CHOOSE(_xlfn.MAXIFS(Records!$R$5:$R$3000,Records!$C$5:$C$3000,$A612,Records!$Y$5:$Y$3000,"&lt;&gt;Closed")+1,"OK","Alert","Danger")))</f>
        <v/>
      </c>
      <c r="T612" s="15" t="str">
        <f aca="false">IF($A612="","",COUNTIFS(Records!$C$5:$C$3000,$A612,Records!$R$5:$R$3000,"&gt;0",Records!$Y$5:$Y$3000,"&lt;&gt;Closed"))</f>
        <v/>
      </c>
      <c r="U612" s="20"/>
      <c r="V612" s="20"/>
      <c r="W612" s="20"/>
      <c r="X612" s="20"/>
      <c r="Y612" s="20"/>
      <c r="Z612" s="20"/>
      <c r="AA612" s="20"/>
      <c r="AB612" s="20"/>
      <c r="AC612" s="20"/>
      <c r="AD612" s="20"/>
      <c r="AE612" s="20"/>
      <c r="AF612" s="20"/>
      <c r="AG612" s="20"/>
      <c r="AH612" s="20"/>
      <c r="AI612" s="20"/>
      <c r="AJ612" s="21"/>
      <c r="AK612" s="15" t="str">
        <f aca="true">IF($AJ612="","",$AJ612-TODAY())</f>
        <v/>
      </c>
      <c r="AL612" s="16" t="str">
        <f aca="false">IF($AJ612="","",IF($AK612&lt;0,"Danger",IF($AK612&lt;=Lists!$M$24,"Alert","OK")))</f>
        <v/>
      </c>
      <c r="AM612" s="19"/>
      <c r="AN612" s="19"/>
      <c r="AO612" s="19"/>
      <c r="AP612" s="19"/>
      <c r="AQ612" s="19"/>
      <c r="AR612" s="19"/>
      <c r="AS612" s="19"/>
      <c r="AT612" s="19"/>
      <c r="AU612" s="19"/>
      <c r="AV612" s="19"/>
    </row>
    <row r="613" customFormat="false" ht="15" hidden="false" customHeight="false" outlineLevel="0" collapsed="false">
      <c r="A613" s="19"/>
      <c r="B613" s="19"/>
      <c r="C613" s="19"/>
      <c r="D613" s="19"/>
      <c r="E613" s="19"/>
      <c r="F613" s="19"/>
      <c r="G613" s="19"/>
      <c r="H613" s="19"/>
      <c r="I613" s="19"/>
      <c r="J613" s="19"/>
      <c r="K613" s="19"/>
      <c r="L613" s="20"/>
      <c r="M613" s="20"/>
      <c r="N613" s="20"/>
      <c r="O613" s="20"/>
      <c r="P613" s="20"/>
      <c r="Q613" s="15" t="str">
        <f aca="false">IF(COUNT($L613:$P613)&lt;5,"",ROUND(($L613*Lists!$M$2+$M613*Lists!$M$3+$N613*Lists!$M$4+$O613*Lists!$M$5+$P613*Lists!$M$6)/5*100,0))</f>
        <v/>
      </c>
      <c r="R613" s="16" t="str">
        <f aca="false">IF($Q613="","",IF($Q613&gt;=Lists!$M$20,"A",IF($Q613&gt;=Lists!$M$21,"B","C")))</f>
        <v/>
      </c>
      <c r="S613" s="16" t="str">
        <f aca="false">IF($A613="","",IF(COUNTIF(Records!$C$5:$C$3000,$A613)=0,"No data",CHOOSE(_xlfn.MAXIFS(Records!$R$5:$R$3000,Records!$C$5:$C$3000,$A613,Records!$Y$5:$Y$3000,"&lt;&gt;Closed")+1,"OK","Alert","Danger")))</f>
        <v/>
      </c>
      <c r="T613" s="15" t="str">
        <f aca="false">IF($A613="","",COUNTIFS(Records!$C$5:$C$3000,$A613,Records!$R$5:$R$3000,"&gt;0",Records!$Y$5:$Y$3000,"&lt;&gt;Closed"))</f>
        <v/>
      </c>
      <c r="U613" s="20"/>
      <c r="V613" s="20"/>
      <c r="W613" s="20"/>
      <c r="X613" s="20"/>
      <c r="Y613" s="20"/>
      <c r="Z613" s="20"/>
      <c r="AA613" s="20"/>
      <c r="AB613" s="20"/>
      <c r="AC613" s="20"/>
      <c r="AD613" s="20"/>
      <c r="AE613" s="20"/>
      <c r="AF613" s="20"/>
      <c r="AG613" s="20"/>
      <c r="AH613" s="20"/>
      <c r="AI613" s="20"/>
      <c r="AJ613" s="21"/>
      <c r="AK613" s="15" t="str">
        <f aca="true">IF($AJ613="","",$AJ613-TODAY())</f>
        <v/>
      </c>
      <c r="AL613" s="16" t="str">
        <f aca="false">IF($AJ613="","",IF($AK613&lt;0,"Danger",IF($AK613&lt;=Lists!$M$24,"Alert","OK")))</f>
        <v/>
      </c>
      <c r="AM613" s="19"/>
      <c r="AN613" s="19"/>
      <c r="AO613" s="19"/>
      <c r="AP613" s="19"/>
      <c r="AQ613" s="19"/>
      <c r="AR613" s="19"/>
      <c r="AS613" s="19"/>
      <c r="AT613" s="19"/>
      <c r="AU613" s="19"/>
      <c r="AV613" s="19"/>
    </row>
    <row r="614" customFormat="false" ht="15" hidden="false" customHeight="false" outlineLevel="0" collapsed="false">
      <c r="A614" s="19"/>
      <c r="B614" s="19"/>
      <c r="C614" s="19"/>
      <c r="D614" s="19"/>
      <c r="E614" s="19"/>
      <c r="F614" s="19"/>
      <c r="G614" s="19"/>
      <c r="H614" s="19"/>
      <c r="I614" s="19"/>
      <c r="J614" s="19"/>
      <c r="K614" s="19"/>
      <c r="L614" s="20"/>
      <c r="M614" s="20"/>
      <c r="N614" s="20"/>
      <c r="O614" s="20"/>
      <c r="P614" s="20"/>
      <c r="Q614" s="15" t="str">
        <f aca="false">IF(COUNT($L614:$P614)&lt;5,"",ROUND(($L614*Lists!$M$2+$M614*Lists!$M$3+$N614*Lists!$M$4+$O614*Lists!$M$5+$P614*Lists!$M$6)/5*100,0))</f>
        <v/>
      </c>
      <c r="R614" s="16" t="str">
        <f aca="false">IF($Q614="","",IF($Q614&gt;=Lists!$M$20,"A",IF($Q614&gt;=Lists!$M$21,"B","C")))</f>
        <v/>
      </c>
      <c r="S614" s="16" t="str">
        <f aca="false">IF($A614="","",IF(COUNTIF(Records!$C$5:$C$3000,$A614)=0,"No data",CHOOSE(_xlfn.MAXIFS(Records!$R$5:$R$3000,Records!$C$5:$C$3000,$A614,Records!$Y$5:$Y$3000,"&lt;&gt;Closed")+1,"OK","Alert","Danger")))</f>
        <v/>
      </c>
      <c r="T614" s="15" t="str">
        <f aca="false">IF($A614="","",COUNTIFS(Records!$C$5:$C$3000,$A614,Records!$R$5:$R$3000,"&gt;0",Records!$Y$5:$Y$3000,"&lt;&gt;Closed"))</f>
        <v/>
      </c>
      <c r="U614" s="20"/>
      <c r="V614" s="20"/>
      <c r="W614" s="20"/>
      <c r="X614" s="20"/>
      <c r="Y614" s="20"/>
      <c r="Z614" s="20"/>
      <c r="AA614" s="20"/>
      <c r="AB614" s="20"/>
      <c r="AC614" s="20"/>
      <c r="AD614" s="20"/>
      <c r="AE614" s="20"/>
      <c r="AF614" s="20"/>
      <c r="AG614" s="20"/>
      <c r="AH614" s="20"/>
      <c r="AI614" s="20"/>
      <c r="AJ614" s="21"/>
      <c r="AK614" s="15" t="str">
        <f aca="true">IF($AJ614="","",$AJ614-TODAY())</f>
        <v/>
      </c>
      <c r="AL614" s="16" t="str">
        <f aca="false">IF($AJ614="","",IF($AK614&lt;0,"Danger",IF($AK614&lt;=Lists!$M$24,"Alert","OK")))</f>
        <v/>
      </c>
      <c r="AM614" s="19"/>
      <c r="AN614" s="19"/>
      <c r="AO614" s="19"/>
      <c r="AP614" s="19"/>
      <c r="AQ614" s="19"/>
      <c r="AR614" s="19"/>
      <c r="AS614" s="19"/>
      <c r="AT614" s="19"/>
      <c r="AU614" s="19"/>
      <c r="AV614" s="19"/>
    </row>
    <row r="615" customFormat="false" ht="15" hidden="false" customHeight="false" outlineLevel="0" collapsed="false">
      <c r="A615" s="19"/>
      <c r="B615" s="19"/>
      <c r="C615" s="19"/>
      <c r="D615" s="19"/>
      <c r="E615" s="19"/>
      <c r="F615" s="19"/>
      <c r="G615" s="19"/>
      <c r="H615" s="19"/>
      <c r="I615" s="19"/>
      <c r="J615" s="19"/>
      <c r="K615" s="19"/>
      <c r="L615" s="20"/>
      <c r="M615" s="20"/>
      <c r="N615" s="20"/>
      <c r="O615" s="20"/>
      <c r="P615" s="20"/>
      <c r="Q615" s="15" t="str">
        <f aca="false">IF(COUNT($L615:$P615)&lt;5,"",ROUND(($L615*Lists!$M$2+$M615*Lists!$M$3+$N615*Lists!$M$4+$O615*Lists!$M$5+$P615*Lists!$M$6)/5*100,0))</f>
        <v/>
      </c>
      <c r="R615" s="16" t="str">
        <f aca="false">IF($Q615="","",IF($Q615&gt;=Lists!$M$20,"A",IF($Q615&gt;=Lists!$M$21,"B","C")))</f>
        <v/>
      </c>
      <c r="S615" s="16" t="str">
        <f aca="false">IF($A615="","",IF(COUNTIF(Records!$C$5:$C$3000,$A615)=0,"No data",CHOOSE(_xlfn.MAXIFS(Records!$R$5:$R$3000,Records!$C$5:$C$3000,$A615,Records!$Y$5:$Y$3000,"&lt;&gt;Closed")+1,"OK","Alert","Danger")))</f>
        <v/>
      </c>
      <c r="T615" s="15" t="str">
        <f aca="false">IF($A615="","",COUNTIFS(Records!$C$5:$C$3000,$A615,Records!$R$5:$R$3000,"&gt;0",Records!$Y$5:$Y$3000,"&lt;&gt;Closed"))</f>
        <v/>
      </c>
      <c r="U615" s="20"/>
      <c r="V615" s="20"/>
      <c r="W615" s="20"/>
      <c r="X615" s="20"/>
      <c r="Y615" s="20"/>
      <c r="Z615" s="20"/>
      <c r="AA615" s="20"/>
      <c r="AB615" s="20"/>
      <c r="AC615" s="20"/>
      <c r="AD615" s="20"/>
      <c r="AE615" s="20"/>
      <c r="AF615" s="20"/>
      <c r="AG615" s="20"/>
      <c r="AH615" s="20"/>
      <c r="AI615" s="20"/>
      <c r="AJ615" s="21"/>
      <c r="AK615" s="15" t="str">
        <f aca="true">IF($AJ615="","",$AJ615-TODAY())</f>
        <v/>
      </c>
      <c r="AL615" s="16" t="str">
        <f aca="false">IF($AJ615="","",IF($AK615&lt;0,"Danger",IF($AK615&lt;=Lists!$M$24,"Alert","OK")))</f>
        <v/>
      </c>
      <c r="AM615" s="19"/>
      <c r="AN615" s="19"/>
      <c r="AO615" s="19"/>
      <c r="AP615" s="19"/>
      <c r="AQ615" s="19"/>
      <c r="AR615" s="19"/>
      <c r="AS615" s="19"/>
      <c r="AT615" s="19"/>
      <c r="AU615" s="19"/>
      <c r="AV615" s="19"/>
    </row>
    <row r="616" customFormat="false" ht="15" hidden="false" customHeight="false" outlineLevel="0" collapsed="false">
      <c r="A616" s="19"/>
      <c r="B616" s="19"/>
      <c r="C616" s="19"/>
      <c r="D616" s="19"/>
      <c r="E616" s="19"/>
      <c r="F616" s="19"/>
      <c r="G616" s="19"/>
      <c r="H616" s="19"/>
      <c r="I616" s="19"/>
      <c r="J616" s="19"/>
      <c r="K616" s="19"/>
      <c r="L616" s="20"/>
      <c r="M616" s="20"/>
      <c r="N616" s="20"/>
      <c r="O616" s="20"/>
      <c r="P616" s="20"/>
      <c r="Q616" s="15" t="str">
        <f aca="false">IF(COUNT($L616:$P616)&lt;5,"",ROUND(($L616*Lists!$M$2+$M616*Lists!$M$3+$N616*Lists!$M$4+$O616*Lists!$M$5+$P616*Lists!$M$6)/5*100,0))</f>
        <v/>
      </c>
      <c r="R616" s="16" t="str">
        <f aca="false">IF($Q616="","",IF($Q616&gt;=Lists!$M$20,"A",IF($Q616&gt;=Lists!$M$21,"B","C")))</f>
        <v/>
      </c>
      <c r="S616" s="16" t="str">
        <f aca="false">IF($A616="","",IF(COUNTIF(Records!$C$5:$C$3000,$A616)=0,"No data",CHOOSE(_xlfn.MAXIFS(Records!$R$5:$R$3000,Records!$C$5:$C$3000,$A616,Records!$Y$5:$Y$3000,"&lt;&gt;Closed")+1,"OK","Alert","Danger")))</f>
        <v/>
      </c>
      <c r="T616" s="15" t="str">
        <f aca="false">IF($A616="","",COUNTIFS(Records!$C$5:$C$3000,$A616,Records!$R$5:$R$3000,"&gt;0",Records!$Y$5:$Y$3000,"&lt;&gt;Closed"))</f>
        <v/>
      </c>
      <c r="U616" s="20"/>
      <c r="V616" s="20"/>
      <c r="W616" s="20"/>
      <c r="X616" s="20"/>
      <c r="Y616" s="20"/>
      <c r="Z616" s="20"/>
      <c r="AA616" s="20"/>
      <c r="AB616" s="20"/>
      <c r="AC616" s="20"/>
      <c r="AD616" s="20"/>
      <c r="AE616" s="20"/>
      <c r="AF616" s="20"/>
      <c r="AG616" s="20"/>
      <c r="AH616" s="20"/>
      <c r="AI616" s="20"/>
      <c r="AJ616" s="21"/>
      <c r="AK616" s="15" t="str">
        <f aca="true">IF($AJ616="","",$AJ616-TODAY())</f>
        <v/>
      </c>
      <c r="AL616" s="16" t="str">
        <f aca="false">IF($AJ616="","",IF($AK616&lt;0,"Danger",IF($AK616&lt;=Lists!$M$24,"Alert","OK")))</f>
        <v/>
      </c>
      <c r="AM616" s="19"/>
      <c r="AN616" s="19"/>
      <c r="AO616" s="19"/>
      <c r="AP616" s="19"/>
      <c r="AQ616" s="19"/>
      <c r="AR616" s="19"/>
      <c r="AS616" s="19"/>
      <c r="AT616" s="19"/>
      <c r="AU616" s="19"/>
      <c r="AV616" s="19"/>
    </row>
    <row r="617" customFormat="false" ht="15" hidden="false" customHeight="false" outlineLevel="0" collapsed="false">
      <c r="A617" s="19"/>
      <c r="B617" s="19"/>
      <c r="C617" s="19"/>
      <c r="D617" s="19"/>
      <c r="E617" s="19"/>
      <c r="F617" s="19"/>
      <c r="G617" s="19"/>
      <c r="H617" s="19"/>
      <c r="I617" s="19"/>
      <c r="J617" s="19"/>
      <c r="K617" s="19"/>
      <c r="L617" s="20"/>
      <c r="M617" s="20"/>
      <c r="N617" s="20"/>
      <c r="O617" s="20"/>
      <c r="P617" s="20"/>
      <c r="Q617" s="15" t="str">
        <f aca="false">IF(COUNT($L617:$P617)&lt;5,"",ROUND(($L617*Lists!$M$2+$M617*Lists!$M$3+$N617*Lists!$M$4+$O617*Lists!$M$5+$P617*Lists!$M$6)/5*100,0))</f>
        <v/>
      </c>
      <c r="R617" s="16" t="str">
        <f aca="false">IF($Q617="","",IF($Q617&gt;=Lists!$M$20,"A",IF($Q617&gt;=Lists!$M$21,"B","C")))</f>
        <v/>
      </c>
      <c r="S617" s="16" t="str">
        <f aca="false">IF($A617="","",IF(COUNTIF(Records!$C$5:$C$3000,$A617)=0,"No data",CHOOSE(_xlfn.MAXIFS(Records!$R$5:$R$3000,Records!$C$5:$C$3000,$A617,Records!$Y$5:$Y$3000,"&lt;&gt;Closed")+1,"OK","Alert","Danger")))</f>
        <v/>
      </c>
      <c r="T617" s="15" t="str">
        <f aca="false">IF($A617="","",COUNTIFS(Records!$C$5:$C$3000,$A617,Records!$R$5:$R$3000,"&gt;0",Records!$Y$5:$Y$3000,"&lt;&gt;Closed"))</f>
        <v/>
      </c>
      <c r="U617" s="20"/>
      <c r="V617" s="20"/>
      <c r="W617" s="20"/>
      <c r="X617" s="20"/>
      <c r="Y617" s="20"/>
      <c r="Z617" s="20"/>
      <c r="AA617" s="20"/>
      <c r="AB617" s="20"/>
      <c r="AC617" s="20"/>
      <c r="AD617" s="20"/>
      <c r="AE617" s="20"/>
      <c r="AF617" s="20"/>
      <c r="AG617" s="20"/>
      <c r="AH617" s="20"/>
      <c r="AI617" s="20"/>
      <c r="AJ617" s="21"/>
      <c r="AK617" s="15" t="str">
        <f aca="true">IF($AJ617="","",$AJ617-TODAY())</f>
        <v/>
      </c>
      <c r="AL617" s="16" t="str">
        <f aca="false">IF($AJ617="","",IF($AK617&lt;0,"Danger",IF($AK617&lt;=Lists!$M$24,"Alert","OK")))</f>
        <v/>
      </c>
      <c r="AM617" s="19"/>
      <c r="AN617" s="19"/>
      <c r="AO617" s="19"/>
      <c r="AP617" s="19"/>
      <c r="AQ617" s="19"/>
      <c r="AR617" s="19"/>
      <c r="AS617" s="19"/>
      <c r="AT617" s="19"/>
      <c r="AU617" s="19"/>
      <c r="AV617" s="19"/>
    </row>
    <row r="618" customFormat="false" ht="15" hidden="false" customHeight="false" outlineLevel="0" collapsed="false">
      <c r="A618" s="19"/>
      <c r="B618" s="19"/>
      <c r="C618" s="19"/>
      <c r="D618" s="19"/>
      <c r="E618" s="19"/>
      <c r="F618" s="19"/>
      <c r="G618" s="19"/>
      <c r="H618" s="19"/>
      <c r="I618" s="19"/>
      <c r="J618" s="19"/>
      <c r="K618" s="19"/>
      <c r="L618" s="20"/>
      <c r="M618" s="20"/>
      <c r="N618" s="20"/>
      <c r="O618" s="20"/>
      <c r="P618" s="20"/>
      <c r="Q618" s="15" t="str">
        <f aca="false">IF(COUNT($L618:$P618)&lt;5,"",ROUND(($L618*Lists!$M$2+$M618*Lists!$M$3+$N618*Lists!$M$4+$O618*Lists!$M$5+$P618*Lists!$M$6)/5*100,0))</f>
        <v/>
      </c>
      <c r="R618" s="16" t="str">
        <f aca="false">IF($Q618="","",IF($Q618&gt;=Lists!$M$20,"A",IF($Q618&gt;=Lists!$M$21,"B","C")))</f>
        <v/>
      </c>
      <c r="S618" s="16" t="str">
        <f aca="false">IF($A618="","",IF(COUNTIF(Records!$C$5:$C$3000,$A618)=0,"No data",CHOOSE(_xlfn.MAXIFS(Records!$R$5:$R$3000,Records!$C$5:$C$3000,$A618,Records!$Y$5:$Y$3000,"&lt;&gt;Closed")+1,"OK","Alert","Danger")))</f>
        <v/>
      </c>
      <c r="T618" s="15" t="str">
        <f aca="false">IF($A618="","",COUNTIFS(Records!$C$5:$C$3000,$A618,Records!$R$5:$R$3000,"&gt;0",Records!$Y$5:$Y$3000,"&lt;&gt;Closed"))</f>
        <v/>
      </c>
      <c r="U618" s="20"/>
      <c r="V618" s="20"/>
      <c r="W618" s="20"/>
      <c r="X618" s="20"/>
      <c r="Y618" s="20"/>
      <c r="Z618" s="20"/>
      <c r="AA618" s="20"/>
      <c r="AB618" s="20"/>
      <c r="AC618" s="20"/>
      <c r="AD618" s="20"/>
      <c r="AE618" s="20"/>
      <c r="AF618" s="20"/>
      <c r="AG618" s="20"/>
      <c r="AH618" s="20"/>
      <c r="AI618" s="20"/>
      <c r="AJ618" s="21"/>
      <c r="AK618" s="15" t="str">
        <f aca="true">IF($AJ618="","",$AJ618-TODAY())</f>
        <v/>
      </c>
      <c r="AL618" s="16" t="str">
        <f aca="false">IF($AJ618="","",IF($AK618&lt;0,"Danger",IF($AK618&lt;=Lists!$M$24,"Alert","OK")))</f>
        <v/>
      </c>
      <c r="AM618" s="19"/>
      <c r="AN618" s="19"/>
      <c r="AO618" s="19"/>
      <c r="AP618" s="19"/>
      <c r="AQ618" s="19"/>
      <c r="AR618" s="19"/>
      <c r="AS618" s="19"/>
      <c r="AT618" s="19"/>
      <c r="AU618" s="19"/>
      <c r="AV618" s="19"/>
    </row>
    <row r="619" customFormat="false" ht="15" hidden="false" customHeight="false" outlineLevel="0" collapsed="false">
      <c r="A619" s="19"/>
      <c r="B619" s="19"/>
      <c r="C619" s="19"/>
      <c r="D619" s="19"/>
      <c r="E619" s="19"/>
      <c r="F619" s="19"/>
      <c r="G619" s="19"/>
      <c r="H619" s="19"/>
      <c r="I619" s="19"/>
      <c r="J619" s="19"/>
      <c r="K619" s="19"/>
      <c r="L619" s="20"/>
      <c r="M619" s="20"/>
      <c r="N619" s="20"/>
      <c r="O619" s="20"/>
      <c r="P619" s="20"/>
      <c r="Q619" s="15" t="str">
        <f aca="false">IF(COUNT($L619:$P619)&lt;5,"",ROUND(($L619*Lists!$M$2+$M619*Lists!$M$3+$N619*Lists!$M$4+$O619*Lists!$M$5+$P619*Lists!$M$6)/5*100,0))</f>
        <v/>
      </c>
      <c r="R619" s="16" t="str">
        <f aca="false">IF($Q619="","",IF($Q619&gt;=Lists!$M$20,"A",IF($Q619&gt;=Lists!$M$21,"B","C")))</f>
        <v/>
      </c>
      <c r="S619" s="16" t="str">
        <f aca="false">IF($A619="","",IF(COUNTIF(Records!$C$5:$C$3000,$A619)=0,"No data",CHOOSE(_xlfn.MAXIFS(Records!$R$5:$R$3000,Records!$C$5:$C$3000,$A619,Records!$Y$5:$Y$3000,"&lt;&gt;Closed")+1,"OK","Alert","Danger")))</f>
        <v/>
      </c>
      <c r="T619" s="15" t="str">
        <f aca="false">IF($A619="","",COUNTIFS(Records!$C$5:$C$3000,$A619,Records!$R$5:$R$3000,"&gt;0",Records!$Y$5:$Y$3000,"&lt;&gt;Closed"))</f>
        <v/>
      </c>
      <c r="U619" s="20"/>
      <c r="V619" s="20"/>
      <c r="W619" s="20"/>
      <c r="X619" s="20"/>
      <c r="Y619" s="20"/>
      <c r="Z619" s="20"/>
      <c r="AA619" s="20"/>
      <c r="AB619" s="20"/>
      <c r="AC619" s="20"/>
      <c r="AD619" s="20"/>
      <c r="AE619" s="20"/>
      <c r="AF619" s="20"/>
      <c r="AG619" s="20"/>
      <c r="AH619" s="20"/>
      <c r="AI619" s="20"/>
      <c r="AJ619" s="21"/>
      <c r="AK619" s="15" t="str">
        <f aca="true">IF($AJ619="","",$AJ619-TODAY())</f>
        <v/>
      </c>
      <c r="AL619" s="16" t="str">
        <f aca="false">IF($AJ619="","",IF($AK619&lt;0,"Danger",IF($AK619&lt;=Lists!$M$24,"Alert","OK")))</f>
        <v/>
      </c>
      <c r="AM619" s="19"/>
      <c r="AN619" s="19"/>
      <c r="AO619" s="19"/>
      <c r="AP619" s="19"/>
      <c r="AQ619" s="19"/>
      <c r="AR619" s="19"/>
      <c r="AS619" s="19"/>
      <c r="AT619" s="19"/>
      <c r="AU619" s="19"/>
      <c r="AV619" s="19"/>
    </row>
    <row r="620" customFormat="false" ht="15" hidden="false" customHeight="false" outlineLevel="0" collapsed="false">
      <c r="A620" s="19"/>
      <c r="B620" s="19"/>
      <c r="C620" s="19"/>
      <c r="D620" s="19"/>
      <c r="E620" s="19"/>
      <c r="F620" s="19"/>
      <c r="G620" s="19"/>
      <c r="H620" s="19"/>
      <c r="I620" s="19"/>
      <c r="J620" s="19"/>
      <c r="K620" s="19"/>
      <c r="L620" s="20"/>
      <c r="M620" s="20"/>
      <c r="N620" s="20"/>
      <c r="O620" s="20"/>
      <c r="P620" s="20"/>
      <c r="Q620" s="15" t="str">
        <f aca="false">IF(COUNT($L620:$P620)&lt;5,"",ROUND(($L620*Lists!$M$2+$M620*Lists!$M$3+$N620*Lists!$M$4+$O620*Lists!$M$5+$P620*Lists!$M$6)/5*100,0))</f>
        <v/>
      </c>
      <c r="R620" s="16" t="str">
        <f aca="false">IF($Q620="","",IF($Q620&gt;=Lists!$M$20,"A",IF($Q620&gt;=Lists!$M$21,"B","C")))</f>
        <v/>
      </c>
      <c r="S620" s="16" t="str">
        <f aca="false">IF($A620="","",IF(COUNTIF(Records!$C$5:$C$3000,$A620)=0,"No data",CHOOSE(_xlfn.MAXIFS(Records!$R$5:$R$3000,Records!$C$5:$C$3000,$A620,Records!$Y$5:$Y$3000,"&lt;&gt;Closed")+1,"OK","Alert","Danger")))</f>
        <v/>
      </c>
      <c r="T620" s="15" t="str">
        <f aca="false">IF($A620="","",COUNTIFS(Records!$C$5:$C$3000,$A620,Records!$R$5:$R$3000,"&gt;0",Records!$Y$5:$Y$3000,"&lt;&gt;Closed"))</f>
        <v/>
      </c>
      <c r="U620" s="20"/>
      <c r="V620" s="20"/>
      <c r="W620" s="20"/>
      <c r="X620" s="20"/>
      <c r="Y620" s="20"/>
      <c r="Z620" s="20"/>
      <c r="AA620" s="20"/>
      <c r="AB620" s="20"/>
      <c r="AC620" s="20"/>
      <c r="AD620" s="20"/>
      <c r="AE620" s="20"/>
      <c r="AF620" s="20"/>
      <c r="AG620" s="20"/>
      <c r="AH620" s="20"/>
      <c r="AI620" s="20"/>
      <c r="AJ620" s="21"/>
      <c r="AK620" s="15" t="str">
        <f aca="true">IF($AJ620="","",$AJ620-TODAY())</f>
        <v/>
      </c>
      <c r="AL620" s="16" t="str">
        <f aca="false">IF($AJ620="","",IF($AK620&lt;0,"Danger",IF($AK620&lt;=Lists!$M$24,"Alert","OK")))</f>
        <v/>
      </c>
      <c r="AM620" s="19"/>
      <c r="AN620" s="19"/>
      <c r="AO620" s="19"/>
      <c r="AP620" s="19"/>
      <c r="AQ620" s="19"/>
      <c r="AR620" s="19"/>
      <c r="AS620" s="19"/>
      <c r="AT620" s="19"/>
      <c r="AU620" s="19"/>
      <c r="AV620" s="19"/>
    </row>
    <row r="621" customFormat="false" ht="15" hidden="false" customHeight="false" outlineLevel="0" collapsed="false">
      <c r="A621" s="19"/>
      <c r="B621" s="19"/>
      <c r="C621" s="19"/>
      <c r="D621" s="19"/>
      <c r="E621" s="19"/>
      <c r="F621" s="19"/>
      <c r="G621" s="19"/>
      <c r="H621" s="19"/>
      <c r="I621" s="19"/>
      <c r="J621" s="19"/>
      <c r="K621" s="19"/>
      <c r="L621" s="20"/>
      <c r="M621" s="20"/>
      <c r="N621" s="20"/>
      <c r="O621" s="20"/>
      <c r="P621" s="20"/>
      <c r="Q621" s="15" t="str">
        <f aca="false">IF(COUNT($L621:$P621)&lt;5,"",ROUND(($L621*Lists!$M$2+$M621*Lists!$M$3+$N621*Lists!$M$4+$O621*Lists!$M$5+$P621*Lists!$M$6)/5*100,0))</f>
        <v/>
      </c>
      <c r="R621" s="16" t="str">
        <f aca="false">IF($Q621="","",IF($Q621&gt;=Lists!$M$20,"A",IF($Q621&gt;=Lists!$M$21,"B","C")))</f>
        <v/>
      </c>
      <c r="S621" s="16" t="str">
        <f aca="false">IF($A621="","",IF(COUNTIF(Records!$C$5:$C$3000,$A621)=0,"No data",CHOOSE(_xlfn.MAXIFS(Records!$R$5:$R$3000,Records!$C$5:$C$3000,$A621,Records!$Y$5:$Y$3000,"&lt;&gt;Closed")+1,"OK","Alert","Danger")))</f>
        <v/>
      </c>
      <c r="T621" s="15" t="str">
        <f aca="false">IF($A621="","",COUNTIFS(Records!$C$5:$C$3000,$A621,Records!$R$5:$R$3000,"&gt;0",Records!$Y$5:$Y$3000,"&lt;&gt;Closed"))</f>
        <v/>
      </c>
      <c r="U621" s="20"/>
      <c r="V621" s="20"/>
      <c r="W621" s="20"/>
      <c r="X621" s="20"/>
      <c r="Y621" s="20"/>
      <c r="Z621" s="20"/>
      <c r="AA621" s="20"/>
      <c r="AB621" s="20"/>
      <c r="AC621" s="20"/>
      <c r="AD621" s="20"/>
      <c r="AE621" s="20"/>
      <c r="AF621" s="20"/>
      <c r="AG621" s="20"/>
      <c r="AH621" s="20"/>
      <c r="AI621" s="20"/>
      <c r="AJ621" s="21"/>
      <c r="AK621" s="15" t="str">
        <f aca="true">IF($AJ621="","",$AJ621-TODAY())</f>
        <v/>
      </c>
      <c r="AL621" s="16" t="str">
        <f aca="false">IF($AJ621="","",IF($AK621&lt;0,"Danger",IF($AK621&lt;=Lists!$M$24,"Alert","OK")))</f>
        <v/>
      </c>
      <c r="AM621" s="19"/>
      <c r="AN621" s="19"/>
      <c r="AO621" s="19"/>
      <c r="AP621" s="19"/>
      <c r="AQ621" s="19"/>
      <c r="AR621" s="19"/>
      <c r="AS621" s="19"/>
      <c r="AT621" s="19"/>
      <c r="AU621" s="19"/>
      <c r="AV621" s="19"/>
    </row>
    <row r="622" customFormat="false" ht="15" hidden="false" customHeight="false" outlineLevel="0" collapsed="false">
      <c r="A622" s="19"/>
      <c r="B622" s="19"/>
      <c r="C622" s="19"/>
      <c r="D622" s="19"/>
      <c r="E622" s="19"/>
      <c r="F622" s="19"/>
      <c r="G622" s="19"/>
      <c r="H622" s="19"/>
      <c r="I622" s="19"/>
      <c r="J622" s="19"/>
      <c r="K622" s="19"/>
      <c r="L622" s="20"/>
      <c r="M622" s="20"/>
      <c r="N622" s="20"/>
      <c r="O622" s="20"/>
      <c r="P622" s="20"/>
      <c r="Q622" s="15" t="str">
        <f aca="false">IF(COUNT($L622:$P622)&lt;5,"",ROUND(($L622*Lists!$M$2+$M622*Lists!$M$3+$N622*Lists!$M$4+$O622*Lists!$M$5+$P622*Lists!$M$6)/5*100,0))</f>
        <v/>
      </c>
      <c r="R622" s="16" t="str">
        <f aca="false">IF($Q622="","",IF($Q622&gt;=Lists!$M$20,"A",IF($Q622&gt;=Lists!$M$21,"B","C")))</f>
        <v/>
      </c>
      <c r="S622" s="16" t="str">
        <f aca="false">IF($A622="","",IF(COUNTIF(Records!$C$5:$C$3000,$A622)=0,"No data",CHOOSE(_xlfn.MAXIFS(Records!$R$5:$R$3000,Records!$C$5:$C$3000,$A622,Records!$Y$5:$Y$3000,"&lt;&gt;Closed")+1,"OK","Alert","Danger")))</f>
        <v/>
      </c>
      <c r="T622" s="15" t="str">
        <f aca="false">IF($A622="","",COUNTIFS(Records!$C$5:$C$3000,$A622,Records!$R$5:$R$3000,"&gt;0",Records!$Y$5:$Y$3000,"&lt;&gt;Closed"))</f>
        <v/>
      </c>
      <c r="U622" s="20"/>
      <c r="V622" s="20"/>
      <c r="W622" s="20"/>
      <c r="X622" s="20"/>
      <c r="Y622" s="20"/>
      <c r="Z622" s="20"/>
      <c r="AA622" s="20"/>
      <c r="AB622" s="20"/>
      <c r="AC622" s="20"/>
      <c r="AD622" s="20"/>
      <c r="AE622" s="20"/>
      <c r="AF622" s="20"/>
      <c r="AG622" s="20"/>
      <c r="AH622" s="20"/>
      <c r="AI622" s="20"/>
      <c r="AJ622" s="21"/>
      <c r="AK622" s="15" t="str">
        <f aca="true">IF($AJ622="","",$AJ622-TODAY())</f>
        <v/>
      </c>
      <c r="AL622" s="16" t="str">
        <f aca="false">IF($AJ622="","",IF($AK622&lt;0,"Danger",IF($AK622&lt;=Lists!$M$24,"Alert","OK")))</f>
        <v/>
      </c>
      <c r="AM622" s="19"/>
      <c r="AN622" s="19"/>
      <c r="AO622" s="19"/>
      <c r="AP622" s="19"/>
      <c r="AQ622" s="19"/>
      <c r="AR622" s="19"/>
      <c r="AS622" s="19"/>
      <c r="AT622" s="19"/>
      <c r="AU622" s="19"/>
      <c r="AV622" s="19"/>
    </row>
    <row r="623" customFormat="false" ht="15" hidden="false" customHeight="false" outlineLevel="0" collapsed="false">
      <c r="A623" s="19"/>
      <c r="B623" s="19"/>
      <c r="C623" s="19"/>
      <c r="D623" s="19"/>
      <c r="E623" s="19"/>
      <c r="F623" s="19"/>
      <c r="G623" s="19"/>
      <c r="H623" s="19"/>
      <c r="I623" s="19"/>
      <c r="J623" s="19"/>
      <c r="K623" s="19"/>
      <c r="L623" s="20"/>
      <c r="M623" s="20"/>
      <c r="N623" s="20"/>
      <c r="O623" s="20"/>
      <c r="P623" s="20"/>
      <c r="Q623" s="15" t="str">
        <f aca="false">IF(COUNT($L623:$P623)&lt;5,"",ROUND(($L623*Lists!$M$2+$M623*Lists!$M$3+$N623*Lists!$M$4+$O623*Lists!$M$5+$P623*Lists!$M$6)/5*100,0))</f>
        <v/>
      </c>
      <c r="R623" s="16" t="str">
        <f aca="false">IF($Q623="","",IF($Q623&gt;=Lists!$M$20,"A",IF($Q623&gt;=Lists!$M$21,"B","C")))</f>
        <v/>
      </c>
      <c r="S623" s="16" t="str">
        <f aca="false">IF($A623="","",IF(COUNTIF(Records!$C$5:$C$3000,$A623)=0,"No data",CHOOSE(_xlfn.MAXIFS(Records!$R$5:$R$3000,Records!$C$5:$C$3000,$A623,Records!$Y$5:$Y$3000,"&lt;&gt;Closed")+1,"OK","Alert","Danger")))</f>
        <v/>
      </c>
      <c r="T623" s="15" t="str">
        <f aca="false">IF($A623="","",COUNTIFS(Records!$C$5:$C$3000,$A623,Records!$R$5:$R$3000,"&gt;0",Records!$Y$5:$Y$3000,"&lt;&gt;Closed"))</f>
        <v/>
      </c>
      <c r="U623" s="20"/>
      <c r="V623" s="20"/>
      <c r="W623" s="20"/>
      <c r="X623" s="20"/>
      <c r="Y623" s="20"/>
      <c r="Z623" s="20"/>
      <c r="AA623" s="20"/>
      <c r="AB623" s="20"/>
      <c r="AC623" s="20"/>
      <c r="AD623" s="20"/>
      <c r="AE623" s="20"/>
      <c r="AF623" s="20"/>
      <c r="AG623" s="20"/>
      <c r="AH623" s="20"/>
      <c r="AI623" s="20"/>
      <c r="AJ623" s="21"/>
      <c r="AK623" s="15" t="str">
        <f aca="true">IF($AJ623="","",$AJ623-TODAY())</f>
        <v/>
      </c>
      <c r="AL623" s="16" t="str">
        <f aca="false">IF($AJ623="","",IF($AK623&lt;0,"Danger",IF($AK623&lt;=Lists!$M$24,"Alert","OK")))</f>
        <v/>
      </c>
      <c r="AM623" s="19"/>
      <c r="AN623" s="19"/>
      <c r="AO623" s="19"/>
      <c r="AP623" s="19"/>
      <c r="AQ623" s="19"/>
      <c r="AR623" s="19"/>
      <c r="AS623" s="19"/>
      <c r="AT623" s="19"/>
      <c r="AU623" s="19"/>
      <c r="AV623" s="19"/>
    </row>
    <row r="624" customFormat="false" ht="15" hidden="false" customHeight="false" outlineLevel="0" collapsed="false">
      <c r="A624" s="19"/>
      <c r="B624" s="19"/>
      <c r="C624" s="19"/>
      <c r="D624" s="19"/>
      <c r="E624" s="19"/>
      <c r="F624" s="19"/>
      <c r="G624" s="19"/>
      <c r="H624" s="19"/>
      <c r="I624" s="19"/>
      <c r="J624" s="19"/>
      <c r="K624" s="19"/>
      <c r="L624" s="20"/>
      <c r="M624" s="20"/>
      <c r="N624" s="20"/>
      <c r="O624" s="20"/>
      <c r="P624" s="20"/>
      <c r="Q624" s="15" t="str">
        <f aca="false">IF(COUNT($L624:$P624)&lt;5,"",ROUND(($L624*Lists!$M$2+$M624*Lists!$M$3+$N624*Lists!$M$4+$O624*Lists!$M$5+$P624*Lists!$M$6)/5*100,0))</f>
        <v/>
      </c>
      <c r="R624" s="16" t="str">
        <f aca="false">IF($Q624="","",IF($Q624&gt;=Lists!$M$20,"A",IF($Q624&gt;=Lists!$M$21,"B","C")))</f>
        <v/>
      </c>
      <c r="S624" s="16" t="str">
        <f aca="false">IF($A624="","",IF(COUNTIF(Records!$C$5:$C$3000,$A624)=0,"No data",CHOOSE(_xlfn.MAXIFS(Records!$R$5:$R$3000,Records!$C$5:$C$3000,$A624,Records!$Y$5:$Y$3000,"&lt;&gt;Closed")+1,"OK","Alert","Danger")))</f>
        <v/>
      </c>
      <c r="T624" s="15" t="str">
        <f aca="false">IF($A624="","",COUNTIFS(Records!$C$5:$C$3000,$A624,Records!$R$5:$R$3000,"&gt;0",Records!$Y$5:$Y$3000,"&lt;&gt;Closed"))</f>
        <v/>
      </c>
      <c r="U624" s="20"/>
      <c r="V624" s="20"/>
      <c r="W624" s="20"/>
      <c r="X624" s="20"/>
      <c r="Y624" s="20"/>
      <c r="Z624" s="20"/>
      <c r="AA624" s="20"/>
      <c r="AB624" s="20"/>
      <c r="AC624" s="20"/>
      <c r="AD624" s="20"/>
      <c r="AE624" s="20"/>
      <c r="AF624" s="20"/>
      <c r="AG624" s="20"/>
      <c r="AH624" s="20"/>
      <c r="AI624" s="20"/>
      <c r="AJ624" s="21"/>
      <c r="AK624" s="15" t="str">
        <f aca="true">IF($AJ624="","",$AJ624-TODAY())</f>
        <v/>
      </c>
      <c r="AL624" s="16" t="str">
        <f aca="false">IF($AJ624="","",IF($AK624&lt;0,"Danger",IF($AK624&lt;=Lists!$M$24,"Alert","OK")))</f>
        <v/>
      </c>
      <c r="AM624" s="19"/>
      <c r="AN624" s="19"/>
      <c r="AO624" s="19"/>
      <c r="AP624" s="19"/>
      <c r="AQ624" s="19"/>
      <c r="AR624" s="19"/>
      <c r="AS624" s="19"/>
      <c r="AT624" s="19"/>
      <c r="AU624" s="19"/>
      <c r="AV624" s="19"/>
    </row>
    <row r="625" customFormat="false" ht="15" hidden="false" customHeight="false" outlineLevel="0" collapsed="false">
      <c r="A625" s="19"/>
      <c r="B625" s="19"/>
      <c r="C625" s="19"/>
      <c r="D625" s="19"/>
      <c r="E625" s="19"/>
      <c r="F625" s="19"/>
      <c r="G625" s="19"/>
      <c r="H625" s="19"/>
      <c r="I625" s="19"/>
      <c r="J625" s="19"/>
      <c r="K625" s="19"/>
      <c r="L625" s="20"/>
      <c r="M625" s="20"/>
      <c r="N625" s="20"/>
      <c r="O625" s="20"/>
      <c r="P625" s="20"/>
      <c r="Q625" s="15" t="str">
        <f aca="false">IF(COUNT($L625:$P625)&lt;5,"",ROUND(($L625*Lists!$M$2+$M625*Lists!$M$3+$N625*Lists!$M$4+$O625*Lists!$M$5+$P625*Lists!$M$6)/5*100,0))</f>
        <v/>
      </c>
      <c r="R625" s="16" t="str">
        <f aca="false">IF($Q625="","",IF($Q625&gt;=Lists!$M$20,"A",IF($Q625&gt;=Lists!$M$21,"B","C")))</f>
        <v/>
      </c>
      <c r="S625" s="16" t="str">
        <f aca="false">IF($A625="","",IF(COUNTIF(Records!$C$5:$C$3000,$A625)=0,"No data",CHOOSE(_xlfn.MAXIFS(Records!$R$5:$R$3000,Records!$C$5:$C$3000,$A625,Records!$Y$5:$Y$3000,"&lt;&gt;Closed")+1,"OK","Alert","Danger")))</f>
        <v/>
      </c>
      <c r="T625" s="15" t="str">
        <f aca="false">IF($A625="","",COUNTIFS(Records!$C$5:$C$3000,$A625,Records!$R$5:$R$3000,"&gt;0",Records!$Y$5:$Y$3000,"&lt;&gt;Closed"))</f>
        <v/>
      </c>
      <c r="U625" s="20"/>
      <c r="V625" s="20"/>
      <c r="W625" s="20"/>
      <c r="X625" s="20"/>
      <c r="Y625" s="20"/>
      <c r="Z625" s="20"/>
      <c r="AA625" s="20"/>
      <c r="AB625" s="20"/>
      <c r="AC625" s="20"/>
      <c r="AD625" s="20"/>
      <c r="AE625" s="20"/>
      <c r="AF625" s="20"/>
      <c r="AG625" s="20"/>
      <c r="AH625" s="20"/>
      <c r="AI625" s="20"/>
      <c r="AJ625" s="21"/>
      <c r="AK625" s="15" t="str">
        <f aca="true">IF($AJ625="","",$AJ625-TODAY())</f>
        <v/>
      </c>
      <c r="AL625" s="16" t="str">
        <f aca="false">IF($AJ625="","",IF($AK625&lt;0,"Danger",IF($AK625&lt;=Lists!$M$24,"Alert","OK")))</f>
        <v/>
      </c>
      <c r="AM625" s="19"/>
      <c r="AN625" s="19"/>
      <c r="AO625" s="19"/>
      <c r="AP625" s="19"/>
      <c r="AQ625" s="19"/>
      <c r="AR625" s="19"/>
      <c r="AS625" s="19"/>
      <c r="AT625" s="19"/>
      <c r="AU625" s="19"/>
      <c r="AV625" s="19"/>
    </row>
    <row r="626" customFormat="false" ht="15" hidden="false" customHeight="false" outlineLevel="0" collapsed="false">
      <c r="A626" s="19"/>
      <c r="B626" s="19"/>
      <c r="C626" s="19"/>
      <c r="D626" s="19"/>
      <c r="E626" s="19"/>
      <c r="F626" s="19"/>
      <c r="G626" s="19"/>
      <c r="H626" s="19"/>
      <c r="I626" s="19"/>
      <c r="J626" s="19"/>
      <c r="K626" s="19"/>
      <c r="L626" s="20"/>
      <c r="M626" s="20"/>
      <c r="N626" s="20"/>
      <c r="O626" s="20"/>
      <c r="P626" s="20"/>
      <c r="Q626" s="15" t="str">
        <f aca="false">IF(COUNT($L626:$P626)&lt;5,"",ROUND(($L626*Lists!$M$2+$M626*Lists!$M$3+$N626*Lists!$M$4+$O626*Lists!$M$5+$P626*Lists!$M$6)/5*100,0))</f>
        <v/>
      </c>
      <c r="R626" s="16" t="str">
        <f aca="false">IF($Q626="","",IF($Q626&gt;=Lists!$M$20,"A",IF($Q626&gt;=Lists!$M$21,"B","C")))</f>
        <v/>
      </c>
      <c r="S626" s="16" t="str">
        <f aca="false">IF($A626="","",IF(COUNTIF(Records!$C$5:$C$3000,$A626)=0,"No data",CHOOSE(_xlfn.MAXIFS(Records!$R$5:$R$3000,Records!$C$5:$C$3000,$A626,Records!$Y$5:$Y$3000,"&lt;&gt;Closed")+1,"OK","Alert","Danger")))</f>
        <v/>
      </c>
      <c r="T626" s="15" t="str">
        <f aca="false">IF($A626="","",COUNTIFS(Records!$C$5:$C$3000,$A626,Records!$R$5:$R$3000,"&gt;0",Records!$Y$5:$Y$3000,"&lt;&gt;Closed"))</f>
        <v/>
      </c>
      <c r="U626" s="20"/>
      <c r="V626" s="20"/>
      <c r="W626" s="20"/>
      <c r="X626" s="20"/>
      <c r="Y626" s="20"/>
      <c r="Z626" s="20"/>
      <c r="AA626" s="20"/>
      <c r="AB626" s="20"/>
      <c r="AC626" s="20"/>
      <c r="AD626" s="20"/>
      <c r="AE626" s="20"/>
      <c r="AF626" s="20"/>
      <c r="AG626" s="20"/>
      <c r="AH626" s="20"/>
      <c r="AI626" s="20"/>
      <c r="AJ626" s="21"/>
      <c r="AK626" s="15" t="str">
        <f aca="true">IF($AJ626="","",$AJ626-TODAY())</f>
        <v/>
      </c>
      <c r="AL626" s="16" t="str">
        <f aca="false">IF($AJ626="","",IF($AK626&lt;0,"Danger",IF($AK626&lt;=Lists!$M$24,"Alert","OK")))</f>
        <v/>
      </c>
      <c r="AM626" s="19"/>
      <c r="AN626" s="19"/>
      <c r="AO626" s="19"/>
      <c r="AP626" s="19"/>
      <c r="AQ626" s="19"/>
      <c r="AR626" s="19"/>
      <c r="AS626" s="19"/>
      <c r="AT626" s="19"/>
      <c r="AU626" s="19"/>
      <c r="AV626" s="19"/>
    </row>
    <row r="627" customFormat="false" ht="15" hidden="false" customHeight="false" outlineLevel="0" collapsed="false">
      <c r="A627" s="19"/>
      <c r="B627" s="19"/>
      <c r="C627" s="19"/>
      <c r="D627" s="19"/>
      <c r="E627" s="19"/>
      <c r="F627" s="19"/>
      <c r="G627" s="19"/>
      <c r="H627" s="19"/>
      <c r="I627" s="19"/>
      <c r="J627" s="19"/>
      <c r="K627" s="19"/>
      <c r="L627" s="20"/>
      <c r="M627" s="20"/>
      <c r="N627" s="20"/>
      <c r="O627" s="20"/>
      <c r="P627" s="20"/>
      <c r="Q627" s="15" t="str">
        <f aca="false">IF(COUNT($L627:$P627)&lt;5,"",ROUND(($L627*Lists!$M$2+$M627*Lists!$M$3+$N627*Lists!$M$4+$O627*Lists!$M$5+$P627*Lists!$M$6)/5*100,0))</f>
        <v/>
      </c>
      <c r="R627" s="16" t="str">
        <f aca="false">IF($Q627="","",IF($Q627&gt;=Lists!$M$20,"A",IF($Q627&gt;=Lists!$M$21,"B","C")))</f>
        <v/>
      </c>
      <c r="S627" s="16" t="str">
        <f aca="false">IF($A627="","",IF(COUNTIF(Records!$C$5:$C$3000,$A627)=0,"No data",CHOOSE(_xlfn.MAXIFS(Records!$R$5:$R$3000,Records!$C$5:$C$3000,$A627,Records!$Y$5:$Y$3000,"&lt;&gt;Closed")+1,"OK","Alert","Danger")))</f>
        <v/>
      </c>
      <c r="T627" s="15" t="str">
        <f aca="false">IF($A627="","",COUNTIFS(Records!$C$5:$C$3000,$A627,Records!$R$5:$R$3000,"&gt;0",Records!$Y$5:$Y$3000,"&lt;&gt;Closed"))</f>
        <v/>
      </c>
      <c r="U627" s="20"/>
      <c r="V627" s="20"/>
      <c r="W627" s="20"/>
      <c r="X627" s="20"/>
      <c r="Y627" s="20"/>
      <c r="Z627" s="20"/>
      <c r="AA627" s="20"/>
      <c r="AB627" s="20"/>
      <c r="AC627" s="20"/>
      <c r="AD627" s="20"/>
      <c r="AE627" s="20"/>
      <c r="AF627" s="20"/>
      <c r="AG627" s="20"/>
      <c r="AH627" s="20"/>
      <c r="AI627" s="20"/>
      <c r="AJ627" s="21"/>
      <c r="AK627" s="15" t="str">
        <f aca="true">IF($AJ627="","",$AJ627-TODAY())</f>
        <v/>
      </c>
      <c r="AL627" s="16" t="str">
        <f aca="false">IF($AJ627="","",IF($AK627&lt;0,"Danger",IF($AK627&lt;=Lists!$M$24,"Alert","OK")))</f>
        <v/>
      </c>
      <c r="AM627" s="19"/>
      <c r="AN627" s="19"/>
      <c r="AO627" s="19"/>
      <c r="AP627" s="19"/>
      <c r="AQ627" s="19"/>
      <c r="AR627" s="19"/>
      <c r="AS627" s="19"/>
      <c r="AT627" s="19"/>
      <c r="AU627" s="19"/>
      <c r="AV627" s="19"/>
    </row>
    <row r="628" customFormat="false" ht="15" hidden="false" customHeight="false" outlineLevel="0" collapsed="false">
      <c r="A628" s="19"/>
      <c r="B628" s="19"/>
      <c r="C628" s="19"/>
      <c r="D628" s="19"/>
      <c r="E628" s="19"/>
      <c r="F628" s="19"/>
      <c r="G628" s="19"/>
      <c r="H628" s="19"/>
      <c r="I628" s="19"/>
      <c r="J628" s="19"/>
      <c r="K628" s="19"/>
      <c r="L628" s="20"/>
      <c r="M628" s="20"/>
      <c r="N628" s="20"/>
      <c r="O628" s="20"/>
      <c r="P628" s="20"/>
      <c r="Q628" s="15" t="str">
        <f aca="false">IF(COUNT($L628:$P628)&lt;5,"",ROUND(($L628*Lists!$M$2+$M628*Lists!$M$3+$N628*Lists!$M$4+$O628*Lists!$M$5+$P628*Lists!$M$6)/5*100,0))</f>
        <v/>
      </c>
      <c r="R628" s="16" t="str">
        <f aca="false">IF($Q628="","",IF($Q628&gt;=Lists!$M$20,"A",IF($Q628&gt;=Lists!$M$21,"B","C")))</f>
        <v/>
      </c>
      <c r="S628" s="16" t="str">
        <f aca="false">IF($A628="","",IF(COUNTIF(Records!$C$5:$C$3000,$A628)=0,"No data",CHOOSE(_xlfn.MAXIFS(Records!$R$5:$R$3000,Records!$C$5:$C$3000,$A628,Records!$Y$5:$Y$3000,"&lt;&gt;Closed")+1,"OK","Alert","Danger")))</f>
        <v/>
      </c>
      <c r="T628" s="15" t="str">
        <f aca="false">IF($A628="","",COUNTIFS(Records!$C$5:$C$3000,$A628,Records!$R$5:$R$3000,"&gt;0",Records!$Y$5:$Y$3000,"&lt;&gt;Closed"))</f>
        <v/>
      </c>
      <c r="U628" s="20"/>
      <c r="V628" s="20"/>
      <c r="W628" s="20"/>
      <c r="X628" s="20"/>
      <c r="Y628" s="20"/>
      <c r="Z628" s="20"/>
      <c r="AA628" s="20"/>
      <c r="AB628" s="20"/>
      <c r="AC628" s="20"/>
      <c r="AD628" s="20"/>
      <c r="AE628" s="20"/>
      <c r="AF628" s="20"/>
      <c r="AG628" s="20"/>
      <c r="AH628" s="20"/>
      <c r="AI628" s="20"/>
      <c r="AJ628" s="21"/>
      <c r="AK628" s="15" t="str">
        <f aca="true">IF($AJ628="","",$AJ628-TODAY())</f>
        <v/>
      </c>
      <c r="AL628" s="16" t="str">
        <f aca="false">IF($AJ628="","",IF($AK628&lt;0,"Danger",IF($AK628&lt;=Lists!$M$24,"Alert","OK")))</f>
        <v/>
      </c>
      <c r="AM628" s="19"/>
      <c r="AN628" s="19"/>
      <c r="AO628" s="19"/>
      <c r="AP628" s="19"/>
      <c r="AQ628" s="19"/>
      <c r="AR628" s="19"/>
      <c r="AS628" s="19"/>
      <c r="AT628" s="19"/>
      <c r="AU628" s="19"/>
      <c r="AV628" s="19"/>
    </row>
    <row r="629" customFormat="false" ht="15" hidden="false" customHeight="false" outlineLevel="0" collapsed="false">
      <c r="A629" s="19"/>
      <c r="B629" s="19"/>
      <c r="C629" s="19"/>
      <c r="D629" s="19"/>
      <c r="E629" s="19"/>
      <c r="F629" s="19"/>
      <c r="G629" s="19"/>
      <c r="H629" s="19"/>
      <c r="I629" s="19"/>
      <c r="J629" s="19"/>
      <c r="K629" s="19"/>
      <c r="L629" s="20"/>
      <c r="M629" s="20"/>
      <c r="N629" s="20"/>
      <c r="O629" s="20"/>
      <c r="P629" s="20"/>
      <c r="Q629" s="15" t="str">
        <f aca="false">IF(COUNT($L629:$P629)&lt;5,"",ROUND(($L629*Lists!$M$2+$M629*Lists!$M$3+$N629*Lists!$M$4+$O629*Lists!$M$5+$P629*Lists!$M$6)/5*100,0))</f>
        <v/>
      </c>
      <c r="R629" s="16" t="str">
        <f aca="false">IF($Q629="","",IF($Q629&gt;=Lists!$M$20,"A",IF($Q629&gt;=Lists!$M$21,"B","C")))</f>
        <v/>
      </c>
      <c r="S629" s="16" t="str">
        <f aca="false">IF($A629="","",IF(COUNTIF(Records!$C$5:$C$3000,$A629)=0,"No data",CHOOSE(_xlfn.MAXIFS(Records!$R$5:$R$3000,Records!$C$5:$C$3000,$A629,Records!$Y$5:$Y$3000,"&lt;&gt;Closed")+1,"OK","Alert","Danger")))</f>
        <v/>
      </c>
      <c r="T629" s="15" t="str">
        <f aca="false">IF($A629="","",COUNTIFS(Records!$C$5:$C$3000,$A629,Records!$R$5:$R$3000,"&gt;0",Records!$Y$5:$Y$3000,"&lt;&gt;Closed"))</f>
        <v/>
      </c>
      <c r="U629" s="20"/>
      <c r="V629" s="20"/>
      <c r="W629" s="20"/>
      <c r="X629" s="20"/>
      <c r="Y629" s="20"/>
      <c r="Z629" s="20"/>
      <c r="AA629" s="20"/>
      <c r="AB629" s="20"/>
      <c r="AC629" s="20"/>
      <c r="AD629" s="20"/>
      <c r="AE629" s="20"/>
      <c r="AF629" s="20"/>
      <c r="AG629" s="20"/>
      <c r="AH629" s="20"/>
      <c r="AI629" s="20"/>
      <c r="AJ629" s="21"/>
      <c r="AK629" s="15" t="str">
        <f aca="true">IF($AJ629="","",$AJ629-TODAY())</f>
        <v/>
      </c>
      <c r="AL629" s="16" t="str">
        <f aca="false">IF($AJ629="","",IF($AK629&lt;0,"Danger",IF($AK629&lt;=Lists!$M$24,"Alert","OK")))</f>
        <v/>
      </c>
      <c r="AM629" s="19"/>
      <c r="AN629" s="19"/>
      <c r="AO629" s="19"/>
      <c r="AP629" s="19"/>
      <c r="AQ629" s="19"/>
      <c r="AR629" s="19"/>
      <c r="AS629" s="19"/>
      <c r="AT629" s="19"/>
      <c r="AU629" s="19"/>
      <c r="AV629" s="19"/>
    </row>
    <row r="630" customFormat="false" ht="15" hidden="false" customHeight="false" outlineLevel="0" collapsed="false">
      <c r="A630" s="19"/>
      <c r="B630" s="19"/>
      <c r="C630" s="19"/>
      <c r="D630" s="19"/>
      <c r="E630" s="19"/>
      <c r="F630" s="19"/>
      <c r="G630" s="19"/>
      <c r="H630" s="19"/>
      <c r="I630" s="19"/>
      <c r="J630" s="19"/>
      <c r="K630" s="19"/>
      <c r="L630" s="20"/>
      <c r="M630" s="20"/>
      <c r="N630" s="20"/>
      <c r="O630" s="20"/>
      <c r="P630" s="20"/>
      <c r="Q630" s="15" t="str">
        <f aca="false">IF(COUNT($L630:$P630)&lt;5,"",ROUND(($L630*Lists!$M$2+$M630*Lists!$M$3+$N630*Lists!$M$4+$O630*Lists!$M$5+$P630*Lists!$M$6)/5*100,0))</f>
        <v/>
      </c>
      <c r="R630" s="16" t="str">
        <f aca="false">IF($Q630="","",IF($Q630&gt;=Lists!$M$20,"A",IF($Q630&gt;=Lists!$M$21,"B","C")))</f>
        <v/>
      </c>
      <c r="S630" s="16" t="str">
        <f aca="false">IF($A630="","",IF(COUNTIF(Records!$C$5:$C$3000,$A630)=0,"No data",CHOOSE(_xlfn.MAXIFS(Records!$R$5:$R$3000,Records!$C$5:$C$3000,$A630,Records!$Y$5:$Y$3000,"&lt;&gt;Closed")+1,"OK","Alert","Danger")))</f>
        <v/>
      </c>
      <c r="T630" s="15" t="str">
        <f aca="false">IF($A630="","",COUNTIFS(Records!$C$5:$C$3000,$A630,Records!$R$5:$R$3000,"&gt;0",Records!$Y$5:$Y$3000,"&lt;&gt;Closed"))</f>
        <v/>
      </c>
      <c r="U630" s="20"/>
      <c r="V630" s="20"/>
      <c r="W630" s="20"/>
      <c r="X630" s="20"/>
      <c r="Y630" s="20"/>
      <c r="Z630" s="20"/>
      <c r="AA630" s="20"/>
      <c r="AB630" s="20"/>
      <c r="AC630" s="20"/>
      <c r="AD630" s="20"/>
      <c r="AE630" s="20"/>
      <c r="AF630" s="20"/>
      <c r="AG630" s="20"/>
      <c r="AH630" s="20"/>
      <c r="AI630" s="20"/>
      <c r="AJ630" s="21"/>
      <c r="AK630" s="15" t="str">
        <f aca="true">IF($AJ630="","",$AJ630-TODAY())</f>
        <v/>
      </c>
      <c r="AL630" s="16" t="str">
        <f aca="false">IF($AJ630="","",IF($AK630&lt;0,"Danger",IF($AK630&lt;=Lists!$M$24,"Alert","OK")))</f>
        <v/>
      </c>
      <c r="AM630" s="19"/>
      <c r="AN630" s="19"/>
      <c r="AO630" s="19"/>
      <c r="AP630" s="19"/>
      <c r="AQ630" s="19"/>
      <c r="AR630" s="19"/>
      <c r="AS630" s="19"/>
      <c r="AT630" s="19"/>
      <c r="AU630" s="19"/>
      <c r="AV630" s="19"/>
    </row>
    <row r="631" customFormat="false" ht="15" hidden="false" customHeight="false" outlineLevel="0" collapsed="false">
      <c r="A631" s="19"/>
      <c r="B631" s="19"/>
      <c r="C631" s="19"/>
      <c r="D631" s="19"/>
      <c r="E631" s="19"/>
      <c r="F631" s="19"/>
      <c r="G631" s="19"/>
      <c r="H631" s="19"/>
      <c r="I631" s="19"/>
      <c r="J631" s="19"/>
      <c r="K631" s="19"/>
      <c r="L631" s="20"/>
      <c r="M631" s="20"/>
      <c r="N631" s="20"/>
      <c r="O631" s="20"/>
      <c r="P631" s="20"/>
      <c r="Q631" s="15" t="str">
        <f aca="false">IF(COUNT($L631:$P631)&lt;5,"",ROUND(($L631*Lists!$M$2+$M631*Lists!$M$3+$N631*Lists!$M$4+$O631*Lists!$M$5+$P631*Lists!$M$6)/5*100,0))</f>
        <v/>
      </c>
      <c r="R631" s="16" t="str">
        <f aca="false">IF($Q631="","",IF($Q631&gt;=Lists!$M$20,"A",IF($Q631&gt;=Lists!$M$21,"B","C")))</f>
        <v/>
      </c>
      <c r="S631" s="16" t="str">
        <f aca="false">IF($A631="","",IF(COUNTIF(Records!$C$5:$C$3000,$A631)=0,"No data",CHOOSE(_xlfn.MAXIFS(Records!$R$5:$R$3000,Records!$C$5:$C$3000,$A631,Records!$Y$5:$Y$3000,"&lt;&gt;Closed")+1,"OK","Alert","Danger")))</f>
        <v/>
      </c>
      <c r="T631" s="15" t="str">
        <f aca="false">IF($A631="","",COUNTIFS(Records!$C$5:$C$3000,$A631,Records!$R$5:$R$3000,"&gt;0",Records!$Y$5:$Y$3000,"&lt;&gt;Closed"))</f>
        <v/>
      </c>
      <c r="U631" s="20"/>
      <c r="V631" s="20"/>
      <c r="W631" s="20"/>
      <c r="X631" s="20"/>
      <c r="Y631" s="20"/>
      <c r="Z631" s="20"/>
      <c r="AA631" s="20"/>
      <c r="AB631" s="20"/>
      <c r="AC631" s="20"/>
      <c r="AD631" s="20"/>
      <c r="AE631" s="20"/>
      <c r="AF631" s="20"/>
      <c r="AG631" s="20"/>
      <c r="AH631" s="20"/>
      <c r="AI631" s="20"/>
      <c r="AJ631" s="21"/>
      <c r="AK631" s="15" t="str">
        <f aca="true">IF($AJ631="","",$AJ631-TODAY())</f>
        <v/>
      </c>
      <c r="AL631" s="16" t="str">
        <f aca="false">IF($AJ631="","",IF($AK631&lt;0,"Danger",IF($AK631&lt;=Lists!$M$24,"Alert","OK")))</f>
        <v/>
      </c>
      <c r="AM631" s="19"/>
      <c r="AN631" s="19"/>
      <c r="AO631" s="19"/>
      <c r="AP631" s="19"/>
      <c r="AQ631" s="19"/>
      <c r="AR631" s="19"/>
      <c r="AS631" s="19"/>
      <c r="AT631" s="19"/>
      <c r="AU631" s="19"/>
      <c r="AV631" s="19"/>
    </row>
    <row r="632" customFormat="false" ht="15" hidden="false" customHeight="false" outlineLevel="0" collapsed="false">
      <c r="A632" s="19"/>
      <c r="B632" s="19"/>
      <c r="C632" s="19"/>
      <c r="D632" s="19"/>
      <c r="E632" s="19"/>
      <c r="F632" s="19"/>
      <c r="G632" s="19"/>
      <c r="H632" s="19"/>
      <c r="I632" s="19"/>
      <c r="J632" s="19"/>
      <c r="K632" s="19"/>
      <c r="L632" s="20"/>
      <c r="M632" s="20"/>
      <c r="N632" s="20"/>
      <c r="O632" s="20"/>
      <c r="P632" s="20"/>
      <c r="Q632" s="15" t="str">
        <f aca="false">IF(COUNT($L632:$P632)&lt;5,"",ROUND(($L632*Lists!$M$2+$M632*Lists!$M$3+$N632*Lists!$M$4+$O632*Lists!$M$5+$P632*Lists!$M$6)/5*100,0))</f>
        <v/>
      </c>
      <c r="R632" s="16" t="str">
        <f aca="false">IF($Q632="","",IF($Q632&gt;=Lists!$M$20,"A",IF($Q632&gt;=Lists!$M$21,"B","C")))</f>
        <v/>
      </c>
      <c r="S632" s="16" t="str">
        <f aca="false">IF($A632="","",IF(COUNTIF(Records!$C$5:$C$3000,$A632)=0,"No data",CHOOSE(_xlfn.MAXIFS(Records!$R$5:$R$3000,Records!$C$5:$C$3000,$A632,Records!$Y$5:$Y$3000,"&lt;&gt;Closed")+1,"OK","Alert","Danger")))</f>
        <v/>
      </c>
      <c r="T632" s="15" t="str">
        <f aca="false">IF($A632="","",COUNTIFS(Records!$C$5:$C$3000,$A632,Records!$R$5:$R$3000,"&gt;0",Records!$Y$5:$Y$3000,"&lt;&gt;Closed"))</f>
        <v/>
      </c>
      <c r="U632" s="20"/>
      <c r="V632" s="20"/>
      <c r="W632" s="20"/>
      <c r="X632" s="20"/>
      <c r="Y632" s="20"/>
      <c r="Z632" s="20"/>
      <c r="AA632" s="20"/>
      <c r="AB632" s="20"/>
      <c r="AC632" s="20"/>
      <c r="AD632" s="20"/>
      <c r="AE632" s="20"/>
      <c r="AF632" s="20"/>
      <c r="AG632" s="20"/>
      <c r="AH632" s="20"/>
      <c r="AI632" s="20"/>
      <c r="AJ632" s="21"/>
      <c r="AK632" s="15" t="str">
        <f aca="true">IF($AJ632="","",$AJ632-TODAY())</f>
        <v/>
      </c>
      <c r="AL632" s="16" t="str">
        <f aca="false">IF($AJ632="","",IF($AK632&lt;0,"Danger",IF($AK632&lt;=Lists!$M$24,"Alert","OK")))</f>
        <v/>
      </c>
      <c r="AM632" s="19"/>
      <c r="AN632" s="19"/>
      <c r="AO632" s="19"/>
      <c r="AP632" s="19"/>
      <c r="AQ632" s="19"/>
      <c r="AR632" s="19"/>
      <c r="AS632" s="19"/>
      <c r="AT632" s="19"/>
      <c r="AU632" s="19"/>
      <c r="AV632" s="19"/>
    </row>
    <row r="633" customFormat="false" ht="15" hidden="false" customHeight="false" outlineLevel="0" collapsed="false">
      <c r="A633" s="19"/>
      <c r="B633" s="19"/>
      <c r="C633" s="19"/>
      <c r="D633" s="19"/>
      <c r="E633" s="19"/>
      <c r="F633" s="19"/>
      <c r="G633" s="19"/>
      <c r="H633" s="19"/>
      <c r="I633" s="19"/>
      <c r="J633" s="19"/>
      <c r="K633" s="19"/>
      <c r="L633" s="20"/>
      <c r="M633" s="20"/>
      <c r="N633" s="20"/>
      <c r="O633" s="20"/>
      <c r="P633" s="20"/>
      <c r="Q633" s="15" t="str">
        <f aca="false">IF(COUNT($L633:$P633)&lt;5,"",ROUND(($L633*Lists!$M$2+$M633*Lists!$M$3+$N633*Lists!$M$4+$O633*Lists!$M$5+$P633*Lists!$M$6)/5*100,0))</f>
        <v/>
      </c>
      <c r="R633" s="16" t="str">
        <f aca="false">IF($Q633="","",IF($Q633&gt;=Lists!$M$20,"A",IF($Q633&gt;=Lists!$M$21,"B","C")))</f>
        <v/>
      </c>
      <c r="S633" s="16" t="str">
        <f aca="false">IF($A633="","",IF(COUNTIF(Records!$C$5:$C$3000,$A633)=0,"No data",CHOOSE(_xlfn.MAXIFS(Records!$R$5:$R$3000,Records!$C$5:$C$3000,$A633,Records!$Y$5:$Y$3000,"&lt;&gt;Closed")+1,"OK","Alert","Danger")))</f>
        <v/>
      </c>
      <c r="T633" s="15" t="str">
        <f aca="false">IF($A633="","",COUNTIFS(Records!$C$5:$C$3000,$A633,Records!$R$5:$R$3000,"&gt;0",Records!$Y$5:$Y$3000,"&lt;&gt;Closed"))</f>
        <v/>
      </c>
      <c r="U633" s="20"/>
      <c r="V633" s="20"/>
      <c r="W633" s="20"/>
      <c r="X633" s="20"/>
      <c r="Y633" s="20"/>
      <c r="Z633" s="20"/>
      <c r="AA633" s="20"/>
      <c r="AB633" s="20"/>
      <c r="AC633" s="20"/>
      <c r="AD633" s="20"/>
      <c r="AE633" s="20"/>
      <c r="AF633" s="20"/>
      <c r="AG633" s="20"/>
      <c r="AH633" s="20"/>
      <c r="AI633" s="20"/>
      <c r="AJ633" s="21"/>
      <c r="AK633" s="15" t="str">
        <f aca="true">IF($AJ633="","",$AJ633-TODAY())</f>
        <v/>
      </c>
      <c r="AL633" s="16" t="str">
        <f aca="false">IF($AJ633="","",IF($AK633&lt;0,"Danger",IF($AK633&lt;=Lists!$M$24,"Alert","OK")))</f>
        <v/>
      </c>
      <c r="AM633" s="19"/>
      <c r="AN633" s="19"/>
      <c r="AO633" s="19"/>
      <c r="AP633" s="19"/>
      <c r="AQ633" s="19"/>
      <c r="AR633" s="19"/>
      <c r="AS633" s="19"/>
      <c r="AT633" s="19"/>
      <c r="AU633" s="19"/>
      <c r="AV633" s="19"/>
    </row>
    <row r="634" customFormat="false" ht="15" hidden="false" customHeight="false" outlineLevel="0" collapsed="false">
      <c r="A634" s="19"/>
      <c r="B634" s="19"/>
      <c r="C634" s="19"/>
      <c r="D634" s="19"/>
      <c r="E634" s="19"/>
      <c r="F634" s="19"/>
      <c r="G634" s="19"/>
      <c r="H634" s="19"/>
      <c r="I634" s="19"/>
      <c r="J634" s="19"/>
      <c r="K634" s="19"/>
      <c r="L634" s="20"/>
      <c r="M634" s="20"/>
      <c r="N634" s="20"/>
      <c r="O634" s="20"/>
      <c r="P634" s="20"/>
      <c r="Q634" s="15" t="str">
        <f aca="false">IF(COUNT($L634:$P634)&lt;5,"",ROUND(($L634*Lists!$M$2+$M634*Lists!$M$3+$N634*Lists!$M$4+$O634*Lists!$M$5+$P634*Lists!$M$6)/5*100,0))</f>
        <v/>
      </c>
      <c r="R634" s="16" t="str">
        <f aca="false">IF($Q634="","",IF($Q634&gt;=Lists!$M$20,"A",IF($Q634&gt;=Lists!$M$21,"B","C")))</f>
        <v/>
      </c>
      <c r="S634" s="16" t="str">
        <f aca="false">IF($A634="","",IF(COUNTIF(Records!$C$5:$C$3000,$A634)=0,"No data",CHOOSE(_xlfn.MAXIFS(Records!$R$5:$R$3000,Records!$C$5:$C$3000,$A634,Records!$Y$5:$Y$3000,"&lt;&gt;Closed")+1,"OK","Alert","Danger")))</f>
        <v/>
      </c>
      <c r="T634" s="15" t="str">
        <f aca="false">IF($A634="","",COUNTIFS(Records!$C$5:$C$3000,$A634,Records!$R$5:$R$3000,"&gt;0",Records!$Y$5:$Y$3000,"&lt;&gt;Closed"))</f>
        <v/>
      </c>
      <c r="U634" s="20"/>
      <c r="V634" s="20"/>
      <c r="W634" s="20"/>
      <c r="X634" s="20"/>
      <c r="Y634" s="20"/>
      <c r="Z634" s="20"/>
      <c r="AA634" s="20"/>
      <c r="AB634" s="20"/>
      <c r="AC634" s="20"/>
      <c r="AD634" s="20"/>
      <c r="AE634" s="20"/>
      <c r="AF634" s="20"/>
      <c r="AG634" s="20"/>
      <c r="AH634" s="20"/>
      <c r="AI634" s="20"/>
      <c r="AJ634" s="21"/>
      <c r="AK634" s="15" t="str">
        <f aca="true">IF($AJ634="","",$AJ634-TODAY())</f>
        <v/>
      </c>
      <c r="AL634" s="16" t="str">
        <f aca="false">IF($AJ634="","",IF($AK634&lt;0,"Danger",IF($AK634&lt;=Lists!$M$24,"Alert","OK")))</f>
        <v/>
      </c>
      <c r="AM634" s="19"/>
      <c r="AN634" s="19"/>
      <c r="AO634" s="19"/>
      <c r="AP634" s="19"/>
      <c r="AQ634" s="19"/>
      <c r="AR634" s="19"/>
      <c r="AS634" s="19"/>
      <c r="AT634" s="19"/>
      <c r="AU634" s="19"/>
      <c r="AV634" s="19"/>
    </row>
    <row r="635" customFormat="false" ht="15" hidden="false" customHeight="false" outlineLevel="0" collapsed="false">
      <c r="A635" s="19"/>
      <c r="B635" s="19"/>
      <c r="C635" s="19"/>
      <c r="D635" s="19"/>
      <c r="E635" s="19"/>
      <c r="F635" s="19"/>
      <c r="G635" s="19"/>
      <c r="H635" s="19"/>
      <c r="I635" s="19"/>
      <c r="J635" s="19"/>
      <c r="K635" s="19"/>
      <c r="L635" s="20"/>
      <c r="M635" s="20"/>
      <c r="N635" s="20"/>
      <c r="O635" s="20"/>
      <c r="P635" s="20"/>
      <c r="Q635" s="15" t="str">
        <f aca="false">IF(COUNT($L635:$P635)&lt;5,"",ROUND(($L635*Lists!$M$2+$M635*Lists!$M$3+$N635*Lists!$M$4+$O635*Lists!$M$5+$P635*Lists!$M$6)/5*100,0))</f>
        <v/>
      </c>
      <c r="R635" s="16" t="str">
        <f aca="false">IF($Q635="","",IF($Q635&gt;=Lists!$M$20,"A",IF($Q635&gt;=Lists!$M$21,"B","C")))</f>
        <v/>
      </c>
      <c r="S635" s="16" t="str">
        <f aca="false">IF($A635="","",IF(COUNTIF(Records!$C$5:$C$3000,$A635)=0,"No data",CHOOSE(_xlfn.MAXIFS(Records!$R$5:$R$3000,Records!$C$5:$C$3000,$A635,Records!$Y$5:$Y$3000,"&lt;&gt;Closed")+1,"OK","Alert","Danger")))</f>
        <v/>
      </c>
      <c r="T635" s="15" t="str">
        <f aca="false">IF($A635="","",COUNTIFS(Records!$C$5:$C$3000,$A635,Records!$R$5:$R$3000,"&gt;0",Records!$Y$5:$Y$3000,"&lt;&gt;Closed"))</f>
        <v/>
      </c>
      <c r="U635" s="20"/>
      <c r="V635" s="20"/>
      <c r="W635" s="20"/>
      <c r="X635" s="20"/>
      <c r="Y635" s="20"/>
      <c r="Z635" s="20"/>
      <c r="AA635" s="20"/>
      <c r="AB635" s="20"/>
      <c r="AC635" s="20"/>
      <c r="AD635" s="20"/>
      <c r="AE635" s="20"/>
      <c r="AF635" s="20"/>
      <c r="AG635" s="20"/>
      <c r="AH635" s="20"/>
      <c r="AI635" s="20"/>
      <c r="AJ635" s="21"/>
      <c r="AK635" s="15" t="str">
        <f aca="true">IF($AJ635="","",$AJ635-TODAY())</f>
        <v/>
      </c>
      <c r="AL635" s="16" t="str">
        <f aca="false">IF($AJ635="","",IF($AK635&lt;0,"Danger",IF($AK635&lt;=Lists!$M$24,"Alert","OK")))</f>
        <v/>
      </c>
      <c r="AM635" s="19"/>
      <c r="AN635" s="19"/>
      <c r="AO635" s="19"/>
      <c r="AP635" s="19"/>
      <c r="AQ635" s="19"/>
      <c r="AR635" s="19"/>
      <c r="AS635" s="19"/>
      <c r="AT635" s="19"/>
      <c r="AU635" s="19"/>
      <c r="AV635" s="19"/>
    </row>
    <row r="636" customFormat="false" ht="15" hidden="false" customHeight="false" outlineLevel="0" collapsed="false">
      <c r="A636" s="19"/>
      <c r="B636" s="19"/>
      <c r="C636" s="19"/>
      <c r="D636" s="19"/>
      <c r="E636" s="19"/>
      <c r="F636" s="19"/>
      <c r="G636" s="19"/>
      <c r="H636" s="19"/>
      <c r="I636" s="19"/>
      <c r="J636" s="19"/>
      <c r="K636" s="19"/>
      <c r="L636" s="20"/>
      <c r="M636" s="20"/>
      <c r="N636" s="20"/>
      <c r="O636" s="20"/>
      <c r="P636" s="20"/>
      <c r="Q636" s="15" t="str">
        <f aca="false">IF(COUNT($L636:$P636)&lt;5,"",ROUND(($L636*Lists!$M$2+$M636*Lists!$M$3+$N636*Lists!$M$4+$O636*Lists!$M$5+$P636*Lists!$M$6)/5*100,0))</f>
        <v/>
      </c>
      <c r="R636" s="16" t="str">
        <f aca="false">IF($Q636="","",IF($Q636&gt;=Lists!$M$20,"A",IF($Q636&gt;=Lists!$M$21,"B","C")))</f>
        <v/>
      </c>
      <c r="S636" s="16" t="str">
        <f aca="false">IF($A636="","",IF(COUNTIF(Records!$C$5:$C$3000,$A636)=0,"No data",CHOOSE(_xlfn.MAXIFS(Records!$R$5:$R$3000,Records!$C$5:$C$3000,$A636,Records!$Y$5:$Y$3000,"&lt;&gt;Closed")+1,"OK","Alert","Danger")))</f>
        <v/>
      </c>
      <c r="T636" s="15" t="str">
        <f aca="false">IF($A636="","",COUNTIFS(Records!$C$5:$C$3000,$A636,Records!$R$5:$R$3000,"&gt;0",Records!$Y$5:$Y$3000,"&lt;&gt;Closed"))</f>
        <v/>
      </c>
      <c r="U636" s="20"/>
      <c r="V636" s="20"/>
      <c r="W636" s="20"/>
      <c r="X636" s="20"/>
      <c r="Y636" s="20"/>
      <c r="Z636" s="20"/>
      <c r="AA636" s="20"/>
      <c r="AB636" s="20"/>
      <c r="AC636" s="20"/>
      <c r="AD636" s="20"/>
      <c r="AE636" s="20"/>
      <c r="AF636" s="20"/>
      <c r="AG636" s="20"/>
      <c r="AH636" s="20"/>
      <c r="AI636" s="20"/>
      <c r="AJ636" s="21"/>
      <c r="AK636" s="15" t="str">
        <f aca="true">IF($AJ636="","",$AJ636-TODAY())</f>
        <v/>
      </c>
      <c r="AL636" s="16" t="str">
        <f aca="false">IF($AJ636="","",IF($AK636&lt;0,"Danger",IF($AK636&lt;=Lists!$M$24,"Alert","OK")))</f>
        <v/>
      </c>
      <c r="AM636" s="19"/>
      <c r="AN636" s="19"/>
      <c r="AO636" s="19"/>
      <c r="AP636" s="19"/>
      <c r="AQ636" s="19"/>
      <c r="AR636" s="19"/>
      <c r="AS636" s="19"/>
      <c r="AT636" s="19"/>
      <c r="AU636" s="19"/>
      <c r="AV636" s="19"/>
    </row>
    <row r="637" customFormat="false" ht="15" hidden="false" customHeight="false" outlineLevel="0" collapsed="false">
      <c r="A637" s="19"/>
      <c r="B637" s="19"/>
      <c r="C637" s="19"/>
      <c r="D637" s="19"/>
      <c r="E637" s="19"/>
      <c r="F637" s="19"/>
      <c r="G637" s="19"/>
      <c r="H637" s="19"/>
      <c r="I637" s="19"/>
      <c r="J637" s="19"/>
      <c r="K637" s="19"/>
      <c r="L637" s="20"/>
      <c r="M637" s="20"/>
      <c r="N637" s="20"/>
      <c r="O637" s="20"/>
      <c r="P637" s="20"/>
      <c r="Q637" s="15" t="str">
        <f aca="false">IF(COUNT($L637:$P637)&lt;5,"",ROUND(($L637*Lists!$M$2+$M637*Lists!$M$3+$N637*Lists!$M$4+$O637*Lists!$M$5+$P637*Lists!$M$6)/5*100,0))</f>
        <v/>
      </c>
      <c r="R637" s="16" t="str">
        <f aca="false">IF($Q637="","",IF($Q637&gt;=Lists!$M$20,"A",IF($Q637&gt;=Lists!$M$21,"B","C")))</f>
        <v/>
      </c>
      <c r="S637" s="16" t="str">
        <f aca="false">IF($A637="","",IF(COUNTIF(Records!$C$5:$C$3000,$A637)=0,"No data",CHOOSE(_xlfn.MAXIFS(Records!$R$5:$R$3000,Records!$C$5:$C$3000,$A637,Records!$Y$5:$Y$3000,"&lt;&gt;Closed")+1,"OK","Alert","Danger")))</f>
        <v/>
      </c>
      <c r="T637" s="15" t="str">
        <f aca="false">IF($A637="","",COUNTIFS(Records!$C$5:$C$3000,$A637,Records!$R$5:$R$3000,"&gt;0",Records!$Y$5:$Y$3000,"&lt;&gt;Closed"))</f>
        <v/>
      </c>
      <c r="U637" s="20"/>
      <c r="V637" s="20"/>
      <c r="W637" s="20"/>
      <c r="X637" s="20"/>
      <c r="Y637" s="20"/>
      <c r="Z637" s="20"/>
      <c r="AA637" s="20"/>
      <c r="AB637" s="20"/>
      <c r="AC637" s="20"/>
      <c r="AD637" s="20"/>
      <c r="AE637" s="20"/>
      <c r="AF637" s="20"/>
      <c r="AG637" s="20"/>
      <c r="AH637" s="20"/>
      <c r="AI637" s="20"/>
      <c r="AJ637" s="21"/>
      <c r="AK637" s="15" t="str">
        <f aca="true">IF($AJ637="","",$AJ637-TODAY())</f>
        <v/>
      </c>
      <c r="AL637" s="16" t="str">
        <f aca="false">IF($AJ637="","",IF($AK637&lt;0,"Danger",IF($AK637&lt;=Lists!$M$24,"Alert","OK")))</f>
        <v/>
      </c>
      <c r="AM637" s="19"/>
      <c r="AN637" s="19"/>
      <c r="AO637" s="19"/>
      <c r="AP637" s="19"/>
      <c r="AQ637" s="19"/>
      <c r="AR637" s="19"/>
      <c r="AS637" s="19"/>
      <c r="AT637" s="19"/>
      <c r="AU637" s="19"/>
      <c r="AV637" s="19"/>
    </row>
    <row r="638" customFormat="false" ht="15" hidden="false" customHeight="false" outlineLevel="0" collapsed="false">
      <c r="A638" s="19"/>
      <c r="B638" s="19"/>
      <c r="C638" s="19"/>
      <c r="D638" s="19"/>
      <c r="E638" s="19"/>
      <c r="F638" s="19"/>
      <c r="G638" s="19"/>
      <c r="H638" s="19"/>
      <c r="I638" s="19"/>
      <c r="J638" s="19"/>
      <c r="K638" s="19"/>
      <c r="L638" s="20"/>
      <c r="M638" s="20"/>
      <c r="N638" s="20"/>
      <c r="O638" s="20"/>
      <c r="P638" s="20"/>
      <c r="Q638" s="15" t="str">
        <f aca="false">IF(COUNT($L638:$P638)&lt;5,"",ROUND(($L638*Lists!$M$2+$M638*Lists!$M$3+$N638*Lists!$M$4+$O638*Lists!$M$5+$P638*Lists!$M$6)/5*100,0))</f>
        <v/>
      </c>
      <c r="R638" s="16" t="str">
        <f aca="false">IF($Q638="","",IF($Q638&gt;=Lists!$M$20,"A",IF($Q638&gt;=Lists!$M$21,"B","C")))</f>
        <v/>
      </c>
      <c r="S638" s="16" t="str">
        <f aca="false">IF($A638="","",IF(COUNTIF(Records!$C$5:$C$3000,$A638)=0,"No data",CHOOSE(_xlfn.MAXIFS(Records!$R$5:$R$3000,Records!$C$5:$C$3000,$A638,Records!$Y$5:$Y$3000,"&lt;&gt;Closed")+1,"OK","Alert","Danger")))</f>
        <v/>
      </c>
      <c r="T638" s="15" t="str">
        <f aca="false">IF($A638="","",COUNTIFS(Records!$C$5:$C$3000,$A638,Records!$R$5:$R$3000,"&gt;0",Records!$Y$5:$Y$3000,"&lt;&gt;Closed"))</f>
        <v/>
      </c>
      <c r="U638" s="20"/>
      <c r="V638" s="20"/>
      <c r="W638" s="20"/>
      <c r="X638" s="20"/>
      <c r="Y638" s="20"/>
      <c r="Z638" s="20"/>
      <c r="AA638" s="20"/>
      <c r="AB638" s="20"/>
      <c r="AC638" s="20"/>
      <c r="AD638" s="20"/>
      <c r="AE638" s="20"/>
      <c r="AF638" s="20"/>
      <c r="AG638" s="20"/>
      <c r="AH638" s="20"/>
      <c r="AI638" s="20"/>
      <c r="AJ638" s="21"/>
      <c r="AK638" s="15" t="str">
        <f aca="true">IF($AJ638="","",$AJ638-TODAY())</f>
        <v/>
      </c>
      <c r="AL638" s="16" t="str">
        <f aca="false">IF($AJ638="","",IF($AK638&lt;0,"Danger",IF($AK638&lt;=Lists!$M$24,"Alert","OK")))</f>
        <v/>
      </c>
      <c r="AM638" s="19"/>
      <c r="AN638" s="19"/>
      <c r="AO638" s="19"/>
      <c r="AP638" s="19"/>
      <c r="AQ638" s="19"/>
      <c r="AR638" s="19"/>
      <c r="AS638" s="19"/>
      <c r="AT638" s="19"/>
      <c r="AU638" s="19"/>
      <c r="AV638" s="19"/>
    </row>
    <row r="639" customFormat="false" ht="15" hidden="false" customHeight="false" outlineLevel="0" collapsed="false">
      <c r="A639" s="19"/>
      <c r="B639" s="19"/>
      <c r="C639" s="19"/>
      <c r="D639" s="19"/>
      <c r="E639" s="19"/>
      <c r="F639" s="19"/>
      <c r="G639" s="19"/>
      <c r="H639" s="19"/>
      <c r="I639" s="19"/>
      <c r="J639" s="19"/>
      <c r="K639" s="19"/>
      <c r="L639" s="20"/>
      <c r="M639" s="20"/>
      <c r="N639" s="20"/>
      <c r="O639" s="20"/>
      <c r="P639" s="20"/>
      <c r="Q639" s="15" t="str">
        <f aca="false">IF(COUNT($L639:$P639)&lt;5,"",ROUND(($L639*Lists!$M$2+$M639*Lists!$M$3+$N639*Lists!$M$4+$O639*Lists!$M$5+$P639*Lists!$M$6)/5*100,0))</f>
        <v/>
      </c>
      <c r="R639" s="16" t="str">
        <f aca="false">IF($Q639="","",IF($Q639&gt;=Lists!$M$20,"A",IF($Q639&gt;=Lists!$M$21,"B","C")))</f>
        <v/>
      </c>
      <c r="S639" s="16" t="str">
        <f aca="false">IF($A639="","",IF(COUNTIF(Records!$C$5:$C$3000,$A639)=0,"No data",CHOOSE(_xlfn.MAXIFS(Records!$R$5:$R$3000,Records!$C$5:$C$3000,$A639,Records!$Y$5:$Y$3000,"&lt;&gt;Closed")+1,"OK","Alert","Danger")))</f>
        <v/>
      </c>
      <c r="T639" s="15" t="str">
        <f aca="false">IF($A639="","",COUNTIFS(Records!$C$5:$C$3000,$A639,Records!$R$5:$R$3000,"&gt;0",Records!$Y$5:$Y$3000,"&lt;&gt;Closed"))</f>
        <v/>
      </c>
      <c r="U639" s="20"/>
      <c r="V639" s="20"/>
      <c r="W639" s="20"/>
      <c r="X639" s="20"/>
      <c r="Y639" s="20"/>
      <c r="Z639" s="20"/>
      <c r="AA639" s="20"/>
      <c r="AB639" s="20"/>
      <c r="AC639" s="20"/>
      <c r="AD639" s="20"/>
      <c r="AE639" s="20"/>
      <c r="AF639" s="20"/>
      <c r="AG639" s="20"/>
      <c r="AH639" s="20"/>
      <c r="AI639" s="20"/>
      <c r="AJ639" s="21"/>
      <c r="AK639" s="15" t="str">
        <f aca="true">IF($AJ639="","",$AJ639-TODAY())</f>
        <v/>
      </c>
      <c r="AL639" s="16" t="str">
        <f aca="false">IF($AJ639="","",IF($AK639&lt;0,"Danger",IF($AK639&lt;=Lists!$M$24,"Alert","OK")))</f>
        <v/>
      </c>
      <c r="AM639" s="19"/>
      <c r="AN639" s="19"/>
      <c r="AO639" s="19"/>
      <c r="AP639" s="19"/>
      <c r="AQ639" s="19"/>
      <c r="AR639" s="19"/>
      <c r="AS639" s="19"/>
      <c r="AT639" s="19"/>
      <c r="AU639" s="19"/>
      <c r="AV639" s="19"/>
    </row>
    <row r="640" customFormat="false" ht="15" hidden="false" customHeight="false" outlineLevel="0" collapsed="false">
      <c r="A640" s="19"/>
      <c r="B640" s="19"/>
      <c r="C640" s="19"/>
      <c r="D640" s="19"/>
      <c r="E640" s="19"/>
      <c r="F640" s="19"/>
      <c r="G640" s="19"/>
      <c r="H640" s="19"/>
      <c r="I640" s="19"/>
      <c r="J640" s="19"/>
      <c r="K640" s="19"/>
      <c r="L640" s="20"/>
      <c r="M640" s="20"/>
      <c r="N640" s="20"/>
      <c r="O640" s="20"/>
      <c r="P640" s="20"/>
      <c r="Q640" s="15" t="str">
        <f aca="false">IF(COUNT($L640:$P640)&lt;5,"",ROUND(($L640*Lists!$M$2+$M640*Lists!$M$3+$N640*Lists!$M$4+$O640*Lists!$M$5+$P640*Lists!$M$6)/5*100,0))</f>
        <v/>
      </c>
      <c r="R640" s="16" t="str">
        <f aca="false">IF($Q640="","",IF($Q640&gt;=Lists!$M$20,"A",IF($Q640&gt;=Lists!$M$21,"B","C")))</f>
        <v/>
      </c>
      <c r="S640" s="16" t="str">
        <f aca="false">IF($A640="","",IF(COUNTIF(Records!$C$5:$C$3000,$A640)=0,"No data",CHOOSE(_xlfn.MAXIFS(Records!$R$5:$R$3000,Records!$C$5:$C$3000,$A640,Records!$Y$5:$Y$3000,"&lt;&gt;Closed")+1,"OK","Alert","Danger")))</f>
        <v/>
      </c>
      <c r="T640" s="15" t="str">
        <f aca="false">IF($A640="","",COUNTIFS(Records!$C$5:$C$3000,$A640,Records!$R$5:$R$3000,"&gt;0",Records!$Y$5:$Y$3000,"&lt;&gt;Closed"))</f>
        <v/>
      </c>
      <c r="U640" s="20"/>
      <c r="V640" s="20"/>
      <c r="W640" s="20"/>
      <c r="X640" s="20"/>
      <c r="Y640" s="20"/>
      <c r="Z640" s="20"/>
      <c r="AA640" s="20"/>
      <c r="AB640" s="20"/>
      <c r="AC640" s="20"/>
      <c r="AD640" s="20"/>
      <c r="AE640" s="20"/>
      <c r="AF640" s="20"/>
      <c r="AG640" s="20"/>
      <c r="AH640" s="20"/>
      <c r="AI640" s="20"/>
      <c r="AJ640" s="21"/>
      <c r="AK640" s="15" t="str">
        <f aca="true">IF($AJ640="","",$AJ640-TODAY())</f>
        <v/>
      </c>
      <c r="AL640" s="16" t="str">
        <f aca="false">IF($AJ640="","",IF($AK640&lt;0,"Danger",IF($AK640&lt;=Lists!$M$24,"Alert","OK")))</f>
        <v/>
      </c>
      <c r="AM640" s="19"/>
      <c r="AN640" s="19"/>
      <c r="AO640" s="19"/>
      <c r="AP640" s="19"/>
      <c r="AQ640" s="19"/>
      <c r="AR640" s="19"/>
      <c r="AS640" s="19"/>
      <c r="AT640" s="19"/>
      <c r="AU640" s="19"/>
      <c r="AV640" s="19"/>
    </row>
    <row r="641" customFormat="false" ht="15" hidden="false" customHeight="false" outlineLevel="0" collapsed="false">
      <c r="A641" s="19"/>
      <c r="B641" s="19"/>
      <c r="C641" s="19"/>
      <c r="D641" s="19"/>
      <c r="E641" s="19"/>
      <c r="F641" s="19"/>
      <c r="G641" s="19"/>
      <c r="H641" s="19"/>
      <c r="I641" s="19"/>
      <c r="J641" s="19"/>
      <c r="K641" s="19"/>
      <c r="L641" s="20"/>
      <c r="M641" s="20"/>
      <c r="N641" s="20"/>
      <c r="O641" s="20"/>
      <c r="P641" s="20"/>
      <c r="Q641" s="15" t="str">
        <f aca="false">IF(COUNT($L641:$P641)&lt;5,"",ROUND(($L641*Lists!$M$2+$M641*Lists!$M$3+$N641*Lists!$M$4+$O641*Lists!$M$5+$P641*Lists!$M$6)/5*100,0))</f>
        <v/>
      </c>
      <c r="R641" s="16" t="str">
        <f aca="false">IF($Q641="","",IF($Q641&gt;=Lists!$M$20,"A",IF($Q641&gt;=Lists!$M$21,"B","C")))</f>
        <v/>
      </c>
      <c r="S641" s="16" t="str">
        <f aca="false">IF($A641="","",IF(COUNTIF(Records!$C$5:$C$3000,$A641)=0,"No data",CHOOSE(_xlfn.MAXIFS(Records!$R$5:$R$3000,Records!$C$5:$C$3000,$A641,Records!$Y$5:$Y$3000,"&lt;&gt;Closed")+1,"OK","Alert","Danger")))</f>
        <v/>
      </c>
      <c r="T641" s="15" t="str">
        <f aca="false">IF($A641="","",COUNTIFS(Records!$C$5:$C$3000,$A641,Records!$R$5:$R$3000,"&gt;0",Records!$Y$5:$Y$3000,"&lt;&gt;Closed"))</f>
        <v/>
      </c>
      <c r="U641" s="20"/>
      <c r="V641" s="20"/>
      <c r="W641" s="20"/>
      <c r="X641" s="20"/>
      <c r="Y641" s="20"/>
      <c r="Z641" s="20"/>
      <c r="AA641" s="20"/>
      <c r="AB641" s="20"/>
      <c r="AC641" s="20"/>
      <c r="AD641" s="20"/>
      <c r="AE641" s="20"/>
      <c r="AF641" s="20"/>
      <c r="AG641" s="20"/>
      <c r="AH641" s="20"/>
      <c r="AI641" s="20"/>
      <c r="AJ641" s="21"/>
      <c r="AK641" s="15" t="str">
        <f aca="true">IF($AJ641="","",$AJ641-TODAY())</f>
        <v/>
      </c>
      <c r="AL641" s="16" t="str">
        <f aca="false">IF($AJ641="","",IF($AK641&lt;0,"Danger",IF($AK641&lt;=Lists!$M$24,"Alert","OK")))</f>
        <v/>
      </c>
      <c r="AM641" s="19"/>
      <c r="AN641" s="19"/>
      <c r="AO641" s="19"/>
      <c r="AP641" s="19"/>
      <c r="AQ641" s="19"/>
      <c r="AR641" s="19"/>
      <c r="AS641" s="19"/>
      <c r="AT641" s="19"/>
      <c r="AU641" s="19"/>
      <c r="AV641" s="19"/>
    </row>
    <row r="642" customFormat="false" ht="15" hidden="false" customHeight="false" outlineLevel="0" collapsed="false">
      <c r="A642" s="19"/>
      <c r="B642" s="19"/>
      <c r="C642" s="19"/>
      <c r="D642" s="19"/>
      <c r="E642" s="19"/>
      <c r="F642" s="19"/>
      <c r="G642" s="19"/>
      <c r="H642" s="19"/>
      <c r="I642" s="19"/>
      <c r="J642" s="19"/>
      <c r="K642" s="19"/>
      <c r="L642" s="20"/>
      <c r="M642" s="20"/>
      <c r="N642" s="20"/>
      <c r="O642" s="20"/>
      <c r="P642" s="20"/>
      <c r="Q642" s="15" t="str">
        <f aca="false">IF(COUNT($L642:$P642)&lt;5,"",ROUND(($L642*Lists!$M$2+$M642*Lists!$M$3+$N642*Lists!$M$4+$O642*Lists!$M$5+$P642*Lists!$M$6)/5*100,0))</f>
        <v/>
      </c>
      <c r="R642" s="16" t="str">
        <f aca="false">IF($Q642="","",IF($Q642&gt;=Lists!$M$20,"A",IF($Q642&gt;=Lists!$M$21,"B","C")))</f>
        <v/>
      </c>
      <c r="S642" s="16" t="str">
        <f aca="false">IF($A642="","",IF(COUNTIF(Records!$C$5:$C$3000,$A642)=0,"No data",CHOOSE(_xlfn.MAXIFS(Records!$R$5:$R$3000,Records!$C$5:$C$3000,$A642,Records!$Y$5:$Y$3000,"&lt;&gt;Closed")+1,"OK","Alert","Danger")))</f>
        <v/>
      </c>
      <c r="T642" s="15" t="str">
        <f aca="false">IF($A642="","",COUNTIFS(Records!$C$5:$C$3000,$A642,Records!$R$5:$R$3000,"&gt;0",Records!$Y$5:$Y$3000,"&lt;&gt;Closed"))</f>
        <v/>
      </c>
      <c r="U642" s="20"/>
      <c r="V642" s="20"/>
      <c r="W642" s="20"/>
      <c r="X642" s="20"/>
      <c r="Y642" s="20"/>
      <c r="Z642" s="20"/>
      <c r="AA642" s="20"/>
      <c r="AB642" s="20"/>
      <c r="AC642" s="20"/>
      <c r="AD642" s="20"/>
      <c r="AE642" s="20"/>
      <c r="AF642" s="20"/>
      <c r="AG642" s="20"/>
      <c r="AH642" s="20"/>
      <c r="AI642" s="20"/>
      <c r="AJ642" s="21"/>
      <c r="AK642" s="15" t="str">
        <f aca="true">IF($AJ642="","",$AJ642-TODAY())</f>
        <v/>
      </c>
      <c r="AL642" s="16" t="str">
        <f aca="false">IF($AJ642="","",IF($AK642&lt;0,"Danger",IF($AK642&lt;=Lists!$M$24,"Alert","OK")))</f>
        <v/>
      </c>
      <c r="AM642" s="19"/>
      <c r="AN642" s="19"/>
      <c r="AO642" s="19"/>
      <c r="AP642" s="19"/>
      <c r="AQ642" s="19"/>
      <c r="AR642" s="19"/>
      <c r="AS642" s="19"/>
      <c r="AT642" s="19"/>
      <c r="AU642" s="19"/>
      <c r="AV642" s="19"/>
    </row>
    <row r="643" customFormat="false" ht="15" hidden="false" customHeight="false" outlineLevel="0" collapsed="false">
      <c r="A643" s="19"/>
      <c r="B643" s="19"/>
      <c r="C643" s="19"/>
      <c r="D643" s="19"/>
      <c r="E643" s="19"/>
      <c r="F643" s="19"/>
      <c r="G643" s="19"/>
      <c r="H643" s="19"/>
      <c r="I643" s="19"/>
      <c r="J643" s="19"/>
      <c r="K643" s="19"/>
      <c r="L643" s="20"/>
      <c r="M643" s="20"/>
      <c r="N643" s="20"/>
      <c r="O643" s="20"/>
      <c r="P643" s="20"/>
      <c r="Q643" s="15" t="str">
        <f aca="false">IF(COUNT($L643:$P643)&lt;5,"",ROUND(($L643*Lists!$M$2+$M643*Lists!$M$3+$N643*Lists!$M$4+$O643*Lists!$M$5+$P643*Lists!$M$6)/5*100,0))</f>
        <v/>
      </c>
      <c r="R643" s="16" t="str">
        <f aca="false">IF($Q643="","",IF($Q643&gt;=Lists!$M$20,"A",IF($Q643&gt;=Lists!$M$21,"B","C")))</f>
        <v/>
      </c>
      <c r="S643" s="16" t="str">
        <f aca="false">IF($A643="","",IF(COUNTIF(Records!$C$5:$C$3000,$A643)=0,"No data",CHOOSE(_xlfn.MAXIFS(Records!$R$5:$R$3000,Records!$C$5:$C$3000,$A643,Records!$Y$5:$Y$3000,"&lt;&gt;Closed")+1,"OK","Alert","Danger")))</f>
        <v/>
      </c>
      <c r="T643" s="15" t="str">
        <f aca="false">IF($A643="","",COUNTIFS(Records!$C$5:$C$3000,$A643,Records!$R$5:$R$3000,"&gt;0",Records!$Y$5:$Y$3000,"&lt;&gt;Closed"))</f>
        <v/>
      </c>
      <c r="U643" s="20"/>
      <c r="V643" s="20"/>
      <c r="W643" s="20"/>
      <c r="X643" s="20"/>
      <c r="Y643" s="20"/>
      <c r="Z643" s="20"/>
      <c r="AA643" s="20"/>
      <c r="AB643" s="20"/>
      <c r="AC643" s="20"/>
      <c r="AD643" s="20"/>
      <c r="AE643" s="20"/>
      <c r="AF643" s="20"/>
      <c r="AG643" s="20"/>
      <c r="AH643" s="20"/>
      <c r="AI643" s="20"/>
      <c r="AJ643" s="21"/>
      <c r="AK643" s="15" t="str">
        <f aca="true">IF($AJ643="","",$AJ643-TODAY())</f>
        <v/>
      </c>
      <c r="AL643" s="16" t="str">
        <f aca="false">IF($AJ643="","",IF($AK643&lt;0,"Danger",IF($AK643&lt;=Lists!$M$24,"Alert","OK")))</f>
        <v/>
      </c>
      <c r="AM643" s="19"/>
      <c r="AN643" s="19"/>
      <c r="AO643" s="19"/>
      <c r="AP643" s="19"/>
      <c r="AQ643" s="19"/>
      <c r="AR643" s="19"/>
      <c r="AS643" s="19"/>
      <c r="AT643" s="19"/>
      <c r="AU643" s="19"/>
      <c r="AV643" s="19"/>
    </row>
    <row r="644" customFormat="false" ht="15" hidden="false" customHeight="false" outlineLevel="0" collapsed="false">
      <c r="A644" s="19"/>
      <c r="B644" s="19"/>
      <c r="C644" s="19"/>
      <c r="D644" s="19"/>
      <c r="E644" s="19"/>
      <c r="F644" s="19"/>
      <c r="G644" s="19"/>
      <c r="H644" s="19"/>
      <c r="I644" s="19"/>
      <c r="J644" s="19"/>
      <c r="K644" s="19"/>
      <c r="L644" s="20"/>
      <c r="M644" s="20"/>
      <c r="N644" s="20"/>
      <c r="O644" s="20"/>
      <c r="P644" s="20"/>
      <c r="Q644" s="15" t="str">
        <f aca="false">IF(COUNT($L644:$P644)&lt;5,"",ROUND(($L644*Lists!$M$2+$M644*Lists!$M$3+$N644*Lists!$M$4+$O644*Lists!$M$5+$P644*Lists!$M$6)/5*100,0))</f>
        <v/>
      </c>
      <c r="R644" s="16" t="str">
        <f aca="false">IF($Q644="","",IF($Q644&gt;=Lists!$M$20,"A",IF($Q644&gt;=Lists!$M$21,"B","C")))</f>
        <v/>
      </c>
      <c r="S644" s="16" t="str">
        <f aca="false">IF($A644="","",IF(COUNTIF(Records!$C$5:$C$3000,$A644)=0,"No data",CHOOSE(_xlfn.MAXIFS(Records!$R$5:$R$3000,Records!$C$5:$C$3000,$A644,Records!$Y$5:$Y$3000,"&lt;&gt;Closed")+1,"OK","Alert","Danger")))</f>
        <v/>
      </c>
      <c r="T644" s="15" t="str">
        <f aca="false">IF($A644="","",COUNTIFS(Records!$C$5:$C$3000,$A644,Records!$R$5:$R$3000,"&gt;0",Records!$Y$5:$Y$3000,"&lt;&gt;Closed"))</f>
        <v/>
      </c>
      <c r="U644" s="20"/>
      <c r="V644" s="20"/>
      <c r="W644" s="20"/>
      <c r="X644" s="20"/>
      <c r="Y644" s="20"/>
      <c r="Z644" s="20"/>
      <c r="AA644" s="20"/>
      <c r="AB644" s="20"/>
      <c r="AC644" s="20"/>
      <c r="AD644" s="20"/>
      <c r="AE644" s="20"/>
      <c r="AF644" s="20"/>
      <c r="AG644" s="20"/>
      <c r="AH644" s="20"/>
      <c r="AI644" s="20"/>
      <c r="AJ644" s="21"/>
      <c r="AK644" s="15" t="str">
        <f aca="true">IF($AJ644="","",$AJ644-TODAY())</f>
        <v/>
      </c>
      <c r="AL644" s="16" t="str">
        <f aca="false">IF($AJ644="","",IF($AK644&lt;0,"Danger",IF($AK644&lt;=Lists!$M$24,"Alert","OK")))</f>
        <v/>
      </c>
      <c r="AM644" s="19"/>
      <c r="AN644" s="19"/>
      <c r="AO644" s="19"/>
      <c r="AP644" s="19"/>
      <c r="AQ644" s="19"/>
      <c r="AR644" s="19"/>
      <c r="AS644" s="19"/>
      <c r="AT644" s="19"/>
      <c r="AU644" s="19"/>
      <c r="AV644" s="19"/>
    </row>
    <row r="645" customFormat="false" ht="15" hidden="false" customHeight="false" outlineLevel="0" collapsed="false">
      <c r="A645" s="19"/>
      <c r="B645" s="19"/>
      <c r="C645" s="19"/>
      <c r="D645" s="19"/>
      <c r="E645" s="19"/>
      <c r="F645" s="19"/>
      <c r="G645" s="19"/>
      <c r="H645" s="19"/>
      <c r="I645" s="19"/>
      <c r="J645" s="19"/>
      <c r="K645" s="19"/>
      <c r="L645" s="20"/>
      <c r="M645" s="20"/>
      <c r="N645" s="20"/>
      <c r="O645" s="20"/>
      <c r="P645" s="20"/>
      <c r="Q645" s="15" t="str">
        <f aca="false">IF(COUNT($L645:$P645)&lt;5,"",ROUND(($L645*Lists!$M$2+$M645*Lists!$M$3+$N645*Lists!$M$4+$O645*Lists!$M$5+$P645*Lists!$M$6)/5*100,0))</f>
        <v/>
      </c>
      <c r="R645" s="16" t="str">
        <f aca="false">IF($Q645="","",IF($Q645&gt;=Lists!$M$20,"A",IF($Q645&gt;=Lists!$M$21,"B","C")))</f>
        <v/>
      </c>
      <c r="S645" s="16" t="str">
        <f aca="false">IF($A645="","",IF(COUNTIF(Records!$C$5:$C$3000,$A645)=0,"No data",CHOOSE(_xlfn.MAXIFS(Records!$R$5:$R$3000,Records!$C$5:$C$3000,$A645,Records!$Y$5:$Y$3000,"&lt;&gt;Closed")+1,"OK","Alert","Danger")))</f>
        <v/>
      </c>
      <c r="T645" s="15" t="str">
        <f aca="false">IF($A645="","",COUNTIFS(Records!$C$5:$C$3000,$A645,Records!$R$5:$R$3000,"&gt;0",Records!$Y$5:$Y$3000,"&lt;&gt;Closed"))</f>
        <v/>
      </c>
      <c r="U645" s="20"/>
      <c r="V645" s="20"/>
      <c r="W645" s="20"/>
      <c r="X645" s="20"/>
      <c r="Y645" s="20"/>
      <c r="Z645" s="20"/>
      <c r="AA645" s="20"/>
      <c r="AB645" s="20"/>
      <c r="AC645" s="20"/>
      <c r="AD645" s="20"/>
      <c r="AE645" s="20"/>
      <c r="AF645" s="20"/>
      <c r="AG645" s="20"/>
      <c r="AH645" s="20"/>
      <c r="AI645" s="20"/>
      <c r="AJ645" s="21"/>
      <c r="AK645" s="15" t="str">
        <f aca="true">IF($AJ645="","",$AJ645-TODAY())</f>
        <v/>
      </c>
      <c r="AL645" s="16" t="str">
        <f aca="false">IF($AJ645="","",IF($AK645&lt;0,"Danger",IF($AK645&lt;=Lists!$M$24,"Alert","OK")))</f>
        <v/>
      </c>
      <c r="AM645" s="19"/>
      <c r="AN645" s="19"/>
      <c r="AO645" s="19"/>
      <c r="AP645" s="19"/>
      <c r="AQ645" s="19"/>
      <c r="AR645" s="19"/>
      <c r="AS645" s="19"/>
      <c r="AT645" s="19"/>
      <c r="AU645" s="19"/>
      <c r="AV645" s="19"/>
    </row>
    <row r="646" customFormat="false" ht="15" hidden="false" customHeight="false" outlineLevel="0" collapsed="false">
      <c r="A646" s="19"/>
      <c r="B646" s="19"/>
      <c r="C646" s="19"/>
      <c r="D646" s="19"/>
      <c r="E646" s="19"/>
      <c r="F646" s="19"/>
      <c r="G646" s="19"/>
      <c r="H646" s="19"/>
      <c r="I646" s="19"/>
      <c r="J646" s="19"/>
      <c r="K646" s="19"/>
      <c r="L646" s="20"/>
      <c r="M646" s="20"/>
      <c r="N646" s="20"/>
      <c r="O646" s="20"/>
      <c r="P646" s="20"/>
      <c r="Q646" s="15" t="str">
        <f aca="false">IF(COUNT($L646:$P646)&lt;5,"",ROUND(($L646*Lists!$M$2+$M646*Lists!$M$3+$N646*Lists!$M$4+$O646*Lists!$M$5+$P646*Lists!$M$6)/5*100,0))</f>
        <v/>
      </c>
      <c r="R646" s="16" t="str">
        <f aca="false">IF($Q646="","",IF($Q646&gt;=Lists!$M$20,"A",IF($Q646&gt;=Lists!$M$21,"B","C")))</f>
        <v/>
      </c>
      <c r="S646" s="16" t="str">
        <f aca="false">IF($A646="","",IF(COUNTIF(Records!$C$5:$C$3000,$A646)=0,"No data",CHOOSE(_xlfn.MAXIFS(Records!$R$5:$R$3000,Records!$C$5:$C$3000,$A646,Records!$Y$5:$Y$3000,"&lt;&gt;Closed")+1,"OK","Alert","Danger")))</f>
        <v/>
      </c>
      <c r="T646" s="15" t="str">
        <f aca="false">IF($A646="","",COUNTIFS(Records!$C$5:$C$3000,$A646,Records!$R$5:$R$3000,"&gt;0",Records!$Y$5:$Y$3000,"&lt;&gt;Closed"))</f>
        <v/>
      </c>
      <c r="U646" s="20"/>
      <c r="V646" s="20"/>
      <c r="W646" s="20"/>
      <c r="X646" s="20"/>
      <c r="Y646" s="20"/>
      <c r="Z646" s="20"/>
      <c r="AA646" s="20"/>
      <c r="AB646" s="20"/>
      <c r="AC646" s="20"/>
      <c r="AD646" s="20"/>
      <c r="AE646" s="20"/>
      <c r="AF646" s="20"/>
      <c r="AG646" s="20"/>
      <c r="AH646" s="20"/>
      <c r="AI646" s="20"/>
      <c r="AJ646" s="21"/>
      <c r="AK646" s="15" t="str">
        <f aca="true">IF($AJ646="","",$AJ646-TODAY())</f>
        <v/>
      </c>
      <c r="AL646" s="16" t="str">
        <f aca="false">IF($AJ646="","",IF($AK646&lt;0,"Danger",IF($AK646&lt;=Lists!$M$24,"Alert","OK")))</f>
        <v/>
      </c>
      <c r="AM646" s="19"/>
      <c r="AN646" s="19"/>
      <c r="AO646" s="19"/>
      <c r="AP646" s="19"/>
      <c r="AQ646" s="19"/>
      <c r="AR646" s="19"/>
      <c r="AS646" s="19"/>
      <c r="AT646" s="19"/>
      <c r="AU646" s="19"/>
      <c r="AV646" s="19"/>
    </row>
    <row r="647" customFormat="false" ht="15" hidden="false" customHeight="false" outlineLevel="0" collapsed="false">
      <c r="A647" s="19"/>
      <c r="B647" s="19"/>
      <c r="C647" s="19"/>
      <c r="D647" s="19"/>
      <c r="E647" s="19"/>
      <c r="F647" s="19"/>
      <c r="G647" s="19"/>
      <c r="H647" s="19"/>
      <c r="I647" s="19"/>
      <c r="J647" s="19"/>
      <c r="K647" s="19"/>
      <c r="L647" s="20"/>
      <c r="M647" s="20"/>
      <c r="N647" s="20"/>
      <c r="O647" s="20"/>
      <c r="P647" s="20"/>
      <c r="Q647" s="15" t="str">
        <f aca="false">IF(COUNT($L647:$P647)&lt;5,"",ROUND(($L647*Lists!$M$2+$M647*Lists!$M$3+$N647*Lists!$M$4+$O647*Lists!$M$5+$P647*Lists!$M$6)/5*100,0))</f>
        <v/>
      </c>
      <c r="R647" s="16" t="str">
        <f aca="false">IF($Q647="","",IF($Q647&gt;=Lists!$M$20,"A",IF($Q647&gt;=Lists!$M$21,"B","C")))</f>
        <v/>
      </c>
      <c r="S647" s="16" t="str">
        <f aca="false">IF($A647="","",IF(COUNTIF(Records!$C$5:$C$3000,$A647)=0,"No data",CHOOSE(_xlfn.MAXIFS(Records!$R$5:$R$3000,Records!$C$5:$C$3000,$A647,Records!$Y$5:$Y$3000,"&lt;&gt;Closed")+1,"OK","Alert","Danger")))</f>
        <v/>
      </c>
      <c r="T647" s="15" t="str">
        <f aca="false">IF($A647="","",COUNTIFS(Records!$C$5:$C$3000,$A647,Records!$R$5:$R$3000,"&gt;0",Records!$Y$5:$Y$3000,"&lt;&gt;Closed"))</f>
        <v/>
      </c>
      <c r="U647" s="20"/>
      <c r="V647" s="20"/>
      <c r="W647" s="20"/>
      <c r="X647" s="20"/>
      <c r="Y647" s="20"/>
      <c r="Z647" s="20"/>
      <c r="AA647" s="20"/>
      <c r="AB647" s="20"/>
      <c r="AC647" s="20"/>
      <c r="AD647" s="20"/>
      <c r="AE647" s="20"/>
      <c r="AF647" s="20"/>
      <c r="AG647" s="20"/>
      <c r="AH647" s="20"/>
      <c r="AI647" s="20"/>
      <c r="AJ647" s="21"/>
      <c r="AK647" s="15" t="str">
        <f aca="true">IF($AJ647="","",$AJ647-TODAY())</f>
        <v/>
      </c>
      <c r="AL647" s="16" t="str">
        <f aca="false">IF($AJ647="","",IF($AK647&lt;0,"Danger",IF($AK647&lt;=Lists!$M$24,"Alert","OK")))</f>
        <v/>
      </c>
      <c r="AM647" s="19"/>
      <c r="AN647" s="19"/>
      <c r="AO647" s="19"/>
      <c r="AP647" s="19"/>
      <c r="AQ647" s="19"/>
      <c r="AR647" s="19"/>
      <c r="AS647" s="19"/>
      <c r="AT647" s="19"/>
      <c r="AU647" s="19"/>
      <c r="AV647" s="19"/>
    </row>
    <row r="648" customFormat="false" ht="15" hidden="false" customHeight="false" outlineLevel="0" collapsed="false">
      <c r="A648" s="19"/>
      <c r="B648" s="19"/>
      <c r="C648" s="19"/>
      <c r="D648" s="19"/>
      <c r="E648" s="19"/>
      <c r="F648" s="19"/>
      <c r="G648" s="19"/>
      <c r="H648" s="19"/>
      <c r="I648" s="19"/>
      <c r="J648" s="19"/>
      <c r="K648" s="19"/>
      <c r="L648" s="20"/>
      <c r="M648" s="20"/>
      <c r="N648" s="20"/>
      <c r="O648" s="20"/>
      <c r="P648" s="20"/>
      <c r="Q648" s="15" t="str">
        <f aca="false">IF(COUNT($L648:$P648)&lt;5,"",ROUND(($L648*Lists!$M$2+$M648*Lists!$M$3+$N648*Lists!$M$4+$O648*Lists!$M$5+$P648*Lists!$M$6)/5*100,0))</f>
        <v/>
      </c>
      <c r="R648" s="16" t="str">
        <f aca="false">IF($Q648="","",IF($Q648&gt;=Lists!$M$20,"A",IF($Q648&gt;=Lists!$M$21,"B","C")))</f>
        <v/>
      </c>
      <c r="S648" s="16" t="str">
        <f aca="false">IF($A648="","",IF(COUNTIF(Records!$C$5:$C$3000,$A648)=0,"No data",CHOOSE(_xlfn.MAXIFS(Records!$R$5:$R$3000,Records!$C$5:$C$3000,$A648,Records!$Y$5:$Y$3000,"&lt;&gt;Closed")+1,"OK","Alert","Danger")))</f>
        <v/>
      </c>
      <c r="T648" s="15" t="str">
        <f aca="false">IF($A648="","",COUNTIFS(Records!$C$5:$C$3000,$A648,Records!$R$5:$R$3000,"&gt;0",Records!$Y$5:$Y$3000,"&lt;&gt;Closed"))</f>
        <v/>
      </c>
      <c r="U648" s="20"/>
      <c r="V648" s="20"/>
      <c r="W648" s="20"/>
      <c r="X648" s="20"/>
      <c r="Y648" s="20"/>
      <c r="Z648" s="20"/>
      <c r="AA648" s="20"/>
      <c r="AB648" s="20"/>
      <c r="AC648" s="20"/>
      <c r="AD648" s="20"/>
      <c r="AE648" s="20"/>
      <c r="AF648" s="20"/>
      <c r="AG648" s="20"/>
      <c r="AH648" s="20"/>
      <c r="AI648" s="20"/>
      <c r="AJ648" s="21"/>
      <c r="AK648" s="15" t="str">
        <f aca="true">IF($AJ648="","",$AJ648-TODAY())</f>
        <v/>
      </c>
      <c r="AL648" s="16" t="str">
        <f aca="false">IF($AJ648="","",IF($AK648&lt;0,"Danger",IF($AK648&lt;=Lists!$M$24,"Alert","OK")))</f>
        <v/>
      </c>
      <c r="AM648" s="19"/>
      <c r="AN648" s="19"/>
      <c r="AO648" s="19"/>
      <c r="AP648" s="19"/>
      <c r="AQ648" s="19"/>
      <c r="AR648" s="19"/>
      <c r="AS648" s="19"/>
      <c r="AT648" s="19"/>
      <c r="AU648" s="19"/>
      <c r="AV648" s="19"/>
    </row>
    <row r="649" customFormat="false" ht="15" hidden="false" customHeight="false" outlineLevel="0" collapsed="false">
      <c r="A649" s="19"/>
      <c r="B649" s="19"/>
      <c r="C649" s="19"/>
      <c r="D649" s="19"/>
      <c r="E649" s="19"/>
      <c r="F649" s="19"/>
      <c r="G649" s="19"/>
      <c r="H649" s="19"/>
      <c r="I649" s="19"/>
      <c r="J649" s="19"/>
      <c r="K649" s="19"/>
      <c r="L649" s="20"/>
      <c r="M649" s="20"/>
      <c r="N649" s="20"/>
      <c r="O649" s="20"/>
      <c r="P649" s="20"/>
      <c r="Q649" s="15" t="str">
        <f aca="false">IF(COUNT($L649:$P649)&lt;5,"",ROUND(($L649*Lists!$M$2+$M649*Lists!$M$3+$N649*Lists!$M$4+$O649*Lists!$M$5+$P649*Lists!$M$6)/5*100,0))</f>
        <v/>
      </c>
      <c r="R649" s="16" t="str">
        <f aca="false">IF($Q649="","",IF($Q649&gt;=Lists!$M$20,"A",IF($Q649&gt;=Lists!$M$21,"B","C")))</f>
        <v/>
      </c>
      <c r="S649" s="16" t="str">
        <f aca="false">IF($A649="","",IF(COUNTIF(Records!$C$5:$C$3000,$A649)=0,"No data",CHOOSE(_xlfn.MAXIFS(Records!$R$5:$R$3000,Records!$C$5:$C$3000,$A649,Records!$Y$5:$Y$3000,"&lt;&gt;Closed")+1,"OK","Alert","Danger")))</f>
        <v/>
      </c>
      <c r="T649" s="15" t="str">
        <f aca="false">IF($A649="","",COUNTIFS(Records!$C$5:$C$3000,$A649,Records!$R$5:$R$3000,"&gt;0",Records!$Y$5:$Y$3000,"&lt;&gt;Closed"))</f>
        <v/>
      </c>
      <c r="U649" s="20"/>
      <c r="V649" s="20"/>
      <c r="W649" s="20"/>
      <c r="X649" s="20"/>
      <c r="Y649" s="20"/>
      <c r="Z649" s="20"/>
      <c r="AA649" s="20"/>
      <c r="AB649" s="20"/>
      <c r="AC649" s="20"/>
      <c r="AD649" s="20"/>
      <c r="AE649" s="20"/>
      <c r="AF649" s="20"/>
      <c r="AG649" s="20"/>
      <c r="AH649" s="20"/>
      <c r="AI649" s="20"/>
      <c r="AJ649" s="21"/>
      <c r="AK649" s="15" t="str">
        <f aca="true">IF($AJ649="","",$AJ649-TODAY())</f>
        <v/>
      </c>
      <c r="AL649" s="16" t="str">
        <f aca="false">IF($AJ649="","",IF($AK649&lt;0,"Danger",IF($AK649&lt;=Lists!$M$24,"Alert","OK")))</f>
        <v/>
      </c>
      <c r="AM649" s="19"/>
      <c r="AN649" s="19"/>
      <c r="AO649" s="19"/>
      <c r="AP649" s="19"/>
      <c r="AQ649" s="19"/>
      <c r="AR649" s="19"/>
      <c r="AS649" s="19"/>
      <c r="AT649" s="19"/>
      <c r="AU649" s="19"/>
      <c r="AV649" s="19"/>
    </row>
    <row r="650" customFormat="false" ht="15" hidden="false" customHeight="false" outlineLevel="0" collapsed="false">
      <c r="A650" s="19"/>
      <c r="B650" s="19"/>
      <c r="C650" s="19"/>
      <c r="D650" s="19"/>
      <c r="E650" s="19"/>
      <c r="F650" s="19"/>
      <c r="G650" s="19"/>
      <c r="H650" s="19"/>
      <c r="I650" s="19"/>
      <c r="J650" s="19"/>
      <c r="K650" s="19"/>
      <c r="L650" s="20"/>
      <c r="M650" s="20"/>
      <c r="N650" s="20"/>
      <c r="O650" s="20"/>
      <c r="P650" s="20"/>
      <c r="Q650" s="15" t="str">
        <f aca="false">IF(COUNT($L650:$P650)&lt;5,"",ROUND(($L650*Lists!$M$2+$M650*Lists!$M$3+$N650*Lists!$M$4+$O650*Lists!$M$5+$P650*Lists!$M$6)/5*100,0))</f>
        <v/>
      </c>
      <c r="R650" s="16" t="str">
        <f aca="false">IF($Q650="","",IF($Q650&gt;=Lists!$M$20,"A",IF($Q650&gt;=Lists!$M$21,"B","C")))</f>
        <v/>
      </c>
      <c r="S650" s="16" t="str">
        <f aca="false">IF($A650="","",IF(COUNTIF(Records!$C$5:$C$3000,$A650)=0,"No data",CHOOSE(_xlfn.MAXIFS(Records!$R$5:$R$3000,Records!$C$5:$C$3000,$A650,Records!$Y$5:$Y$3000,"&lt;&gt;Closed")+1,"OK","Alert","Danger")))</f>
        <v/>
      </c>
      <c r="T650" s="15" t="str">
        <f aca="false">IF($A650="","",COUNTIFS(Records!$C$5:$C$3000,$A650,Records!$R$5:$R$3000,"&gt;0",Records!$Y$5:$Y$3000,"&lt;&gt;Closed"))</f>
        <v/>
      </c>
      <c r="U650" s="20"/>
      <c r="V650" s="20"/>
      <c r="W650" s="20"/>
      <c r="X650" s="20"/>
      <c r="Y650" s="20"/>
      <c r="Z650" s="20"/>
      <c r="AA650" s="20"/>
      <c r="AB650" s="20"/>
      <c r="AC650" s="20"/>
      <c r="AD650" s="20"/>
      <c r="AE650" s="20"/>
      <c r="AF650" s="20"/>
      <c r="AG650" s="20"/>
      <c r="AH650" s="20"/>
      <c r="AI650" s="20"/>
      <c r="AJ650" s="21"/>
      <c r="AK650" s="15" t="str">
        <f aca="true">IF($AJ650="","",$AJ650-TODAY())</f>
        <v/>
      </c>
      <c r="AL650" s="16" t="str">
        <f aca="false">IF($AJ650="","",IF($AK650&lt;0,"Danger",IF($AK650&lt;=Lists!$M$24,"Alert","OK")))</f>
        <v/>
      </c>
      <c r="AM650" s="19"/>
      <c r="AN650" s="19"/>
      <c r="AO650" s="19"/>
      <c r="AP650" s="19"/>
      <c r="AQ650" s="19"/>
      <c r="AR650" s="19"/>
      <c r="AS650" s="19"/>
      <c r="AT650" s="19"/>
      <c r="AU650" s="19"/>
      <c r="AV650" s="19"/>
    </row>
    <row r="651" customFormat="false" ht="15" hidden="false" customHeight="false" outlineLevel="0" collapsed="false">
      <c r="A651" s="19"/>
      <c r="B651" s="19"/>
      <c r="C651" s="19"/>
      <c r="D651" s="19"/>
      <c r="E651" s="19"/>
      <c r="F651" s="19"/>
      <c r="G651" s="19"/>
      <c r="H651" s="19"/>
      <c r="I651" s="19"/>
      <c r="J651" s="19"/>
      <c r="K651" s="19"/>
      <c r="L651" s="20"/>
      <c r="M651" s="20"/>
      <c r="N651" s="20"/>
      <c r="O651" s="20"/>
      <c r="P651" s="20"/>
      <c r="Q651" s="15" t="str">
        <f aca="false">IF(COUNT($L651:$P651)&lt;5,"",ROUND(($L651*Lists!$M$2+$M651*Lists!$M$3+$N651*Lists!$M$4+$O651*Lists!$M$5+$P651*Lists!$M$6)/5*100,0))</f>
        <v/>
      </c>
      <c r="R651" s="16" t="str">
        <f aca="false">IF($Q651="","",IF($Q651&gt;=Lists!$M$20,"A",IF($Q651&gt;=Lists!$M$21,"B","C")))</f>
        <v/>
      </c>
      <c r="S651" s="16" t="str">
        <f aca="false">IF($A651="","",IF(COUNTIF(Records!$C$5:$C$3000,$A651)=0,"No data",CHOOSE(_xlfn.MAXIFS(Records!$R$5:$R$3000,Records!$C$5:$C$3000,$A651,Records!$Y$5:$Y$3000,"&lt;&gt;Closed")+1,"OK","Alert","Danger")))</f>
        <v/>
      </c>
      <c r="T651" s="15" t="str">
        <f aca="false">IF($A651="","",COUNTIFS(Records!$C$5:$C$3000,$A651,Records!$R$5:$R$3000,"&gt;0",Records!$Y$5:$Y$3000,"&lt;&gt;Closed"))</f>
        <v/>
      </c>
      <c r="U651" s="20"/>
      <c r="V651" s="20"/>
      <c r="W651" s="20"/>
      <c r="X651" s="20"/>
      <c r="Y651" s="20"/>
      <c r="Z651" s="20"/>
      <c r="AA651" s="20"/>
      <c r="AB651" s="20"/>
      <c r="AC651" s="20"/>
      <c r="AD651" s="20"/>
      <c r="AE651" s="20"/>
      <c r="AF651" s="20"/>
      <c r="AG651" s="20"/>
      <c r="AH651" s="20"/>
      <c r="AI651" s="20"/>
      <c r="AJ651" s="21"/>
      <c r="AK651" s="15" t="str">
        <f aca="true">IF($AJ651="","",$AJ651-TODAY())</f>
        <v/>
      </c>
      <c r="AL651" s="16" t="str">
        <f aca="false">IF($AJ651="","",IF($AK651&lt;0,"Danger",IF($AK651&lt;=Lists!$M$24,"Alert","OK")))</f>
        <v/>
      </c>
      <c r="AM651" s="19"/>
      <c r="AN651" s="19"/>
      <c r="AO651" s="19"/>
      <c r="AP651" s="19"/>
      <c r="AQ651" s="19"/>
      <c r="AR651" s="19"/>
      <c r="AS651" s="19"/>
      <c r="AT651" s="19"/>
      <c r="AU651" s="19"/>
      <c r="AV651" s="19"/>
    </row>
    <row r="652" customFormat="false" ht="15" hidden="false" customHeight="false" outlineLevel="0" collapsed="false">
      <c r="A652" s="19"/>
      <c r="B652" s="19"/>
      <c r="C652" s="19"/>
      <c r="D652" s="19"/>
      <c r="E652" s="19"/>
      <c r="F652" s="19"/>
      <c r="G652" s="19"/>
      <c r="H652" s="19"/>
      <c r="I652" s="19"/>
      <c r="J652" s="19"/>
      <c r="K652" s="19"/>
      <c r="L652" s="20"/>
      <c r="M652" s="20"/>
      <c r="N652" s="20"/>
      <c r="O652" s="20"/>
      <c r="P652" s="20"/>
      <c r="Q652" s="15" t="str">
        <f aca="false">IF(COUNT($L652:$P652)&lt;5,"",ROUND(($L652*Lists!$M$2+$M652*Lists!$M$3+$N652*Lists!$M$4+$O652*Lists!$M$5+$P652*Lists!$M$6)/5*100,0))</f>
        <v/>
      </c>
      <c r="R652" s="16" t="str">
        <f aca="false">IF($Q652="","",IF($Q652&gt;=Lists!$M$20,"A",IF($Q652&gt;=Lists!$M$21,"B","C")))</f>
        <v/>
      </c>
      <c r="S652" s="16" t="str">
        <f aca="false">IF($A652="","",IF(COUNTIF(Records!$C$5:$C$3000,$A652)=0,"No data",CHOOSE(_xlfn.MAXIFS(Records!$R$5:$R$3000,Records!$C$5:$C$3000,$A652,Records!$Y$5:$Y$3000,"&lt;&gt;Closed")+1,"OK","Alert","Danger")))</f>
        <v/>
      </c>
      <c r="T652" s="15" t="str">
        <f aca="false">IF($A652="","",COUNTIFS(Records!$C$5:$C$3000,$A652,Records!$R$5:$R$3000,"&gt;0",Records!$Y$5:$Y$3000,"&lt;&gt;Closed"))</f>
        <v/>
      </c>
      <c r="U652" s="20"/>
      <c r="V652" s="20"/>
      <c r="W652" s="20"/>
      <c r="X652" s="20"/>
      <c r="Y652" s="20"/>
      <c r="Z652" s="20"/>
      <c r="AA652" s="20"/>
      <c r="AB652" s="20"/>
      <c r="AC652" s="20"/>
      <c r="AD652" s="20"/>
      <c r="AE652" s="20"/>
      <c r="AF652" s="20"/>
      <c r="AG652" s="20"/>
      <c r="AH652" s="20"/>
      <c r="AI652" s="20"/>
      <c r="AJ652" s="21"/>
      <c r="AK652" s="15" t="str">
        <f aca="true">IF($AJ652="","",$AJ652-TODAY())</f>
        <v/>
      </c>
      <c r="AL652" s="16" t="str">
        <f aca="false">IF($AJ652="","",IF($AK652&lt;0,"Danger",IF($AK652&lt;=Lists!$M$24,"Alert","OK")))</f>
        <v/>
      </c>
      <c r="AM652" s="19"/>
      <c r="AN652" s="19"/>
      <c r="AO652" s="19"/>
      <c r="AP652" s="19"/>
      <c r="AQ652" s="19"/>
      <c r="AR652" s="19"/>
      <c r="AS652" s="19"/>
      <c r="AT652" s="19"/>
      <c r="AU652" s="19"/>
      <c r="AV652" s="19"/>
    </row>
    <row r="653" customFormat="false" ht="15" hidden="false" customHeight="false" outlineLevel="0" collapsed="false">
      <c r="A653" s="19"/>
      <c r="B653" s="19"/>
      <c r="C653" s="19"/>
      <c r="D653" s="19"/>
      <c r="E653" s="19"/>
      <c r="F653" s="19"/>
      <c r="G653" s="19"/>
      <c r="H653" s="19"/>
      <c r="I653" s="19"/>
      <c r="J653" s="19"/>
      <c r="K653" s="19"/>
      <c r="L653" s="20"/>
      <c r="M653" s="20"/>
      <c r="N653" s="20"/>
      <c r="O653" s="20"/>
      <c r="P653" s="20"/>
      <c r="Q653" s="15" t="str">
        <f aca="false">IF(COUNT($L653:$P653)&lt;5,"",ROUND(($L653*Lists!$M$2+$M653*Lists!$M$3+$N653*Lists!$M$4+$O653*Lists!$M$5+$P653*Lists!$M$6)/5*100,0))</f>
        <v/>
      </c>
      <c r="R653" s="16" t="str">
        <f aca="false">IF($Q653="","",IF($Q653&gt;=Lists!$M$20,"A",IF($Q653&gt;=Lists!$M$21,"B","C")))</f>
        <v/>
      </c>
      <c r="S653" s="16" t="str">
        <f aca="false">IF($A653="","",IF(COUNTIF(Records!$C$5:$C$3000,$A653)=0,"No data",CHOOSE(_xlfn.MAXIFS(Records!$R$5:$R$3000,Records!$C$5:$C$3000,$A653,Records!$Y$5:$Y$3000,"&lt;&gt;Closed")+1,"OK","Alert","Danger")))</f>
        <v/>
      </c>
      <c r="T653" s="15" t="str">
        <f aca="false">IF($A653="","",COUNTIFS(Records!$C$5:$C$3000,$A653,Records!$R$5:$R$3000,"&gt;0",Records!$Y$5:$Y$3000,"&lt;&gt;Closed"))</f>
        <v/>
      </c>
      <c r="U653" s="20"/>
      <c r="V653" s="20"/>
      <c r="W653" s="20"/>
      <c r="X653" s="20"/>
      <c r="Y653" s="20"/>
      <c r="Z653" s="20"/>
      <c r="AA653" s="20"/>
      <c r="AB653" s="20"/>
      <c r="AC653" s="20"/>
      <c r="AD653" s="20"/>
      <c r="AE653" s="20"/>
      <c r="AF653" s="20"/>
      <c r="AG653" s="20"/>
      <c r="AH653" s="20"/>
      <c r="AI653" s="20"/>
      <c r="AJ653" s="21"/>
      <c r="AK653" s="15" t="str">
        <f aca="true">IF($AJ653="","",$AJ653-TODAY())</f>
        <v/>
      </c>
      <c r="AL653" s="16" t="str">
        <f aca="false">IF($AJ653="","",IF($AK653&lt;0,"Danger",IF($AK653&lt;=Lists!$M$24,"Alert","OK")))</f>
        <v/>
      </c>
      <c r="AM653" s="19"/>
      <c r="AN653" s="19"/>
      <c r="AO653" s="19"/>
      <c r="AP653" s="19"/>
      <c r="AQ653" s="19"/>
      <c r="AR653" s="19"/>
      <c r="AS653" s="19"/>
      <c r="AT653" s="19"/>
      <c r="AU653" s="19"/>
      <c r="AV653" s="19"/>
    </row>
    <row r="654" customFormat="false" ht="15" hidden="false" customHeight="false" outlineLevel="0" collapsed="false">
      <c r="A654" s="19"/>
      <c r="B654" s="19"/>
      <c r="C654" s="19"/>
      <c r="D654" s="19"/>
      <c r="E654" s="19"/>
      <c r="F654" s="19"/>
      <c r="G654" s="19"/>
      <c r="H654" s="19"/>
      <c r="I654" s="19"/>
      <c r="J654" s="19"/>
      <c r="K654" s="19"/>
      <c r="L654" s="20"/>
      <c r="M654" s="20"/>
      <c r="N654" s="20"/>
      <c r="O654" s="20"/>
      <c r="P654" s="20"/>
      <c r="Q654" s="15" t="str">
        <f aca="false">IF(COUNT($L654:$P654)&lt;5,"",ROUND(($L654*Lists!$M$2+$M654*Lists!$M$3+$N654*Lists!$M$4+$O654*Lists!$M$5+$P654*Lists!$M$6)/5*100,0))</f>
        <v/>
      </c>
      <c r="R654" s="16" t="str">
        <f aca="false">IF($Q654="","",IF($Q654&gt;=Lists!$M$20,"A",IF($Q654&gt;=Lists!$M$21,"B","C")))</f>
        <v/>
      </c>
      <c r="S654" s="16" t="str">
        <f aca="false">IF($A654="","",IF(COUNTIF(Records!$C$5:$C$3000,$A654)=0,"No data",CHOOSE(_xlfn.MAXIFS(Records!$R$5:$R$3000,Records!$C$5:$C$3000,$A654,Records!$Y$5:$Y$3000,"&lt;&gt;Closed")+1,"OK","Alert","Danger")))</f>
        <v/>
      </c>
      <c r="T654" s="15" t="str">
        <f aca="false">IF($A654="","",COUNTIFS(Records!$C$5:$C$3000,$A654,Records!$R$5:$R$3000,"&gt;0",Records!$Y$5:$Y$3000,"&lt;&gt;Closed"))</f>
        <v/>
      </c>
      <c r="U654" s="20"/>
      <c r="V654" s="20"/>
      <c r="W654" s="20"/>
      <c r="X654" s="20"/>
      <c r="Y654" s="20"/>
      <c r="Z654" s="20"/>
      <c r="AA654" s="20"/>
      <c r="AB654" s="20"/>
      <c r="AC654" s="20"/>
      <c r="AD654" s="20"/>
      <c r="AE654" s="20"/>
      <c r="AF654" s="20"/>
      <c r="AG654" s="20"/>
      <c r="AH654" s="20"/>
      <c r="AI654" s="20"/>
      <c r="AJ654" s="21"/>
      <c r="AK654" s="15" t="str">
        <f aca="true">IF($AJ654="","",$AJ654-TODAY())</f>
        <v/>
      </c>
      <c r="AL654" s="16" t="str">
        <f aca="false">IF($AJ654="","",IF($AK654&lt;0,"Danger",IF($AK654&lt;=Lists!$M$24,"Alert","OK")))</f>
        <v/>
      </c>
      <c r="AM654" s="19"/>
      <c r="AN654" s="19"/>
      <c r="AO654" s="19"/>
      <c r="AP654" s="19"/>
      <c r="AQ654" s="19"/>
      <c r="AR654" s="19"/>
      <c r="AS654" s="19"/>
      <c r="AT654" s="19"/>
      <c r="AU654" s="19"/>
      <c r="AV654" s="19"/>
    </row>
    <row r="655" customFormat="false" ht="15" hidden="false" customHeight="false" outlineLevel="0" collapsed="false">
      <c r="A655" s="19"/>
      <c r="B655" s="19"/>
      <c r="C655" s="19"/>
      <c r="D655" s="19"/>
      <c r="E655" s="19"/>
      <c r="F655" s="19"/>
      <c r="G655" s="19"/>
      <c r="H655" s="19"/>
      <c r="I655" s="19"/>
      <c r="J655" s="19"/>
      <c r="K655" s="19"/>
      <c r="L655" s="20"/>
      <c r="M655" s="20"/>
      <c r="N655" s="20"/>
      <c r="O655" s="20"/>
      <c r="P655" s="20"/>
      <c r="Q655" s="15" t="str">
        <f aca="false">IF(COUNT($L655:$P655)&lt;5,"",ROUND(($L655*Lists!$M$2+$M655*Lists!$M$3+$N655*Lists!$M$4+$O655*Lists!$M$5+$P655*Lists!$M$6)/5*100,0))</f>
        <v/>
      </c>
      <c r="R655" s="16" t="str">
        <f aca="false">IF($Q655="","",IF($Q655&gt;=Lists!$M$20,"A",IF($Q655&gt;=Lists!$M$21,"B","C")))</f>
        <v/>
      </c>
      <c r="S655" s="16" t="str">
        <f aca="false">IF($A655="","",IF(COUNTIF(Records!$C$5:$C$3000,$A655)=0,"No data",CHOOSE(_xlfn.MAXIFS(Records!$R$5:$R$3000,Records!$C$5:$C$3000,$A655,Records!$Y$5:$Y$3000,"&lt;&gt;Closed")+1,"OK","Alert","Danger")))</f>
        <v/>
      </c>
      <c r="T655" s="15" t="str">
        <f aca="false">IF($A655="","",COUNTIFS(Records!$C$5:$C$3000,$A655,Records!$R$5:$R$3000,"&gt;0",Records!$Y$5:$Y$3000,"&lt;&gt;Closed"))</f>
        <v/>
      </c>
      <c r="U655" s="20"/>
      <c r="V655" s="20"/>
      <c r="W655" s="20"/>
      <c r="X655" s="20"/>
      <c r="Y655" s="20"/>
      <c r="Z655" s="20"/>
      <c r="AA655" s="20"/>
      <c r="AB655" s="20"/>
      <c r="AC655" s="20"/>
      <c r="AD655" s="20"/>
      <c r="AE655" s="20"/>
      <c r="AF655" s="20"/>
      <c r="AG655" s="20"/>
      <c r="AH655" s="20"/>
      <c r="AI655" s="20"/>
      <c r="AJ655" s="21"/>
      <c r="AK655" s="15" t="str">
        <f aca="true">IF($AJ655="","",$AJ655-TODAY())</f>
        <v/>
      </c>
      <c r="AL655" s="16" t="str">
        <f aca="false">IF($AJ655="","",IF($AK655&lt;0,"Danger",IF($AK655&lt;=Lists!$M$24,"Alert","OK")))</f>
        <v/>
      </c>
      <c r="AM655" s="19"/>
      <c r="AN655" s="19"/>
      <c r="AO655" s="19"/>
      <c r="AP655" s="19"/>
      <c r="AQ655" s="19"/>
      <c r="AR655" s="19"/>
      <c r="AS655" s="19"/>
      <c r="AT655" s="19"/>
      <c r="AU655" s="19"/>
      <c r="AV655" s="19"/>
    </row>
    <row r="656" customFormat="false" ht="15" hidden="false" customHeight="false" outlineLevel="0" collapsed="false">
      <c r="A656" s="19"/>
      <c r="B656" s="19"/>
      <c r="C656" s="19"/>
      <c r="D656" s="19"/>
      <c r="E656" s="19"/>
      <c r="F656" s="19"/>
      <c r="G656" s="19"/>
      <c r="H656" s="19"/>
      <c r="I656" s="19"/>
      <c r="J656" s="19"/>
      <c r="K656" s="19"/>
      <c r="L656" s="20"/>
      <c r="M656" s="20"/>
      <c r="N656" s="20"/>
      <c r="O656" s="20"/>
      <c r="P656" s="20"/>
      <c r="Q656" s="15" t="str">
        <f aca="false">IF(COUNT($L656:$P656)&lt;5,"",ROUND(($L656*Lists!$M$2+$M656*Lists!$M$3+$N656*Lists!$M$4+$O656*Lists!$M$5+$P656*Lists!$M$6)/5*100,0))</f>
        <v/>
      </c>
      <c r="R656" s="16" t="str">
        <f aca="false">IF($Q656="","",IF($Q656&gt;=Lists!$M$20,"A",IF($Q656&gt;=Lists!$M$21,"B","C")))</f>
        <v/>
      </c>
      <c r="S656" s="16" t="str">
        <f aca="false">IF($A656="","",IF(COUNTIF(Records!$C$5:$C$3000,$A656)=0,"No data",CHOOSE(_xlfn.MAXIFS(Records!$R$5:$R$3000,Records!$C$5:$C$3000,$A656,Records!$Y$5:$Y$3000,"&lt;&gt;Closed")+1,"OK","Alert","Danger")))</f>
        <v/>
      </c>
      <c r="T656" s="15" t="str">
        <f aca="false">IF($A656="","",COUNTIFS(Records!$C$5:$C$3000,$A656,Records!$R$5:$R$3000,"&gt;0",Records!$Y$5:$Y$3000,"&lt;&gt;Closed"))</f>
        <v/>
      </c>
      <c r="U656" s="20"/>
      <c r="V656" s="20"/>
      <c r="W656" s="20"/>
      <c r="X656" s="20"/>
      <c r="Y656" s="20"/>
      <c r="Z656" s="20"/>
      <c r="AA656" s="20"/>
      <c r="AB656" s="20"/>
      <c r="AC656" s="20"/>
      <c r="AD656" s="20"/>
      <c r="AE656" s="20"/>
      <c r="AF656" s="20"/>
      <c r="AG656" s="20"/>
      <c r="AH656" s="20"/>
      <c r="AI656" s="20"/>
      <c r="AJ656" s="21"/>
      <c r="AK656" s="15" t="str">
        <f aca="true">IF($AJ656="","",$AJ656-TODAY())</f>
        <v/>
      </c>
      <c r="AL656" s="16" t="str">
        <f aca="false">IF($AJ656="","",IF($AK656&lt;0,"Danger",IF($AK656&lt;=Lists!$M$24,"Alert","OK")))</f>
        <v/>
      </c>
      <c r="AM656" s="19"/>
      <c r="AN656" s="19"/>
      <c r="AO656" s="19"/>
      <c r="AP656" s="19"/>
      <c r="AQ656" s="19"/>
      <c r="AR656" s="19"/>
      <c r="AS656" s="19"/>
      <c r="AT656" s="19"/>
      <c r="AU656" s="19"/>
      <c r="AV656" s="19"/>
    </row>
    <row r="657" customFormat="false" ht="15" hidden="false" customHeight="false" outlineLevel="0" collapsed="false">
      <c r="A657" s="19"/>
      <c r="B657" s="19"/>
      <c r="C657" s="19"/>
      <c r="D657" s="19"/>
      <c r="E657" s="19"/>
      <c r="F657" s="19"/>
      <c r="G657" s="19"/>
      <c r="H657" s="19"/>
      <c r="I657" s="19"/>
      <c r="J657" s="19"/>
      <c r="K657" s="19"/>
      <c r="L657" s="20"/>
      <c r="M657" s="20"/>
      <c r="N657" s="20"/>
      <c r="O657" s="20"/>
      <c r="P657" s="20"/>
      <c r="Q657" s="15" t="str">
        <f aca="false">IF(COUNT($L657:$P657)&lt;5,"",ROUND(($L657*Lists!$M$2+$M657*Lists!$M$3+$N657*Lists!$M$4+$O657*Lists!$M$5+$P657*Lists!$M$6)/5*100,0))</f>
        <v/>
      </c>
      <c r="R657" s="16" t="str">
        <f aca="false">IF($Q657="","",IF($Q657&gt;=Lists!$M$20,"A",IF($Q657&gt;=Lists!$M$21,"B","C")))</f>
        <v/>
      </c>
      <c r="S657" s="16" t="str">
        <f aca="false">IF($A657="","",IF(COUNTIF(Records!$C$5:$C$3000,$A657)=0,"No data",CHOOSE(_xlfn.MAXIFS(Records!$R$5:$R$3000,Records!$C$5:$C$3000,$A657,Records!$Y$5:$Y$3000,"&lt;&gt;Closed")+1,"OK","Alert","Danger")))</f>
        <v/>
      </c>
      <c r="T657" s="15" t="str">
        <f aca="false">IF($A657="","",COUNTIFS(Records!$C$5:$C$3000,$A657,Records!$R$5:$R$3000,"&gt;0",Records!$Y$5:$Y$3000,"&lt;&gt;Closed"))</f>
        <v/>
      </c>
      <c r="U657" s="20"/>
      <c r="V657" s="20"/>
      <c r="W657" s="20"/>
      <c r="X657" s="20"/>
      <c r="Y657" s="20"/>
      <c r="Z657" s="20"/>
      <c r="AA657" s="20"/>
      <c r="AB657" s="20"/>
      <c r="AC657" s="20"/>
      <c r="AD657" s="20"/>
      <c r="AE657" s="20"/>
      <c r="AF657" s="20"/>
      <c r="AG657" s="20"/>
      <c r="AH657" s="20"/>
      <c r="AI657" s="20"/>
      <c r="AJ657" s="21"/>
      <c r="AK657" s="15" t="str">
        <f aca="true">IF($AJ657="","",$AJ657-TODAY())</f>
        <v/>
      </c>
      <c r="AL657" s="16" t="str">
        <f aca="false">IF($AJ657="","",IF($AK657&lt;0,"Danger",IF($AK657&lt;=Lists!$M$24,"Alert","OK")))</f>
        <v/>
      </c>
      <c r="AM657" s="19"/>
      <c r="AN657" s="19"/>
      <c r="AO657" s="19"/>
      <c r="AP657" s="19"/>
      <c r="AQ657" s="19"/>
      <c r="AR657" s="19"/>
      <c r="AS657" s="19"/>
      <c r="AT657" s="19"/>
      <c r="AU657" s="19"/>
      <c r="AV657" s="19"/>
    </row>
    <row r="658" customFormat="false" ht="15" hidden="false" customHeight="false" outlineLevel="0" collapsed="false">
      <c r="A658" s="19"/>
      <c r="B658" s="19"/>
      <c r="C658" s="19"/>
      <c r="D658" s="19"/>
      <c r="E658" s="19"/>
      <c r="F658" s="19"/>
      <c r="G658" s="19"/>
      <c r="H658" s="19"/>
      <c r="I658" s="19"/>
      <c r="J658" s="19"/>
      <c r="K658" s="19"/>
      <c r="L658" s="20"/>
      <c r="M658" s="20"/>
      <c r="N658" s="20"/>
      <c r="O658" s="20"/>
      <c r="P658" s="20"/>
      <c r="Q658" s="15" t="str">
        <f aca="false">IF(COUNT($L658:$P658)&lt;5,"",ROUND(($L658*Lists!$M$2+$M658*Lists!$M$3+$N658*Lists!$M$4+$O658*Lists!$M$5+$P658*Lists!$M$6)/5*100,0))</f>
        <v/>
      </c>
      <c r="R658" s="16" t="str">
        <f aca="false">IF($Q658="","",IF($Q658&gt;=Lists!$M$20,"A",IF($Q658&gt;=Lists!$M$21,"B","C")))</f>
        <v/>
      </c>
      <c r="S658" s="16" t="str">
        <f aca="false">IF($A658="","",IF(COUNTIF(Records!$C$5:$C$3000,$A658)=0,"No data",CHOOSE(_xlfn.MAXIFS(Records!$R$5:$R$3000,Records!$C$5:$C$3000,$A658,Records!$Y$5:$Y$3000,"&lt;&gt;Closed")+1,"OK","Alert","Danger")))</f>
        <v/>
      </c>
      <c r="T658" s="15" t="str">
        <f aca="false">IF($A658="","",COUNTIFS(Records!$C$5:$C$3000,$A658,Records!$R$5:$R$3000,"&gt;0",Records!$Y$5:$Y$3000,"&lt;&gt;Closed"))</f>
        <v/>
      </c>
      <c r="U658" s="20"/>
      <c r="V658" s="20"/>
      <c r="W658" s="20"/>
      <c r="X658" s="20"/>
      <c r="Y658" s="20"/>
      <c r="Z658" s="20"/>
      <c r="AA658" s="20"/>
      <c r="AB658" s="20"/>
      <c r="AC658" s="20"/>
      <c r="AD658" s="20"/>
      <c r="AE658" s="20"/>
      <c r="AF658" s="20"/>
      <c r="AG658" s="20"/>
      <c r="AH658" s="20"/>
      <c r="AI658" s="20"/>
      <c r="AJ658" s="21"/>
      <c r="AK658" s="15" t="str">
        <f aca="true">IF($AJ658="","",$AJ658-TODAY())</f>
        <v/>
      </c>
      <c r="AL658" s="16" t="str">
        <f aca="false">IF($AJ658="","",IF($AK658&lt;0,"Danger",IF($AK658&lt;=Lists!$M$24,"Alert","OK")))</f>
        <v/>
      </c>
      <c r="AM658" s="19"/>
      <c r="AN658" s="19"/>
      <c r="AO658" s="19"/>
      <c r="AP658" s="19"/>
      <c r="AQ658" s="19"/>
      <c r="AR658" s="19"/>
      <c r="AS658" s="19"/>
      <c r="AT658" s="19"/>
      <c r="AU658" s="19"/>
      <c r="AV658" s="19"/>
    </row>
    <row r="659" customFormat="false" ht="15" hidden="false" customHeight="false" outlineLevel="0" collapsed="false">
      <c r="A659" s="19"/>
      <c r="B659" s="19"/>
      <c r="C659" s="19"/>
      <c r="D659" s="19"/>
      <c r="E659" s="19"/>
      <c r="F659" s="19"/>
      <c r="G659" s="19"/>
      <c r="H659" s="19"/>
      <c r="I659" s="19"/>
      <c r="J659" s="19"/>
      <c r="K659" s="19"/>
      <c r="L659" s="20"/>
      <c r="M659" s="20"/>
      <c r="N659" s="20"/>
      <c r="O659" s="20"/>
      <c r="P659" s="20"/>
      <c r="Q659" s="15" t="str">
        <f aca="false">IF(COUNT($L659:$P659)&lt;5,"",ROUND(($L659*Lists!$M$2+$M659*Lists!$M$3+$N659*Lists!$M$4+$O659*Lists!$M$5+$P659*Lists!$M$6)/5*100,0))</f>
        <v/>
      </c>
      <c r="R659" s="16" t="str">
        <f aca="false">IF($Q659="","",IF($Q659&gt;=Lists!$M$20,"A",IF($Q659&gt;=Lists!$M$21,"B","C")))</f>
        <v/>
      </c>
      <c r="S659" s="16" t="str">
        <f aca="false">IF($A659="","",IF(COUNTIF(Records!$C$5:$C$3000,$A659)=0,"No data",CHOOSE(_xlfn.MAXIFS(Records!$R$5:$R$3000,Records!$C$5:$C$3000,$A659,Records!$Y$5:$Y$3000,"&lt;&gt;Closed")+1,"OK","Alert","Danger")))</f>
        <v/>
      </c>
      <c r="T659" s="15" t="str">
        <f aca="false">IF($A659="","",COUNTIFS(Records!$C$5:$C$3000,$A659,Records!$R$5:$R$3000,"&gt;0",Records!$Y$5:$Y$3000,"&lt;&gt;Closed"))</f>
        <v/>
      </c>
      <c r="U659" s="20"/>
      <c r="V659" s="20"/>
      <c r="W659" s="20"/>
      <c r="X659" s="20"/>
      <c r="Y659" s="20"/>
      <c r="Z659" s="20"/>
      <c r="AA659" s="20"/>
      <c r="AB659" s="20"/>
      <c r="AC659" s="20"/>
      <c r="AD659" s="20"/>
      <c r="AE659" s="20"/>
      <c r="AF659" s="20"/>
      <c r="AG659" s="20"/>
      <c r="AH659" s="20"/>
      <c r="AI659" s="20"/>
      <c r="AJ659" s="21"/>
      <c r="AK659" s="15" t="str">
        <f aca="true">IF($AJ659="","",$AJ659-TODAY())</f>
        <v/>
      </c>
      <c r="AL659" s="16" t="str">
        <f aca="false">IF($AJ659="","",IF($AK659&lt;0,"Danger",IF($AK659&lt;=Lists!$M$24,"Alert","OK")))</f>
        <v/>
      </c>
      <c r="AM659" s="19"/>
      <c r="AN659" s="19"/>
      <c r="AO659" s="19"/>
      <c r="AP659" s="19"/>
      <c r="AQ659" s="19"/>
      <c r="AR659" s="19"/>
      <c r="AS659" s="19"/>
      <c r="AT659" s="19"/>
      <c r="AU659" s="19"/>
      <c r="AV659" s="19"/>
    </row>
    <row r="660" customFormat="false" ht="15" hidden="false" customHeight="false" outlineLevel="0" collapsed="false">
      <c r="A660" s="19"/>
      <c r="B660" s="19"/>
      <c r="C660" s="19"/>
      <c r="D660" s="19"/>
      <c r="E660" s="19"/>
      <c r="F660" s="19"/>
      <c r="G660" s="19"/>
      <c r="H660" s="19"/>
      <c r="I660" s="19"/>
      <c r="J660" s="19"/>
      <c r="K660" s="19"/>
      <c r="L660" s="20"/>
      <c r="M660" s="20"/>
      <c r="N660" s="20"/>
      <c r="O660" s="20"/>
      <c r="P660" s="20"/>
      <c r="Q660" s="15" t="str">
        <f aca="false">IF(COUNT($L660:$P660)&lt;5,"",ROUND(($L660*Lists!$M$2+$M660*Lists!$M$3+$N660*Lists!$M$4+$O660*Lists!$M$5+$P660*Lists!$M$6)/5*100,0))</f>
        <v/>
      </c>
      <c r="R660" s="16" t="str">
        <f aca="false">IF($Q660="","",IF($Q660&gt;=Lists!$M$20,"A",IF($Q660&gt;=Lists!$M$21,"B","C")))</f>
        <v/>
      </c>
      <c r="S660" s="16" t="str">
        <f aca="false">IF($A660="","",IF(COUNTIF(Records!$C$5:$C$3000,$A660)=0,"No data",CHOOSE(_xlfn.MAXIFS(Records!$R$5:$R$3000,Records!$C$5:$C$3000,$A660,Records!$Y$5:$Y$3000,"&lt;&gt;Closed")+1,"OK","Alert","Danger")))</f>
        <v/>
      </c>
      <c r="T660" s="15" t="str">
        <f aca="false">IF($A660="","",COUNTIFS(Records!$C$5:$C$3000,$A660,Records!$R$5:$R$3000,"&gt;0",Records!$Y$5:$Y$3000,"&lt;&gt;Closed"))</f>
        <v/>
      </c>
      <c r="U660" s="20"/>
      <c r="V660" s="20"/>
      <c r="W660" s="20"/>
      <c r="X660" s="20"/>
      <c r="Y660" s="20"/>
      <c r="Z660" s="20"/>
      <c r="AA660" s="20"/>
      <c r="AB660" s="20"/>
      <c r="AC660" s="20"/>
      <c r="AD660" s="20"/>
      <c r="AE660" s="20"/>
      <c r="AF660" s="20"/>
      <c r="AG660" s="20"/>
      <c r="AH660" s="20"/>
      <c r="AI660" s="20"/>
      <c r="AJ660" s="21"/>
      <c r="AK660" s="15" t="str">
        <f aca="true">IF($AJ660="","",$AJ660-TODAY())</f>
        <v/>
      </c>
      <c r="AL660" s="16" t="str">
        <f aca="false">IF($AJ660="","",IF($AK660&lt;0,"Danger",IF($AK660&lt;=Lists!$M$24,"Alert","OK")))</f>
        <v/>
      </c>
      <c r="AM660" s="19"/>
      <c r="AN660" s="19"/>
      <c r="AO660" s="19"/>
      <c r="AP660" s="19"/>
      <c r="AQ660" s="19"/>
      <c r="AR660" s="19"/>
      <c r="AS660" s="19"/>
      <c r="AT660" s="19"/>
      <c r="AU660" s="19"/>
      <c r="AV660" s="19"/>
    </row>
    <row r="661" customFormat="false" ht="15" hidden="false" customHeight="false" outlineLevel="0" collapsed="false">
      <c r="A661" s="19"/>
      <c r="B661" s="19"/>
      <c r="C661" s="19"/>
      <c r="D661" s="19"/>
      <c r="E661" s="19"/>
      <c r="F661" s="19"/>
      <c r="G661" s="19"/>
      <c r="H661" s="19"/>
      <c r="I661" s="19"/>
      <c r="J661" s="19"/>
      <c r="K661" s="19"/>
      <c r="L661" s="20"/>
      <c r="M661" s="20"/>
      <c r="N661" s="20"/>
      <c r="O661" s="20"/>
      <c r="P661" s="20"/>
      <c r="Q661" s="15" t="str">
        <f aca="false">IF(COUNT($L661:$P661)&lt;5,"",ROUND(($L661*Lists!$M$2+$M661*Lists!$M$3+$N661*Lists!$M$4+$O661*Lists!$M$5+$P661*Lists!$M$6)/5*100,0))</f>
        <v/>
      </c>
      <c r="R661" s="16" t="str">
        <f aca="false">IF($Q661="","",IF($Q661&gt;=Lists!$M$20,"A",IF($Q661&gt;=Lists!$M$21,"B","C")))</f>
        <v/>
      </c>
      <c r="S661" s="16" t="str">
        <f aca="false">IF($A661="","",IF(COUNTIF(Records!$C$5:$C$3000,$A661)=0,"No data",CHOOSE(_xlfn.MAXIFS(Records!$R$5:$R$3000,Records!$C$5:$C$3000,$A661,Records!$Y$5:$Y$3000,"&lt;&gt;Closed")+1,"OK","Alert","Danger")))</f>
        <v/>
      </c>
      <c r="T661" s="15" t="str">
        <f aca="false">IF($A661="","",COUNTIFS(Records!$C$5:$C$3000,$A661,Records!$R$5:$R$3000,"&gt;0",Records!$Y$5:$Y$3000,"&lt;&gt;Closed"))</f>
        <v/>
      </c>
      <c r="U661" s="20"/>
      <c r="V661" s="20"/>
      <c r="W661" s="20"/>
      <c r="X661" s="20"/>
      <c r="Y661" s="20"/>
      <c r="Z661" s="20"/>
      <c r="AA661" s="20"/>
      <c r="AB661" s="20"/>
      <c r="AC661" s="20"/>
      <c r="AD661" s="20"/>
      <c r="AE661" s="20"/>
      <c r="AF661" s="20"/>
      <c r="AG661" s="20"/>
      <c r="AH661" s="20"/>
      <c r="AI661" s="20"/>
      <c r="AJ661" s="21"/>
      <c r="AK661" s="15" t="str">
        <f aca="true">IF($AJ661="","",$AJ661-TODAY())</f>
        <v/>
      </c>
      <c r="AL661" s="16" t="str">
        <f aca="false">IF($AJ661="","",IF($AK661&lt;0,"Danger",IF($AK661&lt;=Lists!$M$24,"Alert","OK")))</f>
        <v/>
      </c>
      <c r="AM661" s="19"/>
      <c r="AN661" s="19"/>
      <c r="AO661" s="19"/>
      <c r="AP661" s="19"/>
      <c r="AQ661" s="19"/>
      <c r="AR661" s="19"/>
      <c r="AS661" s="19"/>
      <c r="AT661" s="19"/>
      <c r="AU661" s="19"/>
      <c r="AV661" s="19"/>
    </row>
    <row r="662" customFormat="false" ht="15" hidden="false" customHeight="false" outlineLevel="0" collapsed="false">
      <c r="A662" s="19"/>
      <c r="B662" s="19"/>
      <c r="C662" s="19"/>
      <c r="D662" s="19"/>
      <c r="E662" s="19"/>
      <c r="F662" s="19"/>
      <c r="G662" s="19"/>
      <c r="H662" s="19"/>
      <c r="I662" s="19"/>
      <c r="J662" s="19"/>
      <c r="K662" s="19"/>
      <c r="L662" s="20"/>
      <c r="M662" s="20"/>
      <c r="N662" s="20"/>
      <c r="O662" s="20"/>
      <c r="P662" s="20"/>
      <c r="Q662" s="15" t="str">
        <f aca="false">IF(COUNT($L662:$P662)&lt;5,"",ROUND(($L662*Lists!$M$2+$M662*Lists!$M$3+$N662*Lists!$M$4+$O662*Lists!$M$5+$P662*Lists!$M$6)/5*100,0))</f>
        <v/>
      </c>
      <c r="R662" s="16" t="str">
        <f aca="false">IF($Q662="","",IF($Q662&gt;=Lists!$M$20,"A",IF($Q662&gt;=Lists!$M$21,"B","C")))</f>
        <v/>
      </c>
      <c r="S662" s="16" t="str">
        <f aca="false">IF($A662="","",IF(COUNTIF(Records!$C$5:$C$3000,$A662)=0,"No data",CHOOSE(_xlfn.MAXIFS(Records!$R$5:$R$3000,Records!$C$5:$C$3000,$A662,Records!$Y$5:$Y$3000,"&lt;&gt;Closed")+1,"OK","Alert","Danger")))</f>
        <v/>
      </c>
      <c r="T662" s="15" t="str">
        <f aca="false">IF($A662="","",COUNTIFS(Records!$C$5:$C$3000,$A662,Records!$R$5:$R$3000,"&gt;0",Records!$Y$5:$Y$3000,"&lt;&gt;Closed"))</f>
        <v/>
      </c>
      <c r="U662" s="20"/>
      <c r="V662" s="20"/>
      <c r="W662" s="20"/>
      <c r="X662" s="20"/>
      <c r="Y662" s="20"/>
      <c r="Z662" s="20"/>
      <c r="AA662" s="20"/>
      <c r="AB662" s="20"/>
      <c r="AC662" s="20"/>
      <c r="AD662" s="20"/>
      <c r="AE662" s="20"/>
      <c r="AF662" s="20"/>
      <c r="AG662" s="20"/>
      <c r="AH662" s="20"/>
      <c r="AI662" s="20"/>
      <c r="AJ662" s="21"/>
      <c r="AK662" s="15" t="str">
        <f aca="true">IF($AJ662="","",$AJ662-TODAY())</f>
        <v/>
      </c>
      <c r="AL662" s="16" t="str">
        <f aca="false">IF($AJ662="","",IF($AK662&lt;0,"Danger",IF($AK662&lt;=Lists!$M$24,"Alert","OK")))</f>
        <v/>
      </c>
      <c r="AM662" s="19"/>
      <c r="AN662" s="19"/>
      <c r="AO662" s="19"/>
      <c r="AP662" s="19"/>
      <c r="AQ662" s="19"/>
      <c r="AR662" s="19"/>
      <c r="AS662" s="19"/>
      <c r="AT662" s="19"/>
      <c r="AU662" s="19"/>
      <c r="AV662" s="19"/>
    </row>
    <row r="663" customFormat="false" ht="15" hidden="false" customHeight="false" outlineLevel="0" collapsed="false">
      <c r="A663" s="19"/>
      <c r="B663" s="19"/>
      <c r="C663" s="19"/>
      <c r="D663" s="19"/>
      <c r="E663" s="19"/>
      <c r="F663" s="19"/>
      <c r="G663" s="19"/>
      <c r="H663" s="19"/>
      <c r="I663" s="19"/>
      <c r="J663" s="19"/>
      <c r="K663" s="19"/>
      <c r="L663" s="20"/>
      <c r="M663" s="20"/>
      <c r="N663" s="20"/>
      <c r="O663" s="20"/>
      <c r="P663" s="20"/>
      <c r="Q663" s="15" t="str">
        <f aca="false">IF(COUNT($L663:$P663)&lt;5,"",ROUND(($L663*Lists!$M$2+$M663*Lists!$M$3+$N663*Lists!$M$4+$O663*Lists!$M$5+$P663*Lists!$M$6)/5*100,0))</f>
        <v/>
      </c>
      <c r="R663" s="16" t="str">
        <f aca="false">IF($Q663="","",IF($Q663&gt;=Lists!$M$20,"A",IF($Q663&gt;=Lists!$M$21,"B","C")))</f>
        <v/>
      </c>
      <c r="S663" s="16" t="str">
        <f aca="false">IF($A663="","",IF(COUNTIF(Records!$C$5:$C$3000,$A663)=0,"No data",CHOOSE(_xlfn.MAXIFS(Records!$R$5:$R$3000,Records!$C$5:$C$3000,$A663,Records!$Y$5:$Y$3000,"&lt;&gt;Closed")+1,"OK","Alert","Danger")))</f>
        <v/>
      </c>
      <c r="T663" s="15" t="str">
        <f aca="false">IF($A663="","",COUNTIFS(Records!$C$5:$C$3000,$A663,Records!$R$5:$R$3000,"&gt;0",Records!$Y$5:$Y$3000,"&lt;&gt;Closed"))</f>
        <v/>
      </c>
      <c r="U663" s="20"/>
      <c r="V663" s="20"/>
      <c r="W663" s="20"/>
      <c r="X663" s="20"/>
      <c r="Y663" s="20"/>
      <c r="Z663" s="20"/>
      <c r="AA663" s="20"/>
      <c r="AB663" s="20"/>
      <c r="AC663" s="20"/>
      <c r="AD663" s="20"/>
      <c r="AE663" s="20"/>
      <c r="AF663" s="20"/>
      <c r="AG663" s="20"/>
      <c r="AH663" s="20"/>
      <c r="AI663" s="20"/>
      <c r="AJ663" s="21"/>
      <c r="AK663" s="15" t="str">
        <f aca="true">IF($AJ663="","",$AJ663-TODAY())</f>
        <v/>
      </c>
      <c r="AL663" s="16" t="str">
        <f aca="false">IF($AJ663="","",IF($AK663&lt;0,"Danger",IF($AK663&lt;=Lists!$M$24,"Alert","OK")))</f>
        <v/>
      </c>
      <c r="AM663" s="19"/>
      <c r="AN663" s="19"/>
      <c r="AO663" s="19"/>
      <c r="AP663" s="19"/>
      <c r="AQ663" s="19"/>
      <c r="AR663" s="19"/>
      <c r="AS663" s="19"/>
      <c r="AT663" s="19"/>
      <c r="AU663" s="19"/>
      <c r="AV663" s="19"/>
    </row>
    <row r="664" customFormat="false" ht="15" hidden="false" customHeight="false" outlineLevel="0" collapsed="false">
      <c r="A664" s="19"/>
      <c r="B664" s="19"/>
      <c r="C664" s="19"/>
      <c r="D664" s="19"/>
      <c r="E664" s="19"/>
      <c r="F664" s="19"/>
      <c r="G664" s="19"/>
      <c r="H664" s="19"/>
      <c r="I664" s="19"/>
      <c r="J664" s="19"/>
      <c r="K664" s="19"/>
      <c r="L664" s="20"/>
      <c r="M664" s="20"/>
      <c r="N664" s="20"/>
      <c r="O664" s="20"/>
      <c r="P664" s="20"/>
      <c r="Q664" s="15" t="str">
        <f aca="false">IF(COUNT($L664:$P664)&lt;5,"",ROUND(($L664*Lists!$M$2+$M664*Lists!$M$3+$N664*Lists!$M$4+$O664*Lists!$M$5+$P664*Lists!$M$6)/5*100,0))</f>
        <v/>
      </c>
      <c r="R664" s="16" t="str">
        <f aca="false">IF($Q664="","",IF($Q664&gt;=Lists!$M$20,"A",IF($Q664&gt;=Lists!$M$21,"B","C")))</f>
        <v/>
      </c>
      <c r="S664" s="16" t="str">
        <f aca="false">IF($A664="","",IF(COUNTIF(Records!$C$5:$C$3000,$A664)=0,"No data",CHOOSE(_xlfn.MAXIFS(Records!$R$5:$R$3000,Records!$C$5:$C$3000,$A664,Records!$Y$5:$Y$3000,"&lt;&gt;Closed")+1,"OK","Alert","Danger")))</f>
        <v/>
      </c>
      <c r="T664" s="15" t="str">
        <f aca="false">IF($A664="","",COUNTIFS(Records!$C$5:$C$3000,$A664,Records!$R$5:$R$3000,"&gt;0",Records!$Y$5:$Y$3000,"&lt;&gt;Closed"))</f>
        <v/>
      </c>
      <c r="U664" s="20"/>
      <c r="V664" s="20"/>
      <c r="W664" s="20"/>
      <c r="X664" s="20"/>
      <c r="Y664" s="20"/>
      <c r="Z664" s="20"/>
      <c r="AA664" s="20"/>
      <c r="AB664" s="20"/>
      <c r="AC664" s="20"/>
      <c r="AD664" s="20"/>
      <c r="AE664" s="20"/>
      <c r="AF664" s="20"/>
      <c r="AG664" s="20"/>
      <c r="AH664" s="20"/>
      <c r="AI664" s="20"/>
      <c r="AJ664" s="21"/>
      <c r="AK664" s="15" t="str">
        <f aca="true">IF($AJ664="","",$AJ664-TODAY())</f>
        <v/>
      </c>
      <c r="AL664" s="16" t="str">
        <f aca="false">IF($AJ664="","",IF($AK664&lt;0,"Danger",IF($AK664&lt;=Lists!$M$24,"Alert","OK")))</f>
        <v/>
      </c>
      <c r="AM664" s="19"/>
      <c r="AN664" s="19"/>
      <c r="AO664" s="19"/>
      <c r="AP664" s="19"/>
      <c r="AQ664" s="19"/>
      <c r="AR664" s="19"/>
      <c r="AS664" s="19"/>
      <c r="AT664" s="19"/>
      <c r="AU664" s="19"/>
      <c r="AV664" s="19"/>
    </row>
    <row r="665" customFormat="false" ht="15" hidden="false" customHeight="false" outlineLevel="0" collapsed="false">
      <c r="A665" s="19"/>
      <c r="B665" s="19"/>
      <c r="C665" s="19"/>
      <c r="D665" s="19"/>
      <c r="E665" s="19"/>
      <c r="F665" s="19"/>
      <c r="G665" s="19"/>
      <c r="H665" s="19"/>
      <c r="I665" s="19"/>
      <c r="J665" s="19"/>
      <c r="K665" s="19"/>
      <c r="L665" s="20"/>
      <c r="M665" s="20"/>
      <c r="N665" s="20"/>
      <c r="O665" s="20"/>
      <c r="P665" s="20"/>
      <c r="Q665" s="15" t="str">
        <f aca="false">IF(COUNT($L665:$P665)&lt;5,"",ROUND(($L665*Lists!$M$2+$M665*Lists!$M$3+$N665*Lists!$M$4+$O665*Lists!$M$5+$P665*Lists!$M$6)/5*100,0))</f>
        <v/>
      </c>
      <c r="R665" s="16" t="str">
        <f aca="false">IF($Q665="","",IF($Q665&gt;=Lists!$M$20,"A",IF($Q665&gt;=Lists!$M$21,"B","C")))</f>
        <v/>
      </c>
      <c r="S665" s="16" t="str">
        <f aca="false">IF($A665="","",IF(COUNTIF(Records!$C$5:$C$3000,$A665)=0,"No data",CHOOSE(_xlfn.MAXIFS(Records!$R$5:$R$3000,Records!$C$5:$C$3000,$A665,Records!$Y$5:$Y$3000,"&lt;&gt;Closed")+1,"OK","Alert","Danger")))</f>
        <v/>
      </c>
      <c r="T665" s="15" t="str">
        <f aca="false">IF($A665="","",COUNTIFS(Records!$C$5:$C$3000,$A665,Records!$R$5:$R$3000,"&gt;0",Records!$Y$5:$Y$3000,"&lt;&gt;Closed"))</f>
        <v/>
      </c>
      <c r="U665" s="20"/>
      <c r="V665" s="20"/>
      <c r="W665" s="20"/>
      <c r="X665" s="20"/>
      <c r="Y665" s="20"/>
      <c r="Z665" s="20"/>
      <c r="AA665" s="20"/>
      <c r="AB665" s="20"/>
      <c r="AC665" s="20"/>
      <c r="AD665" s="20"/>
      <c r="AE665" s="20"/>
      <c r="AF665" s="20"/>
      <c r="AG665" s="20"/>
      <c r="AH665" s="20"/>
      <c r="AI665" s="20"/>
      <c r="AJ665" s="21"/>
      <c r="AK665" s="15" t="str">
        <f aca="true">IF($AJ665="","",$AJ665-TODAY())</f>
        <v/>
      </c>
      <c r="AL665" s="16" t="str">
        <f aca="false">IF($AJ665="","",IF($AK665&lt;0,"Danger",IF($AK665&lt;=Lists!$M$24,"Alert","OK")))</f>
        <v/>
      </c>
      <c r="AM665" s="19"/>
      <c r="AN665" s="19"/>
      <c r="AO665" s="19"/>
      <c r="AP665" s="19"/>
      <c r="AQ665" s="19"/>
      <c r="AR665" s="19"/>
      <c r="AS665" s="19"/>
      <c r="AT665" s="19"/>
      <c r="AU665" s="19"/>
      <c r="AV665" s="19"/>
    </row>
    <row r="666" customFormat="false" ht="15" hidden="false" customHeight="false" outlineLevel="0" collapsed="false">
      <c r="A666" s="19"/>
      <c r="B666" s="19"/>
      <c r="C666" s="19"/>
      <c r="D666" s="19"/>
      <c r="E666" s="19"/>
      <c r="F666" s="19"/>
      <c r="G666" s="19"/>
      <c r="H666" s="19"/>
      <c r="I666" s="19"/>
      <c r="J666" s="19"/>
      <c r="K666" s="19"/>
      <c r="L666" s="20"/>
      <c r="M666" s="20"/>
      <c r="N666" s="20"/>
      <c r="O666" s="20"/>
      <c r="P666" s="20"/>
      <c r="Q666" s="15" t="str">
        <f aca="false">IF(COUNT($L666:$P666)&lt;5,"",ROUND(($L666*Lists!$M$2+$M666*Lists!$M$3+$N666*Lists!$M$4+$O666*Lists!$M$5+$P666*Lists!$M$6)/5*100,0))</f>
        <v/>
      </c>
      <c r="R666" s="16" t="str">
        <f aca="false">IF($Q666="","",IF($Q666&gt;=Lists!$M$20,"A",IF($Q666&gt;=Lists!$M$21,"B","C")))</f>
        <v/>
      </c>
      <c r="S666" s="16" t="str">
        <f aca="false">IF($A666="","",IF(COUNTIF(Records!$C$5:$C$3000,$A666)=0,"No data",CHOOSE(_xlfn.MAXIFS(Records!$R$5:$R$3000,Records!$C$5:$C$3000,$A666,Records!$Y$5:$Y$3000,"&lt;&gt;Closed")+1,"OK","Alert","Danger")))</f>
        <v/>
      </c>
      <c r="T666" s="15" t="str">
        <f aca="false">IF($A666="","",COUNTIFS(Records!$C$5:$C$3000,$A666,Records!$R$5:$R$3000,"&gt;0",Records!$Y$5:$Y$3000,"&lt;&gt;Closed"))</f>
        <v/>
      </c>
      <c r="U666" s="20"/>
      <c r="V666" s="20"/>
      <c r="W666" s="20"/>
      <c r="X666" s="20"/>
      <c r="Y666" s="20"/>
      <c r="Z666" s="20"/>
      <c r="AA666" s="20"/>
      <c r="AB666" s="20"/>
      <c r="AC666" s="20"/>
      <c r="AD666" s="20"/>
      <c r="AE666" s="20"/>
      <c r="AF666" s="20"/>
      <c r="AG666" s="20"/>
      <c r="AH666" s="20"/>
      <c r="AI666" s="20"/>
      <c r="AJ666" s="21"/>
      <c r="AK666" s="15" t="str">
        <f aca="true">IF($AJ666="","",$AJ666-TODAY())</f>
        <v/>
      </c>
      <c r="AL666" s="16" t="str">
        <f aca="false">IF($AJ666="","",IF($AK666&lt;0,"Danger",IF($AK666&lt;=Lists!$M$24,"Alert","OK")))</f>
        <v/>
      </c>
      <c r="AM666" s="19"/>
      <c r="AN666" s="19"/>
      <c r="AO666" s="19"/>
      <c r="AP666" s="19"/>
      <c r="AQ666" s="19"/>
      <c r="AR666" s="19"/>
      <c r="AS666" s="19"/>
      <c r="AT666" s="19"/>
      <c r="AU666" s="19"/>
      <c r="AV666" s="19"/>
    </row>
    <row r="667" customFormat="false" ht="15" hidden="false" customHeight="false" outlineLevel="0" collapsed="false">
      <c r="A667" s="19"/>
      <c r="B667" s="19"/>
      <c r="C667" s="19"/>
      <c r="D667" s="19"/>
      <c r="E667" s="19"/>
      <c r="F667" s="19"/>
      <c r="G667" s="19"/>
      <c r="H667" s="19"/>
      <c r="I667" s="19"/>
      <c r="J667" s="19"/>
      <c r="K667" s="19"/>
      <c r="L667" s="20"/>
      <c r="M667" s="20"/>
      <c r="N667" s="20"/>
      <c r="O667" s="20"/>
      <c r="P667" s="20"/>
      <c r="Q667" s="15" t="str">
        <f aca="false">IF(COUNT($L667:$P667)&lt;5,"",ROUND(($L667*Lists!$M$2+$M667*Lists!$M$3+$N667*Lists!$M$4+$O667*Lists!$M$5+$P667*Lists!$M$6)/5*100,0))</f>
        <v/>
      </c>
      <c r="R667" s="16" t="str">
        <f aca="false">IF($Q667="","",IF($Q667&gt;=Lists!$M$20,"A",IF($Q667&gt;=Lists!$M$21,"B","C")))</f>
        <v/>
      </c>
      <c r="S667" s="16" t="str">
        <f aca="false">IF($A667="","",IF(COUNTIF(Records!$C$5:$C$3000,$A667)=0,"No data",CHOOSE(_xlfn.MAXIFS(Records!$R$5:$R$3000,Records!$C$5:$C$3000,$A667,Records!$Y$5:$Y$3000,"&lt;&gt;Closed")+1,"OK","Alert","Danger")))</f>
        <v/>
      </c>
      <c r="T667" s="15" t="str">
        <f aca="false">IF($A667="","",COUNTIFS(Records!$C$5:$C$3000,$A667,Records!$R$5:$R$3000,"&gt;0",Records!$Y$5:$Y$3000,"&lt;&gt;Closed"))</f>
        <v/>
      </c>
      <c r="U667" s="20"/>
      <c r="V667" s="20"/>
      <c r="W667" s="20"/>
      <c r="X667" s="20"/>
      <c r="Y667" s="20"/>
      <c r="Z667" s="20"/>
      <c r="AA667" s="20"/>
      <c r="AB667" s="20"/>
      <c r="AC667" s="20"/>
      <c r="AD667" s="20"/>
      <c r="AE667" s="20"/>
      <c r="AF667" s="20"/>
      <c r="AG667" s="20"/>
      <c r="AH667" s="20"/>
      <c r="AI667" s="20"/>
      <c r="AJ667" s="21"/>
      <c r="AK667" s="15" t="str">
        <f aca="true">IF($AJ667="","",$AJ667-TODAY())</f>
        <v/>
      </c>
      <c r="AL667" s="16" t="str">
        <f aca="false">IF($AJ667="","",IF($AK667&lt;0,"Danger",IF($AK667&lt;=Lists!$M$24,"Alert","OK")))</f>
        <v/>
      </c>
      <c r="AM667" s="19"/>
      <c r="AN667" s="19"/>
      <c r="AO667" s="19"/>
      <c r="AP667" s="19"/>
      <c r="AQ667" s="19"/>
      <c r="AR667" s="19"/>
      <c r="AS667" s="19"/>
      <c r="AT667" s="19"/>
      <c r="AU667" s="19"/>
      <c r="AV667" s="19"/>
    </row>
    <row r="668" customFormat="false" ht="15" hidden="false" customHeight="false" outlineLevel="0" collapsed="false">
      <c r="A668" s="19"/>
      <c r="B668" s="19"/>
      <c r="C668" s="19"/>
      <c r="D668" s="19"/>
      <c r="E668" s="19"/>
      <c r="F668" s="19"/>
      <c r="G668" s="19"/>
      <c r="H668" s="19"/>
      <c r="I668" s="19"/>
      <c r="J668" s="19"/>
      <c r="K668" s="19"/>
      <c r="L668" s="20"/>
      <c r="M668" s="20"/>
      <c r="N668" s="20"/>
      <c r="O668" s="20"/>
      <c r="P668" s="20"/>
      <c r="Q668" s="15" t="str">
        <f aca="false">IF(COUNT($L668:$P668)&lt;5,"",ROUND(($L668*Lists!$M$2+$M668*Lists!$M$3+$N668*Lists!$M$4+$O668*Lists!$M$5+$P668*Lists!$M$6)/5*100,0))</f>
        <v/>
      </c>
      <c r="R668" s="16" t="str">
        <f aca="false">IF($Q668="","",IF($Q668&gt;=Lists!$M$20,"A",IF($Q668&gt;=Lists!$M$21,"B","C")))</f>
        <v/>
      </c>
      <c r="S668" s="16" t="str">
        <f aca="false">IF($A668="","",IF(COUNTIF(Records!$C$5:$C$3000,$A668)=0,"No data",CHOOSE(_xlfn.MAXIFS(Records!$R$5:$R$3000,Records!$C$5:$C$3000,$A668,Records!$Y$5:$Y$3000,"&lt;&gt;Closed")+1,"OK","Alert","Danger")))</f>
        <v/>
      </c>
      <c r="T668" s="15" t="str">
        <f aca="false">IF($A668="","",COUNTIFS(Records!$C$5:$C$3000,$A668,Records!$R$5:$R$3000,"&gt;0",Records!$Y$5:$Y$3000,"&lt;&gt;Closed"))</f>
        <v/>
      </c>
      <c r="U668" s="20"/>
      <c r="V668" s="20"/>
      <c r="W668" s="20"/>
      <c r="X668" s="20"/>
      <c r="Y668" s="20"/>
      <c r="Z668" s="20"/>
      <c r="AA668" s="20"/>
      <c r="AB668" s="20"/>
      <c r="AC668" s="20"/>
      <c r="AD668" s="20"/>
      <c r="AE668" s="20"/>
      <c r="AF668" s="20"/>
      <c r="AG668" s="20"/>
      <c r="AH668" s="20"/>
      <c r="AI668" s="20"/>
      <c r="AJ668" s="21"/>
      <c r="AK668" s="15" t="str">
        <f aca="true">IF($AJ668="","",$AJ668-TODAY())</f>
        <v/>
      </c>
      <c r="AL668" s="16" t="str">
        <f aca="false">IF($AJ668="","",IF($AK668&lt;0,"Danger",IF($AK668&lt;=Lists!$M$24,"Alert","OK")))</f>
        <v/>
      </c>
      <c r="AM668" s="19"/>
      <c r="AN668" s="19"/>
      <c r="AO668" s="19"/>
      <c r="AP668" s="19"/>
      <c r="AQ668" s="19"/>
      <c r="AR668" s="19"/>
      <c r="AS668" s="19"/>
      <c r="AT668" s="19"/>
      <c r="AU668" s="19"/>
      <c r="AV668" s="19"/>
    </row>
    <row r="669" customFormat="false" ht="15" hidden="false" customHeight="false" outlineLevel="0" collapsed="false">
      <c r="A669" s="19"/>
      <c r="B669" s="19"/>
      <c r="C669" s="19"/>
      <c r="D669" s="19"/>
      <c r="E669" s="19"/>
      <c r="F669" s="19"/>
      <c r="G669" s="19"/>
      <c r="H669" s="19"/>
      <c r="I669" s="19"/>
      <c r="J669" s="19"/>
      <c r="K669" s="19"/>
      <c r="L669" s="20"/>
      <c r="M669" s="20"/>
      <c r="N669" s="20"/>
      <c r="O669" s="20"/>
      <c r="P669" s="20"/>
      <c r="Q669" s="15" t="str">
        <f aca="false">IF(COUNT($L669:$P669)&lt;5,"",ROUND(($L669*Lists!$M$2+$M669*Lists!$M$3+$N669*Lists!$M$4+$O669*Lists!$M$5+$P669*Lists!$M$6)/5*100,0))</f>
        <v/>
      </c>
      <c r="R669" s="16" t="str">
        <f aca="false">IF($Q669="","",IF($Q669&gt;=Lists!$M$20,"A",IF($Q669&gt;=Lists!$M$21,"B","C")))</f>
        <v/>
      </c>
      <c r="S669" s="16" t="str">
        <f aca="false">IF($A669="","",IF(COUNTIF(Records!$C$5:$C$3000,$A669)=0,"No data",CHOOSE(_xlfn.MAXIFS(Records!$R$5:$R$3000,Records!$C$5:$C$3000,$A669,Records!$Y$5:$Y$3000,"&lt;&gt;Closed")+1,"OK","Alert","Danger")))</f>
        <v/>
      </c>
      <c r="T669" s="15" t="str">
        <f aca="false">IF($A669="","",COUNTIFS(Records!$C$5:$C$3000,$A669,Records!$R$5:$R$3000,"&gt;0",Records!$Y$5:$Y$3000,"&lt;&gt;Closed"))</f>
        <v/>
      </c>
      <c r="U669" s="20"/>
      <c r="V669" s="20"/>
      <c r="W669" s="20"/>
      <c r="X669" s="20"/>
      <c r="Y669" s="20"/>
      <c r="Z669" s="20"/>
      <c r="AA669" s="20"/>
      <c r="AB669" s="20"/>
      <c r="AC669" s="20"/>
      <c r="AD669" s="20"/>
      <c r="AE669" s="20"/>
      <c r="AF669" s="20"/>
      <c r="AG669" s="20"/>
      <c r="AH669" s="20"/>
      <c r="AI669" s="20"/>
      <c r="AJ669" s="21"/>
      <c r="AK669" s="15" t="str">
        <f aca="true">IF($AJ669="","",$AJ669-TODAY())</f>
        <v/>
      </c>
      <c r="AL669" s="16" t="str">
        <f aca="false">IF($AJ669="","",IF($AK669&lt;0,"Danger",IF($AK669&lt;=Lists!$M$24,"Alert","OK")))</f>
        <v/>
      </c>
      <c r="AM669" s="19"/>
      <c r="AN669" s="19"/>
      <c r="AO669" s="19"/>
      <c r="AP669" s="19"/>
      <c r="AQ669" s="19"/>
      <c r="AR669" s="19"/>
      <c r="AS669" s="19"/>
      <c r="AT669" s="19"/>
      <c r="AU669" s="19"/>
      <c r="AV669" s="19"/>
    </row>
    <row r="670" customFormat="false" ht="15" hidden="false" customHeight="false" outlineLevel="0" collapsed="false">
      <c r="A670" s="19"/>
      <c r="B670" s="19"/>
      <c r="C670" s="19"/>
      <c r="D670" s="19"/>
      <c r="E670" s="19"/>
      <c r="F670" s="19"/>
      <c r="G670" s="19"/>
      <c r="H670" s="19"/>
      <c r="I670" s="19"/>
      <c r="J670" s="19"/>
      <c r="K670" s="19"/>
      <c r="L670" s="20"/>
      <c r="M670" s="20"/>
      <c r="N670" s="20"/>
      <c r="O670" s="20"/>
      <c r="P670" s="20"/>
      <c r="Q670" s="15" t="str">
        <f aca="false">IF(COUNT($L670:$P670)&lt;5,"",ROUND(($L670*Lists!$M$2+$M670*Lists!$M$3+$N670*Lists!$M$4+$O670*Lists!$M$5+$P670*Lists!$M$6)/5*100,0))</f>
        <v/>
      </c>
      <c r="R670" s="16" t="str">
        <f aca="false">IF($Q670="","",IF($Q670&gt;=Lists!$M$20,"A",IF($Q670&gt;=Lists!$M$21,"B","C")))</f>
        <v/>
      </c>
      <c r="S670" s="16" t="str">
        <f aca="false">IF($A670="","",IF(COUNTIF(Records!$C$5:$C$3000,$A670)=0,"No data",CHOOSE(_xlfn.MAXIFS(Records!$R$5:$R$3000,Records!$C$5:$C$3000,$A670,Records!$Y$5:$Y$3000,"&lt;&gt;Closed")+1,"OK","Alert","Danger")))</f>
        <v/>
      </c>
      <c r="T670" s="15" t="str">
        <f aca="false">IF($A670="","",COUNTIFS(Records!$C$5:$C$3000,$A670,Records!$R$5:$R$3000,"&gt;0",Records!$Y$5:$Y$3000,"&lt;&gt;Closed"))</f>
        <v/>
      </c>
      <c r="U670" s="20"/>
      <c r="V670" s="20"/>
      <c r="W670" s="20"/>
      <c r="X670" s="20"/>
      <c r="Y670" s="20"/>
      <c r="Z670" s="20"/>
      <c r="AA670" s="20"/>
      <c r="AB670" s="20"/>
      <c r="AC670" s="20"/>
      <c r="AD670" s="20"/>
      <c r="AE670" s="20"/>
      <c r="AF670" s="20"/>
      <c r="AG670" s="20"/>
      <c r="AH670" s="20"/>
      <c r="AI670" s="20"/>
      <c r="AJ670" s="21"/>
      <c r="AK670" s="15" t="str">
        <f aca="true">IF($AJ670="","",$AJ670-TODAY())</f>
        <v/>
      </c>
      <c r="AL670" s="16" t="str">
        <f aca="false">IF($AJ670="","",IF($AK670&lt;0,"Danger",IF($AK670&lt;=Lists!$M$24,"Alert","OK")))</f>
        <v/>
      </c>
      <c r="AM670" s="19"/>
      <c r="AN670" s="19"/>
      <c r="AO670" s="19"/>
      <c r="AP670" s="19"/>
      <c r="AQ670" s="19"/>
      <c r="AR670" s="19"/>
      <c r="AS670" s="19"/>
      <c r="AT670" s="19"/>
      <c r="AU670" s="19"/>
      <c r="AV670" s="19"/>
    </row>
    <row r="671" customFormat="false" ht="15" hidden="false" customHeight="false" outlineLevel="0" collapsed="false">
      <c r="A671" s="19"/>
      <c r="B671" s="19"/>
      <c r="C671" s="19"/>
      <c r="D671" s="19"/>
      <c r="E671" s="19"/>
      <c r="F671" s="19"/>
      <c r="G671" s="19"/>
      <c r="H671" s="19"/>
      <c r="I671" s="19"/>
      <c r="J671" s="19"/>
      <c r="K671" s="19"/>
      <c r="L671" s="20"/>
      <c r="M671" s="20"/>
      <c r="N671" s="20"/>
      <c r="O671" s="20"/>
      <c r="P671" s="20"/>
      <c r="Q671" s="15" t="str">
        <f aca="false">IF(COUNT($L671:$P671)&lt;5,"",ROUND(($L671*Lists!$M$2+$M671*Lists!$M$3+$N671*Lists!$M$4+$O671*Lists!$M$5+$P671*Lists!$M$6)/5*100,0))</f>
        <v/>
      </c>
      <c r="R671" s="16" t="str">
        <f aca="false">IF($Q671="","",IF($Q671&gt;=Lists!$M$20,"A",IF($Q671&gt;=Lists!$M$21,"B","C")))</f>
        <v/>
      </c>
      <c r="S671" s="16" t="str">
        <f aca="false">IF($A671="","",IF(COUNTIF(Records!$C$5:$C$3000,$A671)=0,"No data",CHOOSE(_xlfn.MAXIFS(Records!$R$5:$R$3000,Records!$C$5:$C$3000,$A671,Records!$Y$5:$Y$3000,"&lt;&gt;Closed")+1,"OK","Alert","Danger")))</f>
        <v/>
      </c>
      <c r="T671" s="15" t="str">
        <f aca="false">IF($A671="","",COUNTIFS(Records!$C$5:$C$3000,$A671,Records!$R$5:$R$3000,"&gt;0",Records!$Y$5:$Y$3000,"&lt;&gt;Closed"))</f>
        <v/>
      </c>
      <c r="U671" s="20"/>
      <c r="V671" s="20"/>
      <c r="W671" s="20"/>
      <c r="X671" s="20"/>
      <c r="Y671" s="20"/>
      <c r="Z671" s="20"/>
      <c r="AA671" s="20"/>
      <c r="AB671" s="20"/>
      <c r="AC671" s="20"/>
      <c r="AD671" s="20"/>
      <c r="AE671" s="20"/>
      <c r="AF671" s="20"/>
      <c r="AG671" s="20"/>
      <c r="AH671" s="20"/>
      <c r="AI671" s="20"/>
      <c r="AJ671" s="21"/>
      <c r="AK671" s="15" t="str">
        <f aca="true">IF($AJ671="","",$AJ671-TODAY())</f>
        <v/>
      </c>
      <c r="AL671" s="16" t="str">
        <f aca="false">IF($AJ671="","",IF($AK671&lt;0,"Danger",IF($AK671&lt;=Lists!$M$24,"Alert","OK")))</f>
        <v/>
      </c>
      <c r="AM671" s="19"/>
      <c r="AN671" s="19"/>
      <c r="AO671" s="19"/>
      <c r="AP671" s="19"/>
      <c r="AQ671" s="19"/>
      <c r="AR671" s="19"/>
      <c r="AS671" s="19"/>
      <c r="AT671" s="19"/>
      <c r="AU671" s="19"/>
      <c r="AV671" s="19"/>
    </row>
    <row r="672" customFormat="false" ht="15" hidden="false" customHeight="false" outlineLevel="0" collapsed="false">
      <c r="A672" s="19"/>
      <c r="B672" s="19"/>
      <c r="C672" s="19"/>
      <c r="D672" s="19"/>
      <c r="E672" s="19"/>
      <c r="F672" s="19"/>
      <c r="G672" s="19"/>
      <c r="H672" s="19"/>
      <c r="I672" s="19"/>
      <c r="J672" s="19"/>
      <c r="K672" s="19"/>
      <c r="L672" s="20"/>
      <c r="M672" s="20"/>
      <c r="N672" s="20"/>
      <c r="O672" s="20"/>
      <c r="P672" s="20"/>
      <c r="Q672" s="15" t="str">
        <f aca="false">IF(COUNT($L672:$P672)&lt;5,"",ROUND(($L672*Lists!$M$2+$M672*Lists!$M$3+$N672*Lists!$M$4+$O672*Lists!$M$5+$P672*Lists!$M$6)/5*100,0))</f>
        <v/>
      </c>
      <c r="R672" s="16" t="str">
        <f aca="false">IF($Q672="","",IF($Q672&gt;=Lists!$M$20,"A",IF($Q672&gt;=Lists!$M$21,"B","C")))</f>
        <v/>
      </c>
      <c r="S672" s="16" t="str">
        <f aca="false">IF($A672="","",IF(COUNTIF(Records!$C$5:$C$3000,$A672)=0,"No data",CHOOSE(_xlfn.MAXIFS(Records!$R$5:$R$3000,Records!$C$5:$C$3000,$A672,Records!$Y$5:$Y$3000,"&lt;&gt;Closed")+1,"OK","Alert","Danger")))</f>
        <v/>
      </c>
      <c r="T672" s="15" t="str">
        <f aca="false">IF($A672="","",COUNTIFS(Records!$C$5:$C$3000,$A672,Records!$R$5:$R$3000,"&gt;0",Records!$Y$5:$Y$3000,"&lt;&gt;Closed"))</f>
        <v/>
      </c>
      <c r="U672" s="20"/>
      <c r="V672" s="20"/>
      <c r="W672" s="20"/>
      <c r="X672" s="20"/>
      <c r="Y672" s="20"/>
      <c r="Z672" s="20"/>
      <c r="AA672" s="20"/>
      <c r="AB672" s="20"/>
      <c r="AC672" s="20"/>
      <c r="AD672" s="20"/>
      <c r="AE672" s="20"/>
      <c r="AF672" s="20"/>
      <c r="AG672" s="20"/>
      <c r="AH672" s="20"/>
      <c r="AI672" s="20"/>
      <c r="AJ672" s="21"/>
      <c r="AK672" s="15" t="str">
        <f aca="true">IF($AJ672="","",$AJ672-TODAY())</f>
        <v/>
      </c>
      <c r="AL672" s="16" t="str">
        <f aca="false">IF($AJ672="","",IF($AK672&lt;0,"Danger",IF($AK672&lt;=Lists!$M$24,"Alert","OK")))</f>
        <v/>
      </c>
      <c r="AM672" s="19"/>
      <c r="AN672" s="19"/>
      <c r="AO672" s="19"/>
      <c r="AP672" s="19"/>
      <c r="AQ672" s="19"/>
      <c r="AR672" s="19"/>
      <c r="AS672" s="19"/>
      <c r="AT672" s="19"/>
      <c r="AU672" s="19"/>
      <c r="AV672" s="19"/>
    </row>
    <row r="673" customFormat="false" ht="15" hidden="false" customHeight="false" outlineLevel="0" collapsed="false">
      <c r="A673" s="19"/>
      <c r="B673" s="19"/>
      <c r="C673" s="19"/>
      <c r="D673" s="19"/>
      <c r="E673" s="19"/>
      <c r="F673" s="19"/>
      <c r="G673" s="19"/>
      <c r="H673" s="19"/>
      <c r="I673" s="19"/>
      <c r="J673" s="19"/>
      <c r="K673" s="19"/>
      <c r="L673" s="20"/>
      <c r="M673" s="20"/>
      <c r="N673" s="20"/>
      <c r="O673" s="20"/>
      <c r="P673" s="20"/>
      <c r="Q673" s="15" t="str">
        <f aca="false">IF(COUNT($L673:$P673)&lt;5,"",ROUND(($L673*Lists!$M$2+$M673*Lists!$M$3+$N673*Lists!$M$4+$O673*Lists!$M$5+$P673*Lists!$M$6)/5*100,0))</f>
        <v/>
      </c>
      <c r="R673" s="16" t="str">
        <f aca="false">IF($Q673="","",IF($Q673&gt;=Lists!$M$20,"A",IF($Q673&gt;=Lists!$M$21,"B","C")))</f>
        <v/>
      </c>
      <c r="S673" s="16" t="str">
        <f aca="false">IF($A673="","",IF(COUNTIF(Records!$C$5:$C$3000,$A673)=0,"No data",CHOOSE(_xlfn.MAXIFS(Records!$R$5:$R$3000,Records!$C$5:$C$3000,$A673,Records!$Y$5:$Y$3000,"&lt;&gt;Closed")+1,"OK","Alert","Danger")))</f>
        <v/>
      </c>
      <c r="T673" s="15" t="str">
        <f aca="false">IF($A673="","",COUNTIFS(Records!$C$5:$C$3000,$A673,Records!$R$5:$R$3000,"&gt;0",Records!$Y$5:$Y$3000,"&lt;&gt;Closed"))</f>
        <v/>
      </c>
      <c r="U673" s="20"/>
      <c r="V673" s="20"/>
      <c r="W673" s="20"/>
      <c r="X673" s="20"/>
      <c r="Y673" s="20"/>
      <c r="Z673" s="20"/>
      <c r="AA673" s="20"/>
      <c r="AB673" s="20"/>
      <c r="AC673" s="20"/>
      <c r="AD673" s="20"/>
      <c r="AE673" s="20"/>
      <c r="AF673" s="20"/>
      <c r="AG673" s="20"/>
      <c r="AH673" s="20"/>
      <c r="AI673" s="20"/>
      <c r="AJ673" s="21"/>
      <c r="AK673" s="15" t="str">
        <f aca="true">IF($AJ673="","",$AJ673-TODAY())</f>
        <v/>
      </c>
      <c r="AL673" s="16" t="str">
        <f aca="false">IF($AJ673="","",IF($AK673&lt;0,"Danger",IF($AK673&lt;=Lists!$M$24,"Alert","OK")))</f>
        <v/>
      </c>
      <c r="AM673" s="19"/>
      <c r="AN673" s="19"/>
      <c r="AO673" s="19"/>
      <c r="AP673" s="19"/>
      <c r="AQ673" s="19"/>
      <c r="AR673" s="19"/>
      <c r="AS673" s="19"/>
      <c r="AT673" s="19"/>
      <c r="AU673" s="19"/>
      <c r="AV673" s="19"/>
    </row>
    <row r="674" customFormat="false" ht="15" hidden="false" customHeight="false" outlineLevel="0" collapsed="false">
      <c r="A674" s="19"/>
      <c r="B674" s="19"/>
      <c r="C674" s="19"/>
      <c r="D674" s="19"/>
      <c r="E674" s="19"/>
      <c r="F674" s="19"/>
      <c r="G674" s="19"/>
      <c r="H674" s="19"/>
      <c r="I674" s="19"/>
      <c r="J674" s="19"/>
      <c r="K674" s="19"/>
      <c r="L674" s="20"/>
      <c r="M674" s="20"/>
      <c r="N674" s="20"/>
      <c r="O674" s="20"/>
      <c r="P674" s="20"/>
      <c r="Q674" s="15" t="str">
        <f aca="false">IF(COUNT($L674:$P674)&lt;5,"",ROUND(($L674*Lists!$M$2+$M674*Lists!$M$3+$N674*Lists!$M$4+$O674*Lists!$M$5+$P674*Lists!$M$6)/5*100,0))</f>
        <v/>
      </c>
      <c r="R674" s="16" t="str">
        <f aca="false">IF($Q674="","",IF($Q674&gt;=Lists!$M$20,"A",IF($Q674&gt;=Lists!$M$21,"B","C")))</f>
        <v/>
      </c>
      <c r="S674" s="16" t="str">
        <f aca="false">IF($A674="","",IF(COUNTIF(Records!$C$5:$C$3000,$A674)=0,"No data",CHOOSE(_xlfn.MAXIFS(Records!$R$5:$R$3000,Records!$C$5:$C$3000,$A674,Records!$Y$5:$Y$3000,"&lt;&gt;Closed")+1,"OK","Alert","Danger")))</f>
        <v/>
      </c>
      <c r="T674" s="15" t="str">
        <f aca="false">IF($A674="","",COUNTIFS(Records!$C$5:$C$3000,$A674,Records!$R$5:$R$3000,"&gt;0",Records!$Y$5:$Y$3000,"&lt;&gt;Closed"))</f>
        <v/>
      </c>
      <c r="U674" s="20"/>
      <c r="V674" s="20"/>
      <c r="W674" s="20"/>
      <c r="X674" s="20"/>
      <c r="Y674" s="20"/>
      <c r="Z674" s="20"/>
      <c r="AA674" s="20"/>
      <c r="AB674" s="20"/>
      <c r="AC674" s="20"/>
      <c r="AD674" s="20"/>
      <c r="AE674" s="20"/>
      <c r="AF674" s="20"/>
      <c r="AG674" s="20"/>
      <c r="AH674" s="20"/>
      <c r="AI674" s="20"/>
      <c r="AJ674" s="21"/>
      <c r="AK674" s="15" t="str">
        <f aca="true">IF($AJ674="","",$AJ674-TODAY())</f>
        <v/>
      </c>
      <c r="AL674" s="16" t="str">
        <f aca="false">IF($AJ674="","",IF($AK674&lt;0,"Danger",IF($AK674&lt;=Lists!$M$24,"Alert","OK")))</f>
        <v/>
      </c>
      <c r="AM674" s="19"/>
      <c r="AN674" s="19"/>
      <c r="AO674" s="19"/>
      <c r="AP674" s="19"/>
      <c r="AQ674" s="19"/>
      <c r="AR674" s="19"/>
      <c r="AS674" s="19"/>
      <c r="AT674" s="19"/>
      <c r="AU674" s="19"/>
      <c r="AV674" s="19"/>
    </row>
    <row r="675" customFormat="false" ht="15" hidden="false" customHeight="false" outlineLevel="0" collapsed="false">
      <c r="A675" s="19"/>
      <c r="B675" s="19"/>
      <c r="C675" s="19"/>
      <c r="D675" s="19"/>
      <c r="E675" s="19"/>
      <c r="F675" s="19"/>
      <c r="G675" s="19"/>
      <c r="H675" s="19"/>
      <c r="I675" s="19"/>
      <c r="J675" s="19"/>
      <c r="K675" s="19"/>
      <c r="L675" s="20"/>
      <c r="M675" s="20"/>
      <c r="N675" s="20"/>
      <c r="O675" s="20"/>
      <c r="P675" s="20"/>
      <c r="Q675" s="15" t="str">
        <f aca="false">IF(COUNT($L675:$P675)&lt;5,"",ROUND(($L675*Lists!$M$2+$M675*Lists!$M$3+$N675*Lists!$M$4+$O675*Lists!$M$5+$P675*Lists!$M$6)/5*100,0))</f>
        <v/>
      </c>
      <c r="R675" s="16" t="str">
        <f aca="false">IF($Q675="","",IF($Q675&gt;=Lists!$M$20,"A",IF($Q675&gt;=Lists!$M$21,"B","C")))</f>
        <v/>
      </c>
      <c r="S675" s="16" t="str">
        <f aca="false">IF($A675="","",IF(COUNTIF(Records!$C$5:$C$3000,$A675)=0,"No data",CHOOSE(_xlfn.MAXIFS(Records!$R$5:$R$3000,Records!$C$5:$C$3000,$A675,Records!$Y$5:$Y$3000,"&lt;&gt;Closed")+1,"OK","Alert","Danger")))</f>
        <v/>
      </c>
      <c r="T675" s="15" t="str">
        <f aca="false">IF($A675="","",COUNTIFS(Records!$C$5:$C$3000,$A675,Records!$R$5:$R$3000,"&gt;0",Records!$Y$5:$Y$3000,"&lt;&gt;Closed"))</f>
        <v/>
      </c>
      <c r="U675" s="20"/>
      <c r="V675" s="20"/>
      <c r="W675" s="20"/>
      <c r="X675" s="20"/>
      <c r="Y675" s="20"/>
      <c r="Z675" s="20"/>
      <c r="AA675" s="20"/>
      <c r="AB675" s="20"/>
      <c r="AC675" s="20"/>
      <c r="AD675" s="20"/>
      <c r="AE675" s="20"/>
      <c r="AF675" s="20"/>
      <c r="AG675" s="20"/>
      <c r="AH675" s="20"/>
      <c r="AI675" s="20"/>
      <c r="AJ675" s="21"/>
      <c r="AK675" s="15" t="str">
        <f aca="true">IF($AJ675="","",$AJ675-TODAY())</f>
        <v/>
      </c>
      <c r="AL675" s="16" t="str">
        <f aca="false">IF($AJ675="","",IF($AK675&lt;0,"Danger",IF($AK675&lt;=Lists!$M$24,"Alert","OK")))</f>
        <v/>
      </c>
      <c r="AM675" s="19"/>
      <c r="AN675" s="19"/>
      <c r="AO675" s="19"/>
      <c r="AP675" s="19"/>
      <c r="AQ675" s="19"/>
      <c r="AR675" s="19"/>
      <c r="AS675" s="19"/>
      <c r="AT675" s="19"/>
      <c r="AU675" s="19"/>
      <c r="AV675" s="19"/>
    </row>
    <row r="676" customFormat="false" ht="15" hidden="false" customHeight="false" outlineLevel="0" collapsed="false">
      <c r="A676" s="19"/>
      <c r="B676" s="19"/>
      <c r="C676" s="19"/>
      <c r="D676" s="19"/>
      <c r="E676" s="19"/>
      <c r="F676" s="19"/>
      <c r="G676" s="19"/>
      <c r="H676" s="19"/>
      <c r="I676" s="19"/>
      <c r="J676" s="19"/>
      <c r="K676" s="19"/>
      <c r="L676" s="20"/>
      <c r="M676" s="20"/>
      <c r="N676" s="20"/>
      <c r="O676" s="20"/>
      <c r="P676" s="20"/>
      <c r="Q676" s="15" t="str">
        <f aca="false">IF(COUNT($L676:$P676)&lt;5,"",ROUND(($L676*Lists!$M$2+$M676*Lists!$M$3+$N676*Lists!$M$4+$O676*Lists!$M$5+$P676*Lists!$M$6)/5*100,0))</f>
        <v/>
      </c>
      <c r="R676" s="16" t="str">
        <f aca="false">IF($Q676="","",IF($Q676&gt;=Lists!$M$20,"A",IF($Q676&gt;=Lists!$M$21,"B","C")))</f>
        <v/>
      </c>
      <c r="S676" s="16" t="str">
        <f aca="false">IF($A676="","",IF(COUNTIF(Records!$C$5:$C$3000,$A676)=0,"No data",CHOOSE(_xlfn.MAXIFS(Records!$R$5:$R$3000,Records!$C$5:$C$3000,$A676,Records!$Y$5:$Y$3000,"&lt;&gt;Closed")+1,"OK","Alert","Danger")))</f>
        <v/>
      </c>
      <c r="T676" s="15" t="str">
        <f aca="false">IF($A676="","",COUNTIFS(Records!$C$5:$C$3000,$A676,Records!$R$5:$R$3000,"&gt;0",Records!$Y$5:$Y$3000,"&lt;&gt;Closed"))</f>
        <v/>
      </c>
      <c r="U676" s="20"/>
      <c r="V676" s="20"/>
      <c r="W676" s="20"/>
      <c r="X676" s="20"/>
      <c r="Y676" s="20"/>
      <c r="Z676" s="20"/>
      <c r="AA676" s="20"/>
      <c r="AB676" s="20"/>
      <c r="AC676" s="20"/>
      <c r="AD676" s="20"/>
      <c r="AE676" s="20"/>
      <c r="AF676" s="20"/>
      <c r="AG676" s="20"/>
      <c r="AH676" s="20"/>
      <c r="AI676" s="20"/>
      <c r="AJ676" s="21"/>
      <c r="AK676" s="15" t="str">
        <f aca="true">IF($AJ676="","",$AJ676-TODAY())</f>
        <v/>
      </c>
      <c r="AL676" s="16" t="str">
        <f aca="false">IF($AJ676="","",IF($AK676&lt;0,"Danger",IF($AK676&lt;=Lists!$M$24,"Alert","OK")))</f>
        <v/>
      </c>
      <c r="AM676" s="19"/>
      <c r="AN676" s="19"/>
      <c r="AO676" s="19"/>
      <c r="AP676" s="19"/>
      <c r="AQ676" s="19"/>
      <c r="AR676" s="19"/>
      <c r="AS676" s="19"/>
      <c r="AT676" s="19"/>
      <c r="AU676" s="19"/>
      <c r="AV676" s="19"/>
    </row>
    <row r="677" customFormat="false" ht="15" hidden="false" customHeight="false" outlineLevel="0" collapsed="false">
      <c r="A677" s="19"/>
      <c r="B677" s="19"/>
      <c r="C677" s="19"/>
      <c r="D677" s="19"/>
      <c r="E677" s="19"/>
      <c r="F677" s="19"/>
      <c r="G677" s="19"/>
      <c r="H677" s="19"/>
      <c r="I677" s="19"/>
      <c r="J677" s="19"/>
      <c r="K677" s="19"/>
      <c r="L677" s="20"/>
      <c r="M677" s="20"/>
      <c r="N677" s="20"/>
      <c r="O677" s="20"/>
      <c r="P677" s="20"/>
      <c r="Q677" s="15" t="str">
        <f aca="false">IF(COUNT($L677:$P677)&lt;5,"",ROUND(($L677*Lists!$M$2+$M677*Lists!$M$3+$N677*Lists!$M$4+$O677*Lists!$M$5+$P677*Lists!$M$6)/5*100,0))</f>
        <v/>
      </c>
      <c r="R677" s="16" t="str">
        <f aca="false">IF($Q677="","",IF($Q677&gt;=Lists!$M$20,"A",IF($Q677&gt;=Lists!$M$21,"B","C")))</f>
        <v/>
      </c>
      <c r="S677" s="16" t="str">
        <f aca="false">IF($A677="","",IF(COUNTIF(Records!$C$5:$C$3000,$A677)=0,"No data",CHOOSE(_xlfn.MAXIFS(Records!$R$5:$R$3000,Records!$C$5:$C$3000,$A677,Records!$Y$5:$Y$3000,"&lt;&gt;Closed")+1,"OK","Alert","Danger")))</f>
        <v/>
      </c>
      <c r="T677" s="15" t="str">
        <f aca="false">IF($A677="","",COUNTIFS(Records!$C$5:$C$3000,$A677,Records!$R$5:$R$3000,"&gt;0",Records!$Y$5:$Y$3000,"&lt;&gt;Closed"))</f>
        <v/>
      </c>
      <c r="U677" s="20"/>
      <c r="V677" s="20"/>
      <c r="W677" s="20"/>
      <c r="X677" s="20"/>
      <c r="Y677" s="20"/>
      <c r="Z677" s="20"/>
      <c r="AA677" s="20"/>
      <c r="AB677" s="20"/>
      <c r="AC677" s="20"/>
      <c r="AD677" s="20"/>
      <c r="AE677" s="20"/>
      <c r="AF677" s="20"/>
      <c r="AG677" s="20"/>
      <c r="AH677" s="20"/>
      <c r="AI677" s="20"/>
      <c r="AJ677" s="21"/>
      <c r="AK677" s="15" t="str">
        <f aca="true">IF($AJ677="","",$AJ677-TODAY())</f>
        <v/>
      </c>
      <c r="AL677" s="16" t="str">
        <f aca="false">IF($AJ677="","",IF($AK677&lt;0,"Danger",IF($AK677&lt;=Lists!$M$24,"Alert","OK")))</f>
        <v/>
      </c>
      <c r="AM677" s="19"/>
      <c r="AN677" s="19"/>
      <c r="AO677" s="19"/>
      <c r="AP677" s="19"/>
      <c r="AQ677" s="19"/>
      <c r="AR677" s="19"/>
      <c r="AS677" s="19"/>
      <c r="AT677" s="19"/>
      <c r="AU677" s="19"/>
      <c r="AV677" s="19"/>
    </row>
    <row r="678" customFormat="false" ht="15" hidden="false" customHeight="false" outlineLevel="0" collapsed="false">
      <c r="A678" s="19"/>
      <c r="B678" s="19"/>
      <c r="C678" s="19"/>
      <c r="D678" s="19"/>
      <c r="E678" s="19"/>
      <c r="F678" s="19"/>
      <c r="G678" s="19"/>
      <c r="H678" s="19"/>
      <c r="I678" s="19"/>
      <c r="J678" s="19"/>
      <c r="K678" s="19"/>
      <c r="L678" s="20"/>
      <c r="M678" s="20"/>
      <c r="N678" s="20"/>
      <c r="O678" s="20"/>
      <c r="P678" s="20"/>
      <c r="Q678" s="15" t="str">
        <f aca="false">IF(COUNT($L678:$P678)&lt;5,"",ROUND(($L678*Lists!$M$2+$M678*Lists!$M$3+$N678*Lists!$M$4+$O678*Lists!$M$5+$P678*Lists!$M$6)/5*100,0))</f>
        <v/>
      </c>
      <c r="R678" s="16" t="str">
        <f aca="false">IF($Q678="","",IF($Q678&gt;=Lists!$M$20,"A",IF($Q678&gt;=Lists!$M$21,"B","C")))</f>
        <v/>
      </c>
      <c r="S678" s="16" t="str">
        <f aca="false">IF($A678="","",IF(COUNTIF(Records!$C$5:$C$3000,$A678)=0,"No data",CHOOSE(_xlfn.MAXIFS(Records!$R$5:$R$3000,Records!$C$5:$C$3000,$A678,Records!$Y$5:$Y$3000,"&lt;&gt;Closed")+1,"OK","Alert","Danger")))</f>
        <v/>
      </c>
      <c r="T678" s="15" t="str">
        <f aca="false">IF($A678="","",COUNTIFS(Records!$C$5:$C$3000,$A678,Records!$R$5:$R$3000,"&gt;0",Records!$Y$5:$Y$3000,"&lt;&gt;Closed"))</f>
        <v/>
      </c>
      <c r="U678" s="20"/>
      <c r="V678" s="20"/>
      <c r="W678" s="20"/>
      <c r="X678" s="20"/>
      <c r="Y678" s="20"/>
      <c r="Z678" s="20"/>
      <c r="AA678" s="20"/>
      <c r="AB678" s="20"/>
      <c r="AC678" s="20"/>
      <c r="AD678" s="20"/>
      <c r="AE678" s="20"/>
      <c r="AF678" s="20"/>
      <c r="AG678" s="20"/>
      <c r="AH678" s="20"/>
      <c r="AI678" s="20"/>
      <c r="AJ678" s="21"/>
      <c r="AK678" s="15" t="str">
        <f aca="true">IF($AJ678="","",$AJ678-TODAY())</f>
        <v/>
      </c>
      <c r="AL678" s="16" t="str">
        <f aca="false">IF($AJ678="","",IF($AK678&lt;0,"Danger",IF($AK678&lt;=Lists!$M$24,"Alert","OK")))</f>
        <v/>
      </c>
      <c r="AM678" s="19"/>
      <c r="AN678" s="19"/>
      <c r="AO678" s="19"/>
      <c r="AP678" s="19"/>
      <c r="AQ678" s="19"/>
      <c r="AR678" s="19"/>
      <c r="AS678" s="19"/>
      <c r="AT678" s="19"/>
      <c r="AU678" s="19"/>
      <c r="AV678" s="19"/>
    </row>
    <row r="679" customFormat="false" ht="15" hidden="false" customHeight="false" outlineLevel="0" collapsed="false">
      <c r="A679" s="19"/>
      <c r="B679" s="19"/>
      <c r="C679" s="19"/>
      <c r="D679" s="19"/>
      <c r="E679" s="19"/>
      <c r="F679" s="19"/>
      <c r="G679" s="19"/>
      <c r="H679" s="19"/>
      <c r="I679" s="19"/>
      <c r="J679" s="19"/>
      <c r="K679" s="19"/>
      <c r="L679" s="20"/>
      <c r="M679" s="20"/>
      <c r="N679" s="20"/>
      <c r="O679" s="20"/>
      <c r="P679" s="20"/>
      <c r="Q679" s="15" t="str">
        <f aca="false">IF(COUNT($L679:$P679)&lt;5,"",ROUND(($L679*Lists!$M$2+$M679*Lists!$M$3+$N679*Lists!$M$4+$O679*Lists!$M$5+$P679*Lists!$M$6)/5*100,0))</f>
        <v/>
      </c>
      <c r="R679" s="16" t="str">
        <f aca="false">IF($Q679="","",IF($Q679&gt;=Lists!$M$20,"A",IF($Q679&gt;=Lists!$M$21,"B","C")))</f>
        <v/>
      </c>
      <c r="S679" s="16" t="str">
        <f aca="false">IF($A679="","",IF(COUNTIF(Records!$C$5:$C$3000,$A679)=0,"No data",CHOOSE(_xlfn.MAXIFS(Records!$R$5:$R$3000,Records!$C$5:$C$3000,$A679,Records!$Y$5:$Y$3000,"&lt;&gt;Closed")+1,"OK","Alert","Danger")))</f>
        <v/>
      </c>
      <c r="T679" s="15" t="str">
        <f aca="false">IF($A679="","",COUNTIFS(Records!$C$5:$C$3000,$A679,Records!$R$5:$R$3000,"&gt;0",Records!$Y$5:$Y$3000,"&lt;&gt;Closed"))</f>
        <v/>
      </c>
      <c r="U679" s="20"/>
      <c r="V679" s="20"/>
      <c r="W679" s="20"/>
      <c r="X679" s="20"/>
      <c r="Y679" s="20"/>
      <c r="Z679" s="20"/>
      <c r="AA679" s="20"/>
      <c r="AB679" s="20"/>
      <c r="AC679" s="20"/>
      <c r="AD679" s="20"/>
      <c r="AE679" s="20"/>
      <c r="AF679" s="20"/>
      <c r="AG679" s="20"/>
      <c r="AH679" s="20"/>
      <c r="AI679" s="20"/>
      <c r="AJ679" s="21"/>
      <c r="AK679" s="15" t="str">
        <f aca="true">IF($AJ679="","",$AJ679-TODAY())</f>
        <v/>
      </c>
      <c r="AL679" s="16" t="str">
        <f aca="false">IF($AJ679="","",IF($AK679&lt;0,"Danger",IF($AK679&lt;=Lists!$M$24,"Alert","OK")))</f>
        <v/>
      </c>
      <c r="AM679" s="19"/>
      <c r="AN679" s="19"/>
      <c r="AO679" s="19"/>
      <c r="AP679" s="19"/>
      <c r="AQ679" s="19"/>
      <c r="AR679" s="19"/>
      <c r="AS679" s="19"/>
      <c r="AT679" s="19"/>
      <c r="AU679" s="19"/>
      <c r="AV679" s="19"/>
    </row>
    <row r="680" customFormat="false" ht="15" hidden="false" customHeight="false" outlineLevel="0" collapsed="false">
      <c r="A680" s="19"/>
      <c r="B680" s="19"/>
      <c r="C680" s="19"/>
      <c r="D680" s="19"/>
      <c r="E680" s="19"/>
      <c r="F680" s="19"/>
      <c r="G680" s="19"/>
      <c r="H680" s="19"/>
      <c r="I680" s="19"/>
      <c r="J680" s="19"/>
      <c r="K680" s="19"/>
      <c r="L680" s="20"/>
      <c r="M680" s="20"/>
      <c r="N680" s="20"/>
      <c r="O680" s="20"/>
      <c r="P680" s="20"/>
      <c r="Q680" s="15" t="str">
        <f aca="false">IF(COUNT($L680:$P680)&lt;5,"",ROUND(($L680*Lists!$M$2+$M680*Lists!$M$3+$N680*Lists!$M$4+$O680*Lists!$M$5+$P680*Lists!$M$6)/5*100,0))</f>
        <v/>
      </c>
      <c r="R680" s="16" t="str">
        <f aca="false">IF($Q680="","",IF($Q680&gt;=Lists!$M$20,"A",IF($Q680&gt;=Lists!$M$21,"B","C")))</f>
        <v/>
      </c>
      <c r="S680" s="16" t="str">
        <f aca="false">IF($A680="","",IF(COUNTIF(Records!$C$5:$C$3000,$A680)=0,"No data",CHOOSE(_xlfn.MAXIFS(Records!$R$5:$R$3000,Records!$C$5:$C$3000,$A680,Records!$Y$5:$Y$3000,"&lt;&gt;Closed")+1,"OK","Alert","Danger")))</f>
        <v/>
      </c>
      <c r="T680" s="15" t="str">
        <f aca="false">IF($A680="","",COUNTIFS(Records!$C$5:$C$3000,$A680,Records!$R$5:$R$3000,"&gt;0",Records!$Y$5:$Y$3000,"&lt;&gt;Closed"))</f>
        <v/>
      </c>
      <c r="U680" s="20"/>
      <c r="V680" s="20"/>
      <c r="W680" s="20"/>
      <c r="X680" s="20"/>
      <c r="Y680" s="20"/>
      <c r="Z680" s="20"/>
      <c r="AA680" s="20"/>
      <c r="AB680" s="20"/>
      <c r="AC680" s="20"/>
      <c r="AD680" s="20"/>
      <c r="AE680" s="20"/>
      <c r="AF680" s="20"/>
      <c r="AG680" s="20"/>
      <c r="AH680" s="20"/>
      <c r="AI680" s="20"/>
      <c r="AJ680" s="21"/>
      <c r="AK680" s="15" t="str">
        <f aca="true">IF($AJ680="","",$AJ680-TODAY())</f>
        <v/>
      </c>
      <c r="AL680" s="16" t="str">
        <f aca="false">IF($AJ680="","",IF($AK680&lt;0,"Danger",IF($AK680&lt;=Lists!$M$24,"Alert","OK")))</f>
        <v/>
      </c>
      <c r="AM680" s="19"/>
      <c r="AN680" s="19"/>
      <c r="AO680" s="19"/>
      <c r="AP680" s="19"/>
      <c r="AQ680" s="19"/>
      <c r="AR680" s="19"/>
      <c r="AS680" s="19"/>
      <c r="AT680" s="19"/>
      <c r="AU680" s="19"/>
      <c r="AV680" s="19"/>
    </row>
    <row r="681" customFormat="false" ht="15" hidden="false" customHeight="false" outlineLevel="0" collapsed="false">
      <c r="A681" s="19"/>
      <c r="B681" s="19"/>
      <c r="C681" s="19"/>
      <c r="D681" s="19"/>
      <c r="E681" s="19"/>
      <c r="F681" s="19"/>
      <c r="G681" s="19"/>
      <c r="H681" s="19"/>
      <c r="I681" s="19"/>
      <c r="J681" s="19"/>
      <c r="K681" s="19"/>
      <c r="L681" s="20"/>
      <c r="M681" s="20"/>
      <c r="N681" s="20"/>
      <c r="O681" s="20"/>
      <c r="P681" s="20"/>
      <c r="Q681" s="15" t="str">
        <f aca="false">IF(COUNT($L681:$P681)&lt;5,"",ROUND(($L681*Lists!$M$2+$M681*Lists!$M$3+$N681*Lists!$M$4+$O681*Lists!$M$5+$P681*Lists!$M$6)/5*100,0))</f>
        <v/>
      </c>
      <c r="R681" s="16" t="str">
        <f aca="false">IF($Q681="","",IF($Q681&gt;=Lists!$M$20,"A",IF($Q681&gt;=Lists!$M$21,"B","C")))</f>
        <v/>
      </c>
      <c r="S681" s="16" t="str">
        <f aca="false">IF($A681="","",IF(COUNTIF(Records!$C$5:$C$3000,$A681)=0,"No data",CHOOSE(_xlfn.MAXIFS(Records!$R$5:$R$3000,Records!$C$5:$C$3000,$A681,Records!$Y$5:$Y$3000,"&lt;&gt;Closed")+1,"OK","Alert","Danger")))</f>
        <v/>
      </c>
      <c r="T681" s="15" t="str">
        <f aca="false">IF($A681="","",COUNTIFS(Records!$C$5:$C$3000,$A681,Records!$R$5:$R$3000,"&gt;0",Records!$Y$5:$Y$3000,"&lt;&gt;Closed"))</f>
        <v/>
      </c>
      <c r="U681" s="20"/>
      <c r="V681" s="20"/>
      <c r="W681" s="20"/>
      <c r="X681" s="20"/>
      <c r="Y681" s="20"/>
      <c r="Z681" s="20"/>
      <c r="AA681" s="20"/>
      <c r="AB681" s="20"/>
      <c r="AC681" s="20"/>
      <c r="AD681" s="20"/>
      <c r="AE681" s="20"/>
      <c r="AF681" s="20"/>
      <c r="AG681" s="20"/>
      <c r="AH681" s="20"/>
      <c r="AI681" s="20"/>
      <c r="AJ681" s="21"/>
      <c r="AK681" s="15" t="str">
        <f aca="true">IF($AJ681="","",$AJ681-TODAY())</f>
        <v/>
      </c>
      <c r="AL681" s="16" t="str">
        <f aca="false">IF($AJ681="","",IF($AK681&lt;0,"Danger",IF($AK681&lt;=Lists!$M$24,"Alert","OK")))</f>
        <v/>
      </c>
      <c r="AM681" s="19"/>
      <c r="AN681" s="19"/>
      <c r="AO681" s="19"/>
      <c r="AP681" s="19"/>
      <c r="AQ681" s="19"/>
      <c r="AR681" s="19"/>
      <c r="AS681" s="19"/>
      <c r="AT681" s="19"/>
      <c r="AU681" s="19"/>
      <c r="AV681" s="19"/>
    </row>
    <row r="682" customFormat="false" ht="15" hidden="false" customHeight="false" outlineLevel="0" collapsed="false">
      <c r="A682" s="19"/>
      <c r="B682" s="19"/>
      <c r="C682" s="19"/>
      <c r="D682" s="19"/>
      <c r="E682" s="19"/>
      <c r="F682" s="19"/>
      <c r="G682" s="19"/>
      <c r="H682" s="19"/>
      <c r="I682" s="19"/>
      <c r="J682" s="19"/>
      <c r="K682" s="19"/>
      <c r="L682" s="20"/>
      <c r="M682" s="20"/>
      <c r="N682" s="20"/>
      <c r="O682" s="20"/>
      <c r="P682" s="20"/>
      <c r="Q682" s="15" t="str">
        <f aca="false">IF(COUNT($L682:$P682)&lt;5,"",ROUND(($L682*Lists!$M$2+$M682*Lists!$M$3+$N682*Lists!$M$4+$O682*Lists!$M$5+$P682*Lists!$M$6)/5*100,0))</f>
        <v/>
      </c>
      <c r="R682" s="16" t="str">
        <f aca="false">IF($Q682="","",IF($Q682&gt;=Lists!$M$20,"A",IF($Q682&gt;=Lists!$M$21,"B","C")))</f>
        <v/>
      </c>
      <c r="S682" s="16" t="str">
        <f aca="false">IF($A682="","",IF(COUNTIF(Records!$C$5:$C$3000,$A682)=0,"No data",CHOOSE(_xlfn.MAXIFS(Records!$R$5:$R$3000,Records!$C$5:$C$3000,$A682,Records!$Y$5:$Y$3000,"&lt;&gt;Closed")+1,"OK","Alert","Danger")))</f>
        <v/>
      </c>
      <c r="T682" s="15" t="str">
        <f aca="false">IF($A682="","",COUNTIFS(Records!$C$5:$C$3000,$A682,Records!$R$5:$R$3000,"&gt;0",Records!$Y$5:$Y$3000,"&lt;&gt;Closed"))</f>
        <v/>
      </c>
      <c r="U682" s="20"/>
      <c r="V682" s="20"/>
      <c r="W682" s="20"/>
      <c r="X682" s="20"/>
      <c r="Y682" s="20"/>
      <c r="Z682" s="20"/>
      <c r="AA682" s="20"/>
      <c r="AB682" s="20"/>
      <c r="AC682" s="20"/>
      <c r="AD682" s="20"/>
      <c r="AE682" s="20"/>
      <c r="AF682" s="20"/>
      <c r="AG682" s="20"/>
      <c r="AH682" s="20"/>
      <c r="AI682" s="20"/>
      <c r="AJ682" s="21"/>
      <c r="AK682" s="15" t="str">
        <f aca="true">IF($AJ682="","",$AJ682-TODAY())</f>
        <v/>
      </c>
      <c r="AL682" s="16" t="str">
        <f aca="false">IF($AJ682="","",IF($AK682&lt;0,"Danger",IF($AK682&lt;=Lists!$M$24,"Alert","OK")))</f>
        <v/>
      </c>
      <c r="AM682" s="19"/>
      <c r="AN682" s="19"/>
      <c r="AO682" s="19"/>
      <c r="AP682" s="19"/>
      <c r="AQ682" s="19"/>
      <c r="AR682" s="19"/>
      <c r="AS682" s="19"/>
      <c r="AT682" s="19"/>
      <c r="AU682" s="19"/>
      <c r="AV682" s="19"/>
    </row>
    <row r="683" customFormat="false" ht="15" hidden="false" customHeight="false" outlineLevel="0" collapsed="false">
      <c r="A683" s="19"/>
      <c r="B683" s="19"/>
      <c r="C683" s="19"/>
      <c r="D683" s="19"/>
      <c r="E683" s="19"/>
      <c r="F683" s="19"/>
      <c r="G683" s="19"/>
      <c r="H683" s="19"/>
      <c r="I683" s="19"/>
      <c r="J683" s="19"/>
      <c r="K683" s="19"/>
      <c r="L683" s="20"/>
      <c r="M683" s="20"/>
      <c r="N683" s="20"/>
      <c r="O683" s="20"/>
      <c r="P683" s="20"/>
      <c r="Q683" s="15" t="str">
        <f aca="false">IF(COUNT($L683:$P683)&lt;5,"",ROUND(($L683*Lists!$M$2+$M683*Lists!$M$3+$N683*Lists!$M$4+$O683*Lists!$M$5+$P683*Lists!$M$6)/5*100,0))</f>
        <v/>
      </c>
      <c r="R683" s="16" t="str">
        <f aca="false">IF($Q683="","",IF($Q683&gt;=Lists!$M$20,"A",IF($Q683&gt;=Lists!$M$21,"B","C")))</f>
        <v/>
      </c>
      <c r="S683" s="16" t="str">
        <f aca="false">IF($A683="","",IF(COUNTIF(Records!$C$5:$C$3000,$A683)=0,"No data",CHOOSE(_xlfn.MAXIFS(Records!$R$5:$R$3000,Records!$C$5:$C$3000,$A683,Records!$Y$5:$Y$3000,"&lt;&gt;Closed")+1,"OK","Alert","Danger")))</f>
        <v/>
      </c>
      <c r="T683" s="15" t="str">
        <f aca="false">IF($A683="","",COUNTIFS(Records!$C$5:$C$3000,$A683,Records!$R$5:$R$3000,"&gt;0",Records!$Y$5:$Y$3000,"&lt;&gt;Closed"))</f>
        <v/>
      </c>
      <c r="U683" s="20"/>
      <c r="V683" s="20"/>
      <c r="W683" s="20"/>
      <c r="X683" s="20"/>
      <c r="Y683" s="20"/>
      <c r="Z683" s="20"/>
      <c r="AA683" s="20"/>
      <c r="AB683" s="20"/>
      <c r="AC683" s="20"/>
      <c r="AD683" s="20"/>
      <c r="AE683" s="20"/>
      <c r="AF683" s="20"/>
      <c r="AG683" s="20"/>
      <c r="AH683" s="20"/>
      <c r="AI683" s="20"/>
      <c r="AJ683" s="21"/>
      <c r="AK683" s="15" t="str">
        <f aca="true">IF($AJ683="","",$AJ683-TODAY())</f>
        <v/>
      </c>
      <c r="AL683" s="16" t="str">
        <f aca="false">IF($AJ683="","",IF($AK683&lt;0,"Danger",IF($AK683&lt;=Lists!$M$24,"Alert","OK")))</f>
        <v/>
      </c>
      <c r="AM683" s="19"/>
      <c r="AN683" s="19"/>
      <c r="AO683" s="19"/>
      <c r="AP683" s="19"/>
      <c r="AQ683" s="19"/>
      <c r="AR683" s="19"/>
      <c r="AS683" s="19"/>
      <c r="AT683" s="19"/>
      <c r="AU683" s="19"/>
      <c r="AV683" s="19"/>
    </row>
    <row r="684" customFormat="false" ht="15" hidden="false" customHeight="false" outlineLevel="0" collapsed="false">
      <c r="A684" s="19"/>
      <c r="B684" s="19"/>
      <c r="C684" s="19"/>
      <c r="D684" s="19"/>
      <c r="E684" s="19"/>
      <c r="F684" s="19"/>
      <c r="G684" s="19"/>
      <c r="H684" s="19"/>
      <c r="I684" s="19"/>
      <c r="J684" s="19"/>
      <c r="K684" s="19"/>
      <c r="L684" s="20"/>
      <c r="M684" s="20"/>
      <c r="N684" s="20"/>
      <c r="O684" s="20"/>
      <c r="P684" s="20"/>
      <c r="Q684" s="15" t="str">
        <f aca="false">IF(COUNT($L684:$P684)&lt;5,"",ROUND(($L684*Lists!$M$2+$M684*Lists!$M$3+$N684*Lists!$M$4+$O684*Lists!$M$5+$P684*Lists!$M$6)/5*100,0))</f>
        <v/>
      </c>
      <c r="R684" s="16" t="str">
        <f aca="false">IF($Q684="","",IF($Q684&gt;=Lists!$M$20,"A",IF($Q684&gt;=Lists!$M$21,"B","C")))</f>
        <v/>
      </c>
      <c r="S684" s="16" t="str">
        <f aca="false">IF($A684="","",IF(COUNTIF(Records!$C$5:$C$3000,$A684)=0,"No data",CHOOSE(_xlfn.MAXIFS(Records!$R$5:$R$3000,Records!$C$5:$C$3000,$A684,Records!$Y$5:$Y$3000,"&lt;&gt;Closed")+1,"OK","Alert","Danger")))</f>
        <v/>
      </c>
      <c r="T684" s="15" t="str">
        <f aca="false">IF($A684="","",COUNTIFS(Records!$C$5:$C$3000,$A684,Records!$R$5:$R$3000,"&gt;0",Records!$Y$5:$Y$3000,"&lt;&gt;Closed"))</f>
        <v/>
      </c>
      <c r="U684" s="20"/>
      <c r="V684" s="20"/>
      <c r="W684" s="20"/>
      <c r="X684" s="20"/>
      <c r="Y684" s="20"/>
      <c r="Z684" s="20"/>
      <c r="AA684" s="20"/>
      <c r="AB684" s="20"/>
      <c r="AC684" s="20"/>
      <c r="AD684" s="20"/>
      <c r="AE684" s="20"/>
      <c r="AF684" s="20"/>
      <c r="AG684" s="20"/>
      <c r="AH684" s="20"/>
      <c r="AI684" s="20"/>
      <c r="AJ684" s="21"/>
      <c r="AK684" s="15" t="str">
        <f aca="true">IF($AJ684="","",$AJ684-TODAY())</f>
        <v/>
      </c>
      <c r="AL684" s="16" t="str">
        <f aca="false">IF($AJ684="","",IF($AK684&lt;0,"Danger",IF($AK684&lt;=Lists!$M$24,"Alert","OK")))</f>
        <v/>
      </c>
      <c r="AM684" s="19"/>
      <c r="AN684" s="19"/>
      <c r="AO684" s="19"/>
      <c r="AP684" s="19"/>
      <c r="AQ684" s="19"/>
      <c r="AR684" s="19"/>
      <c r="AS684" s="19"/>
      <c r="AT684" s="19"/>
      <c r="AU684" s="19"/>
      <c r="AV684" s="19"/>
    </row>
    <row r="685" customFormat="false" ht="15" hidden="false" customHeight="false" outlineLevel="0" collapsed="false">
      <c r="A685" s="19"/>
      <c r="B685" s="19"/>
      <c r="C685" s="19"/>
      <c r="D685" s="19"/>
      <c r="E685" s="19"/>
      <c r="F685" s="19"/>
      <c r="G685" s="19"/>
      <c r="H685" s="19"/>
      <c r="I685" s="19"/>
      <c r="J685" s="19"/>
      <c r="K685" s="19"/>
      <c r="L685" s="20"/>
      <c r="M685" s="20"/>
      <c r="N685" s="20"/>
      <c r="O685" s="20"/>
      <c r="P685" s="20"/>
      <c r="Q685" s="15" t="str">
        <f aca="false">IF(COUNT($L685:$P685)&lt;5,"",ROUND(($L685*Lists!$M$2+$M685*Lists!$M$3+$N685*Lists!$M$4+$O685*Lists!$M$5+$P685*Lists!$M$6)/5*100,0))</f>
        <v/>
      </c>
      <c r="R685" s="16" t="str">
        <f aca="false">IF($Q685="","",IF($Q685&gt;=Lists!$M$20,"A",IF($Q685&gt;=Lists!$M$21,"B","C")))</f>
        <v/>
      </c>
      <c r="S685" s="16" t="str">
        <f aca="false">IF($A685="","",IF(COUNTIF(Records!$C$5:$C$3000,$A685)=0,"No data",CHOOSE(_xlfn.MAXIFS(Records!$R$5:$R$3000,Records!$C$5:$C$3000,$A685,Records!$Y$5:$Y$3000,"&lt;&gt;Closed")+1,"OK","Alert","Danger")))</f>
        <v/>
      </c>
      <c r="T685" s="15" t="str">
        <f aca="false">IF($A685="","",COUNTIFS(Records!$C$5:$C$3000,$A685,Records!$R$5:$R$3000,"&gt;0",Records!$Y$5:$Y$3000,"&lt;&gt;Closed"))</f>
        <v/>
      </c>
      <c r="U685" s="20"/>
      <c r="V685" s="20"/>
      <c r="W685" s="20"/>
      <c r="X685" s="20"/>
      <c r="Y685" s="20"/>
      <c r="Z685" s="20"/>
      <c r="AA685" s="20"/>
      <c r="AB685" s="20"/>
      <c r="AC685" s="20"/>
      <c r="AD685" s="20"/>
      <c r="AE685" s="20"/>
      <c r="AF685" s="20"/>
      <c r="AG685" s="20"/>
      <c r="AH685" s="20"/>
      <c r="AI685" s="20"/>
      <c r="AJ685" s="21"/>
      <c r="AK685" s="15" t="str">
        <f aca="true">IF($AJ685="","",$AJ685-TODAY())</f>
        <v/>
      </c>
      <c r="AL685" s="16" t="str">
        <f aca="false">IF($AJ685="","",IF($AK685&lt;0,"Danger",IF($AK685&lt;=Lists!$M$24,"Alert","OK")))</f>
        <v/>
      </c>
      <c r="AM685" s="19"/>
      <c r="AN685" s="19"/>
      <c r="AO685" s="19"/>
      <c r="AP685" s="19"/>
      <c r="AQ685" s="19"/>
      <c r="AR685" s="19"/>
      <c r="AS685" s="19"/>
      <c r="AT685" s="19"/>
      <c r="AU685" s="19"/>
      <c r="AV685" s="19"/>
    </row>
    <row r="686" customFormat="false" ht="15" hidden="false" customHeight="false" outlineLevel="0" collapsed="false">
      <c r="A686" s="19"/>
      <c r="B686" s="19"/>
      <c r="C686" s="19"/>
      <c r="D686" s="19"/>
      <c r="E686" s="19"/>
      <c r="F686" s="19"/>
      <c r="G686" s="19"/>
      <c r="H686" s="19"/>
      <c r="I686" s="19"/>
      <c r="J686" s="19"/>
      <c r="K686" s="19"/>
      <c r="L686" s="20"/>
      <c r="M686" s="20"/>
      <c r="N686" s="20"/>
      <c r="O686" s="20"/>
      <c r="P686" s="20"/>
      <c r="Q686" s="15" t="str">
        <f aca="false">IF(COUNT($L686:$P686)&lt;5,"",ROUND(($L686*Lists!$M$2+$M686*Lists!$M$3+$N686*Lists!$M$4+$O686*Lists!$M$5+$P686*Lists!$M$6)/5*100,0))</f>
        <v/>
      </c>
      <c r="R686" s="16" t="str">
        <f aca="false">IF($Q686="","",IF($Q686&gt;=Lists!$M$20,"A",IF($Q686&gt;=Lists!$M$21,"B","C")))</f>
        <v/>
      </c>
      <c r="S686" s="16" t="str">
        <f aca="false">IF($A686="","",IF(COUNTIF(Records!$C$5:$C$3000,$A686)=0,"No data",CHOOSE(_xlfn.MAXIFS(Records!$R$5:$R$3000,Records!$C$5:$C$3000,$A686,Records!$Y$5:$Y$3000,"&lt;&gt;Closed")+1,"OK","Alert","Danger")))</f>
        <v/>
      </c>
      <c r="T686" s="15" t="str">
        <f aca="false">IF($A686="","",COUNTIFS(Records!$C$5:$C$3000,$A686,Records!$R$5:$R$3000,"&gt;0",Records!$Y$5:$Y$3000,"&lt;&gt;Closed"))</f>
        <v/>
      </c>
      <c r="U686" s="20"/>
      <c r="V686" s="20"/>
      <c r="W686" s="20"/>
      <c r="X686" s="20"/>
      <c r="Y686" s="20"/>
      <c r="Z686" s="20"/>
      <c r="AA686" s="20"/>
      <c r="AB686" s="20"/>
      <c r="AC686" s="20"/>
      <c r="AD686" s="20"/>
      <c r="AE686" s="20"/>
      <c r="AF686" s="20"/>
      <c r="AG686" s="20"/>
      <c r="AH686" s="20"/>
      <c r="AI686" s="20"/>
      <c r="AJ686" s="21"/>
      <c r="AK686" s="15" t="str">
        <f aca="true">IF($AJ686="","",$AJ686-TODAY())</f>
        <v/>
      </c>
      <c r="AL686" s="16" t="str">
        <f aca="false">IF($AJ686="","",IF($AK686&lt;0,"Danger",IF($AK686&lt;=Lists!$M$24,"Alert","OK")))</f>
        <v/>
      </c>
      <c r="AM686" s="19"/>
      <c r="AN686" s="19"/>
      <c r="AO686" s="19"/>
      <c r="AP686" s="19"/>
      <c r="AQ686" s="19"/>
      <c r="AR686" s="19"/>
      <c r="AS686" s="19"/>
      <c r="AT686" s="19"/>
      <c r="AU686" s="19"/>
      <c r="AV686" s="19"/>
    </row>
    <row r="687" customFormat="false" ht="15" hidden="false" customHeight="false" outlineLevel="0" collapsed="false">
      <c r="A687" s="19"/>
      <c r="B687" s="19"/>
      <c r="C687" s="19"/>
      <c r="D687" s="19"/>
      <c r="E687" s="19"/>
      <c r="F687" s="19"/>
      <c r="G687" s="19"/>
      <c r="H687" s="19"/>
      <c r="I687" s="19"/>
      <c r="J687" s="19"/>
      <c r="K687" s="19"/>
      <c r="L687" s="20"/>
      <c r="M687" s="20"/>
      <c r="N687" s="20"/>
      <c r="O687" s="20"/>
      <c r="P687" s="20"/>
      <c r="Q687" s="15" t="str">
        <f aca="false">IF(COUNT($L687:$P687)&lt;5,"",ROUND(($L687*Lists!$M$2+$M687*Lists!$M$3+$N687*Lists!$M$4+$O687*Lists!$M$5+$P687*Lists!$M$6)/5*100,0))</f>
        <v/>
      </c>
      <c r="R687" s="16" t="str">
        <f aca="false">IF($Q687="","",IF($Q687&gt;=Lists!$M$20,"A",IF($Q687&gt;=Lists!$M$21,"B","C")))</f>
        <v/>
      </c>
      <c r="S687" s="16" t="str">
        <f aca="false">IF($A687="","",IF(COUNTIF(Records!$C$5:$C$3000,$A687)=0,"No data",CHOOSE(_xlfn.MAXIFS(Records!$R$5:$R$3000,Records!$C$5:$C$3000,$A687,Records!$Y$5:$Y$3000,"&lt;&gt;Closed")+1,"OK","Alert","Danger")))</f>
        <v/>
      </c>
      <c r="T687" s="15" t="str">
        <f aca="false">IF($A687="","",COUNTIFS(Records!$C$5:$C$3000,$A687,Records!$R$5:$R$3000,"&gt;0",Records!$Y$5:$Y$3000,"&lt;&gt;Closed"))</f>
        <v/>
      </c>
      <c r="U687" s="20"/>
      <c r="V687" s="20"/>
      <c r="W687" s="20"/>
      <c r="X687" s="20"/>
      <c r="Y687" s="20"/>
      <c r="Z687" s="20"/>
      <c r="AA687" s="20"/>
      <c r="AB687" s="20"/>
      <c r="AC687" s="20"/>
      <c r="AD687" s="20"/>
      <c r="AE687" s="20"/>
      <c r="AF687" s="20"/>
      <c r="AG687" s="20"/>
      <c r="AH687" s="20"/>
      <c r="AI687" s="20"/>
      <c r="AJ687" s="21"/>
      <c r="AK687" s="15" t="str">
        <f aca="true">IF($AJ687="","",$AJ687-TODAY())</f>
        <v/>
      </c>
      <c r="AL687" s="16" t="str">
        <f aca="false">IF($AJ687="","",IF($AK687&lt;0,"Danger",IF($AK687&lt;=Lists!$M$24,"Alert","OK")))</f>
        <v/>
      </c>
      <c r="AM687" s="19"/>
      <c r="AN687" s="19"/>
      <c r="AO687" s="19"/>
      <c r="AP687" s="19"/>
      <c r="AQ687" s="19"/>
      <c r="AR687" s="19"/>
      <c r="AS687" s="19"/>
      <c r="AT687" s="19"/>
      <c r="AU687" s="19"/>
      <c r="AV687" s="19"/>
    </row>
    <row r="688" customFormat="false" ht="15" hidden="false" customHeight="false" outlineLevel="0" collapsed="false">
      <c r="A688" s="19"/>
      <c r="B688" s="19"/>
      <c r="C688" s="19"/>
      <c r="D688" s="19"/>
      <c r="E688" s="19"/>
      <c r="F688" s="19"/>
      <c r="G688" s="19"/>
      <c r="H688" s="19"/>
      <c r="I688" s="19"/>
      <c r="J688" s="19"/>
      <c r="K688" s="19"/>
      <c r="L688" s="20"/>
      <c r="M688" s="20"/>
      <c r="N688" s="20"/>
      <c r="O688" s="20"/>
      <c r="P688" s="20"/>
      <c r="Q688" s="15" t="str">
        <f aca="false">IF(COUNT($L688:$P688)&lt;5,"",ROUND(($L688*Lists!$M$2+$M688*Lists!$M$3+$N688*Lists!$M$4+$O688*Lists!$M$5+$P688*Lists!$M$6)/5*100,0))</f>
        <v/>
      </c>
      <c r="R688" s="16" t="str">
        <f aca="false">IF($Q688="","",IF($Q688&gt;=Lists!$M$20,"A",IF($Q688&gt;=Lists!$M$21,"B","C")))</f>
        <v/>
      </c>
      <c r="S688" s="16" t="str">
        <f aca="false">IF($A688="","",IF(COUNTIF(Records!$C$5:$C$3000,$A688)=0,"No data",CHOOSE(_xlfn.MAXIFS(Records!$R$5:$R$3000,Records!$C$5:$C$3000,$A688,Records!$Y$5:$Y$3000,"&lt;&gt;Closed")+1,"OK","Alert","Danger")))</f>
        <v/>
      </c>
      <c r="T688" s="15" t="str">
        <f aca="false">IF($A688="","",COUNTIFS(Records!$C$5:$C$3000,$A688,Records!$R$5:$R$3000,"&gt;0",Records!$Y$5:$Y$3000,"&lt;&gt;Closed"))</f>
        <v/>
      </c>
      <c r="U688" s="20"/>
      <c r="V688" s="20"/>
      <c r="W688" s="20"/>
      <c r="X688" s="20"/>
      <c r="Y688" s="20"/>
      <c r="Z688" s="20"/>
      <c r="AA688" s="20"/>
      <c r="AB688" s="20"/>
      <c r="AC688" s="20"/>
      <c r="AD688" s="20"/>
      <c r="AE688" s="20"/>
      <c r="AF688" s="20"/>
      <c r="AG688" s="20"/>
      <c r="AH688" s="20"/>
      <c r="AI688" s="20"/>
      <c r="AJ688" s="21"/>
      <c r="AK688" s="15" t="str">
        <f aca="true">IF($AJ688="","",$AJ688-TODAY())</f>
        <v/>
      </c>
      <c r="AL688" s="16" t="str">
        <f aca="false">IF($AJ688="","",IF($AK688&lt;0,"Danger",IF($AK688&lt;=Lists!$M$24,"Alert","OK")))</f>
        <v/>
      </c>
      <c r="AM688" s="19"/>
      <c r="AN688" s="19"/>
      <c r="AO688" s="19"/>
      <c r="AP688" s="19"/>
      <c r="AQ688" s="19"/>
      <c r="AR688" s="19"/>
      <c r="AS688" s="19"/>
      <c r="AT688" s="19"/>
      <c r="AU688" s="19"/>
      <c r="AV688" s="19"/>
    </row>
    <row r="689" customFormat="false" ht="15" hidden="false" customHeight="false" outlineLevel="0" collapsed="false">
      <c r="A689" s="19"/>
      <c r="B689" s="19"/>
      <c r="C689" s="19"/>
      <c r="D689" s="19"/>
      <c r="E689" s="19"/>
      <c r="F689" s="19"/>
      <c r="G689" s="19"/>
      <c r="H689" s="19"/>
      <c r="I689" s="19"/>
      <c r="J689" s="19"/>
      <c r="K689" s="19"/>
      <c r="L689" s="20"/>
      <c r="M689" s="20"/>
      <c r="N689" s="20"/>
      <c r="O689" s="20"/>
      <c r="P689" s="20"/>
      <c r="Q689" s="15" t="str">
        <f aca="false">IF(COUNT($L689:$P689)&lt;5,"",ROUND(($L689*Lists!$M$2+$M689*Lists!$M$3+$N689*Lists!$M$4+$O689*Lists!$M$5+$P689*Lists!$M$6)/5*100,0))</f>
        <v/>
      </c>
      <c r="R689" s="16" t="str">
        <f aca="false">IF($Q689="","",IF($Q689&gt;=Lists!$M$20,"A",IF($Q689&gt;=Lists!$M$21,"B","C")))</f>
        <v/>
      </c>
      <c r="S689" s="16" t="str">
        <f aca="false">IF($A689="","",IF(COUNTIF(Records!$C$5:$C$3000,$A689)=0,"No data",CHOOSE(_xlfn.MAXIFS(Records!$R$5:$R$3000,Records!$C$5:$C$3000,$A689,Records!$Y$5:$Y$3000,"&lt;&gt;Closed")+1,"OK","Alert","Danger")))</f>
        <v/>
      </c>
      <c r="T689" s="15" t="str">
        <f aca="false">IF($A689="","",COUNTIFS(Records!$C$5:$C$3000,$A689,Records!$R$5:$R$3000,"&gt;0",Records!$Y$5:$Y$3000,"&lt;&gt;Closed"))</f>
        <v/>
      </c>
      <c r="U689" s="20"/>
      <c r="V689" s="20"/>
      <c r="W689" s="20"/>
      <c r="X689" s="20"/>
      <c r="Y689" s="20"/>
      <c r="Z689" s="20"/>
      <c r="AA689" s="20"/>
      <c r="AB689" s="20"/>
      <c r="AC689" s="20"/>
      <c r="AD689" s="20"/>
      <c r="AE689" s="20"/>
      <c r="AF689" s="20"/>
      <c r="AG689" s="20"/>
      <c r="AH689" s="20"/>
      <c r="AI689" s="20"/>
      <c r="AJ689" s="21"/>
      <c r="AK689" s="15" t="str">
        <f aca="true">IF($AJ689="","",$AJ689-TODAY())</f>
        <v/>
      </c>
      <c r="AL689" s="16" t="str">
        <f aca="false">IF($AJ689="","",IF($AK689&lt;0,"Danger",IF($AK689&lt;=Lists!$M$24,"Alert","OK")))</f>
        <v/>
      </c>
      <c r="AM689" s="19"/>
      <c r="AN689" s="19"/>
      <c r="AO689" s="19"/>
      <c r="AP689" s="19"/>
      <c r="AQ689" s="19"/>
      <c r="AR689" s="19"/>
      <c r="AS689" s="19"/>
      <c r="AT689" s="19"/>
      <c r="AU689" s="19"/>
      <c r="AV689" s="19"/>
    </row>
    <row r="690" customFormat="false" ht="15" hidden="false" customHeight="false" outlineLevel="0" collapsed="false">
      <c r="A690" s="19"/>
      <c r="B690" s="19"/>
      <c r="C690" s="19"/>
      <c r="D690" s="19"/>
      <c r="E690" s="19"/>
      <c r="F690" s="19"/>
      <c r="G690" s="19"/>
      <c r="H690" s="19"/>
      <c r="I690" s="19"/>
      <c r="J690" s="19"/>
      <c r="K690" s="19"/>
      <c r="L690" s="20"/>
      <c r="M690" s="20"/>
      <c r="N690" s="20"/>
      <c r="O690" s="20"/>
      <c r="P690" s="20"/>
      <c r="Q690" s="15" t="str">
        <f aca="false">IF(COUNT($L690:$P690)&lt;5,"",ROUND(($L690*Lists!$M$2+$M690*Lists!$M$3+$N690*Lists!$M$4+$O690*Lists!$M$5+$P690*Lists!$M$6)/5*100,0))</f>
        <v/>
      </c>
      <c r="R690" s="16" t="str">
        <f aca="false">IF($Q690="","",IF($Q690&gt;=Lists!$M$20,"A",IF($Q690&gt;=Lists!$M$21,"B","C")))</f>
        <v/>
      </c>
      <c r="S690" s="16" t="str">
        <f aca="false">IF($A690="","",IF(COUNTIF(Records!$C$5:$C$3000,$A690)=0,"No data",CHOOSE(_xlfn.MAXIFS(Records!$R$5:$R$3000,Records!$C$5:$C$3000,$A690,Records!$Y$5:$Y$3000,"&lt;&gt;Closed")+1,"OK","Alert","Danger")))</f>
        <v/>
      </c>
      <c r="T690" s="15" t="str">
        <f aca="false">IF($A690="","",COUNTIFS(Records!$C$5:$C$3000,$A690,Records!$R$5:$R$3000,"&gt;0",Records!$Y$5:$Y$3000,"&lt;&gt;Closed"))</f>
        <v/>
      </c>
      <c r="U690" s="20"/>
      <c r="V690" s="20"/>
      <c r="W690" s="20"/>
      <c r="X690" s="20"/>
      <c r="Y690" s="20"/>
      <c r="Z690" s="20"/>
      <c r="AA690" s="20"/>
      <c r="AB690" s="20"/>
      <c r="AC690" s="20"/>
      <c r="AD690" s="20"/>
      <c r="AE690" s="20"/>
      <c r="AF690" s="20"/>
      <c r="AG690" s="20"/>
      <c r="AH690" s="20"/>
      <c r="AI690" s="20"/>
      <c r="AJ690" s="21"/>
      <c r="AK690" s="15" t="str">
        <f aca="true">IF($AJ690="","",$AJ690-TODAY())</f>
        <v/>
      </c>
      <c r="AL690" s="16" t="str">
        <f aca="false">IF($AJ690="","",IF($AK690&lt;0,"Danger",IF($AK690&lt;=Lists!$M$24,"Alert","OK")))</f>
        <v/>
      </c>
      <c r="AM690" s="19"/>
      <c r="AN690" s="19"/>
      <c r="AO690" s="19"/>
      <c r="AP690" s="19"/>
      <c r="AQ690" s="19"/>
      <c r="AR690" s="19"/>
      <c r="AS690" s="19"/>
      <c r="AT690" s="19"/>
      <c r="AU690" s="19"/>
      <c r="AV690" s="19"/>
    </row>
    <row r="691" customFormat="false" ht="15" hidden="false" customHeight="false" outlineLevel="0" collapsed="false">
      <c r="A691" s="19"/>
      <c r="B691" s="19"/>
      <c r="C691" s="19"/>
      <c r="D691" s="19"/>
      <c r="E691" s="19"/>
      <c r="F691" s="19"/>
      <c r="G691" s="19"/>
      <c r="H691" s="19"/>
      <c r="I691" s="19"/>
      <c r="J691" s="19"/>
      <c r="K691" s="19"/>
      <c r="L691" s="20"/>
      <c r="M691" s="20"/>
      <c r="N691" s="20"/>
      <c r="O691" s="20"/>
      <c r="P691" s="20"/>
      <c r="Q691" s="15" t="str">
        <f aca="false">IF(COUNT($L691:$P691)&lt;5,"",ROUND(($L691*Lists!$M$2+$M691*Lists!$M$3+$N691*Lists!$M$4+$O691*Lists!$M$5+$P691*Lists!$M$6)/5*100,0))</f>
        <v/>
      </c>
      <c r="R691" s="16" t="str">
        <f aca="false">IF($Q691="","",IF($Q691&gt;=Lists!$M$20,"A",IF($Q691&gt;=Lists!$M$21,"B","C")))</f>
        <v/>
      </c>
      <c r="S691" s="16" t="str">
        <f aca="false">IF($A691="","",IF(COUNTIF(Records!$C$5:$C$3000,$A691)=0,"No data",CHOOSE(_xlfn.MAXIFS(Records!$R$5:$R$3000,Records!$C$5:$C$3000,$A691,Records!$Y$5:$Y$3000,"&lt;&gt;Closed")+1,"OK","Alert","Danger")))</f>
        <v/>
      </c>
      <c r="T691" s="15" t="str">
        <f aca="false">IF($A691="","",COUNTIFS(Records!$C$5:$C$3000,$A691,Records!$R$5:$R$3000,"&gt;0",Records!$Y$5:$Y$3000,"&lt;&gt;Closed"))</f>
        <v/>
      </c>
      <c r="U691" s="20"/>
      <c r="V691" s="20"/>
      <c r="W691" s="20"/>
      <c r="X691" s="20"/>
      <c r="Y691" s="20"/>
      <c r="Z691" s="20"/>
      <c r="AA691" s="20"/>
      <c r="AB691" s="20"/>
      <c r="AC691" s="20"/>
      <c r="AD691" s="20"/>
      <c r="AE691" s="20"/>
      <c r="AF691" s="20"/>
      <c r="AG691" s="20"/>
      <c r="AH691" s="20"/>
      <c r="AI691" s="20"/>
      <c r="AJ691" s="21"/>
      <c r="AK691" s="15" t="str">
        <f aca="true">IF($AJ691="","",$AJ691-TODAY())</f>
        <v/>
      </c>
      <c r="AL691" s="16" t="str">
        <f aca="false">IF($AJ691="","",IF($AK691&lt;0,"Danger",IF($AK691&lt;=Lists!$M$24,"Alert","OK")))</f>
        <v/>
      </c>
      <c r="AM691" s="19"/>
      <c r="AN691" s="19"/>
      <c r="AO691" s="19"/>
      <c r="AP691" s="19"/>
      <c r="AQ691" s="19"/>
      <c r="AR691" s="19"/>
      <c r="AS691" s="19"/>
      <c r="AT691" s="19"/>
      <c r="AU691" s="19"/>
      <c r="AV691" s="19"/>
    </row>
    <row r="692" customFormat="false" ht="15" hidden="false" customHeight="false" outlineLevel="0" collapsed="false">
      <c r="A692" s="19"/>
      <c r="B692" s="19"/>
      <c r="C692" s="19"/>
      <c r="D692" s="19"/>
      <c r="E692" s="19"/>
      <c r="F692" s="19"/>
      <c r="G692" s="19"/>
      <c r="H692" s="19"/>
      <c r="I692" s="19"/>
      <c r="J692" s="19"/>
      <c r="K692" s="19"/>
      <c r="L692" s="20"/>
      <c r="M692" s="20"/>
      <c r="N692" s="20"/>
      <c r="O692" s="20"/>
      <c r="P692" s="20"/>
      <c r="Q692" s="15" t="str">
        <f aca="false">IF(COUNT($L692:$P692)&lt;5,"",ROUND(($L692*Lists!$M$2+$M692*Lists!$M$3+$N692*Lists!$M$4+$O692*Lists!$M$5+$P692*Lists!$M$6)/5*100,0))</f>
        <v/>
      </c>
      <c r="R692" s="16" t="str">
        <f aca="false">IF($Q692="","",IF($Q692&gt;=Lists!$M$20,"A",IF($Q692&gt;=Lists!$M$21,"B","C")))</f>
        <v/>
      </c>
      <c r="S692" s="16" t="str">
        <f aca="false">IF($A692="","",IF(COUNTIF(Records!$C$5:$C$3000,$A692)=0,"No data",CHOOSE(_xlfn.MAXIFS(Records!$R$5:$R$3000,Records!$C$5:$C$3000,$A692,Records!$Y$5:$Y$3000,"&lt;&gt;Closed")+1,"OK","Alert","Danger")))</f>
        <v/>
      </c>
      <c r="T692" s="15" t="str">
        <f aca="false">IF($A692="","",COUNTIFS(Records!$C$5:$C$3000,$A692,Records!$R$5:$R$3000,"&gt;0",Records!$Y$5:$Y$3000,"&lt;&gt;Closed"))</f>
        <v/>
      </c>
      <c r="U692" s="20"/>
      <c r="V692" s="20"/>
      <c r="W692" s="20"/>
      <c r="X692" s="20"/>
      <c r="Y692" s="20"/>
      <c r="Z692" s="20"/>
      <c r="AA692" s="20"/>
      <c r="AB692" s="20"/>
      <c r="AC692" s="20"/>
      <c r="AD692" s="20"/>
      <c r="AE692" s="20"/>
      <c r="AF692" s="20"/>
      <c r="AG692" s="20"/>
      <c r="AH692" s="20"/>
      <c r="AI692" s="20"/>
      <c r="AJ692" s="21"/>
      <c r="AK692" s="15" t="str">
        <f aca="true">IF($AJ692="","",$AJ692-TODAY())</f>
        <v/>
      </c>
      <c r="AL692" s="16" t="str">
        <f aca="false">IF($AJ692="","",IF($AK692&lt;0,"Danger",IF($AK692&lt;=Lists!$M$24,"Alert","OK")))</f>
        <v/>
      </c>
      <c r="AM692" s="19"/>
      <c r="AN692" s="19"/>
      <c r="AO692" s="19"/>
      <c r="AP692" s="19"/>
      <c r="AQ692" s="19"/>
      <c r="AR692" s="19"/>
      <c r="AS692" s="19"/>
      <c r="AT692" s="19"/>
      <c r="AU692" s="19"/>
      <c r="AV692" s="19"/>
    </row>
    <row r="693" customFormat="false" ht="15" hidden="false" customHeight="false" outlineLevel="0" collapsed="false">
      <c r="A693" s="19"/>
      <c r="B693" s="19"/>
      <c r="C693" s="19"/>
      <c r="D693" s="19"/>
      <c r="E693" s="19"/>
      <c r="F693" s="19"/>
      <c r="G693" s="19"/>
      <c r="H693" s="19"/>
      <c r="I693" s="19"/>
      <c r="J693" s="19"/>
      <c r="K693" s="19"/>
      <c r="L693" s="20"/>
      <c r="M693" s="20"/>
      <c r="N693" s="20"/>
      <c r="O693" s="20"/>
      <c r="P693" s="20"/>
      <c r="Q693" s="15" t="str">
        <f aca="false">IF(COUNT($L693:$P693)&lt;5,"",ROUND(($L693*Lists!$M$2+$M693*Lists!$M$3+$N693*Lists!$M$4+$O693*Lists!$M$5+$P693*Lists!$M$6)/5*100,0))</f>
        <v/>
      </c>
      <c r="R693" s="16" t="str">
        <f aca="false">IF($Q693="","",IF($Q693&gt;=Lists!$M$20,"A",IF($Q693&gt;=Lists!$M$21,"B","C")))</f>
        <v/>
      </c>
      <c r="S693" s="16" t="str">
        <f aca="false">IF($A693="","",IF(COUNTIF(Records!$C$5:$C$3000,$A693)=0,"No data",CHOOSE(_xlfn.MAXIFS(Records!$R$5:$R$3000,Records!$C$5:$C$3000,$A693,Records!$Y$5:$Y$3000,"&lt;&gt;Closed")+1,"OK","Alert","Danger")))</f>
        <v/>
      </c>
      <c r="T693" s="15" t="str">
        <f aca="false">IF($A693="","",COUNTIFS(Records!$C$5:$C$3000,$A693,Records!$R$5:$R$3000,"&gt;0",Records!$Y$5:$Y$3000,"&lt;&gt;Closed"))</f>
        <v/>
      </c>
      <c r="U693" s="20"/>
      <c r="V693" s="20"/>
      <c r="W693" s="20"/>
      <c r="X693" s="20"/>
      <c r="Y693" s="20"/>
      <c r="Z693" s="20"/>
      <c r="AA693" s="20"/>
      <c r="AB693" s="20"/>
      <c r="AC693" s="20"/>
      <c r="AD693" s="20"/>
      <c r="AE693" s="20"/>
      <c r="AF693" s="20"/>
      <c r="AG693" s="20"/>
      <c r="AH693" s="20"/>
      <c r="AI693" s="20"/>
      <c r="AJ693" s="21"/>
      <c r="AK693" s="15" t="str">
        <f aca="true">IF($AJ693="","",$AJ693-TODAY())</f>
        <v/>
      </c>
      <c r="AL693" s="16" t="str">
        <f aca="false">IF($AJ693="","",IF($AK693&lt;0,"Danger",IF($AK693&lt;=Lists!$M$24,"Alert","OK")))</f>
        <v/>
      </c>
      <c r="AM693" s="19"/>
      <c r="AN693" s="19"/>
      <c r="AO693" s="19"/>
      <c r="AP693" s="19"/>
      <c r="AQ693" s="19"/>
      <c r="AR693" s="19"/>
      <c r="AS693" s="19"/>
      <c r="AT693" s="19"/>
      <c r="AU693" s="19"/>
      <c r="AV693" s="19"/>
    </row>
    <row r="694" customFormat="false" ht="15" hidden="false" customHeight="false" outlineLevel="0" collapsed="false">
      <c r="A694" s="19"/>
      <c r="B694" s="19"/>
      <c r="C694" s="19"/>
      <c r="D694" s="19"/>
      <c r="E694" s="19"/>
      <c r="F694" s="19"/>
      <c r="G694" s="19"/>
      <c r="H694" s="19"/>
      <c r="I694" s="19"/>
      <c r="J694" s="19"/>
      <c r="K694" s="19"/>
      <c r="L694" s="20"/>
      <c r="M694" s="20"/>
      <c r="N694" s="20"/>
      <c r="O694" s="20"/>
      <c r="P694" s="20"/>
      <c r="Q694" s="15" t="str">
        <f aca="false">IF(COUNT($L694:$P694)&lt;5,"",ROUND(($L694*Lists!$M$2+$M694*Lists!$M$3+$N694*Lists!$M$4+$O694*Lists!$M$5+$P694*Lists!$M$6)/5*100,0))</f>
        <v/>
      </c>
      <c r="R694" s="16" t="str">
        <f aca="false">IF($Q694="","",IF($Q694&gt;=Lists!$M$20,"A",IF($Q694&gt;=Lists!$M$21,"B","C")))</f>
        <v/>
      </c>
      <c r="S694" s="16" t="str">
        <f aca="false">IF($A694="","",IF(COUNTIF(Records!$C$5:$C$3000,$A694)=0,"No data",CHOOSE(_xlfn.MAXIFS(Records!$R$5:$R$3000,Records!$C$5:$C$3000,$A694,Records!$Y$5:$Y$3000,"&lt;&gt;Closed")+1,"OK","Alert","Danger")))</f>
        <v/>
      </c>
      <c r="T694" s="15" t="str">
        <f aca="false">IF($A694="","",COUNTIFS(Records!$C$5:$C$3000,$A694,Records!$R$5:$R$3000,"&gt;0",Records!$Y$5:$Y$3000,"&lt;&gt;Closed"))</f>
        <v/>
      </c>
      <c r="U694" s="20"/>
      <c r="V694" s="20"/>
      <c r="W694" s="20"/>
      <c r="X694" s="20"/>
      <c r="Y694" s="20"/>
      <c r="Z694" s="20"/>
      <c r="AA694" s="20"/>
      <c r="AB694" s="20"/>
      <c r="AC694" s="20"/>
      <c r="AD694" s="20"/>
      <c r="AE694" s="20"/>
      <c r="AF694" s="20"/>
      <c r="AG694" s="20"/>
      <c r="AH694" s="20"/>
      <c r="AI694" s="20"/>
      <c r="AJ694" s="21"/>
      <c r="AK694" s="15" t="str">
        <f aca="true">IF($AJ694="","",$AJ694-TODAY())</f>
        <v/>
      </c>
      <c r="AL694" s="16" t="str">
        <f aca="false">IF($AJ694="","",IF($AK694&lt;0,"Danger",IF($AK694&lt;=Lists!$M$24,"Alert","OK")))</f>
        <v/>
      </c>
      <c r="AM694" s="19"/>
      <c r="AN694" s="19"/>
      <c r="AO694" s="19"/>
      <c r="AP694" s="19"/>
      <c r="AQ694" s="19"/>
      <c r="AR694" s="19"/>
      <c r="AS694" s="19"/>
      <c r="AT694" s="19"/>
      <c r="AU694" s="19"/>
      <c r="AV694" s="19"/>
    </row>
    <row r="695" customFormat="false" ht="15" hidden="false" customHeight="false" outlineLevel="0" collapsed="false">
      <c r="A695" s="19"/>
      <c r="B695" s="19"/>
      <c r="C695" s="19"/>
      <c r="D695" s="19"/>
      <c r="E695" s="19"/>
      <c r="F695" s="19"/>
      <c r="G695" s="19"/>
      <c r="H695" s="19"/>
      <c r="I695" s="19"/>
      <c r="J695" s="19"/>
      <c r="K695" s="19"/>
      <c r="L695" s="20"/>
      <c r="M695" s="20"/>
      <c r="N695" s="20"/>
      <c r="O695" s="20"/>
      <c r="P695" s="20"/>
      <c r="Q695" s="15" t="str">
        <f aca="false">IF(COUNT($L695:$P695)&lt;5,"",ROUND(($L695*Lists!$M$2+$M695*Lists!$M$3+$N695*Lists!$M$4+$O695*Lists!$M$5+$P695*Lists!$M$6)/5*100,0))</f>
        <v/>
      </c>
      <c r="R695" s="16" t="str">
        <f aca="false">IF($Q695="","",IF($Q695&gt;=Lists!$M$20,"A",IF($Q695&gt;=Lists!$M$21,"B","C")))</f>
        <v/>
      </c>
      <c r="S695" s="16" t="str">
        <f aca="false">IF($A695="","",IF(COUNTIF(Records!$C$5:$C$3000,$A695)=0,"No data",CHOOSE(_xlfn.MAXIFS(Records!$R$5:$R$3000,Records!$C$5:$C$3000,$A695,Records!$Y$5:$Y$3000,"&lt;&gt;Closed")+1,"OK","Alert","Danger")))</f>
        <v/>
      </c>
      <c r="T695" s="15" t="str">
        <f aca="false">IF($A695="","",COUNTIFS(Records!$C$5:$C$3000,$A695,Records!$R$5:$R$3000,"&gt;0",Records!$Y$5:$Y$3000,"&lt;&gt;Closed"))</f>
        <v/>
      </c>
      <c r="U695" s="20"/>
      <c r="V695" s="20"/>
      <c r="W695" s="20"/>
      <c r="X695" s="20"/>
      <c r="Y695" s="20"/>
      <c r="Z695" s="20"/>
      <c r="AA695" s="20"/>
      <c r="AB695" s="20"/>
      <c r="AC695" s="20"/>
      <c r="AD695" s="20"/>
      <c r="AE695" s="20"/>
      <c r="AF695" s="20"/>
      <c r="AG695" s="20"/>
      <c r="AH695" s="20"/>
      <c r="AI695" s="20"/>
      <c r="AJ695" s="21"/>
      <c r="AK695" s="15" t="str">
        <f aca="true">IF($AJ695="","",$AJ695-TODAY())</f>
        <v/>
      </c>
      <c r="AL695" s="16" t="str">
        <f aca="false">IF($AJ695="","",IF($AK695&lt;0,"Danger",IF($AK695&lt;=Lists!$M$24,"Alert","OK")))</f>
        <v/>
      </c>
      <c r="AM695" s="19"/>
      <c r="AN695" s="19"/>
      <c r="AO695" s="19"/>
      <c r="AP695" s="19"/>
      <c r="AQ695" s="19"/>
      <c r="AR695" s="19"/>
      <c r="AS695" s="19"/>
      <c r="AT695" s="19"/>
      <c r="AU695" s="19"/>
      <c r="AV695" s="19"/>
    </row>
    <row r="696" customFormat="false" ht="15" hidden="false" customHeight="false" outlineLevel="0" collapsed="false">
      <c r="A696" s="19"/>
      <c r="B696" s="19"/>
      <c r="C696" s="19"/>
      <c r="D696" s="19"/>
      <c r="E696" s="19"/>
      <c r="F696" s="19"/>
      <c r="G696" s="19"/>
      <c r="H696" s="19"/>
      <c r="I696" s="19"/>
      <c r="J696" s="19"/>
      <c r="K696" s="19"/>
      <c r="L696" s="20"/>
      <c r="M696" s="20"/>
      <c r="N696" s="20"/>
      <c r="O696" s="20"/>
      <c r="P696" s="20"/>
      <c r="Q696" s="15" t="str">
        <f aca="false">IF(COUNT($L696:$P696)&lt;5,"",ROUND(($L696*Lists!$M$2+$M696*Lists!$M$3+$N696*Lists!$M$4+$O696*Lists!$M$5+$P696*Lists!$M$6)/5*100,0))</f>
        <v/>
      </c>
      <c r="R696" s="16" t="str">
        <f aca="false">IF($Q696="","",IF($Q696&gt;=Lists!$M$20,"A",IF($Q696&gt;=Lists!$M$21,"B","C")))</f>
        <v/>
      </c>
      <c r="S696" s="16" t="str">
        <f aca="false">IF($A696="","",IF(COUNTIF(Records!$C$5:$C$3000,$A696)=0,"No data",CHOOSE(_xlfn.MAXIFS(Records!$R$5:$R$3000,Records!$C$5:$C$3000,$A696,Records!$Y$5:$Y$3000,"&lt;&gt;Closed")+1,"OK","Alert","Danger")))</f>
        <v/>
      </c>
      <c r="T696" s="15" t="str">
        <f aca="false">IF($A696="","",COUNTIFS(Records!$C$5:$C$3000,$A696,Records!$R$5:$R$3000,"&gt;0",Records!$Y$5:$Y$3000,"&lt;&gt;Closed"))</f>
        <v/>
      </c>
      <c r="U696" s="20"/>
      <c r="V696" s="20"/>
      <c r="W696" s="20"/>
      <c r="X696" s="20"/>
      <c r="Y696" s="20"/>
      <c r="Z696" s="20"/>
      <c r="AA696" s="20"/>
      <c r="AB696" s="20"/>
      <c r="AC696" s="20"/>
      <c r="AD696" s="20"/>
      <c r="AE696" s="20"/>
      <c r="AF696" s="20"/>
      <c r="AG696" s="20"/>
      <c r="AH696" s="20"/>
      <c r="AI696" s="20"/>
      <c r="AJ696" s="21"/>
      <c r="AK696" s="15" t="str">
        <f aca="true">IF($AJ696="","",$AJ696-TODAY())</f>
        <v/>
      </c>
      <c r="AL696" s="16" t="str">
        <f aca="false">IF($AJ696="","",IF($AK696&lt;0,"Danger",IF($AK696&lt;=Lists!$M$24,"Alert","OK")))</f>
        <v/>
      </c>
      <c r="AM696" s="19"/>
      <c r="AN696" s="19"/>
      <c r="AO696" s="19"/>
      <c r="AP696" s="19"/>
      <c r="AQ696" s="19"/>
      <c r="AR696" s="19"/>
      <c r="AS696" s="19"/>
      <c r="AT696" s="19"/>
      <c r="AU696" s="19"/>
      <c r="AV696" s="19"/>
    </row>
    <row r="697" customFormat="false" ht="15" hidden="false" customHeight="false" outlineLevel="0" collapsed="false">
      <c r="A697" s="19"/>
      <c r="B697" s="19"/>
      <c r="C697" s="19"/>
      <c r="D697" s="19"/>
      <c r="E697" s="19"/>
      <c r="F697" s="19"/>
      <c r="G697" s="19"/>
      <c r="H697" s="19"/>
      <c r="I697" s="19"/>
      <c r="J697" s="19"/>
      <c r="K697" s="19"/>
      <c r="L697" s="20"/>
      <c r="M697" s="20"/>
      <c r="N697" s="20"/>
      <c r="O697" s="20"/>
      <c r="P697" s="20"/>
      <c r="Q697" s="15" t="str">
        <f aca="false">IF(COUNT($L697:$P697)&lt;5,"",ROUND(($L697*Lists!$M$2+$M697*Lists!$M$3+$N697*Lists!$M$4+$O697*Lists!$M$5+$P697*Lists!$M$6)/5*100,0))</f>
        <v/>
      </c>
      <c r="R697" s="16" t="str">
        <f aca="false">IF($Q697="","",IF($Q697&gt;=Lists!$M$20,"A",IF($Q697&gt;=Lists!$M$21,"B","C")))</f>
        <v/>
      </c>
      <c r="S697" s="16" t="str">
        <f aca="false">IF($A697="","",IF(COUNTIF(Records!$C$5:$C$3000,$A697)=0,"No data",CHOOSE(_xlfn.MAXIFS(Records!$R$5:$R$3000,Records!$C$5:$C$3000,$A697,Records!$Y$5:$Y$3000,"&lt;&gt;Closed")+1,"OK","Alert","Danger")))</f>
        <v/>
      </c>
      <c r="T697" s="15" t="str">
        <f aca="false">IF($A697="","",COUNTIFS(Records!$C$5:$C$3000,$A697,Records!$R$5:$R$3000,"&gt;0",Records!$Y$5:$Y$3000,"&lt;&gt;Closed"))</f>
        <v/>
      </c>
      <c r="U697" s="20"/>
      <c r="V697" s="20"/>
      <c r="W697" s="20"/>
      <c r="X697" s="20"/>
      <c r="Y697" s="20"/>
      <c r="Z697" s="20"/>
      <c r="AA697" s="20"/>
      <c r="AB697" s="20"/>
      <c r="AC697" s="20"/>
      <c r="AD697" s="20"/>
      <c r="AE697" s="20"/>
      <c r="AF697" s="20"/>
      <c r="AG697" s="20"/>
      <c r="AH697" s="20"/>
      <c r="AI697" s="20"/>
      <c r="AJ697" s="21"/>
      <c r="AK697" s="15" t="str">
        <f aca="true">IF($AJ697="","",$AJ697-TODAY())</f>
        <v/>
      </c>
      <c r="AL697" s="16" t="str">
        <f aca="false">IF($AJ697="","",IF($AK697&lt;0,"Danger",IF($AK697&lt;=Lists!$M$24,"Alert","OK")))</f>
        <v/>
      </c>
      <c r="AM697" s="19"/>
      <c r="AN697" s="19"/>
      <c r="AO697" s="19"/>
      <c r="AP697" s="19"/>
      <c r="AQ697" s="19"/>
      <c r="AR697" s="19"/>
      <c r="AS697" s="19"/>
      <c r="AT697" s="19"/>
      <c r="AU697" s="19"/>
      <c r="AV697" s="19"/>
    </row>
    <row r="698" customFormat="false" ht="15" hidden="false" customHeight="false" outlineLevel="0" collapsed="false">
      <c r="A698" s="19"/>
      <c r="B698" s="19"/>
      <c r="C698" s="19"/>
      <c r="D698" s="19"/>
      <c r="E698" s="19"/>
      <c r="F698" s="19"/>
      <c r="G698" s="19"/>
      <c r="H698" s="19"/>
      <c r="I698" s="19"/>
      <c r="J698" s="19"/>
      <c r="K698" s="19"/>
      <c r="L698" s="20"/>
      <c r="M698" s="20"/>
      <c r="N698" s="20"/>
      <c r="O698" s="20"/>
      <c r="P698" s="20"/>
      <c r="Q698" s="15" t="str">
        <f aca="false">IF(COUNT($L698:$P698)&lt;5,"",ROUND(($L698*Lists!$M$2+$M698*Lists!$M$3+$N698*Lists!$M$4+$O698*Lists!$M$5+$P698*Lists!$M$6)/5*100,0))</f>
        <v/>
      </c>
      <c r="R698" s="16" t="str">
        <f aca="false">IF($Q698="","",IF($Q698&gt;=Lists!$M$20,"A",IF($Q698&gt;=Lists!$M$21,"B","C")))</f>
        <v/>
      </c>
      <c r="S698" s="16" t="str">
        <f aca="false">IF($A698="","",IF(COUNTIF(Records!$C$5:$C$3000,$A698)=0,"No data",CHOOSE(_xlfn.MAXIFS(Records!$R$5:$R$3000,Records!$C$5:$C$3000,$A698,Records!$Y$5:$Y$3000,"&lt;&gt;Closed")+1,"OK","Alert","Danger")))</f>
        <v/>
      </c>
      <c r="T698" s="15" t="str">
        <f aca="false">IF($A698="","",COUNTIFS(Records!$C$5:$C$3000,$A698,Records!$R$5:$R$3000,"&gt;0",Records!$Y$5:$Y$3000,"&lt;&gt;Closed"))</f>
        <v/>
      </c>
      <c r="U698" s="20"/>
      <c r="V698" s="20"/>
      <c r="W698" s="20"/>
      <c r="X698" s="20"/>
      <c r="Y698" s="20"/>
      <c r="Z698" s="20"/>
      <c r="AA698" s="20"/>
      <c r="AB698" s="20"/>
      <c r="AC698" s="20"/>
      <c r="AD698" s="20"/>
      <c r="AE698" s="20"/>
      <c r="AF698" s="20"/>
      <c r="AG698" s="20"/>
      <c r="AH698" s="20"/>
      <c r="AI698" s="20"/>
      <c r="AJ698" s="21"/>
      <c r="AK698" s="15" t="str">
        <f aca="true">IF($AJ698="","",$AJ698-TODAY())</f>
        <v/>
      </c>
      <c r="AL698" s="16" t="str">
        <f aca="false">IF($AJ698="","",IF($AK698&lt;0,"Danger",IF($AK698&lt;=Lists!$M$24,"Alert","OK")))</f>
        <v/>
      </c>
      <c r="AM698" s="19"/>
      <c r="AN698" s="19"/>
      <c r="AO698" s="19"/>
      <c r="AP698" s="19"/>
      <c r="AQ698" s="19"/>
      <c r="AR698" s="19"/>
      <c r="AS698" s="19"/>
      <c r="AT698" s="19"/>
      <c r="AU698" s="19"/>
      <c r="AV698" s="19"/>
    </row>
    <row r="699" customFormat="false" ht="15" hidden="false" customHeight="false" outlineLevel="0" collapsed="false">
      <c r="A699" s="19"/>
      <c r="B699" s="19"/>
      <c r="C699" s="19"/>
      <c r="D699" s="19"/>
      <c r="E699" s="19"/>
      <c r="F699" s="19"/>
      <c r="G699" s="19"/>
      <c r="H699" s="19"/>
      <c r="I699" s="19"/>
      <c r="J699" s="19"/>
      <c r="K699" s="19"/>
      <c r="L699" s="20"/>
      <c r="M699" s="20"/>
      <c r="N699" s="20"/>
      <c r="O699" s="20"/>
      <c r="P699" s="20"/>
      <c r="Q699" s="15" t="str">
        <f aca="false">IF(COUNT($L699:$P699)&lt;5,"",ROUND(($L699*Lists!$M$2+$M699*Lists!$M$3+$N699*Lists!$M$4+$O699*Lists!$M$5+$P699*Lists!$M$6)/5*100,0))</f>
        <v/>
      </c>
      <c r="R699" s="16" t="str">
        <f aca="false">IF($Q699="","",IF($Q699&gt;=Lists!$M$20,"A",IF($Q699&gt;=Lists!$M$21,"B","C")))</f>
        <v/>
      </c>
      <c r="S699" s="16" t="str">
        <f aca="false">IF($A699="","",IF(COUNTIF(Records!$C$5:$C$3000,$A699)=0,"No data",CHOOSE(_xlfn.MAXIFS(Records!$R$5:$R$3000,Records!$C$5:$C$3000,$A699,Records!$Y$5:$Y$3000,"&lt;&gt;Closed")+1,"OK","Alert","Danger")))</f>
        <v/>
      </c>
      <c r="T699" s="15" t="str">
        <f aca="false">IF($A699="","",COUNTIFS(Records!$C$5:$C$3000,$A699,Records!$R$5:$R$3000,"&gt;0",Records!$Y$5:$Y$3000,"&lt;&gt;Closed"))</f>
        <v/>
      </c>
      <c r="U699" s="20"/>
      <c r="V699" s="20"/>
      <c r="W699" s="20"/>
      <c r="X699" s="20"/>
      <c r="Y699" s="20"/>
      <c r="Z699" s="20"/>
      <c r="AA699" s="20"/>
      <c r="AB699" s="20"/>
      <c r="AC699" s="20"/>
      <c r="AD699" s="20"/>
      <c r="AE699" s="20"/>
      <c r="AF699" s="20"/>
      <c r="AG699" s="20"/>
      <c r="AH699" s="20"/>
      <c r="AI699" s="20"/>
      <c r="AJ699" s="21"/>
      <c r="AK699" s="15" t="str">
        <f aca="true">IF($AJ699="","",$AJ699-TODAY())</f>
        <v/>
      </c>
      <c r="AL699" s="16" t="str">
        <f aca="false">IF($AJ699="","",IF($AK699&lt;0,"Danger",IF($AK699&lt;=Lists!$M$24,"Alert","OK")))</f>
        <v/>
      </c>
      <c r="AM699" s="19"/>
      <c r="AN699" s="19"/>
      <c r="AO699" s="19"/>
      <c r="AP699" s="19"/>
      <c r="AQ699" s="19"/>
      <c r="AR699" s="19"/>
      <c r="AS699" s="19"/>
      <c r="AT699" s="19"/>
      <c r="AU699" s="19"/>
      <c r="AV699" s="19"/>
    </row>
    <row r="700" customFormat="false" ht="15" hidden="false" customHeight="false" outlineLevel="0" collapsed="false">
      <c r="A700" s="19"/>
      <c r="B700" s="19"/>
      <c r="C700" s="19"/>
      <c r="D700" s="19"/>
      <c r="E700" s="19"/>
      <c r="F700" s="19"/>
      <c r="G700" s="19"/>
      <c r="H700" s="19"/>
      <c r="I700" s="19"/>
      <c r="J700" s="19"/>
      <c r="K700" s="19"/>
      <c r="L700" s="20"/>
      <c r="M700" s="20"/>
      <c r="N700" s="20"/>
      <c r="O700" s="20"/>
      <c r="P700" s="20"/>
      <c r="Q700" s="15" t="str">
        <f aca="false">IF(COUNT($L700:$P700)&lt;5,"",ROUND(($L700*Lists!$M$2+$M700*Lists!$M$3+$N700*Lists!$M$4+$O700*Lists!$M$5+$P700*Lists!$M$6)/5*100,0))</f>
        <v/>
      </c>
      <c r="R700" s="16" t="str">
        <f aca="false">IF($Q700="","",IF($Q700&gt;=Lists!$M$20,"A",IF($Q700&gt;=Lists!$M$21,"B","C")))</f>
        <v/>
      </c>
      <c r="S700" s="16" t="str">
        <f aca="false">IF($A700="","",IF(COUNTIF(Records!$C$5:$C$3000,$A700)=0,"No data",CHOOSE(_xlfn.MAXIFS(Records!$R$5:$R$3000,Records!$C$5:$C$3000,$A700,Records!$Y$5:$Y$3000,"&lt;&gt;Closed")+1,"OK","Alert","Danger")))</f>
        <v/>
      </c>
      <c r="T700" s="15" t="str">
        <f aca="false">IF($A700="","",COUNTIFS(Records!$C$5:$C$3000,$A700,Records!$R$5:$R$3000,"&gt;0",Records!$Y$5:$Y$3000,"&lt;&gt;Closed"))</f>
        <v/>
      </c>
      <c r="U700" s="20"/>
      <c r="V700" s="20"/>
      <c r="W700" s="20"/>
      <c r="X700" s="20"/>
      <c r="Y700" s="20"/>
      <c r="Z700" s="20"/>
      <c r="AA700" s="20"/>
      <c r="AB700" s="20"/>
      <c r="AC700" s="20"/>
      <c r="AD700" s="20"/>
      <c r="AE700" s="20"/>
      <c r="AF700" s="20"/>
      <c r="AG700" s="20"/>
      <c r="AH700" s="20"/>
      <c r="AI700" s="20"/>
      <c r="AJ700" s="21"/>
      <c r="AK700" s="15" t="str">
        <f aca="true">IF($AJ700="","",$AJ700-TODAY())</f>
        <v/>
      </c>
      <c r="AL700" s="16" t="str">
        <f aca="false">IF($AJ700="","",IF($AK700&lt;0,"Danger",IF($AK700&lt;=Lists!$M$24,"Alert","OK")))</f>
        <v/>
      </c>
      <c r="AM700" s="19"/>
      <c r="AN700" s="19"/>
      <c r="AO700" s="19"/>
      <c r="AP700" s="19"/>
      <c r="AQ700" s="19"/>
      <c r="AR700" s="19"/>
      <c r="AS700" s="19"/>
      <c r="AT700" s="19"/>
      <c r="AU700" s="19"/>
      <c r="AV700" s="19"/>
    </row>
    <row r="701" customFormat="false" ht="15" hidden="false" customHeight="false" outlineLevel="0" collapsed="false">
      <c r="A701" s="19"/>
      <c r="B701" s="19"/>
      <c r="C701" s="19"/>
      <c r="D701" s="19"/>
      <c r="E701" s="19"/>
      <c r="F701" s="19"/>
      <c r="G701" s="19"/>
      <c r="H701" s="19"/>
      <c r="I701" s="19"/>
      <c r="J701" s="19"/>
      <c r="K701" s="19"/>
      <c r="L701" s="20"/>
      <c r="M701" s="20"/>
      <c r="N701" s="20"/>
      <c r="O701" s="20"/>
      <c r="P701" s="20"/>
      <c r="Q701" s="15" t="str">
        <f aca="false">IF(COUNT($L701:$P701)&lt;5,"",ROUND(($L701*Lists!$M$2+$M701*Lists!$M$3+$N701*Lists!$M$4+$O701*Lists!$M$5+$P701*Lists!$M$6)/5*100,0))</f>
        <v/>
      </c>
      <c r="R701" s="16" t="str">
        <f aca="false">IF($Q701="","",IF($Q701&gt;=Lists!$M$20,"A",IF($Q701&gt;=Lists!$M$21,"B","C")))</f>
        <v/>
      </c>
      <c r="S701" s="16" t="str">
        <f aca="false">IF($A701="","",IF(COUNTIF(Records!$C$5:$C$3000,$A701)=0,"No data",CHOOSE(_xlfn.MAXIFS(Records!$R$5:$R$3000,Records!$C$5:$C$3000,$A701,Records!$Y$5:$Y$3000,"&lt;&gt;Closed")+1,"OK","Alert","Danger")))</f>
        <v/>
      </c>
      <c r="T701" s="15" t="str">
        <f aca="false">IF($A701="","",COUNTIFS(Records!$C$5:$C$3000,$A701,Records!$R$5:$R$3000,"&gt;0",Records!$Y$5:$Y$3000,"&lt;&gt;Closed"))</f>
        <v/>
      </c>
      <c r="U701" s="20"/>
      <c r="V701" s="20"/>
      <c r="W701" s="20"/>
      <c r="X701" s="20"/>
      <c r="Y701" s="20"/>
      <c r="Z701" s="20"/>
      <c r="AA701" s="20"/>
      <c r="AB701" s="20"/>
      <c r="AC701" s="20"/>
      <c r="AD701" s="20"/>
      <c r="AE701" s="20"/>
      <c r="AF701" s="20"/>
      <c r="AG701" s="20"/>
      <c r="AH701" s="20"/>
      <c r="AI701" s="20"/>
      <c r="AJ701" s="21"/>
      <c r="AK701" s="15" t="str">
        <f aca="true">IF($AJ701="","",$AJ701-TODAY())</f>
        <v/>
      </c>
      <c r="AL701" s="16" t="str">
        <f aca="false">IF($AJ701="","",IF($AK701&lt;0,"Danger",IF($AK701&lt;=Lists!$M$24,"Alert","OK")))</f>
        <v/>
      </c>
      <c r="AM701" s="19"/>
      <c r="AN701" s="19"/>
      <c r="AO701" s="19"/>
      <c r="AP701" s="19"/>
      <c r="AQ701" s="19"/>
      <c r="AR701" s="19"/>
      <c r="AS701" s="19"/>
      <c r="AT701" s="19"/>
      <c r="AU701" s="19"/>
      <c r="AV701" s="19"/>
    </row>
    <row r="702" customFormat="false" ht="15" hidden="false" customHeight="false" outlineLevel="0" collapsed="false">
      <c r="A702" s="19"/>
      <c r="B702" s="19"/>
      <c r="C702" s="19"/>
      <c r="D702" s="19"/>
      <c r="E702" s="19"/>
      <c r="F702" s="19"/>
      <c r="G702" s="19"/>
      <c r="H702" s="19"/>
      <c r="I702" s="19"/>
      <c r="J702" s="19"/>
      <c r="K702" s="19"/>
      <c r="L702" s="20"/>
      <c r="M702" s="20"/>
      <c r="N702" s="20"/>
      <c r="O702" s="20"/>
      <c r="P702" s="20"/>
      <c r="Q702" s="15" t="str">
        <f aca="false">IF(COUNT($L702:$P702)&lt;5,"",ROUND(($L702*Lists!$M$2+$M702*Lists!$M$3+$N702*Lists!$M$4+$O702*Lists!$M$5+$P702*Lists!$M$6)/5*100,0))</f>
        <v/>
      </c>
      <c r="R702" s="16" t="str">
        <f aca="false">IF($Q702="","",IF($Q702&gt;=Lists!$M$20,"A",IF($Q702&gt;=Lists!$M$21,"B","C")))</f>
        <v/>
      </c>
      <c r="S702" s="16" t="str">
        <f aca="false">IF($A702="","",IF(COUNTIF(Records!$C$5:$C$3000,$A702)=0,"No data",CHOOSE(_xlfn.MAXIFS(Records!$R$5:$R$3000,Records!$C$5:$C$3000,$A702,Records!$Y$5:$Y$3000,"&lt;&gt;Closed")+1,"OK","Alert","Danger")))</f>
        <v/>
      </c>
      <c r="T702" s="15" t="str">
        <f aca="false">IF($A702="","",COUNTIFS(Records!$C$5:$C$3000,$A702,Records!$R$5:$R$3000,"&gt;0",Records!$Y$5:$Y$3000,"&lt;&gt;Closed"))</f>
        <v/>
      </c>
      <c r="U702" s="20"/>
      <c r="V702" s="20"/>
      <c r="W702" s="20"/>
      <c r="X702" s="20"/>
      <c r="Y702" s="20"/>
      <c r="Z702" s="20"/>
      <c r="AA702" s="20"/>
      <c r="AB702" s="20"/>
      <c r="AC702" s="20"/>
      <c r="AD702" s="20"/>
      <c r="AE702" s="20"/>
      <c r="AF702" s="20"/>
      <c r="AG702" s="20"/>
      <c r="AH702" s="20"/>
      <c r="AI702" s="20"/>
      <c r="AJ702" s="21"/>
      <c r="AK702" s="15" t="str">
        <f aca="true">IF($AJ702="","",$AJ702-TODAY())</f>
        <v/>
      </c>
      <c r="AL702" s="16" t="str">
        <f aca="false">IF($AJ702="","",IF($AK702&lt;0,"Danger",IF($AK702&lt;=Lists!$M$24,"Alert","OK")))</f>
        <v/>
      </c>
      <c r="AM702" s="19"/>
      <c r="AN702" s="19"/>
      <c r="AO702" s="19"/>
      <c r="AP702" s="19"/>
      <c r="AQ702" s="19"/>
      <c r="AR702" s="19"/>
      <c r="AS702" s="19"/>
      <c r="AT702" s="19"/>
      <c r="AU702" s="19"/>
      <c r="AV702" s="19"/>
    </row>
    <row r="703" customFormat="false" ht="15" hidden="false" customHeight="false" outlineLevel="0" collapsed="false">
      <c r="A703" s="19"/>
      <c r="B703" s="19"/>
      <c r="C703" s="19"/>
      <c r="D703" s="19"/>
      <c r="E703" s="19"/>
      <c r="F703" s="19"/>
      <c r="G703" s="19"/>
      <c r="H703" s="19"/>
      <c r="I703" s="19"/>
      <c r="J703" s="19"/>
      <c r="K703" s="19"/>
      <c r="L703" s="20"/>
      <c r="M703" s="20"/>
      <c r="N703" s="20"/>
      <c r="O703" s="20"/>
      <c r="P703" s="20"/>
      <c r="Q703" s="15" t="str">
        <f aca="false">IF(COUNT($L703:$P703)&lt;5,"",ROUND(($L703*Lists!$M$2+$M703*Lists!$M$3+$N703*Lists!$M$4+$O703*Lists!$M$5+$P703*Lists!$M$6)/5*100,0))</f>
        <v/>
      </c>
      <c r="R703" s="16" t="str">
        <f aca="false">IF($Q703="","",IF($Q703&gt;=Lists!$M$20,"A",IF($Q703&gt;=Lists!$M$21,"B","C")))</f>
        <v/>
      </c>
      <c r="S703" s="16" t="str">
        <f aca="false">IF($A703="","",IF(COUNTIF(Records!$C$5:$C$3000,$A703)=0,"No data",CHOOSE(_xlfn.MAXIFS(Records!$R$5:$R$3000,Records!$C$5:$C$3000,$A703,Records!$Y$5:$Y$3000,"&lt;&gt;Closed")+1,"OK","Alert","Danger")))</f>
        <v/>
      </c>
      <c r="T703" s="15" t="str">
        <f aca="false">IF($A703="","",COUNTIFS(Records!$C$5:$C$3000,$A703,Records!$R$5:$R$3000,"&gt;0",Records!$Y$5:$Y$3000,"&lt;&gt;Closed"))</f>
        <v/>
      </c>
      <c r="U703" s="20"/>
      <c r="V703" s="20"/>
      <c r="W703" s="20"/>
      <c r="X703" s="20"/>
      <c r="Y703" s="20"/>
      <c r="Z703" s="20"/>
      <c r="AA703" s="20"/>
      <c r="AB703" s="20"/>
      <c r="AC703" s="20"/>
      <c r="AD703" s="20"/>
      <c r="AE703" s="20"/>
      <c r="AF703" s="20"/>
      <c r="AG703" s="20"/>
      <c r="AH703" s="20"/>
      <c r="AI703" s="20"/>
      <c r="AJ703" s="21"/>
      <c r="AK703" s="15" t="str">
        <f aca="true">IF($AJ703="","",$AJ703-TODAY())</f>
        <v/>
      </c>
      <c r="AL703" s="16" t="str">
        <f aca="false">IF($AJ703="","",IF($AK703&lt;0,"Danger",IF($AK703&lt;=Lists!$M$24,"Alert","OK")))</f>
        <v/>
      </c>
      <c r="AM703" s="19"/>
      <c r="AN703" s="19"/>
      <c r="AO703" s="19"/>
      <c r="AP703" s="19"/>
      <c r="AQ703" s="19"/>
      <c r="AR703" s="19"/>
      <c r="AS703" s="19"/>
      <c r="AT703" s="19"/>
      <c r="AU703" s="19"/>
      <c r="AV703" s="19"/>
    </row>
    <row r="704" customFormat="false" ht="15" hidden="false" customHeight="false" outlineLevel="0" collapsed="false">
      <c r="A704" s="19"/>
      <c r="B704" s="19"/>
      <c r="C704" s="19"/>
      <c r="D704" s="19"/>
      <c r="E704" s="19"/>
      <c r="F704" s="19"/>
      <c r="G704" s="19"/>
      <c r="H704" s="19"/>
      <c r="I704" s="19"/>
      <c r="J704" s="19"/>
      <c r="K704" s="19"/>
      <c r="L704" s="20"/>
      <c r="M704" s="20"/>
      <c r="N704" s="20"/>
      <c r="O704" s="20"/>
      <c r="P704" s="20"/>
      <c r="Q704" s="15" t="str">
        <f aca="false">IF(COUNT($L704:$P704)&lt;5,"",ROUND(($L704*Lists!$M$2+$M704*Lists!$M$3+$N704*Lists!$M$4+$O704*Lists!$M$5+$P704*Lists!$M$6)/5*100,0))</f>
        <v/>
      </c>
      <c r="R704" s="16" t="str">
        <f aca="false">IF($Q704="","",IF($Q704&gt;=Lists!$M$20,"A",IF($Q704&gt;=Lists!$M$21,"B","C")))</f>
        <v/>
      </c>
      <c r="S704" s="16" t="str">
        <f aca="false">IF($A704="","",IF(COUNTIF(Records!$C$5:$C$3000,$A704)=0,"No data",CHOOSE(_xlfn.MAXIFS(Records!$R$5:$R$3000,Records!$C$5:$C$3000,$A704,Records!$Y$5:$Y$3000,"&lt;&gt;Closed")+1,"OK","Alert","Danger")))</f>
        <v/>
      </c>
      <c r="T704" s="15" t="str">
        <f aca="false">IF($A704="","",COUNTIFS(Records!$C$5:$C$3000,$A704,Records!$R$5:$R$3000,"&gt;0",Records!$Y$5:$Y$3000,"&lt;&gt;Closed"))</f>
        <v/>
      </c>
      <c r="U704" s="20"/>
      <c r="V704" s="20"/>
      <c r="W704" s="20"/>
      <c r="X704" s="20"/>
      <c r="Y704" s="20"/>
      <c r="Z704" s="20"/>
      <c r="AA704" s="20"/>
      <c r="AB704" s="20"/>
      <c r="AC704" s="20"/>
      <c r="AD704" s="20"/>
      <c r="AE704" s="20"/>
      <c r="AF704" s="20"/>
      <c r="AG704" s="20"/>
      <c r="AH704" s="20"/>
      <c r="AI704" s="20"/>
      <c r="AJ704" s="21"/>
      <c r="AK704" s="15" t="str">
        <f aca="true">IF($AJ704="","",$AJ704-TODAY())</f>
        <v/>
      </c>
      <c r="AL704" s="16" t="str">
        <f aca="false">IF($AJ704="","",IF($AK704&lt;0,"Danger",IF($AK704&lt;=Lists!$M$24,"Alert","OK")))</f>
        <v/>
      </c>
      <c r="AM704" s="19"/>
      <c r="AN704" s="19"/>
      <c r="AO704" s="19"/>
      <c r="AP704" s="19"/>
      <c r="AQ704" s="19"/>
      <c r="AR704" s="19"/>
      <c r="AS704" s="19"/>
      <c r="AT704" s="19"/>
      <c r="AU704" s="19"/>
      <c r="AV704" s="19"/>
    </row>
    <row r="705" customFormat="false" ht="15" hidden="false" customHeight="false" outlineLevel="0" collapsed="false">
      <c r="A705" s="19"/>
      <c r="B705" s="19"/>
      <c r="C705" s="19"/>
      <c r="D705" s="19"/>
      <c r="E705" s="19"/>
      <c r="F705" s="19"/>
      <c r="G705" s="19"/>
      <c r="H705" s="19"/>
      <c r="I705" s="19"/>
      <c r="J705" s="19"/>
      <c r="K705" s="19"/>
      <c r="L705" s="20"/>
      <c r="M705" s="20"/>
      <c r="N705" s="20"/>
      <c r="O705" s="20"/>
      <c r="P705" s="20"/>
      <c r="Q705" s="15" t="str">
        <f aca="false">IF(COUNT($L705:$P705)&lt;5,"",ROUND(($L705*Lists!$M$2+$M705*Lists!$M$3+$N705*Lists!$M$4+$O705*Lists!$M$5+$P705*Lists!$M$6)/5*100,0))</f>
        <v/>
      </c>
      <c r="R705" s="16" t="str">
        <f aca="false">IF($Q705="","",IF($Q705&gt;=Lists!$M$20,"A",IF($Q705&gt;=Lists!$M$21,"B","C")))</f>
        <v/>
      </c>
      <c r="S705" s="16" t="str">
        <f aca="false">IF($A705="","",IF(COUNTIF(Records!$C$5:$C$3000,$A705)=0,"No data",CHOOSE(_xlfn.MAXIFS(Records!$R$5:$R$3000,Records!$C$5:$C$3000,$A705,Records!$Y$5:$Y$3000,"&lt;&gt;Closed")+1,"OK","Alert","Danger")))</f>
        <v/>
      </c>
      <c r="T705" s="15" t="str">
        <f aca="false">IF($A705="","",COUNTIFS(Records!$C$5:$C$3000,$A705,Records!$R$5:$R$3000,"&gt;0",Records!$Y$5:$Y$3000,"&lt;&gt;Closed"))</f>
        <v/>
      </c>
      <c r="U705" s="20"/>
      <c r="V705" s="20"/>
      <c r="W705" s="20"/>
      <c r="X705" s="20"/>
      <c r="Y705" s="20"/>
      <c r="Z705" s="20"/>
      <c r="AA705" s="20"/>
      <c r="AB705" s="20"/>
      <c r="AC705" s="20"/>
      <c r="AD705" s="20"/>
      <c r="AE705" s="20"/>
      <c r="AF705" s="20"/>
      <c r="AG705" s="20"/>
      <c r="AH705" s="20"/>
      <c r="AI705" s="20"/>
      <c r="AJ705" s="21"/>
      <c r="AK705" s="15" t="str">
        <f aca="true">IF($AJ705="","",$AJ705-TODAY())</f>
        <v/>
      </c>
      <c r="AL705" s="16" t="str">
        <f aca="false">IF($AJ705="","",IF($AK705&lt;0,"Danger",IF($AK705&lt;=Lists!$M$24,"Alert","OK")))</f>
        <v/>
      </c>
      <c r="AM705" s="19"/>
      <c r="AN705" s="19"/>
      <c r="AO705" s="19"/>
      <c r="AP705" s="19"/>
      <c r="AQ705" s="19"/>
      <c r="AR705" s="19"/>
      <c r="AS705" s="19"/>
      <c r="AT705" s="19"/>
      <c r="AU705" s="19"/>
      <c r="AV705" s="19"/>
    </row>
    <row r="706" customFormat="false" ht="15" hidden="false" customHeight="false" outlineLevel="0" collapsed="false">
      <c r="A706" s="19"/>
      <c r="B706" s="19"/>
      <c r="C706" s="19"/>
      <c r="D706" s="19"/>
      <c r="E706" s="19"/>
      <c r="F706" s="19"/>
      <c r="G706" s="19"/>
      <c r="H706" s="19"/>
      <c r="I706" s="19"/>
      <c r="J706" s="19"/>
      <c r="K706" s="19"/>
      <c r="L706" s="20"/>
      <c r="M706" s="20"/>
      <c r="N706" s="20"/>
      <c r="O706" s="20"/>
      <c r="P706" s="20"/>
      <c r="Q706" s="15" t="str">
        <f aca="false">IF(COUNT($L706:$P706)&lt;5,"",ROUND(($L706*Lists!$M$2+$M706*Lists!$M$3+$N706*Lists!$M$4+$O706*Lists!$M$5+$P706*Lists!$M$6)/5*100,0))</f>
        <v/>
      </c>
      <c r="R706" s="16" t="str">
        <f aca="false">IF($Q706="","",IF($Q706&gt;=Lists!$M$20,"A",IF($Q706&gt;=Lists!$M$21,"B","C")))</f>
        <v/>
      </c>
      <c r="S706" s="16" t="str">
        <f aca="false">IF($A706="","",IF(COUNTIF(Records!$C$5:$C$3000,$A706)=0,"No data",CHOOSE(_xlfn.MAXIFS(Records!$R$5:$R$3000,Records!$C$5:$C$3000,$A706,Records!$Y$5:$Y$3000,"&lt;&gt;Closed")+1,"OK","Alert","Danger")))</f>
        <v/>
      </c>
      <c r="T706" s="15" t="str">
        <f aca="false">IF($A706="","",COUNTIFS(Records!$C$5:$C$3000,$A706,Records!$R$5:$R$3000,"&gt;0",Records!$Y$5:$Y$3000,"&lt;&gt;Closed"))</f>
        <v/>
      </c>
      <c r="U706" s="20"/>
      <c r="V706" s="20"/>
      <c r="W706" s="20"/>
      <c r="X706" s="20"/>
      <c r="Y706" s="20"/>
      <c r="Z706" s="20"/>
      <c r="AA706" s="20"/>
      <c r="AB706" s="20"/>
      <c r="AC706" s="20"/>
      <c r="AD706" s="20"/>
      <c r="AE706" s="20"/>
      <c r="AF706" s="20"/>
      <c r="AG706" s="20"/>
      <c r="AH706" s="20"/>
      <c r="AI706" s="20"/>
      <c r="AJ706" s="21"/>
      <c r="AK706" s="15" t="str">
        <f aca="true">IF($AJ706="","",$AJ706-TODAY())</f>
        <v/>
      </c>
      <c r="AL706" s="16" t="str">
        <f aca="false">IF($AJ706="","",IF($AK706&lt;0,"Danger",IF($AK706&lt;=Lists!$M$24,"Alert","OK")))</f>
        <v/>
      </c>
      <c r="AM706" s="19"/>
      <c r="AN706" s="19"/>
      <c r="AO706" s="19"/>
      <c r="AP706" s="19"/>
      <c r="AQ706" s="19"/>
      <c r="AR706" s="19"/>
      <c r="AS706" s="19"/>
      <c r="AT706" s="19"/>
      <c r="AU706" s="19"/>
      <c r="AV706" s="19"/>
    </row>
    <row r="707" customFormat="false" ht="15" hidden="false" customHeight="false" outlineLevel="0" collapsed="false">
      <c r="A707" s="19"/>
      <c r="B707" s="19"/>
      <c r="C707" s="19"/>
      <c r="D707" s="19"/>
      <c r="E707" s="19"/>
      <c r="F707" s="19"/>
      <c r="G707" s="19"/>
      <c r="H707" s="19"/>
      <c r="I707" s="19"/>
      <c r="J707" s="19"/>
      <c r="K707" s="19"/>
      <c r="L707" s="20"/>
      <c r="M707" s="20"/>
      <c r="N707" s="20"/>
      <c r="O707" s="20"/>
      <c r="P707" s="20"/>
      <c r="Q707" s="15" t="str">
        <f aca="false">IF(COUNT($L707:$P707)&lt;5,"",ROUND(($L707*Lists!$M$2+$M707*Lists!$M$3+$N707*Lists!$M$4+$O707*Lists!$M$5+$P707*Lists!$M$6)/5*100,0))</f>
        <v/>
      </c>
      <c r="R707" s="16" t="str">
        <f aca="false">IF($Q707="","",IF($Q707&gt;=Lists!$M$20,"A",IF($Q707&gt;=Lists!$M$21,"B","C")))</f>
        <v/>
      </c>
      <c r="S707" s="16" t="str">
        <f aca="false">IF($A707="","",IF(COUNTIF(Records!$C$5:$C$3000,$A707)=0,"No data",CHOOSE(_xlfn.MAXIFS(Records!$R$5:$R$3000,Records!$C$5:$C$3000,$A707,Records!$Y$5:$Y$3000,"&lt;&gt;Closed")+1,"OK","Alert","Danger")))</f>
        <v/>
      </c>
      <c r="T707" s="15" t="str">
        <f aca="false">IF($A707="","",COUNTIFS(Records!$C$5:$C$3000,$A707,Records!$R$5:$R$3000,"&gt;0",Records!$Y$5:$Y$3000,"&lt;&gt;Closed"))</f>
        <v/>
      </c>
      <c r="U707" s="20"/>
      <c r="V707" s="20"/>
      <c r="W707" s="20"/>
      <c r="X707" s="20"/>
      <c r="Y707" s="20"/>
      <c r="Z707" s="20"/>
      <c r="AA707" s="20"/>
      <c r="AB707" s="20"/>
      <c r="AC707" s="20"/>
      <c r="AD707" s="20"/>
      <c r="AE707" s="20"/>
      <c r="AF707" s="20"/>
      <c r="AG707" s="20"/>
      <c r="AH707" s="20"/>
      <c r="AI707" s="20"/>
      <c r="AJ707" s="21"/>
      <c r="AK707" s="15" t="str">
        <f aca="true">IF($AJ707="","",$AJ707-TODAY())</f>
        <v/>
      </c>
      <c r="AL707" s="16" t="str">
        <f aca="false">IF($AJ707="","",IF($AK707&lt;0,"Danger",IF($AK707&lt;=Lists!$M$24,"Alert","OK")))</f>
        <v/>
      </c>
      <c r="AM707" s="19"/>
      <c r="AN707" s="19"/>
      <c r="AO707" s="19"/>
      <c r="AP707" s="19"/>
      <c r="AQ707" s="19"/>
      <c r="AR707" s="19"/>
      <c r="AS707" s="19"/>
      <c r="AT707" s="19"/>
      <c r="AU707" s="19"/>
      <c r="AV707" s="19"/>
    </row>
    <row r="708" customFormat="false" ht="15" hidden="false" customHeight="false" outlineLevel="0" collapsed="false">
      <c r="A708" s="19"/>
      <c r="B708" s="19"/>
      <c r="C708" s="19"/>
      <c r="D708" s="19"/>
      <c r="E708" s="19"/>
      <c r="F708" s="19"/>
      <c r="G708" s="19"/>
      <c r="H708" s="19"/>
      <c r="I708" s="19"/>
      <c r="J708" s="19"/>
      <c r="K708" s="19"/>
      <c r="L708" s="20"/>
      <c r="M708" s="20"/>
      <c r="N708" s="20"/>
      <c r="O708" s="20"/>
      <c r="P708" s="20"/>
      <c r="Q708" s="15" t="str">
        <f aca="false">IF(COUNT($L708:$P708)&lt;5,"",ROUND(($L708*Lists!$M$2+$M708*Lists!$M$3+$N708*Lists!$M$4+$O708*Lists!$M$5+$P708*Lists!$M$6)/5*100,0))</f>
        <v/>
      </c>
      <c r="R708" s="16" t="str">
        <f aca="false">IF($Q708="","",IF($Q708&gt;=Lists!$M$20,"A",IF($Q708&gt;=Lists!$M$21,"B","C")))</f>
        <v/>
      </c>
      <c r="S708" s="16" t="str">
        <f aca="false">IF($A708="","",IF(COUNTIF(Records!$C$5:$C$3000,$A708)=0,"No data",CHOOSE(_xlfn.MAXIFS(Records!$R$5:$R$3000,Records!$C$5:$C$3000,$A708,Records!$Y$5:$Y$3000,"&lt;&gt;Closed")+1,"OK","Alert","Danger")))</f>
        <v/>
      </c>
      <c r="T708" s="15" t="str">
        <f aca="false">IF($A708="","",COUNTIFS(Records!$C$5:$C$3000,$A708,Records!$R$5:$R$3000,"&gt;0",Records!$Y$5:$Y$3000,"&lt;&gt;Closed"))</f>
        <v/>
      </c>
      <c r="U708" s="20"/>
      <c r="V708" s="20"/>
      <c r="W708" s="20"/>
      <c r="X708" s="20"/>
      <c r="Y708" s="20"/>
      <c r="Z708" s="20"/>
      <c r="AA708" s="20"/>
      <c r="AB708" s="20"/>
      <c r="AC708" s="20"/>
      <c r="AD708" s="20"/>
      <c r="AE708" s="20"/>
      <c r="AF708" s="20"/>
      <c r="AG708" s="20"/>
      <c r="AH708" s="20"/>
      <c r="AI708" s="20"/>
      <c r="AJ708" s="21"/>
      <c r="AK708" s="15" t="str">
        <f aca="true">IF($AJ708="","",$AJ708-TODAY())</f>
        <v/>
      </c>
      <c r="AL708" s="16" t="str">
        <f aca="false">IF($AJ708="","",IF($AK708&lt;0,"Danger",IF($AK708&lt;=Lists!$M$24,"Alert","OK")))</f>
        <v/>
      </c>
      <c r="AM708" s="19"/>
      <c r="AN708" s="19"/>
      <c r="AO708" s="19"/>
      <c r="AP708" s="19"/>
      <c r="AQ708" s="19"/>
      <c r="AR708" s="19"/>
      <c r="AS708" s="19"/>
      <c r="AT708" s="19"/>
      <c r="AU708" s="19"/>
      <c r="AV708" s="19"/>
    </row>
    <row r="709" customFormat="false" ht="15" hidden="false" customHeight="false" outlineLevel="0" collapsed="false">
      <c r="A709" s="19"/>
      <c r="B709" s="19"/>
      <c r="C709" s="19"/>
      <c r="D709" s="19"/>
      <c r="E709" s="19"/>
      <c r="F709" s="19"/>
      <c r="G709" s="19"/>
      <c r="H709" s="19"/>
      <c r="I709" s="19"/>
      <c r="J709" s="19"/>
      <c r="K709" s="19"/>
      <c r="L709" s="20"/>
      <c r="M709" s="20"/>
      <c r="N709" s="20"/>
      <c r="O709" s="20"/>
      <c r="P709" s="20"/>
      <c r="Q709" s="15" t="str">
        <f aca="false">IF(COUNT($L709:$P709)&lt;5,"",ROUND(($L709*Lists!$M$2+$M709*Lists!$M$3+$N709*Lists!$M$4+$O709*Lists!$M$5+$P709*Lists!$M$6)/5*100,0))</f>
        <v/>
      </c>
      <c r="R709" s="16" t="str">
        <f aca="false">IF($Q709="","",IF($Q709&gt;=Lists!$M$20,"A",IF($Q709&gt;=Lists!$M$21,"B","C")))</f>
        <v/>
      </c>
      <c r="S709" s="16" t="str">
        <f aca="false">IF($A709="","",IF(COUNTIF(Records!$C$5:$C$3000,$A709)=0,"No data",CHOOSE(_xlfn.MAXIFS(Records!$R$5:$R$3000,Records!$C$5:$C$3000,$A709,Records!$Y$5:$Y$3000,"&lt;&gt;Closed")+1,"OK","Alert","Danger")))</f>
        <v/>
      </c>
      <c r="T709" s="15" t="str">
        <f aca="false">IF($A709="","",COUNTIFS(Records!$C$5:$C$3000,$A709,Records!$R$5:$R$3000,"&gt;0",Records!$Y$5:$Y$3000,"&lt;&gt;Closed"))</f>
        <v/>
      </c>
      <c r="U709" s="20"/>
      <c r="V709" s="20"/>
      <c r="W709" s="20"/>
      <c r="X709" s="20"/>
      <c r="Y709" s="20"/>
      <c r="Z709" s="20"/>
      <c r="AA709" s="20"/>
      <c r="AB709" s="20"/>
      <c r="AC709" s="20"/>
      <c r="AD709" s="20"/>
      <c r="AE709" s="20"/>
      <c r="AF709" s="20"/>
      <c r="AG709" s="20"/>
      <c r="AH709" s="20"/>
      <c r="AI709" s="20"/>
      <c r="AJ709" s="21"/>
      <c r="AK709" s="15" t="str">
        <f aca="true">IF($AJ709="","",$AJ709-TODAY())</f>
        <v/>
      </c>
      <c r="AL709" s="16" t="str">
        <f aca="false">IF($AJ709="","",IF($AK709&lt;0,"Danger",IF($AK709&lt;=Lists!$M$24,"Alert","OK")))</f>
        <v/>
      </c>
      <c r="AM709" s="19"/>
      <c r="AN709" s="19"/>
      <c r="AO709" s="19"/>
      <c r="AP709" s="19"/>
      <c r="AQ709" s="19"/>
      <c r="AR709" s="19"/>
      <c r="AS709" s="19"/>
      <c r="AT709" s="19"/>
      <c r="AU709" s="19"/>
      <c r="AV709" s="19"/>
    </row>
    <row r="710" customFormat="false" ht="15" hidden="false" customHeight="false" outlineLevel="0" collapsed="false">
      <c r="A710" s="19"/>
      <c r="B710" s="19"/>
      <c r="C710" s="19"/>
      <c r="D710" s="19"/>
      <c r="E710" s="19"/>
      <c r="F710" s="19"/>
      <c r="G710" s="19"/>
      <c r="H710" s="19"/>
      <c r="I710" s="19"/>
      <c r="J710" s="19"/>
      <c r="K710" s="19"/>
      <c r="L710" s="20"/>
      <c r="M710" s="20"/>
      <c r="N710" s="20"/>
      <c r="O710" s="20"/>
      <c r="P710" s="20"/>
      <c r="Q710" s="15" t="str">
        <f aca="false">IF(COUNT($L710:$P710)&lt;5,"",ROUND(($L710*Lists!$M$2+$M710*Lists!$M$3+$N710*Lists!$M$4+$O710*Lists!$M$5+$P710*Lists!$M$6)/5*100,0))</f>
        <v/>
      </c>
      <c r="R710" s="16" t="str">
        <f aca="false">IF($Q710="","",IF($Q710&gt;=Lists!$M$20,"A",IF($Q710&gt;=Lists!$M$21,"B","C")))</f>
        <v/>
      </c>
      <c r="S710" s="16" t="str">
        <f aca="false">IF($A710="","",IF(COUNTIF(Records!$C$5:$C$3000,$A710)=0,"No data",CHOOSE(_xlfn.MAXIFS(Records!$R$5:$R$3000,Records!$C$5:$C$3000,$A710,Records!$Y$5:$Y$3000,"&lt;&gt;Closed")+1,"OK","Alert","Danger")))</f>
        <v/>
      </c>
      <c r="T710" s="15" t="str">
        <f aca="false">IF($A710="","",COUNTIFS(Records!$C$5:$C$3000,$A710,Records!$R$5:$R$3000,"&gt;0",Records!$Y$5:$Y$3000,"&lt;&gt;Closed"))</f>
        <v/>
      </c>
      <c r="U710" s="20"/>
      <c r="V710" s="20"/>
      <c r="W710" s="20"/>
      <c r="X710" s="20"/>
      <c r="Y710" s="20"/>
      <c r="Z710" s="20"/>
      <c r="AA710" s="20"/>
      <c r="AB710" s="20"/>
      <c r="AC710" s="20"/>
      <c r="AD710" s="20"/>
      <c r="AE710" s="20"/>
      <c r="AF710" s="20"/>
      <c r="AG710" s="20"/>
      <c r="AH710" s="20"/>
      <c r="AI710" s="20"/>
      <c r="AJ710" s="21"/>
      <c r="AK710" s="15" t="str">
        <f aca="true">IF($AJ710="","",$AJ710-TODAY())</f>
        <v/>
      </c>
      <c r="AL710" s="16" t="str">
        <f aca="false">IF($AJ710="","",IF($AK710&lt;0,"Danger",IF($AK710&lt;=Lists!$M$24,"Alert","OK")))</f>
        <v/>
      </c>
      <c r="AM710" s="19"/>
      <c r="AN710" s="19"/>
      <c r="AO710" s="19"/>
      <c r="AP710" s="19"/>
      <c r="AQ710" s="19"/>
      <c r="AR710" s="19"/>
      <c r="AS710" s="19"/>
      <c r="AT710" s="19"/>
      <c r="AU710" s="19"/>
      <c r="AV710" s="19"/>
    </row>
    <row r="711" customFormat="false" ht="15" hidden="false" customHeight="false" outlineLevel="0" collapsed="false">
      <c r="A711" s="19"/>
      <c r="B711" s="19"/>
      <c r="C711" s="19"/>
      <c r="D711" s="19"/>
      <c r="E711" s="19"/>
      <c r="F711" s="19"/>
      <c r="G711" s="19"/>
      <c r="H711" s="19"/>
      <c r="I711" s="19"/>
      <c r="J711" s="19"/>
      <c r="K711" s="19"/>
      <c r="L711" s="20"/>
      <c r="M711" s="20"/>
      <c r="N711" s="20"/>
      <c r="O711" s="20"/>
      <c r="P711" s="20"/>
      <c r="Q711" s="15" t="str">
        <f aca="false">IF(COUNT($L711:$P711)&lt;5,"",ROUND(($L711*Lists!$M$2+$M711*Lists!$M$3+$N711*Lists!$M$4+$O711*Lists!$M$5+$P711*Lists!$M$6)/5*100,0))</f>
        <v/>
      </c>
      <c r="R711" s="16" t="str">
        <f aca="false">IF($Q711="","",IF($Q711&gt;=Lists!$M$20,"A",IF($Q711&gt;=Lists!$M$21,"B","C")))</f>
        <v/>
      </c>
      <c r="S711" s="16" t="str">
        <f aca="false">IF($A711="","",IF(COUNTIF(Records!$C$5:$C$3000,$A711)=0,"No data",CHOOSE(_xlfn.MAXIFS(Records!$R$5:$R$3000,Records!$C$5:$C$3000,$A711,Records!$Y$5:$Y$3000,"&lt;&gt;Closed")+1,"OK","Alert","Danger")))</f>
        <v/>
      </c>
      <c r="T711" s="15" t="str">
        <f aca="false">IF($A711="","",COUNTIFS(Records!$C$5:$C$3000,$A711,Records!$R$5:$R$3000,"&gt;0",Records!$Y$5:$Y$3000,"&lt;&gt;Closed"))</f>
        <v/>
      </c>
      <c r="U711" s="20"/>
      <c r="V711" s="20"/>
      <c r="W711" s="20"/>
      <c r="X711" s="20"/>
      <c r="Y711" s="20"/>
      <c r="Z711" s="20"/>
      <c r="AA711" s="20"/>
      <c r="AB711" s="20"/>
      <c r="AC711" s="20"/>
      <c r="AD711" s="20"/>
      <c r="AE711" s="20"/>
      <c r="AF711" s="20"/>
      <c r="AG711" s="20"/>
      <c r="AH711" s="20"/>
      <c r="AI711" s="20"/>
      <c r="AJ711" s="21"/>
      <c r="AK711" s="15" t="str">
        <f aca="true">IF($AJ711="","",$AJ711-TODAY())</f>
        <v/>
      </c>
      <c r="AL711" s="16" t="str">
        <f aca="false">IF($AJ711="","",IF($AK711&lt;0,"Danger",IF($AK711&lt;=Lists!$M$24,"Alert","OK")))</f>
        <v/>
      </c>
      <c r="AM711" s="19"/>
      <c r="AN711" s="19"/>
      <c r="AO711" s="19"/>
      <c r="AP711" s="19"/>
      <c r="AQ711" s="19"/>
      <c r="AR711" s="19"/>
      <c r="AS711" s="19"/>
      <c r="AT711" s="19"/>
      <c r="AU711" s="19"/>
      <c r="AV711" s="19"/>
    </row>
    <row r="712" customFormat="false" ht="15" hidden="false" customHeight="false" outlineLevel="0" collapsed="false">
      <c r="A712" s="19"/>
      <c r="B712" s="19"/>
      <c r="C712" s="19"/>
      <c r="D712" s="19"/>
      <c r="E712" s="19"/>
      <c r="F712" s="19"/>
      <c r="G712" s="19"/>
      <c r="H712" s="19"/>
      <c r="I712" s="19"/>
      <c r="J712" s="19"/>
      <c r="K712" s="19"/>
      <c r="L712" s="20"/>
      <c r="M712" s="20"/>
      <c r="N712" s="20"/>
      <c r="O712" s="20"/>
      <c r="P712" s="20"/>
      <c r="Q712" s="15" t="str">
        <f aca="false">IF(COUNT($L712:$P712)&lt;5,"",ROUND(($L712*Lists!$M$2+$M712*Lists!$M$3+$N712*Lists!$M$4+$O712*Lists!$M$5+$P712*Lists!$M$6)/5*100,0))</f>
        <v/>
      </c>
      <c r="R712" s="16" t="str">
        <f aca="false">IF($Q712="","",IF($Q712&gt;=Lists!$M$20,"A",IF($Q712&gt;=Lists!$M$21,"B","C")))</f>
        <v/>
      </c>
      <c r="S712" s="16" t="str">
        <f aca="false">IF($A712="","",IF(COUNTIF(Records!$C$5:$C$3000,$A712)=0,"No data",CHOOSE(_xlfn.MAXIFS(Records!$R$5:$R$3000,Records!$C$5:$C$3000,$A712,Records!$Y$5:$Y$3000,"&lt;&gt;Closed")+1,"OK","Alert","Danger")))</f>
        <v/>
      </c>
      <c r="T712" s="15" t="str">
        <f aca="false">IF($A712="","",COUNTIFS(Records!$C$5:$C$3000,$A712,Records!$R$5:$R$3000,"&gt;0",Records!$Y$5:$Y$3000,"&lt;&gt;Closed"))</f>
        <v/>
      </c>
      <c r="U712" s="20"/>
      <c r="V712" s="20"/>
      <c r="W712" s="20"/>
      <c r="X712" s="20"/>
      <c r="Y712" s="20"/>
      <c r="Z712" s="20"/>
      <c r="AA712" s="20"/>
      <c r="AB712" s="20"/>
      <c r="AC712" s="20"/>
      <c r="AD712" s="20"/>
      <c r="AE712" s="20"/>
      <c r="AF712" s="20"/>
      <c r="AG712" s="20"/>
      <c r="AH712" s="20"/>
      <c r="AI712" s="20"/>
      <c r="AJ712" s="21"/>
      <c r="AK712" s="15" t="str">
        <f aca="true">IF($AJ712="","",$AJ712-TODAY())</f>
        <v/>
      </c>
      <c r="AL712" s="16" t="str">
        <f aca="false">IF($AJ712="","",IF($AK712&lt;0,"Danger",IF($AK712&lt;=Lists!$M$24,"Alert","OK")))</f>
        <v/>
      </c>
      <c r="AM712" s="19"/>
      <c r="AN712" s="19"/>
      <c r="AO712" s="19"/>
      <c r="AP712" s="19"/>
      <c r="AQ712" s="19"/>
      <c r="AR712" s="19"/>
      <c r="AS712" s="19"/>
      <c r="AT712" s="19"/>
      <c r="AU712" s="19"/>
      <c r="AV712" s="19"/>
    </row>
    <row r="713" customFormat="false" ht="15" hidden="false" customHeight="false" outlineLevel="0" collapsed="false">
      <c r="A713" s="19"/>
      <c r="B713" s="19"/>
      <c r="C713" s="19"/>
      <c r="D713" s="19"/>
      <c r="E713" s="19"/>
      <c r="F713" s="19"/>
      <c r="G713" s="19"/>
      <c r="H713" s="19"/>
      <c r="I713" s="19"/>
      <c r="J713" s="19"/>
      <c r="K713" s="19"/>
      <c r="L713" s="20"/>
      <c r="M713" s="20"/>
      <c r="N713" s="20"/>
      <c r="O713" s="20"/>
      <c r="P713" s="20"/>
      <c r="Q713" s="15" t="str">
        <f aca="false">IF(COUNT($L713:$P713)&lt;5,"",ROUND(($L713*Lists!$M$2+$M713*Lists!$M$3+$N713*Lists!$M$4+$O713*Lists!$M$5+$P713*Lists!$M$6)/5*100,0))</f>
        <v/>
      </c>
      <c r="R713" s="16" t="str">
        <f aca="false">IF($Q713="","",IF($Q713&gt;=Lists!$M$20,"A",IF($Q713&gt;=Lists!$M$21,"B","C")))</f>
        <v/>
      </c>
      <c r="S713" s="16" t="str">
        <f aca="false">IF($A713="","",IF(COUNTIF(Records!$C$5:$C$3000,$A713)=0,"No data",CHOOSE(_xlfn.MAXIFS(Records!$R$5:$R$3000,Records!$C$5:$C$3000,$A713,Records!$Y$5:$Y$3000,"&lt;&gt;Closed")+1,"OK","Alert","Danger")))</f>
        <v/>
      </c>
      <c r="T713" s="15" t="str">
        <f aca="false">IF($A713="","",COUNTIFS(Records!$C$5:$C$3000,$A713,Records!$R$5:$R$3000,"&gt;0",Records!$Y$5:$Y$3000,"&lt;&gt;Closed"))</f>
        <v/>
      </c>
      <c r="U713" s="20"/>
      <c r="V713" s="20"/>
      <c r="W713" s="20"/>
      <c r="X713" s="20"/>
      <c r="Y713" s="20"/>
      <c r="Z713" s="20"/>
      <c r="AA713" s="20"/>
      <c r="AB713" s="20"/>
      <c r="AC713" s="20"/>
      <c r="AD713" s="20"/>
      <c r="AE713" s="20"/>
      <c r="AF713" s="20"/>
      <c r="AG713" s="20"/>
      <c r="AH713" s="20"/>
      <c r="AI713" s="20"/>
      <c r="AJ713" s="21"/>
      <c r="AK713" s="15" t="str">
        <f aca="true">IF($AJ713="","",$AJ713-TODAY())</f>
        <v/>
      </c>
      <c r="AL713" s="16" t="str">
        <f aca="false">IF($AJ713="","",IF($AK713&lt;0,"Danger",IF($AK713&lt;=Lists!$M$24,"Alert","OK")))</f>
        <v/>
      </c>
      <c r="AM713" s="19"/>
      <c r="AN713" s="19"/>
      <c r="AO713" s="19"/>
      <c r="AP713" s="19"/>
      <c r="AQ713" s="19"/>
      <c r="AR713" s="19"/>
      <c r="AS713" s="19"/>
      <c r="AT713" s="19"/>
      <c r="AU713" s="19"/>
      <c r="AV713" s="19"/>
    </row>
    <row r="714" customFormat="false" ht="15" hidden="false" customHeight="false" outlineLevel="0" collapsed="false">
      <c r="A714" s="19"/>
      <c r="B714" s="19"/>
      <c r="C714" s="19"/>
      <c r="D714" s="19"/>
      <c r="E714" s="19"/>
      <c r="F714" s="19"/>
      <c r="G714" s="19"/>
      <c r="H714" s="19"/>
      <c r="I714" s="19"/>
      <c r="J714" s="19"/>
      <c r="K714" s="19"/>
      <c r="L714" s="20"/>
      <c r="M714" s="20"/>
      <c r="N714" s="20"/>
      <c r="O714" s="20"/>
      <c r="P714" s="20"/>
      <c r="Q714" s="15" t="str">
        <f aca="false">IF(COUNT($L714:$P714)&lt;5,"",ROUND(($L714*Lists!$M$2+$M714*Lists!$M$3+$N714*Lists!$M$4+$O714*Lists!$M$5+$P714*Lists!$M$6)/5*100,0))</f>
        <v/>
      </c>
      <c r="R714" s="16" t="str">
        <f aca="false">IF($Q714="","",IF($Q714&gt;=Lists!$M$20,"A",IF($Q714&gt;=Lists!$M$21,"B","C")))</f>
        <v/>
      </c>
      <c r="S714" s="16" t="str">
        <f aca="false">IF($A714="","",IF(COUNTIF(Records!$C$5:$C$3000,$A714)=0,"No data",CHOOSE(_xlfn.MAXIFS(Records!$R$5:$R$3000,Records!$C$5:$C$3000,$A714,Records!$Y$5:$Y$3000,"&lt;&gt;Closed")+1,"OK","Alert","Danger")))</f>
        <v/>
      </c>
      <c r="T714" s="15" t="str">
        <f aca="false">IF($A714="","",COUNTIFS(Records!$C$5:$C$3000,$A714,Records!$R$5:$R$3000,"&gt;0",Records!$Y$5:$Y$3000,"&lt;&gt;Closed"))</f>
        <v/>
      </c>
      <c r="U714" s="20"/>
      <c r="V714" s="20"/>
      <c r="W714" s="20"/>
      <c r="X714" s="20"/>
      <c r="Y714" s="20"/>
      <c r="Z714" s="20"/>
      <c r="AA714" s="20"/>
      <c r="AB714" s="20"/>
      <c r="AC714" s="20"/>
      <c r="AD714" s="20"/>
      <c r="AE714" s="20"/>
      <c r="AF714" s="20"/>
      <c r="AG714" s="20"/>
      <c r="AH714" s="20"/>
      <c r="AI714" s="20"/>
      <c r="AJ714" s="21"/>
      <c r="AK714" s="15" t="str">
        <f aca="true">IF($AJ714="","",$AJ714-TODAY())</f>
        <v/>
      </c>
      <c r="AL714" s="16" t="str">
        <f aca="false">IF($AJ714="","",IF($AK714&lt;0,"Danger",IF($AK714&lt;=Lists!$M$24,"Alert","OK")))</f>
        <v/>
      </c>
      <c r="AM714" s="19"/>
      <c r="AN714" s="19"/>
      <c r="AO714" s="19"/>
      <c r="AP714" s="19"/>
      <c r="AQ714" s="19"/>
      <c r="AR714" s="19"/>
      <c r="AS714" s="19"/>
      <c r="AT714" s="19"/>
      <c r="AU714" s="19"/>
      <c r="AV714" s="19"/>
    </row>
    <row r="715" customFormat="false" ht="15" hidden="false" customHeight="false" outlineLevel="0" collapsed="false">
      <c r="A715" s="19"/>
      <c r="B715" s="19"/>
      <c r="C715" s="19"/>
      <c r="D715" s="19"/>
      <c r="E715" s="19"/>
      <c r="F715" s="19"/>
      <c r="G715" s="19"/>
      <c r="H715" s="19"/>
      <c r="I715" s="19"/>
      <c r="J715" s="19"/>
      <c r="K715" s="19"/>
      <c r="L715" s="20"/>
      <c r="M715" s="20"/>
      <c r="N715" s="20"/>
      <c r="O715" s="20"/>
      <c r="P715" s="20"/>
      <c r="Q715" s="15" t="str">
        <f aca="false">IF(COUNT($L715:$P715)&lt;5,"",ROUND(($L715*Lists!$M$2+$M715*Lists!$M$3+$N715*Lists!$M$4+$O715*Lists!$M$5+$P715*Lists!$M$6)/5*100,0))</f>
        <v/>
      </c>
      <c r="R715" s="16" t="str">
        <f aca="false">IF($Q715="","",IF($Q715&gt;=Lists!$M$20,"A",IF($Q715&gt;=Lists!$M$21,"B","C")))</f>
        <v/>
      </c>
      <c r="S715" s="16" t="str">
        <f aca="false">IF($A715="","",IF(COUNTIF(Records!$C$5:$C$3000,$A715)=0,"No data",CHOOSE(_xlfn.MAXIFS(Records!$R$5:$R$3000,Records!$C$5:$C$3000,$A715,Records!$Y$5:$Y$3000,"&lt;&gt;Closed")+1,"OK","Alert","Danger")))</f>
        <v/>
      </c>
      <c r="T715" s="15" t="str">
        <f aca="false">IF($A715="","",COUNTIFS(Records!$C$5:$C$3000,$A715,Records!$R$5:$R$3000,"&gt;0",Records!$Y$5:$Y$3000,"&lt;&gt;Closed"))</f>
        <v/>
      </c>
      <c r="U715" s="20"/>
      <c r="V715" s="20"/>
      <c r="W715" s="20"/>
      <c r="X715" s="20"/>
      <c r="Y715" s="20"/>
      <c r="Z715" s="20"/>
      <c r="AA715" s="20"/>
      <c r="AB715" s="20"/>
      <c r="AC715" s="20"/>
      <c r="AD715" s="20"/>
      <c r="AE715" s="20"/>
      <c r="AF715" s="20"/>
      <c r="AG715" s="20"/>
      <c r="AH715" s="20"/>
      <c r="AI715" s="20"/>
      <c r="AJ715" s="21"/>
      <c r="AK715" s="15" t="str">
        <f aca="true">IF($AJ715="","",$AJ715-TODAY())</f>
        <v/>
      </c>
      <c r="AL715" s="16" t="str">
        <f aca="false">IF($AJ715="","",IF($AK715&lt;0,"Danger",IF($AK715&lt;=Lists!$M$24,"Alert","OK")))</f>
        <v/>
      </c>
      <c r="AM715" s="19"/>
      <c r="AN715" s="19"/>
      <c r="AO715" s="19"/>
      <c r="AP715" s="19"/>
      <c r="AQ715" s="19"/>
      <c r="AR715" s="19"/>
      <c r="AS715" s="19"/>
      <c r="AT715" s="19"/>
      <c r="AU715" s="19"/>
      <c r="AV715" s="19"/>
    </row>
    <row r="716" customFormat="false" ht="15" hidden="false" customHeight="false" outlineLevel="0" collapsed="false">
      <c r="A716" s="19"/>
      <c r="B716" s="19"/>
      <c r="C716" s="19"/>
      <c r="D716" s="19"/>
      <c r="E716" s="19"/>
      <c r="F716" s="19"/>
      <c r="G716" s="19"/>
      <c r="H716" s="19"/>
      <c r="I716" s="19"/>
      <c r="J716" s="19"/>
      <c r="K716" s="19"/>
      <c r="L716" s="20"/>
      <c r="M716" s="20"/>
      <c r="N716" s="20"/>
      <c r="O716" s="20"/>
      <c r="P716" s="20"/>
      <c r="Q716" s="15" t="str">
        <f aca="false">IF(COUNT($L716:$P716)&lt;5,"",ROUND(($L716*Lists!$M$2+$M716*Lists!$M$3+$N716*Lists!$M$4+$O716*Lists!$M$5+$P716*Lists!$M$6)/5*100,0))</f>
        <v/>
      </c>
      <c r="R716" s="16" t="str">
        <f aca="false">IF($Q716="","",IF($Q716&gt;=Lists!$M$20,"A",IF($Q716&gt;=Lists!$M$21,"B","C")))</f>
        <v/>
      </c>
      <c r="S716" s="16" t="str">
        <f aca="false">IF($A716="","",IF(COUNTIF(Records!$C$5:$C$3000,$A716)=0,"No data",CHOOSE(_xlfn.MAXIFS(Records!$R$5:$R$3000,Records!$C$5:$C$3000,$A716,Records!$Y$5:$Y$3000,"&lt;&gt;Closed")+1,"OK","Alert","Danger")))</f>
        <v/>
      </c>
      <c r="T716" s="15" t="str">
        <f aca="false">IF($A716="","",COUNTIFS(Records!$C$5:$C$3000,$A716,Records!$R$5:$R$3000,"&gt;0",Records!$Y$5:$Y$3000,"&lt;&gt;Closed"))</f>
        <v/>
      </c>
      <c r="U716" s="20"/>
      <c r="V716" s="20"/>
      <c r="W716" s="20"/>
      <c r="X716" s="20"/>
      <c r="Y716" s="20"/>
      <c r="Z716" s="20"/>
      <c r="AA716" s="20"/>
      <c r="AB716" s="20"/>
      <c r="AC716" s="20"/>
      <c r="AD716" s="20"/>
      <c r="AE716" s="20"/>
      <c r="AF716" s="20"/>
      <c r="AG716" s="20"/>
      <c r="AH716" s="20"/>
      <c r="AI716" s="20"/>
      <c r="AJ716" s="21"/>
      <c r="AK716" s="15" t="str">
        <f aca="true">IF($AJ716="","",$AJ716-TODAY())</f>
        <v/>
      </c>
      <c r="AL716" s="16" t="str">
        <f aca="false">IF($AJ716="","",IF($AK716&lt;0,"Danger",IF($AK716&lt;=Lists!$M$24,"Alert","OK")))</f>
        <v/>
      </c>
      <c r="AM716" s="19"/>
      <c r="AN716" s="19"/>
      <c r="AO716" s="19"/>
      <c r="AP716" s="19"/>
      <c r="AQ716" s="19"/>
      <c r="AR716" s="19"/>
      <c r="AS716" s="19"/>
      <c r="AT716" s="19"/>
      <c r="AU716" s="19"/>
      <c r="AV716" s="19"/>
    </row>
    <row r="717" customFormat="false" ht="15" hidden="false" customHeight="false" outlineLevel="0" collapsed="false">
      <c r="A717" s="19"/>
      <c r="B717" s="19"/>
      <c r="C717" s="19"/>
      <c r="D717" s="19"/>
      <c r="E717" s="19"/>
      <c r="F717" s="19"/>
      <c r="G717" s="19"/>
      <c r="H717" s="19"/>
      <c r="I717" s="19"/>
      <c r="J717" s="19"/>
      <c r="K717" s="19"/>
      <c r="L717" s="20"/>
      <c r="M717" s="20"/>
      <c r="N717" s="20"/>
      <c r="O717" s="20"/>
      <c r="P717" s="20"/>
      <c r="Q717" s="15" t="str">
        <f aca="false">IF(COUNT($L717:$P717)&lt;5,"",ROUND(($L717*Lists!$M$2+$M717*Lists!$M$3+$N717*Lists!$M$4+$O717*Lists!$M$5+$P717*Lists!$M$6)/5*100,0))</f>
        <v/>
      </c>
      <c r="R717" s="16" t="str">
        <f aca="false">IF($Q717="","",IF($Q717&gt;=Lists!$M$20,"A",IF($Q717&gt;=Lists!$M$21,"B","C")))</f>
        <v/>
      </c>
      <c r="S717" s="16" t="str">
        <f aca="false">IF($A717="","",IF(COUNTIF(Records!$C$5:$C$3000,$A717)=0,"No data",CHOOSE(_xlfn.MAXIFS(Records!$R$5:$R$3000,Records!$C$5:$C$3000,$A717,Records!$Y$5:$Y$3000,"&lt;&gt;Closed")+1,"OK","Alert","Danger")))</f>
        <v/>
      </c>
      <c r="T717" s="15" t="str">
        <f aca="false">IF($A717="","",COUNTIFS(Records!$C$5:$C$3000,$A717,Records!$R$5:$R$3000,"&gt;0",Records!$Y$5:$Y$3000,"&lt;&gt;Closed"))</f>
        <v/>
      </c>
      <c r="U717" s="20"/>
      <c r="V717" s="20"/>
      <c r="W717" s="20"/>
      <c r="X717" s="20"/>
      <c r="Y717" s="20"/>
      <c r="Z717" s="20"/>
      <c r="AA717" s="20"/>
      <c r="AB717" s="20"/>
      <c r="AC717" s="20"/>
      <c r="AD717" s="20"/>
      <c r="AE717" s="20"/>
      <c r="AF717" s="20"/>
      <c r="AG717" s="20"/>
      <c r="AH717" s="20"/>
      <c r="AI717" s="20"/>
      <c r="AJ717" s="21"/>
      <c r="AK717" s="15" t="str">
        <f aca="true">IF($AJ717="","",$AJ717-TODAY())</f>
        <v/>
      </c>
      <c r="AL717" s="16" t="str">
        <f aca="false">IF($AJ717="","",IF($AK717&lt;0,"Danger",IF($AK717&lt;=Lists!$M$24,"Alert","OK")))</f>
        <v/>
      </c>
      <c r="AM717" s="19"/>
      <c r="AN717" s="19"/>
      <c r="AO717" s="19"/>
      <c r="AP717" s="19"/>
      <c r="AQ717" s="19"/>
      <c r="AR717" s="19"/>
      <c r="AS717" s="19"/>
      <c r="AT717" s="19"/>
      <c r="AU717" s="19"/>
      <c r="AV717" s="19"/>
    </row>
    <row r="718" customFormat="false" ht="15" hidden="false" customHeight="false" outlineLevel="0" collapsed="false">
      <c r="A718" s="19"/>
      <c r="B718" s="19"/>
      <c r="C718" s="19"/>
      <c r="D718" s="19"/>
      <c r="E718" s="19"/>
      <c r="F718" s="19"/>
      <c r="G718" s="19"/>
      <c r="H718" s="19"/>
      <c r="I718" s="19"/>
      <c r="J718" s="19"/>
      <c r="K718" s="19"/>
      <c r="L718" s="20"/>
      <c r="M718" s="20"/>
      <c r="N718" s="20"/>
      <c r="O718" s="20"/>
      <c r="P718" s="20"/>
      <c r="Q718" s="15" t="str">
        <f aca="false">IF(COUNT($L718:$P718)&lt;5,"",ROUND(($L718*Lists!$M$2+$M718*Lists!$M$3+$N718*Lists!$M$4+$O718*Lists!$M$5+$P718*Lists!$M$6)/5*100,0))</f>
        <v/>
      </c>
      <c r="R718" s="16" t="str">
        <f aca="false">IF($Q718="","",IF($Q718&gt;=Lists!$M$20,"A",IF($Q718&gt;=Lists!$M$21,"B","C")))</f>
        <v/>
      </c>
      <c r="S718" s="16" t="str">
        <f aca="false">IF($A718="","",IF(COUNTIF(Records!$C$5:$C$3000,$A718)=0,"No data",CHOOSE(_xlfn.MAXIFS(Records!$R$5:$R$3000,Records!$C$5:$C$3000,$A718,Records!$Y$5:$Y$3000,"&lt;&gt;Closed")+1,"OK","Alert","Danger")))</f>
        <v/>
      </c>
      <c r="T718" s="15" t="str">
        <f aca="false">IF($A718="","",COUNTIFS(Records!$C$5:$C$3000,$A718,Records!$R$5:$R$3000,"&gt;0",Records!$Y$5:$Y$3000,"&lt;&gt;Closed"))</f>
        <v/>
      </c>
      <c r="U718" s="20"/>
      <c r="V718" s="20"/>
      <c r="W718" s="20"/>
      <c r="X718" s="20"/>
      <c r="Y718" s="20"/>
      <c r="Z718" s="20"/>
      <c r="AA718" s="20"/>
      <c r="AB718" s="20"/>
      <c r="AC718" s="20"/>
      <c r="AD718" s="20"/>
      <c r="AE718" s="20"/>
      <c r="AF718" s="20"/>
      <c r="AG718" s="20"/>
      <c r="AH718" s="20"/>
      <c r="AI718" s="20"/>
      <c r="AJ718" s="21"/>
      <c r="AK718" s="15" t="str">
        <f aca="true">IF($AJ718="","",$AJ718-TODAY())</f>
        <v/>
      </c>
      <c r="AL718" s="16" t="str">
        <f aca="false">IF($AJ718="","",IF($AK718&lt;0,"Danger",IF($AK718&lt;=Lists!$M$24,"Alert","OK")))</f>
        <v/>
      </c>
      <c r="AM718" s="19"/>
      <c r="AN718" s="19"/>
      <c r="AO718" s="19"/>
      <c r="AP718" s="19"/>
      <c r="AQ718" s="19"/>
      <c r="AR718" s="19"/>
      <c r="AS718" s="19"/>
      <c r="AT718" s="19"/>
      <c r="AU718" s="19"/>
      <c r="AV718" s="19"/>
    </row>
    <row r="719" customFormat="false" ht="15" hidden="false" customHeight="false" outlineLevel="0" collapsed="false">
      <c r="A719" s="19"/>
      <c r="B719" s="19"/>
      <c r="C719" s="19"/>
      <c r="D719" s="19"/>
      <c r="E719" s="19"/>
      <c r="F719" s="19"/>
      <c r="G719" s="19"/>
      <c r="H719" s="19"/>
      <c r="I719" s="19"/>
      <c r="J719" s="19"/>
      <c r="K719" s="19"/>
      <c r="L719" s="20"/>
      <c r="M719" s="20"/>
      <c r="N719" s="20"/>
      <c r="O719" s="20"/>
      <c r="P719" s="20"/>
      <c r="Q719" s="15" t="str">
        <f aca="false">IF(COUNT($L719:$P719)&lt;5,"",ROUND(($L719*Lists!$M$2+$M719*Lists!$M$3+$N719*Lists!$M$4+$O719*Lists!$M$5+$P719*Lists!$M$6)/5*100,0))</f>
        <v/>
      </c>
      <c r="R719" s="16" t="str">
        <f aca="false">IF($Q719="","",IF($Q719&gt;=Lists!$M$20,"A",IF($Q719&gt;=Lists!$M$21,"B","C")))</f>
        <v/>
      </c>
      <c r="S719" s="16" t="str">
        <f aca="false">IF($A719="","",IF(COUNTIF(Records!$C$5:$C$3000,$A719)=0,"No data",CHOOSE(_xlfn.MAXIFS(Records!$R$5:$R$3000,Records!$C$5:$C$3000,$A719,Records!$Y$5:$Y$3000,"&lt;&gt;Closed")+1,"OK","Alert","Danger")))</f>
        <v/>
      </c>
      <c r="T719" s="15" t="str">
        <f aca="false">IF($A719="","",COUNTIFS(Records!$C$5:$C$3000,$A719,Records!$R$5:$R$3000,"&gt;0",Records!$Y$5:$Y$3000,"&lt;&gt;Closed"))</f>
        <v/>
      </c>
      <c r="U719" s="20"/>
      <c r="V719" s="20"/>
      <c r="W719" s="20"/>
      <c r="X719" s="20"/>
      <c r="Y719" s="20"/>
      <c r="Z719" s="20"/>
      <c r="AA719" s="20"/>
      <c r="AB719" s="20"/>
      <c r="AC719" s="20"/>
      <c r="AD719" s="20"/>
      <c r="AE719" s="20"/>
      <c r="AF719" s="20"/>
      <c r="AG719" s="20"/>
      <c r="AH719" s="20"/>
      <c r="AI719" s="20"/>
      <c r="AJ719" s="21"/>
      <c r="AK719" s="15" t="str">
        <f aca="true">IF($AJ719="","",$AJ719-TODAY())</f>
        <v/>
      </c>
      <c r="AL719" s="16" t="str">
        <f aca="false">IF($AJ719="","",IF($AK719&lt;0,"Danger",IF($AK719&lt;=Lists!$M$24,"Alert","OK")))</f>
        <v/>
      </c>
      <c r="AM719" s="19"/>
      <c r="AN719" s="19"/>
      <c r="AO719" s="19"/>
      <c r="AP719" s="19"/>
      <c r="AQ719" s="19"/>
      <c r="AR719" s="19"/>
      <c r="AS719" s="19"/>
      <c r="AT719" s="19"/>
      <c r="AU719" s="19"/>
      <c r="AV719" s="19"/>
    </row>
    <row r="720" customFormat="false" ht="15" hidden="false" customHeight="false" outlineLevel="0" collapsed="false">
      <c r="A720" s="19"/>
      <c r="B720" s="19"/>
      <c r="C720" s="19"/>
      <c r="D720" s="19"/>
      <c r="E720" s="19"/>
      <c r="F720" s="19"/>
      <c r="G720" s="19"/>
      <c r="H720" s="19"/>
      <c r="I720" s="19"/>
      <c r="J720" s="19"/>
      <c r="K720" s="19"/>
      <c r="L720" s="20"/>
      <c r="M720" s="20"/>
      <c r="N720" s="20"/>
      <c r="O720" s="20"/>
      <c r="P720" s="20"/>
      <c r="Q720" s="15" t="str">
        <f aca="false">IF(COUNT($L720:$P720)&lt;5,"",ROUND(($L720*Lists!$M$2+$M720*Lists!$M$3+$N720*Lists!$M$4+$O720*Lists!$M$5+$P720*Lists!$M$6)/5*100,0))</f>
        <v/>
      </c>
      <c r="R720" s="16" t="str">
        <f aca="false">IF($Q720="","",IF($Q720&gt;=Lists!$M$20,"A",IF($Q720&gt;=Lists!$M$21,"B","C")))</f>
        <v/>
      </c>
      <c r="S720" s="16" t="str">
        <f aca="false">IF($A720="","",IF(COUNTIF(Records!$C$5:$C$3000,$A720)=0,"No data",CHOOSE(_xlfn.MAXIFS(Records!$R$5:$R$3000,Records!$C$5:$C$3000,$A720,Records!$Y$5:$Y$3000,"&lt;&gt;Closed")+1,"OK","Alert","Danger")))</f>
        <v/>
      </c>
      <c r="T720" s="15" t="str">
        <f aca="false">IF($A720="","",COUNTIFS(Records!$C$5:$C$3000,$A720,Records!$R$5:$R$3000,"&gt;0",Records!$Y$5:$Y$3000,"&lt;&gt;Closed"))</f>
        <v/>
      </c>
      <c r="U720" s="20"/>
      <c r="V720" s="20"/>
      <c r="W720" s="20"/>
      <c r="X720" s="20"/>
      <c r="Y720" s="20"/>
      <c r="Z720" s="20"/>
      <c r="AA720" s="20"/>
      <c r="AB720" s="20"/>
      <c r="AC720" s="20"/>
      <c r="AD720" s="20"/>
      <c r="AE720" s="20"/>
      <c r="AF720" s="20"/>
      <c r="AG720" s="20"/>
      <c r="AH720" s="20"/>
      <c r="AI720" s="20"/>
      <c r="AJ720" s="21"/>
      <c r="AK720" s="15" t="str">
        <f aca="true">IF($AJ720="","",$AJ720-TODAY())</f>
        <v/>
      </c>
      <c r="AL720" s="16" t="str">
        <f aca="false">IF($AJ720="","",IF($AK720&lt;0,"Danger",IF($AK720&lt;=Lists!$M$24,"Alert","OK")))</f>
        <v/>
      </c>
      <c r="AM720" s="19"/>
      <c r="AN720" s="19"/>
      <c r="AO720" s="19"/>
      <c r="AP720" s="19"/>
      <c r="AQ720" s="19"/>
      <c r="AR720" s="19"/>
      <c r="AS720" s="19"/>
      <c r="AT720" s="19"/>
      <c r="AU720" s="19"/>
      <c r="AV720" s="19"/>
    </row>
    <row r="721" customFormat="false" ht="15" hidden="false" customHeight="false" outlineLevel="0" collapsed="false">
      <c r="A721" s="19"/>
      <c r="B721" s="19"/>
      <c r="C721" s="19"/>
      <c r="D721" s="19"/>
      <c r="E721" s="19"/>
      <c r="F721" s="19"/>
      <c r="G721" s="19"/>
      <c r="H721" s="19"/>
      <c r="I721" s="19"/>
      <c r="J721" s="19"/>
      <c r="K721" s="19"/>
      <c r="L721" s="20"/>
      <c r="M721" s="20"/>
      <c r="N721" s="20"/>
      <c r="O721" s="20"/>
      <c r="P721" s="20"/>
      <c r="Q721" s="15" t="str">
        <f aca="false">IF(COUNT($L721:$P721)&lt;5,"",ROUND(($L721*Lists!$M$2+$M721*Lists!$M$3+$N721*Lists!$M$4+$O721*Lists!$M$5+$P721*Lists!$M$6)/5*100,0))</f>
        <v/>
      </c>
      <c r="R721" s="16" t="str">
        <f aca="false">IF($Q721="","",IF($Q721&gt;=Lists!$M$20,"A",IF($Q721&gt;=Lists!$M$21,"B","C")))</f>
        <v/>
      </c>
      <c r="S721" s="16" t="str">
        <f aca="false">IF($A721="","",IF(COUNTIF(Records!$C$5:$C$3000,$A721)=0,"No data",CHOOSE(_xlfn.MAXIFS(Records!$R$5:$R$3000,Records!$C$5:$C$3000,$A721,Records!$Y$5:$Y$3000,"&lt;&gt;Closed")+1,"OK","Alert","Danger")))</f>
        <v/>
      </c>
      <c r="T721" s="15" t="str">
        <f aca="false">IF($A721="","",COUNTIFS(Records!$C$5:$C$3000,$A721,Records!$R$5:$R$3000,"&gt;0",Records!$Y$5:$Y$3000,"&lt;&gt;Closed"))</f>
        <v/>
      </c>
      <c r="U721" s="20"/>
      <c r="V721" s="20"/>
      <c r="W721" s="20"/>
      <c r="X721" s="20"/>
      <c r="Y721" s="20"/>
      <c r="Z721" s="20"/>
      <c r="AA721" s="20"/>
      <c r="AB721" s="20"/>
      <c r="AC721" s="20"/>
      <c r="AD721" s="20"/>
      <c r="AE721" s="20"/>
      <c r="AF721" s="20"/>
      <c r="AG721" s="20"/>
      <c r="AH721" s="20"/>
      <c r="AI721" s="20"/>
      <c r="AJ721" s="21"/>
      <c r="AK721" s="15" t="str">
        <f aca="true">IF($AJ721="","",$AJ721-TODAY())</f>
        <v/>
      </c>
      <c r="AL721" s="16" t="str">
        <f aca="false">IF($AJ721="","",IF($AK721&lt;0,"Danger",IF($AK721&lt;=Lists!$M$24,"Alert","OK")))</f>
        <v/>
      </c>
      <c r="AM721" s="19"/>
      <c r="AN721" s="19"/>
      <c r="AO721" s="19"/>
      <c r="AP721" s="19"/>
      <c r="AQ721" s="19"/>
      <c r="AR721" s="19"/>
      <c r="AS721" s="19"/>
      <c r="AT721" s="19"/>
      <c r="AU721" s="19"/>
      <c r="AV721" s="19"/>
    </row>
    <row r="722" customFormat="false" ht="15" hidden="false" customHeight="false" outlineLevel="0" collapsed="false">
      <c r="A722" s="19"/>
      <c r="B722" s="19"/>
      <c r="C722" s="19"/>
      <c r="D722" s="19"/>
      <c r="E722" s="19"/>
      <c r="F722" s="19"/>
      <c r="G722" s="19"/>
      <c r="H722" s="19"/>
      <c r="I722" s="19"/>
      <c r="J722" s="19"/>
      <c r="K722" s="19"/>
      <c r="L722" s="20"/>
      <c r="M722" s="20"/>
      <c r="N722" s="20"/>
      <c r="O722" s="20"/>
      <c r="P722" s="20"/>
      <c r="Q722" s="15" t="str">
        <f aca="false">IF(COUNT($L722:$P722)&lt;5,"",ROUND(($L722*Lists!$M$2+$M722*Lists!$M$3+$N722*Lists!$M$4+$O722*Lists!$M$5+$P722*Lists!$M$6)/5*100,0))</f>
        <v/>
      </c>
      <c r="R722" s="16" t="str">
        <f aca="false">IF($Q722="","",IF($Q722&gt;=Lists!$M$20,"A",IF($Q722&gt;=Lists!$M$21,"B","C")))</f>
        <v/>
      </c>
      <c r="S722" s="16" t="str">
        <f aca="false">IF($A722="","",IF(COUNTIF(Records!$C$5:$C$3000,$A722)=0,"No data",CHOOSE(_xlfn.MAXIFS(Records!$R$5:$R$3000,Records!$C$5:$C$3000,$A722,Records!$Y$5:$Y$3000,"&lt;&gt;Closed")+1,"OK","Alert","Danger")))</f>
        <v/>
      </c>
      <c r="T722" s="15" t="str">
        <f aca="false">IF($A722="","",COUNTIFS(Records!$C$5:$C$3000,$A722,Records!$R$5:$R$3000,"&gt;0",Records!$Y$5:$Y$3000,"&lt;&gt;Closed"))</f>
        <v/>
      </c>
      <c r="U722" s="20"/>
      <c r="V722" s="20"/>
      <c r="W722" s="20"/>
      <c r="X722" s="20"/>
      <c r="Y722" s="20"/>
      <c r="Z722" s="20"/>
      <c r="AA722" s="20"/>
      <c r="AB722" s="20"/>
      <c r="AC722" s="20"/>
      <c r="AD722" s="20"/>
      <c r="AE722" s="20"/>
      <c r="AF722" s="20"/>
      <c r="AG722" s="20"/>
      <c r="AH722" s="20"/>
      <c r="AI722" s="20"/>
      <c r="AJ722" s="21"/>
      <c r="AK722" s="15" t="str">
        <f aca="true">IF($AJ722="","",$AJ722-TODAY())</f>
        <v/>
      </c>
      <c r="AL722" s="16" t="str">
        <f aca="false">IF($AJ722="","",IF($AK722&lt;0,"Danger",IF($AK722&lt;=Lists!$M$24,"Alert","OK")))</f>
        <v/>
      </c>
      <c r="AM722" s="19"/>
      <c r="AN722" s="19"/>
      <c r="AO722" s="19"/>
      <c r="AP722" s="19"/>
      <c r="AQ722" s="19"/>
      <c r="AR722" s="19"/>
      <c r="AS722" s="19"/>
      <c r="AT722" s="19"/>
      <c r="AU722" s="19"/>
      <c r="AV722" s="19"/>
    </row>
    <row r="723" customFormat="false" ht="15" hidden="false" customHeight="false" outlineLevel="0" collapsed="false">
      <c r="A723" s="19"/>
      <c r="B723" s="19"/>
      <c r="C723" s="19"/>
      <c r="D723" s="19"/>
      <c r="E723" s="19"/>
      <c r="F723" s="19"/>
      <c r="G723" s="19"/>
      <c r="H723" s="19"/>
      <c r="I723" s="19"/>
      <c r="J723" s="19"/>
      <c r="K723" s="19"/>
      <c r="L723" s="20"/>
      <c r="M723" s="20"/>
      <c r="N723" s="20"/>
      <c r="O723" s="20"/>
      <c r="P723" s="20"/>
      <c r="Q723" s="15" t="str">
        <f aca="false">IF(COUNT($L723:$P723)&lt;5,"",ROUND(($L723*Lists!$M$2+$M723*Lists!$M$3+$N723*Lists!$M$4+$O723*Lists!$M$5+$P723*Lists!$M$6)/5*100,0))</f>
        <v/>
      </c>
      <c r="R723" s="16" t="str">
        <f aca="false">IF($Q723="","",IF($Q723&gt;=Lists!$M$20,"A",IF($Q723&gt;=Lists!$M$21,"B","C")))</f>
        <v/>
      </c>
      <c r="S723" s="16" t="str">
        <f aca="false">IF($A723="","",IF(COUNTIF(Records!$C$5:$C$3000,$A723)=0,"No data",CHOOSE(_xlfn.MAXIFS(Records!$R$5:$R$3000,Records!$C$5:$C$3000,$A723,Records!$Y$5:$Y$3000,"&lt;&gt;Closed")+1,"OK","Alert","Danger")))</f>
        <v/>
      </c>
      <c r="T723" s="15" t="str">
        <f aca="false">IF($A723="","",COUNTIFS(Records!$C$5:$C$3000,$A723,Records!$R$5:$R$3000,"&gt;0",Records!$Y$5:$Y$3000,"&lt;&gt;Closed"))</f>
        <v/>
      </c>
      <c r="U723" s="20"/>
      <c r="V723" s="20"/>
      <c r="W723" s="20"/>
      <c r="X723" s="20"/>
      <c r="Y723" s="20"/>
      <c r="Z723" s="20"/>
      <c r="AA723" s="20"/>
      <c r="AB723" s="20"/>
      <c r="AC723" s="20"/>
      <c r="AD723" s="20"/>
      <c r="AE723" s="20"/>
      <c r="AF723" s="20"/>
      <c r="AG723" s="20"/>
      <c r="AH723" s="20"/>
      <c r="AI723" s="20"/>
      <c r="AJ723" s="21"/>
      <c r="AK723" s="15" t="str">
        <f aca="true">IF($AJ723="","",$AJ723-TODAY())</f>
        <v/>
      </c>
      <c r="AL723" s="16" t="str">
        <f aca="false">IF($AJ723="","",IF($AK723&lt;0,"Danger",IF($AK723&lt;=Lists!$M$24,"Alert","OK")))</f>
        <v/>
      </c>
      <c r="AM723" s="19"/>
      <c r="AN723" s="19"/>
      <c r="AO723" s="19"/>
      <c r="AP723" s="19"/>
      <c r="AQ723" s="19"/>
      <c r="AR723" s="19"/>
      <c r="AS723" s="19"/>
      <c r="AT723" s="19"/>
      <c r="AU723" s="19"/>
      <c r="AV723" s="19"/>
    </row>
    <row r="724" customFormat="false" ht="15" hidden="false" customHeight="false" outlineLevel="0" collapsed="false">
      <c r="A724" s="19"/>
      <c r="B724" s="19"/>
      <c r="C724" s="19"/>
      <c r="D724" s="19"/>
      <c r="E724" s="19"/>
      <c r="F724" s="19"/>
      <c r="G724" s="19"/>
      <c r="H724" s="19"/>
      <c r="I724" s="19"/>
      <c r="J724" s="19"/>
      <c r="K724" s="19"/>
      <c r="L724" s="20"/>
      <c r="M724" s="20"/>
      <c r="N724" s="20"/>
      <c r="O724" s="20"/>
      <c r="P724" s="20"/>
      <c r="Q724" s="15" t="str">
        <f aca="false">IF(COUNT($L724:$P724)&lt;5,"",ROUND(($L724*Lists!$M$2+$M724*Lists!$M$3+$N724*Lists!$M$4+$O724*Lists!$M$5+$P724*Lists!$M$6)/5*100,0))</f>
        <v/>
      </c>
      <c r="R724" s="16" t="str">
        <f aca="false">IF($Q724="","",IF($Q724&gt;=Lists!$M$20,"A",IF($Q724&gt;=Lists!$M$21,"B","C")))</f>
        <v/>
      </c>
      <c r="S724" s="16" t="str">
        <f aca="false">IF($A724="","",IF(COUNTIF(Records!$C$5:$C$3000,$A724)=0,"No data",CHOOSE(_xlfn.MAXIFS(Records!$R$5:$R$3000,Records!$C$5:$C$3000,$A724,Records!$Y$5:$Y$3000,"&lt;&gt;Closed")+1,"OK","Alert","Danger")))</f>
        <v/>
      </c>
      <c r="T724" s="15" t="str">
        <f aca="false">IF($A724="","",COUNTIFS(Records!$C$5:$C$3000,$A724,Records!$R$5:$R$3000,"&gt;0",Records!$Y$5:$Y$3000,"&lt;&gt;Closed"))</f>
        <v/>
      </c>
      <c r="U724" s="20"/>
      <c r="V724" s="20"/>
      <c r="W724" s="20"/>
      <c r="X724" s="20"/>
      <c r="Y724" s="20"/>
      <c r="Z724" s="20"/>
      <c r="AA724" s="20"/>
      <c r="AB724" s="20"/>
      <c r="AC724" s="20"/>
      <c r="AD724" s="20"/>
      <c r="AE724" s="20"/>
      <c r="AF724" s="20"/>
      <c r="AG724" s="20"/>
      <c r="AH724" s="20"/>
      <c r="AI724" s="20"/>
      <c r="AJ724" s="21"/>
      <c r="AK724" s="15" t="str">
        <f aca="true">IF($AJ724="","",$AJ724-TODAY())</f>
        <v/>
      </c>
      <c r="AL724" s="16" t="str">
        <f aca="false">IF($AJ724="","",IF($AK724&lt;0,"Danger",IF($AK724&lt;=Lists!$M$24,"Alert","OK")))</f>
        <v/>
      </c>
      <c r="AM724" s="19"/>
      <c r="AN724" s="19"/>
      <c r="AO724" s="19"/>
      <c r="AP724" s="19"/>
      <c r="AQ724" s="19"/>
      <c r="AR724" s="19"/>
      <c r="AS724" s="19"/>
      <c r="AT724" s="19"/>
      <c r="AU724" s="19"/>
      <c r="AV724" s="19"/>
    </row>
    <row r="725" customFormat="false" ht="15" hidden="false" customHeight="false" outlineLevel="0" collapsed="false">
      <c r="A725" s="19"/>
      <c r="B725" s="19"/>
      <c r="C725" s="19"/>
      <c r="D725" s="19"/>
      <c r="E725" s="19"/>
      <c r="F725" s="19"/>
      <c r="G725" s="19"/>
      <c r="H725" s="19"/>
      <c r="I725" s="19"/>
      <c r="J725" s="19"/>
      <c r="K725" s="19"/>
      <c r="L725" s="20"/>
      <c r="M725" s="20"/>
      <c r="N725" s="20"/>
      <c r="O725" s="20"/>
      <c r="P725" s="20"/>
      <c r="Q725" s="15" t="str">
        <f aca="false">IF(COUNT($L725:$P725)&lt;5,"",ROUND(($L725*Lists!$M$2+$M725*Lists!$M$3+$N725*Lists!$M$4+$O725*Lists!$M$5+$P725*Lists!$M$6)/5*100,0))</f>
        <v/>
      </c>
      <c r="R725" s="16" t="str">
        <f aca="false">IF($Q725="","",IF($Q725&gt;=Lists!$M$20,"A",IF($Q725&gt;=Lists!$M$21,"B","C")))</f>
        <v/>
      </c>
      <c r="S725" s="16" t="str">
        <f aca="false">IF($A725="","",IF(COUNTIF(Records!$C$5:$C$3000,$A725)=0,"No data",CHOOSE(_xlfn.MAXIFS(Records!$R$5:$R$3000,Records!$C$5:$C$3000,$A725,Records!$Y$5:$Y$3000,"&lt;&gt;Closed")+1,"OK","Alert","Danger")))</f>
        <v/>
      </c>
      <c r="T725" s="15" t="str">
        <f aca="false">IF($A725="","",COUNTIFS(Records!$C$5:$C$3000,$A725,Records!$R$5:$R$3000,"&gt;0",Records!$Y$5:$Y$3000,"&lt;&gt;Closed"))</f>
        <v/>
      </c>
      <c r="U725" s="20"/>
      <c r="V725" s="20"/>
      <c r="W725" s="20"/>
      <c r="X725" s="20"/>
      <c r="Y725" s="20"/>
      <c r="Z725" s="20"/>
      <c r="AA725" s="20"/>
      <c r="AB725" s="20"/>
      <c r="AC725" s="20"/>
      <c r="AD725" s="20"/>
      <c r="AE725" s="20"/>
      <c r="AF725" s="20"/>
      <c r="AG725" s="20"/>
      <c r="AH725" s="20"/>
      <c r="AI725" s="20"/>
      <c r="AJ725" s="21"/>
      <c r="AK725" s="15" t="str">
        <f aca="true">IF($AJ725="","",$AJ725-TODAY())</f>
        <v/>
      </c>
      <c r="AL725" s="16" t="str">
        <f aca="false">IF($AJ725="","",IF($AK725&lt;0,"Danger",IF($AK725&lt;=Lists!$M$24,"Alert","OK")))</f>
        <v/>
      </c>
      <c r="AM725" s="19"/>
      <c r="AN725" s="19"/>
      <c r="AO725" s="19"/>
      <c r="AP725" s="19"/>
      <c r="AQ725" s="19"/>
      <c r="AR725" s="19"/>
      <c r="AS725" s="19"/>
      <c r="AT725" s="19"/>
      <c r="AU725" s="19"/>
      <c r="AV725" s="19"/>
    </row>
    <row r="726" customFormat="false" ht="15" hidden="false" customHeight="false" outlineLevel="0" collapsed="false">
      <c r="A726" s="19"/>
      <c r="B726" s="19"/>
      <c r="C726" s="19"/>
      <c r="D726" s="19"/>
      <c r="E726" s="19"/>
      <c r="F726" s="19"/>
      <c r="G726" s="19"/>
      <c r="H726" s="19"/>
      <c r="I726" s="19"/>
      <c r="J726" s="19"/>
      <c r="K726" s="19"/>
      <c r="L726" s="20"/>
      <c r="M726" s="20"/>
      <c r="N726" s="20"/>
      <c r="O726" s="20"/>
      <c r="P726" s="20"/>
      <c r="Q726" s="15" t="str">
        <f aca="false">IF(COUNT($L726:$P726)&lt;5,"",ROUND(($L726*Lists!$M$2+$M726*Lists!$M$3+$N726*Lists!$M$4+$O726*Lists!$M$5+$P726*Lists!$M$6)/5*100,0))</f>
        <v/>
      </c>
      <c r="R726" s="16" t="str">
        <f aca="false">IF($Q726="","",IF($Q726&gt;=Lists!$M$20,"A",IF($Q726&gt;=Lists!$M$21,"B","C")))</f>
        <v/>
      </c>
      <c r="S726" s="16" t="str">
        <f aca="false">IF($A726="","",IF(COUNTIF(Records!$C$5:$C$3000,$A726)=0,"No data",CHOOSE(_xlfn.MAXIFS(Records!$R$5:$R$3000,Records!$C$5:$C$3000,$A726,Records!$Y$5:$Y$3000,"&lt;&gt;Closed")+1,"OK","Alert","Danger")))</f>
        <v/>
      </c>
      <c r="T726" s="15" t="str">
        <f aca="false">IF($A726="","",COUNTIFS(Records!$C$5:$C$3000,$A726,Records!$R$5:$R$3000,"&gt;0",Records!$Y$5:$Y$3000,"&lt;&gt;Closed"))</f>
        <v/>
      </c>
      <c r="U726" s="20"/>
      <c r="V726" s="20"/>
      <c r="W726" s="20"/>
      <c r="X726" s="20"/>
      <c r="Y726" s="20"/>
      <c r="Z726" s="20"/>
      <c r="AA726" s="20"/>
      <c r="AB726" s="20"/>
      <c r="AC726" s="20"/>
      <c r="AD726" s="20"/>
      <c r="AE726" s="20"/>
      <c r="AF726" s="20"/>
      <c r="AG726" s="20"/>
      <c r="AH726" s="20"/>
      <c r="AI726" s="20"/>
      <c r="AJ726" s="21"/>
      <c r="AK726" s="15" t="str">
        <f aca="true">IF($AJ726="","",$AJ726-TODAY())</f>
        <v/>
      </c>
      <c r="AL726" s="16" t="str">
        <f aca="false">IF($AJ726="","",IF($AK726&lt;0,"Danger",IF($AK726&lt;=Lists!$M$24,"Alert","OK")))</f>
        <v/>
      </c>
      <c r="AM726" s="19"/>
      <c r="AN726" s="19"/>
      <c r="AO726" s="19"/>
      <c r="AP726" s="19"/>
      <c r="AQ726" s="19"/>
      <c r="AR726" s="19"/>
      <c r="AS726" s="19"/>
      <c r="AT726" s="19"/>
      <c r="AU726" s="19"/>
      <c r="AV726" s="19"/>
    </row>
    <row r="727" customFormat="false" ht="15" hidden="false" customHeight="false" outlineLevel="0" collapsed="false">
      <c r="A727" s="19"/>
      <c r="B727" s="19"/>
      <c r="C727" s="19"/>
      <c r="D727" s="19"/>
      <c r="E727" s="19"/>
      <c r="F727" s="19"/>
      <c r="G727" s="19"/>
      <c r="H727" s="19"/>
      <c r="I727" s="19"/>
      <c r="J727" s="19"/>
      <c r="K727" s="19"/>
      <c r="L727" s="20"/>
      <c r="M727" s="20"/>
      <c r="N727" s="20"/>
      <c r="O727" s="20"/>
      <c r="P727" s="20"/>
      <c r="Q727" s="15" t="str">
        <f aca="false">IF(COUNT($L727:$P727)&lt;5,"",ROUND(($L727*Lists!$M$2+$M727*Lists!$M$3+$N727*Lists!$M$4+$O727*Lists!$M$5+$P727*Lists!$M$6)/5*100,0))</f>
        <v/>
      </c>
      <c r="R727" s="16" t="str">
        <f aca="false">IF($Q727="","",IF($Q727&gt;=Lists!$M$20,"A",IF($Q727&gt;=Lists!$M$21,"B","C")))</f>
        <v/>
      </c>
      <c r="S727" s="16" t="str">
        <f aca="false">IF($A727="","",IF(COUNTIF(Records!$C$5:$C$3000,$A727)=0,"No data",CHOOSE(_xlfn.MAXIFS(Records!$R$5:$R$3000,Records!$C$5:$C$3000,$A727,Records!$Y$5:$Y$3000,"&lt;&gt;Closed")+1,"OK","Alert","Danger")))</f>
        <v/>
      </c>
      <c r="T727" s="15" t="str">
        <f aca="false">IF($A727="","",COUNTIFS(Records!$C$5:$C$3000,$A727,Records!$R$5:$R$3000,"&gt;0",Records!$Y$5:$Y$3000,"&lt;&gt;Closed"))</f>
        <v/>
      </c>
      <c r="U727" s="20"/>
      <c r="V727" s="20"/>
      <c r="W727" s="20"/>
      <c r="X727" s="20"/>
      <c r="Y727" s="20"/>
      <c r="Z727" s="20"/>
      <c r="AA727" s="20"/>
      <c r="AB727" s="20"/>
      <c r="AC727" s="20"/>
      <c r="AD727" s="20"/>
      <c r="AE727" s="20"/>
      <c r="AF727" s="20"/>
      <c r="AG727" s="20"/>
      <c r="AH727" s="20"/>
      <c r="AI727" s="20"/>
      <c r="AJ727" s="21"/>
      <c r="AK727" s="15" t="str">
        <f aca="true">IF($AJ727="","",$AJ727-TODAY())</f>
        <v/>
      </c>
      <c r="AL727" s="16" t="str">
        <f aca="false">IF($AJ727="","",IF($AK727&lt;0,"Danger",IF($AK727&lt;=Lists!$M$24,"Alert","OK")))</f>
        <v/>
      </c>
      <c r="AM727" s="19"/>
      <c r="AN727" s="19"/>
      <c r="AO727" s="19"/>
      <c r="AP727" s="19"/>
      <c r="AQ727" s="19"/>
      <c r="AR727" s="19"/>
      <c r="AS727" s="19"/>
      <c r="AT727" s="19"/>
      <c r="AU727" s="19"/>
      <c r="AV727" s="19"/>
    </row>
    <row r="728" customFormat="false" ht="15" hidden="false" customHeight="false" outlineLevel="0" collapsed="false">
      <c r="A728" s="19"/>
      <c r="B728" s="19"/>
      <c r="C728" s="19"/>
      <c r="D728" s="19"/>
      <c r="E728" s="19"/>
      <c r="F728" s="19"/>
      <c r="G728" s="19"/>
      <c r="H728" s="19"/>
      <c r="I728" s="19"/>
      <c r="J728" s="19"/>
      <c r="K728" s="19"/>
      <c r="L728" s="20"/>
      <c r="M728" s="20"/>
      <c r="N728" s="20"/>
      <c r="O728" s="20"/>
      <c r="P728" s="20"/>
      <c r="Q728" s="15" t="str">
        <f aca="false">IF(COUNT($L728:$P728)&lt;5,"",ROUND(($L728*Lists!$M$2+$M728*Lists!$M$3+$N728*Lists!$M$4+$O728*Lists!$M$5+$P728*Lists!$M$6)/5*100,0))</f>
        <v/>
      </c>
      <c r="R728" s="16" t="str">
        <f aca="false">IF($Q728="","",IF($Q728&gt;=Lists!$M$20,"A",IF($Q728&gt;=Lists!$M$21,"B","C")))</f>
        <v/>
      </c>
      <c r="S728" s="16" t="str">
        <f aca="false">IF($A728="","",IF(COUNTIF(Records!$C$5:$C$3000,$A728)=0,"No data",CHOOSE(_xlfn.MAXIFS(Records!$R$5:$R$3000,Records!$C$5:$C$3000,$A728,Records!$Y$5:$Y$3000,"&lt;&gt;Closed")+1,"OK","Alert","Danger")))</f>
        <v/>
      </c>
      <c r="T728" s="15" t="str">
        <f aca="false">IF($A728="","",COUNTIFS(Records!$C$5:$C$3000,$A728,Records!$R$5:$R$3000,"&gt;0",Records!$Y$5:$Y$3000,"&lt;&gt;Closed"))</f>
        <v/>
      </c>
      <c r="U728" s="20"/>
      <c r="V728" s="20"/>
      <c r="W728" s="20"/>
      <c r="X728" s="20"/>
      <c r="Y728" s="20"/>
      <c r="Z728" s="20"/>
      <c r="AA728" s="20"/>
      <c r="AB728" s="20"/>
      <c r="AC728" s="20"/>
      <c r="AD728" s="20"/>
      <c r="AE728" s="20"/>
      <c r="AF728" s="20"/>
      <c r="AG728" s="20"/>
      <c r="AH728" s="20"/>
      <c r="AI728" s="20"/>
      <c r="AJ728" s="21"/>
      <c r="AK728" s="15" t="str">
        <f aca="true">IF($AJ728="","",$AJ728-TODAY())</f>
        <v/>
      </c>
      <c r="AL728" s="16" t="str">
        <f aca="false">IF($AJ728="","",IF($AK728&lt;0,"Danger",IF($AK728&lt;=Lists!$M$24,"Alert","OK")))</f>
        <v/>
      </c>
      <c r="AM728" s="19"/>
      <c r="AN728" s="19"/>
      <c r="AO728" s="19"/>
      <c r="AP728" s="19"/>
      <c r="AQ728" s="19"/>
      <c r="AR728" s="19"/>
      <c r="AS728" s="19"/>
      <c r="AT728" s="19"/>
      <c r="AU728" s="19"/>
      <c r="AV728" s="19"/>
    </row>
    <row r="729" customFormat="false" ht="15" hidden="false" customHeight="false" outlineLevel="0" collapsed="false">
      <c r="A729" s="19"/>
      <c r="B729" s="19"/>
      <c r="C729" s="19"/>
      <c r="D729" s="19"/>
      <c r="E729" s="19"/>
      <c r="F729" s="19"/>
      <c r="G729" s="19"/>
      <c r="H729" s="19"/>
      <c r="I729" s="19"/>
      <c r="J729" s="19"/>
      <c r="K729" s="19"/>
      <c r="L729" s="20"/>
      <c r="M729" s="20"/>
      <c r="N729" s="20"/>
      <c r="O729" s="20"/>
      <c r="P729" s="20"/>
      <c r="Q729" s="15" t="str">
        <f aca="false">IF(COUNT($L729:$P729)&lt;5,"",ROUND(($L729*Lists!$M$2+$M729*Lists!$M$3+$N729*Lists!$M$4+$O729*Lists!$M$5+$P729*Lists!$M$6)/5*100,0))</f>
        <v/>
      </c>
      <c r="R729" s="16" t="str">
        <f aca="false">IF($Q729="","",IF($Q729&gt;=Lists!$M$20,"A",IF($Q729&gt;=Lists!$M$21,"B","C")))</f>
        <v/>
      </c>
      <c r="S729" s="16" t="str">
        <f aca="false">IF($A729="","",IF(COUNTIF(Records!$C$5:$C$3000,$A729)=0,"No data",CHOOSE(_xlfn.MAXIFS(Records!$R$5:$R$3000,Records!$C$5:$C$3000,$A729,Records!$Y$5:$Y$3000,"&lt;&gt;Closed")+1,"OK","Alert","Danger")))</f>
        <v/>
      </c>
      <c r="T729" s="15" t="str">
        <f aca="false">IF($A729="","",COUNTIFS(Records!$C$5:$C$3000,$A729,Records!$R$5:$R$3000,"&gt;0",Records!$Y$5:$Y$3000,"&lt;&gt;Closed"))</f>
        <v/>
      </c>
      <c r="U729" s="20"/>
      <c r="V729" s="20"/>
      <c r="W729" s="20"/>
      <c r="X729" s="20"/>
      <c r="Y729" s="20"/>
      <c r="Z729" s="20"/>
      <c r="AA729" s="20"/>
      <c r="AB729" s="20"/>
      <c r="AC729" s="20"/>
      <c r="AD729" s="20"/>
      <c r="AE729" s="20"/>
      <c r="AF729" s="20"/>
      <c r="AG729" s="20"/>
      <c r="AH729" s="20"/>
      <c r="AI729" s="20"/>
      <c r="AJ729" s="21"/>
      <c r="AK729" s="15" t="str">
        <f aca="true">IF($AJ729="","",$AJ729-TODAY())</f>
        <v/>
      </c>
      <c r="AL729" s="16" t="str">
        <f aca="false">IF($AJ729="","",IF($AK729&lt;0,"Danger",IF($AK729&lt;=Lists!$M$24,"Alert","OK")))</f>
        <v/>
      </c>
      <c r="AM729" s="19"/>
      <c r="AN729" s="19"/>
      <c r="AO729" s="19"/>
      <c r="AP729" s="19"/>
      <c r="AQ729" s="19"/>
      <c r="AR729" s="19"/>
      <c r="AS729" s="19"/>
      <c r="AT729" s="19"/>
      <c r="AU729" s="19"/>
      <c r="AV729" s="19"/>
    </row>
    <row r="730" customFormat="false" ht="15" hidden="false" customHeight="false" outlineLevel="0" collapsed="false">
      <c r="A730" s="19"/>
      <c r="B730" s="19"/>
      <c r="C730" s="19"/>
      <c r="D730" s="19"/>
      <c r="E730" s="19"/>
      <c r="F730" s="19"/>
      <c r="G730" s="19"/>
      <c r="H730" s="19"/>
      <c r="I730" s="19"/>
      <c r="J730" s="19"/>
      <c r="K730" s="19"/>
      <c r="L730" s="20"/>
      <c r="M730" s="20"/>
      <c r="N730" s="20"/>
      <c r="O730" s="20"/>
      <c r="P730" s="20"/>
      <c r="Q730" s="15" t="str">
        <f aca="false">IF(COUNT($L730:$P730)&lt;5,"",ROUND(($L730*Lists!$M$2+$M730*Lists!$M$3+$N730*Lists!$M$4+$O730*Lists!$M$5+$P730*Lists!$M$6)/5*100,0))</f>
        <v/>
      </c>
      <c r="R730" s="16" t="str">
        <f aca="false">IF($Q730="","",IF($Q730&gt;=Lists!$M$20,"A",IF($Q730&gt;=Lists!$M$21,"B","C")))</f>
        <v/>
      </c>
      <c r="S730" s="16" t="str">
        <f aca="false">IF($A730="","",IF(COUNTIF(Records!$C$5:$C$3000,$A730)=0,"No data",CHOOSE(_xlfn.MAXIFS(Records!$R$5:$R$3000,Records!$C$5:$C$3000,$A730,Records!$Y$5:$Y$3000,"&lt;&gt;Closed")+1,"OK","Alert","Danger")))</f>
        <v/>
      </c>
      <c r="T730" s="15" t="str">
        <f aca="false">IF($A730="","",COUNTIFS(Records!$C$5:$C$3000,$A730,Records!$R$5:$R$3000,"&gt;0",Records!$Y$5:$Y$3000,"&lt;&gt;Closed"))</f>
        <v/>
      </c>
      <c r="U730" s="20"/>
      <c r="V730" s="20"/>
      <c r="W730" s="20"/>
      <c r="X730" s="20"/>
      <c r="Y730" s="20"/>
      <c r="Z730" s="20"/>
      <c r="AA730" s="20"/>
      <c r="AB730" s="20"/>
      <c r="AC730" s="20"/>
      <c r="AD730" s="20"/>
      <c r="AE730" s="20"/>
      <c r="AF730" s="20"/>
      <c r="AG730" s="20"/>
      <c r="AH730" s="20"/>
      <c r="AI730" s="20"/>
      <c r="AJ730" s="21"/>
      <c r="AK730" s="15" t="str">
        <f aca="true">IF($AJ730="","",$AJ730-TODAY())</f>
        <v/>
      </c>
      <c r="AL730" s="16" t="str">
        <f aca="false">IF($AJ730="","",IF($AK730&lt;0,"Danger",IF($AK730&lt;=Lists!$M$24,"Alert","OK")))</f>
        <v/>
      </c>
      <c r="AM730" s="19"/>
      <c r="AN730" s="19"/>
      <c r="AO730" s="19"/>
      <c r="AP730" s="19"/>
      <c r="AQ730" s="19"/>
      <c r="AR730" s="19"/>
      <c r="AS730" s="19"/>
      <c r="AT730" s="19"/>
      <c r="AU730" s="19"/>
      <c r="AV730" s="19"/>
    </row>
    <row r="731" customFormat="false" ht="15" hidden="false" customHeight="false" outlineLevel="0" collapsed="false">
      <c r="A731" s="19"/>
      <c r="B731" s="19"/>
      <c r="C731" s="19"/>
      <c r="D731" s="19"/>
      <c r="E731" s="19"/>
      <c r="F731" s="19"/>
      <c r="G731" s="19"/>
      <c r="H731" s="19"/>
      <c r="I731" s="19"/>
      <c r="J731" s="19"/>
      <c r="K731" s="19"/>
      <c r="L731" s="20"/>
      <c r="M731" s="20"/>
      <c r="N731" s="20"/>
      <c r="O731" s="20"/>
      <c r="P731" s="20"/>
      <c r="Q731" s="15" t="str">
        <f aca="false">IF(COUNT($L731:$P731)&lt;5,"",ROUND(($L731*Lists!$M$2+$M731*Lists!$M$3+$N731*Lists!$M$4+$O731*Lists!$M$5+$P731*Lists!$M$6)/5*100,0))</f>
        <v/>
      </c>
      <c r="R731" s="16" t="str">
        <f aca="false">IF($Q731="","",IF($Q731&gt;=Lists!$M$20,"A",IF($Q731&gt;=Lists!$M$21,"B","C")))</f>
        <v/>
      </c>
      <c r="S731" s="16" t="str">
        <f aca="false">IF($A731="","",IF(COUNTIF(Records!$C$5:$C$3000,$A731)=0,"No data",CHOOSE(_xlfn.MAXIFS(Records!$R$5:$R$3000,Records!$C$5:$C$3000,$A731,Records!$Y$5:$Y$3000,"&lt;&gt;Closed")+1,"OK","Alert","Danger")))</f>
        <v/>
      </c>
      <c r="T731" s="15" t="str">
        <f aca="false">IF($A731="","",COUNTIFS(Records!$C$5:$C$3000,$A731,Records!$R$5:$R$3000,"&gt;0",Records!$Y$5:$Y$3000,"&lt;&gt;Closed"))</f>
        <v/>
      </c>
      <c r="U731" s="20"/>
      <c r="V731" s="20"/>
      <c r="W731" s="20"/>
      <c r="X731" s="20"/>
      <c r="Y731" s="20"/>
      <c r="Z731" s="20"/>
      <c r="AA731" s="20"/>
      <c r="AB731" s="20"/>
      <c r="AC731" s="20"/>
      <c r="AD731" s="20"/>
      <c r="AE731" s="20"/>
      <c r="AF731" s="20"/>
      <c r="AG731" s="20"/>
      <c r="AH731" s="20"/>
      <c r="AI731" s="20"/>
      <c r="AJ731" s="21"/>
      <c r="AK731" s="15" t="str">
        <f aca="true">IF($AJ731="","",$AJ731-TODAY())</f>
        <v/>
      </c>
      <c r="AL731" s="16" t="str">
        <f aca="false">IF($AJ731="","",IF($AK731&lt;0,"Danger",IF($AK731&lt;=Lists!$M$24,"Alert","OK")))</f>
        <v/>
      </c>
      <c r="AM731" s="19"/>
      <c r="AN731" s="19"/>
      <c r="AO731" s="19"/>
      <c r="AP731" s="19"/>
      <c r="AQ731" s="19"/>
      <c r="AR731" s="19"/>
      <c r="AS731" s="19"/>
      <c r="AT731" s="19"/>
      <c r="AU731" s="19"/>
      <c r="AV731" s="19"/>
    </row>
    <row r="732" customFormat="false" ht="15" hidden="false" customHeight="false" outlineLevel="0" collapsed="false">
      <c r="A732" s="19"/>
      <c r="B732" s="19"/>
      <c r="C732" s="19"/>
      <c r="D732" s="19"/>
      <c r="E732" s="19"/>
      <c r="F732" s="19"/>
      <c r="G732" s="19"/>
      <c r="H732" s="19"/>
      <c r="I732" s="19"/>
      <c r="J732" s="19"/>
      <c r="K732" s="19"/>
      <c r="L732" s="20"/>
      <c r="M732" s="20"/>
      <c r="N732" s="20"/>
      <c r="O732" s="20"/>
      <c r="P732" s="20"/>
      <c r="Q732" s="15" t="str">
        <f aca="false">IF(COUNT($L732:$P732)&lt;5,"",ROUND(($L732*Lists!$M$2+$M732*Lists!$M$3+$N732*Lists!$M$4+$O732*Lists!$M$5+$P732*Lists!$M$6)/5*100,0))</f>
        <v/>
      </c>
      <c r="R732" s="16" t="str">
        <f aca="false">IF($Q732="","",IF($Q732&gt;=Lists!$M$20,"A",IF($Q732&gt;=Lists!$M$21,"B","C")))</f>
        <v/>
      </c>
      <c r="S732" s="16" t="str">
        <f aca="false">IF($A732="","",IF(COUNTIF(Records!$C$5:$C$3000,$A732)=0,"No data",CHOOSE(_xlfn.MAXIFS(Records!$R$5:$R$3000,Records!$C$5:$C$3000,$A732,Records!$Y$5:$Y$3000,"&lt;&gt;Closed")+1,"OK","Alert","Danger")))</f>
        <v/>
      </c>
      <c r="T732" s="15" t="str">
        <f aca="false">IF($A732="","",COUNTIFS(Records!$C$5:$C$3000,$A732,Records!$R$5:$R$3000,"&gt;0",Records!$Y$5:$Y$3000,"&lt;&gt;Closed"))</f>
        <v/>
      </c>
      <c r="U732" s="20"/>
      <c r="V732" s="20"/>
      <c r="W732" s="20"/>
      <c r="X732" s="20"/>
      <c r="Y732" s="20"/>
      <c r="Z732" s="20"/>
      <c r="AA732" s="20"/>
      <c r="AB732" s="20"/>
      <c r="AC732" s="20"/>
      <c r="AD732" s="20"/>
      <c r="AE732" s="20"/>
      <c r="AF732" s="20"/>
      <c r="AG732" s="20"/>
      <c r="AH732" s="20"/>
      <c r="AI732" s="20"/>
      <c r="AJ732" s="21"/>
      <c r="AK732" s="15" t="str">
        <f aca="true">IF($AJ732="","",$AJ732-TODAY())</f>
        <v/>
      </c>
      <c r="AL732" s="16" t="str">
        <f aca="false">IF($AJ732="","",IF($AK732&lt;0,"Danger",IF($AK732&lt;=Lists!$M$24,"Alert","OK")))</f>
        <v/>
      </c>
      <c r="AM732" s="19"/>
      <c r="AN732" s="19"/>
      <c r="AO732" s="19"/>
      <c r="AP732" s="19"/>
      <c r="AQ732" s="19"/>
      <c r="AR732" s="19"/>
      <c r="AS732" s="19"/>
      <c r="AT732" s="19"/>
      <c r="AU732" s="19"/>
      <c r="AV732" s="19"/>
    </row>
    <row r="733" customFormat="false" ht="15" hidden="false" customHeight="false" outlineLevel="0" collapsed="false">
      <c r="A733" s="19"/>
      <c r="B733" s="19"/>
      <c r="C733" s="19"/>
      <c r="D733" s="19"/>
      <c r="E733" s="19"/>
      <c r="F733" s="19"/>
      <c r="G733" s="19"/>
      <c r="H733" s="19"/>
      <c r="I733" s="19"/>
      <c r="J733" s="19"/>
      <c r="K733" s="19"/>
      <c r="L733" s="20"/>
      <c r="M733" s="20"/>
      <c r="N733" s="20"/>
      <c r="O733" s="20"/>
      <c r="P733" s="20"/>
      <c r="Q733" s="15" t="str">
        <f aca="false">IF(COUNT($L733:$P733)&lt;5,"",ROUND(($L733*Lists!$M$2+$M733*Lists!$M$3+$N733*Lists!$M$4+$O733*Lists!$M$5+$P733*Lists!$M$6)/5*100,0))</f>
        <v/>
      </c>
      <c r="R733" s="16" t="str">
        <f aca="false">IF($Q733="","",IF($Q733&gt;=Lists!$M$20,"A",IF($Q733&gt;=Lists!$M$21,"B","C")))</f>
        <v/>
      </c>
      <c r="S733" s="16" t="str">
        <f aca="false">IF($A733="","",IF(COUNTIF(Records!$C$5:$C$3000,$A733)=0,"No data",CHOOSE(_xlfn.MAXIFS(Records!$R$5:$R$3000,Records!$C$5:$C$3000,$A733,Records!$Y$5:$Y$3000,"&lt;&gt;Closed")+1,"OK","Alert","Danger")))</f>
        <v/>
      </c>
      <c r="T733" s="15" t="str">
        <f aca="false">IF($A733="","",COUNTIFS(Records!$C$5:$C$3000,$A733,Records!$R$5:$R$3000,"&gt;0",Records!$Y$5:$Y$3000,"&lt;&gt;Closed"))</f>
        <v/>
      </c>
      <c r="U733" s="20"/>
      <c r="V733" s="20"/>
      <c r="W733" s="20"/>
      <c r="X733" s="20"/>
      <c r="Y733" s="20"/>
      <c r="Z733" s="20"/>
      <c r="AA733" s="20"/>
      <c r="AB733" s="20"/>
      <c r="AC733" s="20"/>
      <c r="AD733" s="20"/>
      <c r="AE733" s="20"/>
      <c r="AF733" s="20"/>
      <c r="AG733" s="20"/>
      <c r="AH733" s="20"/>
      <c r="AI733" s="20"/>
      <c r="AJ733" s="21"/>
      <c r="AK733" s="15" t="str">
        <f aca="true">IF($AJ733="","",$AJ733-TODAY())</f>
        <v/>
      </c>
      <c r="AL733" s="16" t="str">
        <f aca="false">IF($AJ733="","",IF($AK733&lt;0,"Danger",IF($AK733&lt;=Lists!$M$24,"Alert","OK")))</f>
        <v/>
      </c>
      <c r="AM733" s="19"/>
      <c r="AN733" s="19"/>
      <c r="AO733" s="19"/>
      <c r="AP733" s="19"/>
      <c r="AQ733" s="19"/>
      <c r="AR733" s="19"/>
      <c r="AS733" s="19"/>
      <c r="AT733" s="19"/>
      <c r="AU733" s="19"/>
      <c r="AV733" s="19"/>
    </row>
    <row r="734" customFormat="false" ht="15" hidden="false" customHeight="false" outlineLevel="0" collapsed="false">
      <c r="A734" s="19"/>
      <c r="B734" s="19"/>
      <c r="C734" s="19"/>
      <c r="D734" s="19"/>
      <c r="E734" s="19"/>
      <c r="F734" s="19"/>
      <c r="G734" s="19"/>
      <c r="H734" s="19"/>
      <c r="I734" s="19"/>
      <c r="J734" s="19"/>
      <c r="K734" s="19"/>
      <c r="L734" s="20"/>
      <c r="M734" s="20"/>
      <c r="N734" s="20"/>
      <c r="O734" s="20"/>
      <c r="P734" s="20"/>
      <c r="Q734" s="15" t="str">
        <f aca="false">IF(COUNT($L734:$P734)&lt;5,"",ROUND(($L734*Lists!$M$2+$M734*Lists!$M$3+$N734*Lists!$M$4+$O734*Lists!$M$5+$P734*Lists!$M$6)/5*100,0))</f>
        <v/>
      </c>
      <c r="R734" s="16" t="str">
        <f aca="false">IF($Q734="","",IF($Q734&gt;=Lists!$M$20,"A",IF($Q734&gt;=Lists!$M$21,"B","C")))</f>
        <v/>
      </c>
      <c r="S734" s="16" t="str">
        <f aca="false">IF($A734="","",IF(COUNTIF(Records!$C$5:$C$3000,$A734)=0,"No data",CHOOSE(_xlfn.MAXIFS(Records!$R$5:$R$3000,Records!$C$5:$C$3000,$A734,Records!$Y$5:$Y$3000,"&lt;&gt;Closed")+1,"OK","Alert","Danger")))</f>
        <v/>
      </c>
      <c r="T734" s="15" t="str">
        <f aca="false">IF($A734="","",COUNTIFS(Records!$C$5:$C$3000,$A734,Records!$R$5:$R$3000,"&gt;0",Records!$Y$5:$Y$3000,"&lt;&gt;Closed"))</f>
        <v/>
      </c>
      <c r="U734" s="20"/>
      <c r="V734" s="20"/>
      <c r="W734" s="20"/>
      <c r="X734" s="20"/>
      <c r="Y734" s="20"/>
      <c r="Z734" s="20"/>
      <c r="AA734" s="20"/>
      <c r="AB734" s="20"/>
      <c r="AC734" s="20"/>
      <c r="AD734" s="20"/>
      <c r="AE734" s="20"/>
      <c r="AF734" s="20"/>
      <c r="AG734" s="20"/>
      <c r="AH734" s="20"/>
      <c r="AI734" s="20"/>
      <c r="AJ734" s="21"/>
      <c r="AK734" s="15" t="str">
        <f aca="true">IF($AJ734="","",$AJ734-TODAY())</f>
        <v/>
      </c>
      <c r="AL734" s="16" t="str">
        <f aca="false">IF($AJ734="","",IF($AK734&lt;0,"Danger",IF($AK734&lt;=Lists!$M$24,"Alert","OK")))</f>
        <v/>
      </c>
      <c r="AM734" s="19"/>
      <c r="AN734" s="19"/>
      <c r="AO734" s="19"/>
      <c r="AP734" s="19"/>
      <c r="AQ734" s="19"/>
      <c r="AR734" s="19"/>
      <c r="AS734" s="19"/>
      <c r="AT734" s="19"/>
      <c r="AU734" s="19"/>
      <c r="AV734" s="19"/>
    </row>
    <row r="735" customFormat="false" ht="15" hidden="false" customHeight="false" outlineLevel="0" collapsed="false">
      <c r="A735" s="19"/>
      <c r="B735" s="19"/>
      <c r="C735" s="19"/>
      <c r="D735" s="19"/>
      <c r="E735" s="19"/>
      <c r="F735" s="19"/>
      <c r="G735" s="19"/>
      <c r="H735" s="19"/>
      <c r="I735" s="19"/>
      <c r="J735" s="19"/>
      <c r="K735" s="19"/>
      <c r="L735" s="20"/>
      <c r="M735" s="20"/>
      <c r="N735" s="20"/>
      <c r="O735" s="20"/>
      <c r="P735" s="20"/>
      <c r="Q735" s="15" t="str">
        <f aca="false">IF(COUNT($L735:$P735)&lt;5,"",ROUND(($L735*Lists!$M$2+$M735*Lists!$M$3+$N735*Lists!$M$4+$O735*Lists!$M$5+$P735*Lists!$M$6)/5*100,0))</f>
        <v/>
      </c>
      <c r="R735" s="16" t="str">
        <f aca="false">IF($Q735="","",IF($Q735&gt;=Lists!$M$20,"A",IF($Q735&gt;=Lists!$M$21,"B","C")))</f>
        <v/>
      </c>
      <c r="S735" s="16" t="str">
        <f aca="false">IF($A735="","",IF(COUNTIF(Records!$C$5:$C$3000,$A735)=0,"No data",CHOOSE(_xlfn.MAXIFS(Records!$R$5:$R$3000,Records!$C$5:$C$3000,$A735,Records!$Y$5:$Y$3000,"&lt;&gt;Closed")+1,"OK","Alert","Danger")))</f>
        <v/>
      </c>
      <c r="T735" s="15" t="str">
        <f aca="false">IF($A735="","",COUNTIFS(Records!$C$5:$C$3000,$A735,Records!$R$5:$R$3000,"&gt;0",Records!$Y$5:$Y$3000,"&lt;&gt;Closed"))</f>
        <v/>
      </c>
      <c r="U735" s="20"/>
      <c r="V735" s="20"/>
      <c r="W735" s="20"/>
      <c r="X735" s="20"/>
      <c r="Y735" s="20"/>
      <c r="Z735" s="20"/>
      <c r="AA735" s="20"/>
      <c r="AB735" s="20"/>
      <c r="AC735" s="20"/>
      <c r="AD735" s="20"/>
      <c r="AE735" s="20"/>
      <c r="AF735" s="20"/>
      <c r="AG735" s="20"/>
      <c r="AH735" s="20"/>
      <c r="AI735" s="20"/>
      <c r="AJ735" s="21"/>
      <c r="AK735" s="15" t="str">
        <f aca="true">IF($AJ735="","",$AJ735-TODAY())</f>
        <v/>
      </c>
      <c r="AL735" s="16" t="str">
        <f aca="false">IF($AJ735="","",IF($AK735&lt;0,"Danger",IF($AK735&lt;=Lists!$M$24,"Alert","OK")))</f>
        <v/>
      </c>
      <c r="AM735" s="19"/>
      <c r="AN735" s="19"/>
      <c r="AO735" s="19"/>
      <c r="AP735" s="19"/>
      <c r="AQ735" s="19"/>
      <c r="AR735" s="19"/>
      <c r="AS735" s="19"/>
      <c r="AT735" s="19"/>
      <c r="AU735" s="19"/>
      <c r="AV735" s="19"/>
    </row>
    <row r="736" customFormat="false" ht="15" hidden="false" customHeight="false" outlineLevel="0" collapsed="false">
      <c r="A736" s="19"/>
      <c r="B736" s="19"/>
      <c r="C736" s="19"/>
      <c r="D736" s="19"/>
      <c r="E736" s="19"/>
      <c r="F736" s="19"/>
      <c r="G736" s="19"/>
      <c r="H736" s="19"/>
      <c r="I736" s="19"/>
      <c r="J736" s="19"/>
      <c r="K736" s="19"/>
      <c r="L736" s="20"/>
      <c r="M736" s="20"/>
      <c r="N736" s="20"/>
      <c r="O736" s="20"/>
      <c r="P736" s="20"/>
      <c r="Q736" s="15" t="str">
        <f aca="false">IF(COUNT($L736:$P736)&lt;5,"",ROUND(($L736*Lists!$M$2+$M736*Lists!$M$3+$N736*Lists!$M$4+$O736*Lists!$M$5+$P736*Lists!$M$6)/5*100,0))</f>
        <v/>
      </c>
      <c r="R736" s="16" t="str">
        <f aca="false">IF($Q736="","",IF($Q736&gt;=Lists!$M$20,"A",IF($Q736&gt;=Lists!$M$21,"B","C")))</f>
        <v/>
      </c>
      <c r="S736" s="16" t="str">
        <f aca="false">IF($A736="","",IF(COUNTIF(Records!$C$5:$C$3000,$A736)=0,"No data",CHOOSE(_xlfn.MAXIFS(Records!$R$5:$R$3000,Records!$C$5:$C$3000,$A736,Records!$Y$5:$Y$3000,"&lt;&gt;Closed")+1,"OK","Alert","Danger")))</f>
        <v/>
      </c>
      <c r="T736" s="15" t="str">
        <f aca="false">IF($A736="","",COUNTIFS(Records!$C$5:$C$3000,$A736,Records!$R$5:$R$3000,"&gt;0",Records!$Y$5:$Y$3000,"&lt;&gt;Closed"))</f>
        <v/>
      </c>
      <c r="U736" s="20"/>
      <c r="V736" s="20"/>
      <c r="W736" s="20"/>
      <c r="X736" s="20"/>
      <c r="Y736" s="20"/>
      <c r="Z736" s="20"/>
      <c r="AA736" s="20"/>
      <c r="AB736" s="20"/>
      <c r="AC736" s="20"/>
      <c r="AD736" s="20"/>
      <c r="AE736" s="20"/>
      <c r="AF736" s="20"/>
      <c r="AG736" s="20"/>
      <c r="AH736" s="20"/>
      <c r="AI736" s="20"/>
      <c r="AJ736" s="21"/>
      <c r="AK736" s="15" t="str">
        <f aca="true">IF($AJ736="","",$AJ736-TODAY())</f>
        <v/>
      </c>
      <c r="AL736" s="16" t="str">
        <f aca="false">IF($AJ736="","",IF($AK736&lt;0,"Danger",IF($AK736&lt;=Lists!$M$24,"Alert","OK")))</f>
        <v/>
      </c>
      <c r="AM736" s="19"/>
      <c r="AN736" s="19"/>
      <c r="AO736" s="19"/>
      <c r="AP736" s="19"/>
      <c r="AQ736" s="19"/>
      <c r="AR736" s="19"/>
      <c r="AS736" s="19"/>
      <c r="AT736" s="19"/>
      <c r="AU736" s="19"/>
      <c r="AV736" s="19"/>
    </row>
    <row r="737" customFormat="false" ht="15" hidden="false" customHeight="false" outlineLevel="0" collapsed="false">
      <c r="A737" s="19"/>
      <c r="B737" s="19"/>
      <c r="C737" s="19"/>
      <c r="D737" s="19"/>
      <c r="E737" s="19"/>
      <c r="F737" s="19"/>
      <c r="G737" s="19"/>
      <c r="H737" s="19"/>
      <c r="I737" s="19"/>
      <c r="J737" s="19"/>
      <c r="K737" s="19"/>
      <c r="L737" s="20"/>
      <c r="M737" s="20"/>
      <c r="N737" s="20"/>
      <c r="O737" s="20"/>
      <c r="P737" s="20"/>
      <c r="Q737" s="15" t="str">
        <f aca="false">IF(COUNT($L737:$P737)&lt;5,"",ROUND(($L737*Lists!$M$2+$M737*Lists!$M$3+$N737*Lists!$M$4+$O737*Lists!$M$5+$P737*Lists!$M$6)/5*100,0))</f>
        <v/>
      </c>
      <c r="R737" s="16" t="str">
        <f aca="false">IF($Q737="","",IF($Q737&gt;=Lists!$M$20,"A",IF($Q737&gt;=Lists!$M$21,"B","C")))</f>
        <v/>
      </c>
      <c r="S737" s="16" t="str">
        <f aca="false">IF($A737="","",IF(COUNTIF(Records!$C$5:$C$3000,$A737)=0,"No data",CHOOSE(_xlfn.MAXIFS(Records!$R$5:$R$3000,Records!$C$5:$C$3000,$A737,Records!$Y$5:$Y$3000,"&lt;&gt;Closed")+1,"OK","Alert","Danger")))</f>
        <v/>
      </c>
      <c r="T737" s="15" t="str">
        <f aca="false">IF($A737="","",COUNTIFS(Records!$C$5:$C$3000,$A737,Records!$R$5:$R$3000,"&gt;0",Records!$Y$5:$Y$3000,"&lt;&gt;Closed"))</f>
        <v/>
      </c>
      <c r="U737" s="20"/>
      <c r="V737" s="20"/>
      <c r="W737" s="20"/>
      <c r="X737" s="20"/>
      <c r="Y737" s="20"/>
      <c r="Z737" s="20"/>
      <c r="AA737" s="20"/>
      <c r="AB737" s="20"/>
      <c r="AC737" s="20"/>
      <c r="AD737" s="20"/>
      <c r="AE737" s="20"/>
      <c r="AF737" s="20"/>
      <c r="AG737" s="20"/>
      <c r="AH737" s="20"/>
      <c r="AI737" s="20"/>
      <c r="AJ737" s="21"/>
      <c r="AK737" s="15" t="str">
        <f aca="true">IF($AJ737="","",$AJ737-TODAY())</f>
        <v/>
      </c>
      <c r="AL737" s="16" t="str">
        <f aca="false">IF($AJ737="","",IF($AK737&lt;0,"Danger",IF($AK737&lt;=Lists!$M$24,"Alert","OK")))</f>
        <v/>
      </c>
      <c r="AM737" s="19"/>
      <c r="AN737" s="19"/>
      <c r="AO737" s="19"/>
      <c r="AP737" s="19"/>
      <c r="AQ737" s="19"/>
      <c r="AR737" s="19"/>
      <c r="AS737" s="19"/>
      <c r="AT737" s="19"/>
      <c r="AU737" s="19"/>
      <c r="AV737" s="19"/>
    </row>
    <row r="738" customFormat="false" ht="15" hidden="false" customHeight="false" outlineLevel="0" collapsed="false">
      <c r="A738" s="19"/>
      <c r="B738" s="19"/>
      <c r="C738" s="19"/>
      <c r="D738" s="19"/>
      <c r="E738" s="19"/>
      <c r="F738" s="19"/>
      <c r="G738" s="19"/>
      <c r="H738" s="19"/>
      <c r="I738" s="19"/>
      <c r="J738" s="19"/>
      <c r="K738" s="19"/>
      <c r="L738" s="20"/>
      <c r="M738" s="20"/>
      <c r="N738" s="20"/>
      <c r="O738" s="20"/>
      <c r="P738" s="20"/>
      <c r="Q738" s="15" t="str">
        <f aca="false">IF(COUNT($L738:$P738)&lt;5,"",ROUND(($L738*Lists!$M$2+$M738*Lists!$M$3+$N738*Lists!$M$4+$O738*Lists!$M$5+$P738*Lists!$M$6)/5*100,0))</f>
        <v/>
      </c>
      <c r="R738" s="16" t="str">
        <f aca="false">IF($Q738="","",IF($Q738&gt;=Lists!$M$20,"A",IF($Q738&gt;=Lists!$M$21,"B","C")))</f>
        <v/>
      </c>
      <c r="S738" s="16" t="str">
        <f aca="false">IF($A738="","",IF(COUNTIF(Records!$C$5:$C$3000,$A738)=0,"No data",CHOOSE(_xlfn.MAXIFS(Records!$R$5:$R$3000,Records!$C$5:$C$3000,$A738,Records!$Y$5:$Y$3000,"&lt;&gt;Closed")+1,"OK","Alert","Danger")))</f>
        <v/>
      </c>
      <c r="T738" s="15" t="str">
        <f aca="false">IF($A738="","",COUNTIFS(Records!$C$5:$C$3000,$A738,Records!$R$5:$R$3000,"&gt;0",Records!$Y$5:$Y$3000,"&lt;&gt;Closed"))</f>
        <v/>
      </c>
      <c r="U738" s="20"/>
      <c r="V738" s="20"/>
      <c r="W738" s="20"/>
      <c r="X738" s="20"/>
      <c r="Y738" s="20"/>
      <c r="Z738" s="20"/>
      <c r="AA738" s="20"/>
      <c r="AB738" s="20"/>
      <c r="AC738" s="20"/>
      <c r="AD738" s="20"/>
      <c r="AE738" s="20"/>
      <c r="AF738" s="20"/>
      <c r="AG738" s="20"/>
      <c r="AH738" s="20"/>
      <c r="AI738" s="20"/>
      <c r="AJ738" s="21"/>
      <c r="AK738" s="15" t="str">
        <f aca="true">IF($AJ738="","",$AJ738-TODAY())</f>
        <v/>
      </c>
      <c r="AL738" s="16" t="str">
        <f aca="false">IF($AJ738="","",IF($AK738&lt;0,"Danger",IF($AK738&lt;=Lists!$M$24,"Alert","OK")))</f>
        <v/>
      </c>
      <c r="AM738" s="19"/>
      <c r="AN738" s="19"/>
      <c r="AO738" s="19"/>
      <c r="AP738" s="19"/>
      <c r="AQ738" s="19"/>
      <c r="AR738" s="19"/>
      <c r="AS738" s="19"/>
      <c r="AT738" s="19"/>
      <c r="AU738" s="19"/>
      <c r="AV738" s="19"/>
    </row>
    <row r="739" customFormat="false" ht="15" hidden="false" customHeight="false" outlineLevel="0" collapsed="false">
      <c r="A739" s="19"/>
      <c r="B739" s="19"/>
      <c r="C739" s="19"/>
      <c r="D739" s="19"/>
      <c r="E739" s="19"/>
      <c r="F739" s="19"/>
      <c r="G739" s="19"/>
      <c r="H739" s="19"/>
      <c r="I739" s="19"/>
      <c r="J739" s="19"/>
      <c r="K739" s="19"/>
      <c r="L739" s="20"/>
      <c r="M739" s="20"/>
      <c r="N739" s="20"/>
      <c r="O739" s="20"/>
      <c r="P739" s="20"/>
      <c r="Q739" s="15" t="str">
        <f aca="false">IF(COUNT($L739:$P739)&lt;5,"",ROUND(($L739*Lists!$M$2+$M739*Lists!$M$3+$N739*Lists!$M$4+$O739*Lists!$M$5+$P739*Lists!$M$6)/5*100,0))</f>
        <v/>
      </c>
      <c r="R739" s="16" t="str">
        <f aca="false">IF($Q739="","",IF($Q739&gt;=Lists!$M$20,"A",IF($Q739&gt;=Lists!$M$21,"B","C")))</f>
        <v/>
      </c>
      <c r="S739" s="16" t="str">
        <f aca="false">IF($A739="","",IF(COUNTIF(Records!$C$5:$C$3000,$A739)=0,"No data",CHOOSE(_xlfn.MAXIFS(Records!$R$5:$R$3000,Records!$C$5:$C$3000,$A739,Records!$Y$5:$Y$3000,"&lt;&gt;Closed")+1,"OK","Alert","Danger")))</f>
        <v/>
      </c>
      <c r="T739" s="15" t="str">
        <f aca="false">IF($A739="","",COUNTIFS(Records!$C$5:$C$3000,$A739,Records!$R$5:$R$3000,"&gt;0",Records!$Y$5:$Y$3000,"&lt;&gt;Closed"))</f>
        <v/>
      </c>
      <c r="U739" s="20"/>
      <c r="V739" s="20"/>
      <c r="W739" s="20"/>
      <c r="X739" s="20"/>
      <c r="Y739" s="20"/>
      <c r="Z739" s="20"/>
      <c r="AA739" s="20"/>
      <c r="AB739" s="20"/>
      <c r="AC739" s="20"/>
      <c r="AD739" s="20"/>
      <c r="AE739" s="20"/>
      <c r="AF739" s="20"/>
      <c r="AG739" s="20"/>
      <c r="AH739" s="20"/>
      <c r="AI739" s="20"/>
      <c r="AJ739" s="21"/>
      <c r="AK739" s="15" t="str">
        <f aca="true">IF($AJ739="","",$AJ739-TODAY())</f>
        <v/>
      </c>
      <c r="AL739" s="16" t="str">
        <f aca="false">IF($AJ739="","",IF($AK739&lt;0,"Danger",IF($AK739&lt;=Lists!$M$24,"Alert","OK")))</f>
        <v/>
      </c>
      <c r="AM739" s="19"/>
      <c r="AN739" s="19"/>
      <c r="AO739" s="19"/>
      <c r="AP739" s="19"/>
      <c r="AQ739" s="19"/>
      <c r="AR739" s="19"/>
      <c r="AS739" s="19"/>
      <c r="AT739" s="19"/>
      <c r="AU739" s="19"/>
      <c r="AV739" s="19"/>
    </row>
    <row r="740" customFormat="false" ht="15" hidden="false" customHeight="false" outlineLevel="0" collapsed="false">
      <c r="A740" s="19"/>
      <c r="B740" s="19"/>
      <c r="C740" s="19"/>
      <c r="D740" s="19"/>
      <c r="E740" s="19"/>
      <c r="F740" s="19"/>
      <c r="G740" s="19"/>
      <c r="H740" s="19"/>
      <c r="I740" s="19"/>
      <c r="J740" s="19"/>
      <c r="K740" s="19"/>
      <c r="L740" s="20"/>
      <c r="M740" s="20"/>
      <c r="N740" s="20"/>
      <c r="O740" s="20"/>
      <c r="P740" s="20"/>
      <c r="Q740" s="15" t="str">
        <f aca="false">IF(COUNT($L740:$P740)&lt;5,"",ROUND(($L740*Lists!$M$2+$M740*Lists!$M$3+$N740*Lists!$M$4+$O740*Lists!$M$5+$P740*Lists!$M$6)/5*100,0))</f>
        <v/>
      </c>
      <c r="R740" s="16" t="str">
        <f aca="false">IF($Q740="","",IF($Q740&gt;=Lists!$M$20,"A",IF($Q740&gt;=Lists!$M$21,"B","C")))</f>
        <v/>
      </c>
      <c r="S740" s="16" t="str">
        <f aca="false">IF($A740="","",IF(COUNTIF(Records!$C$5:$C$3000,$A740)=0,"No data",CHOOSE(_xlfn.MAXIFS(Records!$R$5:$R$3000,Records!$C$5:$C$3000,$A740,Records!$Y$5:$Y$3000,"&lt;&gt;Closed")+1,"OK","Alert","Danger")))</f>
        <v/>
      </c>
      <c r="T740" s="15" t="str">
        <f aca="false">IF($A740="","",COUNTIFS(Records!$C$5:$C$3000,$A740,Records!$R$5:$R$3000,"&gt;0",Records!$Y$5:$Y$3000,"&lt;&gt;Closed"))</f>
        <v/>
      </c>
      <c r="U740" s="20"/>
      <c r="V740" s="20"/>
      <c r="W740" s="20"/>
      <c r="X740" s="20"/>
      <c r="Y740" s="20"/>
      <c r="Z740" s="20"/>
      <c r="AA740" s="20"/>
      <c r="AB740" s="20"/>
      <c r="AC740" s="20"/>
      <c r="AD740" s="20"/>
      <c r="AE740" s="20"/>
      <c r="AF740" s="20"/>
      <c r="AG740" s="20"/>
      <c r="AH740" s="20"/>
      <c r="AI740" s="20"/>
      <c r="AJ740" s="21"/>
      <c r="AK740" s="15" t="str">
        <f aca="true">IF($AJ740="","",$AJ740-TODAY())</f>
        <v/>
      </c>
      <c r="AL740" s="16" t="str">
        <f aca="false">IF($AJ740="","",IF($AK740&lt;0,"Danger",IF($AK740&lt;=Lists!$M$24,"Alert","OK")))</f>
        <v/>
      </c>
      <c r="AM740" s="19"/>
      <c r="AN740" s="19"/>
      <c r="AO740" s="19"/>
      <c r="AP740" s="19"/>
      <c r="AQ740" s="19"/>
      <c r="AR740" s="19"/>
      <c r="AS740" s="19"/>
      <c r="AT740" s="19"/>
      <c r="AU740" s="19"/>
      <c r="AV740" s="19"/>
    </row>
    <row r="741" customFormat="false" ht="15" hidden="false" customHeight="false" outlineLevel="0" collapsed="false">
      <c r="A741" s="19"/>
      <c r="B741" s="19"/>
      <c r="C741" s="19"/>
      <c r="D741" s="19"/>
      <c r="E741" s="19"/>
      <c r="F741" s="19"/>
      <c r="G741" s="19"/>
      <c r="H741" s="19"/>
      <c r="I741" s="19"/>
      <c r="J741" s="19"/>
      <c r="K741" s="19"/>
      <c r="L741" s="20"/>
      <c r="M741" s="20"/>
      <c r="N741" s="20"/>
      <c r="O741" s="20"/>
      <c r="P741" s="20"/>
      <c r="Q741" s="15" t="str">
        <f aca="false">IF(COUNT($L741:$P741)&lt;5,"",ROUND(($L741*Lists!$M$2+$M741*Lists!$M$3+$N741*Lists!$M$4+$O741*Lists!$M$5+$P741*Lists!$M$6)/5*100,0))</f>
        <v/>
      </c>
      <c r="R741" s="16" t="str">
        <f aca="false">IF($Q741="","",IF($Q741&gt;=Lists!$M$20,"A",IF($Q741&gt;=Lists!$M$21,"B","C")))</f>
        <v/>
      </c>
      <c r="S741" s="16" t="str">
        <f aca="false">IF($A741="","",IF(COUNTIF(Records!$C$5:$C$3000,$A741)=0,"No data",CHOOSE(_xlfn.MAXIFS(Records!$R$5:$R$3000,Records!$C$5:$C$3000,$A741,Records!$Y$5:$Y$3000,"&lt;&gt;Closed")+1,"OK","Alert","Danger")))</f>
        <v/>
      </c>
      <c r="T741" s="15" t="str">
        <f aca="false">IF($A741="","",COUNTIFS(Records!$C$5:$C$3000,$A741,Records!$R$5:$R$3000,"&gt;0",Records!$Y$5:$Y$3000,"&lt;&gt;Closed"))</f>
        <v/>
      </c>
      <c r="U741" s="20"/>
      <c r="V741" s="20"/>
      <c r="W741" s="20"/>
      <c r="X741" s="20"/>
      <c r="Y741" s="20"/>
      <c r="Z741" s="20"/>
      <c r="AA741" s="20"/>
      <c r="AB741" s="20"/>
      <c r="AC741" s="20"/>
      <c r="AD741" s="20"/>
      <c r="AE741" s="20"/>
      <c r="AF741" s="20"/>
      <c r="AG741" s="20"/>
      <c r="AH741" s="20"/>
      <c r="AI741" s="20"/>
      <c r="AJ741" s="21"/>
      <c r="AK741" s="15" t="str">
        <f aca="true">IF($AJ741="","",$AJ741-TODAY())</f>
        <v/>
      </c>
      <c r="AL741" s="16" t="str">
        <f aca="false">IF($AJ741="","",IF($AK741&lt;0,"Danger",IF($AK741&lt;=Lists!$M$24,"Alert","OK")))</f>
        <v/>
      </c>
      <c r="AM741" s="19"/>
      <c r="AN741" s="19"/>
      <c r="AO741" s="19"/>
      <c r="AP741" s="19"/>
      <c r="AQ741" s="19"/>
      <c r="AR741" s="19"/>
      <c r="AS741" s="19"/>
      <c r="AT741" s="19"/>
      <c r="AU741" s="19"/>
      <c r="AV741" s="19"/>
    </row>
    <row r="742" customFormat="false" ht="15" hidden="false" customHeight="false" outlineLevel="0" collapsed="false">
      <c r="A742" s="19"/>
      <c r="B742" s="19"/>
      <c r="C742" s="19"/>
      <c r="D742" s="19"/>
      <c r="E742" s="19"/>
      <c r="F742" s="19"/>
      <c r="G742" s="19"/>
      <c r="H742" s="19"/>
      <c r="I742" s="19"/>
      <c r="J742" s="19"/>
      <c r="K742" s="19"/>
      <c r="L742" s="20"/>
      <c r="M742" s="20"/>
      <c r="N742" s="20"/>
      <c r="O742" s="20"/>
      <c r="P742" s="20"/>
      <c r="Q742" s="15" t="str">
        <f aca="false">IF(COUNT($L742:$P742)&lt;5,"",ROUND(($L742*Lists!$M$2+$M742*Lists!$M$3+$N742*Lists!$M$4+$O742*Lists!$M$5+$P742*Lists!$M$6)/5*100,0))</f>
        <v/>
      </c>
      <c r="R742" s="16" t="str">
        <f aca="false">IF($Q742="","",IF($Q742&gt;=Lists!$M$20,"A",IF($Q742&gt;=Lists!$M$21,"B","C")))</f>
        <v/>
      </c>
      <c r="S742" s="16" t="str">
        <f aca="false">IF($A742="","",IF(COUNTIF(Records!$C$5:$C$3000,$A742)=0,"No data",CHOOSE(_xlfn.MAXIFS(Records!$R$5:$R$3000,Records!$C$5:$C$3000,$A742,Records!$Y$5:$Y$3000,"&lt;&gt;Closed")+1,"OK","Alert","Danger")))</f>
        <v/>
      </c>
      <c r="T742" s="15" t="str">
        <f aca="false">IF($A742="","",COUNTIFS(Records!$C$5:$C$3000,$A742,Records!$R$5:$R$3000,"&gt;0",Records!$Y$5:$Y$3000,"&lt;&gt;Closed"))</f>
        <v/>
      </c>
      <c r="U742" s="20"/>
      <c r="V742" s="20"/>
      <c r="W742" s="20"/>
      <c r="X742" s="20"/>
      <c r="Y742" s="20"/>
      <c r="Z742" s="20"/>
      <c r="AA742" s="20"/>
      <c r="AB742" s="20"/>
      <c r="AC742" s="20"/>
      <c r="AD742" s="20"/>
      <c r="AE742" s="20"/>
      <c r="AF742" s="20"/>
      <c r="AG742" s="20"/>
      <c r="AH742" s="20"/>
      <c r="AI742" s="20"/>
      <c r="AJ742" s="21"/>
      <c r="AK742" s="15" t="str">
        <f aca="true">IF($AJ742="","",$AJ742-TODAY())</f>
        <v/>
      </c>
      <c r="AL742" s="16" t="str">
        <f aca="false">IF($AJ742="","",IF($AK742&lt;0,"Danger",IF($AK742&lt;=Lists!$M$24,"Alert","OK")))</f>
        <v/>
      </c>
      <c r="AM742" s="19"/>
      <c r="AN742" s="19"/>
      <c r="AO742" s="19"/>
      <c r="AP742" s="19"/>
      <c r="AQ742" s="19"/>
      <c r="AR742" s="19"/>
      <c r="AS742" s="19"/>
      <c r="AT742" s="19"/>
      <c r="AU742" s="19"/>
      <c r="AV742" s="19"/>
    </row>
    <row r="743" customFormat="false" ht="15" hidden="false" customHeight="false" outlineLevel="0" collapsed="false">
      <c r="A743" s="19"/>
      <c r="B743" s="19"/>
      <c r="C743" s="19"/>
      <c r="D743" s="19"/>
      <c r="E743" s="19"/>
      <c r="F743" s="19"/>
      <c r="G743" s="19"/>
      <c r="H743" s="19"/>
      <c r="I743" s="19"/>
      <c r="J743" s="19"/>
      <c r="K743" s="19"/>
      <c r="L743" s="20"/>
      <c r="M743" s="20"/>
      <c r="N743" s="20"/>
      <c r="O743" s="20"/>
      <c r="P743" s="20"/>
      <c r="Q743" s="15" t="str">
        <f aca="false">IF(COUNT($L743:$P743)&lt;5,"",ROUND(($L743*Lists!$M$2+$M743*Lists!$M$3+$N743*Lists!$M$4+$O743*Lists!$M$5+$P743*Lists!$M$6)/5*100,0))</f>
        <v/>
      </c>
      <c r="R743" s="16" t="str">
        <f aca="false">IF($Q743="","",IF($Q743&gt;=Lists!$M$20,"A",IF($Q743&gt;=Lists!$M$21,"B","C")))</f>
        <v/>
      </c>
      <c r="S743" s="16" t="str">
        <f aca="false">IF($A743="","",IF(COUNTIF(Records!$C$5:$C$3000,$A743)=0,"No data",CHOOSE(_xlfn.MAXIFS(Records!$R$5:$R$3000,Records!$C$5:$C$3000,$A743,Records!$Y$5:$Y$3000,"&lt;&gt;Closed")+1,"OK","Alert","Danger")))</f>
        <v/>
      </c>
      <c r="T743" s="15" t="str">
        <f aca="false">IF($A743="","",COUNTIFS(Records!$C$5:$C$3000,$A743,Records!$R$5:$R$3000,"&gt;0",Records!$Y$5:$Y$3000,"&lt;&gt;Closed"))</f>
        <v/>
      </c>
      <c r="U743" s="20"/>
      <c r="V743" s="20"/>
      <c r="W743" s="20"/>
      <c r="X743" s="20"/>
      <c r="Y743" s="20"/>
      <c r="Z743" s="20"/>
      <c r="AA743" s="20"/>
      <c r="AB743" s="20"/>
      <c r="AC743" s="20"/>
      <c r="AD743" s="20"/>
      <c r="AE743" s="20"/>
      <c r="AF743" s="20"/>
      <c r="AG743" s="20"/>
      <c r="AH743" s="20"/>
      <c r="AI743" s="20"/>
      <c r="AJ743" s="21"/>
      <c r="AK743" s="15" t="str">
        <f aca="true">IF($AJ743="","",$AJ743-TODAY())</f>
        <v/>
      </c>
      <c r="AL743" s="16" t="str">
        <f aca="false">IF($AJ743="","",IF($AK743&lt;0,"Danger",IF($AK743&lt;=Lists!$M$24,"Alert","OK")))</f>
        <v/>
      </c>
      <c r="AM743" s="19"/>
      <c r="AN743" s="19"/>
      <c r="AO743" s="19"/>
      <c r="AP743" s="19"/>
      <c r="AQ743" s="19"/>
      <c r="AR743" s="19"/>
      <c r="AS743" s="19"/>
      <c r="AT743" s="19"/>
      <c r="AU743" s="19"/>
      <c r="AV743" s="19"/>
    </row>
    <row r="744" customFormat="false" ht="15" hidden="false" customHeight="false" outlineLevel="0" collapsed="false">
      <c r="A744" s="19"/>
      <c r="B744" s="19"/>
      <c r="C744" s="19"/>
      <c r="D744" s="19"/>
      <c r="E744" s="19"/>
      <c r="F744" s="19"/>
      <c r="G744" s="19"/>
      <c r="H744" s="19"/>
      <c r="I744" s="19"/>
      <c r="J744" s="19"/>
      <c r="K744" s="19"/>
      <c r="L744" s="20"/>
      <c r="M744" s="20"/>
      <c r="N744" s="20"/>
      <c r="O744" s="20"/>
      <c r="P744" s="20"/>
      <c r="Q744" s="15" t="str">
        <f aca="false">IF(COUNT($L744:$P744)&lt;5,"",ROUND(($L744*Lists!$M$2+$M744*Lists!$M$3+$N744*Lists!$M$4+$O744*Lists!$M$5+$P744*Lists!$M$6)/5*100,0))</f>
        <v/>
      </c>
      <c r="R744" s="16" t="str">
        <f aca="false">IF($Q744="","",IF($Q744&gt;=Lists!$M$20,"A",IF($Q744&gt;=Lists!$M$21,"B","C")))</f>
        <v/>
      </c>
      <c r="S744" s="16" t="str">
        <f aca="false">IF($A744="","",IF(COUNTIF(Records!$C$5:$C$3000,$A744)=0,"No data",CHOOSE(_xlfn.MAXIFS(Records!$R$5:$R$3000,Records!$C$5:$C$3000,$A744,Records!$Y$5:$Y$3000,"&lt;&gt;Closed")+1,"OK","Alert","Danger")))</f>
        <v/>
      </c>
      <c r="T744" s="15" t="str">
        <f aca="false">IF($A744="","",COUNTIFS(Records!$C$5:$C$3000,$A744,Records!$R$5:$R$3000,"&gt;0",Records!$Y$5:$Y$3000,"&lt;&gt;Closed"))</f>
        <v/>
      </c>
      <c r="U744" s="20"/>
      <c r="V744" s="20"/>
      <c r="W744" s="20"/>
      <c r="X744" s="20"/>
      <c r="Y744" s="20"/>
      <c r="Z744" s="20"/>
      <c r="AA744" s="20"/>
      <c r="AB744" s="20"/>
      <c r="AC744" s="20"/>
      <c r="AD744" s="20"/>
      <c r="AE744" s="20"/>
      <c r="AF744" s="20"/>
      <c r="AG744" s="20"/>
      <c r="AH744" s="20"/>
      <c r="AI744" s="20"/>
      <c r="AJ744" s="21"/>
      <c r="AK744" s="15" t="str">
        <f aca="true">IF($AJ744="","",$AJ744-TODAY())</f>
        <v/>
      </c>
      <c r="AL744" s="16" t="str">
        <f aca="false">IF($AJ744="","",IF($AK744&lt;0,"Danger",IF($AK744&lt;=Lists!$M$24,"Alert","OK")))</f>
        <v/>
      </c>
      <c r="AM744" s="19"/>
      <c r="AN744" s="19"/>
      <c r="AO744" s="19"/>
      <c r="AP744" s="19"/>
      <c r="AQ744" s="19"/>
      <c r="AR744" s="19"/>
      <c r="AS744" s="19"/>
      <c r="AT744" s="19"/>
      <c r="AU744" s="19"/>
      <c r="AV744" s="19"/>
    </row>
    <row r="745" customFormat="false" ht="15" hidden="false" customHeight="false" outlineLevel="0" collapsed="false">
      <c r="A745" s="19"/>
      <c r="B745" s="19"/>
      <c r="C745" s="19"/>
      <c r="D745" s="19"/>
      <c r="E745" s="19"/>
      <c r="F745" s="19"/>
      <c r="G745" s="19"/>
      <c r="H745" s="19"/>
      <c r="I745" s="19"/>
      <c r="J745" s="19"/>
      <c r="K745" s="19"/>
      <c r="L745" s="20"/>
      <c r="M745" s="20"/>
      <c r="N745" s="20"/>
      <c r="O745" s="20"/>
      <c r="P745" s="20"/>
      <c r="Q745" s="15" t="str">
        <f aca="false">IF(COUNT($L745:$P745)&lt;5,"",ROUND(($L745*Lists!$M$2+$M745*Lists!$M$3+$N745*Lists!$M$4+$O745*Lists!$M$5+$P745*Lists!$M$6)/5*100,0))</f>
        <v/>
      </c>
      <c r="R745" s="16" t="str">
        <f aca="false">IF($Q745="","",IF($Q745&gt;=Lists!$M$20,"A",IF($Q745&gt;=Lists!$M$21,"B","C")))</f>
        <v/>
      </c>
      <c r="S745" s="16" t="str">
        <f aca="false">IF($A745="","",IF(COUNTIF(Records!$C$5:$C$3000,$A745)=0,"No data",CHOOSE(_xlfn.MAXIFS(Records!$R$5:$R$3000,Records!$C$5:$C$3000,$A745,Records!$Y$5:$Y$3000,"&lt;&gt;Closed")+1,"OK","Alert","Danger")))</f>
        <v/>
      </c>
      <c r="T745" s="15" t="str">
        <f aca="false">IF($A745="","",COUNTIFS(Records!$C$5:$C$3000,$A745,Records!$R$5:$R$3000,"&gt;0",Records!$Y$5:$Y$3000,"&lt;&gt;Closed"))</f>
        <v/>
      </c>
      <c r="U745" s="20"/>
      <c r="V745" s="20"/>
      <c r="W745" s="20"/>
      <c r="X745" s="20"/>
      <c r="Y745" s="20"/>
      <c r="Z745" s="20"/>
      <c r="AA745" s="20"/>
      <c r="AB745" s="20"/>
      <c r="AC745" s="20"/>
      <c r="AD745" s="20"/>
      <c r="AE745" s="20"/>
      <c r="AF745" s="20"/>
      <c r="AG745" s="20"/>
      <c r="AH745" s="20"/>
      <c r="AI745" s="20"/>
      <c r="AJ745" s="21"/>
      <c r="AK745" s="15" t="str">
        <f aca="true">IF($AJ745="","",$AJ745-TODAY())</f>
        <v/>
      </c>
      <c r="AL745" s="16" t="str">
        <f aca="false">IF($AJ745="","",IF($AK745&lt;0,"Danger",IF($AK745&lt;=Lists!$M$24,"Alert","OK")))</f>
        <v/>
      </c>
      <c r="AM745" s="19"/>
      <c r="AN745" s="19"/>
      <c r="AO745" s="19"/>
      <c r="AP745" s="19"/>
      <c r="AQ745" s="19"/>
      <c r="AR745" s="19"/>
      <c r="AS745" s="19"/>
      <c r="AT745" s="19"/>
      <c r="AU745" s="19"/>
      <c r="AV745" s="19"/>
    </row>
    <row r="746" customFormat="false" ht="15" hidden="false" customHeight="false" outlineLevel="0" collapsed="false">
      <c r="A746" s="19"/>
      <c r="B746" s="19"/>
      <c r="C746" s="19"/>
      <c r="D746" s="19"/>
      <c r="E746" s="19"/>
      <c r="F746" s="19"/>
      <c r="G746" s="19"/>
      <c r="H746" s="19"/>
      <c r="I746" s="19"/>
      <c r="J746" s="19"/>
      <c r="K746" s="19"/>
      <c r="L746" s="20"/>
      <c r="M746" s="20"/>
      <c r="N746" s="20"/>
      <c r="O746" s="20"/>
      <c r="P746" s="20"/>
      <c r="Q746" s="15" t="str">
        <f aca="false">IF(COUNT($L746:$P746)&lt;5,"",ROUND(($L746*Lists!$M$2+$M746*Lists!$M$3+$N746*Lists!$M$4+$O746*Lists!$M$5+$P746*Lists!$M$6)/5*100,0))</f>
        <v/>
      </c>
      <c r="R746" s="16" t="str">
        <f aca="false">IF($Q746="","",IF($Q746&gt;=Lists!$M$20,"A",IF($Q746&gt;=Lists!$M$21,"B","C")))</f>
        <v/>
      </c>
      <c r="S746" s="16" t="str">
        <f aca="false">IF($A746="","",IF(COUNTIF(Records!$C$5:$C$3000,$A746)=0,"No data",CHOOSE(_xlfn.MAXIFS(Records!$R$5:$R$3000,Records!$C$5:$C$3000,$A746,Records!$Y$5:$Y$3000,"&lt;&gt;Closed")+1,"OK","Alert","Danger")))</f>
        <v/>
      </c>
      <c r="T746" s="15" t="str">
        <f aca="false">IF($A746="","",COUNTIFS(Records!$C$5:$C$3000,$A746,Records!$R$5:$R$3000,"&gt;0",Records!$Y$5:$Y$3000,"&lt;&gt;Closed"))</f>
        <v/>
      </c>
      <c r="U746" s="20"/>
      <c r="V746" s="20"/>
      <c r="W746" s="20"/>
      <c r="X746" s="20"/>
      <c r="Y746" s="20"/>
      <c r="Z746" s="20"/>
      <c r="AA746" s="20"/>
      <c r="AB746" s="20"/>
      <c r="AC746" s="20"/>
      <c r="AD746" s="20"/>
      <c r="AE746" s="20"/>
      <c r="AF746" s="20"/>
      <c r="AG746" s="20"/>
      <c r="AH746" s="20"/>
      <c r="AI746" s="20"/>
      <c r="AJ746" s="21"/>
      <c r="AK746" s="15" t="str">
        <f aca="true">IF($AJ746="","",$AJ746-TODAY())</f>
        <v/>
      </c>
      <c r="AL746" s="16" t="str">
        <f aca="false">IF($AJ746="","",IF($AK746&lt;0,"Danger",IF($AK746&lt;=Lists!$M$24,"Alert","OK")))</f>
        <v/>
      </c>
      <c r="AM746" s="19"/>
      <c r="AN746" s="19"/>
      <c r="AO746" s="19"/>
      <c r="AP746" s="19"/>
      <c r="AQ746" s="19"/>
      <c r="AR746" s="19"/>
      <c r="AS746" s="19"/>
      <c r="AT746" s="19"/>
      <c r="AU746" s="19"/>
      <c r="AV746" s="19"/>
    </row>
    <row r="747" customFormat="false" ht="15" hidden="false" customHeight="false" outlineLevel="0" collapsed="false">
      <c r="A747" s="19"/>
      <c r="B747" s="19"/>
      <c r="C747" s="19"/>
      <c r="D747" s="19"/>
      <c r="E747" s="19"/>
      <c r="F747" s="19"/>
      <c r="G747" s="19"/>
      <c r="H747" s="19"/>
      <c r="I747" s="19"/>
      <c r="J747" s="19"/>
      <c r="K747" s="19"/>
      <c r="L747" s="20"/>
      <c r="M747" s="20"/>
      <c r="N747" s="20"/>
      <c r="O747" s="20"/>
      <c r="P747" s="20"/>
      <c r="Q747" s="15" t="str">
        <f aca="false">IF(COUNT($L747:$P747)&lt;5,"",ROUND(($L747*Lists!$M$2+$M747*Lists!$M$3+$N747*Lists!$M$4+$O747*Lists!$M$5+$P747*Lists!$M$6)/5*100,0))</f>
        <v/>
      </c>
      <c r="R747" s="16" t="str">
        <f aca="false">IF($Q747="","",IF($Q747&gt;=Lists!$M$20,"A",IF($Q747&gt;=Lists!$M$21,"B","C")))</f>
        <v/>
      </c>
      <c r="S747" s="16" t="str">
        <f aca="false">IF($A747="","",IF(COUNTIF(Records!$C$5:$C$3000,$A747)=0,"No data",CHOOSE(_xlfn.MAXIFS(Records!$R$5:$R$3000,Records!$C$5:$C$3000,$A747,Records!$Y$5:$Y$3000,"&lt;&gt;Closed")+1,"OK","Alert","Danger")))</f>
        <v/>
      </c>
      <c r="T747" s="15" t="str">
        <f aca="false">IF($A747="","",COUNTIFS(Records!$C$5:$C$3000,$A747,Records!$R$5:$R$3000,"&gt;0",Records!$Y$5:$Y$3000,"&lt;&gt;Closed"))</f>
        <v/>
      </c>
      <c r="U747" s="20"/>
      <c r="V747" s="20"/>
      <c r="W747" s="20"/>
      <c r="X747" s="20"/>
      <c r="Y747" s="20"/>
      <c r="Z747" s="20"/>
      <c r="AA747" s="20"/>
      <c r="AB747" s="20"/>
      <c r="AC747" s="20"/>
      <c r="AD747" s="20"/>
      <c r="AE747" s="20"/>
      <c r="AF747" s="20"/>
      <c r="AG747" s="20"/>
      <c r="AH747" s="20"/>
      <c r="AI747" s="20"/>
      <c r="AJ747" s="21"/>
      <c r="AK747" s="15" t="str">
        <f aca="true">IF($AJ747="","",$AJ747-TODAY())</f>
        <v/>
      </c>
      <c r="AL747" s="16" t="str">
        <f aca="false">IF($AJ747="","",IF($AK747&lt;0,"Danger",IF($AK747&lt;=Lists!$M$24,"Alert","OK")))</f>
        <v/>
      </c>
      <c r="AM747" s="19"/>
      <c r="AN747" s="19"/>
      <c r="AO747" s="19"/>
      <c r="AP747" s="19"/>
      <c r="AQ747" s="19"/>
      <c r="AR747" s="19"/>
      <c r="AS747" s="19"/>
      <c r="AT747" s="19"/>
      <c r="AU747" s="19"/>
      <c r="AV747" s="19"/>
    </row>
    <row r="748" customFormat="false" ht="15" hidden="false" customHeight="false" outlineLevel="0" collapsed="false">
      <c r="A748" s="19"/>
      <c r="B748" s="19"/>
      <c r="C748" s="19"/>
      <c r="D748" s="19"/>
      <c r="E748" s="19"/>
      <c r="F748" s="19"/>
      <c r="G748" s="19"/>
      <c r="H748" s="19"/>
      <c r="I748" s="19"/>
      <c r="J748" s="19"/>
      <c r="K748" s="19"/>
      <c r="L748" s="20"/>
      <c r="M748" s="20"/>
      <c r="N748" s="20"/>
      <c r="O748" s="20"/>
      <c r="P748" s="20"/>
      <c r="Q748" s="15" t="str">
        <f aca="false">IF(COUNT($L748:$P748)&lt;5,"",ROUND(($L748*Lists!$M$2+$M748*Lists!$M$3+$N748*Lists!$M$4+$O748*Lists!$M$5+$P748*Lists!$M$6)/5*100,0))</f>
        <v/>
      </c>
      <c r="R748" s="16" t="str">
        <f aca="false">IF($Q748="","",IF($Q748&gt;=Lists!$M$20,"A",IF($Q748&gt;=Lists!$M$21,"B","C")))</f>
        <v/>
      </c>
      <c r="S748" s="16" t="str">
        <f aca="false">IF($A748="","",IF(COUNTIF(Records!$C$5:$C$3000,$A748)=0,"No data",CHOOSE(_xlfn.MAXIFS(Records!$R$5:$R$3000,Records!$C$5:$C$3000,$A748,Records!$Y$5:$Y$3000,"&lt;&gt;Closed")+1,"OK","Alert","Danger")))</f>
        <v/>
      </c>
      <c r="T748" s="15" t="str">
        <f aca="false">IF($A748="","",COUNTIFS(Records!$C$5:$C$3000,$A748,Records!$R$5:$R$3000,"&gt;0",Records!$Y$5:$Y$3000,"&lt;&gt;Closed"))</f>
        <v/>
      </c>
      <c r="U748" s="20"/>
      <c r="V748" s="20"/>
      <c r="W748" s="20"/>
      <c r="X748" s="20"/>
      <c r="Y748" s="20"/>
      <c r="Z748" s="20"/>
      <c r="AA748" s="20"/>
      <c r="AB748" s="20"/>
      <c r="AC748" s="20"/>
      <c r="AD748" s="20"/>
      <c r="AE748" s="20"/>
      <c r="AF748" s="20"/>
      <c r="AG748" s="20"/>
      <c r="AH748" s="20"/>
      <c r="AI748" s="20"/>
      <c r="AJ748" s="21"/>
      <c r="AK748" s="15" t="str">
        <f aca="true">IF($AJ748="","",$AJ748-TODAY())</f>
        <v/>
      </c>
      <c r="AL748" s="16" t="str">
        <f aca="false">IF($AJ748="","",IF($AK748&lt;0,"Danger",IF($AK748&lt;=Lists!$M$24,"Alert","OK")))</f>
        <v/>
      </c>
      <c r="AM748" s="19"/>
      <c r="AN748" s="19"/>
      <c r="AO748" s="19"/>
      <c r="AP748" s="19"/>
      <c r="AQ748" s="19"/>
      <c r="AR748" s="19"/>
      <c r="AS748" s="19"/>
      <c r="AT748" s="19"/>
      <c r="AU748" s="19"/>
      <c r="AV748" s="19"/>
    </row>
    <row r="749" customFormat="false" ht="15" hidden="false" customHeight="false" outlineLevel="0" collapsed="false">
      <c r="A749" s="19"/>
      <c r="B749" s="19"/>
      <c r="C749" s="19"/>
      <c r="D749" s="19"/>
      <c r="E749" s="19"/>
      <c r="F749" s="19"/>
      <c r="G749" s="19"/>
      <c r="H749" s="19"/>
      <c r="I749" s="19"/>
      <c r="J749" s="19"/>
      <c r="K749" s="19"/>
      <c r="L749" s="20"/>
      <c r="M749" s="20"/>
      <c r="N749" s="20"/>
      <c r="O749" s="20"/>
      <c r="P749" s="20"/>
      <c r="Q749" s="15" t="str">
        <f aca="false">IF(COUNT($L749:$P749)&lt;5,"",ROUND(($L749*Lists!$M$2+$M749*Lists!$M$3+$N749*Lists!$M$4+$O749*Lists!$M$5+$P749*Lists!$M$6)/5*100,0))</f>
        <v/>
      </c>
      <c r="R749" s="16" t="str">
        <f aca="false">IF($Q749="","",IF($Q749&gt;=Lists!$M$20,"A",IF($Q749&gt;=Lists!$M$21,"B","C")))</f>
        <v/>
      </c>
      <c r="S749" s="16" t="str">
        <f aca="false">IF($A749="","",IF(COUNTIF(Records!$C$5:$C$3000,$A749)=0,"No data",CHOOSE(_xlfn.MAXIFS(Records!$R$5:$R$3000,Records!$C$5:$C$3000,$A749,Records!$Y$5:$Y$3000,"&lt;&gt;Closed")+1,"OK","Alert","Danger")))</f>
        <v/>
      </c>
      <c r="T749" s="15" t="str">
        <f aca="false">IF($A749="","",COUNTIFS(Records!$C$5:$C$3000,$A749,Records!$R$5:$R$3000,"&gt;0",Records!$Y$5:$Y$3000,"&lt;&gt;Closed"))</f>
        <v/>
      </c>
      <c r="U749" s="20"/>
      <c r="V749" s="20"/>
      <c r="W749" s="20"/>
      <c r="X749" s="20"/>
      <c r="Y749" s="20"/>
      <c r="Z749" s="20"/>
      <c r="AA749" s="20"/>
      <c r="AB749" s="20"/>
      <c r="AC749" s="20"/>
      <c r="AD749" s="20"/>
      <c r="AE749" s="20"/>
      <c r="AF749" s="20"/>
      <c r="AG749" s="20"/>
      <c r="AH749" s="20"/>
      <c r="AI749" s="20"/>
      <c r="AJ749" s="21"/>
      <c r="AK749" s="15" t="str">
        <f aca="true">IF($AJ749="","",$AJ749-TODAY())</f>
        <v/>
      </c>
      <c r="AL749" s="16" t="str">
        <f aca="false">IF($AJ749="","",IF($AK749&lt;0,"Danger",IF($AK749&lt;=Lists!$M$24,"Alert","OK")))</f>
        <v/>
      </c>
      <c r="AM749" s="19"/>
      <c r="AN749" s="19"/>
      <c r="AO749" s="19"/>
      <c r="AP749" s="19"/>
      <c r="AQ749" s="19"/>
      <c r="AR749" s="19"/>
      <c r="AS749" s="19"/>
      <c r="AT749" s="19"/>
      <c r="AU749" s="19"/>
      <c r="AV749" s="19"/>
    </row>
    <row r="750" customFormat="false" ht="15" hidden="false" customHeight="false" outlineLevel="0" collapsed="false">
      <c r="A750" s="19"/>
      <c r="B750" s="19"/>
      <c r="C750" s="19"/>
      <c r="D750" s="19"/>
      <c r="E750" s="19"/>
      <c r="F750" s="19"/>
      <c r="G750" s="19"/>
      <c r="H750" s="19"/>
      <c r="I750" s="19"/>
      <c r="J750" s="19"/>
      <c r="K750" s="19"/>
      <c r="L750" s="20"/>
      <c r="M750" s="20"/>
      <c r="N750" s="20"/>
      <c r="O750" s="20"/>
      <c r="P750" s="20"/>
      <c r="Q750" s="15" t="str">
        <f aca="false">IF(COUNT($L750:$P750)&lt;5,"",ROUND(($L750*Lists!$M$2+$M750*Lists!$M$3+$N750*Lists!$M$4+$O750*Lists!$M$5+$P750*Lists!$M$6)/5*100,0))</f>
        <v/>
      </c>
      <c r="R750" s="16" t="str">
        <f aca="false">IF($Q750="","",IF($Q750&gt;=Lists!$M$20,"A",IF($Q750&gt;=Lists!$M$21,"B","C")))</f>
        <v/>
      </c>
      <c r="S750" s="16" t="str">
        <f aca="false">IF($A750="","",IF(COUNTIF(Records!$C$5:$C$3000,$A750)=0,"No data",CHOOSE(_xlfn.MAXIFS(Records!$R$5:$R$3000,Records!$C$5:$C$3000,$A750,Records!$Y$5:$Y$3000,"&lt;&gt;Closed")+1,"OK","Alert","Danger")))</f>
        <v/>
      </c>
      <c r="T750" s="15" t="str">
        <f aca="false">IF($A750="","",COUNTIFS(Records!$C$5:$C$3000,$A750,Records!$R$5:$R$3000,"&gt;0",Records!$Y$5:$Y$3000,"&lt;&gt;Closed"))</f>
        <v/>
      </c>
      <c r="U750" s="20"/>
      <c r="V750" s="20"/>
      <c r="W750" s="20"/>
      <c r="X750" s="20"/>
      <c r="Y750" s="20"/>
      <c r="Z750" s="20"/>
      <c r="AA750" s="20"/>
      <c r="AB750" s="20"/>
      <c r="AC750" s="20"/>
      <c r="AD750" s="20"/>
      <c r="AE750" s="20"/>
      <c r="AF750" s="20"/>
      <c r="AG750" s="20"/>
      <c r="AH750" s="20"/>
      <c r="AI750" s="20"/>
      <c r="AJ750" s="21"/>
      <c r="AK750" s="15" t="str">
        <f aca="true">IF($AJ750="","",$AJ750-TODAY())</f>
        <v/>
      </c>
      <c r="AL750" s="16" t="str">
        <f aca="false">IF($AJ750="","",IF($AK750&lt;0,"Danger",IF($AK750&lt;=Lists!$M$24,"Alert","OK")))</f>
        <v/>
      </c>
      <c r="AM750" s="19"/>
      <c r="AN750" s="19"/>
      <c r="AO750" s="19"/>
      <c r="AP750" s="19"/>
      <c r="AQ750" s="19"/>
      <c r="AR750" s="19"/>
      <c r="AS750" s="19"/>
      <c r="AT750" s="19"/>
      <c r="AU750" s="19"/>
      <c r="AV750" s="19"/>
    </row>
    <row r="751" customFormat="false" ht="15" hidden="false" customHeight="false" outlineLevel="0" collapsed="false">
      <c r="A751" s="19"/>
      <c r="B751" s="19"/>
      <c r="C751" s="19"/>
      <c r="D751" s="19"/>
      <c r="E751" s="19"/>
      <c r="F751" s="19"/>
      <c r="G751" s="19"/>
      <c r="H751" s="19"/>
      <c r="I751" s="19"/>
      <c r="J751" s="19"/>
      <c r="K751" s="19"/>
      <c r="L751" s="20"/>
      <c r="M751" s="20"/>
      <c r="N751" s="20"/>
      <c r="O751" s="20"/>
      <c r="P751" s="20"/>
      <c r="Q751" s="15" t="str">
        <f aca="false">IF(COUNT($L751:$P751)&lt;5,"",ROUND(($L751*Lists!$M$2+$M751*Lists!$M$3+$N751*Lists!$M$4+$O751*Lists!$M$5+$P751*Lists!$M$6)/5*100,0))</f>
        <v/>
      </c>
      <c r="R751" s="16" t="str">
        <f aca="false">IF($Q751="","",IF($Q751&gt;=Lists!$M$20,"A",IF($Q751&gt;=Lists!$M$21,"B","C")))</f>
        <v/>
      </c>
      <c r="S751" s="16" t="str">
        <f aca="false">IF($A751="","",IF(COUNTIF(Records!$C$5:$C$3000,$A751)=0,"No data",CHOOSE(_xlfn.MAXIFS(Records!$R$5:$R$3000,Records!$C$5:$C$3000,$A751,Records!$Y$5:$Y$3000,"&lt;&gt;Closed")+1,"OK","Alert","Danger")))</f>
        <v/>
      </c>
      <c r="T751" s="15" t="str">
        <f aca="false">IF($A751="","",COUNTIFS(Records!$C$5:$C$3000,$A751,Records!$R$5:$R$3000,"&gt;0",Records!$Y$5:$Y$3000,"&lt;&gt;Closed"))</f>
        <v/>
      </c>
      <c r="U751" s="20"/>
      <c r="V751" s="20"/>
      <c r="W751" s="20"/>
      <c r="X751" s="20"/>
      <c r="Y751" s="20"/>
      <c r="Z751" s="20"/>
      <c r="AA751" s="20"/>
      <c r="AB751" s="20"/>
      <c r="AC751" s="20"/>
      <c r="AD751" s="20"/>
      <c r="AE751" s="20"/>
      <c r="AF751" s="20"/>
      <c r="AG751" s="20"/>
      <c r="AH751" s="20"/>
      <c r="AI751" s="20"/>
      <c r="AJ751" s="21"/>
      <c r="AK751" s="15" t="str">
        <f aca="true">IF($AJ751="","",$AJ751-TODAY())</f>
        <v/>
      </c>
      <c r="AL751" s="16" t="str">
        <f aca="false">IF($AJ751="","",IF($AK751&lt;0,"Danger",IF($AK751&lt;=Lists!$M$24,"Alert","OK")))</f>
        <v/>
      </c>
      <c r="AM751" s="19"/>
      <c r="AN751" s="19"/>
      <c r="AO751" s="19"/>
      <c r="AP751" s="19"/>
      <c r="AQ751" s="19"/>
      <c r="AR751" s="19"/>
      <c r="AS751" s="19"/>
      <c r="AT751" s="19"/>
      <c r="AU751" s="19"/>
      <c r="AV751" s="19"/>
    </row>
    <row r="752" customFormat="false" ht="15" hidden="false" customHeight="false" outlineLevel="0" collapsed="false">
      <c r="A752" s="19"/>
      <c r="B752" s="19"/>
      <c r="C752" s="19"/>
      <c r="D752" s="19"/>
      <c r="E752" s="19"/>
      <c r="F752" s="19"/>
      <c r="G752" s="19"/>
      <c r="H752" s="19"/>
      <c r="I752" s="19"/>
      <c r="J752" s="19"/>
      <c r="K752" s="19"/>
      <c r="L752" s="20"/>
      <c r="M752" s="20"/>
      <c r="N752" s="20"/>
      <c r="O752" s="20"/>
      <c r="P752" s="20"/>
      <c r="Q752" s="15" t="str">
        <f aca="false">IF(COUNT($L752:$P752)&lt;5,"",ROUND(($L752*Lists!$M$2+$M752*Lists!$M$3+$N752*Lists!$M$4+$O752*Lists!$M$5+$P752*Lists!$M$6)/5*100,0))</f>
        <v/>
      </c>
      <c r="R752" s="16" t="str">
        <f aca="false">IF($Q752="","",IF($Q752&gt;=Lists!$M$20,"A",IF($Q752&gt;=Lists!$M$21,"B","C")))</f>
        <v/>
      </c>
      <c r="S752" s="16" t="str">
        <f aca="false">IF($A752="","",IF(COUNTIF(Records!$C$5:$C$3000,$A752)=0,"No data",CHOOSE(_xlfn.MAXIFS(Records!$R$5:$R$3000,Records!$C$5:$C$3000,$A752,Records!$Y$5:$Y$3000,"&lt;&gt;Closed")+1,"OK","Alert","Danger")))</f>
        <v/>
      </c>
      <c r="T752" s="15" t="str">
        <f aca="false">IF($A752="","",COUNTIFS(Records!$C$5:$C$3000,$A752,Records!$R$5:$R$3000,"&gt;0",Records!$Y$5:$Y$3000,"&lt;&gt;Closed"))</f>
        <v/>
      </c>
      <c r="U752" s="20"/>
      <c r="V752" s="20"/>
      <c r="W752" s="20"/>
      <c r="X752" s="20"/>
      <c r="Y752" s="20"/>
      <c r="Z752" s="20"/>
      <c r="AA752" s="20"/>
      <c r="AB752" s="20"/>
      <c r="AC752" s="20"/>
      <c r="AD752" s="20"/>
      <c r="AE752" s="20"/>
      <c r="AF752" s="20"/>
      <c r="AG752" s="20"/>
      <c r="AH752" s="20"/>
      <c r="AI752" s="20"/>
      <c r="AJ752" s="21"/>
      <c r="AK752" s="15" t="str">
        <f aca="true">IF($AJ752="","",$AJ752-TODAY())</f>
        <v/>
      </c>
      <c r="AL752" s="16" t="str">
        <f aca="false">IF($AJ752="","",IF($AK752&lt;0,"Danger",IF($AK752&lt;=Lists!$M$24,"Alert","OK")))</f>
        <v/>
      </c>
      <c r="AM752" s="19"/>
      <c r="AN752" s="19"/>
      <c r="AO752" s="19"/>
      <c r="AP752" s="19"/>
      <c r="AQ752" s="19"/>
      <c r="AR752" s="19"/>
      <c r="AS752" s="19"/>
      <c r="AT752" s="19"/>
      <c r="AU752" s="19"/>
      <c r="AV752" s="19"/>
    </row>
    <row r="753" customFormat="false" ht="15" hidden="false" customHeight="false" outlineLevel="0" collapsed="false">
      <c r="A753" s="19"/>
      <c r="B753" s="19"/>
      <c r="C753" s="19"/>
      <c r="D753" s="19"/>
      <c r="E753" s="19"/>
      <c r="F753" s="19"/>
      <c r="G753" s="19"/>
      <c r="H753" s="19"/>
      <c r="I753" s="19"/>
      <c r="J753" s="19"/>
      <c r="K753" s="19"/>
      <c r="L753" s="20"/>
      <c r="M753" s="20"/>
      <c r="N753" s="20"/>
      <c r="O753" s="20"/>
      <c r="P753" s="20"/>
      <c r="Q753" s="15" t="str">
        <f aca="false">IF(COUNT($L753:$P753)&lt;5,"",ROUND(($L753*Lists!$M$2+$M753*Lists!$M$3+$N753*Lists!$M$4+$O753*Lists!$M$5+$P753*Lists!$M$6)/5*100,0))</f>
        <v/>
      </c>
      <c r="R753" s="16" t="str">
        <f aca="false">IF($Q753="","",IF($Q753&gt;=Lists!$M$20,"A",IF($Q753&gt;=Lists!$M$21,"B","C")))</f>
        <v/>
      </c>
      <c r="S753" s="16" t="str">
        <f aca="false">IF($A753="","",IF(COUNTIF(Records!$C$5:$C$3000,$A753)=0,"No data",CHOOSE(_xlfn.MAXIFS(Records!$R$5:$R$3000,Records!$C$5:$C$3000,$A753,Records!$Y$5:$Y$3000,"&lt;&gt;Closed")+1,"OK","Alert","Danger")))</f>
        <v/>
      </c>
      <c r="T753" s="15" t="str">
        <f aca="false">IF($A753="","",COUNTIFS(Records!$C$5:$C$3000,$A753,Records!$R$5:$R$3000,"&gt;0",Records!$Y$5:$Y$3000,"&lt;&gt;Closed"))</f>
        <v/>
      </c>
      <c r="U753" s="20"/>
      <c r="V753" s="20"/>
      <c r="W753" s="20"/>
      <c r="X753" s="20"/>
      <c r="Y753" s="20"/>
      <c r="Z753" s="20"/>
      <c r="AA753" s="20"/>
      <c r="AB753" s="20"/>
      <c r="AC753" s="20"/>
      <c r="AD753" s="20"/>
      <c r="AE753" s="20"/>
      <c r="AF753" s="20"/>
      <c r="AG753" s="20"/>
      <c r="AH753" s="20"/>
      <c r="AI753" s="20"/>
      <c r="AJ753" s="21"/>
      <c r="AK753" s="15" t="str">
        <f aca="true">IF($AJ753="","",$AJ753-TODAY())</f>
        <v/>
      </c>
      <c r="AL753" s="16" t="str">
        <f aca="false">IF($AJ753="","",IF($AK753&lt;0,"Danger",IF($AK753&lt;=Lists!$M$24,"Alert","OK")))</f>
        <v/>
      </c>
      <c r="AM753" s="19"/>
      <c r="AN753" s="19"/>
      <c r="AO753" s="19"/>
      <c r="AP753" s="19"/>
      <c r="AQ753" s="19"/>
      <c r="AR753" s="19"/>
      <c r="AS753" s="19"/>
      <c r="AT753" s="19"/>
      <c r="AU753" s="19"/>
      <c r="AV753" s="19"/>
    </row>
    <row r="754" customFormat="false" ht="15" hidden="false" customHeight="false" outlineLevel="0" collapsed="false">
      <c r="A754" s="19"/>
      <c r="B754" s="19"/>
      <c r="C754" s="19"/>
      <c r="D754" s="19"/>
      <c r="E754" s="19"/>
      <c r="F754" s="19"/>
      <c r="G754" s="19"/>
      <c r="H754" s="19"/>
      <c r="I754" s="19"/>
      <c r="J754" s="19"/>
      <c r="K754" s="19"/>
      <c r="L754" s="20"/>
      <c r="M754" s="20"/>
      <c r="N754" s="20"/>
      <c r="O754" s="20"/>
      <c r="P754" s="20"/>
      <c r="Q754" s="15" t="str">
        <f aca="false">IF(COUNT($L754:$P754)&lt;5,"",ROUND(($L754*Lists!$M$2+$M754*Lists!$M$3+$N754*Lists!$M$4+$O754*Lists!$M$5+$P754*Lists!$M$6)/5*100,0))</f>
        <v/>
      </c>
      <c r="R754" s="16" t="str">
        <f aca="false">IF($Q754="","",IF($Q754&gt;=Lists!$M$20,"A",IF($Q754&gt;=Lists!$M$21,"B","C")))</f>
        <v/>
      </c>
      <c r="S754" s="16" t="str">
        <f aca="false">IF($A754="","",IF(COUNTIF(Records!$C$5:$C$3000,$A754)=0,"No data",CHOOSE(_xlfn.MAXIFS(Records!$R$5:$R$3000,Records!$C$5:$C$3000,$A754,Records!$Y$5:$Y$3000,"&lt;&gt;Closed")+1,"OK","Alert","Danger")))</f>
        <v/>
      </c>
      <c r="T754" s="15" t="str">
        <f aca="false">IF($A754="","",COUNTIFS(Records!$C$5:$C$3000,$A754,Records!$R$5:$R$3000,"&gt;0",Records!$Y$5:$Y$3000,"&lt;&gt;Closed"))</f>
        <v/>
      </c>
      <c r="U754" s="20"/>
      <c r="V754" s="20"/>
      <c r="W754" s="20"/>
      <c r="X754" s="20"/>
      <c r="Y754" s="20"/>
      <c r="Z754" s="20"/>
      <c r="AA754" s="20"/>
      <c r="AB754" s="20"/>
      <c r="AC754" s="20"/>
      <c r="AD754" s="20"/>
      <c r="AE754" s="20"/>
      <c r="AF754" s="20"/>
      <c r="AG754" s="20"/>
      <c r="AH754" s="20"/>
      <c r="AI754" s="20"/>
      <c r="AJ754" s="21"/>
      <c r="AK754" s="15" t="str">
        <f aca="true">IF($AJ754="","",$AJ754-TODAY())</f>
        <v/>
      </c>
      <c r="AL754" s="16" t="str">
        <f aca="false">IF($AJ754="","",IF($AK754&lt;0,"Danger",IF($AK754&lt;=Lists!$M$24,"Alert","OK")))</f>
        <v/>
      </c>
      <c r="AM754" s="19"/>
      <c r="AN754" s="19"/>
      <c r="AO754" s="19"/>
      <c r="AP754" s="19"/>
      <c r="AQ754" s="19"/>
      <c r="AR754" s="19"/>
      <c r="AS754" s="19"/>
      <c r="AT754" s="19"/>
      <c r="AU754" s="19"/>
      <c r="AV754" s="19"/>
    </row>
    <row r="755" customFormat="false" ht="15" hidden="false" customHeight="false" outlineLevel="0" collapsed="false">
      <c r="A755" s="19"/>
      <c r="B755" s="19"/>
      <c r="C755" s="19"/>
      <c r="D755" s="19"/>
      <c r="E755" s="19"/>
      <c r="F755" s="19"/>
      <c r="G755" s="19"/>
      <c r="H755" s="19"/>
      <c r="I755" s="19"/>
      <c r="J755" s="19"/>
      <c r="K755" s="19"/>
      <c r="L755" s="20"/>
      <c r="M755" s="20"/>
      <c r="N755" s="20"/>
      <c r="O755" s="20"/>
      <c r="P755" s="20"/>
      <c r="Q755" s="15" t="str">
        <f aca="false">IF(COUNT($L755:$P755)&lt;5,"",ROUND(($L755*Lists!$M$2+$M755*Lists!$M$3+$N755*Lists!$M$4+$O755*Lists!$M$5+$P755*Lists!$M$6)/5*100,0))</f>
        <v/>
      </c>
      <c r="R755" s="16" t="str">
        <f aca="false">IF($Q755="","",IF($Q755&gt;=Lists!$M$20,"A",IF($Q755&gt;=Lists!$M$21,"B","C")))</f>
        <v/>
      </c>
      <c r="S755" s="16" t="str">
        <f aca="false">IF($A755="","",IF(COUNTIF(Records!$C$5:$C$3000,$A755)=0,"No data",CHOOSE(_xlfn.MAXIFS(Records!$R$5:$R$3000,Records!$C$5:$C$3000,$A755,Records!$Y$5:$Y$3000,"&lt;&gt;Closed")+1,"OK","Alert","Danger")))</f>
        <v/>
      </c>
      <c r="T755" s="15" t="str">
        <f aca="false">IF($A755="","",COUNTIFS(Records!$C$5:$C$3000,$A755,Records!$R$5:$R$3000,"&gt;0",Records!$Y$5:$Y$3000,"&lt;&gt;Closed"))</f>
        <v/>
      </c>
      <c r="U755" s="20"/>
      <c r="V755" s="20"/>
      <c r="W755" s="20"/>
      <c r="X755" s="20"/>
      <c r="Y755" s="20"/>
      <c r="Z755" s="20"/>
      <c r="AA755" s="20"/>
      <c r="AB755" s="20"/>
      <c r="AC755" s="20"/>
      <c r="AD755" s="20"/>
      <c r="AE755" s="20"/>
      <c r="AF755" s="20"/>
      <c r="AG755" s="20"/>
      <c r="AH755" s="20"/>
      <c r="AI755" s="20"/>
      <c r="AJ755" s="21"/>
      <c r="AK755" s="15" t="str">
        <f aca="true">IF($AJ755="","",$AJ755-TODAY())</f>
        <v/>
      </c>
      <c r="AL755" s="16" t="str">
        <f aca="false">IF($AJ755="","",IF($AK755&lt;0,"Danger",IF($AK755&lt;=Lists!$M$24,"Alert","OK")))</f>
        <v/>
      </c>
      <c r="AM755" s="19"/>
      <c r="AN755" s="19"/>
      <c r="AO755" s="19"/>
      <c r="AP755" s="19"/>
      <c r="AQ755" s="19"/>
      <c r="AR755" s="19"/>
      <c r="AS755" s="19"/>
      <c r="AT755" s="19"/>
      <c r="AU755" s="19"/>
      <c r="AV755" s="19"/>
    </row>
    <row r="756" customFormat="false" ht="15" hidden="false" customHeight="false" outlineLevel="0" collapsed="false">
      <c r="A756" s="19"/>
      <c r="B756" s="19"/>
      <c r="C756" s="19"/>
      <c r="D756" s="19"/>
      <c r="E756" s="19"/>
      <c r="F756" s="19"/>
      <c r="G756" s="19"/>
      <c r="H756" s="19"/>
      <c r="I756" s="19"/>
      <c r="J756" s="19"/>
      <c r="K756" s="19"/>
      <c r="L756" s="20"/>
      <c r="M756" s="20"/>
      <c r="N756" s="20"/>
      <c r="O756" s="20"/>
      <c r="P756" s="20"/>
      <c r="Q756" s="15" t="str">
        <f aca="false">IF(COUNT($L756:$P756)&lt;5,"",ROUND(($L756*Lists!$M$2+$M756*Lists!$M$3+$N756*Lists!$M$4+$O756*Lists!$M$5+$P756*Lists!$M$6)/5*100,0))</f>
        <v/>
      </c>
      <c r="R756" s="16" t="str">
        <f aca="false">IF($Q756="","",IF($Q756&gt;=Lists!$M$20,"A",IF($Q756&gt;=Lists!$M$21,"B","C")))</f>
        <v/>
      </c>
      <c r="S756" s="16" t="str">
        <f aca="false">IF($A756="","",IF(COUNTIF(Records!$C$5:$C$3000,$A756)=0,"No data",CHOOSE(_xlfn.MAXIFS(Records!$R$5:$R$3000,Records!$C$5:$C$3000,$A756,Records!$Y$5:$Y$3000,"&lt;&gt;Closed")+1,"OK","Alert","Danger")))</f>
        <v/>
      </c>
      <c r="T756" s="15" t="str">
        <f aca="false">IF($A756="","",COUNTIFS(Records!$C$5:$C$3000,$A756,Records!$R$5:$R$3000,"&gt;0",Records!$Y$5:$Y$3000,"&lt;&gt;Closed"))</f>
        <v/>
      </c>
      <c r="U756" s="20"/>
      <c r="V756" s="20"/>
      <c r="W756" s="20"/>
      <c r="X756" s="20"/>
      <c r="Y756" s="20"/>
      <c r="Z756" s="20"/>
      <c r="AA756" s="20"/>
      <c r="AB756" s="20"/>
      <c r="AC756" s="20"/>
      <c r="AD756" s="20"/>
      <c r="AE756" s="20"/>
      <c r="AF756" s="20"/>
      <c r="AG756" s="20"/>
      <c r="AH756" s="20"/>
      <c r="AI756" s="20"/>
      <c r="AJ756" s="21"/>
      <c r="AK756" s="15" t="str">
        <f aca="true">IF($AJ756="","",$AJ756-TODAY())</f>
        <v/>
      </c>
      <c r="AL756" s="16" t="str">
        <f aca="false">IF($AJ756="","",IF($AK756&lt;0,"Danger",IF($AK756&lt;=Lists!$M$24,"Alert","OK")))</f>
        <v/>
      </c>
      <c r="AM756" s="19"/>
      <c r="AN756" s="19"/>
      <c r="AO756" s="19"/>
      <c r="AP756" s="19"/>
      <c r="AQ756" s="19"/>
      <c r="AR756" s="19"/>
      <c r="AS756" s="19"/>
      <c r="AT756" s="19"/>
      <c r="AU756" s="19"/>
      <c r="AV756" s="19"/>
    </row>
    <row r="757" customFormat="false" ht="15" hidden="false" customHeight="false" outlineLevel="0" collapsed="false">
      <c r="A757" s="19"/>
      <c r="B757" s="19"/>
      <c r="C757" s="19"/>
      <c r="D757" s="19"/>
      <c r="E757" s="19"/>
      <c r="F757" s="19"/>
      <c r="G757" s="19"/>
      <c r="H757" s="19"/>
      <c r="I757" s="19"/>
      <c r="J757" s="19"/>
      <c r="K757" s="19"/>
      <c r="L757" s="20"/>
      <c r="M757" s="20"/>
      <c r="N757" s="20"/>
      <c r="O757" s="20"/>
      <c r="P757" s="20"/>
      <c r="Q757" s="15" t="str">
        <f aca="false">IF(COUNT($L757:$P757)&lt;5,"",ROUND(($L757*Lists!$M$2+$M757*Lists!$M$3+$N757*Lists!$M$4+$O757*Lists!$M$5+$P757*Lists!$M$6)/5*100,0))</f>
        <v/>
      </c>
      <c r="R757" s="16" t="str">
        <f aca="false">IF($Q757="","",IF($Q757&gt;=Lists!$M$20,"A",IF($Q757&gt;=Lists!$M$21,"B","C")))</f>
        <v/>
      </c>
      <c r="S757" s="16" t="str">
        <f aca="false">IF($A757="","",IF(COUNTIF(Records!$C$5:$C$3000,$A757)=0,"No data",CHOOSE(_xlfn.MAXIFS(Records!$R$5:$R$3000,Records!$C$5:$C$3000,$A757,Records!$Y$5:$Y$3000,"&lt;&gt;Closed")+1,"OK","Alert","Danger")))</f>
        <v/>
      </c>
      <c r="T757" s="15" t="str">
        <f aca="false">IF($A757="","",COUNTIFS(Records!$C$5:$C$3000,$A757,Records!$R$5:$R$3000,"&gt;0",Records!$Y$5:$Y$3000,"&lt;&gt;Closed"))</f>
        <v/>
      </c>
      <c r="U757" s="20"/>
      <c r="V757" s="20"/>
      <c r="W757" s="20"/>
      <c r="X757" s="20"/>
      <c r="Y757" s="20"/>
      <c r="Z757" s="20"/>
      <c r="AA757" s="20"/>
      <c r="AB757" s="20"/>
      <c r="AC757" s="20"/>
      <c r="AD757" s="20"/>
      <c r="AE757" s="20"/>
      <c r="AF757" s="20"/>
      <c r="AG757" s="20"/>
      <c r="AH757" s="20"/>
      <c r="AI757" s="20"/>
      <c r="AJ757" s="21"/>
      <c r="AK757" s="15" t="str">
        <f aca="true">IF($AJ757="","",$AJ757-TODAY())</f>
        <v/>
      </c>
      <c r="AL757" s="16" t="str">
        <f aca="false">IF($AJ757="","",IF($AK757&lt;0,"Danger",IF($AK757&lt;=Lists!$M$24,"Alert","OK")))</f>
        <v/>
      </c>
      <c r="AM757" s="19"/>
      <c r="AN757" s="19"/>
      <c r="AO757" s="19"/>
      <c r="AP757" s="19"/>
      <c r="AQ757" s="19"/>
      <c r="AR757" s="19"/>
      <c r="AS757" s="19"/>
      <c r="AT757" s="19"/>
      <c r="AU757" s="19"/>
      <c r="AV757" s="19"/>
    </row>
    <row r="758" customFormat="false" ht="15" hidden="false" customHeight="false" outlineLevel="0" collapsed="false">
      <c r="A758" s="19"/>
      <c r="B758" s="19"/>
      <c r="C758" s="19"/>
      <c r="D758" s="19"/>
      <c r="E758" s="19"/>
      <c r="F758" s="19"/>
      <c r="G758" s="19"/>
      <c r="H758" s="19"/>
      <c r="I758" s="19"/>
      <c r="J758" s="19"/>
      <c r="K758" s="19"/>
      <c r="L758" s="20"/>
      <c r="M758" s="20"/>
      <c r="N758" s="20"/>
      <c r="O758" s="20"/>
      <c r="P758" s="20"/>
      <c r="Q758" s="15" t="str">
        <f aca="false">IF(COUNT($L758:$P758)&lt;5,"",ROUND(($L758*Lists!$M$2+$M758*Lists!$M$3+$N758*Lists!$M$4+$O758*Lists!$M$5+$P758*Lists!$M$6)/5*100,0))</f>
        <v/>
      </c>
      <c r="R758" s="16" t="str">
        <f aca="false">IF($Q758="","",IF($Q758&gt;=Lists!$M$20,"A",IF($Q758&gt;=Lists!$M$21,"B","C")))</f>
        <v/>
      </c>
      <c r="S758" s="16" t="str">
        <f aca="false">IF($A758="","",IF(COUNTIF(Records!$C$5:$C$3000,$A758)=0,"No data",CHOOSE(_xlfn.MAXIFS(Records!$R$5:$R$3000,Records!$C$5:$C$3000,$A758,Records!$Y$5:$Y$3000,"&lt;&gt;Closed")+1,"OK","Alert","Danger")))</f>
        <v/>
      </c>
      <c r="T758" s="15" t="str">
        <f aca="false">IF($A758="","",COUNTIFS(Records!$C$5:$C$3000,$A758,Records!$R$5:$R$3000,"&gt;0",Records!$Y$5:$Y$3000,"&lt;&gt;Closed"))</f>
        <v/>
      </c>
      <c r="U758" s="20"/>
      <c r="V758" s="20"/>
      <c r="W758" s="20"/>
      <c r="X758" s="20"/>
      <c r="Y758" s="20"/>
      <c r="Z758" s="20"/>
      <c r="AA758" s="20"/>
      <c r="AB758" s="20"/>
      <c r="AC758" s="20"/>
      <c r="AD758" s="20"/>
      <c r="AE758" s="20"/>
      <c r="AF758" s="20"/>
      <c r="AG758" s="20"/>
      <c r="AH758" s="20"/>
      <c r="AI758" s="20"/>
      <c r="AJ758" s="21"/>
      <c r="AK758" s="15" t="str">
        <f aca="true">IF($AJ758="","",$AJ758-TODAY())</f>
        <v/>
      </c>
      <c r="AL758" s="16" t="str">
        <f aca="false">IF($AJ758="","",IF($AK758&lt;0,"Danger",IF($AK758&lt;=Lists!$M$24,"Alert","OK")))</f>
        <v/>
      </c>
      <c r="AM758" s="19"/>
      <c r="AN758" s="19"/>
      <c r="AO758" s="19"/>
      <c r="AP758" s="19"/>
      <c r="AQ758" s="19"/>
      <c r="AR758" s="19"/>
      <c r="AS758" s="19"/>
      <c r="AT758" s="19"/>
      <c r="AU758" s="19"/>
      <c r="AV758" s="19"/>
    </row>
    <row r="759" customFormat="false" ht="15" hidden="false" customHeight="false" outlineLevel="0" collapsed="false">
      <c r="A759" s="19"/>
      <c r="B759" s="19"/>
      <c r="C759" s="19"/>
      <c r="D759" s="19"/>
      <c r="E759" s="19"/>
      <c r="F759" s="19"/>
      <c r="G759" s="19"/>
      <c r="H759" s="19"/>
      <c r="I759" s="19"/>
      <c r="J759" s="19"/>
      <c r="K759" s="19"/>
      <c r="L759" s="20"/>
      <c r="M759" s="20"/>
      <c r="N759" s="20"/>
      <c r="O759" s="20"/>
      <c r="P759" s="20"/>
      <c r="Q759" s="15" t="str">
        <f aca="false">IF(COUNT($L759:$P759)&lt;5,"",ROUND(($L759*Lists!$M$2+$M759*Lists!$M$3+$N759*Lists!$M$4+$O759*Lists!$M$5+$P759*Lists!$M$6)/5*100,0))</f>
        <v/>
      </c>
      <c r="R759" s="16" t="str">
        <f aca="false">IF($Q759="","",IF($Q759&gt;=Lists!$M$20,"A",IF($Q759&gt;=Lists!$M$21,"B","C")))</f>
        <v/>
      </c>
      <c r="S759" s="16" t="str">
        <f aca="false">IF($A759="","",IF(COUNTIF(Records!$C$5:$C$3000,$A759)=0,"No data",CHOOSE(_xlfn.MAXIFS(Records!$R$5:$R$3000,Records!$C$5:$C$3000,$A759,Records!$Y$5:$Y$3000,"&lt;&gt;Closed")+1,"OK","Alert","Danger")))</f>
        <v/>
      </c>
      <c r="T759" s="15" t="str">
        <f aca="false">IF($A759="","",COUNTIFS(Records!$C$5:$C$3000,$A759,Records!$R$5:$R$3000,"&gt;0",Records!$Y$5:$Y$3000,"&lt;&gt;Closed"))</f>
        <v/>
      </c>
      <c r="U759" s="20"/>
      <c r="V759" s="20"/>
      <c r="W759" s="20"/>
      <c r="X759" s="20"/>
      <c r="Y759" s="20"/>
      <c r="Z759" s="20"/>
      <c r="AA759" s="20"/>
      <c r="AB759" s="20"/>
      <c r="AC759" s="20"/>
      <c r="AD759" s="20"/>
      <c r="AE759" s="20"/>
      <c r="AF759" s="20"/>
      <c r="AG759" s="20"/>
      <c r="AH759" s="20"/>
      <c r="AI759" s="20"/>
      <c r="AJ759" s="21"/>
      <c r="AK759" s="15" t="str">
        <f aca="true">IF($AJ759="","",$AJ759-TODAY())</f>
        <v/>
      </c>
      <c r="AL759" s="16" t="str">
        <f aca="false">IF($AJ759="","",IF($AK759&lt;0,"Danger",IF($AK759&lt;=Lists!$M$24,"Alert","OK")))</f>
        <v/>
      </c>
      <c r="AM759" s="19"/>
      <c r="AN759" s="19"/>
      <c r="AO759" s="19"/>
      <c r="AP759" s="19"/>
      <c r="AQ759" s="19"/>
      <c r="AR759" s="19"/>
      <c r="AS759" s="19"/>
      <c r="AT759" s="19"/>
      <c r="AU759" s="19"/>
      <c r="AV759" s="19"/>
    </row>
    <row r="760" customFormat="false" ht="15" hidden="false" customHeight="false" outlineLevel="0" collapsed="false">
      <c r="A760" s="19"/>
      <c r="B760" s="19"/>
      <c r="C760" s="19"/>
      <c r="D760" s="19"/>
      <c r="E760" s="19"/>
      <c r="F760" s="19"/>
      <c r="G760" s="19"/>
      <c r="H760" s="19"/>
      <c r="I760" s="19"/>
      <c r="J760" s="19"/>
      <c r="K760" s="19"/>
      <c r="L760" s="20"/>
      <c r="M760" s="20"/>
      <c r="N760" s="20"/>
      <c r="O760" s="20"/>
      <c r="P760" s="20"/>
      <c r="Q760" s="15" t="str">
        <f aca="false">IF(COUNT($L760:$P760)&lt;5,"",ROUND(($L760*Lists!$M$2+$M760*Lists!$M$3+$N760*Lists!$M$4+$O760*Lists!$M$5+$P760*Lists!$M$6)/5*100,0))</f>
        <v/>
      </c>
      <c r="R760" s="16" t="str">
        <f aca="false">IF($Q760="","",IF($Q760&gt;=Lists!$M$20,"A",IF($Q760&gt;=Lists!$M$21,"B","C")))</f>
        <v/>
      </c>
      <c r="S760" s="16" t="str">
        <f aca="false">IF($A760="","",IF(COUNTIF(Records!$C$5:$C$3000,$A760)=0,"No data",CHOOSE(_xlfn.MAXIFS(Records!$R$5:$R$3000,Records!$C$5:$C$3000,$A760,Records!$Y$5:$Y$3000,"&lt;&gt;Closed")+1,"OK","Alert","Danger")))</f>
        <v/>
      </c>
      <c r="T760" s="15" t="str">
        <f aca="false">IF($A760="","",COUNTIFS(Records!$C$5:$C$3000,$A760,Records!$R$5:$R$3000,"&gt;0",Records!$Y$5:$Y$3000,"&lt;&gt;Closed"))</f>
        <v/>
      </c>
      <c r="U760" s="20"/>
      <c r="V760" s="20"/>
      <c r="W760" s="20"/>
      <c r="X760" s="20"/>
      <c r="Y760" s="20"/>
      <c r="Z760" s="20"/>
      <c r="AA760" s="20"/>
      <c r="AB760" s="20"/>
      <c r="AC760" s="20"/>
      <c r="AD760" s="20"/>
      <c r="AE760" s="20"/>
      <c r="AF760" s="20"/>
      <c r="AG760" s="20"/>
      <c r="AH760" s="20"/>
      <c r="AI760" s="20"/>
      <c r="AJ760" s="21"/>
      <c r="AK760" s="15" t="str">
        <f aca="true">IF($AJ760="","",$AJ760-TODAY())</f>
        <v/>
      </c>
      <c r="AL760" s="16" t="str">
        <f aca="false">IF($AJ760="","",IF($AK760&lt;0,"Danger",IF($AK760&lt;=Lists!$M$24,"Alert","OK")))</f>
        <v/>
      </c>
      <c r="AM760" s="19"/>
      <c r="AN760" s="19"/>
      <c r="AO760" s="19"/>
      <c r="AP760" s="19"/>
      <c r="AQ760" s="19"/>
      <c r="AR760" s="19"/>
      <c r="AS760" s="19"/>
      <c r="AT760" s="19"/>
      <c r="AU760" s="19"/>
      <c r="AV760" s="19"/>
    </row>
    <row r="761" customFormat="false" ht="15" hidden="false" customHeight="false" outlineLevel="0" collapsed="false">
      <c r="A761" s="19"/>
      <c r="B761" s="19"/>
      <c r="C761" s="19"/>
      <c r="D761" s="19"/>
      <c r="E761" s="19"/>
      <c r="F761" s="19"/>
      <c r="G761" s="19"/>
      <c r="H761" s="19"/>
      <c r="I761" s="19"/>
      <c r="J761" s="19"/>
      <c r="K761" s="19"/>
      <c r="L761" s="20"/>
      <c r="M761" s="20"/>
      <c r="N761" s="20"/>
      <c r="O761" s="20"/>
      <c r="P761" s="20"/>
      <c r="Q761" s="15" t="str">
        <f aca="false">IF(COUNT($L761:$P761)&lt;5,"",ROUND(($L761*Lists!$M$2+$M761*Lists!$M$3+$N761*Lists!$M$4+$O761*Lists!$M$5+$P761*Lists!$M$6)/5*100,0))</f>
        <v/>
      </c>
      <c r="R761" s="16" t="str">
        <f aca="false">IF($Q761="","",IF($Q761&gt;=Lists!$M$20,"A",IF($Q761&gt;=Lists!$M$21,"B","C")))</f>
        <v/>
      </c>
      <c r="S761" s="16" t="str">
        <f aca="false">IF($A761="","",IF(COUNTIF(Records!$C$5:$C$3000,$A761)=0,"No data",CHOOSE(_xlfn.MAXIFS(Records!$R$5:$R$3000,Records!$C$5:$C$3000,$A761,Records!$Y$5:$Y$3000,"&lt;&gt;Closed")+1,"OK","Alert","Danger")))</f>
        <v/>
      </c>
      <c r="T761" s="15" t="str">
        <f aca="false">IF($A761="","",COUNTIFS(Records!$C$5:$C$3000,$A761,Records!$R$5:$R$3000,"&gt;0",Records!$Y$5:$Y$3000,"&lt;&gt;Closed"))</f>
        <v/>
      </c>
      <c r="U761" s="20"/>
      <c r="V761" s="20"/>
      <c r="W761" s="20"/>
      <c r="X761" s="20"/>
      <c r="Y761" s="20"/>
      <c r="Z761" s="20"/>
      <c r="AA761" s="20"/>
      <c r="AB761" s="20"/>
      <c r="AC761" s="20"/>
      <c r="AD761" s="20"/>
      <c r="AE761" s="20"/>
      <c r="AF761" s="20"/>
      <c r="AG761" s="20"/>
      <c r="AH761" s="20"/>
      <c r="AI761" s="20"/>
      <c r="AJ761" s="21"/>
      <c r="AK761" s="15" t="str">
        <f aca="true">IF($AJ761="","",$AJ761-TODAY())</f>
        <v/>
      </c>
      <c r="AL761" s="16" t="str">
        <f aca="false">IF($AJ761="","",IF($AK761&lt;0,"Danger",IF($AK761&lt;=Lists!$M$24,"Alert","OK")))</f>
        <v/>
      </c>
      <c r="AM761" s="19"/>
      <c r="AN761" s="19"/>
      <c r="AO761" s="19"/>
      <c r="AP761" s="19"/>
      <c r="AQ761" s="19"/>
      <c r="AR761" s="19"/>
      <c r="AS761" s="19"/>
      <c r="AT761" s="19"/>
      <c r="AU761" s="19"/>
      <c r="AV761" s="19"/>
    </row>
    <row r="762" customFormat="false" ht="15" hidden="false" customHeight="false" outlineLevel="0" collapsed="false">
      <c r="A762" s="19"/>
      <c r="B762" s="19"/>
      <c r="C762" s="19"/>
      <c r="D762" s="19"/>
      <c r="E762" s="19"/>
      <c r="F762" s="19"/>
      <c r="G762" s="19"/>
      <c r="H762" s="19"/>
      <c r="I762" s="19"/>
      <c r="J762" s="19"/>
      <c r="K762" s="19"/>
      <c r="L762" s="20"/>
      <c r="M762" s="20"/>
      <c r="N762" s="20"/>
      <c r="O762" s="20"/>
      <c r="P762" s="20"/>
      <c r="Q762" s="15" t="str">
        <f aca="false">IF(COUNT($L762:$P762)&lt;5,"",ROUND(($L762*Lists!$M$2+$M762*Lists!$M$3+$N762*Lists!$M$4+$O762*Lists!$M$5+$P762*Lists!$M$6)/5*100,0))</f>
        <v/>
      </c>
      <c r="R762" s="16" t="str">
        <f aca="false">IF($Q762="","",IF($Q762&gt;=Lists!$M$20,"A",IF($Q762&gt;=Lists!$M$21,"B","C")))</f>
        <v/>
      </c>
      <c r="S762" s="16" t="str">
        <f aca="false">IF($A762="","",IF(COUNTIF(Records!$C$5:$C$3000,$A762)=0,"No data",CHOOSE(_xlfn.MAXIFS(Records!$R$5:$R$3000,Records!$C$5:$C$3000,$A762,Records!$Y$5:$Y$3000,"&lt;&gt;Closed")+1,"OK","Alert","Danger")))</f>
        <v/>
      </c>
      <c r="T762" s="15" t="str">
        <f aca="false">IF($A762="","",COUNTIFS(Records!$C$5:$C$3000,$A762,Records!$R$5:$R$3000,"&gt;0",Records!$Y$5:$Y$3000,"&lt;&gt;Closed"))</f>
        <v/>
      </c>
      <c r="U762" s="20"/>
      <c r="V762" s="20"/>
      <c r="W762" s="20"/>
      <c r="X762" s="20"/>
      <c r="Y762" s="20"/>
      <c r="Z762" s="20"/>
      <c r="AA762" s="20"/>
      <c r="AB762" s="20"/>
      <c r="AC762" s="20"/>
      <c r="AD762" s="20"/>
      <c r="AE762" s="20"/>
      <c r="AF762" s="20"/>
      <c r="AG762" s="20"/>
      <c r="AH762" s="20"/>
      <c r="AI762" s="20"/>
      <c r="AJ762" s="21"/>
      <c r="AK762" s="15" t="str">
        <f aca="true">IF($AJ762="","",$AJ762-TODAY())</f>
        <v/>
      </c>
      <c r="AL762" s="16" t="str">
        <f aca="false">IF($AJ762="","",IF($AK762&lt;0,"Danger",IF($AK762&lt;=Lists!$M$24,"Alert","OK")))</f>
        <v/>
      </c>
      <c r="AM762" s="19"/>
      <c r="AN762" s="19"/>
      <c r="AO762" s="19"/>
      <c r="AP762" s="19"/>
      <c r="AQ762" s="19"/>
      <c r="AR762" s="19"/>
      <c r="AS762" s="19"/>
      <c r="AT762" s="19"/>
      <c r="AU762" s="19"/>
      <c r="AV762" s="19"/>
    </row>
    <row r="763" customFormat="false" ht="15" hidden="false" customHeight="false" outlineLevel="0" collapsed="false">
      <c r="A763" s="19"/>
      <c r="B763" s="19"/>
      <c r="C763" s="19"/>
      <c r="D763" s="19"/>
      <c r="E763" s="19"/>
      <c r="F763" s="19"/>
      <c r="G763" s="19"/>
      <c r="H763" s="19"/>
      <c r="I763" s="19"/>
      <c r="J763" s="19"/>
      <c r="K763" s="19"/>
      <c r="L763" s="20"/>
      <c r="M763" s="20"/>
      <c r="N763" s="20"/>
      <c r="O763" s="20"/>
      <c r="P763" s="20"/>
      <c r="Q763" s="15" t="str">
        <f aca="false">IF(COUNT($L763:$P763)&lt;5,"",ROUND(($L763*Lists!$M$2+$M763*Lists!$M$3+$N763*Lists!$M$4+$O763*Lists!$M$5+$P763*Lists!$M$6)/5*100,0))</f>
        <v/>
      </c>
      <c r="R763" s="16" t="str">
        <f aca="false">IF($Q763="","",IF($Q763&gt;=Lists!$M$20,"A",IF($Q763&gt;=Lists!$M$21,"B","C")))</f>
        <v/>
      </c>
      <c r="S763" s="16" t="str">
        <f aca="false">IF($A763="","",IF(COUNTIF(Records!$C$5:$C$3000,$A763)=0,"No data",CHOOSE(_xlfn.MAXIFS(Records!$R$5:$R$3000,Records!$C$5:$C$3000,$A763,Records!$Y$5:$Y$3000,"&lt;&gt;Closed")+1,"OK","Alert","Danger")))</f>
        <v/>
      </c>
      <c r="T763" s="15" t="str">
        <f aca="false">IF($A763="","",COUNTIFS(Records!$C$5:$C$3000,$A763,Records!$R$5:$R$3000,"&gt;0",Records!$Y$5:$Y$3000,"&lt;&gt;Closed"))</f>
        <v/>
      </c>
      <c r="U763" s="20"/>
      <c r="V763" s="20"/>
      <c r="W763" s="20"/>
      <c r="X763" s="20"/>
      <c r="Y763" s="20"/>
      <c r="Z763" s="20"/>
      <c r="AA763" s="20"/>
      <c r="AB763" s="20"/>
      <c r="AC763" s="20"/>
      <c r="AD763" s="20"/>
      <c r="AE763" s="20"/>
      <c r="AF763" s="20"/>
      <c r="AG763" s="20"/>
      <c r="AH763" s="20"/>
      <c r="AI763" s="20"/>
      <c r="AJ763" s="21"/>
      <c r="AK763" s="15" t="str">
        <f aca="true">IF($AJ763="","",$AJ763-TODAY())</f>
        <v/>
      </c>
      <c r="AL763" s="16" t="str">
        <f aca="false">IF($AJ763="","",IF($AK763&lt;0,"Danger",IF($AK763&lt;=Lists!$M$24,"Alert","OK")))</f>
        <v/>
      </c>
      <c r="AM763" s="19"/>
      <c r="AN763" s="19"/>
      <c r="AO763" s="19"/>
      <c r="AP763" s="19"/>
      <c r="AQ763" s="19"/>
      <c r="AR763" s="19"/>
      <c r="AS763" s="19"/>
      <c r="AT763" s="19"/>
      <c r="AU763" s="19"/>
      <c r="AV763" s="19"/>
    </row>
    <row r="764" customFormat="false" ht="15" hidden="false" customHeight="false" outlineLevel="0" collapsed="false">
      <c r="A764" s="19"/>
      <c r="B764" s="19"/>
      <c r="C764" s="19"/>
      <c r="D764" s="19"/>
      <c r="E764" s="19"/>
      <c r="F764" s="19"/>
      <c r="G764" s="19"/>
      <c r="H764" s="19"/>
      <c r="I764" s="19"/>
      <c r="J764" s="19"/>
      <c r="K764" s="19"/>
      <c r="L764" s="20"/>
      <c r="M764" s="20"/>
      <c r="N764" s="20"/>
      <c r="O764" s="20"/>
      <c r="P764" s="20"/>
      <c r="Q764" s="15" t="str">
        <f aca="false">IF(COUNT($L764:$P764)&lt;5,"",ROUND(($L764*Lists!$M$2+$M764*Lists!$M$3+$N764*Lists!$M$4+$O764*Lists!$M$5+$P764*Lists!$M$6)/5*100,0))</f>
        <v/>
      </c>
      <c r="R764" s="16" t="str">
        <f aca="false">IF($Q764="","",IF($Q764&gt;=Lists!$M$20,"A",IF($Q764&gt;=Lists!$M$21,"B","C")))</f>
        <v/>
      </c>
      <c r="S764" s="16" t="str">
        <f aca="false">IF($A764="","",IF(COUNTIF(Records!$C$5:$C$3000,$A764)=0,"No data",CHOOSE(_xlfn.MAXIFS(Records!$R$5:$R$3000,Records!$C$5:$C$3000,$A764,Records!$Y$5:$Y$3000,"&lt;&gt;Closed")+1,"OK","Alert","Danger")))</f>
        <v/>
      </c>
      <c r="T764" s="15" t="str">
        <f aca="false">IF($A764="","",COUNTIFS(Records!$C$5:$C$3000,$A764,Records!$R$5:$R$3000,"&gt;0",Records!$Y$5:$Y$3000,"&lt;&gt;Closed"))</f>
        <v/>
      </c>
      <c r="U764" s="20"/>
      <c r="V764" s="20"/>
      <c r="W764" s="20"/>
      <c r="X764" s="20"/>
      <c r="Y764" s="20"/>
      <c r="Z764" s="20"/>
      <c r="AA764" s="20"/>
      <c r="AB764" s="20"/>
      <c r="AC764" s="20"/>
      <c r="AD764" s="20"/>
      <c r="AE764" s="20"/>
      <c r="AF764" s="20"/>
      <c r="AG764" s="20"/>
      <c r="AH764" s="20"/>
      <c r="AI764" s="20"/>
      <c r="AJ764" s="21"/>
      <c r="AK764" s="15" t="str">
        <f aca="true">IF($AJ764="","",$AJ764-TODAY())</f>
        <v/>
      </c>
      <c r="AL764" s="16" t="str">
        <f aca="false">IF($AJ764="","",IF($AK764&lt;0,"Danger",IF($AK764&lt;=Lists!$M$24,"Alert","OK")))</f>
        <v/>
      </c>
      <c r="AM764" s="19"/>
      <c r="AN764" s="19"/>
      <c r="AO764" s="19"/>
      <c r="AP764" s="19"/>
      <c r="AQ764" s="19"/>
      <c r="AR764" s="19"/>
      <c r="AS764" s="19"/>
      <c r="AT764" s="19"/>
      <c r="AU764" s="19"/>
      <c r="AV764" s="19"/>
    </row>
    <row r="765" customFormat="false" ht="15" hidden="false" customHeight="false" outlineLevel="0" collapsed="false">
      <c r="A765" s="19"/>
      <c r="B765" s="19"/>
      <c r="C765" s="19"/>
      <c r="D765" s="19"/>
      <c r="E765" s="19"/>
      <c r="F765" s="19"/>
      <c r="G765" s="19"/>
      <c r="H765" s="19"/>
      <c r="I765" s="19"/>
      <c r="J765" s="19"/>
      <c r="K765" s="19"/>
      <c r="L765" s="20"/>
      <c r="M765" s="20"/>
      <c r="N765" s="20"/>
      <c r="O765" s="20"/>
      <c r="P765" s="20"/>
      <c r="Q765" s="15" t="str">
        <f aca="false">IF(COUNT($L765:$P765)&lt;5,"",ROUND(($L765*Lists!$M$2+$M765*Lists!$M$3+$N765*Lists!$M$4+$O765*Lists!$M$5+$P765*Lists!$M$6)/5*100,0))</f>
        <v/>
      </c>
      <c r="R765" s="16" t="str">
        <f aca="false">IF($Q765="","",IF($Q765&gt;=Lists!$M$20,"A",IF($Q765&gt;=Lists!$M$21,"B","C")))</f>
        <v/>
      </c>
      <c r="S765" s="16" t="str">
        <f aca="false">IF($A765="","",IF(COUNTIF(Records!$C$5:$C$3000,$A765)=0,"No data",CHOOSE(_xlfn.MAXIFS(Records!$R$5:$R$3000,Records!$C$5:$C$3000,$A765,Records!$Y$5:$Y$3000,"&lt;&gt;Closed")+1,"OK","Alert","Danger")))</f>
        <v/>
      </c>
      <c r="T765" s="15" t="str">
        <f aca="false">IF($A765="","",COUNTIFS(Records!$C$5:$C$3000,$A765,Records!$R$5:$R$3000,"&gt;0",Records!$Y$5:$Y$3000,"&lt;&gt;Closed"))</f>
        <v/>
      </c>
      <c r="U765" s="20"/>
      <c r="V765" s="20"/>
      <c r="W765" s="20"/>
      <c r="X765" s="20"/>
      <c r="Y765" s="20"/>
      <c r="Z765" s="20"/>
      <c r="AA765" s="20"/>
      <c r="AB765" s="20"/>
      <c r="AC765" s="20"/>
      <c r="AD765" s="20"/>
      <c r="AE765" s="20"/>
      <c r="AF765" s="20"/>
      <c r="AG765" s="20"/>
      <c r="AH765" s="20"/>
      <c r="AI765" s="20"/>
      <c r="AJ765" s="21"/>
      <c r="AK765" s="15" t="str">
        <f aca="true">IF($AJ765="","",$AJ765-TODAY())</f>
        <v/>
      </c>
      <c r="AL765" s="16" t="str">
        <f aca="false">IF($AJ765="","",IF($AK765&lt;0,"Danger",IF($AK765&lt;=Lists!$M$24,"Alert","OK")))</f>
        <v/>
      </c>
      <c r="AM765" s="19"/>
      <c r="AN765" s="19"/>
      <c r="AO765" s="19"/>
      <c r="AP765" s="19"/>
      <c r="AQ765" s="19"/>
      <c r="AR765" s="19"/>
      <c r="AS765" s="19"/>
      <c r="AT765" s="19"/>
      <c r="AU765" s="19"/>
      <c r="AV765" s="19"/>
    </row>
    <row r="766" customFormat="false" ht="15" hidden="false" customHeight="false" outlineLevel="0" collapsed="false">
      <c r="A766" s="19"/>
      <c r="B766" s="19"/>
      <c r="C766" s="19"/>
      <c r="D766" s="19"/>
      <c r="E766" s="19"/>
      <c r="F766" s="19"/>
      <c r="G766" s="19"/>
      <c r="H766" s="19"/>
      <c r="I766" s="19"/>
      <c r="J766" s="19"/>
      <c r="K766" s="19"/>
      <c r="L766" s="20"/>
      <c r="M766" s="20"/>
      <c r="N766" s="20"/>
      <c r="O766" s="20"/>
      <c r="P766" s="20"/>
      <c r="Q766" s="15" t="str">
        <f aca="false">IF(COUNT($L766:$P766)&lt;5,"",ROUND(($L766*Lists!$M$2+$M766*Lists!$M$3+$N766*Lists!$M$4+$O766*Lists!$M$5+$P766*Lists!$M$6)/5*100,0))</f>
        <v/>
      </c>
      <c r="R766" s="16" t="str">
        <f aca="false">IF($Q766="","",IF($Q766&gt;=Lists!$M$20,"A",IF($Q766&gt;=Lists!$M$21,"B","C")))</f>
        <v/>
      </c>
      <c r="S766" s="16" t="str">
        <f aca="false">IF($A766="","",IF(COUNTIF(Records!$C$5:$C$3000,$A766)=0,"No data",CHOOSE(_xlfn.MAXIFS(Records!$R$5:$R$3000,Records!$C$5:$C$3000,$A766,Records!$Y$5:$Y$3000,"&lt;&gt;Closed")+1,"OK","Alert","Danger")))</f>
        <v/>
      </c>
      <c r="T766" s="15" t="str">
        <f aca="false">IF($A766="","",COUNTIFS(Records!$C$5:$C$3000,$A766,Records!$R$5:$R$3000,"&gt;0",Records!$Y$5:$Y$3000,"&lt;&gt;Closed"))</f>
        <v/>
      </c>
      <c r="U766" s="20"/>
      <c r="V766" s="20"/>
      <c r="W766" s="20"/>
      <c r="X766" s="20"/>
      <c r="Y766" s="20"/>
      <c r="Z766" s="20"/>
      <c r="AA766" s="20"/>
      <c r="AB766" s="20"/>
      <c r="AC766" s="20"/>
      <c r="AD766" s="20"/>
      <c r="AE766" s="20"/>
      <c r="AF766" s="20"/>
      <c r="AG766" s="20"/>
      <c r="AH766" s="20"/>
      <c r="AI766" s="20"/>
      <c r="AJ766" s="21"/>
      <c r="AK766" s="15" t="str">
        <f aca="true">IF($AJ766="","",$AJ766-TODAY())</f>
        <v/>
      </c>
      <c r="AL766" s="16" t="str">
        <f aca="false">IF($AJ766="","",IF($AK766&lt;0,"Danger",IF($AK766&lt;=Lists!$M$24,"Alert","OK")))</f>
        <v/>
      </c>
      <c r="AM766" s="19"/>
      <c r="AN766" s="19"/>
      <c r="AO766" s="19"/>
      <c r="AP766" s="19"/>
      <c r="AQ766" s="19"/>
      <c r="AR766" s="19"/>
      <c r="AS766" s="19"/>
      <c r="AT766" s="19"/>
      <c r="AU766" s="19"/>
      <c r="AV766" s="19"/>
    </row>
    <row r="767" customFormat="false" ht="15" hidden="false" customHeight="false" outlineLevel="0" collapsed="false">
      <c r="A767" s="19"/>
      <c r="B767" s="19"/>
      <c r="C767" s="19"/>
      <c r="D767" s="19"/>
      <c r="E767" s="19"/>
      <c r="F767" s="19"/>
      <c r="G767" s="19"/>
      <c r="H767" s="19"/>
      <c r="I767" s="19"/>
      <c r="J767" s="19"/>
      <c r="K767" s="19"/>
      <c r="L767" s="20"/>
      <c r="M767" s="20"/>
      <c r="N767" s="20"/>
      <c r="O767" s="20"/>
      <c r="P767" s="20"/>
      <c r="Q767" s="15" t="str">
        <f aca="false">IF(COUNT($L767:$P767)&lt;5,"",ROUND(($L767*Lists!$M$2+$M767*Lists!$M$3+$N767*Lists!$M$4+$O767*Lists!$M$5+$P767*Lists!$M$6)/5*100,0))</f>
        <v/>
      </c>
      <c r="R767" s="16" t="str">
        <f aca="false">IF($Q767="","",IF($Q767&gt;=Lists!$M$20,"A",IF($Q767&gt;=Lists!$M$21,"B","C")))</f>
        <v/>
      </c>
      <c r="S767" s="16" t="str">
        <f aca="false">IF($A767="","",IF(COUNTIF(Records!$C$5:$C$3000,$A767)=0,"No data",CHOOSE(_xlfn.MAXIFS(Records!$R$5:$R$3000,Records!$C$5:$C$3000,$A767,Records!$Y$5:$Y$3000,"&lt;&gt;Closed")+1,"OK","Alert","Danger")))</f>
        <v/>
      </c>
      <c r="T767" s="15" t="str">
        <f aca="false">IF($A767="","",COUNTIFS(Records!$C$5:$C$3000,$A767,Records!$R$5:$R$3000,"&gt;0",Records!$Y$5:$Y$3000,"&lt;&gt;Closed"))</f>
        <v/>
      </c>
      <c r="U767" s="20"/>
      <c r="V767" s="20"/>
      <c r="W767" s="20"/>
      <c r="X767" s="20"/>
      <c r="Y767" s="20"/>
      <c r="Z767" s="20"/>
      <c r="AA767" s="20"/>
      <c r="AB767" s="20"/>
      <c r="AC767" s="20"/>
      <c r="AD767" s="20"/>
      <c r="AE767" s="20"/>
      <c r="AF767" s="20"/>
      <c r="AG767" s="20"/>
      <c r="AH767" s="20"/>
      <c r="AI767" s="20"/>
      <c r="AJ767" s="21"/>
      <c r="AK767" s="15" t="str">
        <f aca="true">IF($AJ767="","",$AJ767-TODAY())</f>
        <v/>
      </c>
      <c r="AL767" s="16" t="str">
        <f aca="false">IF($AJ767="","",IF($AK767&lt;0,"Danger",IF($AK767&lt;=Lists!$M$24,"Alert","OK")))</f>
        <v/>
      </c>
      <c r="AM767" s="19"/>
      <c r="AN767" s="19"/>
      <c r="AO767" s="19"/>
      <c r="AP767" s="19"/>
      <c r="AQ767" s="19"/>
      <c r="AR767" s="19"/>
      <c r="AS767" s="19"/>
      <c r="AT767" s="19"/>
      <c r="AU767" s="19"/>
      <c r="AV767" s="19"/>
    </row>
    <row r="768" customFormat="false" ht="15" hidden="false" customHeight="false" outlineLevel="0" collapsed="false">
      <c r="A768" s="19"/>
      <c r="B768" s="19"/>
      <c r="C768" s="19"/>
      <c r="D768" s="19"/>
      <c r="E768" s="19"/>
      <c r="F768" s="19"/>
      <c r="G768" s="19"/>
      <c r="H768" s="19"/>
      <c r="I768" s="19"/>
      <c r="J768" s="19"/>
      <c r="K768" s="19"/>
      <c r="L768" s="20"/>
      <c r="M768" s="20"/>
      <c r="N768" s="20"/>
      <c r="O768" s="20"/>
      <c r="P768" s="20"/>
      <c r="Q768" s="15" t="str">
        <f aca="false">IF(COUNT($L768:$P768)&lt;5,"",ROUND(($L768*Lists!$M$2+$M768*Lists!$M$3+$N768*Lists!$M$4+$O768*Lists!$M$5+$P768*Lists!$M$6)/5*100,0))</f>
        <v/>
      </c>
      <c r="R768" s="16" t="str">
        <f aca="false">IF($Q768="","",IF($Q768&gt;=Lists!$M$20,"A",IF($Q768&gt;=Lists!$M$21,"B","C")))</f>
        <v/>
      </c>
      <c r="S768" s="16" t="str">
        <f aca="false">IF($A768="","",IF(COUNTIF(Records!$C$5:$C$3000,$A768)=0,"No data",CHOOSE(_xlfn.MAXIFS(Records!$R$5:$R$3000,Records!$C$5:$C$3000,$A768,Records!$Y$5:$Y$3000,"&lt;&gt;Closed")+1,"OK","Alert","Danger")))</f>
        <v/>
      </c>
      <c r="T768" s="15" t="str">
        <f aca="false">IF($A768="","",COUNTIFS(Records!$C$5:$C$3000,$A768,Records!$R$5:$R$3000,"&gt;0",Records!$Y$5:$Y$3000,"&lt;&gt;Closed"))</f>
        <v/>
      </c>
      <c r="U768" s="20"/>
      <c r="V768" s="20"/>
      <c r="W768" s="20"/>
      <c r="X768" s="20"/>
      <c r="Y768" s="20"/>
      <c r="Z768" s="20"/>
      <c r="AA768" s="20"/>
      <c r="AB768" s="20"/>
      <c r="AC768" s="20"/>
      <c r="AD768" s="20"/>
      <c r="AE768" s="20"/>
      <c r="AF768" s="20"/>
      <c r="AG768" s="20"/>
      <c r="AH768" s="20"/>
      <c r="AI768" s="20"/>
      <c r="AJ768" s="21"/>
      <c r="AK768" s="15" t="str">
        <f aca="true">IF($AJ768="","",$AJ768-TODAY())</f>
        <v/>
      </c>
      <c r="AL768" s="16" t="str">
        <f aca="false">IF($AJ768="","",IF($AK768&lt;0,"Danger",IF($AK768&lt;=Lists!$M$24,"Alert","OK")))</f>
        <v/>
      </c>
      <c r="AM768" s="19"/>
      <c r="AN768" s="19"/>
      <c r="AO768" s="19"/>
      <c r="AP768" s="19"/>
      <c r="AQ768" s="19"/>
      <c r="AR768" s="19"/>
      <c r="AS768" s="19"/>
      <c r="AT768" s="19"/>
      <c r="AU768" s="19"/>
      <c r="AV768" s="19"/>
    </row>
    <row r="769" customFormat="false" ht="15" hidden="false" customHeight="false" outlineLevel="0" collapsed="false">
      <c r="A769" s="19"/>
      <c r="B769" s="19"/>
      <c r="C769" s="19"/>
      <c r="D769" s="19"/>
      <c r="E769" s="19"/>
      <c r="F769" s="19"/>
      <c r="G769" s="19"/>
      <c r="H769" s="19"/>
      <c r="I769" s="19"/>
      <c r="J769" s="19"/>
      <c r="K769" s="19"/>
      <c r="L769" s="20"/>
      <c r="M769" s="20"/>
      <c r="N769" s="20"/>
      <c r="O769" s="20"/>
      <c r="P769" s="20"/>
      <c r="Q769" s="15" t="str">
        <f aca="false">IF(COUNT($L769:$P769)&lt;5,"",ROUND(($L769*Lists!$M$2+$M769*Lists!$M$3+$N769*Lists!$M$4+$O769*Lists!$M$5+$P769*Lists!$M$6)/5*100,0))</f>
        <v/>
      </c>
      <c r="R769" s="16" t="str">
        <f aca="false">IF($Q769="","",IF($Q769&gt;=Lists!$M$20,"A",IF($Q769&gt;=Lists!$M$21,"B","C")))</f>
        <v/>
      </c>
      <c r="S769" s="16" t="str">
        <f aca="false">IF($A769="","",IF(COUNTIF(Records!$C$5:$C$3000,$A769)=0,"No data",CHOOSE(_xlfn.MAXIFS(Records!$R$5:$R$3000,Records!$C$5:$C$3000,$A769,Records!$Y$5:$Y$3000,"&lt;&gt;Closed")+1,"OK","Alert","Danger")))</f>
        <v/>
      </c>
      <c r="T769" s="15" t="str">
        <f aca="false">IF($A769="","",COUNTIFS(Records!$C$5:$C$3000,$A769,Records!$R$5:$R$3000,"&gt;0",Records!$Y$5:$Y$3000,"&lt;&gt;Closed"))</f>
        <v/>
      </c>
      <c r="U769" s="20"/>
      <c r="V769" s="20"/>
      <c r="W769" s="20"/>
      <c r="X769" s="20"/>
      <c r="Y769" s="20"/>
      <c r="Z769" s="20"/>
      <c r="AA769" s="20"/>
      <c r="AB769" s="20"/>
      <c r="AC769" s="20"/>
      <c r="AD769" s="20"/>
      <c r="AE769" s="20"/>
      <c r="AF769" s="20"/>
      <c r="AG769" s="20"/>
      <c r="AH769" s="20"/>
      <c r="AI769" s="20"/>
      <c r="AJ769" s="21"/>
      <c r="AK769" s="15" t="str">
        <f aca="true">IF($AJ769="","",$AJ769-TODAY())</f>
        <v/>
      </c>
      <c r="AL769" s="16" t="str">
        <f aca="false">IF($AJ769="","",IF($AK769&lt;0,"Danger",IF($AK769&lt;=Lists!$M$24,"Alert","OK")))</f>
        <v/>
      </c>
      <c r="AM769" s="19"/>
      <c r="AN769" s="19"/>
      <c r="AO769" s="19"/>
      <c r="AP769" s="19"/>
      <c r="AQ769" s="19"/>
      <c r="AR769" s="19"/>
      <c r="AS769" s="19"/>
      <c r="AT769" s="19"/>
      <c r="AU769" s="19"/>
      <c r="AV769" s="19"/>
    </row>
    <row r="770" customFormat="false" ht="15" hidden="false" customHeight="false" outlineLevel="0" collapsed="false">
      <c r="A770" s="19"/>
      <c r="B770" s="19"/>
      <c r="C770" s="19"/>
      <c r="D770" s="19"/>
      <c r="E770" s="19"/>
      <c r="F770" s="19"/>
      <c r="G770" s="19"/>
      <c r="H770" s="19"/>
      <c r="I770" s="19"/>
      <c r="J770" s="19"/>
      <c r="K770" s="19"/>
      <c r="L770" s="20"/>
      <c r="M770" s="20"/>
      <c r="N770" s="20"/>
      <c r="O770" s="20"/>
      <c r="P770" s="20"/>
      <c r="Q770" s="15" t="str">
        <f aca="false">IF(COUNT($L770:$P770)&lt;5,"",ROUND(($L770*Lists!$M$2+$M770*Lists!$M$3+$N770*Lists!$M$4+$O770*Lists!$M$5+$P770*Lists!$M$6)/5*100,0))</f>
        <v/>
      </c>
      <c r="R770" s="16" t="str">
        <f aca="false">IF($Q770="","",IF($Q770&gt;=Lists!$M$20,"A",IF($Q770&gt;=Lists!$M$21,"B","C")))</f>
        <v/>
      </c>
      <c r="S770" s="16" t="str">
        <f aca="false">IF($A770="","",IF(COUNTIF(Records!$C$5:$C$3000,$A770)=0,"No data",CHOOSE(_xlfn.MAXIFS(Records!$R$5:$R$3000,Records!$C$5:$C$3000,$A770,Records!$Y$5:$Y$3000,"&lt;&gt;Closed")+1,"OK","Alert","Danger")))</f>
        <v/>
      </c>
      <c r="T770" s="15" t="str">
        <f aca="false">IF($A770="","",COUNTIFS(Records!$C$5:$C$3000,$A770,Records!$R$5:$R$3000,"&gt;0",Records!$Y$5:$Y$3000,"&lt;&gt;Closed"))</f>
        <v/>
      </c>
      <c r="U770" s="20"/>
      <c r="V770" s="20"/>
      <c r="W770" s="20"/>
      <c r="X770" s="20"/>
      <c r="Y770" s="20"/>
      <c r="Z770" s="20"/>
      <c r="AA770" s="20"/>
      <c r="AB770" s="20"/>
      <c r="AC770" s="20"/>
      <c r="AD770" s="20"/>
      <c r="AE770" s="20"/>
      <c r="AF770" s="20"/>
      <c r="AG770" s="20"/>
      <c r="AH770" s="20"/>
      <c r="AI770" s="20"/>
      <c r="AJ770" s="21"/>
      <c r="AK770" s="15" t="str">
        <f aca="true">IF($AJ770="","",$AJ770-TODAY())</f>
        <v/>
      </c>
      <c r="AL770" s="16" t="str">
        <f aca="false">IF($AJ770="","",IF($AK770&lt;0,"Danger",IF($AK770&lt;=Lists!$M$24,"Alert","OK")))</f>
        <v/>
      </c>
      <c r="AM770" s="19"/>
      <c r="AN770" s="19"/>
      <c r="AO770" s="19"/>
      <c r="AP770" s="19"/>
      <c r="AQ770" s="19"/>
      <c r="AR770" s="19"/>
      <c r="AS770" s="19"/>
      <c r="AT770" s="19"/>
      <c r="AU770" s="19"/>
      <c r="AV770" s="19"/>
    </row>
    <row r="771" customFormat="false" ht="15" hidden="false" customHeight="false" outlineLevel="0" collapsed="false">
      <c r="A771" s="19"/>
      <c r="B771" s="19"/>
      <c r="C771" s="19"/>
      <c r="D771" s="19"/>
      <c r="E771" s="19"/>
      <c r="F771" s="19"/>
      <c r="G771" s="19"/>
      <c r="H771" s="19"/>
      <c r="I771" s="19"/>
      <c r="J771" s="19"/>
      <c r="K771" s="19"/>
      <c r="L771" s="20"/>
      <c r="M771" s="20"/>
      <c r="N771" s="20"/>
      <c r="O771" s="20"/>
      <c r="P771" s="20"/>
      <c r="Q771" s="15" t="str">
        <f aca="false">IF(COUNT($L771:$P771)&lt;5,"",ROUND(($L771*Lists!$M$2+$M771*Lists!$M$3+$N771*Lists!$M$4+$O771*Lists!$M$5+$P771*Lists!$M$6)/5*100,0))</f>
        <v/>
      </c>
      <c r="R771" s="16" t="str">
        <f aca="false">IF($Q771="","",IF($Q771&gt;=Lists!$M$20,"A",IF($Q771&gt;=Lists!$M$21,"B","C")))</f>
        <v/>
      </c>
      <c r="S771" s="16" t="str">
        <f aca="false">IF($A771="","",IF(COUNTIF(Records!$C$5:$C$3000,$A771)=0,"No data",CHOOSE(_xlfn.MAXIFS(Records!$R$5:$R$3000,Records!$C$5:$C$3000,$A771,Records!$Y$5:$Y$3000,"&lt;&gt;Closed")+1,"OK","Alert","Danger")))</f>
        <v/>
      </c>
      <c r="T771" s="15" t="str">
        <f aca="false">IF($A771="","",COUNTIFS(Records!$C$5:$C$3000,$A771,Records!$R$5:$R$3000,"&gt;0",Records!$Y$5:$Y$3000,"&lt;&gt;Closed"))</f>
        <v/>
      </c>
      <c r="U771" s="20"/>
      <c r="V771" s="20"/>
      <c r="W771" s="20"/>
      <c r="X771" s="20"/>
      <c r="Y771" s="20"/>
      <c r="Z771" s="20"/>
      <c r="AA771" s="20"/>
      <c r="AB771" s="20"/>
      <c r="AC771" s="20"/>
      <c r="AD771" s="20"/>
      <c r="AE771" s="20"/>
      <c r="AF771" s="20"/>
      <c r="AG771" s="20"/>
      <c r="AH771" s="20"/>
      <c r="AI771" s="20"/>
      <c r="AJ771" s="21"/>
      <c r="AK771" s="15" t="str">
        <f aca="true">IF($AJ771="","",$AJ771-TODAY())</f>
        <v/>
      </c>
      <c r="AL771" s="16" t="str">
        <f aca="false">IF($AJ771="","",IF($AK771&lt;0,"Danger",IF($AK771&lt;=Lists!$M$24,"Alert","OK")))</f>
        <v/>
      </c>
      <c r="AM771" s="19"/>
      <c r="AN771" s="19"/>
      <c r="AO771" s="19"/>
      <c r="AP771" s="19"/>
      <c r="AQ771" s="19"/>
      <c r="AR771" s="19"/>
      <c r="AS771" s="19"/>
      <c r="AT771" s="19"/>
      <c r="AU771" s="19"/>
      <c r="AV771" s="19"/>
    </row>
    <row r="772" customFormat="false" ht="15" hidden="false" customHeight="false" outlineLevel="0" collapsed="false">
      <c r="A772" s="19"/>
      <c r="B772" s="19"/>
      <c r="C772" s="19"/>
      <c r="D772" s="19"/>
      <c r="E772" s="19"/>
      <c r="F772" s="19"/>
      <c r="G772" s="19"/>
      <c r="H772" s="19"/>
      <c r="I772" s="19"/>
      <c r="J772" s="19"/>
      <c r="K772" s="19"/>
      <c r="L772" s="20"/>
      <c r="M772" s="20"/>
      <c r="N772" s="20"/>
      <c r="O772" s="20"/>
      <c r="P772" s="20"/>
      <c r="Q772" s="15" t="str">
        <f aca="false">IF(COUNT($L772:$P772)&lt;5,"",ROUND(($L772*Lists!$M$2+$M772*Lists!$M$3+$N772*Lists!$M$4+$O772*Lists!$M$5+$P772*Lists!$M$6)/5*100,0))</f>
        <v/>
      </c>
      <c r="R772" s="16" t="str">
        <f aca="false">IF($Q772="","",IF($Q772&gt;=Lists!$M$20,"A",IF($Q772&gt;=Lists!$M$21,"B","C")))</f>
        <v/>
      </c>
      <c r="S772" s="16" t="str">
        <f aca="false">IF($A772="","",IF(COUNTIF(Records!$C$5:$C$3000,$A772)=0,"No data",CHOOSE(_xlfn.MAXIFS(Records!$R$5:$R$3000,Records!$C$5:$C$3000,$A772,Records!$Y$5:$Y$3000,"&lt;&gt;Closed")+1,"OK","Alert","Danger")))</f>
        <v/>
      </c>
      <c r="T772" s="15" t="str">
        <f aca="false">IF($A772="","",COUNTIFS(Records!$C$5:$C$3000,$A772,Records!$R$5:$R$3000,"&gt;0",Records!$Y$5:$Y$3000,"&lt;&gt;Closed"))</f>
        <v/>
      </c>
      <c r="U772" s="20"/>
      <c r="V772" s="20"/>
      <c r="W772" s="20"/>
      <c r="X772" s="20"/>
      <c r="Y772" s="20"/>
      <c r="Z772" s="20"/>
      <c r="AA772" s="20"/>
      <c r="AB772" s="20"/>
      <c r="AC772" s="20"/>
      <c r="AD772" s="20"/>
      <c r="AE772" s="20"/>
      <c r="AF772" s="20"/>
      <c r="AG772" s="20"/>
      <c r="AH772" s="20"/>
      <c r="AI772" s="20"/>
      <c r="AJ772" s="21"/>
      <c r="AK772" s="15" t="str">
        <f aca="true">IF($AJ772="","",$AJ772-TODAY())</f>
        <v/>
      </c>
      <c r="AL772" s="16" t="str">
        <f aca="false">IF($AJ772="","",IF($AK772&lt;0,"Danger",IF($AK772&lt;=Lists!$M$24,"Alert","OK")))</f>
        <v/>
      </c>
      <c r="AM772" s="19"/>
      <c r="AN772" s="19"/>
      <c r="AO772" s="19"/>
      <c r="AP772" s="19"/>
      <c r="AQ772" s="19"/>
      <c r="AR772" s="19"/>
      <c r="AS772" s="19"/>
      <c r="AT772" s="19"/>
      <c r="AU772" s="19"/>
      <c r="AV772" s="19"/>
    </row>
    <row r="773" customFormat="false" ht="15" hidden="false" customHeight="false" outlineLevel="0" collapsed="false">
      <c r="A773" s="19"/>
      <c r="B773" s="19"/>
      <c r="C773" s="19"/>
      <c r="D773" s="19"/>
      <c r="E773" s="19"/>
      <c r="F773" s="19"/>
      <c r="G773" s="19"/>
      <c r="H773" s="19"/>
      <c r="I773" s="19"/>
      <c r="J773" s="19"/>
      <c r="K773" s="19"/>
      <c r="L773" s="20"/>
      <c r="M773" s="20"/>
      <c r="N773" s="20"/>
      <c r="O773" s="20"/>
      <c r="P773" s="20"/>
      <c r="Q773" s="15" t="str">
        <f aca="false">IF(COUNT($L773:$P773)&lt;5,"",ROUND(($L773*Lists!$M$2+$M773*Lists!$M$3+$N773*Lists!$M$4+$O773*Lists!$M$5+$P773*Lists!$M$6)/5*100,0))</f>
        <v/>
      </c>
      <c r="R773" s="16" t="str">
        <f aca="false">IF($Q773="","",IF($Q773&gt;=Lists!$M$20,"A",IF($Q773&gt;=Lists!$M$21,"B","C")))</f>
        <v/>
      </c>
      <c r="S773" s="16" t="str">
        <f aca="false">IF($A773="","",IF(COUNTIF(Records!$C$5:$C$3000,$A773)=0,"No data",CHOOSE(_xlfn.MAXIFS(Records!$R$5:$R$3000,Records!$C$5:$C$3000,$A773,Records!$Y$5:$Y$3000,"&lt;&gt;Closed")+1,"OK","Alert","Danger")))</f>
        <v/>
      </c>
      <c r="T773" s="15" t="str">
        <f aca="false">IF($A773="","",COUNTIFS(Records!$C$5:$C$3000,$A773,Records!$R$5:$R$3000,"&gt;0",Records!$Y$5:$Y$3000,"&lt;&gt;Closed"))</f>
        <v/>
      </c>
      <c r="U773" s="20"/>
      <c r="V773" s="20"/>
      <c r="W773" s="20"/>
      <c r="X773" s="20"/>
      <c r="Y773" s="20"/>
      <c r="Z773" s="20"/>
      <c r="AA773" s="20"/>
      <c r="AB773" s="20"/>
      <c r="AC773" s="20"/>
      <c r="AD773" s="20"/>
      <c r="AE773" s="20"/>
      <c r="AF773" s="20"/>
      <c r="AG773" s="20"/>
      <c r="AH773" s="20"/>
      <c r="AI773" s="20"/>
      <c r="AJ773" s="21"/>
      <c r="AK773" s="15" t="str">
        <f aca="true">IF($AJ773="","",$AJ773-TODAY())</f>
        <v/>
      </c>
      <c r="AL773" s="16" t="str">
        <f aca="false">IF($AJ773="","",IF($AK773&lt;0,"Danger",IF($AK773&lt;=Lists!$M$24,"Alert","OK")))</f>
        <v/>
      </c>
      <c r="AM773" s="19"/>
      <c r="AN773" s="19"/>
      <c r="AO773" s="19"/>
      <c r="AP773" s="19"/>
      <c r="AQ773" s="19"/>
      <c r="AR773" s="19"/>
      <c r="AS773" s="19"/>
      <c r="AT773" s="19"/>
      <c r="AU773" s="19"/>
      <c r="AV773" s="19"/>
    </row>
    <row r="774" customFormat="false" ht="15" hidden="false" customHeight="false" outlineLevel="0" collapsed="false">
      <c r="A774" s="19"/>
      <c r="B774" s="19"/>
      <c r="C774" s="19"/>
      <c r="D774" s="19"/>
      <c r="E774" s="19"/>
      <c r="F774" s="19"/>
      <c r="G774" s="19"/>
      <c r="H774" s="19"/>
      <c r="I774" s="19"/>
      <c r="J774" s="19"/>
      <c r="K774" s="19"/>
      <c r="L774" s="20"/>
      <c r="M774" s="20"/>
      <c r="N774" s="20"/>
      <c r="O774" s="20"/>
      <c r="P774" s="20"/>
      <c r="Q774" s="15" t="str">
        <f aca="false">IF(COUNT($L774:$P774)&lt;5,"",ROUND(($L774*Lists!$M$2+$M774*Lists!$M$3+$N774*Lists!$M$4+$O774*Lists!$M$5+$P774*Lists!$M$6)/5*100,0))</f>
        <v/>
      </c>
      <c r="R774" s="16" t="str">
        <f aca="false">IF($Q774="","",IF($Q774&gt;=Lists!$M$20,"A",IF($Q774&gt;=Lists!$M$21,"B","C")))</f>
        <v/>
      </c>
      <c r="S774" s="16" t="str">
        <f aca="false">IF($A774="","",IF(COUNTIF(Records!$C$5:$C$3000,$A774)=0,"No data",CHOOSE(_xlfn.MAXIFS(Records!$R$5:$R$3000,Records!$C$5:$C$3000,$A774,Records!$Y$5:$Y$3000,"&lt;&gt;Closed")+1,"OK","Alert","Danger")))</f>
        <v/>
      </c>
      <c r="T774" s="15" t="str">
        <f aca="false">IF($A774="","",COUNTIFS(Records!$C$5:$C$3000,$A774,Records!$R$5:$R$3000,"&gt;0",Records!$Y$5:$Y$3000,"&lt;&gt;Closed"))</f>
        <v/>
      </c>
      <c r="U774" s="20"/>
      <c r="V774" s="20"/>
      <c r="W774" s="20"/>
      <c r="X774" s="20"/>
      <c r="Y774" s="20"/>
      <c r="Z774" s="20"/>
      <c r="AA774" s="20"/>
      <c r="AB774" s="20"/>
      <c r="AC774" s="20"/>
      <c r="AD774" s="20"/>
      <c r="AE774" s="20"/>
      <c r="AF774" s="20"/>
      <c r="AG774" s="20"/>
      <c r="AH774" s="20"/>
      <c r="AI774" s="20"/>
      <c r="AJ774" s="21"/>
      <c r="AK774" s="15" t="str">
        <f aca="true">IF($AJ774="","",$AJ774-TODAY())</f>
        <v/>
      </c>
      <c r="AL774" s="16" t="str">
        <f aca="false">IF($AJ774="","",IF($AK774&lt;0,"Danger",IF($AK774&lt;=Lists!$M$24,"Alert","OK")))</f>
        <v/>
      </c>
      <c r="AM774" s="19"/>
      <c r="AN774" s="19"/>
      <c r="AO774" s="19"/>
      <c r="AP774" s="19"/>
      <c r="AQ774" s="19"/>
      <c r="AR774" s="19"/>
      <c r="AS774" s="19"/>
      <c r="AT774" s="19"/>
      <c r="AU774" s="19"/>
      <c r="AV774" s="19"/>
    </row>
    <row r="775" customFormat="false" ht="15" hidden="false" customHeight="false" outlineLevel="0" collapsed="false">
      <c r="A775" s="19"/>
      <c r="B775" s="19"/>
      <c r="C775" s="19"/>
      <c r="D775" s="19"/>
      <c r="E775" s="19"/>
      <c r="F775" s="19"/>
      <c r="G775" s="19"/>
      <c r="H775" s="19"/>
      <c r="I775" s="19"/>
      <c r="J775" s="19"/>
      <c r="K775" s="19"/>
      <c r="L775" s="20"/>
      <c r="M775" s="20"/>
      <c r="N775" s="20"/>
      <c r="O775" s="20"/>
      <c r="P775" s="20"/>
      <c r="Q775" s="15" t="str">
        <f aca="false">IF(COUNT($L775:$P775)&lt;5,"",ROUND(($L775*Lists!$M$2+$M775*Lists!$M$3+$N775*Lists!$M$4+$O775*Lists!$M$5+$P775*Lists!$M$6)/5*100,0))</f>
        <v/>
      </c>
      <c r="R775" s="16" t="str">
        <f aca="false">IF($Q775="","",IF($Q775&gt;=Lists!$M$20,"A",IF($Q775&gt;=Lists!$M$21,"B","C")))</f>
        <v/>
      </c>
      <c r="S775" s="16" t="str">
        <f aca="false">IF($A775="","",IF(COUNTIF(Records!$C$5:$C$3000,$A775)=0,"No data",CHOOSE(_xlfn.MAXIFS(Records!$R$5:$R$3000,Records!$C$5:$C$3000,$A775,Records!$Y$5:$Y$3000,"&lt;&gt;Closed")+1,"OK","Alert","Danger")))</f>
        <v/>
      </c>
      <c r="T775" s="15" t="str">
        <f aca="false">IF($A775="","",COUNTIFS(Records!$C$5:$C$3000,$A775,Records!$R$5:$R$3000,"&gt;0",Records!$Y$5:$Y$3000,"&lt;&gt;Closed"))</f>
        <v/>
      </c>
      <c r="U775" s="20"/>
      <c r="V775" s="20"/>
      <c r="W775" s="20"/>
      <c r="X775" s="20"/>
      <c r="Y775" s="20"/>
      <c r="Z775" s="20"/>
      <c r="AA775" s="20"/>
      <c r="AB775" s="20"/>
      <c r="AC775" s="20"/>
      <c r="AD775" s="20"/>
      <c r="AE775" s="20"/>
      <c r="AF775" s="20"/>
      <c r="AG775" s="20"/>
      <c r="AH775" s="20"/>
      <c r="AI775" s="20"/>
      <c r="AJ775" s="21"/>
      <c r="AK775" s="15" t="str">
        <f aca="true">IF($AJ775="","",$AJ775-TODAY())</f>
        <v/>
      </c>
      <c r="AL775" s="16" t="str">
        <f aca="false">IF($AJ775="","",IF($AK775&lt;0,"Danger",IF($AK775&lt;=Lists!$M$24,"Alert","OK")))</f>
        <v/>
      </c>
      <c r="AM775" s="19"/>
      <c r="AN775" s="19"/>
      <c r="AO775" s="19"/>
      <c r="AP775" s="19"/>
      <c r="AQ775" s="19"/>
      <c r="AR775" s="19"/>
      <c r="AS775" s="19"/>
      <c r="AT775" s="19"/>
      <c r="AU775" s="19"/>
      <c r="AV775" s="19"/>
    </row>
    <row r="776" customFormat="false" ht="15" hidden="false" customHeight="false" outlineLevel="0" collapsed="false">
      <c r="A776" s="19"/>
      <c r="B776" s="19"/>
      <c r="C776" s="19"/>
      <c r="D776" s="19"/>
      <c r="E776" s="19"/>
      <c r="F776" s="19"/>
      <c r="G776" s="19"/>
      <c r="H776" s="19"/>
      <c r="I776" s="19"/>
      <c r="J776" s="19"/>
      <c r="K776" s="19"/>
      <c r="L776" s="20"/>
      <c r="M776" s="20"/>
      <c r="N776" s="20"/>
      <c r="O776" s="20"/>
      <c r="P776" s="20"/>
      <c r="Q776" s="15" t="str">
        <f aca="false">IF(COUNT($L776:$P776)&lt;5,"",ROUND(($L776*Lists!$M$2+$M776*Lists!$M$3+$N776*Lists!$M$4+$O776*Lists!$M$5+$P776*Lists!$M$6)/5*100,0))</f>
        <v/>
      </c>
      <c r="R776" s="16" t="str">
        <f aca="false">IF($Q776="","",IF($Q776&gt;=Lists!$M$20,"A",IF($Q776&gt;=Lists!$M$21,"B","C")))</f>
        <v/>
      </c>
      <c r="S776" s="16" t="str">
        <f aca="false">IF($A776="","",IF(COUNTIF(Records!$C$5:$C$3000,$A776)=0,"No data",CHOOSE(_xlfn.MAXIFS(Records!$R$5:$R$3000,Records!$C$5:$C$3000,$A776,Records!$Y$5:$Y$3000,"&lt;&gt;Closed")+1,"OK","Alert","Danger")))</f>
        <v/>
      </c>
      <c r="T776" s="15" t="str">
        <f aca="false">IF($A776="","",COUNTIFS(Records!$C$5:$C$3000,$A776,Records!$R$5:$R$3000,"&gt;0",Records!$Y$5:$Y$3000,"&lt;&gt;Closed"))</f>
        <v/>
      </c>
      <c r="U776" s="20"/>
      <c r="V776" s="20"/>
      <c r="W776" s="20"/>
      <c r="X776" s="20"/>
      <c r="Y776" s="20"/>
      <c r="Z776" s="20"/>
      <c r="AA776" s="20"/>
      <c r="AB776" s="20"/>
      <c r="AC776" s="20"/>
      <c r="AD776" s="20"/>
      <c r="AE776" s="20"/>
      <c r="AF776" s="20"/>
      <c r="AG776" s="20"/>
      <c r="AH776" s="20"/>
      <c r="AI776" s="20"/>
      <c r="AJ776" s="21"/>
      <c r="AK776" s="15" t="str">
        <f aca="true">IF($AJ776="","",$AJ776-TODAY())</f>
        <v/>
      </c>
      <c r="AL776" s="16" t="str">
        <f aca="false">IF($AJ776="","",IF($AK776&lt;0,"Danger",IF($AK776&lt;=Lists!$M$24,"Alert","OK")))</f>
        <v/>
      </c>
      <c r="AM776" s="19"/>
      <c r="AN776" s="19"/>
      <c r="AO776" s="19"/>
      <c r="AP776" s="19"/>
      <c r="AQ776" s="19"/>
      <c r="AR776" s="19"/>
      <c r="AS776" s="19"/>
      <c r="AT776" s="19"/>
      <c r="AU776" s="19"/>
      <c r="AV776" s="19"/>
    </row>
    <row r="777" customFormat="false" ht="15" hidden="false" customHeight="false" outlineLevel="0" collapsed="false">
      <c r="A777" s="19"/>
      <c r="B777" s="19"/>
      <c r="C777" s="19"/>
      <c r="D777" s="19"/>
      <c r="E777" s="19"/>
      <c r="F777" s="19"/>
      <c r="G777" s="19"/>
      <c r="H777" s="19"/>
      <c r="I777" s="19"/>
      <c r="J777" s="19"/>
      <c r="K777" s="19"/>
      <c r="L777" s="20"/>
      <c r="M777" s="20"/>
      <c r="N777" s="20"/>
      <c r="O777" s="20"/>
      <c r="P777" s="20"/>
      <c r="Q777" s="15" t="str">
        <f aca="false">IF(COUNT($L777:$P777)&lt;5,"",ROUND(($L777*Lists!$M$2+$M777*Lists!$M$3+$N777*Lists!$M$4+$O777*Lists!$M$5+$P777*Lists!$M$6)/5*100,0))</f>
        <v/>
      </c>
      <c r="R777" s="16" t="str">
        <f aca="false">IF($Q777="","",IF($Q777&gt;=Lists!$M$20,"A",IF($Q777&gt;=Lists!$M$21,"B","C")))</f>
        <v/>
      </c>
      <c r="S777" s="16" t="str">
        <f aca="false">IF($A777="","",IF(COUNTIF(Records!$C$5:$C$3000,$A777)=0,"No data",CHOOSE(_xlfn.MAXIFS(Records!$R$5:$R$3000,Records!$C$5:$C$3000,$A777,Records!$Y$5:$Y$3000,"&lt;&gt;Closed")+1,"OK","Alert","Danger")))</f>
        <v/>
      </c>
      <c r="T777" s="15" t="str">
        <f aca="false">IF($A777="","",COUNTIFS(Records!$C$5:$C$3000,$A777,Records!$R$5:$R$3000,"&gt;0",Records!$Y$5:$Y$3000,"&lt;&gt;Closed"))</f>
        <v/>
      </c>
      <c r="U777" s="20"/>
      <c r="V777" s="20"/>
      <c r="W777" s="20"/>
      <c r="X777" s="20"/>
      <c r="Y777" s="20"/>
      <c r="Z777" s="20"/>
      <c r="AA777" s="20"/>
      <c r="AB777" s="20"/>
      <c r="AC777" s="20"/>
      <c r="AD777" s="20"/>
      <c r="AE777" s="20"/>
      <c r="AF777" s="20"/>
      <c r="AG777" s="20"/>
      <c r="AH777" s="20"/>
      <c r="AI777" s="20"/>
      <c r="AJ777" s="21"/>
      <c r="AK777" s="15" t="str">
        <f aca="true">IF($AJ777="","",$AJ777-TODAY())</f>
        <v/>
      </c>
      <c r="AL777" s="16" t="str">
        <f aca="false">IF($AJ777="","",IF($AK777&lt;0,"Danger",IF($AK777&lt;=Lists!$M$24,"Alert","OK")))</f>
        <v/>
      </c>
      <c r="AM777" s="19"/>
      <c r="AN777" s="19"/>
      <c r="AO777" s="19"/>
      <c r="AP777" s="19"/>
      <c r="AQ777" s="19"/>
      <c r="AR777" s="19"/>
      <c r="AS777" s="19"/>
      <c r="AT777" s="19"/>
      <c r="AU777" s="19"/>
      <c r="AV777" s="19"/>
    </row>
    <row r="778" customFormat="false" ht="15" hidden="false" customHeight="false" outlineLevel="0" collapsed="false">
      <c r="A778" s="19"/>
      <c r="B778" s="19"/>
      <c r="C778" s="19"/>
      <c r="D778" s="19"/>
      <c r="E778" s="19"/>
      <c r="F778" s="19"/>
      <c r="G778" s="19"/>
      <c r="H778" s="19"/>
      <c r="I778" s="19"/>
      <c r="J778" s="19"/>
      <c r="K778" s="19"/>
      <c r="L778" s="20"/>
      <c r="M778" s="20"/>
      <c r="N778" s="20"/>
      <c r="O778" s="20"/>
      <c r="P778" s="20"/>
      <c r="Q778" s="15" t="str">
        <f aca="false">IF(COUNT($L778:$P778)&lt;5,"",ROUND(($L778*Lists!$M$2+$M778*Lists!$M$3+$N778*Lists!$M$4+$O778*Lists!$M$5+$P778*Lists!$M$6)/5*100,0))</f>
        <v/>
      </c>
      <c r="R778" s="16" t="str">
        <f aca="false">IF($Q778="","",IF($Q778&gt;=Lists!$M$20,"A",IF($Q778&gt;=Lists!$M$21,"B","C")))</f>
        <v/>
      </c>
      <c r="S778" s="16" t="str">
        <f aca="false">IF($A778="","",IF(COUNTIF(Records!$C$5:$C$3000,$A778)=0,"No data",CHOOSE(_xlfn.MAXIFS(Records!$R$5:$R$3000,Records!$C$5:$C$3000,$A778,Records!$Y$5:$Y$3000,"&lt;&gt;Closed")+1,"OK","Alert","Danger")))</f>
        <v/>
      </c>
      <c r="T778" s="15" t="str">
        <f aca="false">IF($A778="","",COUNTIFS(Records!$C$5:$C$3000,$A778,Records!$R$5:$R$3000,"&gt;0",Records!$Y$5:$Y$3000,"&lt;&gt;Closed"))</f>
        <v/>
      </c>
      <c r="U778" s="20"/>
      <c r="V778" s="20"/>
      <c r="W778" s="20"/>
      <c r="X778" s="20"/>
      <c r="Y778" s="20"/>
      <c r="Z778" s="20"/>
      <c r="AA778" s="20"/>
      <c r="AB778" s="20"/>
      <c r="AC778" s="20"/>
      <c r="AD778" s="20"/>
      <c r="AE778" s="20"/>
      <c r="AF778" s="20"/>
      <c r="AG778" s="20"/>
      <c r="AH778" s="20"/>
      <c r="AI778" s="20"/>
      <c r="AJ778" s="21"/>
      <c r="AK778" s="15" t="str">
        <f aca="true">IF($AJ778="","",$AJ778-TODAY())</f>
        <v/>
      </c>
      <c r="AL778" s="16" t="str">
        <f aca="false">IF($AJ778="","",IF($AK778&lt;0,"Danger",IF($AK778&lt;=Lists!$M$24,"Alert","OK")))</f>
        <v/>
      </c>
      <c r="AM778" s="19"/>
      <c r="AN778" s="19"/>
      <c r="AO778" s="19"/>
      <c r="AP778" s="19"/>
      <c r="AQ778" s="19"/>
      <c r="AR778" s="19"/>
      <c r="AS778" s="19"/>
      <c r="AT778" s="19"/>
      <c r="AU778" s="19"/>
      <c r="AV778" s="19"/>
    </row>
    <row r="779" customFormat="false" ht="15" hidden="false" customHeight="false" outlineLevel="0" collapsed="false">
      <c r="A779" s="19"/>
      <c r="B779" s="19"/>
      <c r="C779" s="19"/>
      <c r="D779" s="19"/>
      <c r="E779" s="19"/>
      <c r="F779" s="19"/>
      <c r="G779" s="19"/>
      <c r="H779" s="19"/>
      <c r="I779" s="19"/>
      <c r="J779" s="19"/>
      <c r="K779" s="19"/>
      <c r="L779" s="20"/>
      <c r="M779" s="20"/>
      <c r="N779" s="20"/>
      <c r="O779" s="20"/>
      <c r="P779" s="20"/>
      <c r="Q779" s="15" t="str">
        <f aca="false">IF(COUNT($L779:$P779)&lt;5,"",ROUND(($L779*Lists!$M$2+$M779*Lists!$M$3+$N779*Lists!$M$4+$O779*Lists!$M$5+$P779*Lists!$M$6)/5*100,0))</f>
        <v/>
      </c>
      <c r="R779" s="16" t="str">
        <f aca="false">IF($Q779="","",IF($Q779&gt;=Lists!$M$20,"A",IF($Q779&gt;=Lists!$M$21,"B","C")))</f>
        <v/>
      </c>
      <c r="S779" s="16" t="str">
        <f aca="false">IF($A779="","",IF(COUNTIF(Records!$C$5:$C$3000,$A779)=0,"No data",CHOOSE(_xlfn.MAXIFS(Records!$R$5:$R$3000,Records!$C$5:$C$3000,$A779,Records!$Y$5:$Y$3000,"&lt;&gt;Closed")+1,"OK","Alert","Danger")))</f>
        <v/>
      </c>
      <c r="T779" s="15" t="str">
        <f aca="false">IF($A779="","",COUNTIFS(Records!$C$5:$C$3000,$A779,Records!$R$5:$R$3000,"&gt;0",Records!$Y$5:$Y$3000,"&lt;&gt;Closed"))</f>
        <v/>
      </c>
      <c r="U779" s="20"/>
      <c r="V779" s="20"/>
      <c r="W779" s="20"/>
      <c r="X779" s="20"/>
      <c r="Y779" s="20"/>
      <c r="Z779" s="20"/>
      <c r="AA779" s="20"/>
      <c r="AB779" s="20"/>
      <c r="AC779" s="20"/>
      <c r="AD779" s="20"/>
      <c r="AE779" s="20"/>
      <c r="AF779" s="20"/>
      <c r="AG779" s="20"/>
      <c r="AH779" s="20"/>
      <c r="AI779" s="20"/>
      <c r="AJ779" s="21"/>
      <c r="AK779" s="15" t="str">
        <f aca="true">IF($AJ779="","",$AJ779-TODAY())</f>
        <v/>
      </c>
      <c r="AL779" s="16" t="str">
        <f aca="false">IF($AJ779="","",IF($AK779&lt;0,"Danger",IF($AK779&lt;=Lists!$M$24,"Alert","OK")))</f>
        <v/>
      </c>
      <c r="AM779" s="19"/>
      <c r="AN779" s="19"/>
      <c r="AO779" s="19"/>
      <c r="AP779" s="19"/>
      <c r="AQ779" s="19"/>
      <c r="AR779" s="19"/>
      <c r="AS779" s="19"/>
      <c r="AT779" s="19"/>
      <c r="AU779" s="19"/>
      <c r="AV779" s="19"/>
    </row>
    <row r="780" customFormat="false" ht="15" hidden="false" customHeight="false" outlineLevel="0" collapsed="false">
      <c r="A780" s="19"/>
      <c r="B780" s="19"/>
      <c r="C780" s="19"/>
      <c r="D780" s="19"/>
      <c r="E780" s="19"/>
      <c r="F780" s="19"/>
      <c r="G780" s="19"/>
      <c r="H780" s="19"/>
      <c r="I780" s="19"/>
      <c r="J780" s="19"/>
      <c r="K780" s="19"/>
      <c r="L780" s="20"/>
      <c r="M780" s="20"/>
      <c r="N780" s="20"/>
      <c r="O780" s="20"/>
      <c r="P780" s="20"/>
      <c r="Q780" s="15" t="str">
        <f aca="false">IF(COUNT($L780:$P780)&lt;5,"",ROUND(($L780*Lists!$M$2+$M780*Lists!$M$3+$N780*Lists!$M$4+$O780*Lists!$M$5+$P780*Lists!$M$6)/5*100,0))</f>
        <v/>
      </c>
      <c r="R780" s="16" t="str">
        <f aca="false">IF($Q780="","",IF($Q780&gt;=Lists!$M$20,"A",IF($Q780&gt;=Lists!$M$21,"B","C")))</f>
        <v/>
      </c>
      <c r="S780" s="16" t="str">
        <f aca="false">IF($A780="","",IF(COUNTIF(Records!$C$5:$C$3000,$A780)=0,"No data",CHOOSE(_xlfn.MAXIFS(Records!$R$5:$R$3000,Records!$C$5:$C$3000,$A780,Records!$Y$5:$Y$3000,"&lt;&gt;Closed")+1,"OK","Alert","Danger")))</f>
        <v/>
      </c>
      <c r="T780" s="15" t="str">
        <f aca="false">IF($A780="","",COUNTIFS(Records!$C$5:$C$3000,$A780,Records!$R$5:$R$3000,"&gt;0",Records!$Y$5:$Y$3000,"&lt;&gt;Closed"))</f>
        <v/>
      </c>
      <c r="U780" s="20"/>
      <c r="V780" s="20"/>
      <c r="W780" s="20"/>
      <c r="X780" s="20"/>
      <c r="Y780" s="20"/>
      <c r="Z780" s="20"/>
      <c r="AA780" s="20"/>
      <c r="AB780" s="20"/>
      <c r="AC780" s="20"/>
      <c r="AD780" s="20"/>
      <c r="AE780" s="20"/>
      <c r="AF780" s="20"/>
      <c r="AG780" s="20"/>
      <c r="AH780" s="20"/>
      <c r="AI780" s="20"/>
      <c r="AJ780" s="21"/>
      <c r="AK780" s="15" t="str">
        <f aca="true">IF($AJ780="","",$AJ780-TODAY())</f>
        <v/>
      </c>
      <c r="AL780" s="16" t="str">
        <f aca="false">IF($AJ780="","",IF($AK780&lt;0,"Danger",IF($AK780&lt;=Lists!$M$24,"Alert","OK")))</f>
        <v/>
      </c>
      <c r="AM780" s="19"/>
      <c r="AN780" s="19"/>
      <c r="AO780" s="19"/>
      <c r="AP780" s="19"/>
      <c r="AQ780" s="19"/>
      <c r="AR780" s="19"/>
      <c r="AS780" s="19"/>
      <c r="AT780" s="19"/>
      <c r="AU780" s="19"/>
      <c r="AV780" s="19"/>
    </row>
    <row r="781" customFormat="false" ht="15" hidden="false" customHeight="false" outlineLevel="0" collapsed="false">
      <c r="A781" s="19"/>
      <c r="B781" s="19"/>
      <c r="C781" s="19"/>
      <c r="D781" s="19"/>
      <c r="E781" s="19"/>
      <c r="F781" s="19"/>
      <c r="G781" s="19"/>
      <c r="H781" s="19"/>
      <c r="I781" s="19"/>
      <c r="J781" s="19"/>
      <c r="K781" s="19"/>
      <c r="L781" s="20"/>
      <c r="M781" s="20"/>
      <c r="N781" s="20"/>
      <c r="O781" s="20"/>
      <c r="P781" s="20"/>
      <c r="Q781" s="15" t="str">
        <f aca="false">IF(COUNT($L781:$P781)&lt;5,"",ROUND(($L781*Lists!$M$2+$M781*Lists!$M$3+$N781*Lists!$M$4+$O781*Lists!$M$5+$P781*Lists!$M$6)/5*100,0))</f>
        <v/>
      </c>
      <c r="R781" s="16" t="str">
        <f aca="false">IF($Q781="","",IF($Q781&gt;=Lists!$M$20,"A",IF($Q781&gt;=Lists!$M$21,"B","C")))</f>
        <v/>
      </c>
      <c r="S781" s="16" t="str">
        <f aca="false">IF($A781="","",IF(COUNTIF(Records!$C$5:$C$3000,$A781)=0,"No data",CHOOSE(_xlfn.MAXIFS(Records!$R$5:$R$3000,Records!$C$5:$C$3000,$A781,Records!$Y$5:$Y$3000,"&lt;&gt;Closed")+1,"OK","Alert","Danger")))</f>
        <v/>
      </c>
      <c r="T781" s="15" t="str">
        <f aca="false">IF($A781="","",COUNTIFS(Records!$C$5:$C$3000,$A781,Records!$R$5:$R$3000,"&gt;0",Records!$Y$5:$Y$3000,"&lt;&gt;Closed"))</f>
        <v/>
      </c>
      <c r="U781" s="20"/>
      <c r="V781" s="20"/>
      <c r="W781" s="20"/>
      <c r="X781" s="20"/>
      <c r="Y781" s="20"/>
      <c r="Z781" s="20"/>
      <c r="AA781" s="20"/>
      <c r="AB781" s="20"/>
      <c r="AC781" s="20"/>
      <c r="AD781" s="20"/>
      <c r="AE781" s="20"/>
      <c r="AF781" s="20"/>
      <c r="AG781" s="20"/>
      <c r="AH781" s="20"/>
      <c r="AI781" s="20"/>
      <c r="AJ781" s="21"/>
      <c r="AK781" s="15" t="str">
        <f aca="true">IF($AJ781="","",$AJ781-TODAY())</f>
        <v/>
      </c>
      <c r="AL781" s="16" t="str">
        <f aca="false">IF($AJ781="","",IF($AK781&lt;0,"Danger",IF($AK781&lt;=Lists!$M$24,"Alert","OK")))</f>
        <v/>
      </c>
      <c r="AM781" s="19"/>
      <c r="AN781" s="19"/>
      <c r="AO781" s="19"/>
      <c r="AP781" s="19"/>
      <c r="AQ781" s="19"/>
      <c r="AR781" s="19"/>
      <c r="AS781" s="19"/>
      <c r="AT781" s="19"/>
      <c r="AU781" s="19"/>
      <c r="AV781" s="19"/>
    </row>
    <row r="782" customFormat="false" ht="15" hidden="false" customHeight="false" outlineLevel="0" collapsed="false">
      <c r="A782" s="19"/>
      <c r="B782" s="19"/>
      <c r="C782" s="19"/>
      <c r="D782" s="19"/>
      <c r="E782" s="19"/>
      <c r="F782" s="19"/>
      <c r="G782" s="19"/>
      <c r="H782" s="19"/>
      <c r="I782" s="19"/>
      <c r="J782" s="19"/>
      <c r="K782" s="19"/>
      <c r="L782" s="20"/>
      <c r="M782" s="20"/>
      <c r="N782" s="20"/>
      <c r="O782" s="20"/>
      <c r="P782" s="20"/>
      <c r="Q782" s="15" t="str">
        <f aca="false">IF(COUNT($L782:$P782)&lt;5,"",ROUND(($L782*Lists!$M$2+$M782*Lists!$M$3+$N782*Lists!$M$4+$O782*Lists!$M$5+$P782*Lists!$M$6)/5*100,0))</f>
        <v/>
      </c>
      <c r="R782" s="16" t="str">
        <f aca="false">IF($Q782="","",IF($Q782&gt;=Lists!$M$20,"A",IF($Q782&gt;=Lists!$M$21,"B","C")))</f>
        <v/>
      </c>
      <c r="S782" s="16" t="str">
        <f aca="false">IF($A782="","",IF(COUNTIF(Records!$C$5:$C$3000,$A782)=0,"No data",CHOOSE(_xlfn.MAXIFS(Records!$R$5:$R$3000,Records!$C$5:$C$3000,$A782,Records!$Y$5:$Y$3000,"&lt;&gt;Closed")+1,"OK","Alert","Danger")))</f>
        <v/>
      </c>
      <c r="T782" s="15" t="str">
        <f aca="false">IF($A782="","",COUNTIFS(Records!$C$5:$C$3000,$A782,Records!$R$5:$R$3000,"&gt;0",Records!$Y$5:$Y$3000,"&lt;&gt;Closed"))</f>
        <v/>
      </c>
      <c r="U782" s="20"/>
      <c r="V782" s="20"/>
      <c r="W782" s="20"/>
      <c r="X782" s="20"/>
      <c r="Y782" s="20"/>
      <c r="Z782" s="20"/>
      <c r="AA782" s="20"/>
      <c r="AB782" s="20"/>
      <c r="AC782" s="20"/>
      <c r="AD782" s="20"/>
      <c r="AE782" s="20"/>
      <c r="AF782" s="20"/>
      <c r="AG782" s="20"/>
      <c r="AH782" s="20"/>
      <c r="AI782" s="20"/>
      <c r="AJ782" s="21"/>
      <c r="AK782" s="15" t="str">
        <f aca="true">IF($AJ782="","",$AJ782-TODAY())</f>
        <v/>
      </c>
      <c r="AL782" s="16" t="str">
        <f aca="false">IF($AJ782="","",IF($AK782&lt;0,"Danger",IF($AK782&lt;=Lists!$M$24,"Alert","OK")))</f>
        <v/>
      </c>
      <c r="AM782" s="19"/>
      <c r="AN782" s="19"/>
      <c r="AO782" s="19"/>
      <c r="AP782" s="19"/>
      <c r="AQ782" s="19"/>
      <c r="AR782" s="19"/>
      <c r="AS782" s="19"/>
      <c r="AT782" s="19"/>
      <c r="AU782" s="19"/>
      <c r="AV782" s="19"/>
    </row>
    <row r="783" customFormat="false" ht="15" hidden="false" customHeight="false" outlineLevel="0" collapsed="false">
      <c r="A783" s="19"/>
      <c r="B783" s="19"/>
      <c r="C783" s="19"/>
      <c r="D783" s="19"/>
      <c r="E783" s="19"/>
      <c r="F783" s="19"/>
      <c r="G783" s="19"/>
      <c r="H783" s="19"/>
      <c r="I783" s="19"/>
      <c r="J783" s="19"/>
      <c r="K783" s="19"/>
      <c r="L783" s="20"/>
      <c r="M783" s="20"/>
      <c r="N783" s="20"/>
      <c r="O783" s="20"/>
      <c r="P783" s="20"/>
      <c r="Q783" s="15" t="str">
        <f aca="false">IF(COUNT($L783:$P783)&lt;5,"",ROUND(($L783*Lists!$M$2+$M783*Lists!$M$3+$N783*Lists!$M$4+$O783*Lists!$M$5+$P783*Lists!$M$6)/5*100,0))</f>
        <v/>
      </c>
      <c r="R783" s="16" t="str">
        <f aca="false">IF($Q783="","",IF($Q783&gt;=Lists!$M$20,"A",IF($Q783&gt;=Lists!$M$21,"B","C")))</f>
        <v/>
      </c>
      <c r="S783" s="16" t="str">
        <f aca="false">IF($A783="","",IF(COUNTIF(Records!$C$5:$C$3000,$A783)=0,"No data",CHOOSE(_xlfn.MAXIFS(Records!$R$5:$R$3000,Records!$C$5:$C$3000,$A783,Records!$Y$5:$Y$3000,"&lt;&gt;Closed")+1,"OK","Alert","Danger")))</f>
        <v/>
      </c>
      <c r="T783" s="15" t="str">
        <f aca="false">IF($A783="","",COUNTIFS(Records!$C$5:$C$3000,$A783,Records!$R$5:$R$3000,"&gt;0",Records!$Y$5:$Y$3000,"&lt;&gt;Closed"))</f>
        <v/>
      </c>
      <c r="U783" s="20"/>
      <c r="V783" s="20"/>
      <c r="W783" s="20"/>
      <c r="X783" s="20"/>
      <c r="Y783" s="20"/>
      <c r="Z783" s="20"/>
      <c r="AA783" s="20"/>
      <c r="AB783" s="20"/>
      <c r="AC783" s="20"/>
      <c r="AD783" s="20"/>
      <c r="AE783" s="20"/>
      <c r="AF783" s="20"/>
      <c r="AG783" s="20"/>
      <c r="AH783" s="20"/>
      <c r="AI783" s="20"/>
      <c r="AJ783" s="21"/>
      <c r="AK783" s="15" t="str">
        <f aca="true">IF($AJ783="","",$AJ783-TODAY())</f>
        <v/>
      </c>
      <c r="AL783" s="16" t="str">
        <f aca="false">IF($AJ783="","",IF($AK783&lt;0,"Danger",IF($AK783&lt;=Lists!$M$24,"Alert","OK")))</f>
        <v/>
      </c>
      <c r="AM783" s="19"/>
      <c r="AN783" s="19"/>
      <c r="AO783" s="19"/>
      <c r="AP783" s="19"/>
      <c r="AQ783" s="19"/>
      <c r="AR783" s="19"/>
      <c r="AS783" s="19"/>
      <c r="AT783" s="19"/>
      <c r="AU783" s="19"/>
      <c r="AV783" s="19"/>
    </row>
    <row r="784" customFormat="false" ht="15" hidden="false" customHeight="false" outlineLevel="0" collapsed="false">
      <c r="A784" s="19"/>
      <c r="B784" s="19"/>
      <c r="C784" s="19"/>
      <c r="D784" s="19"/>
      <c r="E784" s="19"/>
      <c r="F784" s="19"/>
      <c r="G784" s="19"/>
      <c r="H784" s="19"/>
      <c r="I784" s="19"/>
      <c r="J784" s="19"/>
      <c r="K784" s="19"/>
      <c r="L784" s="20"/>
      <c r="M784" s="20"/>
      <c r="N784" s="20"/>
      <c r="O784" s="20"/>
      <c r="P784" s="20"/>
      <c r="Q784" s="15" t="str">
        <f aca="false">IF(COUNT($L784:$P784)&lt;5,"",ROUND(($L784*Lists!$M$2+$M784*Lists!$M$3+$N784*Lists!$M$4+$O784*Lists!$M$5+$P784*Lists!$M$6)/5*100,0))</f>
        <v/>
      </c>
      <c r="R784" s="16" t="str">
        <f aca="false">IF($Q784="","",IF($Q784&gt;=Lists!$M$20,"A",IF($Q784&gt;=Lists!$M$21,"B","C")))</f>
        <v/>
      </c>
      <c r="S784" s="16" t="str">
        <f aca="false">IF($A784="","",IF(COUNTIF(Records!$C$5:$C$3000,$A784)=0,"No data",CHOOSE(_xlfn.MAXIFS(Records!$R$5:$R$3000,Records!$C$5:$C$3000,$A784,Records!$Y$5:$Y$3000,"&lt;&gt;Closed")+1,"OK","Alert","Danger")))</f>
        <v/>
      </c>
      <c r="T784" s="15" t="str">
        <f aca="false">IF($A784="","",COUNTIFS(Records!$C$5:$C$3000,$A784,Records!$R$5:$R$3000,"&gt;0",Records!$Y$5:$Y$3000,"&lt;&gt;Closed"))</f>
        <v/>
      </c>
      <c r="U784" s="20"/>
      <c r="V784" s="20"/>
      <c r="W784" s="20"/>
      <c r="X784" s="20"/>
      <c r="Y784" s="20"/>
      <c r="Z784" s="20"/>
      <c r="AA784" s="20"/>
      <c r="AB784" s="20"/>
      <c r="AC784" s="20"/>
      <c r="AD784" s="20"/>
      <c r="AE784" s="20"/>
      <c r="AF784" s="20"/>
      <c r="AG784" s="20"/>
      <c r="AH784" s="20"/>
      <c r="AI784" s="20"/>
      <c r="AJ784" s="21"/>
      <c r="AK784" s="15" t="str">
        <f aca="true">IF($AJ784="","",$AJ784-TODAY())</f>
        <v/>
      </c>
      <c r="AL784" s="16" t="str">
        <f aca="false">IF($AJ784="","",IF($AK784&lt;0,"Danger",IF($AK784&lt;=Lists!$M$24,"Alert","OK")))</f>
        <v/>
      </c>
      <c r="AM784" s="19"/>
      <c r="AN784" s="19"/>
      <c r="AO784" s="19"/>
      <c r="AP784" s="19"/>
      <c r="AQ784" s="19"/>
      <c r="AR784" s="19"/>
      <c r="AS784" s="19"/>
      <c r="AT784" s="19"/>
      <c r="AU784" s="19"/>
      <c r="AV784" s="19"/>
    </row>
    <row r="785" customFormat="false" ht="15" hidden="false" customHeight="false" outlineLevel="0" collapsed="false">
      <c r="A785" s="19"/>
      <c r="B785" s="19"/>
      <c r="C785" s="19"/>
      <c r="D785" s="19"/>
      <c r="E785" s="19"/>
      <c r="F785" s="19"/>
      <c r="G785" s="19"/>
      <c r="H785" s="19"/>
      <c r="I785" s="19"/>
      <c r="J785" s="19"/>
      <c r="K785" s="19"/>
      <c r="L785" s="20"/>
      <c r="M785" s="20"/>
      <c r="N785" s="20"/>
      <c r="O785" s="20"/>
      <c r="P785" s="20"/>
      <c r="Q785" s="15" t="str">
        <f aca="false">IF(COUNT($L785:$P785)&lt;5,"",ROUND(($L785*Lists!$M$2+$M785*Lists!$M$3+$N785*Lists!$M$4+$O785*Lists!$M$5+$P785*Lists!$M$6)/5*100,0))</f>
        <v/>
      </c>
      <c r="R785" s="16" t="str">
        <f aca="false">IF($Q785="","",IF($Q785&gt;=Lists!$M$20,"A",IF($Q785&gt;=Lists!$M$21,"B","C")))</f>
        <v/>
      </c>
      <c r="S785" s="16" t="str">
        <f aca="false">IF($A785="","",IF(COUNTIF(Records!$C$5:$C$3000,$A785)=0,"No data",CHOOSE(_xlfn.MAXIFS(Records!$R$5:$R$3000,Records!$C$5:$C$3000,$A785,Records!$Y$5:$Y$3000,"&lt;&gt;Closed")+1,"OK","Alert","Danger")))</f>
        <v/>
      </c>
      <c r="T785" s="15" t="str">
        <f aca="false">IF($A785="","",COUNTIFS(Records!$C$5:$C$3000,$A785,Records!$R$5:$R$3000,"&gt;0",Records!$Y$5:$Y$3000,"&lt;&gt;Closed"))</f>
        <v/>
      </c>
      <c r="U785" s="20"/>
      <c r="V785" s="20"/>
      <c r="W785" s="20"/>
      <c r="X785" s="20"/>
      <c r="Y785" s="20"/>
      <c r="Z785" s="20"/>
      <c r="AA785" s="20"/>
      <c r="AB785" s="20"/>
      <c r="AC785" s="20"/>
      <c r="AD785" s="20"/>
      <c r="AE785" s="20"/>
      <c r="AF785" s="20"/>
      <c r="AG785" s="20"/>
      <c r="AH785" s="20"/>
      <c r="AI785" s="20"/>
      <c r="AJ785" s="21"/>
      <c r="AK785" s="15" t="str">
        <f aca="true">IF($AJ785="","",$AJ785-TODAY())</f>
        <v/>
      </c>
      <c r="AL785" s="16" t="str">
        <f aca="false">IF($AJ785="","",IF($AK785&lt;0,"Danger",IF($AK785&lt;=Lists!$M$24,"Alert","OK")))</f>
        <v/>
      </c>
      <c r="AM785" s="19"/>
      <c r="AN785" s="19"/>
      <c r="AO785" s="19"/>
      <c r="AP785" s="19"/>
      <c r="AQ785" s="19"/>
      <c r="AR785" s="19"/>
      <c r="AS785" s="19"/>
      <c r="AT785" s="19"/>
      <c r="AU785" s="19"/>
      <c r="AV785" s="19"/>
    </row>
    <row r="786" customFormat="false" ht="15" hidden="false" customHeight="false" outlineLevel="0" collapsed="false">
      <c r="A786" s="19"/>
      <c r="B786" s="19"/>
      <c r="C786" s="19"/>
      <c r="D786" s="19"/>
      <c r="E786" s="19"/>
      <c r="F786" s="19"/>
      <c r="G786" s="19"/>
      <c r="H786" s="19"/>
      <c r="I786" s="19"/>
      <c r="J786" s="19"/>
      <c r="K786" s="19"/>
      <c r="L786" s="20"/>
      <c r="M786" s="20"/>
      <c r="N786" s="20"/>
      <c r="O786" s="20"/>
      <c r="P786" s="20"/>
      <c r="Q786" s="15" t="str">
        <f aca="false">IF(COUNT($L786:$P786)&lt;5,"",ROUND(($L786*Lists!$M$2+$M786*Lists!$M$3+$N786*Lists!$M$4+$O786*Lists!$M$5+$P786*Lists!$M$6)/5*100,0))</f>
        <v/>
      </c>
      <c r="R786" s="16" t="str">
        <f aca="false">IF($Q786="","",IF($Q786&gt;=Lists!$M$20,"A",IF($Q786&gt;=Lists!$M$21,"B","C")))</f>
        <v/>
      </c>
      <c r="S786" s="16" t="str">
        <f aca="false">IF($A786="","",IF(COUNTIF(Records!$C$5:$C$3000,$A786)=0,"No data",CHOOSE(_xlfn.MAXIFS(Records!$R$5:$R$3000,Records!$C$5:$C$3000,$A786,Records!$Y$5:$Y$3000,"&lt;&gt;Closed")+1,"OK","Alert","Danger")))</f>
        <v/>
      </c>
      <c r="T786" s="15" t="str">
        <f aca="false">IF($A786="","",COUNTIFS(Records!$C$5:$C$3000,$A786,Records!$R$5:$R$3000,"&gt;0",Records!$Y$5:$Y$3000,"&lt;&gt;Closed"))</f>
        <v/>
      </c>
      <c r="U786" s="20"/>
      <c r="V786" s="20"/>
      <c r="W786" s="20"/>
      <c r="X786" s="20"/>
      <c r="Y786" s="20"/>
      <c r="Z786" s="20"/>
      <c r="AA786" s="20"/>
      <c r="AB786" s="20"/>
      <c r="AC786" s="20"/>
      <c r="AD786" s="20"/>
      <c r="AE786" s="20"/>
      <c r="AF786" s="20"/>
      <c r="AG786" s="20"/>
      <c r="AH786" s="20"/>
      <c r="AI786" s="20"/>
      <c r="AJ786" s="21"/>
      <c r="AK786" s="15" t="str">
        <f aca="true">IF($AJ786="","",$AJ786-TODAY())</f>
        <v/>
      </c>
      <c r="AL786" s="16" t="str">
        <f aca="false">IF($AJ786="","",IF($AK786&lt;0,"Danger",IF($AK786&lt;=Lists!$M$24,"Alert","OK")))</f>
        <v/>
      </c>
      <c r="AM786" s="19"/>
      <c r="AN786" s="19"/>
      <c r="AO786" s="19"/>
      <c r="AP786" s="19"/>
      <c r="AQ786" s="19"/>
      <c r="AR786" s="19"/>
      <c r="AS786" s="19"/>
      <c r="AT786" s="19"/>
      <c r="AU786" s="19"/>
      <c r="AV786" s="19"/>
    </row>
    <row r="787" customFormat="false" ht="15" hidden="false" customHeight="false" outlineLevel="0" collapsed="false">
      <c r="A787" s="19"/>
      <c r="B787" s="19"/>
      <c r="C787" s="19"/>
      <c r="D787" s="19"/>
      <c r="E787" s="19"/>
      <c r="F787" s="19"/>
      <c r="G787" s="19"/>
      <c r="H787" s="19"/>
      <c r="I787" s="19"/>
      <c r="J787" s="19"/>
      <c r="K787" s="19"/>
      <c r="L787" s="20"/>
      <c r="M787" s="20"/>
      <c r="N787" s="20"/>
      <c r="O787" s="20"/>
      <c r="P787" s="20"/>
      <c r="Q787" s="15" t="str">
        <f aca="false">IF(COUNT($L787:$P787)&lt;5,"",ROUND(($L787*Lists!$M$2+$M787*Lists!$M$3+$N787*Lists!$M$4+$O787*Lists!$M$5+$P787*Lists!$M$6)/5*100,0))</f>
        <v/>
      </c>
      <c r="R787" s="16" t="str">
        <f aca="false">IF($Q787="","",IF($Q787&gt;=Lists!$M$20,"A",IF($Q787&gt;=Lists!$M$21,"B","C")))</f>
        <v/>
      </c>
      <c r="S787" s="16" t="str">
        <f aca="false">IF($A787="","",IF(COUNTIF(Records!$C$5:$C$3000,$A787)=0,"No data",CHOOSE(_xlfn.MAXIFS(Records!$R$5:$R$3000,Records!$C$5:$C$3000,$A787,Records!$Y$5:$Y$3000,"&lt;&gt;Closed")+1,"OK","Alert","Danger")))</f>
        <v/>
      </c>
      <c r="T787" s="15" t="str">
        <f aca="false">IF($A787="","",COUNTIFS(Records!$C$5:$C$3000,$A787,Records!$R$5:$R$3000,"&gt;0",Records!$Y$5:$Y$3000,"&lt;&gt;Closed"))</f>
        <v/>
      </c>
      <c r="U787" s="20"/>
      <c r="V787" s="20"/>
      <c r="W787" s="20"/>
      <c r="X787" s="20"/>
      <c r="Y787" s="20"/>
      <c r="Z787" s="20"/>
      <c r="AA787" s="20"/>
      <c r="AB787" s="20"/>
      <c r="AC787" s="20"/>
      <c r="AD787" s="20"/>
      <c r="AE787" s="20"/>
      <c r="AF787" s="20"/>
      <c r="AG787" s="20"/>
      <c r="AH787" s="20"/>
      <c r="AI787" s="20"/>
      <c r="AJ787" s="21"/>
      <c r="AK787" s="15" t="str">
        <f aca="true">IF($AJ787="","",$AJ787-TODAY())</f>
        <v/>
      </c>
      <c r="AL787" s="16" t="str">
        <f aca="false">IF($AJ787="","",IF($AK787&lt;0,"Danger",IF($AK787&lt;=Lists!$M$24,"Alert","OK")))</f>
        <v/>
      </c>
      <c r="AM787" s="19"/>
      <c r="AN787" s="19"/>
      <c r="AO787" s="19"/>
      <c r="AP787" s="19"/>
      <c r="AQ787" s="19"/>
      <c r="AR787" s="19"/>
      <c r="AS787" s="19"/>
      <c r="AT787" s="19"/>
      <c r="AU787" s="19"/>
      <c r="AV787" s="19"/>
    </row>
    <row r="788" customFormat="false" ht="15" hidden="false" customHeight="false" outlineLevel="0" collapsed="false">
      <c r="A788" s="19"/>
      <c r="B788" s="19"/>
      <c r="C788" s="19"/>
      <c r="D788" s="19"/>
      <c r="E788" s="19"/>
      <c r="F788" s="19"/>
      <c r="G788" s="19"/>
      <c r="H788" s="19"/>
      <c r="I788" s="19"/>
      <c r="J788" s="19"/>
      <c r="K788" s="19"/>
      <c r="L788" s="20"/>
      <c r="M788" s="20"/>
      <c r="N788" s="20"/>
      <c r="O788" s="20"/>
      <c r="P788" s="20"/>
      <c r="Q788" s="15" t="str">
        <f aca="false">IF(COUNT($L788:$P788)&lt;5,"",ROUND(($L788*Lists!$M$2+$M788*Lists!$M$3+$N788*Lists!$M$4+$O788*Lists!$M$5+$P788*Lists!$M$6)/5*100,0))</f>
        <v/>
      </c>
      <c r="R788" s="16" t="str">
        <f aca="false">IF($Q788="","",IF($Q788&gt;=Lists!$M$20,"A",IF($Q788&gt;=Lists!$M$21,"B","C")))</f>
        <v/>
      </c>
      <c r="S788" s="16" t="str">
        <f aca="false">IF($A788="","",IF(COUNTIF(Records!$C$5:$C$3000,$A788)=0,"No data",CHOOSE(_xlfn.MAXIFS(Records!$R$5:$R$3000,Records!$C$5:$C$3000,$A788,Records!$Y$5:$Y$3000,"&lt;&gt;Closed")+1,"OK","Alert","Danger")))</f>
        <v/>
      </c>
      <c r="T788" s="15" t="str">
        <f aca="false">IF($A788="","",COUNTIFS(Records!$C$5:$C$3000,$A788,Records!$R$5:$R$3000,"&gt;0",Records!$Y$5:$Y$3000,"&lt;&gt;Closed"))</f>
        <v/>
      </c>
      <c r="U788" s="20"/>
      <c r="V788" s="20"/>
      <c r="W788" s="20"/>
      <c r="X788" s="20"/>
      <c r="Y788" s="20"/>
      <c r="Z788" s="20"/>
      <c r="AA788" s="20"/>
      <c r="AB788" s="20"/>
      <c r="AC788" s="20"/>
      <c r="AD788" s="20"/>
      <c r="AE788" s="20"/>
      <c r="AF788" s="20"/>
      <c r="AG788" s="20"/>
      <c r="AH788" s="20"/>
      <c r="AI788" s="20"/>
      <c r="AJ788" s="21"/>
      <c r="AK788" s="15" t="str">
        <f aca="true">IF($AJ788="","",$AJ788-TODAY())</f>
        <v/>
      </c>
      <c r="AL788" s="16" t="str">
        <f aca="false">IF($AJ788="","",IF($AK788&lt;0,"Danger",IF($AK788&lt;=Lists!$M$24,"Alert","OK")))</f>
        <v/>
      </c>
      <c r="AM788" s="19"/>
      <c r="AN788" s="19"/>
      <c r="AO788" s="19"/>
      <c r="AP788" s="19"/>
      <c r="AQ788" s="19"/>
      <c r="AR788" s="19"/>
      <c r="AS788" s="19"/>
      <c r="AT788" s="19"/>
      <c r="AU788" s="19"/>
      <c r="AV788" s="19"/>
    </row>
    <row r="789" customFormat="false" ht="15" hidden="false" customHeight="false" outlineLevel="0" collapsed="false">
      <c r="A789" s="19"/>
      <c r="B789" s="19"/>
      <c r="C789" s="19"/>
      <c r="D789" s="19"/>
      <c r="E789" s="19"/>
      <c r="F789" s="19"/>
      <c r="G789" s="19"/>
      <c r="H789" s="19"/>
      <c r="I789" s="19"/>
      <c r="J789" s="19"/>
      <c r="K789" s="19"/>
      <c r="L789" s="20"/>
      <c r="M789" s="20"/>
      <c r="N789" s="20"/>
      <c r="O789" s="20"/>
      <c r="P789" s="20"/>
      <c r="Q789" s="15" t="str">
        <f aca="false">IF(COUNT($L789:$P789)&lt;5,"",ROUND(($L789*Lists!$M$2+$M789*Lists!$M$3+$N789*Lists!$M$4+$O789*Lists!$M$5+$P789*Lists!$M$6)/5*100,0))</f>
        <v/>
      </c>
      <c r="R789" s="16" t="str">
        <f aca="false">IF($Q789="","",IF($Q789&gt;=Lists!$M$20,"A",IF($Q789&gt;=Lists!$M$21,"B","C")))</f>
        <v/>
      </c>
      <c r="S789" s="16" t="str">
        <f aca="false">IF($A789="","",IF(COUNTIF(Records!$C$5:$C$3000,$A789)=0,"No data",CHOOSE(_xlfn.MAXIFS(Records!$R$5:$R$3000,Records!$C$5:$C$3000,$A789,Records!$Y$5:$Y$3000,"&lt;&gt;Closed")+1,"OK","Alert","Danger")))</f>
        <v/>
      </c>
      <c r="T789" s="15" t="str">
        <f aca="false">IF($A789="","",COUNTIFS(Records!$C$5:$C$3000,$A789,Records!$R$5:$R$3000,"&gt;0",Records!$Y$5:$Y$3000,"&lt;&gt;Closed"))</f>
        <v/>
      </c>
      <c r="U789" s="20"/>
      <c r="V789" s="20"/>
      <c r="W789" s="20"/>
      <c r="X789" s="20"/>
      <c r="Y789" s="20"/>
      <c r="Z789" s="20"/>
      <c r="AA789" s="20"/>
      <c r="AB789" s="20"/>
      <c r="AC789" s="20"/>
      <c r="AD789" s="20"/>
      <c r="AE789" s="20"/>
      <c r="AF789" s="20"/>
      <c r="AG789" s="20"/>
      <c r="AH789" s="20"/>
      <c r="AI789" s="20"/>
      <c r="AJ789" s="21"/>
      <c r="AK789" s="15" t="str">
        <f aca="true">IF($AJ789="","",$AJ789-TODAY())</f>
        <v/>
      </c>
      <c r="AL789" s="16" t="str">
        <f aca="false">IF($AJ789="","",IF($AK789&lt;0,"Danger",IF($AK789&lt;=Lists!$M$24,"Alert","OK")))</f>
        <v/>
      </c>
      <c r="AM789" s="19"/>
      <c r="AN789" s="19"/>
      <c r="AO789" s="19"/>
      <c r="AP789" s="19"/>
      <c r="AQ789" s="19"/>
      <c r="AR789" s="19"/>
      <c r="AS789" s="19"/>
      <c r="AT789" s="19"/>
      <c r="AU789" s="19"/>
      <c r="AV789" s="19"/>
    </row>
    <row r="790" customFormat="false" ht="15" hidden="false" customHeight="false" outlineLevel="0" collapsed="false">
      <c r="A790" s="19"/>
      <c r="B790" s="19"/>
      <c r="C790" s="19"/>
      <c r="D790" s="19"/>
      <c r="E790" s="19"/>
      <c r="F790" s="19"/>
      <c r="G790" s="19"/>
      <c r="H790" s="19"/>
      <c r="I790" s="19"/>
      <c r="J790" s="19"/>
      <c r="K790" s="19"/>
      <c r="L790" s="20"/>
      <c r="M790" s="20"/>
      <c r="N790" s="20"/>
      <c r="O790" s="20"/>
      <c r="P790" s="20"/>
      <c r="Q790" s="15" t="str">
        <f aca="false">IF(COUNT($L790:$P790)&lt;5,"",ROUND(($L790*Lists!$M$2+$M790*Lists!$M$3+$N790*Lists!$M$4+$O790*Lists!$M$5+$P790*Lists!$M$6)/5*100,0))</f>
        <v/>
      </c>
      <c r="R790" s="16" t="str">
        <f aca="false">IF($Q790="","",IF($Q790&gt;=Lists!$M$20,"A",IF($Q790&gt;=Lists!$M$21,"B","C")))</f>
        <v/>
      </c>
      <c r="S790" s="16" t="str">
        <f aca="false">IF($A790="","",IF(COUNTIF(Records!$C$5:$C$3000,$A790)=0,"No data",CHOOSE(_xlfn.MAXIFS(Records!$R$5:$R$3000,Records!$C$5:$C$3000,$A790,Records!$Y$5:$Y$3000,"&lt;&gt;Closed")+1,"OK","Alert","Danger")))</f>
        <v/>
      </c>
      <c r="T790" s="15" t="str">
        <f aca="false">IF($A790="","",COUNTIFS(Records!$C$5:$C$3000,$A790,Records!$R$5:$R$3000,"&gt;0",Records!$Y$5:$Y$3000,"&lt;&gt;Closed"))</f>
        <v/>
      </c>
      <c r="U790" s="20"/>
      <c r="V790" s="20"/>
      <c r="W790" s="20"/>
      <c r="X790" s="20"/>
      <c r="Y790" s="20"/>
      <c r="Z790" s="20"/>
      <c r="AA790" s="20"/>
      <c r="AB790" s="20"/>
      <c r="AC790" s="20"/>
      <c r="AD790" s="20"/>
      <c r="AE790" s="20"/>
      <c r="AF790" s="20"/>
      <c r="AG790" s="20"/>
      <c r="AH790" s="20"/>
      <c r="AI790" s="20"/>
      <c r="AJ790" s="21"/>
      <c r="AK790" s="15" t="str">
        <f aca="true">IF($AJ790="","",$AJ790-TODAY())</f>
        <v/>
      </c>
      <c r="AL790" s="16" t="str">
        <f aca="false">IF($AJ790="","",IF($AK790&lt;0,"Danger",IF($AK790&lt;=Lists!$M$24,"Alert","OK")))</f>
        <v/>
      </c>
      <c r="AM790" s="19"/>
      <c r="AN790" s="19"/>
      <c r="AO790" s="19"/>
      <c r="AP790" s="19"/>
      <c r="AQ790" s="19"/>
      <c r="AR790" s="19"/>
      <c r="AS790" s="19"/>
      <c r="AT790" s="19"/>
      <c r="AU790" s="19"/>
      <c r="AV790" s="19"/>
    </row>
    <row r="791" customFormat="false" ht="15" hidden="false" customHeight="false" outlineLevel="0" collapsed="false">
      <c r="A791" s="19"/>
      <c r="B791" s="19"/>
      <c r="C791" s="19"/>
      <c r="D791" s="19"/>
      <c r="E791" s="19"/>
      <c r="F791" s="19"/>
      <c r="G791" s="19"/>
      <c r="H791" s="19"/>
      <c r="I791" s="19"/>
      <c r="J791" s="19"/>
      <c r="K791" s="19"/>
      <c r="L791" s="20"/>
      <c r="M791" s="20"/>
      <c r="N791" s="20"/>
      <c r="O791" s="20"/>
      <c r="P791" s="20"/>
      <c r="Q791" s="15" t="str">
        <f aca="false">IF(COUNT($L791:$P791)&lt;5,"",ROUND(($L791*Lists!$M$2+$M791*Lists!$M$3+$N791*Lists!$M$4+$O791*Lists!$M$5+$P791*Lists!$M$6)/5*100,0))</f>
        <v/>
      </c>
      <c r="R791" s="16" t="str">
        <f aca="false">IF($Q791="","",IF($Q791&gt;=Lists!$M$20,"A",IF($Q791&gt;=Lists!$M$21,"B","C")))</f>
        <v/>
      </c>
      <c r="S791" s="16" t="str">
        <f aca="false">IF($A791="","",IF(COUNTIF(Records!$C$5:$C$3000,$A791)=0,"No data",CHOOSE(_xlfn.MAXIFS(Records!$R$5:$R$3000,Records!$C$5:$C$3000,$A791,Records!$Y$5:$Y$3000,"&lt;&gt;Closed")+1,"OK","Alert","Danger")))</f>
        <v/>
      </c>
      <c r="T791" s="15" t="str">
        <f aca="false">IF($A791="","",COUNTIFS(Records!$C$5:$C$3000,$A791,Records!$R$5:$R$3000,"&gt;0",Records!$Y$5:$Y$3000,"&lt;&gt;Closed"))</f>
        <v/>
      </c>
      <c r="U791" s="20"/>
      <c r="V791" s="20"/>
      <c r="W791" s="20"/>
      <c r="X791" s="20"/>
      <c r="Y791" s="20"/>
      <c r="Z791" s="20"/>
      <c r="AA791" s="20"/>
      <c r="AB791" s="20"/>
      <c r="AC791" s="20"/>
      <c r="AD791" s="20"/>
      <c r="AE791" s="20"/>
      <c r="AF791" s="20"/>
      <c r="AG791" s="20"/>
      <c r="AH791" s="20"/>
      <c r="AI791" s="20"/>
      <c r="AJ791" s="21"/>
      <c r="AK791" s="15" t="str">
        <f aca="true">IF($AJ791="","",$AJ791-TODAY())</f>
        <v/>
      </c>
      <c r="AL791" s="16" t="str">
        <f aca="false">IF($AJ791="","",IF($AK791&lt;0,"Danger",IF($AK791&lt;=Lists!$M$24,"Alert","OK")))</f>
        <v/>
      </c>
      <c r="AM791" s="19"/>
      <c r="AN791" s="19"/>
      <c r="AO791" s="19"/>
      <c r="AP791" s="19"/>
      <c r="AQ791" s="19"/>
      <c r="AR791" s="19"/>
      <c r="AS791" s="19"/>
      <c r="AT791" s="19"/>
      <c r="AU791" s="19"/>
      <c r="AV791" s="19"/>
    </row>
    <row r="792" customFormat="false" ht="15" hidden="false" customHeight="false" outlineLevel="0" collapsed="false">
      <c r="A792" s="19"/>
      <c r="B792" s="19"/>
      <c r="C792" s="19"/>
      <c r="D792" s="19"/>
      <c r="E792" s="19"/>
      <c r="F792" s="19"/>
      <c r="G792" s="19"/>
      <c r="H792" s="19"/>
      <c r="I792" s="19"/>
      <c r="J792" s="19"/>
      <c r="K792" s="19"/>
      <c r="L792" s="20"/>
      <c r="M792" s="20"/>
      <c r="N792" s="20"/>
      <c r="O792" s="20"/>
      <c r="P792" s="20"/>
      <c r="Q792" s="15" t="str">
        <f aca="false">IF(COUNT($L792:$P792)&lt;5,"",ROUND(($L792*Lists!$M$2+$M792*Lists!$M$3+$N792*Lists!$M$4+$O792*Lists!$M$5+$P792*Lists!$M$6)/5*100,0))</f>
        <v/>
      </c>
      <c r="R792" s="16" t="str">
        <f aca="false">IF($Q792="","",IF($Q792&gt;=Lists!$M$20,"A",IF($Q792&gt;=Lists!$M$21,"B","C")))</f>
        <v/>
      </c>
      <c r="S792" s="16" t="str">
        <f aca="false">IF($A792="","",IF(COUNTIF(Records!$C$5:$C$3000,$A792)=0,"No data",CHOOSE(_xlfn.MAXIFS(Records!$R$5:$R$3000,Records!$C$5:$C$3000,$A792,Records!$Y$5:$Y$3000,"&lt;&gt;Closed")+1,"OK","Alert","Danger")))</f>
        <v/>
      </c>
      <c r="T792" s="15" t="str">
        <f aca="false">IF($A792="","",COUNTIFS(Records!$C$5:$C$3000,$A792,Records!$R$5:$R$3000,"&gt;0",Records!$Y$5:$Y$3000,"&lt;&gt;Closed"))</f>
        <v/>
      </c>
      <c r="U792" s="20"/>
      <c r="V792" s="20"/>
      <c r="W792" s="20"/>
      <c r="X792" s="20"/>
      <c r="Y792" s="20"/>
      <c r="Z792" s="20"/>
      <c r="AA792" s="20"/>
      <c r="AB792" s="20"/>
      <c r="AC792" s="20"/>
      <c r="AD792" s="20"/>
      <c r="AE792" s="20"/>
      <c r="AF792" s="20"/>
      <c r="AG792" s="20"/>
      <c r="AH792" s="20"/>
      <c r="AI792" s="20"/>
      <c r="AJ792" s="21"/>
      <c r="AK792" s="15" t="str">
        <f aca="true">IF($AJ792="","",$AJ792-TODAY())</f>
        <v/>
      </c>
      <c r="AL792" s="16" t="str">
        <f aca="false">IF($AJ792="","",IF($AK792&lt;0,"Danger",IF($AK792&lt;=Lists!$M$24,"Alert","OK")))</f>
        <v/>
      </c>
      <c r="AM792" s="19"/>
      <c r="AN792" s="19"/>
      <c r="AO792" s="19"/>
      <c r="AP792" s="19"/>
      <c r="AQ792" s="19"/>
      <c r="AR792" s="19"/>
      <c r="AS792" s="19"/>
      <c r="AT792" s="19"/>
      <c r="AU792" s="19"/>
      <c r="AV792" s="19"/>
    </row>
    <row r="793" customFormat="false" ht="15" hidden="false" customHeight="false" outlineLevel="0" collapsed="false">
      <c r="A793" s="19"/>
      <c r="B793" s="19"/>
      <c r="C793" s="19"/>
      <c r="D793" s="19"/>
      <c r="E793" s="19"/>
      <c r="F793" s="19"/>
      <c r="G793" s="19"/>
      <c r="H793" s="19"/>
      <c r="I793" s="19"/>
      <c r="J793" s="19"/>
      <c r="K793" s="19"/>
      <c r="L793" s="20"/>
      <c r="M793" s="20"/>
      <c r="N793" s="20"/>
      <c r="O793" s="20"/>
      <c r="P793" s="20"/>
      <c r="Q793" s="15" t="str">
        <f aca="false">IF(COUNT($L793:$P793)&lt;5,"",ROUND(($L793*Lists!$M$2+$M793*Lists!$M$3+$N793*Lists!$M$4+$O793*Lists!$M$5+$P793*Lists!$M$6)/5*100,0))</f>
        <v/>
      </c>
      <c r="R793" s="16" t="str">
        <f aca="false">IF($Q793="","",IF($Q793&gt;=Lists!$M$20,"A",IF($Q793&gt;=Lists!$M$21,"B","C")))</f>
        <v/>
      </c>
      <c r="S793" s="16" t="str">
        <f aca="false">IF($A793="","",IF(COUNTIF(Records!$C$5:$C$3000,$A793)=0,"No data",CHOOSE(_xlfn.MAXIFS(Records!$R$5:$R$3000,Records!$C$5:$C$3000,$A793,Records!$Y$5:$Y$3000,"&lt;&gt;Closed")+1,"OK","Alert","Danger")))</f>
        <v/>
      </c>
      <c r="T793" s="15" t="str">
        <f aca="false">IF($A793="","",COUNTIFS(Records!$C$5:$C$3000,$A793,Records!$R$5:$R$3000,"&gt;0",Records!$Y$5:$Y$3000,"&lt;&gt;Closed"))</f>
        <v/>
      </c>
      <c r="U793" s="20"/>
      <c r="V793" s="20"/>
      <c r="W793" s="20"/>
      <c r="X793" s="20"/>
      <c r="Y793" s="20"/>
      <c r="Z793" s="20"/>
      <c r="AA793" s="20"/>
      <c r="AB793" s="20"/>
      <c r="AC793" s="20"/>
      <c r="AD793" s="20"/>
      <c r="AE793" s="20"/>
      <c r="AF793" s="20"/>
      <c r="AG793" s="20"/>
      <c r="AH793" s="20"/>
      <c r="AI793" s="20"/>
      <c r="AJ793" s="21"/>
      <c r="AK793" s="15" t="str">
        <f aca="true">IF($AJ793="","",$AJ793-TODAY())</f>
        <v/>
      </c>
      <c r="AL793" s="16" t="str">
        <f aca="false">IF($AJ793="","",IF($AK793&lt;0,"Danger",IF($AK793&lt;=Lists!$M$24,"Alert","OK")))</f>
        <v/>
      </c>
      <c r="AM793" s="19"/>
      <c r="AN793" s="19"/>
      <c r="AO793" s="19"/>
      <c r="AP793" s="19"/>
      <c r="AQ793" s="19"/>
      <c r="AR793" s="19"/>
      <c r="AS793" s="19"/>
      <c r="AT793" s="19"/>
      <c r="AU793" s="19"/>
      <c r="AV793" s="19"/>
    </row>
    <row r="794" customFormat="false" ht="15" hidden="false" customHeight="false" outlineLevel="0" collapsed="false">
      <c r="A794" s="19"/>
      <c r="B794" s="19"/>
      <c r="C794" s="19"/>
      <c r="D794" s="19"/>
      <c r="E794" s="19"/>
      <c r="F794" s="19"/>
      <c r="G794" s="19"/>
      <c r="H794" s="19"/>
      <c r="I794" s="19"/>
      <c r="J794" s="19"/>
      <c r="K794" s="19"/>
      <c r="L794" s="20"/>
      <c r="M794" s="20"/>
      <c r="N794" s="20"/>
      <c r="O794" s="20"/>
      <c r="P794" s="20"/>
      <c r="Q794" s="15" t="str">
        <f aca="false">IF(COUNT($L794:$P794)&lt;5,"",ROUND(($L794*Lists!$M$2+$M794*Lists!$M$3+$N794*Lists!$M$4+$O794*Lists!$M$5+$P794*Lists!$M$6)/5*100,0))</f>
        <v/>
      </c>
      <c r="R794" s="16" t="str">
        <f aca="false">IF($Q794="","",IF($Q794&gt;=Lists!$M$20,"A",IF($Q794&gt;=Lists!$M$21,"B","C")))</f>
        <v/>
      </c>
      <c r="S794" s="16" t="str">
        <f aca="false">IF($A794="","",IF(COUNTIF(Records!$C$5:$C$3000,$A794)=0,"No data",CHOOSE(_xlfn.MAXIFS(Records!$R$5:$R$3000,Records!$C$5:$C$3000,$A794,Records!$Y$5:$Y$3000,"&lt;&gt;Closed")+1,"OK","Alert","Danger")))</f>
        <v/>
      </c>
      <c r="T794" s="15" t="str">
        <f aca="false">IF($A794="","",COUNTIFS(Records!$C$5:$C$3000,$A794,Records!$R$5:$R$3000,"&gt;0",Records!$Y$5:$Y$3000,"&lt;&gt;Closed"))</f>
        <v/>
      </c>
      <c r="U794" s="20"/>
      <c r="V794" s="20"/>
      <c r="W794" s="20"/>
      <c r="X794" s="20"/>
      <c r="Y794" s="20"/>
      <c r="Z794" s="20"/>
      <c r="AA794" s="20"/>
      <c r="AB794" s="20"/>
      <c r="AC794" s="20"/>
      <c r="AD794" s="20"/>
      <c r="AE794" s="20"/>
      <c r="AF794" s="20"/>
      <c r="AG794" s="20"/>
      <c r="AH794" s="20"/>
      <c r="AI794" s="20"/>
      <c r="AJ794" s="21"/>
      <c r="AK794" s="15" t="str">
        <f aca="true">IF($AJ794="","",$AJ794-TODAY())</f>
        <v/>
      </c>
      <c r="AL794" s="16" t="str">
        <f aca="false">IF($AJ794="","",IF($AK794&lt;0,"Danger",IF($AK794&lt;=Lists!$M$24,"Alert","OK")))</f>
        <v/>
      </c>
      <c r="AM794" s="19"/>
      <c r="AN794" s="19"/>
      <c r="AO794" s="19"/>
      <c r="AP794" s="19"/>
      <c r="AQ794" s="19"/>
      <c r="AR794" s="19"/>
      <c r="AS794" s="19"/>
      <c r="AT794" s="19"/>
      <c r="AU794" s="19"/>
      <c r="AV794" s="19"/>
    </row>
    <row r="795" customFormat="false" ht="15" hidden="false" customHeight="false" outlineLevel="0" collapsed="false">
      <c r="A795" s="19"/>
      <c r="B795" s="19"/>
      <c r="C795" s="19"/>
      <c r="D795" s="19"/>
      <c r="E795" s="19"/>
      <c r="F795" s="19"/>
      <c r="G795" s="19"/>
      <c r="H795" s="19"/>
      <c r="I795" s="19"/>
      <c r="J795" s="19"/>
      <c r="K795" s="19"/>
      <c r="L795" s="20"/>
      <c r="M795" s="20"/>
      <c r="N795" s="20"/>
      <c r="O795" s="20"/>
      <c r="P795" s="20"/>
      <c r="Q795" s="15" t="str">
        <f aca="false">IF(COUNT($L795:$P795)&lt;5,"",ROUND(($L795*Lists!$M$2+$M795*Lists!$M$3+$N795*Lists!$M$4+$O795*Lists!$M$5+$P795*Lists!$M$6)/5*100,0))</f>
        <v/>
      </c>
      <c r="R795" s="16" t="str">
        <f aca="false">IF($Q795="","",IF($Q795&gt;=Lists!$M$20,"A",IF($Q795&gt;=Lists!$M$21,"B","C")))</f>
        <v/>
      </c>
      <c r="S795" s="16" t="str">
        <f aca="false">IF($A795="","",IF(COUNTIF(Records!$C$5:$C$3000,$A795)=0,"No data",CHOOSE(_xlfn.MAXIFS(Records!$R$5:$R$3000,Records!$C$5:$C$3000,$A795,Records!$Y$5:$Y$3000,"&lt;&gt;Closed")+1,"OK","Alert","Danger")))</f>
        <v/>
      </c>
      <c r="T795" s="15" t="str">
        <f aca="false">IF($A795="","",COUNTIFS(Records!$C$5:$C$3000,$A795,Records!$R$5:$R$3000,"&gt;0",Records!$Y$5:$Y$3000,"&lt;&gt;Closed"))</f>
        <v/>
      </c>
      <c r="U795" s="20"/>
      <c r="V795" s="20"/>
      <c r="W795" s="20"/>
      <c r="X795" s="20"/>
      <c r="Y795" s="20"/>
      <c r="Z795" s="20"/>
      <c r="AA795" s="20"/>
      <c r="AB795" s="20"/>
      <c r="AC795" s="20"/>
      <c r="AD795" s="20"/>
      <c r="AE795" s="20"/>
      <c r="AF795" s="20"/>
      <c r="AG795" s="20"/>
      <c r="AH795" s="20"/>
      <c r="AI795" s="20"/>
      <c r="AJ795" s="21"/>
      <c r="AK795" s="15" t="str">
        <f aca="true">IF($AJ795="","",$AJ795-TODAY())</f>
        <v/>
      </c>
      <c r="AL795" s="16" t="str">
        <f aca="false">IF($AJ795="","",IF($AK795&lt;0,"Danger",IF($AK795&lt;=Lists!$M$24,"Alert","OK")))</f>
        <v/>
      </c>
      <c r="AM795" s="19"/>
      <c r="AN795" s="19"/>
      <c r="AO795" s="19"/>
      <c r="AP795" s="19"/>
      <c r="AQ795" s="19"/>
      <c r="AR795" s="19"/>
      <c r="AS795" s="19"/>
      <c r="AT795" s="19"/>
      <c r="AU795" s="19"/>
      <c r="AV795" s="19"/>
    </row>
    <row r="796" customFormat="false" ht="15" hidden="false" customHeight="false" outlineLevel="0" collapsed="false">
      <c r="A796" s="19"/>
      <c r="B796" s="19"/>
      <c r="C796" s="19"/>
      <c r="D796" s="19"/>
      <c r="E796" s="19"/>
      <c r="F796" s="19"/>
      <c r="G796" s="19"/>
      <c r="H796" s="19"/>
      <c r="I796" s="19"/>
      <c r="J796" s="19"/>
      <c r="K796" s="19"/>
      <c r="L796" s="20"/>
      <c r="M796" s="20"/>
      <c r="N796" s="20"/>
      <c r="O796" s="20"/>
      <c r="P796" s="20"/>
      <c r="Q796" s="15" t="str">
        <f aca="false">IF(COUNT($L796:$P796)&lt;5,"",ROUND(($L796*Lists!$M$2+$M796*Lists!$M$3+$N796*Lists!$M$4+$O796*Lists!$M$5+$P796*Lists!$M$6)/5*100,0))</f>
        <v/>
      </c>
      <c r="R796" s="16" t="str">
        <f aca="false">IF($Q796="","",IF($Q796&gt;=Lists!$M$20,"A",IF($Q796&gt;=Lists!$M$21,"B","C")))</f>
        <v/>
      </c>
      <c r="S796" s="16" t="str">
        <f aca="false">IF($A796="","",IF(COUNTIF(Records!$C$5:$C$3000,$A796)=0,"No data",CHOOSE(_xlfn.MAXIFS(Records!$R$5:$R$3000,Records!$C$5:$C$3000,$A796,Records!$Y$5:$Y$3000,"&lt;&gt;Closed")+1,"OK","Alert","Danger")))</f>
        <v/>
      </c>
      <c r="T796" s="15" t="str">
        <f aca="false">IF($A796="","",COUNTIFS(Records!$C$5:$C$3000,$A796,Records!$R$5:$R$3000,"&gt;0",Records!$Y$5:$Y$3000,"&lt;&gt;Closed"))</f>
        <v/>
      </c>
      <c r="U796" s="20"/>
      <c r="V796" s="20"/>
      <c r="W796" s="20"/>
      <c r="X796" s="20"/>
      <c r="Y796" s="20"/>
      <c r="Z796" s="20"/>
      <c r="AA796" s="20"/>
      <c r="AB796" s="20"/>
      <c r="AC796" s="20"/>
      <c r="AD796" s="20"/>
      <c r="AE796" s="20"/>
      <c r="AF796" s="20"/>
      <c r="AG796" s="20"/>
      <c r="AH796" s="20"/>
      <c r="AI796" s="20"/>
      <c r="AJ796" s="21"/>
      <c r="AK796" s="15" t="str">
        <f aca="true">IF($AJ796="","",$AJ796-TODAY())</f>
        <v/>
      </c>
      <c r="AL796" s="16" t="str">
        <f aca="false">IF($AJ796="","",IF($AK796&lt;0,"Danger",IF($AK796&lt;=Lists!$M$24,"Alert","OK")))</f>
        <v/>
      </c>
      <c r="AM796" s="19"/>
      <c r="AN796" s="19"/>
      <c r="AO796" s="19"/>
      <c r="AP796" s="19"/>
      <c r="AQ796" s="19"/>
      <c r="AR796" s="19"/>
      <c r="AS796" s="19"/>
      <c r="AT796" s="19"/>
      <c r="AU796" s="19"/>
      <c r="AV796" s="19"/>
    </row>
    <row r="797" customFormat="false" ht="15" hidden="false" customHeight="false" outlineLevel="0" collapsed="false">
      <c r="A797" s="19"/>
      <c r="B797" s="19"/>
      <c r="C797" s="19"/>
      <c r="D797" s="19"/>
      <c r="E797" s="19"/>
      <c r="F797" s="19"/>
      <c r="G797" s="19"/>
      <c r="H797" s="19"/>
      <c r="I797" s="19"/>
      <c r="J797" s="19"/>
      <c r="K797" s="19"/>
      <c r="L797" s="20"/>
      <c r="M797" s="20"/>
      <c r="N797" s="20"/>
      <c r="O797" s="20"/>
      <c r="P797" s="20"/>
      <c r="Q797" s="15" t="str">
        <f aca="false">IF(COUNT($L797:$P797)&lt;5,"",ROUND(($L797*Lists!$M$2+$M797*Lists!$M$3+$N797*Lists!$M$4+$O797*Lists!$M$5+$P797*Lists!$M$6)/5*100,0))</f>
        <v/>
      </c>
      <c r="R797" s="16" t="str">
        <f aca="false">IF($Q797="","",IF($Q797&gt;=Lists!$M$20,"A",IF($Q797&gt;=Lists!$M$21,"B","C")))</f>
        <v/>
      </c>
      <c r="S797" s="16" t="str">
        <f aca="false">IF($A797="","",IF(COUNTIF(Records!$C$5:$C$3000,$A797)=0,"No data",CHOOSE(_xlfn.MAXIFS(Records!$R$5:$R$3000,Records!$C$5:$C$3000,$A797,Records!$Y$5:$Y$3000,"&lt;&gt;Closed")+1,"OK","Alert","Danger")))</f>
        <v/>
      </c>
      <c r="T797" s="15" t="str">
        <f aca="false">IF($A797="","",COUNTIFS(Records!$C$5:$C$3000,$A797,Records!$R$5:$R$3000,"&gt;0",Records!$Y$5:$Y$3000,"&lt;&gt;Closed"))</f>
        <v/>
      </c>
      <c r="U797" s="20"/>
      <c r="V797" s="20"/>
      <c r="W797" s="20"/>
      <c r="X797" s="20"/>
      <c r="Y797" s="20"/>
      <c r="Z797" s="20"/>
      <c r="AA797" s="20"/>
      <c r="AB797" s="20"/>
      <c r="AC797" s="20"/>
      <c r="AD797" s="20"/>
      <c r="AE797" s="20"/>
      <c r="AF797" s="20"/>
      <c r="AG797" s="20"/>
      <c r="AH797" s="20"/>
      <c r="AI797" s="20"/>
      <c r="AJ797" s="21"/>
      <c r="AK797" s="15" t="str">
        <f aca="true">IF($AJ797="","",$AJ797-TODAY())</f>
        <v/>
      </c>
      <c r="AL797" s="16" t="str">
        <f aca="false">IF($AJ797="","",IF($AK797&lt;0,"Danger",IF($AK797&lt;=Lists!$M$24,"Alert","OK")))</f>
        <v/>
      </c>
      <c r="AM797" s="19"/>
      <c r="AN797" s="19"/>
      <c r="AO797" s="19"/>
      <c r="AP797" s="19"/>
      <c r="AQ797" s="19"/>
      <c r="AR797" s="19"/>
      <c r="AS797" s="19"/>
      <c r="AT797" s="19"/>
      <c r="AU797" s="19"/>
      <c r="AV797" s="19"/>
    </row>
    <row r="798" customFormat="false" ht="15" hidden="false" customHeight="false" outlineLevel="0" collapsed="false">
      <c r="A798" s="19"/>
      <c r="B798" s="19"/>
      <c r="C798" s="19"/>
      <c r="D798" s="19"/>
      <c r="E798" s="19"/>
      <c r="F798" s="19"/>
      <c r="G798" s="19"/>
      <c r="H798" s="19"/>
      <c r="I798" s="19"/>
      <c r="J798" s="19"/>
      <c r="K798" s="19"/>
      <c r="L798" s="20"/>
      <c r="M798" s="20"/>
      <c r="N798" s="20"/>
      <c r="O798" s="20"/>
      <c r="P798" s="20"/>
      <c r="Q798" s="15" t="str">
        <f aca="false">IF(COUNT($L798:$P798)&lt;5,"",ROUND(($L798*Lists!$M$2+$M798*Lists!$M$3+$N798*Lists!$M$4+$O798*Lists!$M$5+$P798*Lists!$M$6)/5*100,0))</f>
        <v/>
      </c>
      <c r="R798" s="16" t="str">
        <f aca="false">IF($Q798="","",IF($Q798&gt;=Lists!$M$20,"A",IF($Q798&gt;=Lists!$M$21,"B","C")))</f>
        <v/>
      </c>
      <c r="S798" s="16" t="str">
        <f aca="false">IF($A798="","",IF(COUNTIF(Records!$C$5:$C$3000,$A798)=0,"No data",CHOOSE(_xlfn.MAXIFS(Records!$R$5:$R$3000,Records!$C$5:$C$3000,$A798,Records!$Y$5:$Y$3000,"&lt;&gt;Closed")+1,"OK","Alert","Danger")))</f>
        <v/>
      </c>
      <c r="T798" s="15" t="str">
        <f aca="false">IF($A798="","",COUNTIFS(Records!$C$5:$C$3000,$A798,Records!$R$5:$R$3000,"&gt;0",Records!$Y$5:$Y$3000,"&lt;&gt;Closed"))</f>
        <v/>
      </c>
      <c r="U798" s="20"/>
      <c r="V798" s="20"/>
      <c r="W798" s="20"/>
      <c r="X798" s="20"/>
      <c r="Y798" s="20"/>
      <c r="Z798" s="20"/>
      <c r="AA798" s="20"/>
      <c r="AB798" s="20"/>
      <c r="AC798" s="20"/>
      <c r="AD798" s="20"/>
      <c r="AE798" s="20"/>
      <c r="AF798" s="20"/>
      <c r="AG798" s="20"/>
      <c r="AH798" s="20"/>
      <c r="AI798" s="20"/>
      <c r="AJ798" s="21"/>
      <c r="AK798" s="15" t="str">
        <f aca="true">IF($AJ798="","",$AJ798-TODAY())</f>
        <v/>
      </c>
      <c r="AL798" s="16" t="str">
        <f aca="false">IF($AJ798="","",IF($AK798&lt;0,"Danger",IF($AK798&lt;=Lists!$M$24,"Alert","OK")))</f>
        <v/>
      </c>
      <c r="AM798" s="19"/>
      <c r="AN798" s="19"/>
      <c r="AO798" s="19"/>
      <c r="AP798" s="19"/>
      <c r="AQ798" s="19"/>
      <c r="AR798" s="19"/>
      <c r="AS798" s="19"/>
      <c r="AT798" s="19"/>
      <c r="AU798" s="19"/>
      <c r="AV798" s="19"/>
    </row>
    <row r="799" customFormat="false" ht="15" hidden="false" customHeight="false" outlineLevel="0" collapsed="false">
      <c r="A799" s="19"/>
      <c r="B799" s="19"/>
      <c r="C799" s="19"/>
      <c r="D799" s="19"/>
      <c r="E799" s="19"/>
      <c r="F799" s="19"/>
      <c r="G799" s="19"/>
      <c r="H799" s="19"/>
      <c r="I799" s="19"/>
      <c r="J799" s="19"/>
      <c r="K799" s="19"/>
      <c r="L799" s="20"/>
      <c r="M799" s="20"/>
      <c r="N799" s="20"/>
      <c r="O799" s="20"/>
      <c r="P799" s="20"/>
      <c r="Q799" s="15" t="str">
        <f aca="false">IF(COUNT($L799:$P799)&lt;5,"",ROUND(($L799*Lists!$M$2+$M799*Lists!$M$3+$N799*Lists!$M$4+$O799*Lists!$M$5+$P799*Lists!$M$6)/5*100,0))</f>
        <v/>
      </c>
      <c r="R799" s="16" t="str">
        <f aca="false">IF($Q799="","",IF($Q799&gt;=Lists!$M$20,"A",IF($Q799&gt;=Lists!$M$21,"B","C")))</f>
        <v/>
      </c>
      <c r="S799" s="16" t="str">
        <f aca="false">IF($A799="","",IF(COUNTIF(Records!$C$5:$C$3000,$A799)=0,"No data",CHOOSE(_xlfn.MAXIFS(Records!$R$5:$R$3000,Records!$C$5:$C$3000,$A799,Records!$Y$5:$Y$3000,"&lt;&gt;Closed")+1,"OK","Alert","Danger")))</f>
        <v/>
      </c>
      <c r="T799" s="15" t="str">
        <f aca="false">IF($A799="","",COUNTIFS(Records!$C$5:$C$3000,$A799,Records!$R$5:$R$3000,"&gt;0",Records!$Y$5:$Y$3000,"&lt;&gt;Closed"))</f>
        <v/>
      </c>
      <c r="U799" s="20"/>
      <c r="V799" s="20"/>
      <c r="W799" s="20"/>
      <c r="X799" s="20"/>
      <c r="Y799" s="20"/>
      <c r="Z799" s="20"/>
      <c r="AA799" s="20"/>
      <c r="AB799" s="20"/>
      <c r="AC799" s="20"/>
      <c r="AD799" s="20"/>
      <c r="AE799" s="20"/>
      <c r="AF799" s="20"/>
      <c r="AG799" s="20"/>
      <c r="AH799" s="20"/>
      <c r="AI799" s="20"/>
      <c r="AJ799" s="21"/>
      <c r="AK799" s="15" t="str">
        <f aca="true">IF($AJ799="","",$AJ799-TODAY())</f>
        <v/>
      </c>
      <c r="AL799" s="16" t="str">
        <f aca="false">IF($AJ799="","",IF($AK799&lt;0,"Danger",IF($AK799&lt;=Lists!$M$24,"Alert","OK")))</f>
        <v/>
      </c>
      <c r="AM799" s="19"/>
      <c r="AN799" s="19"/>
      <c r="AO799" s="19"/>
      <c r="AP799" s="19"/>
      <c r="AQ799" s="19"/>
      <c r="AR799" s="19"/>
      <c r="AS799" s="19"/>
      <c r="AT799" s="19"/>
      <c r="AU799" s="19"/>
      <c r="AV799" s="19"/>
    </row>
    <row r="800" customFormat="false" ht="15" hidden="false" customHeight="false" outlineLevel="0" collapsed="false">
      <c r="A800" s="19"/>
      <c r="B800" s="19"/>
      <c r="C800" s="19"/>
      <c r="D800" s="19"/>
      <c r="E800" s="19"/>
      <c r="F800" s="19"/>
      <c r="G800" s="19"/>
      <c r="H800" s="19"/>
      <c r="I800" s="19"/>
      <c r="J800" s="19"/>
      <c r="K800" s="19"/>
      <c r="L800" s="20"/>
      <c r="M800" s="20"/>
      <c r="N800" s="20"/>
      <c r="O800" s="20"/>
      <c r="P800" s="20"/>
      <c r="Q800" s="15" t="str">
        <f aca="false">IF(COUNT($L800:$P800)&lt;5,"",ROUND(($L800*Lists!$M$2+$M800*Lists!$M$3+$N800*Lists!$M$4+$O800*Lists!$M$5+$P800*Lists!$M$6)/5*100,0))</f>
        <v/>
      </c>
      <c r="R800" s="16" t="str">
        <f aca="false">IF($Q800="","",IF($Q800&gt;=Lists!$M$20,"A",IF($Q800&gt;=Lists!$M$21,"B","C")))</f>
        <v/>
      </c>
      <c r="S800" s="16" t="str">
        <f aca="false">IF($A800="","",IF(COUNTIF(Records!$C$5:$C$3000,$A800)=0,"No data",CHOOSE(_xlfn.MAXIFS(Records!$R$5:$R$3000,Records!$C$5:$C$3000,$A800,Records!$Y$5:$Y$3000,"&lt;&gt;Closed")+1,"OK","Alert","Danger")))</f>
        <v/>
      </c>
      <c r="T800" s="15" t="str">
        <f aca="false">IF($A800="","",COUNTIFS(Records!$C$5:$C$3000,$A800,Records!$R$5:$R$3000,"&gt;0",Records!$Y$5:$Y$3000,"&lt;&gt;Closed"))</f>
        <v/>
      </c>
      <c r="U800" s="20"/>
      <c r="V800" s="20"/>
      <c r="W800" s="20"/>
      <c r="X800" s="20"/>
      <c r="Y800" s="20"/>
      <c r="Z800" s="20"/>
      <c r="AA800" s="20"/>
      <c r="AB800" s="20"/>
      <c r="AC800" s="20"/>
      <c r="AD800" s="20"/>
      <c r="AE800" s="20"/>
      <c r="AF800" s="20"/>
      <c r="AG800" s="20"/>
      <c r="AH800" s="20"/>
      <c r="AI800" s="20"/>
      <c r="AJ800" s="21"/>
      <c r="AK800" s="15" t="str">
        <f aca="true">IF($AJ800="","",$AJ800-TODAY())</f>
        <v/>
      </c>
      <c r="AL800" s="16" t="str">
        <f aca="false">IF($AJ800="","",IF($AK800&lt;0,"Danger",IF($AK800&lt;=Lists!$M$24,"Alert","OK")))</f>
        <v/>
      </c>
      <c r="AM800" s="19"/>
      <c r="AN800" s="19"/>
      <c r="AO800" s="19"/>
      <c r="AP800" s="19"/>
      <c r="AQ800" s="19"/>
      <c r="AR800" s="19"/>
      <c r="AS800" s="19"/>
      <c r="AT800" s="19"/>
      <c r="AU800" s="19"/>
      <c r="AV800" s="19"/>
    </row>
    <row r="801" customFormat="false" ht="15" hidden="false" customHeight="false" outlineLevel="0" collapsed="false">
      <c r="A801" s="19"/>
      <c r="B801" s="19"/>
      <c r="C801" s="19"/>
      <c r="D801" s="19"/>
      <c r="E801" s="19"/>
      <c r="F801" s="19"/>
      <c r="G801" s="19"/>
      <c r="H801" s="19"/>
      <c r="I801" s="19"/>
      <c r="J801" s="19"/>
      <c r="K801" s="19"/>
      <c r="L801" s="20"/>
      <c r="M801" s="20"/>
      <c r="N801" s="20"/>
      <c r="O801" s="20"/>
      <c r="P801" s="20"/>
      <c r="Q801" s="15" t="str">
        <f aca="false">IF(COUNT($L801:$P801)&lt;5,"",ROUND(($L801*Lists!$M$2+$M801*Lists!$M$3+$N801*Lists!$M$4+$O801*Lists!$M$5+$P801*Lists!$M$6)/5*100,0))</f>
        <v/>
      </c>
      <c r="R801" s="16" t="str">
        <f aca="false">IF($Q801="","",IF($Q801&gt;=Lists!$M$20,"A",IF($Q801&gt;=Lists!$M$21,"B","C")))</f>
        <v/>
      </c>
      <c r="S801" s="16" t="str">
        <f aca="false">IF($A801="","",IF(COUNTIF(Records!$C$5:$C$3000,$A801)=0,"No data",CHOOSE(_xlfn.MAXIFS(Records!$R$5:$R$3000,Records!$C$5:$C$3000,$A801,Records!$Y$5:$Y$3000,"&lt;&gt;Closed")+1,"OK","Alert","Danger")))</f>
        <v/>
      </c>
      <c r="T801" s="15" t="str">
        <f aca="false">IF($A801="","",COUNTIFS(Records!$C$5:$C$3000,$A801,Records!$R$5:$R$3000,"&gt;0",Records!$Y$5:$Y$3000,"&lt;&gt;Closed"))</f>
        <v/>
      </c>
      <c r="U801" s="20"/>
      <c r="V801" s="20"/>
      <c r="W801" s="20"/>
      <c r="X801" s="20"/>
      <c r="Y801" s="20"/>
      <c r="Z801" s="20"/>
      <c r="AA801" s="20"/>
      <c r="AB801" s="20"/>
      <c r="AC801" s="20"/>
      <c r="AD801" s="20"/>
      <c r="AE801" s="20"/>
      <c r="AF801" s="20"/>
      <c r="AG801" s="20"/>
      <c r="AH801" s="20"/>
      <c r="AI801" s="20"/>
      <c r="AJ801" s="21"/>
      <c r="AK801" s="15" t="str">
        <f aca="true">IF($AJ801="","",$AJ801-TODAY())</f>
        <v/>
      </c>
      <c r="AL801" s="16" t="str">
        <f aca="false">IF($AJ801="","",IF($AK801&lt;0,"Danger",IF($AK801&lt;=Lists!$M$24,"Alert","OK")))</f>
        <v/>
      </c>
      <c r="AM801" s="19"/>
      <c r="AN801" s="19"/>
      <c r="AO801" s="19"/>
      <c r="AP801" s="19"/>
      <c r="AQ801" s="19"/>
      <c r="AR801" s="19"/>
      <c r="AS801" s="19"/>
      <c r="AT801" s="19"/>
      <c r="AU801" s="19"/>
      <c r="AV801" s="19"/>
    </row>
    <row r="802" customFormat="false" ht="15" hidden="false" customHeight="false" outlineLevel="0" collapsed="false">
      <c r="A802" s="19"/>
      <c r="B802" s="19"/>
      <c r="C802" s="19"/>
      <c r="D802" s="19"/>
      <c r="E802" s="19"/>
      <c r="F802" s="19"/>
      <c r="G802" s="19"/>
      <c r="H802" s="19"/>
      <c r="I802" s="19"/>
      <c r="J802" s="19"/>
      <c r="K802" s="19"/>
      <c r="L802" s="20"/>
      <c r="M802" s="20"/>
      <c r="N802" s="20"/>
      <c r="O802" s="20"/>
      <c r="P802" s="20"/>
      <c r="Q802" s="15" t="str">
        <f aca="false">IF(COUNT($L802:$P802)&lt;5,"",ROUND(($L802*Lists!$M$2+$M802*Lists!$M$3+$N802*Lists!$M$4+$O802*Lists!$M$5+$P802*Lists!$M$6)/5*100,0))</f>
        <v/>
      </c>
      <c r="R802" s="16" t="str">
        <f aca="false">IF($Q802="","",IF($Q802&gt;=Lists!$M$20,"A",IF($Q802&gt;=Lists!$M$21,"B","C")))</f>
        <v/>
      </c>
      <c r="S802" s="16" t="str">
        <f aca="false">IF($A802="","",IF(COUNTIF(Records!$C$5:$C$3000,$A802)=0,"No data",CHOOSE(_xlfn.MAXIFS(Records!$R$5:$R$3000,Records!$C$5:$C$3000,$A802,Records!$Y$5:$Y$3000,"&lt;&gt;Closed")+1,"OK","Alert","Danger")))</f>
        <v/>
      </c>
      <c r="T802" s="15" t="str">
        <f aca="false">IF($A802="","",COUNTIFS(Records!$C$5:$C$3000,$A802,Records!$R$5:$R$3000,"&gt;0",Records!$Y$5:$Y$3000,"&lt;&gt;Closed"))</f>
        <v/>
      </c>
      <c r="U802" s="20"/>
      <c r="V802" s="20"/>
      <c r="W802" s="20"/>
      <c r="X802" s="20"/>
      <c r="Y802" s="20"/>
      <c r="Z802" s="20"/>
      <c r="AA802" s="20"/>
      <c r="AB802" s="20"/>
      <c r="AC802" s="20"/>
      <c r="AD802" s="20"/>
      <c r="AE802" s="20"/>
      <c r="AF802" s="20"/>
      <c r="AG802" s="20"/>
      <c r="AH802" s="20"/>
      <c r="AI802" s="20"/>
      <c r="AJ802" s="21"/>
      <c r="AK802" s="15" t="str">
        <f aca="true">IF($AJ802="","",$AJ802-TODAY())</f>
        <v/>
      </c>
      <c r="AL802" s="16" t="str">
        <f aca="false">IF($AJ802="","",IF($AK802&lt;0,"Danger",IF($AK802&lt;=Lists!$M$24,"Alert","OK")))</f>
        <v/>
      </c>
      <c r="AM802" s="19"/>
      <c r="AN802" s="19"/>
      <c r="AO802" s="19"/>
      <c r="AP802" s="19"/>
      <c r="AQ802" s="19"/>
      <c r="AR802" s="19"/>
      <c r="AS802" s="19"/>
      <c r="AT802" s="19"/>
      <c r="AU802" s="19"/>
      <c r="AV802" s="19"/>
    </row>
    <row r="803" customFormat="false" ht="15" hidden="false" customHeight="false" outlineLevel="0" collapsed="false">
      <c r="A803" s="19"/>
      <c r="B803" s="19"/>
      <c r="C803" s="19"/>
      <c r="D803" s="19"/>
      <c r="E803" s="19"/>
      <c r="F803" s="19"/>
      <c r="G803" s="19"/>
      <c r="H803" s="19"/>
      <c r="I803" s="19"/>
      <c r="J803" s="19"/>
      <c r="K803" s="19"/>
      <c r="L803" s="20"/>
      <c r="M803" s="20"/>
      <c r="N803" s="20"/>
      <c r="O803" s="20"/>
      <c r="P803" s="20"/>
      <c r="Q803" s="15" t="str">
        <f aca="false">IF(COUNT($L803:$P803)&lt;5,"",ROUND(($L803*Lists!$M$2+$M803*Lists!$M$3+$N803*Lists!$M$4+$O803*Lists!$M$5+$P803*Lists!$M$6)/5*100,0))</f>
        <v/>
      </c>
      <c r="R803" s="16" t="str">
        <f aca="false">IF($Q803="","",IF($Q803&gt;=Lists!$M$20,"A",IF($Q803&gt;=Lists!$M$21,"B","C")))</f>
        <v/>
      </c>
      <c r="S803" s="16" t="str">
        <f aca="false">IF($A803="","",IF(COUNTIF(Records!$C$5:$C$3000,$A803)=0,"No data",CHOOSE(_xlfn.MAXIFS(Records!$R$5:$R$3000,Records!$C$5:$C$3000,$A803,Records!$Y$5:$Y$3000,"&lt;&gt;Closed")+1,"OK","Alert","Danger")))</f>
        <v/>
      </c>
      <c r="T803" s="15" t="str">
        <f aca="false">IF($A803="","",COUNTIFS(Records!$C$5:$C$3000,$A803,Records!$R$5:$R$3000,"&gt;0",Records!$Y$5:$Y$3000,"&lt;&gt;Closed"))</f>
        <v/>
      </c>
      <c r="U803" s="20"/>
      <c r="V803" s="20"/>
      <c r="W803" s="20"/>
      <c r="X803" s="20"/>
      <c r="Y803" s="20"/>
      <c r="Z803" s="20"/>
      <c r="AA803" s="20"/>
      <c r="AB803" s="20"/>
      <c r="AC803" s="20"/>
      <c r="AD803" s="20"/>
      <c r="AE803" s="20"/>
      <c r="AF803" s="20"/>
      <c r="AG803" s="20"/>
      <c r="AH803" s="20"/>
      <c r="AI803" s="20"/>
      <c r="AJ803" s="21"/>
      <c r="AK803" s="15" t="str">
        <f aca="true">IF($AJ803="","",$AJ803-TODAY())</f>
        <v/>
      </c>
      <c r="AL803" s="16" t="str">
        <f aca="false">IF($AJ803="","",IF($AK803&lt;0,"Danger",IF($AK803&lt;=Lists!$M$24,"Alert","OK")))</f>
        <v/>
      </c>
      <c r="AM803" s="19"/>
      <c r="AN803" s="19"/>
      <c r="AO803" s="19"/>
      <c r="AP803" s="19"/>
      <c r="AQ803" s="19"/>
      <c r="AR803" s="19"/>
      <c r="AS803" s="19"/>
      <c r="AT803" s="19"/>
      <c r="AU803" s="19"/>
      <c r="AV803" s="19"/>
    </row>
    <row r="804" customFormat="false" ht="15" hidden="false" customHeight="false" outlineLevel="0" collapsed="false">
      <c r="A804" s="19"/>
      <c r="B804" s="19"/>
      <c r="C804" s="19"/>
      <c r="D804" s="19"/>
      <c r="E804" s="19"/>
      <c r="F804" s="19"/>
      <c r="G804" s="19"/>
      <c r="H804" s="19"/>
      <c r="I804" s="19"/>
      <c r="J804" s="19"/>
      <c r="K804" s="19"/>
      <c r="L804" s="20"/>
      <c r="M804" s="20"/>
      <c r="N804" s="20"/>
      <c r="O804" s="20"/>
      <c r="P804" s="20"/>
      <c r="Q804" s="15" t="str">
        <f aca="false">IF(COUNT($L804:$P804)&lt;5,"",ROUND(($L804*Lists!$M$2+$M804*Lists!$M$3+$N804*Lists!$M$4+$O804*Lists!$M$5+$P804*Lists!$M$6)/5*100,0))</f>
        <v/>
      </c>
      <c r="R804" s="16" t="str">
        <f aca="false">IF($Q804="","",IF($Q804&gt;=Lists!$M$20,"A",IF($Q804&gt;=Lists!$M$21,"B","C")))</f>
        <v/>
      </c>
      <c r="S804" s="16" t="str">
        <f aca="false">IF($A804="","",IF(COUNTIF(Records!$C$5:$C$3000,$A804)=0,"No data",CHOOSE(_xlfn.MAXIFS(Records!$R$5:$R$3000,Records!$C$5:$C$3000,$A804,Records!$Y$5:$Y$3000,"&lt;&gt;Closed")+1,"OK","Alert","Danger")))</f>
        <v/>
      </c>
      <c r="T804" s="15" t="str">
        <f aca="false">IF($A804="","",COUNTIFS(Records!$C$5:$C$3000,$A804,Records!$R$5:$R$3000,"&gt;0",Records!$Y$5:$Y$3000,"&lt;&gt;Closed"))</f>
        <v/>
      </c>
      <c r="U804" s="20"/>
      <c r="V804" s="20"/>
      <c r="W804" s="20"/>
      <c r="X804" s="20"/>
      <c r="Y804" s="20"/>
      <c r="Z804" s="20"/>
      <c r="AA804" s="20"/>
      <c r="AB804" s="20"/>
      <c r="AC804" s="20"/>
      <c r="AD804" s="20"/>
      <c r="AE804" s="20"/>
      <c r="AF804" s="20"/>
      <c r="AG804" s="20"/>
      <c r="AH804" s="20"/>
      <c r="AI804" s="20"/>
      <c r="AJ804" s="21"/>
      <c r="AK804" s="15" t="str">
        <f aca="true">IF($AJ804="","",$AJ804-TODAY())</f>
        <v/>
      </c>
      <c r="AL804" s="16" t="str">
        <f aca="false">IF($AJ804="","",IF($AK804&lt;0,"Danger",IF($AK804&lt;=Lists!$M$24,"Alert","OK")))</f>
        <v/>
      </c>
      <c r="AM804" s="19"/>
      <c r="AN804" s="19"/>
      <c r="AO804" s="19"/>
      <c r="AP804" s="19"/>
      <c r="AQ804" s="19"/>
      <c r="AR804" s="19"/>
      <c r="AS804" s="19"/>
      <c r="AT804" s="19"/>
      <c r="AU804" s="19"/>
      <c r="AV804" s="19"/>
    </row>
    <row r="805" customFormat="false" ht="15" hidden="false" customHeight="false" outlineLevel="0" collapsed="false">
      <c r="A805" s="19"/>
      <c r="B805" s="19"/>
      <c r="C805" s="19"/>
      <c r="D805" s="19"/>
      <c r="E805" s="19"/>
      <c r="F805" s="19"/>
      <c r="G805" s="19"/>
      <c r="H805" s="19"/>
      <c r="I805" s="19"/>
      <c r="J805" s="19"/>
      <c r="K805" s="19"/>
      <c r="L805" s="20"/>
      <c r="M805" s="20"/>
      <c r="N805" s="20"/>
      <c r="O805" s="20"/>
      <c r="P805" s="20"/>
      <c r="Q805" s="15" t="str">
        <f aca="false">IF(COUNT($L805:$P805)&lt;5,"",ROUND(($L805*Lists!$M$2+$M805*Lists!$M$3+$N805*Lists!$M$4+$O805*Lists!$M$5+$P805*Lists!$M$6)/5*100,0))</f>
        <v/>
      </c>
      <c r="R805" s="16" t="str">
        <f aca="false">IF($Q805="","",IF($Q805&gt;=Lists!$M$20,"A",IF($Q805&gt;=Lists!$M$21,"B","C")))</f>
        <v/>
      </c>
      <c r="S805" s="16" t="str">
        <f aca="false">IF($A805="","",IF(COUNTIF(Records!$C$5:$C$3000,$A805)=0,"No data",CHOOSE(_xlfn.MAXIFS(Records!$R$5:$R$3000,Records!$C$5:$C$3000,$A805,Records!$Y$5:$Y$3000,"&lt;&gt;Closed")+1,"OK","Alert","Danger")))</f>
        <v/>
      </c>
      <c r="T805" s="15" t="str">
        <f aca="false">IF($A805="","",COUNTIFS(Records!$C$5:$C$3000,$A805,Records!$R$5:$R$3000,"&gt;0",Records!$Y$5:$Y$3000,"&lt;&gt;Closed"))</f>
        <v/>
      </c>
      <c r="U805" s="20"/>
      <c r="V805" s="20"/>
      <c r="W805" s="20"/>
      <c r="X805" s="20"/>
      <c r="Y805" s="20"/>
      <c r="Z805" s="20"/>
      <c r="AA805" s="20"/>
      <c r="AB805" s="20"/>
      <c r="AC805" s="20"/>
      <c r="AD805" s="20"/>
      <c r="AE805" s="20"/>
      <c r="AF805" s="20"/>
      <c r="AG805" s="20"/>
      <c r="AH805" s="20"/>
      <c r="AI805" s="20"/>
      <c r="AJ805" s="21"/>
      <c r="AK805" s="15" t="str">
        <f aca="true">IF($AJ805="","",$AJ805-TODAY())</f>
        <v/>
      </c>
      <c r="AL805" s="16" t="str">
        <f aca="false">IF($AJ805="","",IF($AK805&lt;0,"Danger",IF($AK805&lt;=Lists!$M$24,"Alert","OK")))</f>
        <v/>
      </c>
      <c r="AM805" s="19"/>
      <c r="AN805" s="19"/>
      <c r="AO805" s="19"/>
      <c r="AP805" s="19"/>
      <c r="AQ805" s="19"/>
      <c r="AR805" s="19"/>
      <c r="AS805" s="19"/>
      <c r="AT805" s="19"/>
      <c r="AU805" s="19"/>
      <c r="AV805" s="19"/>
    </row>
    <row r="806" customFormat="false" ht="15" hidden="false" customHeight="false" outlineLevel="0" collapsed="false">
      <c r="A806" s="19"/>
      <c r="B806" s="19"/>
      <c r="C806" s="19"/>
      <c r="D806" s="19"/>
      <c r="E806" s="19"/>
      <c r="F806" s="19"/>
      <c r="G806" s="19"/>
      <c r="H806" s="19"/>
      <c r="I806" s="19"/>
      <c r="J806" s="19"/>
      <c r="K806" s="19"/>
      <c r="L806" s="20"/>
      <c r="M806" s="20"/>
      <c r="N806" s="20"/>
      <c r="O806" s="20"/>
      <c r="P806" s="20"/>
      <c r="Q806" s="15" t="str">
        <f aca="false">IF(COUNT($L806:$P806)&lt;5,"",ROUND(($L806*Lists!$M$2+$M806*Lists!$M$3+$N806*Lists!$M$4+$O806*Lists!$M$5+$P806*Lists!$M$6)/5*100,0))</f>
        <v/>
      </c>
      <c r="R806" s="16" t="str">
        <f aca="false">IF($Q806="","",IF($Q806&gt;=Lists!$M$20,"A",IF($Q806&gt;=Lists!$M$21,"B","C")))</f>
        <v/>
      </c>
      <c r="S806" s="16" t="str">
        <f aca="false">IF($A806="","",IF(COUNTIF(Records!$C$5:$C$3000,$A806)=0,"No data",CHOOSE(_xlfn.MAXIFS(Records!$R$5:$R$3000,Records!$C$5:$C$3000,$A806,Records!$Y$5:$Y$3000,"&lt;&gt;Closed")+1,"OK","Alert","Danger")))</f>
        <v/>
      </c>
      <c r="T806" s="15" t="str">
        <f aca="false">IF($A806="","",COUNTIFS(Records!$C$5:$C$3000,$A806,Records!$R$5:$R$3000,"&gt;0",Records!$Y$5:$Y$3000,"&lt;&gt;Closed"))</f>
        <v/>
      </c>
      <c r="U806" s="20"/>
      <c r="V806" s="20"/>
      <c r="W806" s="20"/>
      <c r="X806" s="20"/>
      <c r="Y806" s="20"/>
      <c r="Z806" s="20"/>
      <c r="AA806" s="20"/>
      <c r="AB806" s="20"/>
      <c r="AC806" s="20"/>
      <c r="AD806" s="20"/>
      <c r="AE806" s="20"/>
      <c r="AF806" s="20"/>
      <c r="AG806" s="20"/>
      <c r="AH806" s="20"/>
      <c r="AI806" s="20"/>
      <c r="AJ806" s="21"/>
      <c r="AK806" s="15" t="str">
        <f aca="true">IF($AJ806="","",$AJ806-TODAY())</f>
        <v/>
      </c>
      <c r="AL806" s="16" t="str">
        <f aca="false">IF($AJ806="","",IF($AK806&lt;0,"Danger",IF($AK806&lt;=Lists!$M$24,"Alert","OK")))</f>
        <v/>
      </c>
      <c r="AM806" s="19"/>
      <c r="AN806" s="19"/>
      <c r="AO806" s="19"/>
      <c r="AP806" s="19"/>
      <c r="AQ806" s="19"/>
      <c r="AR806" s="19"/>
      <c r="AS806" s="19"/>
      <c r="AT806" s="19"/>
      <c r="AU806" s="19"/>
      <c r="AV806" s="19"/>
    </row>
    <row r="807" customFormat="false" ht="15" hidden="false" customHeight="false" outlineLevel="0" collapsed="false">
      <c r="A807" s="19"/>
      <c r="B807" s="19"/>
      <c r="C807" s="19"/>
      <c r="D807" s="19"/>
      <c r="E807" s="19"/>
      <c r="F807" s="19"/>
      <c r="G807" s="19"/>
      <c r="H807" s="19"/>
      <c r="I807" s="19"/>
      <c r="J807" s="19"/>
      <c r="K807" s="19"/>
      <c r="L807" s="20"/>
      <c r="M807" s="20"/>
      <c r="N807" s="20"/>
      <c r="O807" s="20"/>
      <c r="P807" s="20"/>
      <c r="Q807" s="15" t="str">
        <f aca="false">IF(COUNT($L807:$P807)&lt;5,"",ROUND(($L807*Lists!$M$2+$M807*Lists!$M$3+$N807*Lists!$M$4+$O807*Lists!$M$5+$P807*Lists!$M$6)/5*100,0))</f>
        <v/>
      </c>
      <c r="R807" s="16" t="str">
        <f aca="false">IF($Q807="","",IF($Q807&gt;=Lists!$M$20,"A",IF($Q807&gt;=Lists!$M$21,"B","C")))</f>
        <v/>
      </c>
      <c r="S807" s="16" t="str">
        <f aca="false">IF($A807="","",IF(COUNTIF(Records!$C$5:$C$3000,$A807)=0,"No data",CHOOSE(_xlfn.MAXIFS(Records!$R$5:$R$3000,Records!$C$5:$C$3000,$A807,Records!$Y$5:$Y$3000,"&lt;&gt;Closed")+1,"OK","Alert","Danger")))</f>
        <v/>
      </c>
      <c r="T807" s="15" t="str">
        <f aca="false">IF($A807="","",COUNTIFS(Records!$C$5:$C$3000,$A807,Records!$R$5:$R$3000,"&gt;0",Records!$Y$5:$Y$3000,"&lt;&gt;Closed"))</f>
        <v/>
      </c>
      <c r="U807" s="20"/>
      <c r="V807" s="20"/>
      <c r="W807" s="20"/>
      <c r="X807" s="20"/>
      <c r="Y807" s="20"/>
      <c r="Z807" s="20"/>
      <c r="AA807" s="20"/>
      <c r="AB807" s="20"/>
      <c r="AC807" s="20"/>
      <c r="AD807" s="20"/>
      <c r="AE807" s="20"/>
      <c r="AF807" s="20"/>
      <c r="AG807" s="20"/>
      <c r="AH807" s="20"/>
      <c r="AI807" s="20"/>
      <c r="AJ807" s="21"/>
      <c r="AK807" s="15" t="str">
        <f aca="true">IF($AJ807="","",$AJ807-TODAY())</f>
        <v/>
      </c>
      <c r="AL807" s="16" t="str">
        <f aca="false">IF($AJ807="","",IF($AK807&lt;0,"Danger",IF($AK807&lt;=Lists!$M$24,"Alert","OK")))</f>
        <v/>
      </c>
      <c r="AM807" s="19"/>
      <c r="AN807" s="19"/>
      <c r="AO807" s="19"/>
      <c r="AP807" s="19"/>
      <c r="AQ807" s="19"/>
      <c r="AR807" s="19"/>
      <c r="AS807" s="19"/>
      <c r="AT807" s="19"/>
      <c r="AU807" s="19"/>
      <c r="AV807" s="19"/>
    </row>
    <row r="808" customFormat="false" ht="15" hidden="false" customHeight="false" outlineLevel="0" collapsed="false">
      <c r="A808" s="19"/>
      <c r="B808" s="19"/>
      <c r="C808" s="19"/>
      <c r="D808" s="19"/>
      <c r="E808" s="19"/>
      <c r="F808" s="19"/>
      <c r="G808" s="19"/>
      <c r="H808" s="19"/>
      <c r="I808" s="19"/>
      <c r="J808" s="19"/>
      <c r="K808" s="19"/>
      <c r="L808" s="20"/>
      <c r="M808" s="20"/>
      <c r="N808" s="20"/>
      <c r="O808" s="20"/>
      <c r="P808" s="20"/>
      <c r="Q808" s="15" t="str">
        <f aca="false">IF(COUNT($L808:$P808)&lt;5,"",ROUND(($L808*Lists!$M$2+$M808*Lists!$M$3+$N808*Lists!$M$4+$O808*Lists!$M$5+$P808*Lists!$M$6)/5*100,0))</f>
        <v/>
      </c>
      <c r="R808" s="16" t="str">
        <f aca="false">IF($Q808="","",IF($Q808&gt;=Lists!$M$20,"A",IF($Q808&gt;=Lists!$M$21,"B","C")))</f>
        <v/>
      </c>
      <c r="S808" s="16" t="str">
        <f aca="false">IF($A808="","",IF(COUNTIF(Records!$C$5:$C$3000,$A808)=0,"No data",CHOOSE(_xlfn.MAXIFS(Records!$R$5:$R$3000,Records!$C$5:$C$3000,$A808,Records!$Y$5:$Y$3000,"&lt;&gt;Closed")+1,"OK","Alert","Danger")))</f>
        <v/>
      </c>
      <c r="T808" s="15" t="str">
        <f aca="false">IF($A808="","",COUNTIFS(Records!$C$5:$C$3000,$A808,Records!$R$5:$R$3000,"&gt;0",Records!$Y$5:$Y$3000,"&lt;&gt;Closed"))</f>
        <v/>
      </c>
      <c r="U808" s="20"/>
      <c r="V808" s="20"/>
      <c r="W808" s="20"/>
      <c r="X808" s="20"/>
      <c r="Y808" s="20"/>
      <c r="Z808" s="20"/>
      <c r="AA808" s="20"/>
      <c r="AB808" s="20"/>
      <c r="AC808" s="20"/>
      <c r="AD808" s="20"/>
      <c r="AE808" s="20"/>
      <c r="AF808" s="20"/>
      <c r="AG808" s="20"/>
      <c r="AH808" s="20"/>
      <c r="AI808" s="20"/>
      <c r="AJ808" s="21"/>
      <c r="AK808" s="15" t="str">
        <f aca="true">IF($AJ808="","",$AJ808-TODAY())</f>
        <v/>
      </c>
      <c r="AL808" s="16" t="str">
        <f aca="false">IF($AJ808="","",IF($AK808&lt;0,"Danger",IF($AK808&lt;=Lists!$M$24,"Alert","OK")))</f>
        <v/>
      </c>
      <c r="AM808" s="19"/>
      <c r="AN808" s="19"/>
      <c r="AO808" s="19"/>
      <c r="AP808" s="19"/>
      <c r="AQ808" s="19"/>
      <c r="AR808" s="19"/>
      <c r="AS808" s="19"/>
      <c r="AT808" s="19"/>
      <c r="AU808" s="19"/>
      <c r="AV808" s="19"/>
    </row>
    <row r="809" customFormat="false" ht="15" hidden="false" customHeight="false" outlineLevel="0" collapsed="false">
      <c r="A809" s="19"/>
      <c r="B809" s="19"/>
      <c r="C809" s="19"/>
      <c r="D809" s="19"/>
      <c r="E809" s="19"/>
      <c r="F809" s="19"/>
      <c r="G809" s="19"/>
      <c r="H809" s="19"/>
      <c r="I809" s="19"/>
      <c r="J809" s="19"/>
      <c r="K809" s="19"/>
      <c r="L809" s="20"/>
      <c r="M809" s="20"/>
      <c r="N809" s="20"/>
      <c r="O809" s="20"/>
      <c r="P809" s="20"/>
      <c r="Q809" s="15" t="str">
        <f aca="false">IF(COUNT($L809:$P809)&lt;5,"",ROUND(($L809*Lists!$M$2+$M809*Lists!$M$3+$N809*Lists!$M$4+$O809*Lists!$M$5+$P809*Lists!$M$6)/5*100,0))</f>
        <v/>
      </c>
      <c r="R809" s="16" t="str">
        <f aca="false">IF($Q809="","",IF($Q809&gt;=Lists!$M$20,"A",IF($Q809&gt;=Lists!$M$21,"B","C")))</f>
        <v/>
      </c>
      <c r="S809" s="16" t="str">
        <f aca="false">IF($A809="","",IF(COUNTIF(Records!$C$5:$C$3000,$A809)=0,"No data",CHOOSE(_xlfn.MAXIFS(Records!$R$5:$R$3000,Records!$C$5:$C$3000,$A809,Records!$Y$5:$Y$3000,"&lt;&gt;Closed")+1,"OK","Alert","Danger")))</f>
        <v/>
      </c>
      <c r="T809" s="15" t="str">
        <f aca="false">IF($A809="","",COUNTIFS(Records!$C$5:$C$3000,$A809,Records!$R$5:$R$3000,"&gt;0",Records!$Y$5:$Y$3000,"&lt;&gt;Closed"))</f>
        <v/>
      </c>
      <c r="U809" s="20"/>
      <c r="V809" s="20"/>
      <c r="W809" s="20"/>
      <c r="X809" s="20"/>
      <c r="Y809" s="20"/>
      <c r="Z809" s="20"/>
      <c r="AA809" s="20"/>
      <c r="AB809" s="20"/>
      <c r="AC809" s="20"/>
      <c r="AD809" s="20"/>
      <c r="AE809" s="20"/>
      <c r="AF809" s="20"/>
      <c r="AG809" s="20"/>
      <c r="AH809" s="20"/>
      <c r="AI809" s="20"/>
      <c r="AJ809" s="21"/>
      <c r="AK809" s="15" t="str">
        <f aca="true">IF($AJ809="","",$AJ809-TODAY())</f>
        <v/>
      </c>
      <c r="AL809" s="16" t="str">
        <f aca="false">IF($AJ809="","",IF($AK809&lt;0,"Danger",IF($AK809&lt;=Lists!$M$24,"Alert","OK")))</f>
        <v/>
      </c>
      <c r="AM809" s="19"/>
      <c r="AN809" s="19"/>
      <c r="AO809" s="19"/>
      <c r="AP809" s="19"/>
      <c r="AQ809" s="19"/>
      <c r="AR809" s="19"/>
      <c r="AS809" s="19"/>
      <c r="AT809" s="19"/>
      <c r="AU809" s="19"/>
      <c r="AV809" s="19"/>
    </row>
    <row r="810" customFormat="false" ht="15" hidden="false" customHeight="false" outlineLevel="0" collapsed="false">
      <c r="A810" s="19"/>
      <c r="B810" s="19"/>
      <c r="C810" s="19"/>
      <c r="D810" s="19"/>
      <c r="E810" s="19"/>
      <c r="F810" s="19"/>
      <c r="G810" s="19"/>
      <c r="H810" s="19"/>
      <c r="I810" s="19"/>
      <c r="J810" s="19"/>
      <c r="K810" s="19"/>
      <c r="L810" s="20"/>
      <c r="M810" s="20"/>
      <c r="N810" s="20"/>
      <c r="O810" s="20"/>
      <c r="P810" s="20"/>
      <c r="Q810" s="15" t="str">
        <f aca="false">IF(COUNT($L810:$P810)&lt;5,"",ROUND(($L810*Lists!$M$2+$M810*Lists!$M$3+$N810*Lists!$M$4+$O810*Lists!$M$5+$P810*Lists!$M$6)/5*100,0))</f>
        <v/>
      </c>
      <c r="R810" s="16" t="str">
        <f aca="false">IF($Q810="","",IF($Q810&gt;=Lists!$M$20,"A",IF($Q810&gt;=Lists!$M$21,"B","C")))</f>
        <v/>
      </c>
      <c r="S810" s="16" t="str">
        <f aca="false">IF($A810="","",IF(COUNTIF(Records!$C$5:$C$3000,$A810)=0,"No data",CHOOSE(_xlfn.MAXIFS(Records!$R$5:$R$3000,Records!$C$5:$C$3000,$A810,Records!$Y$5:$Y$3000,"&lt;&gt;Closed")+1,"OK","Alert","Danger")))</f>
        <v/>
      </c>
      <c r="T810" s="15" t="str">
        <f aca="false">IF($A810="","",COUNTIFS(Records!$C$5:$C$3000,$A810,Records!$R$5:$R$3000,"&gt;0",Records!$Y$5:$Y$3000,"&lt;&gt;Closed"))</f>
        <v/>
      </c>
      <c r="U810" s="20"/>
      <c r="V810" s="20"/>
      <c r="W810" s="20"/>
      <c r="X810" s="20"/>
      <c r="Y810" s="20"/>
      <c r="Z810" s="20"/>
      <c r="AA810" s="20"/>
      <c r="AB810" s="20"/>
      <c r="AC810" s="20"/>
      <c r="AD810" s="20"/>
      <c r="AE810" s="20"/>
      <c r="AF810" s="20"/>
      <c r="AG810" s="20"/>
      <c r="AH810" s="20"/>
      <c r="AI810" s="20"/>
      <c r="AJ810" s="21"/>
      <c r="AK810" s="15" t="str">
        <f aca="true">IF($AJ810="","",$AJ810-TODAY())</f>
        <v/>
      </c>
      <c r="AL810" s="16" t="str">
        <f aca="false">IF($AJ810="","",IF($AK810&lt;0,"Danger",IF($AK810&lt;=Lists!$M$24,"Alert","OK")))</f>
        <v/>
      </c>
      <c r="AM810" s="19"/>
      <c r="AN810" s="19"/>
      <c r="AO810" s="19"/>
      <c r="AP810" s="19"/>
      <c r="AQ810" s="19"/>
      <c r="AR810" s="19"/>
      <c r="AS810" s="19"/>
      <c r="AT810" s="19"/>
      <c r="AU810" s="19"/>
      <c r="AV810" s="19"/>
    </row>
    <row r="811" customFormat="false" ht="15" hidden="false" customHeight="false" outlineLevel="0" collapsed="false">
      <c r="A811" s="19"/>
      <c r="B811" s="19"/>
      <c r="C811" s="19"/>
      <c r="D811" s="19"/>
      <c r="E811" s="19"/>
      <c r="F811" s="19"/>
      <c r="G811" s="19"/>
      <c r="H811" s="19"/>
      <c r="I811" s="19"/>
      <c r="J811" s="19"/>
      <c r="K811" s="19"/>
      <c r="L811" s="20"/>
      <c r="M811" s="20"/>
      <c r="N811" s="20"/>
      <c r="O811" s="20"/>
      <c r="P811" s="20"/>
      <c r="Q811" s="15" t="str">
        <f aca="false">IF(COUNT($L811:$P811)&lt;5,"",ROUND(($L811*Lists!$M$2+$M811*Lists!$M$3+$N811*Lists!$M$4+$O811*Lists!$M$5+$P811*Lists!$M$6)/5*100,0))</f>
        <v/>
      </c>
      <c r="R811" s="16" t="str">
        <f aca="false">IF($Q811="","",IF($Q811&gt;=Lists!$M$20,"A",IF($Q811&gt;=Lists!$M$21,"B","C")))</f>
        <v/>
      </c>
      <c r="S811" s="16" t="str">
        <f aca="false">IF($A811="","",IF(COUNTIF(Records!$C$5:$C$3000,$A811)=0,"No data",CHOOSE(_xlfn.MAXIFS(Records!$R$5:$R$3000,Records!$C$5:$C$3000,$A811,Records!$Y$5:$Y$3000,"&lt;&gt;Closed")+1,"OK","Alert","Danger")))</f>
        <v/>
      </c>
      <c r="T811" s="15" t="str">
        <f aca="false">IF($A811="","",COUNTIFS(Records!$C$5:$C$3000,$A811,Records!$R$5:$R$3000,"&gt;0",Records!$Y$5:$Y$3000,"&lt;&gt;Closed"))</f>
        <v/>
      </c>
      <c r="U811" s="20"/>
      <c r="V811" s="20"/>
      <c r="W811" s="20"/>
      <c r="X811" s="20"/>
      <c r="Y811" s="20"/>
      <c r="Z811" s="20"/>
      <c r="AA811" s="20"/>
      <c r="AB811" s="20"/>
      <c r="AC811" s="20"/>
      <c r="AD811" s="20"/>
      <c r="AE811" s="20"/>
      <c r="AF811" s="20"/>
      <c r="AG811" s="20"/>
      <c r="AH811" s="20"/>
      <c r="AI811" s="20"/>
      <c r="AJ811" s="21"/>
      <c r="AK811" s="15" t="str">
        <f aca="true">IF($AJ811="","",$AJ811-TODAY())</f>
        <v/>
      </c>
      <c r="AL811" s="16" t="str">
        <f aca="false">IF($AJ811="","",IF($AK811&lt;0,"Danger",IF($AK811&lt;=Lists!$M$24,"Alert","OK")))</f>
        <v/>
      </c>
      <c r="AM811" s="19"/>
      <c r="AN811" s="19"/>
      <c r="AO811" s="19"/>
      <c r="AP811" s="19"/>
      <c r="AQ811" s="19"/>
      <c r="AR811" s="19"/>
      <c r="AS811" s="19"/>
      <c r="AT811" s="19"/>
      <c r="AU811" s="19"/>
      <c r="AV811" s="19"/>
    </row>
    <row r="812" customFormat="false" ht="15" hidden="false" customHeight="false" outlineLevel="0" collapsed="false">
      <c r="A812" s="19"/>
      <c r="B812" s="19"/>
      <c r="C812" s="19"/>
      <c r="D812" s="19"/>
      <c r="E812" s="19"/>
      <c r="F812" s="19"/>
      <c r="G812" s="19"/>
      <c r="H812" s="19"/>
      <c r="I812" s="19"/>
      <c r="J812" s="19"/>
      <c r="K812" s="19"/>
      <c r="L812" s="20"/>
      <c r="M812" s="20"/>
      <c r="N812" s="20"/>
      <c r="O812" s="20"/>
      <c r="P812" s="20"/>
      <c r="Q812" s="15" t="str">
        <f aca="false">IF(COUNT($L812:$P812)&lt;5,"",ROUND(($L812*Lists!$M$2+$M812*Lists!$M$3+$N812*Lists!$M$4+$O812*Lists!$M$5+$P812*Lists!$M$6)/5*100,0))</f>
        <v/>
      </c>
      <c r="R812" s="16" t="str">
        <f aca="false">IF($Q812="","",IF($Q812&gt;=Lists!$M$20,"A",IF($Q812&gt;=Lists!$M$21,"B","C")))</f>
        <v/>
      </c>
      <c r="S812" s="16" t="str">
        <f aca="false">IF($A812="","",IF(COUNTIF(Records!$C$5:$C$3000,$A812)=0,"No data",CHOOSE(_xlfn.MAXIFS(Records!$R$5:$R$3000,Records!$C$5:$C$3000,$A812,Records!$Y$5:$Y$3000,"&lt;&gt;Closed")+1,"OK","Alert","Danger")))</f>
        <v/>
      </c>
      <c r="T812" s="15" t="str">
        <f aca="false">IF($A812="","",COUNTIFS(Records!$C$5:$C$3000,$A812,Records!$R$5:$R$3000,"&gt;0",Records!$Y$5:$Y$3000,"&lt;&gt;Closed"))</f>
        <v/>
      </c>
      <c r="U812" s="20"/>
      <c r="V812" s="20"/>
      <c r="W812" s="20"/>
      <c r="X812" s="20"/>
      <c r="Y812" s="20"/>
      <c r="Z812" s="20"/>
      <c r="AA812" s="20"/>
      <c r="AB812" s="20"/>
      <c r="AC812" s="20"/>
      <c r="AD812" s="20"/>
      <c r="AE812" s="20"/>
      <c r="AF812" s="20"/>
      <c r="AG812" s="20"/>
      <c r="AH812" s="20"/>
      <c r="AI812" s="20"/>
      <c r="AJ812" s="21"/>
      <c r="AK812" s="15" t="str">
        <f aca="true">IF($AJ812="","",$AJ812-TODAY())</f>
        <v/>
      </c>
      <c r="AL812" s="16" t="str">
        <f aca="false">IF($AJ812="","",IF($AK812&lt;0,"Danger",IF($AK812&lt;=Lists!$M$24,"Alert","OK")))</f>
        <v/>
      </c>
      <c r="AM812" s="19"/>
      <c r="AN812" s="19"/>
      <c r="AO812" s="19"/>
      <c r="AP812" s="19"/>
      <c r="AQ812" s="19"/>
      <c r="AR812" s="19"/>
      <c r="AS812" s="19"/>
      <c r="AT812" s="19"/>
      <c r="AU812" s="19"/>
      <c r="AV812" s="19"/>
    </row>
    <row r="813" customFormat="false" ht="15" hidden="false" customHeight="false" outlineLevel="0" collapsed="false">
      <c r="A813" s="19"/>
      <c r="B813" s="19"/>
      <c r="C813" s="19"/>
      <c r="D813" s="19"/>
      <c r="E813" s="19"/>
      <c r="F813" s="19"/>
      <c r="G813" s="19"/>
      <c r="H813" s="19"/>
      <c r="I813" s="19"/>
      <c r="J813" s="19"/>
      <c r="K813" s="19"/>
      <c r="L813" s="20"/>
      <c r="M813" s="20"/>
      <c r="N813" s="20"/>
      <c r="O813" s="20"/>
      <c r="P813" s="20"/>
      <c r="Q813" s="15" t="str">
        <f aca="false">IF(COUNT($L813:$P813)&lt;5,"",ROUND(($L813*Lists!$M$2+$M813*Lists!$M$3+$N813*Lists!$M$4+$O813*Lists!$M$5+$P813*Lists!$M$6)/5*100,0))</f>
        <v/>
      </c>
      <c r="R813" s="16" t="str">
        <f aca="false">IF($Q813="","",IF($Q813&gt;=Lists!$M$20,"A",IF($Q813&gt;=Lists!$M$21,"B","C")))</f>
        <v/>
      </c>
      <c r="S813" s="16" t="str">
        <f aca="false">IF($A813="","",IF(COUNTIF(Records!$C$5:$C$3000,$A813)=0,"No data",CHOOSE(_xlfn.MAXIFS(Records!$R$5:$R$3000,Records!$C$5:$C$3000,$A813,Records!$Y$5:$Y$3000,"&lt;&gt;Closed")+1,"OK","Alert","Danger")))</f>
        <v/>
      </c>
      <c r="T813" s="15" t="str">
        <f aca="false">IF($A813="","",COUNTIFS(Records!$C$5:$C$3000,$A813,Records!$R$5:$R$3000,"&gt;0",Records!$Y$5:$Y$3000,"&lt;&gt;Closed"))</f>
        <v/>
      </c>
      <c r="U813" s="20"/>
      <c r="V813" s="20"/>
      <c r="W813" s="20"/>
      <c r="X813" s="20"/>
      <c r="Y813" s="20"/>
      <c r="Z813" s="20"/>
      <c r="AA813" s="20"/>
      <c r="AB813" s="20"/>
      <c r="AC813" s="20"/>
      <c r="AD813" s="20"/>
      <c r="AE813" s="20"/>
      <c r="AF813" s="20"/>
      <c r="AG813" s="20"/>
      <c r="AH813" s="20"/>
      <c r="AI813" s="20"/>
      <c r="AJ813" s="21"/>
      <c r="AK813" s="15" t="str">
        <f aca="true">IF($AJ813="","",$AJ813-TODAY())</f>
        <v/>
      </c>
      <c r="AL813" s="16" t="str">
        <f aca="false">IF($AJ813="","",IF($AK813&lt;0,"Danger",IF($AK813&lt;=Lists!$M$24,"Alert","OK")))</f>
        <v/>
      </c>
      <c r="AM813" s="19"/>
      <c r="AN813" s="19"/>
      <c r="AO813" s="19"/>
      <c r="AP813" s="19"/>
      <c r="AQ813" s="19"/>
      <c r="AR813" s="19"/>
      <c r="AS813" s="19"/>
      <c r="AT813" s="19"/>
      <c r="AU813" s="19"/>
      <c r="AV813" s="19"/>
    </row>
    <row r="814" customFormat="false" ht="15" hidden="false" customHeight="false" outlineLevel="0" collapsed="false">
      <c r="A814" s="19"/>
      <c r="B814" s="19"/>
      <c r="C814" s="19"/>
      <c r="D814" s="19"/>
      <c r="E814" s="19"/>
      <c r="F814" s="19"/>
      <c r="G814" s="19"/>
      <c r="H814" s="19"/>
      <c r="I814" s="19"/>
      <c r="J814" s="19"/>
      <c r="K814" s="19"/>
      <c r="L814" s="20"/>
      <c r="M814" s="20"/>
      <c r="N814" s="20"/>
      <c r="O814" s="20"/>
      <c r="P814" s="20"/>
      <c r="Q814" s="15" t="str">
        <f aca="false">IF(COUNT($L814:$P814)&lt;5,"",ROUND(($L814*Lists!$M$2+$M814*Lists!$M$3+$N814*Lists!$M$4+$O814*Lists!$M$5+$P814*Lists!$M$6)/5*100,0))</f>
        <v/>
      </c>
      <c r="R814" s="16" t="str">
        <f aca="false">IF($Q814="","",IF($Q814&gt;=Lists!$M$20,"A",IF($Q814&gt;=Lists!$M$21,"B","C")))</f>
        <v/>
      </c>
      <c r="S814" s="16" t="str">
        <f aca="false">IF($A814="","",IF(COUNTIF(Records!$C$5:$C$3000,$A814)=0,"No data",CHOOSE(_xlfn.MAXIFS(Records!$R$5:$R$3000,Records!$C$5:$C$3000,$A814,Records!$Y$5:$Y$3000,"&lt;&gt;Closed")+1,"OK","Alert","Danger")))</f>
        <v/>
      </c>
      <c r="T814" s="15" t="str">
        <f aca="false">IF($A814="","",COUNTIFS(Records!$C$5:$C$3000,$A814,Records!$R$5:$R$3000,"&gt;0",Records!$Y$5:$Y$3000,"&lt;&gt;Closed"))</f>
        <v/>
      </c>
      <c r="U814" s="20"/>
      <c r="V814" s="20"/>
      <c r="W814" s="20"/>
      <c r="X814" s="20"/>
      <c r="Y814" s="20"/>
      <c r="Z814" s="20"/>
      <c r="AA814" s="20"/>
      <c r="AB814" s="20"/>
      <c r="AC814" s="20"/>
      <c r="AD814" s="20"/>
      <c r="AE814" s="20"/>
      <c r="AF814" s="20"/>
      <c r="AG814" s="20"/>
      <c r="AH814" s="20"/>
      <c r="AI814" s="20"/>
      <c r="AJ814" s="21"/>
      <c r="AK814" s="15" t="str">
        <f aca="true">IF($AJ814="","",$AJ814-TODAY())</f>
        <v/>
      </c>
      <c r="AL814" s="16" t="str">
        <f aca="false">IF($AJ814="","",IF($AK814&lt;0,"Danger",IF($AK814&lt;=Lists!$M$24,"Alert","OK")))</f>
        <v/>
      </c>
      <c r="AM814" s="19"/>
      <c r="AN814" s="19"/>
      <c r="AO814" s="19"/>
      <c r="AP814" s="19"/>
      <c r="AQ814" s="19"/>
      <c r="AR814" s="19"/>
      <c r="AS814" s="19"/>
      <c r="AT814" s="19"/>
      <c r="AU814" s="19"/>
      <c r="AV814" s="19"/>
    </row>
    <row r="815" customFormat="false" ht="15" hidden="false" customHeight="false" outlineLevel="0" collapsed="false">
      <c r="A815" s="19"/>
      <c r="B815" s="19"/>
      <c r="C815" s="19"/>
      <c r="D815" s="19"/>
      <c r="E815" s="19"/>
      <c r="F815" s="19"/>
      <c r="G815" s="19"/>
      <c r="H815" s="19"/>
      <c r="I815" s="19"/>
      <c r="J815" s="19"/>
      <c r="K815" s="19"/>
      <c r="L815" s="20"/>
      <c r="M815" s="20"/>
      <c r="N815" s="20"/>
      <c r="O815" s="20"/>
      <c r="P815" s="20"/>
      <c r="Q815" s="15" t="str">
        <f aca="false">IF(COUNT($L815:$P815)&lt;5,"",ROUND(($L815*Lists!$M$2+$M815*Lists!$M$3+$N815*Lists!$M$4+$O815*Lists!$M$5+$P815*Lists!$M$6)/5*100,0))</f>
        <v/>
      </c>
      <c r="R815" s="16" t="str">
        <f aca="false">IF($Q815="","",IF($Q815&gt;=Lists!$M$20,"A",IF($Q815&gt;=Lists!$M$21,"B","C")))</f>
        <v/>
      </c>
      <c r="S815" s="16" t="str">
        <f aca="false">IF($A815="","",IF(COUNTIF(Records!$C$5:$C$3000,$A815)=0,"No data",CHOOSE(_xlfn.MAXIFS(Records!$R$5:$R$3000,Records!$C$5:$C$3000,$A815,Records!$Y$5:$Y$3000,"&lt;&gt;Closed")+1,"OK","Alert","Danger")))</f>
        <v/>
      </c>
      <c r="T815" s="15" t="str">
        <f aca="false">IF($A815="","",COUNTIFS(Records!$C$5:$C$3000,$A815,Records!$R$5:$R$3000,"&gt;0",Records!$Y$5:$Y$3000,"&lt;&gt;Closed"))</f>
        <v/>
      </c>
      <c r="U815" s="20"/>
      <c r="V815" s="20"/>
      <c r="W815" s="20"/>
      <c r="X815" s="20"/>
      <c r="Y815" s="20"/>
      <c r="Z815" s="20"/>
      <c r="AA815" s="20"/>
      <c r="AB815" s="20"/>
      <c r="AC815" s="20"/>
      <c r="AD815" s="20"/>
      <c r="AE815" s="20"/>
      <c r="AF815" s="20"/>
      <c r="AG815" s="20"/>
      <c r="AH815" s="20"/>
      <c r="AI815" s="20"/>
      <c r="AJ815" s="21"/>
      <c r="AK815" s="15" t="str">
        <f aca="true">IF($AJ815="","",$AJ815-TODAY())</f>
        <v/>
      </c>
      <c r="AL815" s="16" t="str">
        <f aca="false">IF($AJ815="","",IF($AK815&lt;0,"Danger",IF($AK815&lt;=Lists!$M$24,"Alert","OK")))</f>
        <v/>
      </c>
      <c r="AM815" s="19"/>
      <c r="AN815" s="19"/>
      <c r="AO815" s="19"/>
      <c r="AP815" s="19"/>
      <c r="AQ815" s="19"/>
      <c r="AR815" s="19"/>
      <c r="AS815" s="19"/>
      <c r="AT815" s="19"/>
      <c r="AU815" s="19"/>
      <c r="AV815" s="19"/>
    </row>
    <row r="816" customFormat="false" ht="15" hidden="false" customHeight="false" outlineLevel="0" collapsed="false">
      <c r="A816" s="19"/>
      <c r="B816" s="19"/>
      <c r="C816" s="19"/>
      <c r="D816" s="19"/>
      <c r="E816" s="19"/>
      <c r="F816" s="19"/>
      <c r="G816" s="19"/>
      <c r="H816" s="19"/>
      <c r="I816" s="19"/>
      <c r="J816" s="19"/>
      <c r="K816" s="19"/>
      <c r="L816" s="20"/>
      <c r="M816" s="20"/>
      <c r="N816" s="20"/>
      <c r="O816" s="20"/>
      <c r="P816" s="20"/>
      <c r="Q816" s="15" t="str">
        <f aca="false">IF(COUNT($L816:$P816)&lt;5,"",ROUND(($L816*Lists!$M$2+$M816*Lists!$M$3+$N816*Lists!$M$4+$O816*Lists!$M$5+$P816*Lists!$M$6)/5*100,0))</f>
        <v/>
      </c>
      <c r="R816" s="16" t="str">
        <f aca="false">IF($Q816="","",IF($Q816&gt;=Lists!$M$20,"A",IF($Q816&gt;=Lists!$M$21,"B","C")))</f>
        <v/>
      </c>
      <c r="S816" s="16" t="str">
        <f aca="false">IF($A816="","",IF(COUNTIF(Records!$C$5:$C$3000,$A816)=0,"No data",CHOOSE(_xlfn.MAXIFS(Records!$R$5:$R$3000,Records!$C$5:$C$3000,$A816,Records!$Y$5:$Y$3000,"&lt;&gt;Closed")+1,"OK","Alert","Danger")))</f>
        <v/>
      </c>
      <c r="T816" s="15" t="str">
        <f aca="false">IF($A816="","",COUNTIFS(Records!$C$5:$C$3000,$A816,Records!$R$5:$R$3000,"&gt;0",Records!$Y$5:$Y$3000,"&lt;&gt;Closed"))</f>
        <v/>
      </c>
      <c r="U816" s="20"/>
      <c r="V816" s="20"/>
      <c r="W816" s="20"/>
      <c r="X816" s="20"/>
      <c r="Y816" s="20"/>
      <c r="Z816" s="20"/>
      <c r="AA816" s="20"/>
      <c r="AB816" s="20"/>
      <c r="AC816" s="20"/>
      <c r="AD816" s="20"/>
      <c r="AE816" s="20"/>
      <c r="AF816" s="20"/>
      <c r="AG816" s="20"/>
      <c r="AH816" s="20"/>
      <c r="AI816" s="20"/>
      <c r="AJ816" s="21"/>
      <c r="AK816" s="15" t="str">
        <f aca="true">IF($AJ816="","",$AJ816-TODAY())</f>
        <v/>
      </c>
      <c r="AL816" s="16" t="str">
        <f aca="false">IF($AJ816="","",IF($AK816&lt;0,"Danger",IF($AK816&lt;=Lists!$M$24,"Alert","OK")))</f>
        <v/>
      </c>
      <c r="AM816" s="19"/>
      <c r="AN816" s="19"/>
      <c r="AO816" s="19"/>
      <c r="AP816" s="19"/>
      <c r="AQ816" s="19"/>
      <c r="AR816" s="19"/>
      <c r="AS816" s="19"/>
      <c r="AT816" s="19"/>
      <c r="AU816" s="19"/>
      <c r="AV816" s="19"/>
    </row>
    <row r="817" customFormat="false" ht="15" hidden="false" customHeight="false" outlineLevel="0" collapsed="false">
      <c r="A817" s="19"/>
      <c r="B817" s="19"/>
      <c r="C817" s="19"/>
      <c r="D817" s="19"/>
      <c r="E817" s="19"/>
      <c r="F817" s="19"/>
      <c r="G817" s="19"/>
      <c r="H817" s="19"/>
      <c r="I817" s="19"/>
      <c r="J817" s="19"/>
      <c r="K817" s="19"/>
      <c r="L817" s="20"/>
      <c r="M817" s="20"/>
      <c r="N817" s="20"/>
      <c r="O817" s="20"/>
      <c r="P817" s="20"/>
      <c r="Q817" s="15" t="str">
        <f aca="false">IF(COUNT($L817:$P817)&lt;5,"",ROUND(($L817*Lists!$M$2+$M817*Lists!$M$3+$N817*Lists!$M$4+$O817*Lists!$M$5+$P817*Lists!$M$6)/5*100,0))</f>
        <v/>
      </c>
      <c r="R817" s="16" t="str">
        <f aca="false">IF($Q817="","",IF($Q817&gt;=Lists!$M$20,"A",IF($Q817&gt;=Lists!$M$21,"B","C")))</f>
        <v/>
      </c>
      <c r="S817" s="16" t="str">
        <f aca="false">IF($A817="","",IF(COUNTIF(Records!$C$5:$C$3000,$A817)=0,"No data",CHOOSE(_xlfn.MAXIFS(Records!$R$5:$R$3000,Records!$C$5:$C$3000,$A817,Records!$Y$5:$Y$3000,"&lt;&gt;Closed")+1,"OK","Alert","Danger")))</f>
        <v/>
      </c>
      <c r="T817" s="15" t="str">
        <f aca="false">IF($A817="","",COUNTIFS(Records!$C$5:$C$3000,$A817,Records!$R$5:$R$3000,"&gt;0",Records!$Y$5:$Y$3000,"&lt;&gt;Closed"))</f>
        <v/>
      </c>
      <c r="U817" s="20"/>
      <c r="V817" s="20"/>
      <c r="W817" s="20"/>
      <c r="X817" s="20"/>
      <c r="Y817" s="20"/>
      <c r="Z817" s="20"/>
      <c r="AA817" s="20"/>
      <c r="AB817" s="20"/>
      <c r="AC817" s="20"/>
      <c r="AD817" s="20"/>
      <c r="AE817" s="20"/>
      <c r="AF817" s="20"/>
      <c r="AG817" s="20"/>
      <c r="AH817" s="20"/>
      <c r="AI817" s="20"/>
      <c r="AJ817" s="21"/>
      <c r="AK817" s="15" t="str">
        <f aca="true">IF($AJ817="","",$AJ817-TODAY())</f>
        <v/>
      </c>
      <c r="AL817" s="16" t="str">
        <f aca="false">IF($AJ817="","",IF($AK817&lt;0,"Danger",IF($AK817&lt;=Lists!$M$24,"Alert","OK")))</f>
        <v/>
      </c>
      <c r="AM817" s="19"/>
      <c r="AN817" s="19"/>
      <c r="AO817" s="19"/>
      <c r="AP817" s="19"/>
      <c r="AQ817" s="19"/>
      <c r="AR817" s="19"/>
      <c r="AS817" s="19"/>
      <c r="AT817" s="19"/>
      <c r="AU817" s="19"/>
      <c r="AV817" s="19"/>
    </row>
    <row r="818" customFormat="false" ht="15" hidden="false" customHeight="false" outlineLevel="0" collapsed="false">
      <c r="A818" s="19"/>
      <c r="B818" s="19"/>
      <c r="C818" s="19"/>
      <c r="D818" s="19"/>
      <c r="E818" s="19"/>
      <c r="F818" s="19"/>
      <c r="G818" s="19"/>
      <c r="H818" s="19"/>
      <c r="I818" s="19"/>
      <c r="J818" s="19"/>
      <c r="K818" s="19"/>
      <c r="L818" s="20"/>
      <c r="M818" s="20"/>
      <c r="N818" s="20"/>
      <c r="O818" s="20"/>
      <c r="P818" s="20"/>
      <c r="Q818" s="15" t="str">
        <f aca="false">IF(COUNT($L818:$P818)&lt;5,"",ROUND(($L818*Lists!$M$2+$M818*Lists!$M$3+$N818*Lists!$M$4+$O818*Lists!$M$5+$P818*Lists!$M$6)/5*100,0))</f>
        <v/>
      </c>
      <c r="R818" s="16" t="str">
        <f aca="false">IF($Q818="","",IF($Q818&gt;=Lists!$M$20,"A",IF($Q818&gt;=Lists!$M$21,"B","C")))</f>
        <v/>
      </c>
      <c r="S818" s="16" t="str">
        <f aca="false">IF($A818="","",IF(COUNTIF(Records!$C$5:$C$3000,$A818)=0,"No data",CHOOSE(_xlfn.MAXIFS(Records!$R$5:$R$3000,Records!$C$5:$C$3000,$A818,Records!$Y$5:$Y$3000,"&lt;&gt;Closed")+1,"OK","Alert","Danger")))</f>
        <v/>
      </c>
      <c r="T818" s="15" t="str">
        <f aca="false">IF($A818="","",COUNTIFS(Records!$C$5:$C$3000,$A818,Records!$R$5:$R$3000,"&gt;0",Records!$Y$5:$Y$3000,"&lt;&gt;Closed"))</f>
        <v/>
      </c>
      <c r="U818" s="20"/>
      <c r="V818" s="20"/>
      <c r="W818" s="20"/>
      <c r="X818" s="20"/>
      <c r="Y818" s="20"/>
      <c r="Z818" s="20"/>
      <c r="AA818" s="20"/>
      <c r="AB818" s="20"/>
      <c r="AC818" s="20"/>
      <c r="AD818" s="20"/>
      <c r="AE818" s="20"/>
      <c r="AF818" s="20"/>
      <c r="AG818" s="20"/>
      <c r="AH818" s="20"/>
      <c r="AI818" s="20"/>
      <c r="AJ818" s="21"/>
      <c r="AK818" s="15" t="str">
        <f aca="true">IF($AJ818="","",$AJ818-TODAY())</f>
        <v/>
      </c>
      <c r="AL818" s="16" t="str">
        <f aca="false">IF($AJ818="","",IF($AK818&lt;0,"Danger",IF($AK818&lt;=Lists!$M$24,"Alert","OK")))</f>
        <v/>
      </c>
      <c r="AM818" s="19"/>
      <c r="AN818" s="19"/>
      <c r="AO818" s="19"/>
      <c r="AP818" s="19"/>
      <c r="AQ818" s="19"/>
      <c r="AR818" s="19"/>
      <c r="AS818" s="19"/>
      <c r="AT818" s="19"/>
      <c r="AU818" s="19"/>
      <c r="AV818" s="19"/>
    </row>
    <row r="819" customFormat="false" ht="15" hidden="false" customHeight="false" outlineLevel="0" collapsed="false">
      <c r="A819" s="19"/>
      <c r="B819" s="19"/>
      <c r="C819" s="19"/>
      <c r="D819" s="19"/>
      <c r="E819" s="19"/>
      <c r="F819" s="19"/>
      <c r="G819" s="19"/>
      <c r="H819" s="19"/>
      <c r="I819" s="19"/>
      <c r="J819" s="19"/>
      <c r="K819" s="19"/>
      <c r="L819" s="20"/>
      <c r="M819" s="20"/>
      <c r="N819" s="20"/>
      <c r="O819" s="20"/>
      <c r="P819" s="20"/>
      <c r="Q819" s="15" t="str">
        <f aca="false">IF(COUNT($L819:$P819)&lt;5,"",ROUND(($L819*Lists!$M$2+$M819*Lists!$M$3+$N819*Lists!$M$4+$O819*Lists!$M$5+$P819*Lists!$M$6)/5*100,0))</f>
        <v/>
      </c>
      <c r="R819" s="16" t="str">
        <f aca="false">IF($Q819="","",IF($Q819&gt;=Lists!$M$20,"A",IF($Q819&gt;=Lists!$M$21,"B","C")))</f>
        <v/>
      </c>
      <c r="S819" s="16" t="str">
        <f aca="false">IF($A819="","",IF(COUNTIF(Records!$C$5:$C$3000,$A819)=0,"No data",CHOOSE(_xlfn.MAXIFS(Records!$R$5:$R$3000,Records!$C$5:$C$3000,$A819,Records!$Y$5:$Y$3000,"&lt;&gt;Closed")+1,"OK","Alert","Danger")))</f>
        <v/>
      </c>
      <c r="T819" s="15" t="str">
        <f aca="false">IF($A819="","",COUNTIFS(Records!$C$5:$C$3000,$A819,Records!$R$5:$R$3000,"&gt;0",Records!$Y$5:$Y$3000,"&lt;&gt;Closed"))</f>
        <v/>
      </c>
      <c r="U819" s="20"/>
      <c r="V819" s="20"/>
      <c r="W819" s="20"/>
      <c r="X819" s="20"/>
      <c r="Y819" s="20"/>
      <c r="Z819" s="20"/>
      <c r="AA819" s="20"/>
      <c r="AB819" s="20"/>
      <c r="AC819" s="20"/>
      <c r="AD819" s="20"/>
      <c r="AE819" s="20"/>
      <c r="AF819" s="20"/>
      <c r="AG819" s="20"/>
      <c r="AH819" s="20"/>
      <c r="AI819" s="20"/>
      <c r="AJ819" s="21"/>
      <c r="AK819" s="15" t="str">
        <f aca="true">IF($AJ819="","",$AJ819-TODAY())</f>
        <v/>
      </c>
      <c r="AL819" s="16" t="str">
        <f aca="false">IF($AJ819="","",IF($AK819&lt;0,"Danger",IF($AK819&lt;=Lists!$M$24,"Alert","OK")))</f>
        <v/>
      </c>
      <c r="AM819" s="19"/>
      <c r="AN819" s="19"/>
      <c r="AO819" s="19"/>
      <c r="AP819" s="19"/>
      <c r="AQ819" s="19"/>
      <c r="AR819" s="19"/>
      <c r="AS819" s="19"/>
      <c r="AT819" s="19"/>
      <c r="AU819" s="19"/>
      <c r="AV819" s="19"/>
    </row>
    <row r="820" customFormat="false" ht="15" hidden="false" customHeight="false" outlineLevel="0" collapsed="false">
      <c r="A820" s="19"/>
      <c r="B820" s="19"/>
      <c r="C820" s="19"/>
      <c r="D820" s="19"/>
      <c r="E820" s="19"/>
      <c r="F820" s="19"/>
      <c r="G820" s="19"/>
      <c r="H820" s="19"/>
      <c r="I820" s="19"/>
      <c r="J820" s="19"/>
      <c r="K820" s="19"/>
      <c r="L820" s="20"/>
      <c r="M820" s="20"/>
      <c r="N820" s="20"/>
      <c r="O820" s="20"/>
      <c r="P820" s="20"/>
      <c r="Q820" s="15" t="str">
        <f aca="false">IF(COUNT($L820:$P820)&lt;5,"",ROUND(($L820*Lists!$M$2+$M820*Lists!$M$3+$N820*Lists!$M$4+$O820*Lists!$M$5+$P820*Lists!$M$6)/5*100,0))</f>
        <v/>
      </c>
      <c r="R820" s="16" t="str">
        <f aca="false">IF($Q820="","",IF($Q820&gt;=Lists!$M$20,"A",IF($Q820&gt;=Lists!$M$21,"B","C")))</f>
        <v/>
      </c>
      <c r="S820" s="16" t="str">
        <f aca="false">IF($A820="","",IF(COUNTIF(Records!$C$5:$C$3000,$A820)=0,"No data",CHOOSE(_xlfn.MAXIFS(Records!$R$5:$R$3000,Records!$C$5:$C$3000,$A820,Records!$Y$5:$Y$3000,"&lt;&gt;Closed")+1,"OK","Alert","Danger")))</f>
        <v/>
      </c>
      <c r="T820" s="15" t="str">
        <f aca="false">IF($A820="","",COUNTIFS(Records!$C$5:$C$3000,$A820,Records!$R$5:$R$3000,"&gt;0",Records!$Y$5:$Y$3000,"&lt;&gt;Closed"))</f>
        <v/>
      </c>
      <c r="U820" s="20"/>
      <c r="V820" s="20"/>
      <c r="W820" s="20"/>
      <c r="X820" s="20"/>
      <c r="Y820" s="20"/>
      <c r="Z820" s="20"/>
      <c r="AA820" s="20"/>
      <c r="AB820" s="20"/>
      <c r="AC820" s="20"/>
      <c r="AD820" s="20"/>
      <c r="AE820" s="20"/>
      <c r="AF820" s="20"/>
      <c r="AG820" s="20"/>
      <c r="AH820" s="20"/>
      <c r="AI820" s="20"/>
      <c r="AJ820" s="21"/>
      <c r="AK820" s="15" t="str">
        <f aca="true">IF($AJ820="","",$AJ820-TODAY())</f>
        <v/>
      </c>
      <c r="AL820" s="16" t="str">
        <f aca="false">IF($AJ820="","",IF($AK820&lt;0,"Danger",IF($AK820&lt;=Lists!$M$24,"Alert","OK")))</f>
        <v/>
      </c>
      <c r="AM820" s="19"/>
      <c r="AN820" s="19"/>
      <c r="AO820" s="19"/>
      <c r="AP820" s="19"/>
      <c r="AQ820" s="19"/>
      <c r="AR820" s="19"/>
      <c r="AS820" s="19"/>
      <c r="AT820" s="19"/>
      <c r="AU820" s="19"/>
      <c r="AV820" s="19"/>
    </row>
    <row r="821" customFormat="false" ht="15" hidden="false" customHeight="false" outlineLevel="0" collapsed="false">
      <c r="A821" s="19"/>
      <c r="B821" s="19"/>
      <c r="C821" s="19"/>
      <c r="D821" s="19"/>
      <c r="E821" s="19"/>
      <c r="F821" s="19"/>
      <c r="G821" s="19"/>
      <c r="H821" s="19"/>
      <c r="I821" s="19"/>
      <c r="J821" s="19"/>
      <c r="K821" s="19"/>
      <c r="L821" s="20"/>
      <c r="M821" s="20"/>
      <c r="N821" s="20"/>
      <c r="O821" s="20"/>
      <c r="P821" s="20"/>
      <c r="Q821" s="15" t="str">
        <f aca="false">IF(COUNT($L821:$P821)&lt;5,"",ROUND(($L821*Lists!$M$2+$M821*Lists!$M$3+$N821*Lists!$M$4+$O821*Lists!$M$5+$P821*Lists!$M$6)/5*100,0))</f>
        <v/>
      </c>
      <c r="R821" s="16" t="str">
        <f aca="false">IF($Q821="","",IF($Q821&gt;=Lists!$M$20,"A",IF($Q821&gt;=Lists!$M$21,"B","C")))</f>
        <v/>
      </c>
      <c r="S821" s="16" t="str">
        <f aca="false">IF($A821="","",IF(COUNTIF(Records!$C$5:$C$3000,$A821)=0,"No data",CHOOSE(_xlfn.MAXIFS(Records!$R$5:$R$3000,Records!$C$5:$C$3000,$A821,Records!$Y$5:$Y$3000,"&lt;&gt;Closed")+1,"OK","Alert","Danger")))</f>
        <v/>
      </c>
      <c r="T821" s="15" t="str">
        <f aca="false">IF($A821="","",COUNTIFS(Records!$C$5:$C$3000,$A821,Records!$R$5:$R$3000,"&gt;0",Records!$Y$5:$Y$3000,"&lt;&gt;Closed"))</f>
        <v/>
      </c>
      <c r="U821" s="20"/>
      <c r="V821" s="20"/>
      <c r="W821" s="20"/>
      <c r="X821" s="20"/>
      <c r="Y821" s="20"/>
      <c r="Z821" s="20"/>
      <c r="AA821" s="20"/>
      <c r="AB821" s="20"/>
      <c r="AC821" s="20"/>
      <c r="AD821" s="20"/>
      <c r="AE821" s="20"/>
      <c r="AF821" s="20"/>
      <c r="AG821" s="20"/>
      <c r="AH821" s="20"/>
      <c r="AI821" s="20"/>
      <c r="AJ821" s="21"/>
      <c r="AK821" s="15" t="str">
        <f aca="true">IF($AJ821="","",$AJ821-TODAY())</f>
        <v/>
      </c>
      <c r="AL821" s="16" t="str">
        <f aca="false">IF($AJ821="","",IF($AK821&lt;0,"Danger",IF($AK821&lt;=Lists!$M$24,"Alert","OK")))</f>
        <v/>
      </c>
      <c r="AM821" s="19"/>
      <c r="AN821" s="19"/>
      <c r="AO821" s="19"/>
      <c r="AP821" s="19"/>
      <c r="AQ821" s="19"/>
      <c r="AR821" s="19"/>
      <c r="AS821" s="19"/>
      <c r="AT821" s="19"/>
      <c r="AU821" s="19"/>
      <c r="AV821" s="19"/>
    </row>
    <row r="822" customFormat="false" ht="15" hidden="false" customHeight="false" outlineLevel="0" collapsed="false">
      <c r="A822" s="19"/>
      <c r="B822" s="19"/>
      <c r="C822" s="19"/>
      <c r="D822" s="19"/>
      <c r="E822" s="19"/>
      <c r="F822" s="19"/>
      <c r="G822" s="19"/>
      <c r="H822" s="19"/>
      <c r="I822" s="19"/>
      <c r="J822" s="19"/>
      <c r="K822" s="19"/>
      <c r="L822" s="20"/>
      <c r="M822" s="20"/>
      <c r="N822" s="20"/>
      <c r="O822" s="20"/>
      <c r="P822" s="20"/>
      <c r="Q822" s="15" t="str">
        <f aca="false">IF(COUNT($L822:$P822)&lt;5,"",ROUND(($L822*Lists!$M$2+$M822*Lists!$M$3+$N822*Lists!$M$4+$O822*Lists!$M$5+$P822*Lists!$M$6)/5*100,0))</f>
        <v/>
      </c>
      <c r="R822" s="16" t="str">
        <f aca="false">IF($Q822="","",IF($Q822&gt;=Lists!$M$20,"A",IF($Q822&gt;=Lists!$M$21,"B","C")))</f>
        <v/>
      </c>
      <c r="S822" s="16" t="str">
        <f aca="false">IF($A822="","",IF(COUNTIF(Records!$C$5:$C$3000,$A822)=0,"No data",CHOOSE(_xlfn.MAXIFS(Records!$R$5:$R$3000,Records!$C$5:$C$3000,$A822,Records!$Y$5:$Y$3000,"&lt;&gt;Closed")+1,"OK","Alert","Danger")))</f>
        <v/>
      </c>
      <c r="T822" s="15" t="str">
        <f aca="false">IF($A822="","",COUNTIFS(Records!$C$5:$C$3000,$A822,Records!$R$5:$R$3000,"&gt;0",Records!$Y$5:$Y$3000,"&lt;&gt;Closed"))</f>
        <v/>
      </c>
      <c r="U822" s="20"/>
      <c r="V822" s="20"/>
      <c r="W822" s="20"/>
      <c r="X822" s="20"/>
      <c r="Y822" s="20"/>
      <c r="Z822" s="20"/>
      <c r="AA822" s="20"/>
      <c r="AB822" s="20"/>
      <c r="AC822" s="20"/>
      <c r="AD822" s="20"/>
      <c r="AE822" s="20"/>
      <c r="AF822" s="20"/>
      <c r="AG822" s="20"/>
      <c r="AH822" s="20"/>
      <c r="AI822" s="20"/>
      <c r="AJ822" s="21"/>
      <c r="AK822" s="15" t="str">
        <f aca="true">IF($AJ822="","",$AJ822-TODAY())</f>
        <v/>
      </c>
      <c r="AL822" s="16" t="str">
        <f aca="false">IF($AJ822="","",IF($AK822&lt;0,"Danger",IF($AK822&lt;=Lists!$M$24,"Alert","OK")))</f>
        <v/>
      </c>
      <c r="AM822" s="19"/>
      <c r="AN822" s="19"/>
      <c r="AO822" s="19"/>
      <c r="AP822" s="19"/>
      <c r="AQ822" s="19"/>
      <c r="AR822" s="19"/>
      <c r="AS822" s="19"/>
      <c r="AT822" s="19"/>
      <c r="AU822" s="19"/>
      <c r="AV822" s="19"/>
    </row>
    <row r="823" customFormat="false" ht="15" hidden="false" customHeight="false" outlineLevel="0" collapsed="false">
      <c r="A823" s="19"/>
      <c r="B823" s="19"/>
      <c r="C823" s="19"/>
      <c r="D823" s="19"/>
      <c r="E823" s="19"/>
      <c r="F823" s="19"/>
      <c r="G823" s="19"/>
      <c r="H823" s="19"/>
      <c r="I823" s="19"/>
      <c r="J823" s="19"/>
      <c r="K823" s="19"/>
      <c r="L823" s="20"/>
      <c r="M823" s="20"/>
      <c r="N823" s="20"/>
      <c r="O823" s="20"/>
      <c r="P823" s="20"/>
      <c r="Q823" s="15" t="str">
        <f aca="false">IF(COUNT($L823:$P823)&lt;5,"",ROUND(($L823*Lists!$M$2+$M823*Lists!$M$3+$N823*Lists!$M$4+$O823*Lists!$M$5+$P823*Lists!$M$6)/5*100,0))</f>
        <v/>
      </c>
      <c r="R823" s="16" t="str">
        <f aca="false">IF($Q823="","",IF($Q823&gt;=Lists!$M$20,"A",IF($Q823&gt;=Lists!$M$21,"B","C")))</f>
        <v/>
      </c>
      <c r="S823" s="16" t="str">
        <f aca="false">IF($A823="","",IF(COUNTIF(Records!$C$5:$C$3000,$A823)=0,"No data",CHOOSE(_xlfn.MAXIFS(Records!$R$5:$R$3000,Records!$C$5:$C$3000,$A823,Records!$Y$5:$Y$3000,"&lt;&gt;Closed")+1,"OK","Alert","Danger")))</f>
        <v/>
      </c>
      <c r="T823" s="15" t="str">
        <f aca="false">IF($A823="","",COUNTIFS(Records!$C$5:$C$3000,$A823,Records!$R$5:$R$3000,"&gt;0",Records!$Y$5:$Y$3000,"&lt;&gt;Closed"))</f>
        <v/>
      </c>
      <c r="U823" s="20"/>
      <c r="V823" s="20"/>
      <c r="W823" s="20"/>
      <c r="X823" s="20"/>
      <c r="Y823" s="20"/>
      <c r="Z823" s="20"/>
      <c r="AA823" s="20"/>
      <c r="AB823" s="20"/>
      <c r="AC823" s="20"/>
      <c r="AD823" s="20"/>
      <c r="AE823" s="20"/>
      <c r="AF823" s="20"/>
      <c r="AG823" s="20"/>
      <c r="AH823" s="20"/>
      <c r="AI823" s="20"/>
      <c r="AJ823" s="21"/>
      <c r="AK823" s="15" t="str">
        <f aca="true">IF($AJ823="","",$AJ823-TODAY())</f>
        <v/>
      </c>
      <c r="AL823" s="16" t="str">
        <f aca="false">IF($AJ823="","",IF($AK823&lt;0,"Danger",IF($AK823&lt;=Lists!$M$24,"Alert","OK")))</f>
        <v/>
      </c>
      <c r="AM823" s="19"/>
      <c r="AN823" s="19"/>
      <c r="AO823" s="19"/>
      <c r="AP823" s="19"/>
      <c r="AQ823" s="19"/>
      <c r="AR823" s="19"/>
      <c r="AS823" s="19"/>
      <c r="AT823" s="19"/>
      <c r="AU823" s="19"/>
      <c r="AV823" s="19"/>
    </row>
    <row r="824" customFormat="false" ht="15" hidden="false" customHeight="false" outlineLevel="0" collapsed="false">
      <c r="A824" s="19"/>
      <c r="B824" s="19"/>
      <c r="C824" s="19"/>
      <c r="D824" s="19"/>
      <c r="E824" s="19"/>
      <c r="F824" s="19"/>
      <c r="G824" s="19"/>
      <c r="H824" s="19"/>
      <c r="I824" s="19"/>
      <c r="J824" s="19"/>
      <c r="K824" s="19"/>
      <c r="L824" s="20"/>
      <c r="M824" s="20"/>
      <c r="N824" s="20"/>
      <c r="O824" s="20"/>
      <c r="P824" s="20"/>
      <c r="Q824" s="15" t="str">
        <f aca="false">IF(COUNT($L824:$P824)&lt;5,"",ROUND(($L824*Lists!$M$2+$M824*Lists!$M$3+$N824*Lists!$M$4+$O824*Lists!$M$5+$P824*Lists!$M$6)/5*100,0))</f>
        <v/>
      </c>
      <c r="R824" s="16" t="str">
        <f aca="false">IF($Q824="","",IF($Q824&gt;=Lists!$M$20,"A",IF($Q824&gt;=Lists!$M$21,"B","C")))</f>
        <v/>
      </c>
      <c r="S824" s="16" t="str">
        <f aca="false">IF($A824="","",IF(COUNTIF(Records!$C$5:$C$3000,$A824)=0,"No data",CHOOSE(_xlfn.MAXIFS(Records!$R$5:$R$3000,Records!$C$5:$C$3000,$A824,Records!$Y$5:$Y$3000,"&lt;&gt;Closed")+1,"OK","Alert","Danger")))</f>
        <v/>
      </c>
      <c r="T824" s="15" t="str">
        <f aca="false">IF($A824="","",COUNTIFS(Records!$C$5:$C$3000,$A824,Records!$R$5:$R$3000,"&gt;0",Records!$Y$5:$Y$3000,"&lt;&gt;Closed"))</f>
        <v/>
      </c>
      <c r="U824" s="20"/>
      <c r="V824" s="20"/>
      <c r="W824" s="20"/>
      <c r="X824" s="20"/>
      <c r="Y824" s="20"/>
      <c r="Z824" s="20"/>
      <c r="AA824" s="20"/>
      <c r="AB824" s="20"/>
      <c r="AC824" s="20"/>
      <c r="AD824" s="20"/>
      <c r="AE824" s="20"/>
      <c r="AF824" s="20"/>
      <c r="AG824" s="20"/>
      <c r="AH824" s="20"/>
      <c r="AI824" s="20"/>
      <c r="AJ824" s="21"/>
      <c r="AK824" s="15" t="str">
        <f aca="true">IF($AJ824="","",$AJ824-TODAY())</f>
        <v/>
      </c>
      <c r="AL824" s="16" t="str">
        <f aca="false">IF($AJ824="","",IF($AK824&lt;0,"Danger",IF($AK824&lt;=Lists!$M$24,"Alert","OK")))</f>
        <v/>
      </c>
      <c r="AM824" s="19"/>
      <c r="AN824" s="19"/>
      <c r="AO824" s="19"/>
      <c r="AP824" s="19"/>
      <c r="AQ824" s="19"/>
      <c r="AR824" s="19"/>
      <c r="AS824" s="19"/>
      <c r="AT824" s="19"/>
      <c r="AU824" s="19"/>
      <c r="AV824" s="19"/>
    </row>
    <row r="825" customFormat="false" ht="15" hidden="false" customHeight="false" outlineLevel="0" collapsed="false">
      <c r="A825" s="19"/>
      <c r="B825" s="19"/>
      <c r="C825" s="19"/>
      <c r="D825" s="19"/>
      <c r="E825" s="19"/>
      <c r="F825" s="19"/>
      <c r="G825" s="19"/>
      <c r="H825" s="19"/>
      <c r="I825" s="19"/>
      <c r="J825" s="19"/>
      <c r="K825" s="19"/>
      <c r="L825" s="20"/>
      <c r="M825" s="20"/>
      <c r="N825" s="20"/>
      <c r="O825" s="20"/>
      <c r="P825" s="20"/>
      <c r="Q825" s="15" t="str">
        <f aca="false">IF(COUNT($L825:$P825)&lt;5,"",ROUND(($L825*Lists!$M$2+$M825*Lists!$M$3+$N825*Lists!$M$4+$O825*Lists!$M$5+$P825*Lists!$M$6)/5*100,0))</f>
        <v/>
      </c>
      <c r="R825" s="16" t="str">
        <f aca="false">IF($Q825="","",IF($Q825&gt;=Lists!$M$20,"A",IF($Q825&gt;=Lists!$M$21,"B","C")))</f>
        <v/>
      </c>
      <c r="S825" s="16" t="str">
        <f aca="false">IF($A825="","",IF(COUNTIF(Records!$C$5:$C$3000,$A825)=0,"No data",CHOOSE(_xlfn.MAXIFS(Records!$R$5:$R$3000,Records!$C$5:$C$3000,$A825,Records!$Y$5:$Y$3000,"&lt;&gt;Closed")+1,"OK","Alert","Danger")))</f>
        <v/>
      </c>
      <c r="T825" s="15" t="str">
        <f aca="false">IF($A825="","",COUNTIFS(Records!$C$5:$C$3000,$A825,Records!$R$5:$R$3000,"&gt;0",Records!$Y$5:$Y$3000,"&lt;&gt;Closed"))</f>
        <v/>
      </c>
      <c r="U825" s="20"/>
      <c r="V825" s="20"/>
      <c r="W825" s="20"/>
      <c r="X825" s="20"/>
      <c r="Y825" s="20"/>
      <c r="Z825" s="20"/>
      <c r="AA825" s="20"/>
      <c r="AB825" s="20"/>
      <c r="AC825" s="20"/>
      <c r="AD825" s="20"/>
      <c r="AE825" s="20"/>
      <c r="AF825" s="20"/>
      <c r="AG825" s="20"/>
      <c r="AH825" s="20"/>
      <c r="AI825" s="20"/>
      <c r="AJ825" s="21"/>
      <c r="AK825" s="15" t="str">
        <f aca="true">IF($AJ825="","",$AJ825-TODAY())</f>
        <v/>
      </c>
      <c r="AL825" s="16" t="str">
        <f aca="false">IF($AJ825="","",IF($AK825&lt;0,"Danger",IF($AK825&lt;=Lists!$M$24,"Alert","OK")))</f>
        <v/>
      </c>
      <c r="AM825" s="19"/>
      <c r="AN825" s="19"/>
      <c r="AO825" s="19"/>
      <c r="AP825" s="19"/>
      <c r="AQ825" s="19"/>
      <c r="AR825" s="19"/>
      <c r="AS825" s="19"/>
      <c r="AT825" s="19"/>
      <c r="AU825" s="19"/>
      <c r="AV825" s="19"/>
    </row>
    <row r="826" customFormat="false" ht="15" hidden="false" customHeight="false" outlineLevel="0" collapsed="false">
      <c r="A826" s="19"/>
      <c r="B826" s="19"/>
      <c r="C826" s="19"/>
      <c r="D826" s="19"/>
      <c r="E826" s="19"/>
      <c r="F826" s="19"/>
      <c r="G826" s="19"/>
      <c r="H826" s="19"/>
      <c r="I826" s="19"/>
      <c r="J826" s="19"/>
      <c r="K826" s="19"/>
      <c r="L826" s="20"/>
      <c r="M826" s="20"/>
      <c r="N826" s="20"/>
      <c r="O826" s="20"/>
      <c r="P826" s="20"/>
      <c r="Q826" s="15" t="str">
        <f aca="false">IF(COUNT($L826:$P826)&lt;5,"",ROUND(($L826*Lists!$M$2+$M826*Lists!$M$3+$N826*Lists!$M$4+$O826*Lists!$M$5+$P826*Lists!$M$6)/5*100,0))</f>
        <v/>
      </c>
      <c r="R826" s="16" t="str">
        <f aca="false">IF($Q826="","",IF($Q826&gt;=Lists!$M$20,"A",IF($Q826&gt;=Lists!$M$21,"B","C")))</f>
        <v/>
      </c>
      <c r="S826" s="16" t="str">
        <f aca="false">IF($A826="","",IF(COUNTIF(Records!$C$5:$C$3000,$A826)=0,"No data",CHOOSE(_xlfn.MAXIFS(Records!$R$5:$R$3000,Records!$C$5:$C$3000,$A826,Records!$Y$5:$Y$3000,"&lt;&gt;Closed")+1,"OK","Alert","Danger")))</f>
        <v/>
      </c>
      <c r="T826" s="15" t="str">
        <f aca="false">IF($A826="","",COUNTIFS(Records!$C$5:$C$3000,$A826,Records!$R$5:$R$3000,"&gt;0",Records!$Y$5:$Y$3000,"&lt;&gt;Closed"))</f>
        <v/>
      </c>
      <c r="U826" s="20"/>
      <c r="V826" s="20"/>
      <c r="W826" s="20"/>
      <c r="X826" s="20"/>
      <c r="Y826" s="20"/>
      <c r="Z826" s="20"/>
      <c r="AA826" s="20"/>
      <c r="AB826" s="20"/>
      <c r="AC826" s="20"/>
      <c r="AD826" s="20"/>
      <c r="AE826" s="20"/>
      <c r="AF826" s="20"/>
      <c r="AG826" s="20"/>
      <c r="AH826" s="20"/>
      <c r="AI826" s="20"/>
      <c r="AJ826" s="21"/>
      <c r="AK826" s="15" t="str">
        <f aca="true">IF($AJ826="","",$AJ826-TODAY())</f>
        <v/>
      </c>
      <c r="AL826" s="16" t="str">
        <f aca="false">IF($AJ826="","",IF($AK826&lt;0,"Danger",IF($AK826&lt;=Lists!$M$24,"Alert","OK")))</f>
        <v/>
      </c>
      <c r="AM826" s="19"/>
      <c r="AN826" s="19"/>
      <c r="AO826" s="19"/>
      <c r="AP826" s="19"/>
      <c r="AQ826" s="19"/>
      <c r="AR826" s="19"/>
      <c r="AS826" s="19"/>
      <c r="AT826" s="19"/>
      <c r="AU826" s="19"/>
      <c r="AV826" s="19"/>
    </row>
    <row r="827" customFormat="false" ht="15" hidden="false" customHeight="false" outlineLevel="0" collapsed="false">
      <c r="A827" s="19"/>
      <c r="B827" s="19"/>
      <c r="C827" s="19"/>
      <c r="D827" s="19"/>
      <c r="E827" s="19"/>
      <c r="F827" s="19"/>
      <c r="G827" s="19"/>
      <c r="H827" s="19"/>
      <c r="I827" s="19"/>
      <c r="J827" s="19"/>
      <c r="K827" s="19"/>
      <c r="L827" s="20"/>
      <c r="M827" s="20"/>
      <c r="N827" s="20"/>
      <c r="O827" s="20"/>
      <c r="P827" s="20"/>
      <c r="Q827" s="15" t="str">
        <f aca="false">IF(COUNT($L827:$P827)&lt;5,"",ROUND(($L827*Lists!$M$2+$M827*Lists!$M$3+$N827*Lists!$M$4+$O827*Lists!$M$5+$P827*Lists!$M$6)/5*100,0))</f>
        <v/>
      </c>
      <c r="R827" s="16" t="str">
        <f aca="false">IF($Q827="","",IF($Q827&gt;=Lists!$M$20,"A",IF($Q827&gt;=Lists!$M$21,"B","C")))</f>
        <v/>
      </c>
      <c r="S827" s="16" t="str">
        <f aca="false">IF($A827="","",IF(COUNTIF(Records!$C$5:$C$3000,$A827)=0,"No data",CHOOSE(_xlfn.MAXIFS(Records!$R$5:$R$3000,Records!$C$5:$C$3000,$A827,Records!$Y$5:$Y$3000,"&lt;&gt;Closed")+1,"OK","Alert","Danger")))</f>
        <v/>
      </c>
      <c r="T827" s="15" t="str">
        <f aca="false">IF($A827="","",COUNTIFS(Records!$C$5:$C$3000,$A827,Records!$R$5:$R$3000,"&gt;0",Records!$Y$5:$Y$3000,"&lt;&gt;Closed"))</f>
        <v/>
      </c>
      <c r="U827" s="20"/>
      <c r="V827" s="20"/>
      <c r="W827" s="20"/>
      <c r="X827" s="20"/>
      <c r="Y827" s="20"/>
      <c r="Z827" s="20"/>
      <c r="AA827" s="20"/>
      <c r="AB827" s="20"/>
      <c r="AC827" s="20"/>
      <c r="AD827" s="20"/>
      <c r="AE827" s="20"/>
      <c r="AF827" s="20"/>
      <c r="AG827" s="20"/>
      <c r="AH827" s="20"/>
      <c r="AI827" s="20"/>
      <c r="AJ827" s="21"/>
      <c r="AK827" s="15" t="str">
        <f aca="true">IF($AJ827="","",$AJ827-TODAY())</f>
        <v/>
      </c>
      <c r="AL827" s="16" t="str">
        <f aca="false">IF($AJ827="","",IF($AK827&lt;0,"Danger",IF($AK827&lt;=Lists!$M$24,"Alert","OK")))</f>
        <v/>
      </c>
      <c r="AM827" s="19"/>
      <c r="AN827" s="19"/>
      <c r="AO827" s="19"/>
      <c r="AP827" s="19"/>
      <c r="AQ827" s="19"/>
      <c r="AR827" s="19"/>
      <c r="AS827" s="19"/>
      <c r="AT827" s="19"/>
      <c r="AU827" s="19"/>
      <c r="AV827" s="19"/>
    </row>
    <row r="828" customFormat="false" ht="15" hidden="false" customHeight="false" outlineLevel="0" collapsed="false">
      <c r="A828" s="19"/>
      <c r="B828" s="19"/>
      <c r="C828" s="19"/>
      <c r="D828" s="19"/>
      <c r="E828" s="19"/>
      <c r="F828" s="19"/>
      <c r="G828" s="19"/>
      <c r="H828" s="19"/>
      <c r="I828" s="19"/>
      <c r="J828" s="19"/>
      <c r="K828" s="19"/>
      <c r="L828" s="20"/>
      <c r="M828" s="20"/>
      <c r="N828" s="20"/>
      <c r="O828" s="20"/>
      <c r="P828" s="20"/>
      <c r="Q828" s="15" t="str">
        <f aca="false">IF(COUNT($L828:$P828)&lt;5,"",ROUND(($L828*Lists!$M$2+$M828*Lists!$M$3+$N828*Lists!$M$4+$O828*Lists!$M$5+$P828*Lists!$M$6)/5*100,0))</f>
        <v/>
      </c>
      <c r="R828" s="16" t="str">
        <f aca="false">IF($Q828="","",IF($Q828&gt;=Lists!$M$20,"A",IF($Q828&gt;=Lists!$M$21,"B","C")))</f>
        <v/>
      </c>
      <c r="S828" s="16" t="str">
        <f aca="false">IF($A828="","",IF(COUNTIF(Records!$C$5:$C$3000,$A828)=0,"No data",CHOOSE(_xlfn.MAXIFS(Records!$R$5:$R$3000,Records!$C$5:$C$3000,$A828,Records!$Y$5:$Y$3000,"&lt;&gt;Closed")+1,"OK","Alert","Danger")))</f>
        <v/>
      </c>
      <c r="T828" s="15" t="str">
        <f aca="false">IF($A828="","",COUNTIFS(Records!$C$5:$C$3000,$A828,Records!$R$5:$R$3000,"&gt;0",Records!$Y$5:$Y$3000,"&lt;&gt;Closed"))</f>
        <v/>
      </c>
      <c r="U828" s="20"/>
      <c r="V828" s="20"/>
      <c r="W828" s="20"/>
      <c r="X828" s="20"/>
      <c r="Y828" s="20"/>
      <c r="Z828" s="20"/>
      <c r="AA828" s="20"/>
      <c r="AB828" s="20"/>
      <c r="AC828" s="20"/>
      <c r="AD828" s="20"/>
      <c r="AE828" s="20"/>
      <c r="AF828" s="20"/>
      <c r="AG828" s="20"/>
      <c r="AH828" s="20"/>
      <c r="AI828" s="20"/>
      <c r="AJ828" s="21"/>
      <c r="AK828" s="15" t="str">
        <f aca="true">IF($AJ828="","",$AJ828-TODAY())</f>
        <v/>
      </c>
      <c r="AL828" s="16" t="str">
        <f aca="false">IF($AJ828="","",IF($AK828&lt;0,"Danger",IF($AK828&lt;=Lists!$M$24,"Alert","OK")))</f>
        <v/>
      </c>
      <c r="AM828" s="19"/>
      <c r="AN828" s="19"/>
      <c r="AO828" s="19"/>
      <c r="AP828" s="19"/>
      <c r="AQ828" s="19"/>
      <c r="AR828" s="19"/>
      <c r="AS828" s="19"/>
      <c r="AT828" s="19"/>
      <c r="AU828" s="19"/>
      <c r="AV828" s="19"/>
    </row>
    <row r="829" customFormat="false" ht="15" hidden="false" customHeight="false" outlineLevel="0" collapsed="false">
      <c r="A829" s="19"/>
      <c r="B829" s="19"/>
      <c r="C829" s="19"/>
      <c r="D829" s="19"/>
      <c r="E829" s="19"/>
      <c r="F829" s="19"/>
      <c r="G829" s="19"/>
      <c r="H829" s="19"/>
      <c r="I829" s="19"/>
      <c r="J829" s="19"/>
      <c r="K829" s="19"/>
      <c r="L829" s="20"/>
      <c r="M829" s="20"/>
      <c r="N829" s="20"/>
      <c r="O829" s="20"/>
      <c r="P829" s="20"/>
      <c r="Q829" s="15" t="str">
        <f aca="false">IF(COUNT($L829:$P829)&lt;5,"",ROUND(($L829*Lists!$M$2+$M829*Lists!$M$3+$N829*Lists!$M$4+$O829*Lists!$M$5+$P829*Lists!$M$6)/5*100,0))</f>
        <v/>
      </c>
      <c r="R829" s="16" t="str">
        <f aca="false">IF($Q829="","",IF($Q829&gt;=Lists!$M$20,"A",IF($Q829&gt;=Lists!$M$21,"B","C")))</f>
        <v/>
      </c>
      <c r="S829" s="16" t="str">
        <f aca="false">IF($A829="","",IF(COUNTIF(Records!$C$5:$C$3000,$A829)=0,"No data",CHOOSE(_xlfn.MAXIFS(Records!$R$5:$R$3000,Records!$C$5:$C$3000,$A829,Records!$Y$5:$Y$3000,"&lt;&gt;Closed")+1,"OK","Alert","Danger")))</f>
        <v/>
      </c>
      <c r="T829" s="15" t="str">
        <f aca="false">IF($A829="","",COUNTIFS(Records!$C$5:$C$3000,$A829,Records!$R$5:$R$3000,"&gt;0",Records!$Y$5:$Y$3000,"&lt;&gt;Closed"))</f>
        <v/>
      </c>
      <c r="U829" s="20"/>
      <c r="V829" s="20"/>
      <c r="W829" s="20"/>
      <c r="X829" s="20"/>
      <c r="Y829" s="20"/>
      <c r="Z829" s="20"/>
      <c r="AA829" s="20"/>
      <c r="AB829" s="20"/>
      <c r="AC829" s="20"/>
      <c r="AD829" s="20"/>
      <c r="AE829" s="20"/>
      <c r="AF829" s="20"/>
      <c r="AG829" s="20"/>
      <c r="AH829" s="20"/>
      <c r="AI829" s="20"/>
      <c r="AJ829" s="21"/>
      <c r="AK829" s="15" t="str">
        <f aca="true">IF($AJ829="","",$AJ829-TODAY())</f>
        <v/>
      </c>
      <c r="AL829" s="16" t="str">
        <f aca="false">IF($AJ829="","",IF($AK829&lt;0,"Danger",IF($AK829&lt;=Lists!$M$24,"Alert","OK")))</f>
        <v/>
      </c>
      <c r="AM829" s="19"/>
      <c r="AN829" s="19"/>
      <c r="AO829" s="19"/>
      <c r="AP829" s="19"/>
      <c r="AQ829" s="19"/>
      <c r="AR829" s="19"/>
      <c r="AS829" s="19"/>
      <c r="AT829" s="19"/>
      <c r="AU829" s="19"/>
      <c r="AV829" s="19"/>
    </row>
    <row r="830" customFormat="false" ht="15" hidden="false" customHeight="false" outlineLevel="0" collapsed="false">
      <c r="A830" s="19"/>
      <c r="B830" s="19"/>
      <c r="C830" s="19"/>
      <c r="D830" s="19"/>
      <c r="E830" s="19"/>
      <c r="F830" s="19"/>
      <c r="G830" s="19"/>
      <c r="H830" s="19"/>
      <c r="I830" s="19"/>
      <c r="J830" s="19"/>
      <c r="K830" s="19"/>
      <c r="L830" s="20"/>
      <c r="M830" s="20"/>
      <c r="N830" s="20"/>
      <c r="O830" s="20"/>
      <c r="P830" s="20"/>
      <c r="Q830" s="15" t="str">
        <f aca="false">IF(COUNT($L830:$P830)&lt;5,"",ROUND(($L830*Lists!$M$2+$M830*Lists!$M$3+$N830*Lists!$M$4+$O830*Lists!$M$5+$P830*Lists!$M$6)/5*100,0))</f>
        <v/>
      </c>
      <c r="R830" s="16" t="str">
        <f aca="false">IF($Q830="","",IF($Q830&gt;=Lists!$M$20,"A",IF($Q830&gt;=Lists!$M$21,"B","C")))</f>
        <v/>
      </c>
      <c r="S830" s="16" t="str">
        <f aca="false">IF($A830="","",IF(COUNTIF(Records!$C$5:$C$3000,$A830)=0,"No data",CHOOSE(_xlfn.MAXIFS(Records!$R$5:$R$3000,Records!$C$5:$C$3000,$A830,Records!$Y$5:$Y$3000,"&lt;&gt;Closed")+1,"OK","Alert","Danger")))</f>
        <v/>
      </c>
      <c r="T830" s="15" t="str">
        <f aca="false">IF($A830="","",COUNTIFS(Records!$C$5:$C$3000,$A830,Records!$R$5:$R$3000,"&gt;0",Records!$Y$5:$Y$3000,"&lt;&gt;Closed"))</f>
        <v/>
      </c>
      <c r="U830" s="20"/>
      <c r="V830" s="20"/>
      <c r="W830" s="20"/>
      <c r="X830" s="20"/>
      <c r="Y830" s="20"/>
      <c r="Z830" s="20"/>
      <c r="AA830" s="20"/>
      <c r="AB830" s="20"/>
      <c r="AC830" s="20"/>
      <c r="AD830" s="20"/>
      <c r="AE830" s="20"/>
      <c r="AF830" s="20"/>
      <c r="AG830" s="20"/>
      <c r="AH830" s="20"/>
      <c r="AI830" s="20"/>
      <c r="AJ830" s="21"/>
      <c r="AK830" s="15" t="str">
        <f aca="true">IF($AJ830="","",$AJ830-TODAY())</f>
        <v/>
      </c>
      <c r="AL830" s="16" t="str">
        <f aca="false">IF($AJ830="","",IF($AK830&lt;0,"Danger",IF($AK830&lt;=Lists!$M$24,"Alert","OK")))</f>
        <v/>
      </c>
      <c r="AM830" s="19"/>
      <c r="AN830" s="19"/>
      <c r="AO830" s="19"/>
      <c r="AP830" s="19"/>
      <c r="AQ830" s="19"/>
      <c r="AR830" s="19"/>
      <c r="AS830" s="19"/>
      <c r="AT830" s="19"/>
      <c r="AU830" s="19"/>
      <c r="AV830" s="19"/>
    </row>
    <row r="831" customFormat="false" ht="15" hidden="false" customHeight="false" outlineLevel="0" collapsed="false">
      <c r="A831" s="19"/>
      <c r="B831" s="19"/>
      <c r="C831" s="19"/>
      <c r="D831" s="19"/>
      <c r="E831" s="19"/>
      <c r="F831" s="19"/>
      <c r="G831" s="19"/>
      <c r="H831" s="19"/>
      <c r="I831" s="19"/>
      <c r="J831" s="19"/>
      <c r="K831" s="19"/>
      <c r="L831" s="20"/>
      <c r="M831" s="20"/>
      <c r="N831" s="20"/>
      <c r="O831" s="20"/>
      <c r="P831" s="20"/>
      <c r="Q831" s="15" t="str">
        <f aca="false">IF(COUNT($L831:$P831)&lt;5,"",ROUND(($L831*Lists!$M$2+$M831*Lists!$M$3+$N831*Lists!$M$4+$O831*Lists!$M$5+$P831*Lists!$M$6)/5*100,0))</f>
        <v/>
      </c>
      <c r="R831" s="16" t="str">
        <f aca="false">IF($Q831="","",IF($Q831&gt;=Lists!$M$20,"A",IF($Q831&gt;=Lists!$M$21,"B","C")))</f>
        <v/>
      </c>
      <c r="S831" s="16" t="str">
        <f aca="false">IF($A831="","",IF(COUNTIF(Records!$C$5:$C$3000,$A831)=0,"No data",CHOOSE(_xlfn.MAXIFS(Records!$R$5:$R$3000,Records!$C$5:$C$3000,$A831,Records!$Y$5:$Y$3000,"&lt;&gt;Closed")+1,"OK","Alert","Danger")))</f>
        <v/>
      </c>
      <c r="T831" s="15" t="str">
        <f aca="false">IF($A831="","",COUNTIFS(Records!$C$5:$C$3000,$A831,Records!$R$5:$R$3000,"&gt;0",Records!$Y$5:$Y$3000,"&lt;&gt;Closed"))</f>
        <v/>
      </c>
      <c r="U831" s="20"/>
      <c r="V831" s="20"/>
      <c r="W831" s="20"/>
      <c r="X831" s="20"/>
      <c r="Y831" s="20"/>
      <c r="Z831" s="20"/>
      <c r="AA831" s="20"/>
      <c r="AB831" s="20"/>
      <c r="AC831" s="20"/>
      <c r="AD831" s="20"/>
      <c r="AE831" s="20"/>
      <c r="AF831" s="20"/>
      <c r="AG831" s="20"/>
      <c r="AH831" s="20"/>
      <c r="AI831" s="20"/>
      <c r="AJ831" s="21"/>
      <c r="AK831" s="15" t="str">
        <f aca="true">IF($AJ831="","",$AJ831-TODAY())</f>
        <v/>
      </c>
      <c r="AL831" s="16" t="str">
        <f aca="false">IF($AJ831="","",IF($AK831&lt;0,"Danger",IF($AK831&lt;=Lists!$M$24,"Alert","OK")))</f>
        <v/>
      </c>
      <c r="AM831" s="19"/>
      <c r="AN831" s="19"/>
      <c r="AO831" s="19"/>
      <c r="AP831" s="19"/>
      <c r="AQ831" s="19"/>
      <c r="AR831" s="19"/>
      <c r="AS831" s="19"/>
      <c r="AT831" s="19"/>
      <c r="AU831" s="19"/>
      <c r="AV831" s="19"/>
    </row>
    <row r="832" customFormat="false" ht="15" hidden="false" customHeight="false" outlineLevel="0" collapsed="false">
      <c r="A832" s="19"/>
      <c r="B832" s="19"/>
      <c r="C832" s="19"/>
      <c r="D832" s="19"/>
      <c r="E832" s="19"/>
      <c r="F832" s="19"/>
      <c r="G832" s="19"/>
      <c r="H832" s="19"/>
      <c r="I832" s="19"/>
      <c r="J832" s="19"/>
      <c r="K832" s="19"/>
      <c r="L832" s="20"/>
      <c r="M832" s="20"/>
      <c r="N832" s="20"/>
      <c r="O832" s="20"/>
      <c r="P832" s="20"/>
      <c r="Q832" s="15" t="str">
        <f aca="false">IF(COUNT($L832:$P832)&lt;5,"",ROUND(($L832*Lists!$M$2+$M832*Lists!$M$3+$N832*Lists!$M$4+$O832*Lists!$M$5+$P832*Lists!$M$6)/5*100,0))</f>
        <v/>
      </c>
      <c r="R832" s="16" t="str">
        <f aca="false">IF($Q832="","",IF($Q832&gt;=Lists!$M$20,"A",IF($Q832&gt;=Lists!$M$21,"B","C")))</f>
        <v/>
      </c>
      <c r="S832" s="16" t="str">
        <f aca="false">IF($A832="","",IF(COUNTIF(Records!$C$5:$C$3000,$A832)=0,"No data",CHOOSE(_xlfn.MAXIFS(Records!$R$5:$R$3000,Records!$C$5:$C$3000,$A832,Records!$Y$5:$Y$3000,"&lt;&gt;Closed")+1,"OK","Alert","Danger")))</f>
        <v/>
      </c>
      <c r="T832" s="15" t="str">
        <f aca="false">IF($A832="","",COUNTIFS(Records!$C$5:$C$3000,$A832,Records!$R$5:$R$3000,"&gt;0",Records!$Y$5:$Y$3000,"&lt;&gt;Closed"))</f>
        <v/>
      </c>
      <c r="U832" s="20"/>
      <c r="V832" s="20"/>
      <c r="W832" s="20"/>
      <c r="X832" s="20"/>
      <c r="Y832" s="20"/>
      <c r="Z832" s="20"/>
      <c r="AA832" s="20"/>
      <c r="AB832" s="20"/>
      <c r="AC832" s="20"/>
      <c r="AD832" s="20"/>
      <c r="AE832" s="20"/>
      <c r="AF832" s="20"/>
      <c r="AG832" s="20"/>
      <c r="AH832" s="20"/>
      <c r="AI832" s="20"/>
      <c r="AJ832" s="21"/>
      <c r="AK832" s="15" t="str">
        <f aca="true">IF($AJ832="","",$AJ832-TODAY())</f>
        <v/>
      </c>
      <c r="AL832" s="16" t="str">
        <f aca="false">IF($AJ832="","",IF($AK832&lt;0,"Danger",IF($AK832&lt;=Lists!$M$24,"Alert","OK")))</f>
        <v/>
      </c>
      <c r="AM832" s="19"/>
      <c r="AN832" s="19"/>
      <c r="AO832" s="19"/>
      <c r="AP832" s="19"/>
      <c r="AQ832" s="19"/>
      <c r="AR832" s="19"/>
      <c r="AS832" s="19"/>
      <c r="AT832" s="19"/>
      <c r="AU832" s="19"/>
      <c r="AV832" s="19"/>
    </row>
    <row r="833" customFormat="false" ht="15" hidden="false" customHeight="false" outlineLevel="0" collapsed="false">
      <c r="A833" s="19"/>
      <c r="B833" s="19"/>
      <c r="C833" s="19"/>
      <c r="D833" s="19"/>
      <c r="E833" s="19"/>
      <c r="F833" s="19"/>
      <c r="G833" s="19"/>
      <c r="H833" s="19"/>
      <c r="I833" s="19"/>
      <c r="J833" s="19"/>
      <c r="K833" s="19"/>
      <c r="L833" s="20"/>
      <c r="M833" s="20"/>
      <c r="N833" s="20"/>
      <c r="O833" s="20"/>
      <c r="P833" s="20"/>
      <c r="Q833" s="15" t="str">
        <f aca="false">IF(COUNT($L833:$P833)&lt;5,"",ROUND(($L833*Lists!$M$2+$M833*Lists!$M$3+$N833*Lists!$M$4+$O833*Lists!$M$5+$P833*Lists!$M$6)/5*100,0))</f>
        <v/>
      </c>
      <c r="R833" s="16" t="str">
        <f aca="false">IF($Q833="","",IF($Q833&gt;=Lists!$M$20,"A",IF($Q833&gt;=Lists!$M$21,"B","C")))</f>
        <v/>
      </c>
      <c r="S833" s="16" t="str">
        <f aca="false">IF($A833="","",IF(COUNTIF(Records!$C$5:$C$3000,$A833)=0,"No data",CHOOSE(_xlfn.MAXIFS(Records!$R$5:$R$3000,Records!$C$5:$C$3000,$A833,Records!$Y$5:$Y$3000,"&lt;&gt;Closed")+1,"OK","Alert","Danger")))</f>
        <v/>
      </c>
      <c r="T833" s="15" t="str">
        <f aca="false">IF($A833="","",COUNTIFS(Records!$C$5:$C$3000,$A833,Records!$R$5:$R$3000,"&gt;0",Records!$Y$5:$Y$3000,"&lt;&gt;Closed"))</f>
        <v/>
      </c>
      <c r="U833" s="20"/>
      <c r="V833" s="20"/>
      <c r="W833" s="20"/>
      <c r="X833" s="20"/>
      <c r="Y833" s="20"/>
      <c r="Z833" s="20"/>
      <c r="AA833" s="20"/>
      <c r="AB833" s="20"/>
      <c r="AC833" s="20"/>
      <c r="AD833" s="20"/>
      <c r="AE833" s="20"/>
      <c r="AF833" s="20"/>
      <c r="AG833" s="20"/>
      <c r="AH833" s="20"/>
      <c r="AI833" s="20"/>
      <c r="AJ833" s="21"/>
      <c r="AK833" s="15" t="str">
        <f aca="true">IF($AJ833="","",$AJ833-TODAY())</f>
        <v/>
      </c>
      <c r="AL833" s="16" t="str">
        <f aca="false">IF($AJ833="","",IF($AK833&lt;0,"Danger",IF($AK833&lt;=Lists!$M$24,"Alert","OK")))</f>
        <v/>
      </c>
      <c r="AM833" s="19"/>
      <c r="AN833" s="19"/>
      <c r="AO833" s="19"/>
      <c r="AP833" s="19"/>
      <c r="AQ833" s="19"/>
      <c r="AR833" s="19"/>
      <c r="AS833" s="19"/>
      <c r="AT833" s="19"/>
      <c r="AU833" s="19"/>
      <c r="AV833" s="19"/>
    </row>
    <row r="834" customFormat="false" ht="15" hidden="false" customHeight="false" outlineLevel="0" collapsed="false">
      <c r="A834" s="19"/>
      <c r="B834" s="19"/>
      <c r="C834" s="19"/>
      <c r="D834" s="19"/>
      <c r="E834" s="19"/>
      <c r="F834" s="19"/>
      <c r="G834" s="19"/>
      <c r="H834" s="19"/>
      <c r="I834" s="19"/>
      <c r="J834" s="19"/>
      <c r="K834" s="19"/>
      <c r="L834" s="20"/>
      <c r="M834" s="20"/>
      <c r="N834" s="20"/>
      <c r="O834" s="20"/>
      <c r="P834" s="20"/>
      <c r="Q834" s="15" t="str">
        <f aca="false">IF(COUNT($L834:$P834)&lt;5,"",ROUND(($L834*Lists!$M$2+$M834*Lists!$M$3+$N834*Lists!$M$4+$O834*Lists!$M$5+$P834*Lists!$M$6)/5*100,0))</f>
        <v/>
      </c>
      <c r="R834" s="16" t="str">
        <f aca="false">IF($Q834="","",IF($Q834&gt;=Lists!$M$20,"A",IF($Q834&gt;=Lists!$M$21,"B","C")))</f>
        <v/>
      </c>
      <c r="S834" s="16" t="str">
        <f aca="false">IF($A834="","",IF(COUNTIF(Records!$C$5:$C$3000,$A834)=0,"No data",CHOOSE(_xlfn.MAXIFS(Records!$R$5:$R$3000,Records!$C$5:$C$3000,$A834,Records!$Y$5:$Y$3000,"&lt;&gt;Closed")+1,"OK","Alert","Danger")))</f>
        <v/>
      </c>
      <c r="T834" s="15" t="str">
        <f aca="false">IF($A834="","",COUNTIFS(Records!$C$5:$C$3000,$A834,Records!$R$5:$R$3000,"&gt;0",Records!$Y$5:$Y$3000,"&lt;&gt;Closed"))</f>
        <v/>
      </c>
      <c r="U834" s="20"/>
      <c r="V834" s="20"/>
      <c r="W834" s="20"/>
      <c r="X834" s="20"/>
      <c r="Y834" s="20"/>
      <c r="Z834" s="20"/>
      <c r="AA834" s="20"/>
      <c r="AB834" s="20"/>
      <c r="AC834" s="20"/>
      <c r="AD834" s="20"/>
      <c r="AE834" s="20"/>
      <c r="AF834" s="20"/>
      <c r="AG834" s="20"/>
      <c r="AH834" s="20"/>
      <c r="AI834" s="20"/>
      <c r="AJ834" s="21"/>
      <c r="AK834" s="15" t="str">
        <f aca="true">IF($AJ834="","",$AJ834-TODAY())</f>
        <v/>
      </c>
      <c r="AL834" s="16" t="str">
        <f aca="false">IF($AJ834="","",IF($AK834&lt;0,"Danger",IF($AK834&lt;=Lists!$M$24,"Alert","OK")))</f>
        <v/>
      </c>
      <c r="AM834" s="19"/>
      <c r="AN834" s="19"/>
      <c r="AO834" s="19"/>
      <c r="AP834" s="19"/>
      <c r="AQ834" s="19"/>
      <c r="AR834" s="19"/>
      <c r="AS834" s="19"/>
      <c r="AT834" s="19"/>
      <c r="AU834" s="19"/>
      <c r="AV834" s="19"/>
    </row>
    <row r="835" customFormat="false" ht="15" hidden="false" customHeight="false" outlineLevel="0" collapsed="false">
      <c r="A835" s="19"/>
      <c r="B835" s="19"/>
      <c r="C835" s="19"/>
      <c r="D835" s="19"/>
      <c r="E835" s="19"/>
      <c r="F835" s="19"/>
      <c r="G835" s="19"/>
      <c r="H835" s="19"/>
      <c r="I835" s="19"/>
      <c r="J835" s="19"/>
      <c r="K835" s="19"/>
      <c r="L835" s="20"/>
      <c r="M835" s="20"/>
      <c r="N835" s="20"/>
      <c r="O835" s="20"/>
      <c r="P835" s="20"/>
      <c r="Q835" s="15" t="str">
        <f aca="false">IF(COUNT($L835:$P835)&lt;5,"",ROUND(($L835*Lists!$M$2+$M835*Lists!$M$3+$N835*Lists!$M$4+$O835*Lists!$M$5+$P835*Lists!$M$6)/5*100,0))</f>
        <v/>
      </c>
      <c r="R835" s="16" t="str">
        <f aca="false">IF($Q835="","",IF($Q835&gt;=Lists!$M$20,"A",IF($Q835&gt;=Lists!$M$21,"B","C")))</f>
        <v/>
      </c>
      <c r="S835" s="16" t="str">
        <f aca="false">IF($A835="","",IF(COUNTIF(Records!$C$5:$C$3000,$A835)=0,"No data",CHOOSE(_xlfn.MAXIFS(Records!$R$5:$R$3000,Records!$C$5:$C$3000,$A835,Records!$Y$5:$Y$3000,"&lt;&gt;Closed")+1,"OK","Alert","Danger")))</f>
        <v/>
      </c>
      <c r="T835" s="15" t="str">
        <f aca="false">IF($A835="","",COUNTIFS(Records!$C$5:$C$3000,$A835,Records!$R$5:$R$3000,"&gt;0",Records!$Y$5:$Y$3000,"&lt;&gt;Closed"))</f>
        <v/>
      </c>
      <c r="U835" s="20"/>
      <c r="V835" s="20"/>
      <c r="W835" s="20"/>
      <c r="X835" s="20"/>
      <c r="Y835" s="20"/>
      <c r="Z835" s="20"/>
      <c r="AA835" s="20"/>
      <c r="AB835" s="20"/>
      <c r="AC835" s="20"/>
      <c r="AD835" s="20"/>
      <c r="AE835" s="20"/>
      <c r="AF835" s="20"/>
      <c r="AG835" s="20"/>
      <c r="AH835" s="20"/>
      <c r="AI835" s="20"/>
      <c r="AJ835" s="21"/>
      <c r="AK835" s="15" t="str">
        <f aca="true">IF($AJ835="","",$AJ835-TODAY())</f>
        <v/>
      </c>
      <c r="AL835" s="16" t="str">
        <f aca="false">IF($AJ835="","",IF($AK835&lt;0,"Danger",IF($AK835&lt;=Lists!$M$24,"Alert","OK")))</f>
        <v/>
      </c>
      <c r="AM835" s="19"/>
      <c r="AN835" s="19"/>
      <c r="AO835" s="19"/>
      <c r="AP835" s="19"/>
      <c r="AQ835" s="19"/>
      <c r="AR835" s="19"/>
      <c r="AS835" s="19"/>
      <c r="AT835" s="19"/>
      <c r="AU835" s="19"/>
      <c r="AV835" s="19"/>
    </row>
    <row r="836" customFormat="false" ht="15" hidden="false" customHeight="false" outlineLevel="0" collapsed="false">
      <c r="A836" s="19"/>
      <c r="B836" s="19"/>
      <c r="C836" s="19"/>
      <c r="D836" s="19"/>
      <c r="E836" s="19"/>
      <c r="F836" s="19"/>
      <c r="G836" s="19"/>
      <c r="H836" s="19"/>
      <c r="I836" s="19"/>
      <c r="J836" s="19"/>
      <c r="K836" s="19"/>
      <c r="L836" s="20"/>
      <c r="M836" s="20"/>
      <c r="N836" s="20"/>
      <c r="O836" s="20"/>
      <c r="P836" s="20"/>
      <c r="Q836" s="15" t="str">
        <f aca="false">IF(COUNT($L836:$P836)&lt;5,"",ROUND(($L836*Lists!$M$2+$M836*Lists!$M$3+$N836*Lists!$M$4+$O836*Lists!$M$5+$P836*Lists!$M$6)/5*100,0))</f>
        <v/>
      </c>
      <c r="R836" s="16" t="str">
        <f aca="false">IF($Q836="","",IF($Q836&gt;=Lists!$M$20,"A",IF($Q836&gt;=Lists!$M$21,"B","C")))</f>
        <v/>
      </c>
      <c r="S836" s="16" t="str">
        <f aca="false">IF($A836="","",IF(COUNTIF(Records!$C$5:$C$3000,$A836)=0,"No data",CHOOSE(_xlfn.MAXIFS(Records!$R$5:$R$3000,Records!$C$5:$C$3000,$A836,Records!$Y$5:$Y$3000,"&lt;&gt;Closed")+1,"OK","Alert","Danger")))</f>
        <v/>
      </c>
      <c r="T836" s="15" t="str">
        <f aca="false">IF($A836="","",COUNTIFS(Records!$C$5:$C$3000,$A836,Records!$R$5:$R$3000,"&gt;0",Records!$Y$5:$Y$3000,"&lt;&gt;Closed"))</f>
        <v/>
      </c>
      <c r="U836" s="20"/>
      <c r="V836" s="20"/>
      <c r="W836" s="20"/>
      <c r="X836" s="20"/>
      <c r="Y836" s="20"/>
      <c r="Z836" s="20"/>
      <c r="AA836" s="20"/>
      <c r="AB836" s="20"/>
      <c r="AC836" s="20"/>
      <c r="AD836" s="20"/>
      <c r="AE836" s="20"/>
      <c r="AF836" s="20"/>
      <c r="AG836" s="20"/>
      <c r="AH836" s="20"/>
      <c r="AI836" s="20"/>
      <c r="AJ836" s="21"/>
      <c r="AK836" s="15" t="str">
        <f aca="true">IF($AJ836="","",$AJ836-TODAY())</f>
        <v/>
      </c>
      <c r="AL836" s="16" t="str">
        <f aca="false">IF($AJ836="","",IF($AK836&lt;0,"Danger",IF($AK836&lt;=Lists!$M$24,"Alert","OK")))</f>
        <v/>
      </c>
      <c r="AM836" s="19"/>
      <c r="AN836" s="19"/>
      <c r="AO836" s="19"/>
      <c r="AP836" s="19"/>
      <c r="AQ836" s="19"/>
      <c r="AR836" s="19"/>
      <c r="AS836" s="19"/>
      <c r="AT836" s="19"/>
      <c r="AU836" s="19"/>
      <c r="AV836" s="19"/>
    </row>
    <row r="837" customFormat="false" ht="15" hidden="false" customHeight="false" outlineLevel="0" collapsed="false">
      <c r="A837" s="19"/>
      <c r="B837" s="19"/>
      <c r="C837" s="19"/>
      <c r="D837" s="19"/>
      <c r="E837" s="19"/>
      <c r="F837" s="19"/>
      <c r="G837" s="19"/>
      <c r="H837" s="19"/>
      <c r="I837" s="19"/>
      <c r="J837" s="19"/>
      <c r="K837" s="19"/>
      <c r="L837" s="20"/>
      <c r="M837" s="20"/>
      <c r="N837" s="20"/>
      <c r="O837" s="20"/>
      <c r="P837" s="20"/>
      <c r="Q837" s="15" t="str">
        <f aca="false">IF(COUNT($L837:$P837)&lt;5,"",ROUND(($L837*Lists!$M$2+$M837*Lists!$M$3+$N837*Lists!$M$4+$O837*Lists!$M$5+$P837*Lists!$M$6)/5*100,0))</f>
        <v/>
      </c>
      <c r="R837" s="16" t="str">
        <f aca="false">IF($Q837="","",IF($Q837&gt;=Lists!$M$20,"A",IF($Q837&gt;=Lists!$M$21,"B","C")))</f>
        <v/>
      </c>
      <c r="S837" s="16" t="str">
        <f aca="false">IF($A837="","",IF(COUNTIF(Records!$C$5:$C$3000,$A837)=0,"No data",CHOOSE(_xlfn.MAXIFS(Records!$R$5:$R$3000,Records!$C$5:$C$3000,$A837,Records!$Y$5:$Y$3000,"&lt;&gt;Closed")+1,"OK","Alert","Danger")))</f>
        <v/>
      </c>
      <c r="T837" s="15" t="str">
        <f aca="false">IF($A837="","",COUNTIFS(Records!$C$5:$C$3000,$A837,Records!$R$5:$R$3000,"&gt;0",Records!$Y$5:$Y$3000,"&lt;&gt;Closed"))</f>
        <v/>
      </c>
      <c r="U837" s="20"/>
      <c r="V837" s="20"/>
      <c r="W837" s="20"/>
      <c r="X837" s="20"/>
      <c r="Y837" s="20"/>
      <c r="Z837" s="20"/>
      <c r="AA837" s="20"/>
      <c r="AB837" s="20"/>
      <c r="AC837" s="20"/>
      <c r="AD837" s="20"/>
      <c r="AE837" s="20"/>
      <c r="AF837" s="20"/>
      <c r="AG837" s="20"/>
      <c r="AH837" s="20"/>
      <c r="AI837" s="20"/>
      <c r="AJ837" s="21"/>
      <c r="AK837" s="15" t="str">
        <f aca="true">IF($AJ837="","",$AJ837-TODAY())</f>
        <v/>
      </c>
      <c r="AL837" s="16" t="str">
        <f aca="false">IF($AJ837="","",IF($AK837&lt;0,"Danger",IF($AK837&lt;=Lists!$M$24,"Alert","OK")))</f>
        <v/>
      </c>
      <c r="AM837" s="19"/>
      <c r="AN837" s="19"/>
      <c r="AO837" s="19"/>
      <c r="AP837" s="19"/>
      <c r="AQ837" s="19"/>
      <c r="AR837" s="19"/>
      <c r="AS837" s="19"/>
      <c r="AT837" s="19"/>
      <c r="AU837" s="19"/>
      <c r="AV837" s="19"/>
    </row>
    <row r="838" customFormat="false" ht="15" hidden="false" customHeight="false" outlineLevel="0" collapsed="false">
      <c r="A838" s="19"/>
      <c r="B838" s="19"/>
      <c r="C838" s="19"/>
      <c r="D838" s="19"/>
      <c r="E838" s="19"/>
      <c r="F838" s="19"/>
      <c r="G838" s="19"/>
      <c r="H838" s="19"/>
      <c r="I838" s="19"/>
      <c r="J838" s="19"/>
      <c r="K838" s="19"/>
      <c r="L838" s="20"/>
      <c r="M838" s="20"/>
      <c r="N838" s="20"/>
      <c r="O838" s="20"/>
      <c r="P838" s="20"/>
      <c r="Q838" s="15" t="str">
        <f aca="false">IF(COUNT($L838:$P838)&lt;5,"",ROUND(($L838*Lists!$M$2+$M838*Lists!$M$3+$N838*Lists!$M$4+$O838*Lists!$M$5+$P838*Lists!$M$6)/5*100,0))</f>
        <v/>
      </c>
      <c r="R838" s="16" t="str">
        <f aca="false">IF($Q838="","",IF($Q838&gt;=Lists!$M$20,"A",IF($Q838&gt;=Lists!$M$21,"B","C")))</f>
        <v/>
      </c>
      <c r="S838" s="16" t="str">
        <f aca="false">IF($A838="","",IF(COUNTIF(Records!$C$5:$C$3000,$A838)=0,"No data",CHOOSE(_xlfn.MAXIFS(Records!$R$5:$R$3000,Records!$C$5:$C$3000,$A838,Records!$Y$5:$Y$3000,"&lt;&gt;Closed")+1,"OK","Alert","Danger")))</f>
        <v/>
      </c>
      <c r="T838" s="15" t="str">
        <f aca="false">IF($A838="","",COUNTIFS(Records!$C$5:$C$3000,$A838,Records!$R$5:$R$3000,"&gt;0",Records!$Y$5:$Y$3000,"&lt;&gt;Closed"))</f>
        <v/>
      </c>
      <c r="U838" s="20"/>
      <c r="V838" s="20"/>
      <c r="W838" s="20"/>
      <c r="X838" s="20"/>
      <c r="Y838" s="20"/>
      <c r="Z838" s="20"/>
      <c r="AA838" s="20"/>
      <c r="AB838" s="20"/>
      <c r="AC838" s="20"/>
      <c r="AD838" s="20"/>
      <c r="AE838" s="20"/>
      <c r="AF838" s="20"/>
      <c r="AG838" s="20"/>
      <c r="AH838" s="20"/>
      <c r="AI838" s="20"/>
      <c r="AJ838" s="21"/>
      <c r="AK838" s="15" t="str">
        <f aca="true">IF($AJ838="","",$AJ838-TODAY())</f>
        <v/>
      </c>
      <c r="AL838" s="16" t="str">
        <f aca="false">IF($AJ838="","",IF($AK838&lt;0,"Danger",IF($AK838&lt;=Lists!$M$24,"Alert","OK")))</f>
        <v/>
      </c>
      <c r="AM838" s="19"/>
      <c r="AN838" s="19"/>
      <c r="AO838" s="19"/>
      <c r="AP838" s="19"/>
      <c r="AQ838" s="19"/>
      <c r="AR838" s="19"/>
      <c r="AS838" s="19"/>
      <c r="AT838" s="19"/>
      <c r="AU838" s="19"/>
      <c r="AV838" s="19"/>
    </row>
    <row r="839" customFormat="false" ht="15" hidden="false" customHeight="false" outlineLevel="0" collapsed="false">
      <c r="A839" s="19"/>
      <c r="B839" s="19"/>
      <c r="C839" s="19"/>
      <c r="D839" s="19"/>
      <c r="E839" s="19"/>
      <c r="F839" s="19"/>
      <c r="G839" s="19"/>
      <c r="H839" s="19"/>
      <c r="I839" s="19"/>
      <c r="J839" s="19"/>
      <c r="K839" s="19"/>
      <c r="L839" s="20"/>
      <c r="M839" s="20"/>
      <c r="N839" s="20"/>
      <c r="O839" s="20"/>
      <c r="P839" s="20"/>
      <c r="Q839" s="15" t="str">
        <f aca="false">IF(COUNT($L839:$P839)&lt;5,"",ROUND(($L839*Lists!$M$2+$M839*Lists!$M$3+$N839*Lists!$M$4+$O839*Lists!$M$5+$P839*Lists!$M$6)/5*100,0))</f>
        <v/>
      </c>
      <c r="R839" s="16" t="str">
        <f aca="false">IF($Q839="","",IF($Q839&gt;=Lists!$M$20,"A",IF($Q839&gt;=Lists!$M$21,"B","C")))</f>
        <v/>
      </c>
      <c r="S839" s="16" t="str">
        <f aca="false">IF($A839="","",IF(COUNTIF(Records!$C$5:$C$3000,$A839)=0,"No data",CHOOSE(_xlfn.MAXIFS(Records!$R$5:$R$3000,Records!$C$5:$C$3000,$A839,Records!$Y$5:$Y$3000,"&lt;&gt;Closed")+1,"OK","Alert","Danger")))</f>
        <v/>
      </c>
      <c r="T839" s="15" t="str">
        <f aca="false">IF($A839="","",COUNTIFS(Records!$C$5:$C$3000,$A839,Records!$R$5:$R$3000,"&gt;0",Records!$Y$5:$Y$3000,"&lt;&gt;Closed"))</f>
        <v/>
      </c>
      <c r="U839" s="20"/>
      <c r="V839" s="20"/>
      <c r="W839" s="20"/>
      <c r="X839" s="20"/>
      <c r="Y839" s="20"/>
      <c r="Z839" s="20"/>
      <c r="AA839" s="20"/>
      <c r="AB839" s="20"/>
      <c r="AC839" s="20"/>
      <c r="AD839" s="20"/>
      <c r="AE839" s="20"/>
      <c r="AF839" s="20"/>
      <c r="AG839" s="20"/>
      <c r="AH839" s="20"/>
      <c r="AI839" s="20"/>
      <c r="AJ839" s="21"/>
      <c r="AK839" s="15" t="str">
        <f aca="true">IF($AJ839="","",$AJ839-TODAY())</f>
        <v/>
      </c>
      <c r="AL839" s="16" t="str">
        <f aca="false">IF($AJ839="","",IF($AK839&lt;0,"Danger",IF($AK839&lt;=Lists!$M$24,"Alert","OK")))</f>
        <v/>
      </c>
      <c r="AM839" s="19"/>
      <c r="AN839" s="19"/>
      <c r="AO839" s="19"/>
      <c r="AP839" s="19"/>
      <c r="AQ839" s="19"/>
      <c r="AR839" s="19"/>
      <c r="AS839" s="19"/>
      <c r="AT839" s="19"/>
      <c r="AU839" s="19"/>
      <c r="AV839" s="19"/>
    </row>
    <row r="840" customFormat="false" ht="15" hidden="false" customHeight="false" outlineLevel="0" collapsed="false">
      <c r="A840" s="19"/>
      <c r="B840" s="19"/>
      <c r="C840" s="19"/>
      <c r="D840" s="19"/>
      <c r="E840" s="19"/>
      <c r="F840" s="19"/>
      <c r="G840" s="19"/>
      <c r="H840" s="19"/>
      <c r="I840" s="19"/>
      <c r="J840" s="19"/>
      <c r="K840" s="19"/>
      <c r="L840" s="20"/>
      <c r="M840" s="20"/>
      <c r="N840" s="20"/>
      <c r="O840" s="20"/>
      <c r="P840" s="20"/>
      <c r="Q840" s="15" t="str">
        <f aca="false">IF(COUNT($L840:$P840)&lt;5,"",ROUND(($L840*Lists!$M$2+$M840*Lists!$M$3+$N840*Lists!$M$4+$O840*Lists!$M$5+$P840*Lists!$M$6)/5*100,0))</f>
        <v/>
      </c>
      <c r="R840" s="16" t="str">
        <f aca="false">IF($Q840="","",IF($Q840&gt;=Lists!$M$20,"A",IF($Q840&gt;=Lists!$M$21,"B","C")))</f>
        <v/>
      </c>
      <c r="S840" s="16" t="str">
        <f aca="false">IF($A840="","",IF(COUNTIF(Records!$C$5:$C$3000,$A840)=0,"No data",CHOOSE(_xlfn.MAXIFS(Records!$R$5:$R$3000,Records!$C$5:$C$3000,$A840,Records!$Y$5:$Y$3000,"&lt;&gt;Closed")+1,"OK","Alert","Danger")))</f>
        <v/>
      </c>
      <c r="T840" s="15" t="str">
        <f aca="false">IF($A840="","",COUNTIFS(Records!$C$5:$C$3000,$A840,Records!$R$5:$R$3000,"&gt;0",Records!$Y$5:$Y$3000,"&lt;&gt;Closed"))</f>
        <v/>
      </c>
      <c r="U840" s="20"/>
      <c r="V840" s="20"/>
      <c r="W840" s="20"/>
      <c r="X840" s="20"/>
      <c r="Y840" s="20"/>
      <c r="Z840" s="20"/>
      <c r="AA840" s="20"/>
      <c r="AB840" s="20"/>
      <c r="AC840" s="20"/>
      <c r="AD840" s="20"/>
      <c r="AE840" s="20"/>
      <c r="AF840" s="20"/>
      <c r="AG840" s="20"/>
      <c r="AH840" s="20"/>
      <c r="AI840" s="20"/>
      <c r="AJ840" s="21"/>
      <c r="AK840" s="15" t="str">
        <f aca="true">IF($AJ840="","",$AJ840-TODAY())</f>
        <v/>
      </c>
      <c r="AL840" s="16" t="str">
        <f aca="false">IF($AJ840="","",IF($AK840&lt;0,"Danger",IF($AK840&lt;=Lists!$M$24,"Alert","OK")))</f>
        <v/>
      </c>
      <c r="AM840" s="19"/>
      <c r="AN840" s="19"/>
      <c r="AO840" s="19"/>
      <c r="AP840" s="19"/>
      <c r="AQ840" s="19"/>
      <c r="AR840" s="19"/>
      <c r="AS840" s="19"/>
      <c r="AT840" s="19"/>
      <c r="AU840" s="19"/>
      <c r="AV840" s="19"/>
    </row>
    <row r="841" customFormat="false" ht="15" hidden="false" customHeight="false" outlineLevel="0" collapsed="false">
      <c r="A841" s="19"/>
      <c r="B841" s="19"/>
      <c r="C841" s="19"/>
      <c r="D841" s="19"/>
      <c r="E841" s="19"/>
      <c r="F841" s="19"/>
      <c r="G841" s="19"/>
      <c r="H841" s="19"/>
      <c r="I841" s="19"/>
      <c r="J841" s="19"/>
      <c r="K841" s="19"/>
      <c r="L841" s="20"/>
      <c r="M841" s="20"/>
      <c r="N841" s="20"/>
      <c r="O841" s="20"/>
      <c r="P841" s="20"/>
      <c r="Q841" s="15" t="str">
        <f aca="false">IF(COUNT($L841:$P841)&lt;5,"",ROUND(($L841*Lists!$M$2+$M841*Lists!$M$3+$N841*Lists!$M$4+$O841*Lists!$M$5+$P841*Lists!$M$6)/5*100,0))</f>
        <v/>
      </c>
      <c r="R841" s="16" t="str">
        <f aca="false">IF($Q841="","",IF($Q841&gt;=Lists!$M$20,"A",IF($Q841&gt;=Lists!$M$21,"B","C")))</f>
        <v/>
      </c>
      <c r="S841" s="16" t="str">
        <f aca="false">IF($A841="","",IF(COUNTIF(Records!$C$5:$C$3000,$A841)=0,"No data",CHOOSE(_xlfn.MAXIFS(Records!$R$5:$R$3000,Records!$C$5:$C$3000,$A841,Records!$Y$5:$Y$3000,"&lt;&gt;Closed")+1,"OK","Alert","Danger")))</f>
        <v/>
      </c>
      <c r="T841" s="15" t="str">
        <f aca="false">IF($A841="","",COUNTIFS(Records!$C$5:$C$3000,$A841,Records!$R$5:$R$3000,"&gt;0",Records!$Y$5:$Y$3000,"&lt;&gt;Closed"))</f>
        <v/>
      </c>
      <c r="U841" s="20"/>
      <c r="V841" s="20"/>
      <c r="W841" s="20"/>
      <c r="X841" s="20"/>
      <c r="Y841" s="20"/>
      <c r="Z841" s="20"/>
      <c r="AA841" s="20"/>
      <c r="AB841" s="20"/>
      <c r="AC841" s="20"/>
      <c r="AD841" s="20"/>
      <c r="AE841" s="20"/>
      <c r="AF841" s="20"/>
      <c r="AG841" s="20"/>
      <c r="AH841" s="20"/>
      <c r="AI841" s="20"/>
      <c r="AJ841" s="21"/>
      <c r="AK841" s="15" t="str">
        <f aca="true">IF($AJ841="","",$AJ841-TODAY())</f>
        <v/>
      </c>
      <c r="AL841" s="16" t="str">
        <f aca="false">IF($AJ841="","",IF($AK841&lt;0,"Danger",IF($AK841&lt;=Lists!$M$24,"Alert","OK")))</f>
        <v/>
      </c>
      <c r="AM841" s="19"/>
      <c r="AN841" s="19"/>
      <c r="AO841" s="19"/>
      <c r="AP841" s="19"/>
      <c r="AQ841" s="19"/>
      <c r="AR841" s="19"/>
      <c r="AS841" s="19"/>
      <c r="AT841" s="19"/>
      <c r="AU841" s="19"/>
      <c r="AV841" s="19"/>
    </row>
    <row r="842" customFormat="false" ht="15" hidden="false" customHeight="false" outlineLevel="0" collapsed="false">
      <c r="A842" s="19"/>
      <c r="B842" s="19"/>
      <c r="C842" s="19"/>
      <c r="D842" s="19"/>
      <c r="E842" s="19"/>
      <c r="F842" s="19"/>
      <c r="G842" s="19"/>
      <c r="H842" s="19"/>
      <c r="I842" s="19"/>
      <c r="J842" s="19"/>
      <c r="K842" s="19"/>
      <c r="L842" s="20"/>
      <c r="M842" s="20"/>
      <c r="N842" s="20"/>
      <c r="O842" s="20"/>
      <c r="P842" s="20"/>
      <c r="Q842" s="15" t="str">
        <f aca="false">IF(COUNT($L842:$P842)&lt;5,"",ROUND(($L842*Lists!$M$2+$M842*Lists!$M$3+$N842*Lists!$M$4+$O842*Lists!$M$5+$P842*Lists!$M$6)/5*100,0))</f>
        <v/>
      </c>
      <c r="R842" s="16" t="str">
        <f aca="false">IF($Q842="","",IF($Q842&gt;=Lists!$M$20,"A",IF($Q842&gt;=Lists!$M$21,"B","C")))</f>
        <v/>
      </c>
      <c r="S842" s="16" t="str">
        <f aca="false">IF($A842="","",IF(COUNTIF(Records!$C$5:$C$3000,$A842)=0,"No data",CHOOSE(_xlfn.MAXIFS(Records!$R$5:$R$3000,Records!$C$5:$C$3000,$A842,Records!$Y$5:$Y$3000,"&lt;&gt;Closed")+1,"OK","Alert","Danger")))</f>
        <v/>
      </c>
      <c r="T842" s="15" t="str">
        <f aca="false">IF($A842="","",COUNTIFS(Records!$C$5:$C$3000,$A842,Records!$R$5:$R$3000,"&gt;0",Records!$Y$5:$Y$3000,"&lt;&gt;Closed"))</f>
        <v/>
      </c>
      <c r="U842" s="20"/>
      <c r="V842" s="20"/>
      <c r="W842" s="20"/>
      <c r="X842" s="20"/>
      <c r="Y842" s="20"/>
      <c r="Z842" s="20"/>
      <c r="AA842" s="20"/>
      <c r="AB842" s="20"/>
      <c r="AC842" s="20"/>
      <c r="AD842" s="20"/>
      <c r="AE842" s="20"/>
      <c r="AF842" s="20"/>
      <c r="AG842" s="20"/>
      <c r="AH842" s="20"/>
      <c r="AI842" s="20"/>
      <c r="AJ842" s="21"/>
      <c r="AK842" s="15" t="str">
        <f aca="true">IF($AJ842="","",$AJ842-TODAY())</f>
        <v/>
      </c>
      <c r="AL842" s="16" t="str">
        <f aca="false">IF($AJ842="","",IF($AK842&lt;0,"Danger",IF($AK842&lt;=Lists!$M$24,"Alert","OK")))</f>
        <v/>
      </c>
      <c r="AM842" s="19"/>
      <c r="AN842" s="19"/>
      <c r="AO842" s="19"/>
      <c r="AP842" s="19"/>
      <c r="AQ842" s="19"/>
      <c r="AR842" s="19"/>
      <c r="AS842" s="19"/>
      <c r="AT842" s="19"/>
      <c r="AU842" s="19"/>
      <c r="AV842" s="19"/>
    </row>
    <row r="843" customFormat="false" ht="15" hidden="false" customHeight="false" outlineLevel="0" collapsed="false">
      <c r="A843" s="19"/>
      <c r="B843" s="19"/>
      <c r="C843" s="19"/>
      <c r="D843" s="19"/>
      <c r="E843" s="19"/>
      <c r="F843" s="19"/>
      <c r="G843" s="19"/>
      <c r="H843" s="19"/>
      <c r="I843" s="19"/>
      <c r="J843" s="19"/>
      <c r="K843" s="19"/>
      <c r="L843" s="20"/>
      <c r="M843" s="20"/>
      <c r="N843" s="20"/>
      <c r="O843" s="20"/>
      <c r="P843" s="20"/>
      <c r="Q843" s="15" t="str">
        <f aca="false">IF(COUNT($L843:$P843)&lt;5,"",ROUND(($L843*Lists!$M$2+$M843*Lists!$M$3+$N843*Lists!$M$4+$O843*Lists!$M$5+$P843*Lists!$M$6)/5*100,0))</f>
        <v/>
      </c>
      <c r="R843" s="16" t="str">
        <f aca="false">IF($Q843="","",IF($Q843&gt;=Lists!$M$20,"A",IF($Q843&gt;=Lists!$M$21,"B","C")))</f>
        <v/>
      </c>
      <c r="S843" s="16" t="str">
        <f aca="false">IF($A843="","",IF(COUNTIF(Records!$C$5:$C$3000,$A843)=0,"No data",CHOOSE(_xlfn.MAXIFS(Records!$R$5:$R$3000,Records!$C$5:$C$3000,$A843,Records!$Y$5:$Y$3000,"&lt;&gt;Closed")+1,"OK","Alert","Danger")))</f>
        <v/>
      </c>
      <c r="T843" s="15" t="str">
        <f aca="false">IF($A843="","",COUNTIFS(Records!$C$5:$C$3000,$A843,Records!$R$5:$R$3000,"&gt;0",Records!$Y$5:$Y$3000,"&lt;&gt;Closed"))</f>
        <v/>
      </c>
      <c r="U843" s="20"/>
      <c r="V843" s="20"/>
      <c r="W843" s="20"/>
      <c r="X843" s="20"/>
      <c r="Y843" s="20"/>
      <c r="Z843" s="20"/>
      <c r="AA843" s="20"/>
      <c r="AB843" s="20"/>
      <c r="AC843" s="20"/>
      <c r="AD843" s="20"/>
      <c r="AE843" s="20"/>
      <c r="AF843" s="20"/>
      <c r="AG843" s="20"/>
      <c r="AH843" s="20"/>
      <c r="AI843" s="20"/>
      <c r="AJ843" s="21"/>
      <c r="AK843" s="15" t="str">
        <f aca="true">IF($AJ843="","",$AJ843-TODAY())</f>
        <v/>
      </c>
      <c r="AL843" s="16" t="str">
        <f aca="false">IF($AJ843="","",IF($AK843&lt;0,"Danger",IF($AK843&lt;=Lists!$M$24,"Alert","OK")))</f>
        <v/>
      </c>
      <c r="AM843" s="19"/>
      <c r="AN843" s="19"/>
      <c r="AO843" s="19"/>
      <c r="AP843" s="19"/>
      <c r="AQ843" s="19"/>
      <c r="AR843" s="19"/>
      <c r="AS843" s="19"/>
      <c r="AT843" s="19"/>
      <c r="AU843" s="19"/>
      <c r="AV843" s="19"/>
    </row>
    <row r="844" customFormat="false" ht="15" hidden="false" customHeight="false" outlineLevel="0" collapsed="false">
      <c r="A844" s="19"/>
      <c r="B844" s="19"/>
      <c r="C844" s="19"/>
      <c r="D844" s="19"/>
      <c r="E844" s="19"/>
      <c r="F844" s="19"/>
      <c r="G844" s="19"/>
      <c r="H844" s="19"/>
      <c r="I844" s="19"/>
      <c r="J844" s="19"/>
      <c r="K844" s="19"/>
      <c r="L844" s="20"/>
      <c r="M844" s="20"/>
      <c r="N844" s="20"/>
      <c r="O844" s="20"/>
      <c r="P844" s="20"/>
      <c r="Q844" s="15" t="str">
        <f aca="false">IF(COUNT($L844:$P844)&lt;5,"",ROUND(($L844*Lists!$M$2+$M844*Lists!$M$3+$N844*Lists!$M$4+$O844*Lists!$M$5+$P844*Lists!$M$6)/5*100,0))</f>
        <v/>
      </c>
      <c r="R844" s="16" t="str">
        <f aca="false">IF($Q844="","",IF($Q844&gt;=Lists!$M$20,"A",IF($Q844&gt;=Lists!$M$21,"B","C")))</f>
        <v/>
      </c>
      <c r="S844" s="16" t="str">
        <f aca="false">IF($A844="","",IF(COUNTIF(Records!$C$5:$C$3000,$A844)=0,"No data",CHOOSE(_xlfn.MAXIFS(Records!$R$5:$R$3000,Records!$C$5:$C$3000,$A844,Records!$Y$5:$Y$3000,"&lt;&gt;Closed")+1,"OK","Alert","Danger")))</f>
        <v/>
      </c>
      <c r="T844" s="15" t="str">
        <f aca="false">IF($A844="","",COUNTIFS(Records!$C$5:$C$3000,$A844,Records!$R$5:$R$3000,"&gt;0",Records!$Y$5:$Y$3000,"&lt;&gt;Closed"))</f>
        <v/>
      </c>
      <c r="U844" s="20"/>
      <c r="V844" s="20"/>
      <c r="W844" s="20"/>
      <c r="X844" s="20"/>
      <c r="Y844" s="20"/>
      <c r="Z844" s="20"/>
      <c r="AA844" s="20"/>
      <c r="AB844" s="20"/>
      <c r="AC844" s="20"/>
      <c r="AD844" s="20"/>
      <c r="AE844" s="20"/>
      <c r="AF844" s="20"/>
      <c r="AG844" s="20"/>
      <c r="AH844" s="20"/>
      <c r="AI844" s="20"/>
      <c r="AJ844" s="21"/>
      <c r="AK844" s="15" t="str">
        <f aca="true">IF($AJ844="","",$AJ844-TODAY())</f>
        <v/>
      </c>
      <c r="AL844" s="16" t="str">
        <f aca="false">IF($AJ844="","",IF($AK844&lt;0,"Danger",IF($AK844&lt;=Lists!$M$24,"Alert","OK")))</f>
        <v/>
      </c>
      <c r="AM844" s="19"/>
      <c r="AN844" s="19"/>
      <c r="AO844" s="19"/>
      <c r="AP844" s="19"/>
      <c r="AQ844" s="19"/>
      <c r="AR844" s="19"/>
      <c r="AS844" s="19"/>
      <c r="AT844" s="19"/>
      <c r="AU844" s="19"/>
      <c r="AV844" s="19"/>
    </row>
    <row r="845" customFormat="false" ht="15" hidden="false" customHeight="false" outlineLevel="0" collapsed="false">
      <c r="A845" s="19"/>
      <c r="B845" s="19"/>
      <c r="C845" s="19"/>
      <c r="D845" s="19"/>
      <c r="E845" s="19"/>
      <c r="F845" s="19"/>
      <c r="G845" s="19"/>
      <c r="H845" s="19"/>
      <c r="I845" s="19"/>
      <c r="J845" s="19"/>
      <c r="K845" s="19"/>
      <c r="L845" s="20"/>
      <c r="M845" s="20"/>
      <c r="N845" s="20"/>
      <c r="O845" s="20"/>
      <c r="P845" s="20"/>
      <c r="Q845" s="15" t="str">
        <f aca="false">IF(COUNT($L845:$P845)&lt;5,"",ROUND(($L845*Lists!$M$2+$M845*Lists!$M$3+$N845*Lists!$M$4+$O845*Lists!$M$5+$P845*Lists!$M$6)/5*100,0))</f>
        <v/>
      </c>
      <c r="R845" s="16" t="str">
        <f aca="false">IF($Q845="","",IF($Q845&gt;=Lists!$M$20,"A",IF($Q845&gt;=Lists!$M$21,"B","C")))</f>
        <v/>
      </c>
      <c r="S845" s="16" t="str">
        <f aca="false">IF($A845="","",IF(COUNTIF(Records!$C$5:$C$3000,$A845)=0,"No data",CHOOSE(_xlfn.MAXIFS(Records!$R$5:$R$3000,Records!$C$5:$C$3000,$A845,Records!$Y$5:$Y$3000,"&lt;&gt;Closed")+1,"OK","Alert","Danger")))</f>
        <v/>
      </c>
      <c r="T845" s="15" t="str">
        <f aca="false">IF($A845="","",COUNTIFS(Records!$C$5:$C$3000,$A845,Records!$R$5:$R$3000,"&gt;0",Records!$Y$5:$Y$3000,"&lt;&gt;Closed"))</f>
        <v/>
      </c>
      <c r="U845" s="20"/>
      <c r="V845" s="20"/>
      <c r="W845" s="20"/>
      <c r="X845" s="20"/>
      <c r="Y845" s="20"/>
      <c r="Z845" s="20"/>
      <c r="AA845" s="20"/>
      <c r="AB845" s="20"/>
      <c r="AC845" s="20"/>
      <c r="AD845" s="20"/>
      <c r="AE845" s="20"/>
      <c r="AF845" s="20"/>
      <c r="AG845" s="20"/>
      <c r="AH845" s="20"/>
      <c r="AI845" s="20"/>
      <c r="AJ845" s="21"/>
      <c r="AK845" s="15" t="str">
        <f aca="true">IF($AJ845="","",$AJ845-TODAY())</f>
        <v/>
      </c>
      <c r="AL845" s="16" t="str">
        <f aca="false">IF($AJ845="","",IF($AK845&lt;0,"Danger",IF($AK845&lt;=Lists!$M$24,"Alert","OK")))</f>
        <v/>
      </c>
      <c r="AM845" s="19"/>
      <c r="AN845" s="19"/>
      <c r="AO845" s="19"/>
      <c r="AP845" s="19"/>
      <c r="AQ845" s="19"/>
      <c r="AR845" s="19"/>
      <c r="AS845" s="19"/>
      <c r="AT845" s="19"/>
      <c r="AU845" s="19"/>
      <c r="AV845" s="19"/>
    </row>
    <row r="846" customFormat="false" ht="15" hidden="false" customHeight="false" outlineLevel="0" collapsed="false">
      <c r="A846" s="19"/>
      <c r="B846" s="19"/>
      <c r="C846" s="19"/>
      <c r="D846" s="19"/>
      <c r="E846" s="19"/>
      <c r="F846" s="19"/>
      <c r="G846" s="19"/>
      <c r="H846" s="19"/>
      <c r="I846" s="19"/>
      <c r="J846" s="19"/>
      <c r="K846" s="19"/>
      <c r="L846" s="20"/>
      <c r="M846" s="20"/>
      <c r="N846" s="20"/>
      <c r="O846" s="20"/>
      <c r="P846" s="20"/>
      <c r="Q846" s="15" t="str">
        <f aca="false">IF(COUNT($L846:$P846)&lt;5,"",ROUND(($L846*Lists!$M$2+$M846*Lists!$M$3+$N846*Lists!$M$4+$O846*Lists!$M$5+$P846*Lists!$M$6)/5*100,0))</f>
        <v/>
      </c>
      <c r="R846" s="16" t="str">
        <f aca="false">IF($Q846="","",IF($Q846&gt;=Lists!$M$20,"A",IF($Q846&gt;=Lists!$M$21,"B","C")))</f>
        <v/>
      </c>
      <c r="S846" s="16" t="str">
        <f aca="false">IF($A846="","",IF(COUNTIF(Records!$C$5:$C$3000,$A846)=0,"No data",CHOOSE(_xlfn.MAXIFS(Records!$R$5:$R$3000,Records!$C$5:$C$3000,$A846,Records!$Y$5:$Y$3000,"&lt;&gt;Closed")+1,"OK","Alert","Danger")))</f>
        <v/>
      </c>
      <c r="T846" s="15" t="str">
        <f aca="false">IF($A846="","",COUNTIFS(Records!$C$5:$C$3000,$A846,Records!$R$5:$R$3000,"&gt;0",Records!$Y$5:$Y$3000,"&lt;&gt;Closed"))</f>
        <v/>
      </c>
      <c r="U846" s="20"/>
      <c r="V846" s="20"/>
      <c r="W846" s="20"/>
      <c r="X846" s="20"/>
      <c r="Y846" s="20"/>
      <c r="Z846" s="20"/>
      <c r="AA846" s="20"/>
      <c r="AB846" s="20"/>
      <c r="AC846" s="20"/>
      <c r="AD846" s="20"/>
      <c r="AE846" s="20"/>
      <c r="AF846" s="20"/>
      <c r="AG846" s="20"/>
      <c r="AH846" s="20"/>
      <c r="AI846" s="20"/>
      <c r="AJ846" s="21"/>
      <c r="AK846" s="15" t="str">
        <f aca="true">IF($AJ846="","",$AJ846-TODAY())</f>
        <v/>
      </c>
      <c r="AL846" s="16" t="str">
        <f aca="false">IF($AJ846="","",IF($AK846&lt;0,"Danger",IF($AK846&lt;=Lists!$M$24,"Alert","OK")))</f>
        <v/>
      </c>
      <c r="AM846" s="19"/>
      <c r="AN846" s="19"/>
      <c r="AO846" s="19"/>
      <c r="AP846" s="19"/>
      <c r="AQ846" s="19"/>
      <c r="AR846" s="19"/>
      <c r="AS846" s="19"/>
      <c r="AT846" s="19"/>
      <c r="AU846" s="19"/>
      <c r="AV846" s="19"/>
    </row>
    <row r="847" customFormat="false" ht="15" hidden="false" customHeight="false" outlineLevel="0" collapsed="false">
      <c r="A847" s="19"/>
      <c r="B847" s="19"/>
      <c r="C847" s="19"/>
      <c r="D847" s="19"/>
      <c r="E847" s="19"/>
      <c r="F847" s="19"/>
      <c r="G847" s="19"/>
      <c r="H847" s="19"/>
      <c r="I847" s="19"/>
      <c r="J847" s="19"/>
      <c r="K847" s="19"/>
      <c r="L847" s="20"/>
      <c r="M847" s="20"/>
      <c r="N847" s="20"/>
      <c r="O847" s="20"/>
      <c r="P847" s="20"/>
      <c r="Q847" s="15" t="str">
        <f aca="false">IF(COUNT($L847:$P847)&lt;5,"",ROUND(($L847*Lists!$M$2+$M847*Lists!$M$3+$N847*Lists!$M$4+$O847*Lists!$M$5+$P847*Lists!$M$6)/5*100,0))</f>
        <v/>
      </c>
      <c r="R847" s="16" t="str">
        <f aca="false">IF($Q847="","",IF($Q847&gt;=Lists!$M$20,"A",IF($Q847&gt;=Lists!$M$21,"B","C")))</f>
        <v/>
      </c>
      <c r="S847" s="16" t="str">
        <f aca="false">IF($A847="","",IF(COUNTIF(Records!$C$5:$C$3000,$A847)=0,"No data",CHOOSE(_xlfn.MAXIFS(Records!$R$5:$R$3000,Records!$C$5:$C$3000,$A847,Records!$Y$5:$Y$3000,"&lt;&gt;Closed")+1,"OK","Alert","Danger")))</f>
        <v/>
      </c>
      <c r="T847" s="15" t="str">
        <f aca="false">IF($A847="","",COUNTIFS(Records!$C$5:$C$3000,$A847,Records!$R$5:$R$3000,"&gt;0",Records!$Y$5:$Y$3000,"&lt;&gt;Closed"))</f>
        <v/>
      </c>
      <c r="U847" s="20"/>
      <c r="V847" s="20"/>
      <c r="W847" s="20"/>
      <c r="X847" s="20"/>
      <c r="Y847" s="20"/>
      <c r="Z847" s="20"/>
      <c r="AA847" s="20"/>
      <c r="AB847" s="20"/>
      <c r="AC847" s="20"/>
      <c r="AD847" s="20"/>
      <c r="AE847" s="20"/>
      <c r="AF847" s="20"/>
      <c r="AG847" s="20"/>
      <c r="AH847" s="20"/>
      <c r="AI847" s="20"/>
      <c r="AJ847" s="21"/>
      <c r="AK847" s="15" t="str">
        <f aca="true">IF($AJ847="","",$AJ847-TODAY())</f>
        <v/>
      </c>
      <c r="AL847" s="16" t="str">
        <f aca="false">IF($AJ847="","",IF($AK847&lt;0,"Danger",IF($AK847&lt;=Lists!$M$24,"Alert","OK")))</f>
        <v/>
      </c>
      <c r="AM847" s="19"/>
      <c r="AN847" s="19"/>
      <c r="AO847" s="19"/>
      <c r="AP847" s="19"/>
      <c r="AQ847" s="19"/>
      <c r="AR847" s="19"/>
      <c r="AS847" s="19"/>
      <c r="AT847" s="19"/>
      <c r="AU847" s="19"/>
      <c r="AV847" s="19"/>
    </row>
    <row r="848" customFormat="false" ht="15" hidden="false" customHeight="false" outlineLevel="0" collapsed="false">
      <c r="A848" s="19"/>
      <c r="B848" s="19"/>
      <c r="C848" s="19"/>
      <c r="D848" s="19"/>
      <c r="E848" s="19"/>
      <c r="F848" s="19"/>
      <c r="G848" s="19"/>
      <c r="H848" s="19"/>
      <c r="I848" s="19"/>
      <c r="J848" s="19"/>
      <c r="K848" s="19"/>
      <c r="L848" s="20"/>
      <c r="M848" s="20"/>
      <c r="N848" s="20"/>
      <c r="O848" s="20"/>
      <c r="P848" s="20"/>
      <c r="Q848" s="15" t="str">
        <f aca="false">IF(COUNT($L848:$P848)&lt;5,"",ROUND(($L848*Lists!$M$2+$M848*Lists!$M$3+$N848*Lists!$M$4+$O848*Lists!$M$5+$P848*Lists!$M$6)/5*100,0))</f>
        <v/>
      </c>
      <c r="R848" s="16" t="str">
        <f aca="false">IF($Q848="","",IF($Q848&gt;=Lists!$M$20,"A",IF($Q848&gt;=Lists!$M$21,"B","C")))</f>
        <v/>
      </c>
      <c r="S848" s="16" t="str">
        <f aca="false">IF($A848="","",IF(COUNTIF(Records!$C$5:$C$3000,$A848)=0,"No data",CHOOSE(_xlfn.MAXIFS(Records!$R$5:$R$3000,Records!$C$5:$C$3000,$A848,Records!$Y$5:$Y$3000,"&lt;&gt;Closed")+1,"OK","Alert","Danger")))</f>
        <v/>
      </c>
      <c r="T848" s="15" t="str">
        <f aca="false">IF($A848="","",COUNTIFS(Records!$C$5:$C$3000,$A848,Records!$R$5:$R$3000,"&gt;0",Records!$Y$5:$Y$3000,"&lt;&gt;Closed"))</f>
        <v/>
      </c>
      <c r="U848" s="20"/>
      <c r="V848" s="20"/>
      <c r="W848" s="20"/>
      <c r="X848" s="20"/>
      <c r="Y848" s="20"/>
      <c r="Z848" s="20"/>
      <c r="AA848" s="20"/>
      <c r="AB848" s="20"/>
      <c r="AC848" s="20"/>
      <c r="AD848" s="20"/>
      <c r="AE848" s="20"/>
      <c r="AF848" s="20"/>
      <c r="AG848" s="20"/>
      <c r="AH848" s="20"/>
      <c r="AI848" s="20"/>
      <c r="AJ848" s="21"/>
      <c r="AK848" s="15" t="str">
        <f aca="true">IF($AJ848="","",$AJ848-TODAY())</f>
        <v/>
      </c>
      <c r="AL848" s="16" t="str">
        <f aca="false">IF($AJ848="","",IF($AK848&lt;0,"Danger",IF($AK848&lt;=Lists!$M$24,"Alert","OK")))</f>
        <v/>
      </c>
      <c r="AM848" s="19"/>
      <c r="AN848" s="19"/>
      <c r="AO848" s="19"/>
      <c r="AP848" s="19"/>
      <c r="AQ848" s="19"/>
      <c r="AR848" s="19"/>
      <c r="AS848" s="19"/>
      <c r="AT848" s="19"/>
      <c r="AU848" s="19"/>
      <c r="AV848" s="19"/>
    </row>
    <row r="849" customFormat="false" ht="15" hidden="false" customHeight="false" outlineLevel="0" collapsed="false">
      <c r="A849" s="19"/>
      <c r="B849" s="19"/>
      <c r="C849" s="19"/>
      <c r="D849" s="19"/>
      <c r="E849" s="19"/>
      <c r="F849" s="19"/>
      <c r="G849" s="19"/>
      <c r="H849" s="19"/>
      <c r="I849" s="19"/>
      <c r="J849" s="19"/>
      <c r="K849" s="19"/>
      <c r="L849" s="20"/>
      <c r="M849" s="20"/>
      <c r="N849" s="20"/>
      <c r="O849" s="20"/>
      <c r="P849" s="20"/>
      <c r="Q849" s="15" t="str">
        <f aca="false">IF(COUNT($L849:$P849)&lt;5,"",ROUND(($L849*Lists!$M$2+$M849*Lists!$M$3+$N849*Lists!$M$4+$O849*Lists!$M$5+$P849*Lists!$M$6)/5*100,0))</f>
        <v/>
      </c>
      <c r="R849" s="16" t="str">
        <f aca="false">IF($Q849="","",IF($Q849&gt;=Lists!$M$20,"A",IF($Q849&gt;=Lists!$M$21,"B","C")))</f>
        <v/>
      </c>
      <c r="S849" s="16" t="str">
        <f aca="false">IF($A849="","",IF(COUNTIF(Records!$C$5:$C$3000,$A849)=0,"No data",CHOOSE(_xlfn.MAXIFS(Records!$R$5:$R$3000,Records!$C$5:$C$3000,$A849,Records!$Y$5:$Y$3000,"&lt;&gt;Closed")+1,"OK","Alert","Danger")))</f>
        <v/>
      </c>
      <c r="T849" s="15" t="str">
        <f aca="false">IF($A849="","",COUNTIFS(Records!$C$5:$C$3000,$A849,Records!$R$5:$R$3000,"&gt;0",Records!$Y$5:$Y$3000,"&lt;&gt;Closed"))</f>
        <v/>
      </c>
      <c r="U849" s="20"/>
      <c r="V849" s="20"/>
      <c r="W849" s="20"/>
      <c r="X849" s="20"/>
      <c r="Y849" s="20"/>
      <c r="Z849" s="20"/>
      <c r="AA849" s="20"/>
      <c r="AB849" s="20"/>
      <c r="AC849" s="20"/>
      <c r="AD849" s="20"/>
      <c r="AE849" s="20"/>
      <c r="AF849" s="20"/>
      <c r="AG849" s="20"/>
      <c r="AH849" s="20"/>
      <c r="AI849" s="20"/>
      <c r="AJ849" s="21"/>
      <c r="AK849" s="15" t="str">
        <f aca="true">IF($AJ849="","",$AJ849-TODAY())</f>
        <v/>
      </c>
      <c r="AL849" s="16" t="str">
        <f aca="false">IF($AJ849="","",IF($AK849&lt;0,"Danger",IF($AK849&lt;=Lists!$M$24,"Alert","OK")))</f>
        <v/>
      </c>
      <c r="AM849" s="19"/>
      <c r="AN849" s="19"/>
      <c r="AO849" s="19"/>
      <c r="AP849" s="19"/>
      <c r="AQ849" s="19"/>
      <c r="AR849" s="19"/>
      <c r="AS849" s="19"/>
      <c r="AT849" s="19"/>
      <c r="AU849" s="19"/>
      <c r="AV849" s="19"/>
    </row>
    <row r="850" customFormat="false" ht="15" hidden="false" customHeight="false" outlineLevel="0" collapsed="false">
      <c r="A850" s="19"/>
      <c r="B850" s="19"/>
      <c r="C850" s="19"/>
      <c r="D850" s="19"/>
      <c r="E850" s="19"/>
      <c r="F850" s="19"/>
      <c r="G850" s="19"/>
      <c r="H850" s="19"/>
      <c r="I850" s="19"/>
      <c r="J850" s="19"/>
      <c r="K850" s="19"/>
      <c r="L850" s="20"/>
      <c r="M850" s="20"/>
      <c r="N850" s="20"/>
      <c r="O850" s="20"/>
      <c r="P850" s="20"/>
      <c r="Q850" s="15" t="str">
        <f aca="false">IF(COUNT($L850:$P850)&lt;5,"",ROUND(($L850*Lists!$M$2+$M850*Lists!$M$3+$N850*Lists!$M$4+$O850*Lists!$M$5+$P850*Lists!$M$6)/5*100,0))</f>
        <v/>
      </c>
      <c r="R850" s="16" t="str">
        <f aca="false">IF($Q850="","",IF($Q850&gt;=Lists!$M$20,"A",IF($Q850&gt;=Lists!$M$21,"B","C")))</f>
        <v/>
      </c>
      <c r="S850" s="16" t="str">
        <f aca="false">IF($A850="","",IF(COUNTIF(Records!$C$5:$C$3000,$A850)=0,"No data",CHOOSE(_xlfn.MAXIFS(Records!$R$5:$R$3000,Records!$C$5:$C$3000,$A850,Records!$Y$5:$Y$3000,"&lt;&gt;Closed")+1,"OK","Alert","Danger")))</f>
        <v/>
      </c>
      <c r="T850" s="15" t="str">
        <f aca="false">IF($A850="","",COUNTIFS(Records!$C$5:$C$3000,$A850,Records!$R$5:$R$3000,"&gt;0",Records!$Y$5:$Y$3000,"&lt;&gt;Closed"))</f>
        <v/>
      </c>
      <c r="U850" s="20"/>
      <c r="V850" s="20"/>
      <c r="W850" s="20"/>
      <c r="X850" s="20"/>
      <c r="Y850" s="20"/>
      <c r="Z850" s="20"/>
      <c r="AA850" s="20"/>
      <c r="AB850" s="20"/>
      <c r="AC850" s="20"/>
      <c r="AD850" s="20"/>
      <c r="AE850" s="20"/>
      <c r="AF850" s="20"/>
      <c r="AG850" s="20"/>
      <c r="AH850" s="20"/>
      <c r="AI850" s="20"/>
      <c r="AJ850" s="21"/>
      <c r="AK850" s="15" t="str">
        <f aca="true">IF($AJ850="","",$AJ850-TODAY())</f>
        <v/>
      </c>
      <c r="AL850" s="16" t="str">
        <f aca="false">IF($AJ850="","",IF($AK850&lt;0,"Danger",IF($AK850&lt;=Lists!$M$24,"Alert","OK")))</f>
        <v/>
      </c>
      <c r="AM850" s="19"/>
      <c r="AN850" s="19"/>
      <c r="AO850" s="19"/>
      <c r="AP850" s="19"/>
      <c r="AQ850" s="19"/>
      <c r="AR850" s="19"/>
      <c r="AS850" s="19"/>
      <c r="AT850" s="19"/>
      <c r="AU850" s="19"/>
      <c r="AV850" s="19"/>
    </row>
    <row r="851" customFormat="false" ht="15" hidden="false" customHeight="false" outlineLevel="0" collapsed="false">
      <c r="A851" s="19"/>
      <c r="B851" s="19"/>
      <c r="C851" s="19"/>
      <c r="D851" s="19"/>
      <c r="E851" s="19"/>
      <c r="F851" s="19"/>
      <c r="G851" s="19"/>
      <c r="H851" s="19"/>
      <c r="I851" s="19"/>
      <c r="J851" s="19"/>
      <c r="K851" s="19"/>
      <c r="L851" s="20"/>
      <c r="M851" s="20"/>
      <c r="N851" s="20"/>
      <c r="O851" s="20"/>
      <c r="P851" s="20"/>
      <c r="Q851" s="15" t="str">
        <f aca="false">IF(COUNT($L851:$P851)&lt;5,"",ROUND(($L851*Lists!$M$2+$M851*Lists!$M$3+$N851*Lists!$M$4+$O851*Lists!$M$5+$P851*Lists!$M$6)/5*100,0))</f>
        <v/>
      </c>
      <c r="R851" s="16" t="str">
        <f aca="false">IF($Q851="","",IF($Q851&gt;=Lists!$M$20,"A",IF($Q851&gt;=Lists!$M$21,"B","C")))</f>
        <v/>
      </c>
      <c r="S851" s="16" t="str">
        <f aca="false">IF($A851="","",IF(COUNTIF(Records!$C$5:$C$3000,$A851)=0,"No data",CHOOSE(_xlfn.MAXIFS(Records!$R$5:$R$3000,Records!$C$5:$C$3000,$A851,Records!$Y$5:$Y$3000,"&lt;&gt;Closed")+1,"OK","Alert","Danger")))</f>
        <v/>
      </c>
      <c r="T851" s="15" t="str">
        <f aca="false">IF($A851="","",COUNTIFS(Records!$C$5:$C$3000,$A851,Records!$R$5:$R$3000,"&gt;0",Records!$Y$5:$Y$3000,"&lt;&gt;Closed"))</f>
        <v/>
      </c>
      <c r="U851" s="20"/>
      <c r="V851" s="20"/>
      <c r="W851" s="20"/>
      <c r="X851" s="20"/>
      <c r="Y851" s="20"/>
      <c r="Z851" s="20"/>
      <c r="AA851" s="20"/>
      <c r="AB851" s="20"/>
      <c r="AC851" s="20"/>
      <c r="AD851" s="20"/>
      <c r="AE851" s="20"/>
      <c r="AF851" s="20"/>
      <c r="AG851" s="20"/>
      <c r="AH851" s="20"/>
      <c r="AI851" s="20"/>
      <c r="AJ851" s="21"/>
      <c r="AK851" s="15" t="str">
        <f aca="true">IF($AJ851="","",$AJ851-TODAY())</f>
        <v/>
      </c>
      <c r="AL851" s="16" t="str">
        <f aca="false">IF($AJ851="","",IF($AK851&lt;0,"Danger",IF($AK851&lt;=Lists!$M$24,"Alert","OK")))</f>
        <v/>
      </c>
      <c r="AM851" s="19"/>
      <c r="AN851" s="19"/>
      <c r="AO851" s="19"/>
      <c r="AP851" s="19"/>
      <c r="AQ851" s="19"/>
      <c r="AR851" s="19"/>
      <c r="AS851" s="19"/>
      <c r="AT851" s="19"/>
      <c r="AU851" s="19"/>
      <c r="AV851" s="19"/>
    </row>
    <row r="852" customFormat="false" ht="15" hidden="false" customHeight="false" outlineLevel="0" collapsed="false">
      <c r="A852" s="19"/>
      <c r="B852" s="19"/>
      <c r="C852" s="19"/>
      <c r="D852" s="19"/>
      <c r="E852" s="19"/>
      <c r="F852" s="19"/>
      <c r="G852" s="19"/>
      <c r="H852" s="19"/>
      <c r="I852" s="19"/>
      <c r="J852" s="19"/>
      <c r="K852" s="19"/>
      <c r="L852" s="20"/>
      <c r="M852" s="20"/>
      <c r="N852" s="20"/>
      <c r="O852" s="20"/>
      <c r="P852" s="20"/>
      <c r="Q852" s="15" t="str">
        <f aca="false">IF(COUNT($L852:$P852)&lt;5,"",ROUND(($L852*Lists!$M$2+$M852*Lists!$M$3+$N852*Lists!$M$4+$O852*Lists!$M$5+$P852*Lists!$M$6)/5*100,0))</f>
        <v/>
      </c>
      <c r="R852" s="16" t="str">
        <f aca="false">IF($Q852="","",IF($Q852&gt;=Lists!$M$20,"A",IF($Q852&gt;=Lists!$M$21,"B","C")))</f>
        <v/>
      </c>
      <c r="S852" s="16" t="str">
        <f aca="false">IF($A852="","",IF(COUNTIF(Records!$C$5:$C$3000,$A852)=0,"No data",CHOOSE(_xlfn.MAXIFS(Records!$R$5:$R$3000,Records!$C$5:$C$3000,$A852,Records!$Y$5:$Y$3000,"&lt;&gt;Closed")+1,"OK","Alert","Danger")))</f>
        <v/>
      </c>
      <c r="T852" s="15" t="str">
        <f aca="false">IF($A852="","",COUNTIFS(Records!$C$5:$C$3000,$A852,Records!$R$5:$R$3000,"&gt;0",Records!$Y$5:$Y$3000,"&lt;&gt;Closed"))</f>
        <v/>
      </c>
      <c r="U852" s="20"/>
      <c r="V852" s="20"/>
      <c r="W852" s="20"/>
      <c r="X852" s="20"/>
      <c r="Y852" s="20"/>
      <c r="Z852" s="20"/>
      <c r="AA852" s="20"/>
      <c r="AB852" s="20"/>
      <c r="AC852" s="20"/>
      <c r="AD852" s="20"/>
      <c r="AE852" s="20"/>
      <c r="AF852" s="20"/>
      <c r="AG852" s="20"/>
      <c r="AH852" s="20"/>
      <c r="AI852" s="20"/>
      <c r="AJ852" s="21"/>
      <c r="AK852" s="15" t="str">
        <f aca="true">IF($AJ852="","",$AJ852-TODAY())</f>
        <v/>
      </c>
      <c r="AL852" s="16" t="str">
        <f aca="false">IF($AJ852="","",IF($AK852&lt;0,"Danger",IF($AK852&lt;=Lists!$M$24,"Alert","OK")))</f>
        <v/>
      </c>
      <c r="AM852" s="19"/>
      <c r="AN852" s="19"/>
      <c r="AO852" s="19"/>
      <c r="AP852" s="19"/>
      <c r="AQ852" s="19"/>
      <c r="AR852" s="19"/>
      <c r="AS852" s="19"/>
      <c r="AT852" s="19"/>
      <c r="AU852" s="19"/>
      <c r="AV852" s="19"/>
    </row>
    <row r="853" customFormat="false" ht="15" hidden="false" customHeight="false" outlineLevel="0" collapsed="false">
      <c r="A853" s="19"/>
      <c r="B853" s="19"/>
      <c r="C853" s="19"/>
      <c r="D853" s="19"/>
      <c r="E853" s="19"/>
      <c r="F853" s="19"/>
      <c r="G853" s="19"/>
      <c r="H853" s="19"/>
      <c r="I853" s="19"/>
      <c r="J853" s="19"/>
      <c r="K853" s="19"/>
      <c r="L853" s="20"/>
      <c r="M853" s="20"/>
      <c r="N853" s="20"/>
      <c r="O853" s="20"/>
      <c r="P853" s="20"/>
      <c r="Q853" s="15" t="str">
        <f aca="false">IF(COUNT($L853:$P853)&lt;5,"",ROUND(($L853*Lists!$M$2+$M853*Lists!$M$3+$N853*Lists!$M$4+$O853*Lists!$M$5+$P853*Lists!$M$6)/5*100,0))</f>
        <v/>
      </c>
      <c r="R853" s="16" t="str">
        <f aca="false">IF($Q853="","",IF($Q853&gt;=Lists!$M$20,"A",IF($Q853&gt;=Lists!$M$21,"B","C")))</f>
        <v/>
      </c>
      <c r="S853" s="16" t="str">
        <f aca="false">IF($A853="","",IF(COUNTIF(Records!$C$5:$C$3000,$A853)=0,"No data",CHOOSE(_xlfn.MAXIFS(Records!$R$5:$R$3000,Records!$C$5:$C$3000,$A853,Records!$Y$5:$Y$3000,"&lt;&gt;Closed")+1,"OK","Alert","Danger")))</f>
        <v/>
      </c>
      <c r="T853" s="15" t="str">
        <f aca="false">IF($A853="","",COUNTIFS(Records!$C$5:$C$3000,$A853,Records!$R$5:$R$3000,"&gt;0",Records!$Y$5:$Y$3000,"&lt;&gt;Closed"))</f>
        <v/>
      </c>
      <c r="U853" s="20"/>
      <c r="V853" s="20"/>
      <c r="W853" s="20"/>
      <c r="X853" s="20"/>
      <c r="Y853" s="20"/>
      <c r="Z853" s="20"/>
      <c r="AA853" s="20"/>
      <c r="AB853" s="20"/>
      <c r="AC853" s="20"/>
      <c r="AD853" s="20"/>
      <c r="AE853" s="20"/>
      <c r="AF853" s="20"/>
      <c r="AG853" s="20"/>
      <c r="AH853" s="20"/>
      <c r="AI853" s="20"/>
      <c r="AJ853" s="21"/>
      <c r="AK853" s="15" t="str">
        <f aca="true">IF($AJ853="","",$AJ853-TODAY())</f>
        <v/>
      </c>
      <c r="AL853" s="16" t="str">
        <f aca="false">IF($AJ853="","",IF($AK853&lt;0,"Danger",IF($AK853&lt;=Lists!$M$24,"Alert","OK")))</f>
        <v/>
      </c>
      <c r="AM853" s="19"/>
      <c r="AN853" s="19"/>
      <c r="AO853" s="19"/>
      <c r="AP853" s="19"/>
      <c r="AQ853" s="19"/>
      <c r="AR853" s="19"/>
      <c r="AS853" s="19"/>
      <c r="AT853" s="19"/>
      <c r="AU853" s="19"/>
      <c r="AV853" s="19"/>
    </row>
    <row r="854" customFormat="false" ht="15" hidden="false" customHeight="false" outlineLevel="0" collapsed="false">
      <c r="A854" s="19"/>
      <c r="B854" s="19"/>
      <c r="C854" s="19"/>
      <c r="D854" s="19"/>
      <c r="E854" s="19"/>
      <c r="F854" s="19"/>
      <c r="G854" s="19"/>
      <c r="H854" s="19"/>
      <c r="I854" s="19"/>
      <c r="J854" s="19"/>
      <c r="K854" s="19"/>
      <c r="L854" s="20"/>
      <c r="M854" s="20"/>
      <c r="N854" s="20"/>
      <c r="O854" s="20"/>
      <c r="P854" s="20"/>
      <c r="Q854" s="15" t="str">
        <f aca="false">IF(COUNT($L854:$P854)&lt;5,"",ROUND(($L854*Lists!$M$2+$M854*Lists!$M$3+$N854*Lists!$M$4+$O854*Lists!$M$5+$P854*Lists!$M$6)/5*100,0))</f>
        <v/>
      </c>
      <c r="R854" s="16" t="str">
        <f aca="false">IF($Q854="","",IF($Q854&gt;=Lists!$M$20,"A",IF($Q854&gt;=Lists!$M$21,"B","C")))</f>
        <v/>
      </c>
      <c r="S854" s="16" t="str">
        <f aca="false">IF($A854="","",IF(COUNTIF(Records!$C$5:$C$3000,$A854)=0,"No data",CHOOSE(_xlfn.MAXIFS(Records!$R$5:$R$3000,Records!$C$5:$C$3000,$A854,Records!$Y$5:$Y$3000,"&lt;&gt;Closed")+1,"OK","Alert","Danger")))</f>
        <v/>
      </c>
      <c r="T854" s="15" t="str">
        <f aca="false">IF($A854="","",COUNTIFS(Records!$C$5:$C$3000,$A854,Records!$R$5:$R$3000,"&gt;0",Records!$Y$5:$Y$3000,"&lt;&gt;Closed"))</f>
        <v/>
      </c>
      <c r="U854" s="20"/>
      <c r="V854" s="20"/>
      <c r="W854" s="20"/>
      <c r="X854" s="20"/>
      <c r="Y854" s="20"/>
      <c r="Z854" s="20"/>
      <c r="AA854" s="20"/>
      <c r="AB854" s="20"/>
      <c r="AC854" s="20"/>
      <c r="AD854" s="20"/>
      <c r="AE854" s="20"/>
      <c r="AF854" s="20"/>
      <c r="AG854" s="20"/>
      <c r="AH854" s="20"/>
      <c r="AI854" s="20"/>
      <c r="AJ854" s="21"/>
      <c r="AK854" s="15" t="str">
        <f aca="true">IF($AJ854="","",$AJ854-TODAY())</f>
        <v/>
      </c>
      <c r="AL854" s="16" t="str">
        <f aca="false">IF($AJ854="","",IF($AK854&lt;0,"Danger",IF($AK854&lt;=Lists!$M$24,"Alert","OK")))</f>
        <v/>
      </c>
      <c r="AM854" s="19"/>
      <c r="AN854" s="19"/>
      <c r="AO854" s="19"/>
      <c r="AP854" s="19"/>
      <c r="AQ854" s="19"/>
      <c r="AR854" s="19"/>
      <c r="AS854" s="19"/>
      <c r="AT854" s="19"/>
      <c r="AU854" s="19"/>
      <c r="AV854" s="19"/>
    </row>
    <row r="855" customFormat="false" ht="15" hidden="false" customHeight="false" outlineLevel="0" collapsed="false">
      <c r="A855" s="19"/>
      <c r="B855" s="19"/>
      <c r="C855" s="19"/>
      <c r="D855" s="19"/>
      <c r="E855" s="19"/>
      <c r="F855" s="19"/>
      <c r="G855" s="19"/>
      <c r="H855" s="19"/>
      <c r="I855" s="19"/>
      <c r="J855" s="19"/>
      <c r="K855" s="19"/>
      <c r="L855" s="20"/>
      <c r="M855" s="20"/>
      <c r="N855" s="20"/>
      <c r="O855" s="20"/>
      <c r="P855" s="20"/>
      <c r="Q855" s="15" t="str">
        <f aca="false">IF(COUNT($L855:$P855)&lt;5,"",ROUND(($L855*Lists!$M$2+$M855*Lists!$M$3+$N855*Lists!$M$4+$O855*Lists!$M$5+$P855*Lists!$M$6)/5*100,0))</f>
        <v/>
      </c>
      <c r="R855" s="16" t="str">
        <f aca="false">IF($Q855="","",IF($Q855&gt;=Lists!$M$20,"A",IF($Q855&gt;=Lists!$M$21,"B","C")))</f>
        <v/>
      </c>
      <c r="S855" s="16" t="str">
        <f aca="false">IF($A855="","",IF(COUNTIF(Records!$C$5:$C$3000,$A855)=0,"No data",CHOOSE(_xlfn.MAXIFS(Records!$R$5:$R$3000,Records!$C$5:$C$3000,$A855,Records!$Y$5:$Y$3000,"&lt;&gt;Closed")+1,"OK","Alert","Danger")))</f>
        <v/>
      </c>
      <c r="T855" s="15" t="str">
        <f aca="false">IF($A855="","",COUNTIFS(Records!$C$5:$C$3000,$A855,Records!$R$5:$R$3000,"&gt;0",Records!$Y$5:$Y$3000,"&lt;&gt;Closed"))</f>
        <v/>
      </c>
      <c r="U855" s="20"/>
      <c r="V855" s="20"/>
      <c r="W855" s="20"/>
      <c r="X855" s="20"/>
      <c r="Y855" s="20"/>
      <c r="Z855" s="20"/>
      <c r="AA855" s="20"/>
      <c r="AB855" s="20"/>
      <c r="AC855" s="20"/>
      <c r="AD855" s="20"/>
      <c r="AE855" s="20"/>
      <c r="AF855" s="20"/>
      <c r="AG855" s="20"/>
      <c r="AH855" s="20"/>
      <c r="AI855" s="20"/>
      <c r="AJ855" s="21"/>
      <c r="AK855" s="15" t="str">
        <f aca="true">IF($AJ855="","",$AJ855-TODAY())</f>
        <v/>
      </c>
      <c r="AL855" s="16" t="str">
        <f aca="false">IF($AJ855="","",IF($AK855&lt;0,"Danger",IF($AK855&lt;=Lists!$M$24,"Alert","OK")))</f>
        <v/>
      </c>
      <c r="AM855" s="19"/>
      <c r="AN855" s="19"/>
      <c r="AO855" s="19"/>
      <c r="AP855" s="19"/>
      <c r="AQ855" s="19"/>
      <c r="AR855" s="19"/>
      <c r="AS855" s="19"/>
      <c r="AT855" s="19"/>
      <c r="AU855" s="19"/>
      <c r="AV855" s="19"/>
    </row>
    <row r="856" customFormat="false" ht="15" hidden="false" customHeight="false" outlineLevel="0" collapsed="false">
      <c r="A856" s="19"/>
      <c r="B856" s="19"/>
      <c r="C856" s="19"/>
      <c r="D856" s="19"/>
      <c r="E856" s="19"/>
      <c r="F856" s="19"/>
      <c r="G856" s="19"/>
      <c r="H856" s="19"/>
      <c r="I856" s="19"/>
      <c r="J856" s="19"/>
      <c r="K856" s="19"/>
      <c r="L856" s="20"/>
      <c r="M856" s="20"/>
      <c r="N856" s="20"/>
      <c r="O856" s="20"/>
      <c r="P856" s="20"/>
      <c r="Q856" s="15" t="str">
        <f aca="false">IF(COUNT($L856:$P856)&lt;5,"",ROUND(($L856*Lists!$M$2+$M856*Lists!$M$3+$N856*Lists!$M$4+$O856*Lists!$M$5+$P856*Lists!$M$6)/5*100,0))</f>
        <v/>
      </c>
      <c r="R856" s="16" t="str">
        <f aca="false">IF($Q856="","",IF($Q856&gt;=Lists!$M$20,"A",IF($Q856&gt;=Lists!$M$21,"B","C")))</f>
        <v/>
      </c>
      <c r="S856" s="16" t="str">
        <f aca="false">IF($A856="","",IF(COUNTIF(Records!$C$5:$C$3000,$A856)=0,"No data",CHOOSE(_xlfn.MAXIFS(Records!$R$5:$R$3000,Records!$C$5:$C$3000,$A856,Records!$Y$5:$Y$3000,"&lt;&gt;Closed")+1,"OK","Alert","Danger")))</f>
        <v/>
      </c>
      <c r="T856" s="15" t="str">
        <f aca="false">IF($A856="","",COUNTIFS(Records!$C$5:$C$3000,$A856,Records!$R$5:$R$3000,"&gt;0",Records!$Y$5:$Y$3000,"&lt;&gt;Closed"))</f>
        <v/>
      </c>
      <c r="U856" s="20"/>
      <c r="V856" s="20"/>
      <c r="W856" s="20"/>
      <c r="X856" s="20"/>
      <c r="Y856" s="20"/>
      <c r="Z856" s="20"/>
      <c r="AA856" s="20"/>
      <c r="AB856" s="20"/>
      <c r="AC856" s="20"/>
      <c r="AD856" s="20"/>
      <c r="AE856" s="20"/>
      <c r="AF856" s="20"/>
      <c r="AG856" s="20"/>
      <c r="AH856" s="20"/>
      <c r="AI856" s="20"/>
      <c r="AJ856" s="21"/>
      <c r="AK856" s="15" t="str">
        <f aca="true">IF($AJ856="","",$AJ856-TODAY())</f>
        <v/>
      </c>
      <c r="AL856" s="16" t="str">
        <f aca="false">IF($AJ856="","",IF($AK856&lt;0,"Danger",IF($AK856&lt;=Lists!$M$24,"Alert","OK")))</f>
        <v/>
      </c>
      <c r="AM856" s="19"/>
      <c r="AN856" s="19"/>
      <c r="AO856" s="19"/>
      <c r="AP856" s="19"/>
      <c r="AQ856" s="19"/>
      <c r="AR856" s="19"/>
      <c r="AS856" s="19"/>
      <c r="AT856" s="19"/>
      <c r="AU856" s="19"/>
      <c r="AV856" s="19"/>
    </row>
    <row r="857" customFormat="false" ht="15" hidden="false" customHeight="false" outlineLevel="0" collapsed="false">
      <c r="A857" s="19"/>
      <c r="B857" s="19"/>
      <c r="C857" s="19"/>
      <c r="D857" s="19"/>
      <c r="E857" s="19"/>
      <c r="F857" s="19"/>
      <c r="G857" s="19"/>
      <c r="H857" s="19"/>
      <c r="I857" s="19"/>
      <c r="J857" s="19"/>
      <c r="K857" s="19"/>
      <c r="L857" s="20"/>
      <c r="M857" s="20"/>
      <c r="N857" s="20"/>
      <c r="O857" s="20"/>
      <c r="P857" s="20"/>
      <c r="Q857" s="15" t="str">
        <f aca="false">IF(COUNT($L857:$P857)&lt;5,"",ROUND(($L857*Lists!$M$2+$M857*Lists!$M$3+$N857*Lists!$M$4+$O857*Lists!$M$5+$P857*Lists!$M$6)/5*100,0))</f>
        <v/>
      </c>
      <c r="R857" s="16" t="str">
        <f aca="false">IF($Q857="","",IF($Q857&gt;=Lists!$M$20,"A",IF($Q857&gt;=Lists!$M$21,"B","C")))</f>
        <v/>
      </c>
      <c r="S857" s="16" t="str">
        <f aca="false">IF($A857="","",IF(COUNTIF(Records!$C$5:$C$3000,$A857)=0,"No data",CHOOSE(_xlfn.MAXIFS(Records!$R$5:$R$3000,Records!$C$5:$C$3000,$A857,Records!$Y$5:$Y$3000,"&lt;&gt;Closed")+1,"OK","Alert","Danger")))</f>
        <v/>
      </c>
      <c r="T857" s="15" t="str">
        <f aca="false">IF($A857="","",COUNTIFS(Records!$C$5:$C$3000,$A857,Records!$R$5:$R$3000,"&gt;0",Records!$Y$5:$Y$3000,"&lt;&gt;Closed"))</f>
        <v/>
      </c>
      <c r="U857" s="20"/>
      <c r="V857" s="20"/>
      <c r="W857" s="20"/>
      <c r="X857" s="20"/>
      <c r="Y857" s="20"/>
      <c r="Z857" s="20"/>
      <c r="AA857" s="20"/>
      <c r="AB857" s="20"/>
      <c r="AC857" s="20"/>
      <c r="AD857" s="20"/>
      <c r="AE857" s="20"/>
      <c r="AF857" s="20"/>
      <c r="AG857" s="20"/>
      <c r="AH857" s="20"/>
      <c r="AI857" s="20"/>
      <c r="AJ857" s="21"/>
      <c r="AK857" s="15" t="str">
        <f aca="true">IF($AJ857="","",$AJ857-TODAY())</f>
        <v/>
      </c>
      <c r="AL857" s="16" t="str">
        <f aca="false">IF($AJ857="","",IF($AK857&lt;0,"Danger",IF($AK857&lt;=Lists!$M$24,"Alert","OK")))</f>
        <v/>
      </c>
      <c r="AM857" s="19"/>
      <c r="AN857" s="19"/>
      <c r="AO857" s="19"/>
      <c r="AP857" s="19"/>
      <c r="AQ857" s="19"/>
      <c r="AR857" s="19"/>
      <c r="AS857" s="19"/>
      <c r="AT857" s="19"/>
      <c r="AU857" s="19"/>
      <c r="AV857" s="19"/>
    </row>
    <row r="858" customFormat="false" ht="15" hidden="false" customHeight="false" outlineLevel="0" collapsed="false">
      <c r="A858" s="19"/>
      <c r="B858" s="19"/>
      <c r="C858" s="19"/>
      <c r="D858" s="19"/>
      <c r="E858" s="19"/>
      <c r="F858" s="19"/>
      <c r="G858" s="19"/>
      <c r="H858" s="19"/>
      <c r="I858" s="19"/>
      <c r="J858" s="19"/>
      <c r="K858" s="19"/>
      <c r="L858" s="20"/>
      <c r="M858" s="20"/>
      <c r="N858" s="20"/>
      <c r="O858" s="20"/>
      <c r="P858" s="20"/>
      <c r="Q858" s="15" t="str">
        <f aca="false">IF(COUNT($L858:$P858)&lt;5,"",ROUND(($L858*Lists!$M$2+$M858*Lists!$M$3+$N858*Lists!$M$4+$O858*Lists!$M$5+$P858*Lists!$M$6)/5*100,0))</f>
        <v/>
      </c>
      <c r="R858" s="16" t="str">
        <f aca="false">IF($Q858="","",IF($Q858&gt;=Lists!$M$20,"A",IF($Q858&gt;=Lists!$M$21,"B","C")))</f>
        <v/>
      </c>
      <c r="S858" s="16" t="str">
        <f aca="false">IF($A858="","",IF(COUNTIF(Records!$C$5:$C$3000,$A858)=0,"No data",CHOOSE(_xlfn.MAXIFS(Records!$R$5:$R$3000,Records!$C$5:$C$3000,$A858,Records!$Y$5:$Y$3000,"&lt;&gt;Closed")+1,"OK","Alert","Danger")))</f>
        <v/>
      </c>
      <c r="T858" s="15" t="str">
        <f aca="false">IF($A858="","",COUNTIFS(Records!$C$5:$C$3000,$A858,Records!$R$5:$R$3000,"&gt;0",Records!$Y$5:$Y$3000,"&lt;&gt;Closed"))</f>
        <v/>
      </c>
      <c r="U858" s="20"/>
      <c r="V858" s="20"/>
      <c r="W858" s="20"/>
      <c r="X858" s="20"/>
      <c r="Y858" s="20"/>
      <c r="Z858" s="20"/>
      <c r="AA858" s="20"/>
      <c r="AB858" s="20"/>
      <c r="AC858" s="20"/>
      <c r="AD858" s="20"/>
      <c r="AE858" s="20"/>
      <c r="AF858" s="20"/>
      <c r="AG858" s="20"/>
      <c r="AH858" s="20"/>
      <c r="AI858" s="20"/>
      <c r="AJ858" s="21"/>
      <c r="AK858" s="15" t="str">
        <f aca="true">IF($AJ858="","",$AJ858-TODAY())</f>
        <v/>
      </c>
      <c r="AL858" s="16" t="str">
        <f aca="false">IF($AJ858="","",IF($AK858&lt;0,"Danger",IF($AK858&lt;=Lists!$M$24,"Alert","OK")))</f>
        <v/>
      </c>
      <c r="AM858" s="19"/>
      <c r="AN858" s="19"/>
      <c r="AO858" s="19"/>
      <c r="AP858" s="19"/>
      <c r="AQ858" s="19"/>
      <c r="AR858" s="19"/>
      <c r="AS858" s="19"/>
      <c r="AT858" s="19"/>
      <c r="AU858" s="19"/>
      <c r="AV858" s="19"/>
    </row>
    <row r="859" customFormat="false" ht="15" hidden="false" customHeight="false" outlineLevel="0" collapsed="false">
      <c r="A859" s="19"/>
      <c r="B859" s="19"/>
      <c r="C859" s="19"/>
      <c r="D859" s="19"/>
      <c r="E859" s="19"/>
      <c r="F859" s="19"/>
      <c r="G859" s="19"/>
      <c r="H859" s="19"/>
      <c r="I859" s="19"/>
      <c r="J859" s="19"/>
      <c r="K859" s="19"/>
      <c r="L859" s="20"/>
      <c r="M859" s="20"/>
      <c r="N859" s="20"/>
      <c r="O859" s="20"/>
      <c r="P859" s="20"/>
      <c r="Q859" s="15" t="str">
        <f aca="false">IF(COUNT($L859:$P859)&lt;5,"",ROUND(($L859*Lists!$M$2+$M859*Lists!$M$3+$N859*Lists!$M$4+$O859*Lists!$M$5+$P859*Lists!$M$6)/5*100,0))</f>
        <v/>
      </c>
      <c r="R859" s="16" t="str">
        <f aca="false">IF($Q859="","",IF($Q859&gt;=Lists!$M$20,"A",IF($Q859&gt;=Lists!$M$21,"B","C")))</f>
        <v/>
      </c>
      <c r="S859" s="16" t="str">
        <f aca="false">IF($A859="","",IF(COUNTIF(Records!$C$5:$C$3000,$A859)=0,"No data",CHOOSE(_xlfn.MAXIFS(Records!$R$5:$R$3000,Records!$C$5:$C$3000,$A859,Records!$Y$5:$Y$3000,"&lt;&gt;Closed")+1,"OK","Alert","Danger")))</f>
        <v/>
      </c>
      <c r="T859" s="15" t="str">
        <f aca="false">IF($A859="","",COUNTIFS(Records!$C$5:$C$3000,$A859,Records!$R$5:$R$3000,"&gt;0",Records!$Y$5:$Y$3000,"&lt;&gt;Closed"))</f>
        <v/>
      </c>
      <c r="U859" s="20"/>
      <c r="V859" s="20"/>
      <c r="W859" s="20"/>
      <c r="X859" s="20"/>
      <c r="Y859" s="20"/>
      <c r="Z859" s="20"/>
      <c r="AA859" s="20"/>
      <c r="AB859" s="20"/>
      <c r="AC859" s="20"/>
      <c r="AD859" s="20"/>
      <c r="AE859" s="20"/>
      <c r="AF859" s="20"/>
      <c r="AG859" s="20"/>
      <c r="AH859" s="20"/>
      <c r="AI859" s="20"/>
      <c r="AJ859" s="21"/>
      <c r="AK859" s="15" t="str">
        <f aca="true">IF($AJ859="","",$AJ859-TODAY())</f>
        <v/>
      </c>
      <c r="AL859" s="16" t="str">
        <f aca="false">IF($AJ859="","",IF($AK859&lt;0,"Danger",IF($AK859&lt;=Lists!$M$24,"Alert","OK")))</f>
        <v/>
      </c>
      <c r="AM859" s="19"/>
      <c r="AN859" s="19"/>
      <c r="AO859" s="19"/>
      <c r="AP859" s="19"/>
      <c r="AQ859" s="19"/>
      <c r="AR859" s="19"/>
      <c r="AS859" s="19"/>
      <c r="AT859" s="19"/>
      <c r="AU859" s="19"/>
      <c r="AV859" s="19"/>
    </row>
    <row r="860" customFormat="false" ht="15" hidden="false" customHeight="false" outlineLevel="0" collapsed="false">
      <c r="A860" s="19"/>
      <c r="B860" s="19"/>
      <c r="C860" s="19"/>
      <c r="D860" s="19"/>
      <c r="E860" s="19"/>
      <c r="F860" s="19"/>
      <c r="G860" s="19"/>
      <c r="H860" s="19"/>
      <c r="I860" s="19"/>
      <c r="J860" s="19"/>
      <c r="K860" s="19"/>
      <c r="L860" s="20"/>
      <c r="M860" s="20"/>
      <c r="N860" s="20"/>
      <c r="O860" s="20"/>
      <c r="P860" s="20"/>
      <c r="Q860" s="15" t="str">
        <f aca="false">IF(COUNT($L860:$P860)&lt;5,"",ROUND(($L860*Lists!$M$2+$M860*Lists!$M$3+$N860*Lists!$M$4+$O860*Lists!$M$5+$P860*Lists!$M$6)/5*100,0))</f>
        <v/>
      </c>
      <c r="R860" s="16" t="str">
        <f aca="false">IF($Q860="","",IF($Q860&gt;=Lists!$M$20,"A",IF($Q860&gt;=Lists!$M$21,"B","C")))</f>
        <v/>
      </c>
      <c r="S860" s="16" t="str">
        <f aca="false">IF($A860="","",IF(COUNTIF(Records!$C$5:$C$3000,$A860)=0,"No data",CHOOSE(_xlfn.MAXIFS(Records!$R$5:$R$3000,Records!$C$5:$C$3000,$A860,Records!$Y$5:$Y$3000,"&lt;&gt;Closed")+1,"OK","Alert","Danger")))</f>
        <v/>
      </c>
      <c r="T860" s="15" t="str">
        <f aca="false">IF($A860="","",COUNTIFS(Records!$C$5:$C$3000,$A860,Records!$R$5:$R$3000,"&gt;0",Records!$Y$5:$Y$3000,"&lt;&gt;Closed"))</f>
        <v/>
      </c>
      <c r="U860" s="20"/>
      <c r="V860" s="20"/>
      <c r="W860" s="20"/>
      <c r="X860" s="20"/>
      <c r="Y860" s="20"/>
      <c r="Z860" s="20"/>
      <c r="AA860" s="20"/>
      <c r="AB860" s="20"/>
      <c r="AC860" s="20"/>
      <c r="AD860" s="20"/>
      <c r="AE860" s="20"/>
      <c r="AF860" s="20"/>
      <c r="AG860" s="20"/>
      <c r="AH860" s="20"/>
      <c r="AI860" s="20"/>
      <c r="AJ860" s="21"/>
      <c r="AK860" s="15" t="str">
        <f aca="true">IF($AJ860="","",$AJ860-TODAY())</f>
        <v/>
      </c>
      <c r="AL860" s="16" t="str">
        <f aca="false">IF($AJ860="","",IF($AK860&lt;0,"Danger",IF($AK860&lt;=Lists!$M$24,"Alert","OK")))</f>
        <v/>
      </c>
      <c r="AM860" s="19"/>
      <c r="AN860" s="19"/>
      <c r="AO860" s="19"/>
      <c r="AP860" s="19"/>
      <c r="AQ860" s="19"/>
      <c r="AR860" s="19"/>
      <c r="AS860" s="19"/>
      <c r="AT860" s="19"/>
      <c r="AU860" s="19"/>
      <c r="AV860" s="19"/>
    </row>
    <row r="861" customFormat="false" ht="15" hidden="false" customHeight="false" outlineLevel="0" collapsed="false">
      <c r="A861" s="19"/>
      <c r="B861" s="19"/>
      <c r="C861" s="19"/>
      <c r="D861" s="19"/>
      <c r="E861" s="19"/>
      <c r="F861" s="19"/>
      <c r="G861" s="19"/>
      <c r="H861" s="19"/>
      <c r="I861" s="19"/>
      <c r="J861" s="19"/>
      <c r="K861" s="19"/>
      <c r="L861" s="20"/>
      <c r="M861" s="20"/>
      <c r="N861" s="20"/>
      <c r="O861" s="20"/>
      <c r="P861" s="20"/>
      <c r="Q861" s="15" t="str">
        <f aca="false">IF(COUNT($L861:$P861)&lt;5,"",ROUND(($L861*Lists!$M$2+$M861*Lists!$M$3+$N861*Lists!$M$4+$O861*Lists!$M$5+$P861*Lists!$M$6)/5*100,0))</f>
        <v/>
      </c>
      <c r="R861" s="16" t="str">
        <f aca="false">IF($Q861="","",IF($Q861&gt;=Lists!$M$20,"A",IF($Q861&gt;=Lists!$M$21,"B","C")))</f>
        <v/>
      </c>
      <c r="S861" s="16" t="str">
        <f aca="false">IF($A861="","",IF(COUNTIF(Records!$C$5:$C$3000,$A861)=0,"No data",CHOOSE(_xlfn.MAXIFS(Records!$R$5:$R$3000,Records!$C$5:$C$3000,$A861,Records!$Y$5:$Y$3000,"&lt;&gt;Closed")+1,"OK","Alert","Danger")))</f>
        <v/>
      </c>
      <c r="T861" s="15" t="str">
        <f aca="false">IF($A861="","",COUNTIFS(Records!$C$5:$C$3000,$A861,Records!$R$5:$R$3000,"&gt;0",Records!$Y$5:$Y$3000,"&lt;&gt;Closed"))</f>
        <v/>
      </c>
      <c r="U861" s="20"/>
      <c r="V861" s="20"/>
      <c r="W861" s="20"/>
      <c r="X861" s="20"/>
      <c r="Y861" s="20"/>
      <c r="Z861" s="20"/>
      <c r="AA861" s="20"/>
      <c r="AB861" s="20"/>
      <c r="AC861" s="20"/>
      <c r="AD861" s="20"/>
      <c r="AE861" s="20"/>
      <c r="AF861" s="20"/>
      <c r="AG861" s="20"/>
      <c r="AH861" s="20"/>
      <c r="AI861" s="20"/>
      <c r="AJ861" s="21"/>
      <c r="AK861" s="15" t="str">
        <f aca="true">IF($AJ861="","",$AJ861-TODAY())</f>
        <v/>
      </c>
      <c r="AL861" s="16" t="str">
        <f aca="false">IF($AJ861="","",IF($AK861&lt;0,"Danger",IF($AK861&lt;=Lists!$M$24,"Alert","OK")))</f>
        <v/>
      </c>
      <c r="AM861" s="19"/>
      <c r="AN861" s="19"/>
      <c r="AO861" s="19"/>
      <c r="AP861" s="19"/>
      <c r="AQ861" s="19"/>
      <c r="AR861" s="19"/>
      <c r="AS861" s="19"/>
      <c r="AT861" s="19"/>
      <c r="AU861" s="19"/>
      <c r="AV861" s="19"/>
    </row>
    <row r="862" customFormat="false" ht="15" hidden="false" customHeight="false" outlineLevel="0" collapsed="false">
      <c r="A862" s="19"/>
      <c r="B862" s="19"/>
      <c r="C862" s="19"/>
      <c r="D862" s="19"/>
      <c r="E862" s="19"/>
      <c r="F862" s="19"/>
      <c r="G862" s="19"/>
      <c r="H862" s="19"/>
      <c r="I862" s="19"/>
      <c r="J862" s="19"/>
      <c r="K862" s="19"/>
      <c r="L862" s="20"/>
      <c r="M862" s="20"/>
      <c r="N862" s="20"/>
      <c r="O862" s="20"/>
      <c r="P862" s="20"/>
      <c r="Q862" s="15" t="str">
        <f aca="false">IF(COUNT($L862:$P862)&lt;5,"",ROUND(($L862*Lists!$M$2+$M862*Lists!$M$3+$N862*Lists!$M$4+$O862*Lists!$M$5+$P862*Lists!$M$6)/5*100,0))</f>
        <v/>
      </c>
      <c r="R862" s="16" t="str">
        <f aca="false">IF($Q862="","",IF($Q862&gt;=Lists!$M$20,"A",IF($Q862&gt;=Lists!$M$21,"B","C")))</f>
        <v/>
      </c>
      <c r="S862" s="16" t="str">
        <f aca="false">IF($A862="","",IF(COUNTIF(Records!$C$5:$C$3000,$A862)=0,"No data",CHOOSE(_xlfn.MAXIFS(Records!$R$5:$R$3000,Records!$C$5:$C$3000,$A862,Records!$Y$5:$Y$3000,"&lt;&gt;Closed")+1,"OK","Alert","Danger")))</f>
        <v/>
      </c>
      <c r="T862" s="15" t="str">
        <f aca="false">IF($A862="","",COUNTIFS(Records!$C$5:$C$3000,$A862,Records!$R$5:$R$3000,"&gt;0",Records!$Y$5:$Y$3000,"&lt;&gt;Closed"))</f>
        <v/>
      </c>
      <c r="U862" s="20"/>
      <c r="V862" s="20"/>
      <c r="W862" s="20"/>
      <c r="X862" s="20"/>
      <c r="Y862" s="20"/>
      <c r="Z862" s="20"/>
      <c r="AA862" s="20"/>
      <c r="AB862" s="20"/>
      <c r="AC862" s="20"/>
      <c r="AD862" s="20"/>
      <c r="AE862" s="20"/>
      <c r="AF862" s="20"/>
      <c r="AG862" s="20"/>
      <c r="AH862" s="20"/>
      <c r="AI862" s="20"/>
      <c r="AJ862" s="21"/>
      <c r="AK862" s="15" t="str">
        <f aca="true">IF($AJ862="","",$AJ862-TODAY())</f>
        <v/>
      </c>
      <c r="AL862" s="16" t="str">
        <f aca="false">IF($AJ862="","",IF($AK862&lt;0,"Danger",IF($AK862&lt;=Lists!$M$24,"Alert","OK")))</f>
        <v/>
      </c>
      <c r="AM862" s="19"/>
      <c r="AN862" s="19"/>
      <c r="AO862" s="19"/>
      <c r="AP862" s="19"/>
      <c r="AQ862" s="19"/>
      <c r="AR862" s="19"/>
      <c r="AS862" s="19"/>
      <c r="AT862" s="19"/>
      <c r="AU862" s="19"/>
      <c r="AV862" s="19"/>
    </row>
    <row r="863" customFormat="false" ht="15" hidden="false" customHeight="false" outlineLevel="0" collapsed="false">
      <c r="A863" s="19"/>
      <c r="B863" s="19"/>
      <c r="C863" s="19"/>
      <c r="D863" s="19"/>
      <c r="E863" s="19"/>
      <c r="F863" s="19"/>
      <c r="G863" s="19"/>
      <c r="H863" s="19"/>
      <c r="I863" s="19"/>
      <c r="J863" s="19"/>
      <c r="K863" s="19"/>
      <c r="L863" s="20"/>
      <c r="M863" s="20"/>
      <c r="N863" s="20"/>
      <c r="O863" s="20"/>
      <c r="P863" s="20"/>
      <c r="Q863" s="15" t="str">
        <f aca="false">IF(COUNT($L863:$P863)&lt;5,"",ROUND(($L863*Lists!$M$2+$M863*Lists!$M$3+$N863*Lists!$M$4+$O863*Lists!$M$5+$P863*Lists!$M$6)/5*100,0))</f>
        <v/>
      </c>
      <c r="R863" s="16" t="str">
        <f aca="false">IF($Q863="","",IF($Q863&gt;=Lists!$M$20,"A",IF($Q863&gt;=Lists!$M$21,"B","C")))</f>
        <v/>
      </c>
      <c r="S863" s="16" t="str">
        <f aca="false">IF($A863="","",IF(COUNTIF(Records!$C$5:$C$3000,$A863)=0,"No data",CHOOSE(_xlfn.MAXIFS(Records!$R$5:$R$3000,Records!$C$5:$C$3000,$A863,Records!$Y$5:$Y$3000,"&lt;&gt;Closed")+1,"OK","Alert","Danger")))</f>
        <v/>
      </c>
      <c r="T863" s="15" t="str">
        <f aca="false">IF($A863="","",COUNTIFS(Records!$C$5:$C$3000,$A863,Records!$R$5:$R$3000,"&gt;0",Records!$Y$5:$Y$3000,"&lt;&gt;Closed"))</f>
        <v/>
      </c>
      <c r="U863" s="20"/>
      <c r="V863" s="20"/>
      <c r="W863" s="20"/>
      <c r="X863" s="20"/>
      <c r="Y863" s="20"/>
      <c r="Z863" s="20"/>
      <c r="AA863" s="20"/>
      <c r="AB863" s="20"/>
      <c r="AC863" s="20"/>
      <c r="AD863" s="20"/>
      <c r="AE863" s="20"/>
      <c r="AF863" s="20"/>
      <c r="AG863" s="20"/>
      <c r="AH863" s="20"/>
      <c r="AI863" s="20"/>
      <c r="AJ863" s="21"/>
      <c r="AK863" s="15" t="str">
        <f aca="true">IF($AJ863="","",$AJ863-TODAY())</f>
        <v/>
      </c>
      <c r="AL863" s="16" t="str">
        <f aca="false">IF($AJ863="","",IF($AK863&lt;0,"Danger",IF($AK863&lt;=Lists!$M$24,"Alert","OK")))</f>
        <v/>
      </c>
      <c r="AM863" s="19"/>
      <c r="AN863" s="19"/>
      <c r="AO863" s="19"/>
      <c r="AP863" s="19"/>
      <c r="AQ863" s="19"/>
      <c r="AR863" s="19"/>
      <c r="AS863" s="19"/>
      <c r="AT863" s="19"/>
      <c r="AU863" s="19"/>
      <c r="AV863" s="19"/>
    </row>
    <row r="864" customFormat="false" ht="15" hidden="false" customHeight="false" outlineLevel="0" collapsed="false">
      <c r="A864" s="19"/>
      <c r="B864" s="19"/>
      <c r="C864" s="19"/>
      <c r="D864" s="19"/>
      <c r="E864" s="19"/>
      <c r="F864" s="19"/>
      <c r="G864" s="19"/>
      <c r="H864" s="19"/>
      <c r="I864" s="19"/>
      <c r="J864" s="19"/>
      <c r="K864" s="19"/>
      <c r="L864" s="20"/>
      <c r="M864" s="20"/>
      <c r="N864" s="20"/>
      <c r="O864" s="20"/>
      <c r="P864" s="20"/>
      <c r="Q864" s="15" t="str">
        <f aca="false">IF(COUNT($L864:$P864)&lt;5,"",ROUND(($L864*Lists!$M$2+$M864*Lists!$M$3+$N864*Lists!$M$4+$O864*Lists!$M$5+$P864*Lists!$M$6)/5*100,0))</f>
        <v/>
      </c>
      <c r="R864" s="16" t="str">
        <f aca="false">IF($Q864="","",IF($Q864&gt;=Lists!$M$20,"A",IF($Q864&gt;=Lists!$M$21,"B","C")))</f>
        <v/>
      </c>
      <c r="S864" s="16" t="str">
        <f aca="false">IF($A864="","",IF(COUNTIF(Records!$C$5:$C$3000,$A864)=0,"No data",CHOOSE(_xlfn.MAXIFS(Records!$R$5:$R$3000,Records!$C$5:$C$3000,$A864,Records!$Y$5:$Y$3000,"&lt;&gt;Closed")+1,"OK","Alert","Danger")))</f>
        <v/>
      </c>
      <c r="T864" s="15" t="str">
        <f aca="false">IF($A864="","",COUNTIFS(Records!$C$5:$C$3000,$A864,Records!$R$5:$R$3000,"&gt;0",Records!$Y$5:$Y$3000,"&lt;&gt;Closed"))</f>
        <v/>
      </c>
      <c r="U864" s="20"/>
      <c r="V864" s="20"/>
      <c r="W864" s="20"/>
      <c r="X864" s="20"/>
      <c r="Y864" s="20"/>
      <c r="Z864" s="20"/>
      <c r="AA864" s="20"/>
      <c r="AB864" s="20"/>
      <c r="AC864" s="20"/>
      <c r="AD864" s="20"/>
      <c r="AE864" s="20"/>
      <c r="AF864" s="20"/>
      <c r="AG864" s="20"/>
      <c r="AH864" s="20"/>
      <c r="AI864" s="20"/>
      <c r="AJ864" s="21"/>
      <c r="AK864" s="15" t="str">
        <f aca="true">IF($AJ864="","",$AJ864-TODAY())</f>
        <v/>
      </c>
      <c r="AL864" s="16" t="str">
        <f aca="false">IF($AJ864="","",IF($AK864&lt;0,"Danger",IF($AK864&lt;=Lists!$M$24,"Alert","OK")))</f>
        <v/>
      </c>
      <c r="AM864" s="19"/>
      <c r="AN864" s="19"/>
      <c r="AO864" s="19"/>
      <c r="AP864" s="19"/>
      <c r="AQ864" s="19"/>
      <c r="AR864" s="19"/>
      <c r="AS864" s="19"/>
      <c r="AT864" s="19"/>
      <c r="AU864" s="19"/>
      <c r="AV864" s="19"/>
    </row>
    <row r="865" customFormat="false" ht="15" hidden="false" customHeight="false" outlineLevel="0" collapsed="false">
      <c r="A865" s="19"/>
      <c r="B865" s="19"/>
      <c r="C865" s="19"/>
      <c r="D865" s="19"/>
      <c r="E865" s="19"/>
      <c r="F865" s="19"/>
      <c r="G865" s="19"/>
      <c r="H865" s="19"/>
      <c r="I865" s="19"/>
      <c r="J865" s="19"/>
      <c r="K865" s="19"/>
      <c r="L865" s="20"/>
      <c r="M865" s="20"/>
      <c r="N865" s="20"/>
      <c r="O865" s="20"/>
      <c r="P865" s="20"/>
      <c r="Q865" s="15" t="str">
        <f aca="false">IF(COUNT($L865:$P865)&lt;5,"",ROUND(($L865*Lists!$M$2+$M865*Lists!$M$3+$N865*Lists!$M$4+$O865*Lists!$M$5+$P865*Lists!$M$6)/5*100,0))</f>
        <v/>
      </c>
      <c r="R865" s="16" t="str">
        <f aca="false">IF($Q865="","",IF($Q865&gt;=Lists!$M$20,"A",IF($Q865&gt;=Lists!$M$21,"B","C")))</f>
        <v/>
      </c>
      <c r="S865" s="16" t="str">
        <f aca="false">IF($A865="","",IF(COUNTIF(Records!$C$5:$C$3000,$A865)=0,"No data",CHOOSE(_xlfn.MAXIFS(Records!$R$5:$R$3000,Records!$C$5:$C$3000,$A865,Records!$Y$5:$Y$3000,"&lt;&gt;Closed")+1,"OK","Alert","Danger")))</f>
        <v/>
      </c>
      <c r="T865" s="15" t="str">
        <f aca="false">IF($A865="","",COUNTIFS(Records!$C$5:$C$3000,$A865,Records!$R$5:$R$3000,"&gt;0",Records!$Y$5:$Y$3000,"&lt;&gt;Closed"))</f>
        <v/>
      </c>
      <c r="U865" s="20"/>
      <c r="V865" s="20"/>
      <c r="W865" s="20"/>
      <c r="X865" s="20"/>
      <c r="Y865" s="20"/>
      <c r="Z865" s="20"/>
      <c r="AA865" s="20"/>
      <c r="AB865" s="20"/>
      <c r="AC865" s="20"/>
      <c r="AD865" s="20"/>
      <c r="AE865" s="20"/>
      <c r="AF865" s="20"/>
      <c r="AG865" s="20"/>
      <c r="AH865" s="20"/>
      <c r="AI865" s="20"/>
      <c r="AJ865" s="21"/>
      <c r="AK865" s="15" t="str">
        <f aca="true">IF($AJ865="","",$AJ865-TODAY())</f>
        <v/>
      </c>
      <c r="AL865" s="16" t="str">
        <f aca="false">IF($AJ865="","",IF($AK865&lt;0,"Danger",IF($AK865&lt;=Lists!$M$24,"Alert","OK")))</f>
        <v/>
      </c>
      <c r="AM865" s="19"/>
      <c r="AN865" s="19"/>
      <c r="AO865" s="19"/>
      <c r="AP865" s="19"/>
      <c r="AQ865" s="19"/>
      <c r="AR865" s="19"/>
      <c r="AS865" s="19"/>
      <c r="AT865" s="19"/>
      <c r="AU865" s="19"/>
      <c r="AV865" s="19"/>
    </row>
    <row r="866" customFormat="false" ht="15" hidden="false" customHeight="false" outlineLevel="0" collapsed="false">
      <c r="A866" s="19"/>
      <c r="B866" s="19"/>
      <c r="C866" s="19"/>
      <c r="D866" s="19"/>
      <c r="E866" s="19"/>
      <c r="F866" s="19"/>
      <c r="G866" s="19"/>
      <c r="H866" s="19"/>
      <c r="I866" s="19"/>
      <c r="J866" s="19"/>
      <c r="K866" s="19"/>
      <c r="L866" s="20"/>
      <c r="M866" s="20"/>
      <c r="N866" s="20"/>
      <c r="O866" s="20"/>
      <c r="P866" s="20"/>
      <c r="Q866" s="15" t="str">
        <f aca="false">IF(COUNT($L866:$P866)&lt;5,"",ROUND(($L866*Lists!$M$2+$M866*Lists!$M$3+$N866*Lists!$M$4+$O866*Lists!$M$5+$P866*Lists!$M$6)/5*100,0))</f>
        <v/>
      </c>
      <c r="R866" s="16" t="str">
        <f aca="false">IF($Q866="","",IF($Q866&gt;=Lists!$M$20,"A",IF($Q866&gt;=Lists!$M$21,"B","C")))</f>
        <v/>
      </c>
      <c r="S866" s="16" t="str">
        <f aca="false">IF($A866="","",IF(COUNTIF(Records!$C$5:$C$3000,$A866)=0,"No data",CHOOSE(_xlfn.MAXIFS(Records!$R$5:$R$3000,Records!$C$5:$C$3000,$A866,Records!$Y$5:$Y$3000,"&lt;&gt;Closed")+1,"OK","Alert","Danger")))</f>
        <v/>
      </c>
      <c r="T866" s="15" t="str">
        <f aca="false">IF($A866="","",COUNTIFS(Records!$C$5:$C$3000,$A866,Records!$R$5:$R$3000,"&gt;0",Records!$Y$5:$Y$3000,"&lt;&gt;Closed"))</f>
        <v/>
      </c>
      <c r="U866" s="20"/>
      <c r="V866" s="20"/>
      <c r="W866" s="20"/>
      <c r="X866" s="20"/>
      <c r="Y866" s="20"/>
      <c r="Z866" s="20"/>
      <c r="AA866" s="20"/>
      <c r="AB866" s="20"/>
      <c r="AC866" s="20"/>
      <c r="AD866" s="20"/>
      <c r="AE866" s="20"/>
      <c r="AF866" s="20"/>
      <c r="AG866" s="20"/>
      <c r="AH866" s="20"/>
      <c r="AI866" s="20"/>
      <c r="AJ866" s="21"/>
      <c r="AK866" s="15" t="str">
        <f aca="true">IF($AJ866="","",$AJ866-TODAY())</f>
        <v/>
      </c>
      <c r="AL866" s="16" t="str">
        <f aca="false">IF($AJ866="","",IF($AK866&lt;0,"Danger",IF($AK866&lt;=Lists!$M$24,"Alert","OK")))</f>
        <v/>
      </c>
      <c r="AM866" s="19"/>
      <c r="AN866" s="19"/>
      <c r="AO866" s="19"/>
      <c r="AP866" s="19"/>
      <c r="AQ866" s="19"/>
      <c r="AR866" s="19"/>
      <c r="AS866" s="19"/>
      <c r="AT866" s="19"/>
      <c r="AU866" s="19"/>
      <c r="AV866" s="19"/>
    </row>
    <row r="867" customFormat="false" ht="15" hidden="false" customHeight="false" outlineLevel="0" collapsed="false">
      <c r="A867" s="19"/>
      <c r="B867" s="19"/>
      <c r="C867" s="19"/>
      <c r="D867" s="19"/>
      <c r="E867" s="19"/>
      <c r="F867" s="19"/>
      <c r="G867" s="19"/>
      <c r="H867" s="19"/>
      <c r="I867" s="19"/>
      <c r="J867" s="19"/>
      <c r="K867" s="19"/>
      <c r="L867" s="20"/>
      <c r="M867" s="20"/>
      <c r="N867" s="20"/>
      <c r="O867" s="20"/>
      <c r="P867" s="20"/>
      <c r="Q867" s="15" t="str">
        <f aca="false">IF(COUNT($L867:$P867)&lt;5,"",ROUND(($L867*Lists!$M$2+$M867*Lists!$M$3+$N867*Lists!$M$4+$O867*Lists!$M$5+$P867*Lists!$M$6)/5*100,0))</f>
        <v/>
      </c>
      <c r="R867" s="16" t="str">
        <f aca="false">IF($Q867="","",IF($Q867&gt;=Lists!$M$20,"A",IF($Q867&gt;=Lists!$M$21,"B","C")))</f>
        <v/>
      </c>
      <c r="S867" s="16" t="str">
        <f aca="false">IF($A867="","",IF(COUNTIF(Records!$C$5:$C$3000,$A867)=0,"No data",CHOOSE(_xlfn.MAXIFS(Records!$R$5:$R$3000,Records!$C$5:$C$3000,$A867,Records!$Y$5:$Y$3000,"&lt;&gt;Closed")+1,"OK","Alert","Danger")))</f>
        <v/>
      </c>
      <c r="T867" s="15" t="str">
        <f aca="false">IF($A867="","",COUNTIFS(Records!$C$5:$C$3000,$A867,Records!$R$5:$R$3000,"&gt;0",Records!$Y$5:$Y$3000,"&lt;&gt;Closed"))</f>
        <v/>
      </c>
      <c r="U867" s="20"/>
      <c r="V867" s="20"/>
      <c r="W867" s="20"/>
      <c r="X867" s="20"/>
      <c r="Y867" s="20"/>
      <c r="Z867" s="20"/>
      <c r="AA867" s="20"/>
      <c r="AB867" s="20"/>
      <c r="AC867" s="20"/>
      <c r="AD867" s="20"/>
      <c r="AE867" s="20"/>
      <c r="AF867" s="20"/>
      <c r="AG867" s="20"/>
      <c r="AH867" s="20"/>
      <c r="AI867" s="20"/>
      <c r="AJ867" s="21"/>
      <c r="AK867" s="15" t="str">
        <f aca="true">IF($AJ867="","",$AJ867-TODAY())</f>
        <v/>
      </c>
      <c r="AL867" s="16" t="str">
        <f aca="false">IF($AJ867="","",IF($AK867&lt;0,"Danger",IF($AK867&lt;=Lists!$M$24,"Alert","OK")))</f>
        <v/>
      </c>
      <c r="AM867" s="19"/>
      <c r="AN867" s="19"/>
      <c r="AO867" s="19"/>
      <c r="AP867" s="19"/>
      <c r="AQ867" s="19"/>
      <c r="AR867" s="19"/>
      <c r="AS867" s="19"/>
      <c r="AT867" s="19"/>
      <c r="AU867" s="19"/>
      <c r="AV867" s="19"/>
    </row>
    <row r="868" customFormat="false" ht="15" hidden="false" customHeight="false" outlineLevel="0" collapsed="false">
      <c r="A868" s="19"/>
      <c r="B868" s="19"/>
      <c r="C868" s="19"/>
      <c r="D868" s="19"/>
      <c r="E868" s="19"/>
      <c r="F868" s="19"/>
      <c r="G868" s="19"/>
      <c r="H868" s="19"/>
      <c r="I868" s="19"/>
      <c r="J868" s="19"/>
      <c r="K868" s="19"/>
      <c r="L868" s="20"/>
      <c r="M868" s="20"/>
      <c r="N868" s="20"/>
      <c r="O868" s="20"/>
      <c r="P868" s="20"/>
      <c r="Q868" s="15" t="str">
        <f aca="false">IF(COUNT($L868:$P868)&lt;5,"",ROUND(($L868*Lists!$M$2+$M868*Lists!$M$3+$N868*Lists!$M$4+$O868*Lists!$M$5+$P868*Lists!$M$6)/5*100,0))</f>
        <v/>
      </c>
      <c r="R868" s="16" t="str">
        <f aca="false">IF($Q868="","",IF($Q868&gt;=Lists!$M$20,"A",IF($Q868&gt;=Lists!$M$21,"B","C")))</f>
        <v/>
      </c>
      <c r="S868" s="16" t="str">
        <f aca="false">IF($A868="","",IF(COUNTIF(Records!$C$5:$C$3000,$A868)=0,"No data",CHOOSE(_xlfn.MAXIFS(Records!$R$5:$R$3000,Records!$C$5:$C$3000,$A868,Records!$Y$5:$Y$3000,"&lt;&gt;Closed")+1,"OK","Alert","Danger")))</f>
        <v/>
      </c>
      <c r="T868" s="15" t="str">
        <f aca="false">IF($A868="","",COUNTIFS(Records!$C$5:$C$3000,$A868,Records!$R$5:$R$3000,"&gt;0",Records!$Y$5:$Y$3000,"&lt;&gt;Closed"))</f>
        <v/>
      </c>
      <c r="U868" s="20"/>
      <c r="V868" s="20"/>
      <c r="W868" s="20"/>
      <c r="X868" s="20"/>
      <c r="Y868" s="20"/>
      <c r="Z868" s="20"/>
      <c r="AA868" s="20"/>
      <c r="AB868" s="20"/>
      <c r="AC868" s="20"/>
      <c r="AD868" s="20"/>
      <c r="AE868" s="20"/>
      <c r="AF868" s="20"/>
      <c r="AG868" s="20"/>
      <c r="AH868" s="20"/>
      <c r="AI868" s="20"/>
      <c r="AJ868" s="21"/>
      <c r="AK868" s="15" t="str">
        <f aca="true">IF($AJ868="","",$AJ868-TODAY())</f>
        <v/>
      </c>
      <c r="AL868" s="16" t="str">
        <f aca="false">IF($AJ868="","",IF($AK868&lt;0,"Danger",IF($AK868&lt;=Lists!$M$24,"Alert","OK")))</f>
        <v/>
      </c>
      <c r="AM868" s="19"/>
      <c r="AN868" s="19"/>
      <c r="AO868" s="19"/>
      <c r="AP868" s="19"/>
      <c r="AQ868" s="19"/>
      <c r="AR868" s="19"/>
      <c r="AS868" s="19"/>
      <c r="AT868" s="19"/>
      <c r="AU868" s="19"/>
      <c r="AV868" s="19"/>
    </row>
    <row r="869" customFormat="false" ht="15" hidden="false" customHeight="false" outlineLevel="0" collapsed="false">
      <c r="A869" s="19"/>
      <c r="B869" s="19"/>
      <c r="C869" s="19"/>
      <c r="D869" s="19"/>
      <c r="E869" s="19"/>
      <c r="F869" s="19"/>
      <c r="G869" s="19"/>
      <c r="H869" s="19"/>
      <c r="I869" s="19"/>
      <c r="J869" s="19"/>
      <c r="K869" s="19"/>
      <c r="L869" s="20"/>
      <c r="M869" s="20"/>
      <c r="N869" s="20"/>
      <c r="O869" s="20"/>
      <c r="P869" s="20"/>
      <c r="Q869" s="15" t="str">
        <f aca="false">IF(COUNT($L869:$P869)&lt;5,"",ROUND(($L869*Lists!$M$2+$M869*Lists!$M$3+$N869*Lists!$M$4+$O869*Lists!$M$5+$P869*Lists!$M$6)/5*100,0))</f>
        <v/>
      </c>
      <c r="R869" s="16" t="str">
        <f aca="false">IF($Q869="","",IF($Q869&gt;=Lists!$M$20,"A",IF($Q869&gt;=Lists!$M$21,"B","C")))</f>
        <v/>
      </c>
      <c r="S869" s="16" t="str">
        <f aca="false">IF($A869="","",IF(COUNTIF(Records!$C$5:$C$3000,$A869)=0,"No data",CHOOSE(_xlfn.MAXIFS(Records!$R$5:$R$3000,Records!$C$5:$C$3000,$A869,Records!$Y$5:$Y$3000,"&lt;&gt;Closed")+1,"OK","Alert","Danger")))</f>
        <v/>
      </c>
      <c r="T869" s="15" t="str">
        <f aca="false">IF($A869="","",COUNTIFS(Records!$C$5:$C$3000,$A869,Records!$R$5:$R$3000,"&gt;0",Records!$Y$5:$Y$3000,"&lt;&gt;Closed"))</f>
        <v/>
      </c>
      <c r="U869" s="20"/>
      <c r="V869" s="20"/>
      <c r="W869" s="20"/>
      <c r="X869" s="20"/>
      <c r="Y869" s="20"/>
      <c r="Z869" s="20"/>
      <c r="AA869" s="20"/>
      <c r="AB869" s="20"/>
      <c r="AC869" s="20"/>
      <c r="AD869" s="20"/>
      <c r="AE869" s="20"/>
      <c r="AF869" s="20"/>
      <c r="AG869" s="20"/>
      <c r="AH869" s="20"/>
      <c r="AI869" s="20"/>
      <c r="AJ869" s="21"/>
      <c r="AK869" s="15" t="str">
        <f aca="true">IF($AJ869="","",$AJ869-TODAY())</f>
        <v/>
      </c>
      <c r="AL869" s="16" t="str">
        <f aca="false">IF($AJ869="","",IF($AK869&lt;0,"Danger",IF($AK869&lt;=Lists!$M$24,"Alert","OK")))</f>
        <v/>
      </c>
      <c r="AM869" s="19"/>
      <c r="AN869" s="19"/>
      <c r="AO869" s="19"/>
      <c r="AP869" s="19"/>
      <c r="AQ869" s="19"/>
      <c r="AR869" s="19"/>
      <c r="AS869" s="19"/>
      <c r="AT869" s="19"/>
      <c r="AU869" s="19"/>
      <c r="AV869" s="19"/>
    </row>
    <row r="870" customFormat="false" ht="15" hidden="false" customHeight="false" outlineLevel="0" collapsed="false">
      <c r="A870" s="19"/>
      <c r="B870" s="19"/>
      <c r="C870" s="19"/>
      <c r="D870" s="19"/>
      <c r="E870" s="19"/>
      <c r="F870" s="19"/>
      <c r="G870" s="19"/>
      <c r="H870" s="19"/>
      <c r="I870" s="19"/>
      <c r="J870" s="19"/>
      <c r="K870" s="19"/>
      <c r="L870" s="20"/>
      <c r="M870" s="20"/>
      <c r="N870" s="20"/>
      <c r="O870" s="20"/>
      <c r="P870" s="20"/>
      <c r="Q870" s="15" t="str">
        <f aca="false">IF(COUNT($L870:$P870)&lt;5,"",ROUND(($L870*Lists!$M$2+$M870*Lists!$M$3+$N870*Lists!$M$4+$O870*Lists!$M$5+$P870*Lists!$M$6)/5*100,0))</f>
        <v/>
      </c>
      <c r="R870" s="16" t="str">
        <f aca="false">IF($Q870="","",IF($Q870&gt;=Lists!$M$20,"A",IF($Q870&gt;=Lists!$M$21,"B","C")))</f>
        <v/>
      </c>
      <c r="S870" s="16" t="str">
        <f aca="false">IF($A870="","",IF(COUNTIF(Records!$C$5:$C$3000,$A870)=0,"No data",CHOOSE(_xlfn.MAXIFS(Records!$R$5:$R$3000,Records!$C$5:$C$3000,$A870,Records!$Y$5:$Y$3000,"&lt;&gt;Closed")+1,"OK","Alert","Danger")))</f>
        <v/>
      </c>
      <c r="T870" s="15" t="str">
        <f aca="false">IF($A870="","",COUNTIFS(Records!$C$5:$C$3000,$A870,Records!$R$5:$R$3000,"&gt;0",Records!$Y$5:$Y$3000,"&lt;&gt;Closed"))</f>
        <v/>
      </c>
      <c r="U870" s="20"/>
      <c r="V870" s="20"/>
      <c r="W870" s="20"/>
      <c r="X870" s="20"/>
      <c r="Y870" s="20"/>
      <c r="Z870" s="20"/>
      <c r="AA870" s="20"/>
      <c r="AB870" s="20"/>
      <c r="AC870" s="20"/>
      <c r="AD870" s="20"/>
      <c r="AE870" s="20"/>
      <c r="AF870" s="20"/>
      <c r="AG870" s="20"/>
      <c r="AH870" s="20"/>
      <c r="AI870" s="20"/>
      <c r="AJ870" s="21"/>
      <c r="AK870" s="15" t="str">
        <f aca="true">IF($AJ870="","",$AJ870-TODAY())</f>
        <v/>
      </c>
      <c r="AL870" s="16" t="str">
        <f aca="false">IF($AJ870="","",IF($AK870&lt;0,"Danger",IF($AK870&lt;=Lists!$M$24,"Alert","OK")))</f>
        <v/>
      </c>
      <c r="AM870" s="19"/>
      <c r="AN870" s="19"/>
      <c r="AO870" s="19"/>
      <c r="AP870" s="19"/>
      <c r="AQ870" s="19"/>
      <c r="AR870" s="19"/>
      <c r="AS870" s="19"/>
      <c r="AT870" s="19"/>
      <c r="AU870" s="19"/>
      <c r="AV870" s="19"/>
    </row>
    <row r="871" customFormat="false" ht="15" hidden="false" customHeight="false" outlineLevel="0" collapsed="false">
      <c r="A871" s="19"/>
      <c r="B871" s="19"/>
      <c r="C871" s="19"/>
      <c r="D871" s="19"/>
      <c r="E871" s="19"/>
      <c r="F871" s="19"/>
      <c r="G871" s="19"/>
      <c r="H871" s="19"/>
      <c r="I871" s="19"/>
      <c r="J871" s="19"/>
      <c r="K871" s="19"/>
      <c r="L871" s="20"/>
      <c r="M871" s="20"/>
      <c r="N871" s="20"/>
      <c r="O871" s="20"/>
      <c r="P871" s="20"/>
      <c r="Q871" s="15" t="str">
        <f aca="false">IF(COUNT($L871:$P871)&lt;5,"",ROUND(($L871*Lists!$M$2+$M871*Lists!$M$3+$N871*Lists!$M$4+$O871*Lists!$M$5+$P871*Lists!$M$6)/5*100,0))</f>
        <v/>
      </c>
      <c r="R871" s="16" t="str">
        <f aca="false">IF($Q871="","",IF($Q871&gt;=Lists!$M$20,"A",IF($Q871&gt;=Lists!$M$21,"B","C")))</f>
        <v/>
      </c>
      <c r="S871" s="16" t="str">
        <f aca="false">IF($A871="","",IF(COUNTIF(Records!$C$5:$C$3000,$A871)=0,"No data",CHOOSE(_xlfn.MAXIFS(Records!$R$5:$R$3000,Records!$C$5:$C$3000,$A871,Records!$Y$5:$Y$3000,"&lt;&gt;Closed")+1,"OK","Alert","Danger")))</f>
        <v/>
      </c>
      <c r="T871" s="15" t="str">
        <f aca="false">IF($A871="","",COUNTIFS(Records!$C$5:$C$3000,$A871,Records!$R$5:$R$3000,"&gt;0",Records!$Y$5:$Y$3000,"&lt;&gt;Closed"))</f>
        <v/>
      </c>
      <c r="U871" s="20"/>
      <c r="V871" s="20"/>
      <c r="W871" s="20"/>
      <c r="X871" s="20"/>
      <c r="Y871" s="20"/>
      <c r="Z871" s="20"/>
      <c r="AA871" s="20"/>
      <c r="AB871" s="20"/>
      <c r="AC871" s="20"/>
      <c r="AD871" s="20"/>
      <c r="AE871" s="20"/>
      <c r="AF871" s="20"/>
      <c r="AG871" s="20"/>
      <c r="AH871" s="20"/>
      <c r="AI871" s="20"/>
      <c r="AJ871" s="21"/>
      <c r="AK871" s="15" t="str">
        <f aca="true">IF($AJ871="","",$AJ871-TODAY())</f>
        <v/>
      </c>
      <c r="AL871" s="16" t="str">
        <f aca="false">IF($AJ871="","",IF($AK871&lt;0,"Danger",IF($AK871&lt;=Lists!$M$24,"Alert","OK")))</f>
        <v/>
      </c>
      <c r="AM871" s="19"/>
      <c r="AN871" s="19"/>
      <c r="AO871" s="19"/>
      <c r="AP871" s="19"/>
      <c r="AQ871" s="19"/>
      <c r="AR871" s="19"/>
      <c r="AS871" s="19"/>
      <c r="AT871" s="19"/>
      <c r="AU871" s="19"/>
      <c r="AV871" s="19"/>
    </row>
    <row r="872" customFormat="false" ht="15" hidden="false" customHeight="false" outlineLevel="0" collapsed="false">
      <c r="A872" s="19"/>
      <c r="B872" s="19"/>
      <c r="C872" s="19"/>
      <c r="D872" s="19"/>
      <c r="E872" s="19"/>
      <c r="F872" s="19"/>
      <c r="G872" s="19"/>
      <c r="H872" s="19"/>
      <c r="I872" s="19"/>
      <c r="J872" s="19"/>
      <c r="K872" s="19"/>
      <c r="L872" s="20"/>
      <c r="M872" s="20"/>
      <c r="N872" s="20"/>
      <c r="O872" s="20"/>
      <c r="P872" s="20"/>
      <c r="Q872" s="15" t="str">
        <f aca="false">IF(COUNT($L872:$P872)&lt;5,"",ROUND(($L872*Lists!$M$2+$M872*Lists!$M$3+$N872*Lists!$M$4+$O872*Lists!$M$5+$P872*Lists!$M$6)/5*100,0))</f>
        <v/>
      </c>
      <c r="R872" s="16" t="str">
        <f aca="false">IF($Q872="","",IF($Q872&gt;=Lists!$M$20,"A",IF($Q872&gt;=Lists!$M$21,"B","C")))</f>
        <v/>
      </c>
      <c r="S872" s="16" t="str">
        <f aca="false">IF($A872="","",IF(COUNTIF(Records!$C$5:$C$3000,$A872)=0,"No data",CHOOSE(_xlfn.MAXIFS(Records!$R$5:$R$3000,Records!$C$5:$C$3000,$A872,Records!$Y$5:$Y$3000,"&lt;&gt;Closed")+1,"OK","Alert","Danger")))</f>
        <v/>
      </c>
      <c r="T872" s="15" t="str">
        <f aca="false">IF($A872="","",COUNTIFS(Records!$C$5:$C$3000,$A872,Records!$R$5:$R$3000,"&gt;0",Records!$Y$5:$Y$3000,"&lt;&gt;Closed"))</f>
        <v/>
      </c>
      <c r="U872" s="20"/>
      <c r="V872" s="20"/>
      <c r="W872" s="20"/>
      <c r="X872" s="20"/>
      <c r="Y872" s="20"/>
      <c r="Z872" s="20"/>
      <c r="AA872" s="20"/>
      <c r="AB872" s="20"/>
      <c r="AC872" s="20"/>
      <c r="AD872" s="20"/>
      <c r="AE872" s="20"/>
      <c r="AF872" s="20"/>
      <c r="AG872" s="20"/>
      <c r="AH872" s="20"/>
      <c r="AI872" s="20"/>
      <c r="AJ872" s="21"/>
      <c r="AK872" s="15" t="str">
        <f aca="true">IF($AJ872="","",$AJ872-TODAY())</f>
        <v/>
      </c>
      <c r="AL872" s="16" t="str">
        <f aca="false">IF($AJ872="","",IF($AK872&lt;0,"Danger",IF($AK872&lt;=Lists!$M$24,"Alert","OK")))</f>
        <v/>
      </c>
      <c r="AM872" s="19"/>
      <c r="AN872" s="19"/>
      <c r="AO872" s="19"/>
      <c r="AP872" s="19"/>
      <c r="AQ872" s="19"/>
      <c r="AR872" s="19"/>
      <c r="AS872" s="19"/>
      <c r="AT872" s="19"/>
      <c r="AU872" s="19"/>
      <c r="AV872" s="19"/>
    </row>
    <row r="873" customFormat="false" ht="15" hidden="false" customHeight="false" outlineLevel="0" collapsed="false">
      <c r="A873" s="19"/>
      <c r="B873" s="19"/>
      <c r="C873" s="19"/>
      <c r="D873" s="19"/>
      <c r="E873" s="19"/>
      <c r="F873" s="19"/>
      <c r="G873" s="19"/>
      <c r="H873" s="19"/>
      <c r="I873" s="19"/>
      <c r="J873" s="19"/>
      <c r="K873" s="19"/>
      <c r="L873" s="20"/>
      <c r="M873" s="20"/>
      <c r="N873" s="20"/>
      <c r="O873" s="20"/>
      <c r="P873" s="20"/>
      <c r="Q873" s="15" t="str">
        <f aca="false">IF(COUNT($L873:$P873)&lt;5,"",ROUND(($L873*Lists!$M$2+$M873*Lists!$M$3+$N873*Lists!$M$4+$O873*Lists!$M$5+$P873*Lists!$M$6)/5*100,0))</f>
        <v/>
      </c>
      <c r="R873" s="16" t="str">
        <f aca="false">IF($Q873="","",IF($Q873&gt;=Lists!$M$20,"A",IF($Q873&gt;=Lists!$M$21,"B","C")))</f>
        <v/>
      </c>
      <c r="S873" s="16" t="str">
        <f aca="false">IF($A873="","",IF(COUNTIF(Records!$C$5:$C$3000,$A873)=0,"No data",CHOOSE(_xlfn.MAXIFS(Records!$R$5:$R$3000,Records!$C$5:$C$3000,$A873,Records!$Y$5:$Y$3000,"&lt;&gt;Closed")+1,"OK","Alert","Danger")))</f>
        <v/>
      </c>
      <c r="T873" s="15" t="str">
        <f aca="false">IF($A873="","",COUNTIFS(Records!$C$5:$C$3000,$A873,Records!$R$5:$R$3000,"&gt;0",Records!$Y$5:$Y$3000,"&lt;&gt;Closed"))</f>
        <v/>
      </c>
      <c r="U873" s="20"/>
      <c r="V873" s="20"/>
      <c r="W873" s="20"/>
      <c r="X873" s="20"/>
      <c r="Y873" s="20"/>
      <c r="Z873" s="20"/>
      <c r="AA873" s="20"/>
      <c r="AB873" s="20"/>
      <c r="AC873" s="20"/>
      <c r="AD873" s="20"/>
      <c r="AE873" s="20"/>
      <c r="AF873" s="20"/>
      <c r="AG873" s="20"/>
      <c r="AH873" s="20"/>
      <c r="AI873" s="20"/>
      <c r="AJ873" s="21"/>
      <c r="AK873" s="15" t="str">
        <f aca="true">IF($AJ873="","",$AJ873-TODAY())</f>
        <v/>
      </c>
      <c r="AL873" s="16" t="str">
        <f aca="false">IF($AJ873="","",IF($AK873&lt;0,"Danger",IF($AK873&lt;=Lists!$M$24,"Alert","OK")))</f>
        <v/>
      </c>
      <c r="AM873" s="19"/>
      <c r="AN873" s="19"/>
      <c r="AO873" s="19"/>
      <c r="AP873" s="19"/>
      <c r="AQ873" s="19"/>
      <c r="AR873" s="19"/>
      <c r="AS873" s="19"/>
      <c r="AT873" s="19"/>
      <c r="AU873" s="19"/>
      <c r="AV873" s="19"/>
    </row>
    <row r="874" customFormat="false" ht="15" hidden="false" customHeight="false" outlineLevel="0" collapsed="false">
      <c r="A874" s="19"/>
      <c r="B874" s="19"/>
      <c r="C874" s="19"/>
      <c r="D874" s="19"/>
      <c r="E874" s="19"/>
      <c r="F874" s="19"/>
      <c r="G874" s="19"/>
      <c r="H874" s="19"/>
      <c r="I874" s="19"/>
      <c r="J874" s="19"/>
      <c r="K874" s="19"/>
      <c r="L874" s="20"/>
      <c r="M874" s="20"/>
      <c r="N874" s="20"/>
      <c r="O874" s="20"/>
      <c r="P874" s="20"/>
      <c r="Q874" s="15" t="str">
        <f aca="false">IF(COUNT($L874:$P874)&lt;5,"",ROUND(($L874*Lists!$M$2+$M874*Lists!$M$3+$N874*Lists!$M$4+$O874*Lists!$M$5+$P874*Lists!$M$6)/5*100,0))</f>
        <v/>
      </c>
      <c r="R874" s="16" t="str">
        <f aca="false">IF($Q874="","",IF($Q874&gt;=Lists!$M$20,"A",IF($Q874&gt;=Lists!$M$21,"B","C")))</f>
        <v/>
      </c>
      <c r="S874" s="16" t="str">
        <f aca="false">IF($A874="","",IF(COUNTIF(Records!$C$5:$C$3000,$A874)=0,"No data",CHOOSE(_xlfn.MAXIFS(Records!$R$5:$R$3000,Records!$C$5:$C$3000,$A874,Records!$Y$5:$Y$3000,"&lt;&gt;Closed")+1,"OK","Alert","Danger")))</f>
        <v/>
      </c>
      <c r="T874" s="15" t="str">
        <f aca="false">IF($A874="","",COUNTIFS(Records!$C$5:$C$3000,$A874,Records!$R$5:$R$3000,"&gt;0",Records!$Y$5:$Y$3000,"&lt;&gt;Closed"))</f>
        <v/>
      </c>
      <c r="U874" s="20"/>
      <c r="V874" s="20"/>
      <c r="W874" s="20"/>
      <c r="X874" s="20"/>
      <c r="Y874" s="20"/>
      <c r="Z874" s="20"/>
      <c r="AA874" s="20"/>
      <c r="AB874" s="20"/>
      <c r="AC874" s="20"/>
      <c r="AD874" s="20"/>
      <c r="AE874" s="20"/>
      <c r="AF874" s="20"/>
      <c r="AG874" s="20"/>
      <c r="AH874" s="20"/>
      <c r="AI874" s="20"/>
      <c r="AJ874" s="21"/>
      <c r="AK874" s="15" t="str">
        <f aca="true">IF($AJ874="","",$AJ874-TODAY())</f>
        <v/>
      </c>
      <c r="AL874" s="16" t="str">
        <f aca="false">IF($AJ874="","",IF($AK874&lt;0,"Danger",IF($AK874&lt;=Lists!$M$24,"Alert","OK")))</f>
        <v/>
      </c>
      <c r="AM874" s="19"/>
      <c r="AN874" s="19"/>
      <c r="AO874" s="19"/>
      <c r="AP874" s="19"/>
      <c r="AQ874" s="19"/>
      <c r="AR874" s="19"/>
      <c r="AS874" s="19"/>
      <c r="AT874" s="19"/>
      <c r="AU874" s="19"/>
      <c r="AV874" s="19"/>
    </row>
    <row r="875" customFormat="false" ht="15" hidden="false" customHeight="false" outlineLevel="0" collapsed="false">
      <c r="A875" s="19"/>
      <c r="B875" s="19"/>
      <c r="C875" s="19"/>
      <c r="D875" s="19"/>
      <c r="E875" s="19"/>
      <c r="F875" s="19"/>
      <c r="G875" s="19"/>
      <c r="H875" s="19"/>
      <c r="I875" s="19"/>
      <c r="J875" s="19"/>
      <c r="K875" s="19"/>
      <c r="L875" s="20"/>
      <c r="M875" s="20"/>
      <c r="N875" s="20"/>
      <c r="O875" s="20"/>
      <c r="P875" s="20"/>
      <c r="Q875" s="15" t="str">
        <f aca="false">IF(COUNT($L875:$P875)&lt;5,"",ROUND(($L875*Lists!$M$2+$M875*Lists!$M$3+$N875*Lists!$M$4+$O875*Lists!$M$5+$P875*Lists!$M$6)/5*100,0))</f>
        <v/>
      </c>
      <c r="R875" s="16" t="str">
        <f aca="false">IF($Q875="","",IF($Q875&gt;=Lists!$M$20,"A",IF($Q875&gt;=Lists!$M$21,"B","C")))</f>
        <v/>
      </c>
      <c r="S875" s="16" t="str">
        <f aca="false">IF($A875="","",IF(COUNTIF(Records!$C$5:$C$3000,$A875)=0,"No data",CHOOSE(_xlfn.MAXIFS(Records!$R$5:$R$3000,Records!$C$5:$C$3000,$A875,Records!$Y$5:$Y$3000,"&lt;&gt;Closed")+1,"OK","Alert","Danger")))</f>
        <v/>
      </c>
      <c r="T875" s="15" t="str">
        <f aca="false">IF($A875="","",COUNTIFS(Records!$C$5:$C$3000,$A875,Records!$R$5:$R$3000,"&gt;0",Records!$Y$5:$Y$3000,"&lt;&gt;Closed"))</f>
        <v/>
      </c>
      <c r="U875" s="20"/>
      <c r="V875" s="20"/>
      <c r="W875" s="20"/>
      <c r="X875" s="20"/>
      <c r="Y875" s="20"/>
      <c r="Z875" s="20"/>
      <c r="AA875" s="20"/>
      <c r="AB875" s="20"/>
      <c r="AC875" s="20"/>
      <c r="AD875" s="20"/>
      <c r="AE875" s="20"/>
      <c r="AF875" s="20"/>
      <c r="AG875" s="20"/>
      <c r="AH875" s="20"/>
      <c r="AI875" s="20"/>
      <c r="AJ875" s="21"/>
      <c r="AK875" s="15" t="str">
        <f aca="true">IF($AJ875="","",$AJ875-TODAY())</f>
        <v/>
      </c>
      <c r="AL875" s="16" t="str">
        <f aca="false">IF($AJ875="","",IF($AK875&lt;0,"Danger",IF($AK875&lt;=Lists!$M$24,"Alert","OK")))</f>
        <v/>
      </c>
      <c r="AM875" s="19"/>
      <c r="AN875" s="19"/>
      <c r="AO875" s="19"/>
      <c r="AP875" s="19"/>
      <c r="AQ875" s="19"/>
      <c r="AR875" s="19"/>
      <c r="AS875" s="19"/>
      <c r="AT875" s="19"/>
      <c r="AU875" s="19"/>
      <c r="AV875" s="19"/>
    </row>
    <row r="876" customFormat="false" ht="15" hidden="false" customHeight="false" outlineLevel="0" collapsed="false">
      <c r="A876" s="19"/>
      <c r="B876" s="19"/>
      <c r="C876" s="19"/>
      <c r="D876" s="19"/>
      <c r="E876" s="19"/>
      <c r="F876" s="19"/>
      <c r="G876" s="19"/>
      <c r="H876" s="19"/>
      <c r="I876" s="19"/>
      <c r="J876" s="19"/>
      <c r="K876" s="19"/>
      <c r="L876" s="20"/>
      <c r="M876" s="20"/>
      <c r="N876" s="20"/>
      <c r="O876" s="20"/>
      <c r="P876" s="20"/>
      <c r="Q876" s="15" t="str">
        <f aca="false">IF(COUNT($L876:$P876)&lt;5,"",ROUND(($L876*Lists!$M$2+$M876*Lists!$M$3+$N876*Lists!$M$4+$O876*Lists!$M$5+$P876*Lists!$M$6)/5*100,0))</f>
        <v/>
      </c>
      <c r="R876" s="16" t="str">
        <f aca="false">IF($Q876="","",IF($Q876&gt;=Lists!$M$20,"A",IF($Q876&gt;=Lists!$M$21,"B","C")))</f>
        <v/>
      </c>
      <c r="S876" s="16" t="str">
        <f aca="false">IF($A876="","",IF(COUNTIF(Records!$C$5:$C$3000,$A876)=0,"No data",CHOOSE(_xlfn.MAXIFS(Records!$R$5:$R$3000,Records!$C$5:$C$3000,$A876,Records!$Y$5:$Y$3000,"&lt;&gt;Closed")+1,"OK","Alert","Danger")))</f>
        <v/>
      </c>
      <c r="T876" s="15" t="str">
        <f aca="false">IF($A876="","",COUNTIFS(Records!$C$5:$C$3000,$A876,Records!$R$5:$R$3000,"&gt;0",Records!$Y$5:$Y$3000,"&lt;&gt;Closed"))</f>
        <v/>
      </c>
      <c r="U876" s="20"/>
      <c r="V876" s="20"/>
      <c r="W876" s="20"/>
      <c r="X876" s="20"/>
      <c r="Y876" s="20"/>
      <c r="Z876" s="20"/>
      <c r="AA876" s="20"/>
      <c r="AB876" s="20"/>
      <c r="AC876" s="20"/>
      <c r="AD876" s="20"/>
      <c r="AE876" s="20"/>
      <c r="AF876" s="20"/>
      <c r="AG876" s="20"/>
      <c r="AH876" s="20"/>
      <c r="AI876" s="20"/>
      <c r="AJ876" s="21"/>
      <c r="AK876" s="15" t="str">
        <f aca="true">IF($AJ876="","",$AJ876-TODAY())</f>
        <v/>
      </c>
      <c r="AL876" s="16" t="str">
        <f aca="false">IF($AJ876="","",IF($AK876&lt;0,"Danger",IF($AK876&lt;=Lists!$M$24,"Alert","OK")))</f>
        <v/>
      </c>
      <c r="AM876" s="19"/>
      <c r="AN876" s="19"/>
      <c r="AO876" s="19"/>
      <c r="AP876" s="19"/>
      <c r="AQ876" s="19"/>
      <c r="AR876" s="19"/>
      <c r="AS876" s="19"/>
      <c r="AT876" s="19"/>
      <c r="AU876" s="19"/>
      <c r="AV876" s="19"/>
    </row>
    <row r="877" customFormat="false" ht="15" hidden="false" customHeight="false" outlineLevel="0" collapsed="false">
      <c r="A877" s="19"/>
      <c r="B877" s="19"/>
      <c r="C877" s="19"/>
      <c r="D877" s="19"/>
      <c r="E877" s="19"/>
      <c r="F877" s="19"/>
      <c r="G877" s="19"/>
      <c r="H877" s="19"/>
      <c r="I877" s="19"/>
      <c r="J877" s="19"/>
      <c r="K877" s="19"/>
      <c r="L877" s="20"/>
      <c r="M877" s="20"/>
      <c r="N877" s="20"/>
      <c r="O877" s="20"/>
      <c r="P877" s="20"/>
      <c r="Q877" s="15" t="str">
        <f aca="false">IF(COUNT($L877:$P877)&lt;5,"",ROUND(($L877*Lists!$M$2+$M877*Lists!$M$3+$N877*Lists!$M$4+$O877*Lists!$M$5+$P877*Lists!$M$6)/5*100,0))</f>
        <v/>
      </c>
      <c r="R877" s="16" t="str">
        <f aca="false">IF($Q877="","",IF($Q877&gt;=Lists!$M$20,"A",IF($Q877&gt;=Lists!$M$21,"B","C")))</f>
        <v/>
      </c>
      <c r="S877" s="16" t="str">
        <f aca="false">IF($A877="","",IF(COUNTIF(Records!$C$5:$C$3000,$A877)=0,"No data",CHOOSE(_xlfn.MAXIFS(Records!$R$5:$R$3000,Records!$C$5:$C$3000,$A877,Records!$Y$5:$Y$3000,"&lt;&gt;Closed")+1,"OK","Alert","Danger")))</f>
        <v/>
      </c>
      <c r="T877" s="15" t="str">
        <f aca="false">IF($A877="","",COUNTIFS(Records!$C$5:$C$3000,$A877,Records!$R$5:$R$3000,"&gt;0",Records!$Y$5:$Y$3000,"&lt;&gt;Closed"))</f>
        <v/>
      </c>
      <c r="U877" s="20"/>
      <c r="V877" s="20"/>
      <c r="W877" s="20"/>
      <c r="X877" s="20"/>
      <c r="Y877" s="20"/>
      <c r="Z877" s="20"/>
      <c r="AA877" s="20"/>
      <c r="AB877" s="20"/>
      <c r="AC877" s="20"/>
      <c r="AD877" s="20"/>
      <c r="AE877" s="20"/>
      <c r="AF877" s="20"/>
      <c r="AG877" s="20"/>
      <c r="AH877" s="20"/>
      <c r="AI877" s="20"/>
      <c r="AJ877" s="21"/>
      <c r="AK877" s="15" t="str">
        <f aca="true">IF($AJ877="","",$AJ877-TODAY())</f>
        <v/>
      </c>
      <c r="AL877" s="16" t="str">
        <f aca="false">IF($AJ877="","",IF($AK877&lt;0,"Danger",IF($AK877&lt;=Lists!$M$24,"Alert","OK")))</f>
        <v/>
      </c>
      <c r="AM877" s="19"/>
      <c r="AN877" s="19"/>
      <c r="AO877" s="19"/>
      <c r="AP877" s="19"/>
      <c r="AQ877" s="19"/>
      <c r="AR877" s="19"/>
      <c r="AS877" s="19"/>
      <c r="AT877" s="19"/>
      <c r="AU877" s="19"/>
      <c r="AV877" s="19"/>
    </row>
    <row r="878" customFormat="false" ht="15" hidden="false" customHeight="false" outlineLevel="0" collapsed="false">
      <c r="A878" s="19"/>
      <c r="B878" s="19"/>
      <c r="C878" s="19"/>
      <c r="D878" s="19"/>
      <c r="E878" s="19"/>
      <c r="F878" s="19"/>
      <c r="G878" s="19"/>
      <c r="H878" s="19"/>
      <c r="I878" s="19"/>
      <c r="J878" s="19"/>
      <c r="K878" s="19"/>
      <c r="L878" s="20"/>
      <c r="M878" s="20"/>
      <c r="N878" s="20"/>
      <c r="O878" s="20"/>
      <c r="P878" s="20"/>
      <c r="Q878" s="15" t="str">
        <f aca="false">IF(COUNT($L878:$P878)&lt;5,"",ROUND(($L878*Lists!$M$2+$M878*Lists!$M$3+$N878*Lists!$M$4+$O878*Lists!$M$5+$P878*Lists!$M$6)/5*100,0))</f>
        <v/>
      </c>
      <c r="R878" s="16" t="str">
        <f aca="false">IF($Q878="","",IF($Q878&gt;=Lists!$M$20,"A",IF($Q878&gt;=Lists!$M$21,"B","C")))</f>
        <v/>
      </c>
      <c r="S878" s="16" t="str">
        <f aca="false">IF($A878="","",IF(COUNTIF(Records!$C$5:$C$3000,$A878)=0,"No data",CHOOSE(_xlfn.MAXIFS(Records!$R$5:$R$3000,Records!$C$5:$C$3000,$A878,Records!$Y$5:$Y$3000,"&lt;&gt;Closed")+1,"OK","Alert","Danger")))</f>
        <v/>
      </c>
      <c r="T878" s="15" t="str">
        <f aca="false">IF($A878="","",COUNTIFS(Records!$C$5:$C$3000,$A878,Records!$R$5:$R$3000,"&gt;0",Records!$Y$5:$Y$3000,"&lt;&gt;Closed"))</f>
        <v/>
      </c>
      <c r="U878" s="20"/>
      <c r="V878" s="20"/>
      <c r="W878" s="20"/>
      <c r="X878" s="20"/>
      <c r="Y878" s="20"/>
      <c r="Z878" s="20"/>
      <c r="AA878" s="20"/>
      <c r="AB878" s="20"/>
      <c r="AC878" s="20"/>
      <c r="AD878" s="20"/>
      <c r="AE878" s="20"/>
      <c r="AF878" s="20"/>
      <c r="AG878" s="20"/>
      <c r="AH878" s="20"/>
      <c r="AI878" s="20"/>
      <c r="AJ878" s="21"/>
      <c r="AK878" s="15" t="str">
        <f aca="true">IF($AJ878="","",$AJ878-TODAY())</f>
        <v/>
      </c>
      <c r="AL878" s="16" t="str">
        <f aca="false">IF($AJ878="","",IF($AK878&lt;0,"Danger",IF($AK878&lt;=Lists!$M$24,"Alert","OK")))</f>
        <v/>
      </c>
      <c r="AM878" s="19"/>
      <c r="AN878" s="19"/>
      <c r="AO878" s="19"/>
      <c r="AP878" s="19"/>
      <c r="AQ878" s="19"/>
      <c r="AR878" s="19"/>
      <c r="AS878" s="19"/>
      <c r="AT878" s="19"/>
      <c r="AU878" s="19"/>
      <c r="AV878" s="19"/>
    </row>
    <row r="879" customFormat="false" ht="15" hidden="false" customHeight="false" outlineLevel="0" collapsed="false">
      <c r="A879" s="19"/>
      <c r="B879" s="19"/>
      <c r="C879" s="19"/>
      <c r="D879" s="19"/>
      <c r="E879" s="19"/>
      <c r="F879" s="19"/>
      <c r="G879" s="19"/>
      <c r="H879" s="19"/>
      <c r="I879" s="19"/>
      <c r="J879" s="19"/>
      <c r="K879" s="19"/>
      <c r="L879" s="20"/>
      <c r="M879" s="20"/>
      <c r="N879" s="20"/>
      <c r="O879" s="20"/>
      <c r="P879" s="20"/>
      <c r="Q879" s="15" t="str">
        <f aca="false">IF(COUNT($L879:$P879)&lt;5,"",ROUND(($L879*Lists!$M$2+$M879*Lists!$M$3+$N879*Lists!$M$4+$O879*Lists!$M$5+$P879*Lists!$M$6)/5*100,0))</f>
        <v/>
      </c>
      <c r="R879" s="16" t="str">
        <f aca="false">IF($Q879="","",IF($Q879&gt;=Lists!$M$20,"A",IF($Q879&gt;=Lists!$M$21,"B","C")))</f>
        <v/>
      </c>
      <c r="S879" s="16" t="str">
        <f aca="false">IF($A879="","",IF(COUNTIF(Records!$C$5:$C$3000,$A879)=0,"No data",CHOOSE(_xlfn.MAXIFS(Records!$R$5:$R$3000,Records!$C$5:$C$3000,$A879,Records!$Y$5:$Y$3000,"&lt;&gt;Closed")+1,"OK","Alert","Danger")))</f>
        <v/>
      </c>
      <c r="T879" s="15" t="str">
        <f aca="false">IF($A879="","",COUNTIFS(Records!$C$5:$C$3000,$A879,Records!$R$5:$R$3000,"&gt;0",Records!$Y$5:$Y$3000,"&lt;&gt;Closed"))</f>
        <v/>
      </c>
      <c r="U879" s="20"/>
      <c r="V879" s="20"/>
      <c r="W879" s="20"/>
      <c r="X879" s="20"/>
      <c r="Y879" s="20"/>
      <c r="Z879" s="20"/>
      <c r="AA879" s="20"/>
      <c r="AB879" s="20"/>
      <c r="AC879" s="20"/>
      <c r="AD879" s="20"/>
      <c r="AE879" s="20"/>
      <c r="AF879" s="20"/>
      <c r="AG879" s="20"/>
      <c r="AH879" s="20"/>
      <c r="AI879" s="20"/>
      <c r="AJ879" s="21"/>
      <c r="AK879" s="15" t="str">
        <f aca="true">IF($AJ879="","",$AJ879-TODAY())</f>
        <v/>
      </c>
      <c r="AL879" s="16" t="str">
        <f aca="false">IF($AJ879="","",IF($AK879&lt;0,"Danger",IF($AK879&lt;=Lists!$M$24,"Alert","OK")))</f>
        <v/>
      </c>
      <c r="AM879" s="19"/>
      <c r="AN879" s="19"/>
      <c r="AO879" s="19"/>
      <c r="AP879" s="19"/>
      <c r="AQ879" s="19"/>
      <c r="AR879" s="19"/>
      <c r="AS879" s="19"/>
      <c r="AT879" s="19"/>
      <c r="AU879" s="19"/>
      <c r="AV879" s="19"/>
    </row>
    <row r="880" customFormat="false" ht="15" hidden="false" customHeight="false" outlineLevel="0" collapsed="false">
      <c r="A880" s="19"/>
      <c r="B880" s="19"/>
      <c r="C880" s="19"/>
      <c r="D880" s="19"/>
      <c r="E880" s="19"/>
      <c r="F880" s="19"/>
      <c r="G880" s="19"/>
      <c r="H880" s="19"/>
      <c r="I880" s="19"/>
      <c r="J880" s="19"/>
      <c r="K880" s="19"/>
      <c r="L880" s="20"/>
      <c r="M880" s="20"/>
      <c r="N880" s="20"/>
      <c r="O880" s="20"/>
      <c r="P880" s="20"/>
      <c r="Q880" s="15" t="str">
        <f aca="false">IF(COUNT($L880:$P880)&lt;5,"",ROUND(($L880*Lists!$M$2+$M880*Lists!$M$3+$N880*Lists!$M$4+$O880*Lists!$M$5+$P880*Lists!$M$6)/5*100,0))</f>
        <v/>
      </c>
      <c r="R880" s="16" t="str">
        <f aca="false">IF($Q880="","",IF($Q880&gt;=Lists!$M$20,"A",IF($Q880&gt;=Lists!$M$21,"B","C")))</f>
        <v/>
      </c>
      <c r="S880" s="16" t="str">
        <f aca="false">IF($A880="","",IF(COUNTIF(Records!$C$5:$C$3000,$A880)=0,"No data",CHOOSE(_xlfn.MAXIFS(Records!$R$5:$R$3000,Records!$C$5:$C$3000,$A880,Records!$Y$5:$Y$3000,"&lt;&gt;Closed")+1,"OK","Alert","Danger")))</f>
        <v/>
      </c>
      <c r="T880" s="15" t="str">
        <f aca="false">IF($A880="","",COUNTIFS(Records!$C$5:$C$3000,$A880,Records!$R$5:$R$3000,"&gt;0",Records!$Y$5:$Y$3000,"&lt;&gt;Closed"))</f>
        <v/>
      </c>
      <c r="U880" s="20"/>
      <c r="V880" s="20"/>
      <c r="W880" s="20"/>
      <c r="X880" s="20"/>
      <c r="Y880" s="20"/>
      <c r="Z880" s="20"/>
      <c r="AA880" s="20"/>
      <c r="AB880" s="20"/>
      <c r="AC880" s="20"/>
      <c r="AD880" s="20"/>
      <c r="AE880" s="20"/>
      <c r="AF880" s="20"/>
      <c r="AG880" s="20"/>
      <c r="AH880" s="20"/>
      <c r="AI880" s="20"/>
      <c r="AJ880" s="21"/>
      <c r="AK880" s="15" t="str">
        <f aca="true">IF($AJ880="","",$AJ880-TODAY())</f>
        <v/>
      </c>
      <c r="AL880" s="16" t="str">
        <f aca="false">IF($AJ880="","",IF($AK880&lt;0,"Danger",IF($AK880&lt;=Lists!$M$24,"Alert","OK")))</f>
        <v/>
      </c>
      <c r="AM880" s="19"/>
      <c r="AN880" s="19"/>
      <c r="AO880" s="19"/>
      <c r="AP880" s="19"/>
      <c r="AQ880" s="19"/>
      <c r="AR880" s="19"/>
      <c r="AS880" s="19"/>
      <c r="AT880" s="19"/>
      <c r="AU880" s="19"/>
      <c r="AV880" s="19"/>
    </row>
    <row r="881" customFormat="false" ht="15" hidden="false" customHeight="false" outlineLevel="0" collapsed="false">
      <c r="A881" s="19"/>
      <c r="B881" s="19"/>
      <c r="C881" s="19"/>
      <c r="D881" s="19"/>
      <c r="E881" s="19"/>
      <c r="F881" s="19"/>
      <c r="G881" s="19"/>
      <c r="H881" s="19"/>
      <c r="I881" s="19"/>
      <c r="J881" s="19"/>
      <c r="K881" s="19"/>
      <c r="L881" s="20"/>
      <c r="M881" s="20"/>
      <c r="N881" s="20"/>
      <c r="O881" s="20"/>
      <c r="P881" s="20"/>
      <c r="Q881" s="15" t="str">
        <f aca="false">IF(COUNT($L881:$P881)&lt;5,"",ROUND(($L881*Lists!$M$2+$M881*Lists!$M$3+$N881*Lists!$M$4+$O881*Lists!$M$5+$P881*Lists!$M$6)/5*100,0))</f>
        <v/>
      </c>
      <c r="R881" s="16" t="str">
        <f aca="false">IF($Q881="","",IF($Q881&gt;=Lists!$M$20,"A",IF($Q881&gt;=Lists!$M$21,"B","C")))</f>
        <v/>
      </c>
      <c r="S881" s="16" t="str">
        <f aca="false">IF($A881="","",IF(COUNTIF(Records!$C$5:$C$3000,$A881)=0,"No data",CHOOSE(_xlfn.MAXIFS(Records!$R$5:$R$3000,Records!$C$5:$C$3000,$A881,Records!$Y$5:$Y$3000,"&lt;&gt;Closed")+1,"OK","Alert","Danger")))</f>
        <v/>
      </c>
      <c r="T881" s="15" t="str">
        <f aca="false">IF($A881="","",COUNTIFS(Records!$C$5:$C$3000,$A881,Records!$R$5:$R$3000,"&gt;0",Records!$Y$5:$Y$3000,"&lt;&gt;Closed"))</f>
        <v/>
      </c>
      <c r="U881" s="20"/>
      <c r="V881" s="20"/>
      <c r="W881" s="20"/>
      <c r="X881" s="20"/>
      <c r="Y881" s="20"/>
      <c r="Z881" s="20"/>
      <c r="AA881" s="20"/>
      <c r="AB881" s="20"/>
      <c r="AC881" s="20"/>
      <c r="AD881" s="20"/>
      <c r="AE881" s="20"/>
      <c r="AF881" s="20"/>
      <c r="AG881" s="20"/>
      <c r="AH881" s="20"/>
      <c r="AI881" s="20"/>
      <c r="AJ881" s="21"/>
      <c r="AK881" s="15" t="str">
        <f aca="true">IF($AJ881="","",$AJ881-TODAY())</f>
        <v/>
      </c>
      <c r="AL881" s="16" t="str">
        <f aca="false">IF($AJ881="","",IF($AK881&lt;0,"Danger",IF($AK881&lt;=Lists!$M$24,"Alert","OK")))</f>
        <v/>
      </c>
      <c r="AM881" s="19"/>
      <c r="AN881" s="19"/>
      <c r="AO881" s="19"/>
      <c r="AP881" s="19"/>
      <c r="AQ881" s="19"/>
      <c r="AR881" s="19"/>
      <c r="AS881" s="19"/>
      <c r="AT881" s="19"/>
      <c r="AU881" s="19"/>
      <c r="AV881" s="19"/>
    </row>
    <row r="882" customFormat="false" ht="15" hidden="false" customHeight="false" outlineLevel="0" collapsed="false">
      <c r="A882" s="19"/>
      <c r="B882" s="19"/>
      <c r="C882" s="19"/>
      <c r="D882" s="19"/>
      <c r="E882" s="19"/>
      <c r="F882" s="19"/>
      <c r="G882" s="19"/>
      <c r="H882" s="19"/>
      <c r="I882" s="19"/>
      <c r="J882" s="19"/>
      <c r="K882" s="19"/>
      <c r="L882" s="20"/>
      <c r="M882" s="20"/>
      <c r="N882" s="20"/>
      <c r="O882" s="20"/>
      <c r="P882" s="20"/>
      <c r="Q882" s="15" t="str">
        <f aca="false">IF(COUNT($L882:$P882)&lt;5,"",ROUND(($L882*Lists!$M$2+$M882*Lists!$M$3+$N882*Lists!$M$4+$O882*Lists!$M$5+$P882*Lists!$M$6)/5*100,0))</f>
        <v/>
      </c>
      <c r="R882" s="16" t="str">
        <f aca="false">IF($Q882="","",IF($Q882&gt;=Lists!$M$20,"A",IF($Q882&gt;=Lists!$M$21,"B","C")))</f>
        <v/>
      </c>
      <c r="S882" s="16" t="str">
        <f aca="false">IF($A882="","",IF(COUNTIF(Records!$C$5:$C$3000,$A882)=0,"No data",CHOOSE(_xlfn.MAXIFS(Records!$R$5:$R$3000,Records!$C$5:$C$3000,$A882,Records!$Y$5:$Y$3000,"&lt;&gt;Closed")+1,"OK","Alert","Danger")))</f>
        <v/>
      </c>
      <c r="T882" s="15" t="str">
        <f aca="false">IF($A882="","",COUNTIFS(Records!$C$5:$C$3000,$A882,Records!$R$5:$R$3000,"&gt;0",Records!$Y$5:$Y$3000,"&lt;&gt;Closed"))</f>
        <v/>
      </c>
      <c r="U882" s="20"/>
      <c r="V882" s="20"/>
      <c r="W882" s="20"/>
      <c r="X882" s="20"/>
      <c r="Y882" s="20"/>
      <c r="Z882" s="20"/>
      <c r="AA882" s="20"/>
      <c r="AB882" s="20"/>
      <c r="AC882" s="20"/>
      <c r="AD882" s="20"/>
      <c r="AE882" s="20"/>
      <c r="AF882" s="20"/>
      <c r="AG882" s="20"/>
      <c r="AH882" s="20"/>
      <c r="AI882" s="20"/>
      <c r="AJ882" s="21"/>
      <c r="AK882" s="15" t="str">
        <f aca="true">IF($AJ882="","",$AJ882-TODAY())</f>
        <v/>
      </c>
      <c r="AL882" s="16" t="str">
        <f aca="false">IF($AJ882="","",IF($AK882&lt;0,"Danger",IF($AK882&lt;=Lists!$M$24,"Alert","OK")))</f>
        <v/>
      </c>
      <c r="AM882" s="19"/>
      <c r="AN882" s="19"/>
      <c r="AO882" s="19"/>
      <c r="AP882" s="19"/>
      <c r="AQ882" s="19"/>
      <c r="AR882" s="19"/>
      <c r="AS882" s="19"/>
      <c r="AT882" s="19"/>
      <c r="AU882" s="19"/>
      <c r="AV882" s="19"/>
    </row>
    <row r="883" customFormat="false" ht="15" hidden="false" customHeight="false" outlineLevel="0" collapsed="false">
      <c r="A883" s="19"/>
      <c r="B883" s="19"/>
      <c r="C883" s="19"/>
      <c r="D883" s="19"/>
      <c r="E883" s="19"/>
      <c r="F883" s="19"/>
      <c r="G883" s="19"/>
      <c r="H883" s="19"/>
      <c r="I883" s="19"/>
      <c r="J883" s="19"/>
      <c r="K883" s="19"/>
      <c r="L883" s="20"/>
      <c r="M883" s="20"/>
      <c r="N883" s="20"/>
      <c r="O883" s="20"/>
      <c r="P883" s="20"/>
      <c r="Q883" s="15" t="str">
        <f aca="false">IF(COUNT($L883:$P883)&lt;5,"",ROUND(($L883*Lists!$M$2+$M883*Lists!$M$3+$N883*Lists!$M$4+$O883*Lists!$M$5+$P883*Lists!$M$6)/5*100,0))</f>
        <v/>
      </c>
      <c r="R883" s="16" t="str">
        <f aca="false">IF($Q883="","",IF($Q883&gt;=Lists!$M$20,"A",IF($Q883&gt;=Lists!$M$21,"B","C")))</f>
        <v/>
      </c>
      <c r="S883" s="16" t="str">
        <f aca="false">IF($A883="","",IF(COUNTIF(Records!$C$5:$C$3000,$A883)=0,"No data",CHOOSE(_xlfn.MAXIFS(Records!$R$5:$R$3000,Records!$C$5:$C$3000,$A883,Records!$Y$5:$Y$3000,"&lt;&gt;Closed")+1,"OK","Alert","Danger")))</f>
        <v/>
      </c>
      <c r="T883" s="15" t="str">
        <f aca="false">IF($A883="","",COUNTIFS(Records!$C$5:$C$3000,$A883,Records!$R$5:$R$3000,"&gt;0",Records!$Y$5:$Y$3000,"&lt;&gt;Closed"))</f>
        <v/>
      </c>
      <c r="U883" s="20"/>
      <c r="V883" s="20"/>
      <c r="W883" s="20"/>
      <c r="X883" s="20"/>
      <c r="Y883" s="20"/>
      <c r="Z883" s="20"/>
      <c r="AA883" s="20"/>
      <c r="AB883" s="20"/>
      <c r="AC883" s="20"/>
      <c r="AD883" s="20"/>
      <c r="AE883" s="20"/>
      <c r="AF883" s="20"/>
      <c r="AG883" s="20"/>
      <c r="AH883" s="20"/>
      <c r="AI883" s="20"/>
      <c r="AJ883" s="21"/>
      <c r="AK883" s="15" t="str">
        <f aca="true">IF($AJ883="","",$AJ883-TODAY())</f>
        <v/>
      </c>
      <c r="AL883" s="16" t="str">
        <f aca="false">IF($AJ883="","",IF($AK883&lt;0,"Danger",IF($AK883&lt;=Lists!$M$24,"Alert","OK")))</f>
        <v/>
      </c>
      <c r="AM883" s="19"/>
      <c r="AN883" s="19"/>
      <c r="AO883" s="19"/>
      <c r="AP883" s="19"/>
      <c r="AQ883" s="19"/>
      <c r="AR883" s="19"/>
      <c r="AS883" s="19"/>
      <c r="AT883" s="19"/>
      <c r="AU883" s="19"/>
      <c r="AV883" s="19"/>
    </row>
    <row r="884" customFormat="false" ht="15" hidden="false" customHeight="false" outlineLevel="0" collapsed="false">
      <c r="A884" s="19"/>
      <c r="B884" s="19"/>
      <c r="C884" s="19"/>
      <c r="D884" s="19"/>
      <c r="E884" s="19"/>
      <c r="F884" s="19"/>
      <c r="G884" s="19"/>
      <c r="H884" s="19"/>
      <c r="I884" s="19"/>
      <c r="J884" s="19"/>
      <c r="K884" s="19"/>
      <c r="L884" s="20"/>
      <c r="M884" s="20"/>
      <c r="N884" s="20"/>
      <c r="O884" s="20"/>
      <c r="P884" s="20"/>
      <c r="Q884" s="15" t="str">
        <f aca="false">IF(COUNT($L884:$P884)&lt;5,"",ROUND(($L884*Lists!$M$2+$M884*Lists!$M$3+$N884*Lists!$M$4+$O884*Lists!$M$5+$P884*Lists!$M$6)/5*100,0))</f>
        <v/>
      </c>
      <c r="R884" s="16" t="str">
        <f aca="false">IF($Q884="","",IF($Q884&gt;=Lists!$M$20,"A",IF($Q884&gt;=Lists!$M$21,"B","C")))</f>
        <v/>
      </c>
      <c r="S884" s="16" t="str">
        <f aca="false">IF($A884="","",IF(COUNTIF(Records!$C$5:$C$3000,$A884)=0,"No data",CHOOSE(_xlfn.MAXIFS(Records!$R$5:$R$3000,Records!$C$5:$C$3000,$A884,Records!$Y$5:$Y$3000,"&lt;&gt;Closed")+1,"OK","Alert","Danger")))</f>
        <v/>
      </c>
      <c r="T884" s="15" t="str">
        <f aca="false">IF($A884="","",COUNTIFS(Records!$C$5:$C$3000,$A884,Records!$R$5:$R$3000,"&gt;0",Records!$Y$5:$Y$3000,"&lt;&gt;Closed"))</f>
        <v/>
      </c>
      <c r="U884" s="20"/>
      <c r="V884" s="20"/>
      <c r="W884" s="20"/>
      <c r="X884" s="20"/>
      <c r="Y884" s="20"/>
      <c r="Z884" s="20"/>
      <c r="AA884" s="20"/>
      <c r="AB884" s="20"/>
      <c r="AC884" s="20"/>
      <c r="AD884" s="20"/>
      <c r="AE884" s="20"/>
      <c r="AF884" s="20"/>
      <c r="AG884" s="20"/>
      <c r="AH884" s="20"/>
      <c r="AI884" s="20"/>
      <c r="AJ884" s="21"/>
      <c r="AK884" s="15" t="str">
        <f aca="true">IF($AJ884="","",$AJ884-TODAY())</f>
        <v/>
      </c>
      <c r="AL884" s="16" t="str">
        <f aca="false">IF($AJ884="","",IF($AK884&lt;0,"Danger",IF($AK884&lt;=Lists!$M$24,"Alert","OK")))</f>
        <v/>
      </c>
      <c r="AM884" s="19"/>
      <c r="AN884" s="19"/>
      <c r="AO884" s="19"/>
      <c r="AP884" s="19"/>
      <c r="AQ884" s="19"/>
      <c r="AR884" s="19"/>
      <c r="AS884" s="19"/>
      <c r="AT884" s="19"/>
      <c r="AU884" s="19"/>
      <c r="AV884" s="19"/>
    </row>
    <row r="885" customFormat="false" ht="15" hidden="false" customHeight="false" outlineLevel="0" collapsed="false">
      <c r="A885" s="19"/>
      <c r="B885" s="19"/>
      <c r="C885" s="19"/>
      <c r="D885" s="19"/>
      <c r="E885" s="19"/>
      <c r="F885" s="19"/>
      <c r="G885" s="19"/>
      <c r="H885" s="19"/>
      <c r="I885" s="19"/>
      <c r="J885" s="19"/>
      <c r="K885" s="19"/>
      <c r="L885" s="20"/>
      <c r="M885" s="20"/>
      <c r="N885" s="20"/>
      <c r="O885" s="20"/>
      <c r="P885" s="20"/>
      <c r="Q885" s="15" t="str">
        <f aca="false">IF(COUNT($L885:$P885)&lt;5,"",ROUND(($L885*Lists!$M$2+$M885*Lists!$M$3+$N885*Lists!$M$4+$O885*Lists!$M$5+$P885*Lists!$M$6)/5*100,0))</f>
        <v/>
      </c>
      <c r="R885" s="16" t="str">
        <f aca="false">IF($Q885="","",IF($Q885&gt;=Lists!$M$20,"A",IF($Q885&gt;=Lists!$M$21,"B","C")))</f>
        <v/>
      </c>
      <c r="S885" s="16" t="str">
        <f aca="false">IF($A885="","",IF(COUNTIF(Records!$C$5:$C$3000,$A885)=0,"No data",CHOOSE(_xlfn.MAXIFS(Records!$R$5:$R$3000,Records!$C$5:$C$3000,$A885,Records!$Y$5:$Y$3000,"&lt;&gt;Closed")+1,"OK","Alert","Danger")))</f>
        <v/>
      </c>
      <c r="T885" s="15" t="str">
        <f aca="false">IF($A885="","",COUNTIFS(Records!$C$5:$C$3000,$A885,Records!$R$5:$R$3000,"&gt;0",Records!$Y$5:$Y$3000,"&lt;&gt;Closed"))</f>
        <v/>
      </c>
      <c r="U885" s="20"/>
      <c r="V885" s="20"/>
      <c r="W885" s="20"/>
      <c r="X885" s="20"/>
      <c r="Y885" s="20"/>
      <c r="Z885" s="20"/>
      <c r="AA885" s="20"/>
      <c r="AB885" s="20"/>
      <c r="AC885" s="20"/>
      <c r="AD885" s="20"/>
      <c r="AE885" s="20"/>
      <c r="AF885" s="20"/>
      <c r="AG885" s="20"/>
      <c r="AH885" s="20"/>
      <c r="AI885" s="20"/>
      <c r="AJ885" s="21"/>
      <c r="AK885" s="15" t="str">
        <f aca="true">IF($AJ885="","",$AJ885-TODAY())</f>
        <v/>
      </c>
      <c r="AL885" s="16" t="str">
        <f aca="false">IF($AJ885="","",IF($AK885&lt;0,"Danger",IF($AK885&lt;=Lists!$M$24,"Alert","OK")))</f>
        <v/>
      </c>
      <c r="AM885" s="19"/>
      <c r="AN885" s="19"/>
      <c r="AO885" s="19"/>
      <c r="AP885" s="19"/>
      <c r="AQ885" s="19"/>
      <c r="AR885" s="19"/>
      <c r="AS885" s="19"/>
      <c r="AT885" s="19"/>
      <c r="AU885" s="19"/>
      <c r="AV885" s="19"/>
    </row>
    <row r="886" customFormat="false" ht="15" hidden="false" customHeight="false" outlineLevel="0" collapsed="false">
      <c r="A886" s="19"/>
      <c r="B886" s="19"/>
      <c r="C886" s="19"/>
      <c r="D886" s="19"/>
      <c r="E886" s="19"/>
      <c r="F886" s="19"/>
      <c r="G886" s="19"/>
      <c r="H886" s="19"/>
      <c r="I886" s="19"/>
      <c r="J886" s="19"/>
      <c r="K886" s="19"/>
      <c r="L886" s="20"/>
      <c r="M886" s="20"/>
      <c r="N886" s="20"/>
      <c r="O886" s="20"/>
      <c r="P886" s="20"/>
      <c r="Q886" s="15" t="str">
        <f aca="false">IF(COUNT($L886:$P886)&lt;5,"",ROUND(($L886*Lists!$M$2+$M886*Lists!$M$3+$N886*Lists!$M$4+$O886*Lists!$M$5+$P886*Lists!$M$6)/5*100,0))</f>
        <v/>
      </c>
      <c r="R886" s="16" t="str">
        <f aca="false">IF($Q886="","",IF($Q886&gt;=Lists!$M$20,"A",IF($Q886&gt;=Lists!$M$21,"B","C")))</f>
        <v/>
      </c>
      <c r="S886" s="16" t="str">
        <f aca="false">IF($A886="","",IF(COUNTIF(Records!$C$5:$C$3000,$A886)=0,"No data",CHOOSE(_xlfn.MAXIFS(Records!$R$5:$R$3000,Records!$C$5:$C$3000,$A886,Records!$Y$5:$Y$3000,"&lt;&gt;Closed")+1,"OK","Alert","Danger")))</f>
        <v/>
      </c>
      <c r="T886" s="15" t="str">
        <f aca="false">IF($A886="","",COUNTIFS(Records!$C$5:$C$3000,$A886,Records!$R$5:$R$3000,"&gt;0",Records!$Y$5:$Y$3000,"&lt;&gt;Closed"))</f>
        <v/>
      </c>
      <c r="U886" s="20"/>
      <c r="V886" s="20"/>
      <c r="W886" s="20"/>
      <c r="X886" s="20"/>
      <c r="Y886" s="20"/>
      <c r="Z886" s="20"/>
      <c r="AA886" s="20"/>
      <c r="AB886" s="20"/>
      <c r="AC886" s="20"/>
      <c r="AD886" s="20"/>
      <c r="AE886" s="20"/>
      <c r="AF886" s="20"/>
      <c r="AG886" s="20"/>
      <c r="AH886" s="20"/>
      <c r="AI886" s="20"/>
      <c r="AJ886" s="21"/>
      <c r="AK886" s="15" t="str">
        <f aca="true">IF($AJ886="","",$AJ886-TODAY())</f>
        <v/>
      </c>
      <c r="AL886" s="16" t="str">
        <f aca="false">IF($AJ886="","",IF($AK886&lt;0,"Danger",IF($AK886&lt;=Lists!$M$24,"Alert","OK")))</f>
        <v/>
      </c>
      <c r="AM886" s="19"/>
      <c r="AN886" s="19"/>
      <c r="AO886" s="19"/>
      <c r="AP886" s="19"/>
      <c r="AQ886" s="19"/>
      <c r="AR886" s="19"/>
      <c r="AS886" s="19"/>
      <c r="AT886" s="19"/>
      <c r="AU886" s="19"/>
      <c r="AV886" s="19"/>
    </row>
    <row r="887" customFormat="false" ht="15" hidden="false" customHeight="false" outlineLevel="0" collapsed="false">
      <c r="A887" s="19"/>
      <c r="B887" s="19"/>
      <c r="C887" s="19"/>
      <c r="D887" s="19"/>
      <c r="E887" s="19"/>
      <c r="F887" s="19"/>
      <c r="G887" s="19"/>
      <c r="H887" s="19"/>
      <c r="I887" s="19"/>
      <c r="J887" s="19"/>
      <c r="K887" s="19"/>
      <c r="L887" s="20"/>
      <c r="M887" s="20"/>
      <c r="N887" s="20"/>
      <c r="O887" s="20"/>
      <c r="P887" s="20"/>
      <c r="Q887" s="15" t="str">
        <f aca="false">IF(COUNT($L887:$P887)&lt;5,"",ROUND(($L887*Lists!$M$2+$M887*Lists!$M$3+$N887*Lists!$M$4+$O887*Lists!$M$5+$P887*Lists!$M$6)/5*100,0))</f>
        <v/>
      </c>
      <c r="R887" s="16" t="str">
        <f aca="false">IF($Q887="","",IF($Q887&gt;=Lists!$M$20,"A",IF($Q887&gt;=Lists!$M$21,"B","C")))</f>
        <v/>
      </c>
      <c r="S887" s="16" t="str">
        <f aca="false">IF($A887="","",IF(COUNTIF(Records!$C$5:$C$3000,$A887)=0,"No data",CHOOSE(_xlfn.MAXIFS(Records!$R$5:$R$3000,Records!$C$5:$C$3000,$A887,Records!$Y$5:$Y$3000,"&lt;&gt;Closed")+1,"OK","Alert","Danger")))</f>
        <v/>
      </c>
      <c r="T887" s="15" t="str">
        <f aca="false">IF($A887="","",COUNTIFS(Records!$C$5:$C$3000,$A887,Records!$R$5:$R$3000,"&gt;0",Records!$Y$5:$Y$3000,"&lt;&gt;Closed"))</f>
        <v/>
      </c>
      <c r="U887" s="20"/>
      <c r="V887" s="20"/>
      <c r="W887" s="20"/>
      <c r="X887" s="20"/>
      <c r="Y887" s="20"/>
      <c r="Z887" s="20"/>
      <c r="AA887" s="20"/>
      <c r="AB887" s="20"/>
      <c r="AC887" s="20"/>
      <c r="AD887" s="20"/>
      <c r="AE887" s="20"/>
      <c r="AF887" s="20"/>
      <c r="AG887" s="20"/>
      <c r="AH887" s="20"/>
      <c r="AI887" s="20"/>
      <c r="AJ887" s="21"/>
      <c r="AK887" s="15" t="str">
        <f aca="true">IF($AJ887="","",$AJ887-TODAY())</f>
        <v/>
      </c>
      <c r="AL887" s="16" t="str">
        <f aca="false">IF($AJ887="","",IF($AK887&lt;0,"Danger",IF($AK887&lt;=Lists!$M$24,"Alert","OK")))</f>
        <v/>
      </c>
      <c r="AM887" s="19"/>
      <c r="AN887" s="19"/>
      <c r="AO887" s="19"/>
      <c r="AP887" s="19"/>
      <c r="AQ887" s="19"/>
      <c r="AR887" s="19"/>
      <c r="AS887" s="19"/>
      <c r="AT887" s="19"/>
      <c r="AU887" s="19"/>
      <c r="AV887" s="19"/>
    </row>
    <row r="888" customFormat="false" ht="15" hidden="false" customHeight="false" outlineLevel="0" collapsed="false">
      <c r="A888" s="19"/>
      <c r="B888" s="19"/>
      <c r="C888" s="19"/>
      <c r="D888" s="19"/>
      <c r="E888" s="19"/>
      <c r="F888" s="19"/>
      <c r="G888" s="19"/>
      <c r="H888" s="19"/>
      <c r="I888" s="19"/>
      <c r="J888" s="19"/>
      <c r="K888" s="19"/>
      <c r="L888" s="20"/>
      <c r="M888" s="20"/>
      <c r="N888" s="20"/>
      <c r="O888" s="20"/>
      <c r="P888" s="20"/>
      <c r="Q888" s="15" t="str">
        <f aca="false">IF(COUNT($L888:$P888)&lt;5,"",ROUND(($L888*Lists!$M$2+$M888*Lists!$M$3+$N888*Lists!$M$4+$O888*Lists!$M$5+$P888*Lists!$M$6)/5*100,0))</f>
        <v/>
      </c>
      <c r="R888" s="16" t="str">
        <f aca="false">IF($Q888="","",IF($Q888&gt;=Lists!$M$20,"A",IF($Q888&gt;=Lists!$M$21,"B","C")))</f>
        <v/>
      </c>
      <c r="S888" s="16" t="str">
        <f aca="false">IF($A888="","",IF(COUNTIF(Records!$C$5:$C$3000,$A888)=0,"No data",CHOOSE(_xlfn.MAXIFS(Records!$R$5:$R$3000,Records!$C$5:$C$3000,$A888,Records!$Y$5:$Y$3000,"&lt;&gt;Closed")+1,"OK","Alert","Danger")))</f>
        <v/>
      </c>
      <c r="T888" s="15" t="str">
        <f aca="false">IF($A888="","",COUNTIFS(Records!$C$5:$C$3000,$A888,Records!$R$5:$R$3000,"&gt;0",Records!$Y$5:$Y$3000,"&lt;&gt;Closed"))</f>
        <v/>
      </c>
      <c r="U888" s="20"/>
      <c r="V888" s="20"/>
      <c r="W888" s="20"/>
      <c r="X888" s="20"/>
      <c r="Y888" s="20"/>
      <c r="Z888" s="20"/>
      <c r="AA888" s="20"/>
      <c r="AB888" s="20"/>
      <c r="AC888" s="20"/>
      <c r="AD888" s="20"/>
      <c r="AE888" s="20"/>
      <c r="AF888" s="20"/>
      <c r="AG888" s="20"/>
      <c r="AH888" s="20"/>
      <c r="AI888" s="20"/>
      <c r="AJ888" s="21"/>
      <c r="AK888" s="15" t="str">
        <f aca="true">IF($AJ888="","",$AJ888-TODAY())</f>
        <v/>
      </c>
      <c r="AL888" s="16" t="str">
        <f aca="false">IF($AJ888="","",IF($AK888&lt;0,"Danger",IF($AK888&lt;=Lists!$M$24,"Alert","OK")))</f>
        <v/>
      </c>
      <c r="AM888" s="19"/>
      <c r="AN888" s="19"/>
      <c r="AO888" s="19"/>
      <c r="AP888" s="19"/>
      <c r="AQ888" s="19"/>
      <c r="AR888" s="19"/>
      <c r="AS888" s="19"/>
      <c r="AT888" s="19"/>
      <c r="AU888" s="19"/>
      <c r="AV888" s="19"/>
    </row>
    <row r="889" customFormat="false" ht="15" hidden="false" customHeight="false" outlineLevel="0" collapsed="false">
      <c r="A889" s="19"/>
      <c r="B889" s="19"/>
      <c r="C889" s="19"/>
      <c r="D889" s="19"/>
      <c r="E889" s="19"/>
      <c r="F889" s="19"/>
      <c r="G889" s="19"/>
      <c r="H889" s="19"/>
      <c r="I889" s="19"/>
      <c r="J889" s="19"/>
      <c r="K889" s="19"/>
      <c r="L889" s="20"/>
      <c r="M889" s="20"/>
      <c r="N889" s="20"/>
      <c r="O889" s="20"/>
      <c r="P889" s="20"/>
      <c r="Q889" s="15" t="str">
        <f aca="false">IF(COUNT($L889:$P889)&lt;5,"",ROUND(($L889*Lists!$M$2+$M889*Lists!$M$3+$N889*Lists!$M$4+$O889*Lists!$M$5+$P889*Lists!$M$6)/5*100,0))</f>
        <v/>
      </c>
      <c r="R889" s="16" t="str">
        <f aca="false">IF($Q889="","",IF($Q889&gt;=Lists!$M$20,"A",IF($Q889&gt;=Lists!$M$21,"B","C")))</f>
        <v/>
      </c>
      <c r="S889" s="16" t="str">
        <f aca="false">IF($A889="","",IF(COUNTIF(Records!$C$5:$C$3000,$A889)=0,"No data",CHOOSE(_xlfn.MAXIFS(Records!$R$5:$R$3000,Records!$C$5:$C$3000,$A889,Records!$Y$5:$Y$3000,"&lt;&gt;Closed")+1,"OK","Alert","Danger")))</f>
        <v/>
      </c>
      <c r="T889" s="15" t="str">
        <f aca="false">IF($A889="","",COUNTIFS(Records!$C$5:$C$3000,$A889,Records!$R$5:$R$3000,"&gt;0",Records!$Y$5:$Y$3000,"&lt;&gt;Closed"))</f>
        <v/>
      </c>
      <c r="U889" s="20"/>
      <c r="V889" s="20"/>
      <c r="W889" s="20"/>
      <c r="X889" s="20"/>
      <c r="Y889" s="20"/>
      <c r="Z889" s="20"/>
      <c r="AA889" s="20"/>
      <c r="AB889" s="20"/>
      <c r="AC889" s="20"/>
      <c r="AD889" s="20"/>
      <c r="AE889" s="20"/>
      <c r="AF889" s="20"/>
      <c r="AG889" s="20"/>
      <c r="AH889" s="20"/>
      <c r="AI889" s="20"/>
      <c r="AJ889" s="21"/>
      <c r="AK889" s="15" t="str">
        <f aca="true">IF($AJ889="","",$AJ889-TODAY())</f>
        <v/>
      </c>
      <c r="AL889" s="16" t="str">
        <f aca="false">IF($AJ889="","",IF($AK889&lt;0,"Danger",IF($AK889&lt;=Lists!$M$24,"Alert","OK")))</f>
        <v/>
      </c>
      <c r="AM889" s="19"/>
      <c r="AN889" s="19"/>
      <c r="AO889" s="19"/>
      <c r="AP889" s="19"/>
      <c r="AQ889" s="19"/>
      <c r="AR889" s="19"/>
      <c r="AS889" s="19"/>
      <c r="AT889" s="19"/>
      <c r="AU889" s="19"/>
      <c r="AV889" s="19"/>
    </row>
    <row r="890" customFormat="false" ht="15" hidden="false" customHeight="false" outlineLevel="0" collapsed="false">
      <c r="A890" s="19"/>
      <c r="B890" s="19"/>
      <c r="C890" s="19"/>
      <c r="D890" s="19"/>
      <c r="E890" s="19"/>
      <c r="F890" s="19"/>
      <c r="G890" s="19"/>
      <c r="H890" s="19"/>
      <c r="I890" s="19"/>
      <c r="J890" s="19"/>
      <c r="K890" s="19"/>
      <c r="L890" s="20"/>
      <c r="M890" s="20"/>
      <c r="N890" s="20"/>
      <c r="O890" s="20"/>
      <c r="P890" s="20"/>
      <c r="Q890" s="15" t="str">
        <f aca="false">IF(COUNT($L890:$P890)&lt;5,"",ROUND(($L890*Lists!$M$2+$M890*Lists!$M$3+$N890*Lists!$M$4+$O890*Lists!$M$5+$P890*Lists!$M$6)/5*100,0))</f>
        <v/>
      </c>
      <c r="R890" s="16" t="str">
        <f aca="false">IF($Q890="","",IF($Q890&gt;=Lists!$M$20,"A",IF($Q890&gt;=Lists!$M$21,"B","C")))</f>
        <v/>
      </c>
      <c r="S890" s="16" t="str">
        <f aca="false">IF($A890="","",IF(COUNTIF(Records!$C$5:$C$3000,$A890)=0,"No data",CHOOSE(_xlfn.MAXIFS(Records!$R$5:$R$3000,Records!$C$5:$C$3000,$A890,Records!$Y$5:$Y$3000,"&lt;&gt;Closed")+1,"OK","Alert","Danger")))</f>
        <v/>
      </c>
      <c r="T890" s="15" t="str">
        <f aca="false">IF($A890="","",COUNTIFS(Records!$C$5:$C$3000,$A890,Records!$R$5:$R$3000,"&gt;0",Records!$Y$5:$Y$3000,"&lt;&gt;Closed"))</f>
        <v/>
      </c>
      <c r="U890" s="20"/>
      <c r="V890" s="20"/>
      <c r="W890" s="20"/>
      <c r="X890" s="20"/>
      <c r="Y890" s="20"/>
      <c r="Z890" s="20"/>
      <c r="AA890" s="20"/>
      <c r="AB890" s="20"/>
      <c r="AC890" s="20"/>
      <c r="AD890" s="20"/>
      <c r="AE890" s="20"/>
      <c r="AF890" s="20"/>
      <c r="AG890" s="20"/>
      <c r="AH890" s="20"/>
      <c r="AI890" s="20"/>
      <c r="AJ890" s="21"/>
      <c r="AK890" s="15" t="str">
        <f aca="true">IF($AJ890="","",$AJ890-TODAY())</f>
        <v/>
      </c>
      <c r="AL890" s="16" t="str">
        <f aca="false">IF($AJ890="","",IF($AK890&lt;0,"Danger",IF($AK890&lt;=Lists!$M$24,"Alert","OK")))</f>
        <v/>
      </c>
      <c r="AM890" s="19"/>
      <c r="AN890" s="19"/>
      <c r="AO890" s="19"/>
      <c r="AP890" s="19"/>
      <c r="AQ890" s="19"/>
      <c r="AR890" s="19"/>
      <c r="AS890" s="19"/>
      <c r="AT890" s="19"/>
      <c r="AU890" s="19"/>
      <c r="AV890" s="19"/>
    </row>
    <row r="891" customFormat="false" ht="15" hidden="false" customHeight="false" outlineLevel="0" collapsed="false">
      <c r="A891" s="19"/>
      <c r="B891" s="19"/>
      <c r="C891" s="19"/>
      <c r="D891" s="19"/>
      <c r="E891" s="19"/>
      <c r="F891" s="19"/>
      <c r="G891" s="19"/>
      <c r="H891" s="19"/>
      <c r="I891" s="19"/>
      <c r="J891" s="19"/>
      <c r="K891" s="19"/>
      <c r="L891" s="20"/>
      <c r="M891" s="20"/>
      <c r="N891" s="20"/>
      <c r="O891" s="20"/>
      <c r="P891" s="20"/>
      <c r="Q891" s="15" t="str">
        <f aca="false">IF(COUNT($L891:$P891)&lt;5,"",ROUND(($L891*Lists!$M$2+$M891*Lists!$M$3+$N891*Lists!$M$4+$O891*Lists!$M$5+$P891*Lists!$M$6)/5*100,0))</f>
        <v/>
      </c>
      <c r="R891" s="16" t="str">
        <f aca="false">IF($Q891="","",IF($Q891&gt;=Lists!$M$20,"A",IF($Q891&gt;=Lists!$M$21,"B","C")))</f>
        <v/>
      </c>
      <c r="S891" s="16" t="str">
        <f aca="false">IF($A891="","",IF(COUNTIF(Records!$C$5:$C$3000,$A891)=0,"No data",CHOOSE(_xlfn.MAXIFS(Records!$R$5:$R$3000,Records!$C$5:$C$3000,$A891,Records!$Y$5:$Y$3000,"&lt;&gt;Closed")+1,"OK","Alert","Danger")))</f>
        <v/>
      </c>
      <c r="T891" s="15" t="str">
        <f aca="false">IF($A891="","",COUNTIFS(Records!$C$5:$C$3000,$A891,Records!$R$5:$R$3000,"&gt;0",Records!$Y$5:$Y$3000,"&lt;&gt;Closed"))</f>
        <v/>
      </c>
      <c r="U891" s="20"/>
      <c r="V891" s="20"/>
      <c r="W891" s="20"/>
      <c r="X891" s="20"/>
      <c r="Y891" s="20"/>
      <c r="Z891" s="20"/>
      <c r="AA891" s="20"/>
      <c r="AB891" s="20"/>
      <c r="AC891" s="20"/>
      <c r="AD891" s="20"/>
      <c r="AE891" s="20"/>
      <c r="AF891" s="20"/>
      <c r="AG891" s="20"/>
      <c r="AH891" s="20"/>
      <c r="AI891" s="20"/>
      <c r="AJ891" s="21"/>
      <c r="AK891" s="15" t="str">
        <f aca="true">IF($AJ891="","",$AJ891-TODAY())</f>
        <v/>
      </c>
      <c r="AL891" s="16" t="str">
        <f aca="false">IF($AJ891="","",IF($AK891&lt;0,"Danger",IF($AK891&lt;=Lists!$M$24,"Alert","OK")))</f>
        <v/>
      </c>
      <c r="AM891" s="19"/>
      <c r="AN891" s="19"/>
      <c r="AO891" s="19"/>
      <c r="AP891" s="19"/>
      <c r="AQ891" s="19"/>
      <c r="AR891" s="19"/>
      <c r="AS891" s="19"/>
      <c r="AT891" s="19"/>
      <c r="AU891" s="19"/>
      <c r="AV891" s="19"/>
    </row>
    <row r="892" customFormat="false" ht="15" hidden="false" customHeight="false" outlineLevel="0" collapsed="false">
      <c r="A892" s="19"/>
      <c r="B892" s="19"/>
      <c r="C892" s="19"/>
      <c r="D892" s="19"/>
      <c r="E892" s="19"/>
      <c r="F892" s="19"/>
      <c r="G892" s="19"/>
      <c r="H892" s="19"/>
      <c r="I892" s="19"/>
      <c r="J892" s="19"/>
      <c r="K892" s="19"/>
      <c r="L892" s="20"/>
      <c r="M892" s="20"/>
      <c r="N892" s="20"/>
      <c r="O892" s="20"/>
      <c r="P892" s="20"/>
      <c r="Q892" s="15" t="str">
        <f aca="false">IF(COUNT($L892:$P892)&lt;5,"",ROUND(($L892*Lists!$M$2+$M892*Lists!$M$3+$N892*Lists!$M$4+$O892*Lists!$M$5+$P892*Lists!$M$6)/5*100,0))</f>
        <v/>
      </c>
      <c r="R892" s="16" t="str">
        <f aca="false">IF($Q892="","",IF($Q892&gt;=Lists!$M$20,"A",IF($Q892&gt;=Lists!$M$21,"B","C")))</f>
        <v/>
      </c>
      <c r="S892" s="16" t="str">
        <f aca="false">IF($A892="","",IF(COUNTIF(Records!$C$5:$C$3000,$A892)=0,"No data",CHOOSE(_xlfn.MAXIFS(Records!$R$5:$R$3000,Records!$C$5:$C$3000,$A892,Records!$Y$5:$Y$3000,"&lt;&gt;Closed")+1,"OK","Alert","Danger")))</f>
        <v/>
      </c>
      <c r="T892" s="15" t="str">
        <f aca="false">IF($A892="","",COUNTIFS(Records!$C$5:$C$3000,$A892,Records!$R$5:$R$3000,"&gt;0",Records!$Y$5:$Y$3000,"&lt;&gt;Closed"))</f>
        <v/>
      </c>
      <c r="U892" s="20"/>
      <c r="V892" s="20"/>
      <c r="W892" s="20"/>
      <c r="X892" s="20"/>
      <c r="Y892" s="20"/>
      <c r="Z892" s="20"/>
      <c r="AA892" s="20"/>
      <c r="AB892" s="20"/>
      <c r="AC892" s="20"/>
      <c r="AD892" s="20"/>
      <c r="AE892" s="20"/>
      <c r="AF892" s="20"/>
      <c r="AG892" s="20"/>
      <c r="AH892" s="20"/>
      <c r="AI892" s="20"/>
      <c r="AJ892" s="21"/>
      <c r="AK892" s="15" t="str">
        <f aca="true">IF($AJ892="","",$AJ892-TODAY())</f>
        <v/>
      </c>
      <c r="AL892" s="16" t="str">
        <f aca="false">IF($AJ892="","",IF($AK892&lt;0,"Danger",IF($AK892&lt;=Lists!$M$24,"Alert","OK")))</f>
        <v/>
      </c>
      <c r="AM892" s="19"/>
      <c r="AN892" s="19"/>
      <c r="AO892" s="19"/>
      <c r="AP892" s="19"/>
      <c r="AQ892" s="19"/>
      <c r="AR892" s="19"/>
      <c r="AS892" s="19"/>
      <c r="AT892" s="19"/>
      <c r="AU892" s="19"/>
      <c r="AV892" s="19"/>
    </row>
    <row r="893" customFormat="false" ht="15" hidden="false" customHeight="false" outlineLevel="0" collapsed="false">
      <c r="A893" s="19"/>
      <c r="B893" s="19"/>
      <c r="C893" s="19"/>
      <c r="D893" s="19"/>
      <c r="E893" s="19"/>
      <c r="F893" s="19"/>
      <c r="G893" s="19"/>
      <c r="H893" s="19"/>
      <c r="I893" s="19"/>
      <c r="J893" s="19"/>
      <c r="K893" s="19"/>
      <c r="L893" s="20"/>
      <c r="M893" s="20"/>
      <c r="N893" s="20"/>
      <c r="O893" s="20"/>
      <c r="P893" s="20"/>
      <c r="Q893" s="15" t="str">
        <f aca="false">IF(COUNT($L893:$P893)&lt;5,"",ROUND(($L893*Lists!$M$2+$M893*Lists!$M$3+$N893*Lists!$M$4+$O893*Lists!$M$5+$P893*Lists!$M$6)/5*100,0))</f>
        <v/>
      </c>
      <c r="R893" s="16" t="str">
        <f aca="false">IF($Q893="","",IF($Q893&gt;=Lists!$M$20,"A",IF($Q893&gt;=Lists!$M$21,"B","C")))</f>
        <v/>
      </c>
      <c r="S893" s="16" t="str">
        <f aca="false">IF($A893="","",IF(COUNTIF(Records!$C$5:$C$3000,$A893)=0,"No data",CHOOSE(_xlfn.MAXIFS(Records!$R$5:$R$3000,Records!$C$5:$C$3000,$A893,Records!$Y$5:$Y$3000,"&lt;&gt;Closed")+1,"OK","Alert","Danger")))</f>
        <v/>
      </c>
      <c r="T893" s="15" t="str">
        <f aca="false">IF($A893="","",COUNTIFS(Records!$C$5:$C$3000,$A893,Records!$R$5:$R$3000,"&gt;0",Records!$Y$5:$Y$3000,"&lt;&gt;Closed"))</f>
        <v/>
      </c>
      <c r="U893" s="20"/>
      <c r="V893" s="20"/>
      <c r="W893" s="20"/>
      <c r="X893" s="20"/>
      <c r="Y893" s="20"/>
      <c r="Z893" s="20"/>
      <c r="AA893" s="20"/>
      <c r="AB893" s="20"/>
      <c r="AC893" s="20"/>
      <c r="AD893" s="20"/>
      <c r="AE893" s="20"/>
      <c r="AF893" s="20"/>
      <c r="AG893" s="20"/>
      <c r="AH893" s="20"/>
      <c r="AI893" s="20"/>
      <c r="AJ893" s="21"/>
      <c r="AK893" s="15" t="str">
        <f aca="true">IF($AJ893="","",$AJ893-TODAY())</f>
        <v/>
      </c>
      <c r="AL893" s="16" t="str">
        <f aca="false">IF($AJ893="","",IF($AK893&lt;0,"Danger",IF($AK893&lt;=Lists!$M$24,"Alert","OK")))</f>
        <v/>
      </c>
      <c r="AM893" s="19"/>
      <c r="AN893" s="19"/>
      <c r="AO893" s="19"/>
      <c r="AP893" s="19"/>
      <c r="AQ893" s="19"/>
      <c r="AR893" s="19"/>
      <c r="AS893" s="19"/>
      <c r="AT893" s="19"/>
      <c r="AU893" s="19"/>
      <c r="AV893" s="19"/>
    </row>
    <row r="894" customFormat="false" ht="15" hidden="false" customHeight="false" outlineLevel="0" collapsed="false">
      <c r="A894" s="19"/>
      <c r="B894" s="19"/>
      <c r="C894" s="19"/>
      <c r="D894" s="19"/>
      <c r="E894" s="19"/>
      <c r="F894" s="19"/>
      <c r="G894" s="19"/>
      <c r="H894" s="19"/>
      <c r="I894" s="19"/>
      <c r="J894" s="19"/>
      <c r="K894" s="19"/>
      <c r="L894" s="20"/>
      <c r="M894" s="20"/>
      <c r="N894" s="20"/>
      <c r="O894" s="20"/>
      <c r="P894" s="20"/>
      <c r="Q894" s="15" t="str">
        <f aca="false">IF(COUNT($L894:$P894)&lt;5,"",ROUND(($L894*Lists!$M$2+$M894*Lists!$M$3+$N894*Lists!$M$4+$O894*Lists!$M$5+$P894*Lists!$M$6)/5*100,0))</f>
        <v/>
      </c>
      <c r="R894" s="16" t="str">
        <f aca="false">IF($Q894="","",IF($Q894&gt;=Lists!$M$20,"A",IF($Q894&gt;=Lists!$M$21,"B","C")))</f>
        <v/>
      </c>
      <c r="S894" s="16" t="str">
        <f aca="false">IF($A894="","",IF(COUNTIF(Records!$C$5:$C$3000,$A894)=0,"No data",CHOOSE(_xlfn.MAXIFS(Records!$R$5:$R$3000,Records!$C$5:$C$3000,$A894,Records!$Y$5:$Y$3000,"&lt;&gt;Closed")+1,"OK","Alert","Danger")))</f>
        <v/>
      </c>
      <c r="T894" s="15" t="str">
        <f aca="false">IF($A894="","",COUNTIFS(Records!$C$5:$C$3000,$A894,Records!$R$5:$R$3000,"&gt;0",Records!$Y$5:$Y$3000,"&lt;&gt;Closed"))</f>
        <v/>
      </c>
      <c r="U894" s="20"/>
      <c r="V894" s="20"/>
      <c r="W894" s="20"/>
      <c r="X894" s="20"/>
      <c r="Y894" s="20"/>
      <c r="Z894" s="20"/>
      <c r="AA894" s="20"/>
      <c r="AB894" s="20"/>
      <c r="AC894" s="20"/>
      <c r="AD894" s="20"/>
      <c r="AE894" s="20"/>
      <c r="AF894" s="20"/>
      <c r="AG894" s="20"/>
      <c r="AH894" s="20"/>
      <c r="AI894" s="20"/>
      <c r="AJ894" s="21"/>
      <c r="AK894" s="15" t="str">
        <f aca="true">IF($AJ894="","",$AJ894-TODAY())</f>
        <v/>
      </c>
      <c r="AL894" s="16" t="str">
        <f aca="false">IF($AJ894="","",IF($AK894&lt;0,"Danger",IF($AK894&lt;=Lists!$M$24,"Alert","OK")))</f>
        <v/>
      </c>
      <c r="AM894" s="19"/>
      <c r="AN894" s="19"/>
      <c r="AO894" s="19"/>
      <c r="AP894" s="19"/>
      <c r="AQ894" s="19"/>
      <c r="AR894" s="19"/>
      <c r="AS894" s="19"/>
      <c r="AT894" s="19"/>
      <c r="AU894" s="19"/>
      <c r="AV894" s="19"/>
    </row>
    <row r="895" customFormat="false" ht="15" hidden="false" customHeight="false" outlineLevel="0" collapsed="false">
      <c r="A895" s="19"/>
      <c r="B895" s="19"/>
      <c r="C895" s="19"/>
      <c r="D895" s="19"/>
      <c r="E895" s="19"/>
      <c r="F895" s="19"/>
      <c r="G895" s="19"/>
      <c r="H895" s="19"/>
      <c r="I895" s="19"/>
      <c r="J895" s="19"/>
      <c r="K895" s="19"/>
      <c r="L895" s="20"/>
      <c r="M895" s="20"/>
      <c r="N895" s="20"/>
      <c r="O895" s="20"/>
      <c r="P895" s="20"/>
      <c r="Q895" s="15" t="str">
        <f aca="false">IF(COUNT($L895:$P895)&lt;5,"",ROUND(($L895*Lists!$M$2+$M895*Lists!$M$3+$N895*Lists!$M$4+$O895*Lists!$M$5+$P895*Lists!$M$6)/5*100,0))</f>
        <v/>
      </c>
      <c r="R895" s="16" t="str">
        <f aca="false">IF($Q895="","",IF($Q895&gt;=Lists!$M$20,"A",IF($Q895&gt;=Lists!$M$21,"B","C")))</f>
        <v/>
      </c>
      <c r="S895" s="16" t="str">
        <f aca="false">IF($A895="","",IF(COUNTIF(Records!$C$5:$C$3000,$A895)=0,"No data",CHOOSE(_xlfn.MAXIFS(Records!$R$5:$R$3000,Records!$C$5:$C$3000,$A895,Records!$Y$5:$Y$3000,"&lt;&gt;Closed")+1,"OK","Alert","Danger")))</f>
        <v/>
      </c>
      <c r="T895" s="15" t="str">
        <f aca="false">IF($A895="","",COUNTIFS(Records!$C$5:$C$3000,$A895,Records!$R$5:$R$3000,"&gt;0",Records!$Y$5:$Y$3000,"&lt;&gt;Closed"))</f>
        <v/>
      </c>
      <c r="U895" s="20"/>
      <c r="V895" s="20"/>
      <c r="W895" s="20"/>
      <c r="X895" s="20"/>
      <c r="Y895" s="20"/>
      <c r="Z895" s="20"/>
      <c r="AA895" s="20"/>
      <c r="AB895" s="20"/>
      <c r="AC895" s="20"/>
      <c r="AD895" s="20"/>
      <c r="AE895" s="20"/>
      <c r="AF895" s="20"/>
      <c r="AG895" s="20"/>
      <c r="AH895" s="20"/>
      <c r="AI895" s="20"/>
      <c r="AJ895" s="21"/>
      <c r="AK895" s="15" t="str">
        <f aca="true">IF($AJ895="","",$AJ895-TODAY())</f>
        <v/>
      </c>
      <c r="AL895" s="16" t="str">
        <f aca="false">IF($AJ895="","",IF($AK895&lt;0,"Danger",IF($AK895&lt;=Lists!$M$24,"Alert","OK")))</f>
        <v/>
      </c>
      <c r="AM895" s="19"/>
      <c r="AN895" s="19"/>
      <c r="AO895" s="19"/>
      <c r="AP895" s="19"/>
      <c r="AQ895" s="19"/>
      <c r="AR895" s="19"/>
      <c r="AS895" s="19"/>
      <c r="AT895" s="19"/>
      <c r="AU895" s="19"/>
      <c r="AV895" s="19"/>
    </row>
    <row r="896" customFormat="false" ht="15" hidden="false" customHeight="false" outlineLevel="0" collapsed="false">
      <c r="A896" s="19"/>
      <c r="B896" s="19"/>
      <c r="C896" s="19"/>
      <c r="D896" s="19"/>
      <c r="E896" s="19"/>
      <c r="F896" s="19"/>
      <c r="G896" s="19"/>
      <c r="H896" s="19"/>
      <c r="I896" s="19"/>
      <c r="J896" s="19"/>
      <c r="K896" s="19"/>
      <c r="L896" s="20"/>
      <c r="M896" s="20"/>
      <c r="N896" s="20"/>
      <c r="O896" s="20"/>
      <c r="P896" s="20"/>
      <c r="Q896" s="15" t="str">
        <f aca="false">IF(COUNT($L896:$P896)&lt;5,"",ROUND(($L896*Lists!$M$2+$M896*Lists!$M$3+$N896*Lists!$M$4+$O896*Lists!$M$5+$P896*Lists!$M$6)/5*100,0))</f>
        <v/>
      </c>
      <c r="R896" s="16" t="str">
        <f aca="false">IF($Q896="","",IF($Q896&gt;=Lists!$M$20,"A",IF($Q896&gt;=Lists!$M$21,"B","C")))</f>
        <v/>
      </c>
      <c r="S896" s="16" t="str">
        <f aca="false">IF($A896="","",IF(COUNTIF(Records!$C$5:$C$3000,$A896)=0,"No data",CHOOSE(_xlfn.MAXIFS(Records!$R$5:$R$3000,Records!$C$5:$C$3000,$A896,Records!$Y$5:$Y$3000,"&lt;&gt;Closed")+1,"OK","Alert","Danger")))</f>
        <v/>
      </c>
      <c r="T896" s="15" t="str">
        <f aca="false">IF($A896="","",COUNTIFS(Records!$C$5:$C$3000,$A896,Records!$R$5:$R$3000,"&gt;0",Records!$Y$5:$Y$3000,"&lt;&gt;Closed"))</f>
        <v/>
      </c>
      <c r="U896" s="20"/>
      <c r="V896" s="20"/>
      <c r="W896" s="20"/>
      <c r="X896" s="20"/>
      <c r="Y896" s="20"/>
      <c r="Z896" s="20"/>
      <c r="AA896" s="20"/>
      <c r="AB896" s="20"/>
      <c r="AC896" s="20"/>
      <c r="AD896" s="20"/>
      <c r="AE896" s="20"/>
      <c r="AF896" s="20"/>
      <c r="AG896" s="20"/>
      <c r="AH896" s="20"/>
      <c r="AI896" s="20"/>
      <c r="AJ896" s="21"/>
      <c r="AK896" s="15" t="str">
        <f aca="true">IF($AJ896="","",$AJ896-TODAY())</f>
        <v/>
      </c>
      <c r="AL896" s="16" t="str">
        <f aca="false">IF($AJ896="","",IF($AK896&lt;0,"Danger",IF($AK896&lt;=Lists!$M$24,"Alert","OK")))</f>
        <v/>
      </c>
      <c r="AM896" s="19"/>
      <c r="AN896" s="19"/>
      <c r="AO896" s="19"/>
      <c r="AP896" s="19"/>
      <c r="AQ896" s="19"/>
      <c r="AR896" s="19"/>
      <c r="AS896" s="19"/>
      <c r="AT896" s="19"/>
      <c r="AU896" s="19"/>
      <c r="AV896" s="19"/>
    </row>
    <row r="897" customFormat="false" ht="15" hidden="false" customHeight="false" outlineLevel="0" collapsed="false">
      <c r="A897" s="19"/>
      <c r="B897" s="19"/>
      <c r="C897" s="19"/>
      <c r="D897" s="19"/>
      <c r="E897" s="19"/>
      <c r="F897" s="19"/>
      <c r="G897" s="19"/>
      <c r="H897" s="19"/>
      <c r="I897" s="19"/>
      <c r="J897" s="19"/>
      <c r="K897" s="19"/>
      <c r="L897" s="20"/>
      <c r="M897" s="20"/>
      <c r="N897" s="20"/>
      <c r="O897" s="20"/>
      <c r="P897" s="20"/>
      <c r="Q897" s="15" t="str">
        <f aca="false">IF(COUNT($L897:$P897)&lt;5,"",ROUND(($L897*Lists!$M$2+$M897*Lists!$M$3+$N897*Lists!$M$4+$O897*Lists!$M$5+$P897*Lists!$M$6)/5*100,0))</f>
        <v/>
      </c>
      <c r="R897" s="16" t="str">
        <f aca="false">IF($Q897="","",IF($Q897&gt;=Lists!$M$20,"A",IF($Q897&gt;=Lists!$M$21,"B","C")))</f>
        <v/>
      </c>
      <c r="S897" s="16" t="str">
        <f aca="false">IF($A897="","",IF(COUNTIF(Records!$C$5:$C$3000,$A897)=0,"No data",CHOOSE(_xlfn.MAXIFS(Records!$R$5:$R$3000,Records!$C$5:$C$3000,$A897,Records!$Y$5:$Y$3000,"&lt;&gt;Closed")+1,"OK","Alert","Danger")))</f>
        <v/>
      </c>
      <c r="T897" s="15" t="str">
        <f aca="false">IF($A897="","",COUNTIFS(Records!$C$5:$C$3000,$A897,Records!$R$5:$R$3000,"&gt;0",Records!$Y$5:$Y$3000,"&lt;&gt;Closed"))</f>
        <v/>
      </c>
      <c r="U897" s="20"/>
      <c r="V897" s="20"/>
      <c r="W897" s="20"/>
      <c r="X897" s="20"/>
      <c r="Y897" s="20"/>
      <c r="Z897" s="20"/>
      <c r="AA897" s="20"/>
      <c r="AB897" s="20"/>
      <c r="AC897" s="20"/>
      <c r="AD897" s="20"/>
      <c r="AE897" s="20"/>
      <c r="AF897" s="20"/>
      <c r="AG897" s="20"/>
      <c r="AH897" s="20"/>
      <c r="AI897" s="20"/>
      <c r="AJ897" s="21"/>
      <c r="AK897" s="15" t="str">
        <f aca="true">IF($AJ897="","",$AJ897-TODAY())</f>
        <v/>
      </c>
      <c r="AL897" s="16" t="str">
        <f aca="false">IF($AJ897="","",IF($AK897&lt;0,"Danger",IF($AK897&lt;=Lists!$M$24,"Alert","OK")))</f>
        <v/>
      </c>
      <c r="AM897" s="19"/>
      <c r="AN897" s="19"/>
      <c r="AO897" s="19"/>
      <c r="AP897" s="19"/>
      <c r="AQ897" s="19"/>
      <c r="AR897" s="19"/>
      <c r="AS897" s="19"/>
      <c r="AT897" s="19"/>
      <c r="AU897" s="19"/>
      <c r="AV897" s="19"/>
    </row>
    <row r="898" customFormat="false" ht="15" hidden="false" customHeight="false" outlineLevel="0" collapsed="false">
      <c r="A898" s="19"/>
      <c r="B898" s="19"/>
      <c r="C898" s="19"/>
      <c r="D898" s="19"/>
      <c r="E898" s="19"/>
      <c r="F898" s="19"/>
      <c r="G898" s="19"/>
      <c r="H898" s="19"/>
      <c r="I898" s="19"/>
      <c r="J898" s="19"/>
      <c r="K898" s="19"/>
      <c r="L898" s="20"/>
      <c r="M898" s="20"/>
      <c r="N898" s="20"/>
      <c r="O898" s="20"/>
      <c r="P898" s="20"/>
      <c r="Q898" s="15" t="str">
        <f aca="false">IF(COUNT($L898:$P898)&lt;5,"",ROUND(($L898*Lists!$M$2+$M898*Lists!$M$3+$N898*Lists!$M$4+$O898*Lists!$M$5+$P898*Lists!$M$6)/5*100,0))</f>
        <v/>
      </c>
      <c r="R898" s="16" t="str">
        <f aca="false">IF($Q898="","",IF($Q898&gt;=Lists!$M$20,"A",IF($Q898&gt;=Lists!$M$21,"B","C")))</f>
        <v/>
      </c>
      <c r="S898" s="16" t="str">
        <f aca="false">IF($A898="","",IF(COUNTIF(Records!$C$5:$C$3000,$A898)=0,"No data",CHOOSE(_xlfn.MAXIFS(Records!$R$5:$R$3000,Records!$C$5:$C$3000,$A898,Records!$Y$5:$Y$3000,"&lt;&gt;Closed")+1,"OK","Alert","Danger")))</f>
        <v/>
      </c>
      <c r="T898" s="15" t="str">
        <f aca="false">IF($A898="","",COUNTIFS(Records!$C$5:$C$3000,$A898,Records!$R$5:$R$3000,"&gt;0",Records!$Y$5:$Y$3000,"&lt;&gt;Closed"))</f>
        <v/>
      </c>
      <c r="U898" s="20"/>
      <c r="V898" s="20"/>
      <c r="W898" s="20"/>
      <c r="X898" s="20"/>
      <c r="Y898" s="20"/>
      <c r="Z898" s="20"/>
      <c r="AA898" s="20"/>
      <c r="AB898" s="20"/>
      <c r="AC898" s="20"/>
      <c r="AD898" s="20"/>
      <c r="AE898" s="20"/>
      <c r="AF898" s="20"/>
      <c r="AG898" s="20"/>
      <c r="AH898" s="20"/>
      <c r="AI898" s="20"/>
      <c r="AJ898" s="21"/>
      <c r="AK898" s="15" t="str">
        <f aca="true">IF($AJ898="","",$AJ898-TODAY())</f>
        <v/>
      </c>
      <c r="AL898" s="16" t="str">
        <f aca="false">IF($AJ898="","",IF($AK898&lt;0,"Danger",IF($AK898&lt;=Lists!$M$24,"Alert","OK")))</f>
        <v/>
      </c>
      <c r="AM898" s="19"/>
      <c r="AN898" s="19"/>
      <c r="AO898" s="19"/>
      <c r="AP898" s="19"/>
      <c r="AQ898" s="19"/>
      <c r="AR898" s="19"/>
      <c r="AS898" s="19"/>
      <c r="AT898" s="19"/>
      <c r="AU898" s="19"/>
      <c r="AV898" s="19"/>
    </row>
    <row r="899" customFormat="false" ht="15" hidden="false" customHeight="false" outlineLevel="0" collapsed="false">
      <c r="A899" s="19"/>
      <c r="B899" s="19"/>
      <c r="C899" s="19"/>
      <c r="D899" s="19"/>
      <c r="E899" s="19"/>
      <c r="F899" s="19"/>
      <c r="G899" s="19"/>
      <c r="H899" s="19"/>
      <c r="I899" s="19"/>
      <c r="J899" s="19"/>
      <c r="K899" s="19"/>
      <c r="L899" s="20"/>
      <c r="M899" s="20"/>
      <c r="N899" s="20"/>
      <c r="O899" s="20"/>
      <c r="P899" s="20"/>
      <c r="Q899" s="15" t="str">
        <f aca="false">IF(COUNT($L899:$P899)&lt;5,"",ROUND(($L899*Lists!$M$2+$M899*Lists!$M$3+$N899*Lists!$M$4+$O899*Lists!$M$5+$P899*Lists!$M$6)/5*100,0))</f>
        <v/>
      </c>
      <c r="R899" s="16" t="str">
        <f aca="false">IF($Q899="","",IF($Q899&gt;=Lists!$M$20,"A",IF($Q899&gt;=Lists!$M$21,"B","C")))</f>
        <v/>
      </c>
      <c r="S899" s="16" t="str">
        <f aca="false">IF($A899="","",IF(COUNTIF(Records!$C$5:$C$3000,$A899)=0,"No data",CHOOSE(_xlfn.MAXIFS(Records!$R$5:$R$3000,Records!$C$5:$C$3000,$A899,Records!$Y$5:$Y$3000,"&lt;&gt;Closed")+1,"OK","Alert","Danger")))</f>
        <v/>
      </c>
      <c r="T899" s="15" t="str">
        <f aca="false">IF($A899="","",COUNTIFS(Records!$C$5:$C$3000,$A899,Records!$R$5:$R$3000,"&gt;0",Records!$Y$5:$Y$3000,"&lt;&gt;Closed"))</f>
        <v/>
      </c>
      <c r="U899" s="20"/>
      <c r="V899" s="20"/>
      <c r="W899" s="20"/>
      <c r="X899" s="20"/>
      <c r="Y899" s="20"/>
      <c r="Z899" s="20"/>
      <c r="AA899" s="20"/>
      <c r="AB899" s="20"/>
      <c r="AC899" s="20"/>
      <c r="AD899" s="20"/>
      <c r="AE899" s="20"/>
      <c r="AF899" s="20"/>
      <c r="AG899" s="20"/>
      <c r="AH899" s="20"/>
      <c r="AI899" s="20"/>
      <c r="AJ899" s="21"/>
      <c r="AK899" s="15" t="str">
        <f aca="true">IF($AJ899="","",$AJ899-TODAY())</f>
        <v/>
      </c>
      <c r="AL899" s="16" t="str">
        <f aca="false">IF($AJ899="","",IF($AK899&lt;0,"Danger",IF($AK899&lt;=Lists!$M$24,"Alert","OK")))</f>
        <v/>
      </c>
      <c r="AM899" s="19"/>
      <c r="AN899" s="19"/>
      <c r="AO899" s="19"/>
      <c r="AP899" s="19"/>
      <c r="AQ899" s="19"/>
      <c r="AR899" s="19"/>
      <c r="AS899" s="19"/>
      <c r="AT899" s="19"/>
      <c r="AU899" s="19"/>
      <c r="AV899" s="19"/>
    </row>
    <row r="900" customFormat="false" ht="15" hidden="false" customHeight="false" outlineLevel="0" collapsed="false">
      <c r="A900" s="19"/>
      <c r="B900" s="19"/>
      <c r="C900" s="19"/>
      <c r="D900" s="19"/>
      <c r="E900" s="19"/>
      <c r="F900" s="19"/>
      <c r="G900" s="19"/>
      <c r="H900" s="19"/>
      <c r="I900" s="19"/>
      <c r="J900" s="19"/>
      <c r="K900" s="19"/>
      <c r="L900" s="20"/>
      <c r="M900" s="20"/>
      <c r="N900" s="20"/>
      <c r="O900" s="20"/>
      <c r="P900" s="20"/>
      <c r="Q900" s="15" t="str">
        <f aca="false">IF(COUNT($L900:$P900)&lt;5,"",ROUND(($L900*Lists!$M$2+$M900*Lists!$M$3+$N900*Lists!$M$4+$O900*Lists!$M$5+$P900*Lists!$M$6)/5*100,0))</f>
        <v/>
      </c>
      <c r="R900" s="16" t="str">
        <f aca="false">IF($Q900="","",IF($Q900&gt;=Lists!$M$20,"A",IF($Q900&gt;=Lists!$M$21,"B","C")))</f>
        <v/>
      </c>
      <c r="S900" s="16" t="str">
        <f aca="false">IF($A900="","",IF(COUNTIF(Records!$C$5:$C$3000,$A900)=0,"No data",CHOOSE(_xlfn.MAXIFS(Records!$R$5:$R$3000,Records!$C$5:$C$3000,$A900,Records!$Y$5:$Y$3000,"&lt;&gt;Closed")+1,"OK","Alert","Danger")))</f>
        <v/>
      </c>
      <c r="T900" s="15" t="str">
        <f aca="false">IF($A900="","",COUNTIFS(Records!$C$5:$C$3000,$A900,Records!$R$5:$R$3000,"&gt;0",Records!$Y$5:$Y$3000,"&lt;&gt;Closed"))</f>
        <v/>
      </c>
      <c r="U900" s="20"/>
      <c r="V900" s="20"/>
      <c r="W900" s="20"/>
      <c r="X900" s="20"/>
      <c r="Y900" s="20"/>
      <c r="Z900" s="20"/>
      <c r="AA900" s="20"/>
      <c r="AB900" s="20"/>
      <c r="AC900" s="20"/>
      <c r="AD900" s="20"/>
      <c r="AE900" s="20"/>
      <c r="AF900" s="20"/>
      <c r="AG900" s="20"/>
      <c r="AH900" s="20"/>
      <c r="AI900" s="20"/>
      <c r="AJ900" s="21"/>
      <c r="AK900" s="15" t="str">
        <f aca="true">IF($AJ900="","",$AJ900-TODAY())</f>
        <v/>
      </c>
      <c r="AL900" s="16" t="str">
        <f aca="false">IF($AJ900="","",IF($AK900&lt;0,"Danger",IF($AK900&lt;=Lists!$M$24,"Alert","OK")))</f>
        <v/>
      </c>
      <c r="AM900" s="19"/>
      <c r="AN900" s="19"/>
      <c r="AO900" s="19"/>
      <c r="AP900" s="19"/>
      <c r="AQ900" s="19"/>
      <c r="AR900" s="19"/>
      <c r="AS900" s="19"/>
      <c r="AT900" s="19"/>
      <c r="AU900" s="19"/>
      <c r="AV900" s="19"/>
    </row>
    <row r="901" customFormat="false" ht="15" hidden="false" customHeight="false" outlineLevel="0" collapsed="false">
      <c r="A901" s="19"/>
      <c r="B901" s="19"/>
      <c r="C901" s="19"/>
      <c r="D901" s="19"/>
      <c r="E901" s="19"/>
      <c r="F901" s="19"/>
      <c r="G901" s="19"/>
      <c r="H901" s="19"/>
      <c r="I901" s="19"/>
      <c r="J901" s="19"/>
      <c r="K901" s="19"/>
      <c r="L901" s="20"/>
      <c r="M901" s="20"/>
      <c r="N901" s="20"/>
      <c r="O901" s="20"/>
      <c r="P901" s="20"/>
      <c r="Q901" s="15" t="str">
        <f aca="false">IF(COUNT($L901:$P901)&lt;5,"",ROUND(($L901*Lists!$M$2+$M901*Lists!$M$3+$N901*Lists!$M$4+$O901*Lists!$M$5+$P901*Lists!$M$6)/5*100,0))</f>
        <v/>
      </c>
      <c r="R901" s="16" t="str">
        <f aca="false">IF($Q901="","",IF($Q901&gt;=Lists!$M$20,"A",IF($Q901&gt;=Lists!$M$21,"B","C")))</f>
        <v/>
      </c>
      <c r="S901" s="16" t="str">
        <f aca="false">IF($A901="","",IF(COUNTIF(Records!$C$5:$C$3000,$A901)=0,"No data",CHOOSE(_xlfn.MAXIFS(Records!$R$5:$R$3000,Records!$C$5:$C$3000,$A901,Records!$Y$5:$Y$3000,"&lt;&gt;Closed")+1,"OK","Alert","Danger")))</f>
        <v/>
      </c>
      <c r="T901" s="15" t="str">
        <f aca="false">IF($A901="","",COUNTIFS(Records!$C$5:$C$3000,$A901,Records!$R$5:$R$3000,"&gt;0",Records!$Y$5:$Y$3000,"&lt;&gt;Closed"))</f>
        <v/>
      </c>
      <c r="U901" s="20"/>
      <c r="V901" s="20"/>
      <c r="W901" s="20"/>
      <c r="X901" s="20"/>
      <c r="Y901" s="20"/>
      <c r="Z901" s="20"/>
      <c r="AA901" s="20"/>
      <c r="AB901" s="20"/>
      <c r="AC901" s="20"/>
      <c r="AD901" s="20"/>
      <c r="AE901" s="20"/>
      <c r="AF901" s="20"/>
      <c r="AG901" s="20"/>
      <c r="AH901" s="20"/>
      <c r="AI901" s="20"/>
      <c r="AJ901" s="21"/>
      <c r="AK901" s="15" t="str">
        <f aca="true">IF($AJ901="","",$AJ901-TODAY())</f>
        <v/>
      </c>
      <c r="AL901" s="16" t="str">
        <f aca="false">IF($AJ901="","",IF($AK901&lt;0,"Danger",IF($AK901&lt;=Lists!$M$24,"Alert","OK")))</f>
        <v/>
      </c>
      <c r="AM901" s="19"/>
      <c r="AN901" s="19"/>
      <c r="AO901" s="19"/>
      <c r="AP901" s="19"/>
      <c r="AQ901" s="19"/>
      <c r="AR901" s="19"/>
      <c r="AS901" s="19"/>
      <c r="AT901" s="19"/>
      <c r="AU901" s="19"/>
      <c r="AV901" s="19"/>
    </row>
    <row r="902" customFormat="false" ht="15" hidden="false" customHeight="false" outlineLevel="0" collapsed="false">
      <c r="A902" s="19"/>
      <c r="B902" s="19"/>
      <c r="C902" s="19"/>
      <c r="D902" s="19"/>
      <c r="E902" s="19"/>
      <c r="F902" s="19"/>
      <c r="G902" s="19"/>
      <c r="H902" s="19"/>
      <c r="I902" s="19"/>
      <c r="J902" s="19"/>
      <c r="K902" s="19"/>
      <c r="L902" s="20"/>
      <c r="M902" s="20"/>
      <c r="N902" s="20"/>
      <c r="O902" s="20"/>
      <c r="P902" s="20"/>
      <c r="Q902" s="15" t="str">
        <f aca="false">IF(COUNT($L902:$P902)&lt;5,"",ROUND(($L902*Lists!$M$2+$M902*Lists!$M$3+$N902*Lists!$M$4+$O902*Lists!$M$5+$P902*Lists!$M$6)/5*100,0))</f>
        <v/>
      </c>
      <c r="R902" s="16" t="str">
        <f aca="false">IF($Q902="","",IF($Q902&gt;=Lists!$M$20,"A",IF($Q902&gt;=Lists!$M$21,"B","C")))</f>
        <v/>
      </c>
      <c r="S902" s="16" t="str">
        <f aca="false">IF($A902="","",IF(COUNTIF(Records!$C$5:$C$3000,$A902)=0,"No data",CHOOSE(_xlfn.MAXIFS(Records!$R$5:$R$3000,Records!$C$5:$C$3000,$A902,Records!$Y$5:$Y$3000,"&lt;&gt;Closed")+1,"OK","Alert","Danger")))</f>
        <v/>
      </c>
      <c r="T902" s="15" t="str">
        <f aca="false">IF($A902="","",COUNTIFS(Records!$C$5:$C$3000,$A902,Records!$R$5:$R$3000,"&gt;0",Records!$Y$5:$Y$3000,"&lt;&gt;Closed"))</f>
        <v/>
      </c>
      <c r="U902" s="20"/>
      <c r="V902" s="20"/>
      <c r="W902" s="20"/>
      <c r="X902" s="20"/>
      <c r="Y902" s="20"/>
      <c r="Z902" s="20"/>
      <c r="AA902" s="20"/>
      <c r="AB902" s="20"/>
      <c r="AC902" s="20"/>
      <c r="AD902" s="20"/>
      <c r="AE902" s="20"/>
      <c r="AF902" s="20"/>
      <c r="AG902" s="20"/>
      <c r="AH902" s="20"/>
      <c r="AI902" s="20"/>
      <c r="AJ902" s="21"/>
      <c r="AK902" s="15" t="str">
        <f aca="true">IF($AJ902="","",$AJ902-TODAY())</f>
        <v/>
      </c>
      <c r="AL902" s="16" t="str">
        <f aca="false">IF($AJ902="","",IF($AK902&lt;0,"Danger",IF($AK902&lt;=Lists!$M$24,"Alert","OK")))</f>
        <v/>
      </c>
      <c r="AM902" s="19"/>
      <c r="AN902" s="19"/>
      <c r="AO902" s="19"/>
      <c r="AP902" s="19"/>
      <c r="AQ902" s="19"/>
      <c r="AR902" s="19"/>
      <c r="AS902" s="19"/>
      <c r="AT902" s="19"/>
      <c r="AU902" s="19"/>
      <c r="AV902" s="19"/>
    </row>
    <row r="903" customFormat="false" ht="15" hidden="false" customHeight="false" outlineLevel="0" collapsed="false">
      <c r="A903" s="19"/>
      <c r="B903" s="19"/>
      <c r="C903" s="19"/>
      <c r="D903" s="19"/>
      <c r="E903" s="19"/>
      <c r="F903" s="19"/>
      <c r="G903" s="19"/>
      <c r="H903" s="19"/>
      <c r="I903" s="19"/>
      <c r="J903" s="19"/>
      <c r="K903" s="19"/>
      <c r="L903" s="20"/>
      <c r="M903" s="20"/>
      <c r="N903" s="20"/>
      <c r="O903" s="20"/>
      <c r="P903" s="20"/>
      <c r="Q903" s="15" t="str">
        <f aca="false">IF(COUNT($L903:$P903)&lt;5,"",ROUND(($L903*Lists!$M$2+$M903*Lists!$M$3+$N903*Lists!$M$4+$O903*Lists!$M$5+$P903*Lists!$M$6)/5*100,0))</f>
        <v/>
      </c>
      <c r="R903" s="16" t="str">
        <f aca="false">IF($Q903="","",IF($Q903&gt;=Lists!$M$20,"A",IF($Q903&gt;=Lists!$M$21,"B","C")))</f>
        <v/>
      </c>
      <c r="S903" s="16" t="str">
        <f aca="false">IF($A903="","",IF(COUNTIF(Records!$C$5:$C$3000,$A903)=0,"No data",CHOOSE(_xlfn.MAXIFS(Records!$R$5:$R$3000,Records!$C$5:$C$3000,$A903,Records!$Y$5:$Y$3000,"&lt;&gt;Closed")+1,"OK","Alert","Danger")))</f>
        <v/>
      </c>
      <c r="T903" s="15" t="str">
        <f aca="false">IF($A903="","",COUNTIFS(Records!$C$5:$C$3000,$A903,Records!$R$5:$R$3000,"&gt;0",Records!$Y$5:$Y$3000,"&lt;&gt;Closed"))</f>
        <v/>
      </c>
      <c r="U903" s="20"/>
      <c r="V903" s="20"/>
      <c r="W903" s="20"/>
      <c r="X903" s="20"/>
      <c r="Y903" s="20"/>
      <c r="Z903" s="20"/>
      <c r="AA903" s="20"/>
      <c r="AB903" s="20"/>
      <c r="AC903" s="20"/>
      <c r="AD903" s="20"/>
      <c r="AE903" s="20"/>
      <c r="AF903" s="20"/>
      <c r="AG903" s="20"/>
      <c r="AH903" s="20"/>
      <c r="AI903" s="20"/>
      <c r="AJ903" s="21"/>
      <c r="AK903" s="15" t="str">
        <f aca="true">IF($AJ903="","",$AJ903-TODAY())</f>
        <v/>
      </c>
      <c r="AL903" s="16" t="str">
        <f aca="false">IF($AJ903="","",IF($AK903&lt;0,"Danger",IF($AK903&lt;=Lists!$M$24,"Alert","OK")))</f>
        <v/>
      </c>
      <c r="AM903" s="19"/>
      <c r="AN903" s="19"/>
      <c r="AO903" s="19"/>
      <c r="AP903" s="19"/>
      <c r="AQ903" s="19"/>
      <c r="AR903" s="19"/>
      <c r="AS903" s="19"/>
      <c r="AT903" s="19"/>
      <c r="AU903" s="19"/>
      <c r="AV903" s="19"/>
    </row>
    <row r="904" customFormat="false" ht="15" hidden="false" customHeight="false" outlineLevel="0" collapsed="false">
      <c r="A904" s="19"/>
      <c r="B904" s="19"/>
      <c r="C904" s="19"/>
      <c r="D904" s="19"/>
      <c r="E904" s="19"/>
      <c r="F904" s="19"/>
      <c r="G904" s="19"/>
      <c r="H904" s="19"/>
      <c r="I904" s="19"/>
      <c r="J904" s="19"/>
      <c r="K904" s="19"/>
      <c r="L904" s="20"/>
      <c r="M904" s="20"/>
      <c r="N904" s="20"/>
      <c r="O904" s="20"/>
      <c r="P904" s="20"/>
      <c r="Q904" s="15" t="str">
        <f aca="false">IF(COUNT($L904:$P904)&lt;5,"",ROUND(($L904*Lists!$M$2+$M904*Lists!$M$3+$N904*Lists!$M$4+$O904*Lists!$M$5+$P904*Lists!$M$6)/5*100,0))</f>
        <v/>
      </c>
      <c r="R904" s="16" t="str">
        <f aca="false">IF($Q904="","",IF($Q904&gt;=Lists!$M$20,"A",IF($Q904&gt;=Lists!$M$21,"B","C")))</f>
        <v/>
      </c>
      <c r="S904" s="16" t="str">
        <f aca="false">IF($A904="","",IF(COUNTIF(Records!$C$5:$C$3000,$A904)=0,"No data",CHOOSE(_xlfn.MAXIFS(Records!$R$5:$R$3000,Records!$C$5:$C$3000,$A904,Records!$Y$5:$Y$3000,"&lt;&gt;Closed")+1,"OK","Alert","Danger")))</f>
        <v/>
      </c>
      <c r="T904" s="15" t="str">
        <f aca="false">IF($A904="","",COUNTIFS(Records!$C$5:$C$3000,$A904,Records!$R$5:$R$3000,"&gt;0",Records!$Y$5:$Y$3000,"&lt;&gt;Closed"))</f>
        <v/>
      </c>
      <c r="U904" s="20"/>
      <c r="V904" s="20"/>
      <c r="W904" s="20"/>
      <c r="X904" s="20"/>
      <c r="Y904" s="20"/>
      <c r="Z904" s="20"/>
      <c r="AA904" s="20"/>
      <c r="AB904" s="20"/>
      <c r="AC904" s="20"/>
      <c r="AD904" s="20"/>
      <c r="AE904" s="20"/>
      <c r="AF904" s="20"/>
      <c r="AG904" s="20"/>
      <c r="AH904" s="20"/>
      <c r="AI904" s="20"/>
      <c r="AJ904" s="21"/>
      <c r="AK904" s="15" t="str">
        <f aca="true">IF($AJ904="","",$AJ904-TODAY())</f>
        <v/>
      </c>
      <c r="AL904" s="16" t="str">
        <f aca="false">IF($AJ904="","",IF($AK904&lt;0,"Danger",IF($AK904&lt;=Lists!$M$24,"Alert","OK")))</f>
        <v/>
      </c>
      <c r="AM904" s="19"/>
      <c r="AN904" s="19"/>
      <c r="AO904" s="19"/>
      <c r="AP904" s="19"/>
      <c r="AQ904" s="19"/>
      <c r="AR904" s="19"/>
      <c r="AS904" s="19"/>
      <c r="AT904" s="19"/>
      <c r="AU904" s="19"/>
      <c r="AV904" s="19"/>
    </row>
    <row r="905" customFormat="false" ht="15" hidden="false" customHeight="false" outlineLevel="0" collapsed="false">
      <c r="A905" s="19"/>
      <c r="B905" s="19"/>
      <c r="C905" s="19"/>
      <c r="D905" s="19"/>
      <c r="E905" s="19"/>
      <c r="F905" s="19"/>
      <c r="G905" s="19"/>
      <c r="H905" s="19"/>
      <c r="I905" s="19"/>
      <c r="J905" s="19"/>
      <c r="K905" s="19"/>
      <c r="L905" s="20"/>
      <c r="M905" s="20"/>
      <c r="N905" s="20"/>
      <c r="O905" s="20"/>
      <c r="P905" s="20"/>
      <c r="Q905" s="15" t="str">
        <f aca="false">IF(COUNT($L905:$P905)&lt;5,"",ROUND(($L905*Lists!$M$2+$M905*Lists!$M$3+$N905*Lists!$M$4+$O905*Lists!$M$5+$P905*Lists!$M$6)/5*100,0))</f>
        <v/>
      </c>
      <c r="R905" s="16" t="str">
        <f aca="false">IF($Q905="","",IF($Q905&gt;=Lists!$M$20,"A",IF($Q905&gt;=Lists!$M$21,"B","C")))</f>
        <v/>
      </c>
      <c r="S905" s="16" t="str">
        <f aca="false">IF($A905="","",IF(COUNTIF(Records!$C$5:$C$3000,$A905)=0,"No data",CHOOSE(_xlfn.MAXIFS(Records!$R$5:$R$3000,Records!$C$5:$C$3000,$A905,Records!$Y$5:$Y$3000,"&lt;&gt;Closed")+1,"OK","Alert","Danger")))</f>
        <v/>
      </c>
      <c r="T905" s="15" t="str">
        <f aca="false">IF($A905="","",COUNTIFS(Records!$C$5:$C$3000,$A905,Records!$R$5:$R$3000,"&gt;0",Records!$Y$5:$Y$3000,"&lt;&gt;Closed"))</f>
        <v/>
      </c>
      <c r="U905" s="20"/>
      <c r="V905" s="20"/>
      <c r="W905" s="20"/>
      <c r="X905" s="20"/>
      <c r="Y905" s="20"/>
      <c r="Z905" s="20"/>
      <c r="AA905" s="20"/>
      <c r="AB905" s="20"/>
      <c r="AC905" s="20"/>
      <c r="AD905" s="20"/>
      <c r="AE905" s="20"/>
      <c r="AF905" s="20"/>
      <c r="AG905" s="20"/>
      <c r="AH905" s="20"/>
      <c r="AI905" s="20"/>
      <c r="AJ905" s="21"/>
      <c r="AK905" s="15" t="str">
        <f aca="true">IF($AJ905="","",$AJ905-TODAY())</f>
        <v/>
      </c>
      <c r="AL905" s="16" t="str">
        <f aca="false">IF($AJ905="","",IF($AK905&lt;0,"Danger",IF($AK905&lt;=Lists!$M$24,"Alert","OK")))</f>
        <v/>
      </c>
      <c r="AM905" s="19"/>
      <c r="AN905" s="19"/>
      <c r="AO905" s="19"/>
      <c r="AP905" s="19"/>
      <c r="AQ905" s="19"/>
      <c r="AR905" s="19"/>
      <c r="AS905" s="19"/>
      <c r="AT905" s="19"/>
      <c r="AU905" s="19"/>
      <c r="AV905" s="19"/>
    </row>
    <row r="906" customFormat="false" ht="15" hidden="false" customHeight="false" outlineLevel="0" collapsed="false">
      <c r="A906" s="19"/>
      <c r="B906" s="19"/>
      <c r="C906" s="19"/>
      <c r="D906" s="19"/>
      <c r="E906" s="19"/>
      <c r="F906" s="19"/>
      <c r="G906" s="19"/>
      <c r="H906" s="19"/>
      <c r="I906" s="19"/>
      <c r="J906" s="19"/>
      <c r="K906" s="19"/>
      <c r="L906" s="20"/>
      <c r="M906" s="20"/>
      <c r="N906" s="20"/>
      <c r="O906" s="20"/>
      <c r="P906" s="20"/>
      <c r="Q906" s="15" t="str">
        <f aca="false">IF(COUNT($L906:$P906)&lt;5,"",ROUND(($L906*Lists!$M$2+$M906*Lists!$M$3+$N906*Lists!$M$4+$O906*Lists!$M$5+$P906*Lists!$M$6)/5*100,0))</f>
        <v/>
      </c>
      <c r="R906" s="16" t="str">
        <f aca="false">IF($Q906="","",IF($Q906&gt;=Lists!$M$20,"A",IF($Q906&gt;=Lists!$M$21,"B","C")))</f>
        <v/>
      </c>
      <c r="S906" s="16" t="str">
        <f aca="false">IF($A906="","",IF(COUNTIF(Records!$C$5:$C$3000,$A906)=0,"No data",CHOOSE(_xlfn.MAXIFS(Records!$R$5:$R$3000,Records!$C$5:$C$3000,$A906,Records!$Y$5:$Y$3000,"&lt;&gt;Closed")+1,"OK","Alert","Danger")))</f>
        <v/>
      </c>
      <c r="T906" s="15" t="str">
        <f aca="false">IF($A906="","",COUNTIFS(Records!$C$5:$C$3000,$A906,Records!$R$5:$R$3000,"&gt;0",Records!$Y$5:$Y$3000,"&lt;&gt;Closed"))</f>
        <v/>
      </c>
      <c r="U906" s="20"/>
      <c r="V906" s="20"/>
      <c r="W906" s="20"/>
      <c r="X906" s="20"/>
      <c r="Y906" s="20"/>
      <c r="Z906" s="20"/>
      <c r="AA906" s="20"/>
      <c r="AB906" s="20"/>
      <c r="AC906" s="20"/>
      <c r="AD906" s="20"/>
      <c r="AE906" s="20"/>
      <c r="AF906" s="20"/>
      <c r="AG906" s="20"/>
      <c r="AH906" s="20"/>
      <c r="AI906" s="20"/>
      <c r="AJ906" s="21"/>
      <c r="AK906" s="15" t="str">
        <f aca="true">IF($AJ906="","",$AJ906-TODAY())</f>
        <v/>
      </c>
      <c r="AL906" s="16" t="str">
        <f aca="false">IF($AJ906="","",IF($AK906&lt;0,"Danger",IF($AK906&lt;=Lists!$M$24,"Alert","OK")))</f>
        <v/>
      </c>
      <c r="AM906" s="19"/>
      <c r="AN906" s="19"/>
      <c r="AO906" s="19"/>
      <c r="AP906" s="19"/>
      <c r="AQ906" s="19"/>
      <c r="AR906" s="19"/>
      <c r="AS906" s="19"/>
      <c r="AT906" s="19"/>
      <c r="AU906" s="19"/>
      <c r="AV906" s="19"/>
    </row>
    <row r="907" customFormat="false" ht="15" hidden="false" customHeight="false" outlineLevel="0" collapsed="false">
      <c r="A907" s="19"/>
      <c r="B907" s="19"/>
      <c r="C907" s="19"/>
      <c r="D907" s="19"/>
      <c r="E907" s="19"/>
      <c r="F907" s="19"/>
      <c r="G907" s="19"/>
      <c r="H907" s="19"/>
      <c r="I907" s="19"/>
      <c r="J907" s="19"/>
      <c r="K907" s="19"/>
      <c r="L907" s="20"/>
      <c r="M907" s="20"/>
      <c r="N907" s="20"/>
      <c r="O907" s="20"/>
      <c r="P907" s="20"/>
      <c r="Q907" s="15" t="str">
        <f aca="false">IF(COUNT($L907:$P907)&lt;5,"",ROUND(($L907*Lists!$M$2+$M907*Lists!$M$3+$N907*Lists!$M$4+$O907*Lists!$M$5+$P907*Lists!$M$6)/5*100,0))</f>
        <v/>
      </c>
      <c r="R907" s="16" t="str">
        <f aca="false">IF($Q907="","",IF($Q907&gt;=Lists!$M$20,"A",IF($Q907&gt;=Lists!$M$21,"B","C")))</f>
        <v/>
      </c>
      <c r="S907" s="16" t="str">
        <f aca="false">IF($A907="","",IF(COUNTIF(Records!$C$5:$C$3000,$A907)=0,"No data",CHOOSE(_xlfn.MAXIFS(Records!$R$5:$R$3000,Records!$C$5:$C$3000,$A907,Records!$Y$5:$Y$3000,"&lt;&gt;Closed")+1,"OK","Alert","Danger")))</f>
        <v/>
      </c>
      <c r="T907" s="15" t="str">
        <f aca="false">IF($A907="","",COUNTIFS(Records!$C$5:$C$3000,$A907,Records!$R$5:$R$3000,"&gt;0",Records!$Y$5:$Y$3000,"&lt;&gt;Closed"))</f>
        <v/>
      </c>
      <c r="U907" s="20"/>
      <c r="V907" s="20"/>
      <c r="W907" s="20"/>
      <c r="X907" s="20"/>
      <c r="Y907" s="20"/>
      <c r="Z907" s="20"/>
      <c r="AA907" s="20"/>
      <c r="AB907" s="20"/>
      <c r="AC907" s="20"/>
      <c r="AD907" s="20"/>
      <c r="AE907" s="20"/>
      <c r="AF907" s="20"/>
      <c r="AG907" s="20"/>
      <c r="AH907" s="20"/>
      <c r="AI907" s="20"/>
      <c r="AJ907" s="21"/>
      <c r="AK907" s="15" t="str">
        <f aca="true">IF($AJ907="","",$AJ907-TODAY())</f>
        <v/>
      </c>
      <c r="AL907" s="16" t="str">
        <f aca="false">IF($AJ907="","",IF($AK907&lt;0,"Danger",IF($AK907&lt;=Lists!$M$24,"Alert","OK")))</f>
        <v/>
      </c>
      <c r="AM907" s="19"/>
      <c r="AN907" s="19"/>
      <c r="AO907" s="19"/>
      <c r="AP907" s="19"/>
      <c r="AQ907" s="19"/>
      <c r="AR907" s="19"/>
      <c r="AS907" s="19"/>
      <c r="AT907" s="19"/>
      <c r="AU907" s="19"/>
      <c r="AV907" s="19"/>
    </row>
    <row r="908" customFormat="false" ht="15" hidden="false" customHeight="false" outlineLevel="0" collapsed="false">
      <c r="A908" s="19"/>
      <c r="B908" s="19"/>
      <c r="C908" s="19"/>
      <c r="D908" s="19"/>
      <c r="E908" s="19"/>
      <c r="F908" s="19"/>
      <c r="G908" s="19"/>
      <c r="H908" s="19"/>
      <c r="I908" s="19"/>
      <c r="J908" s="19"/>
      <c r="K908" s="19"/>
      <c r="L908" s="20"/>
      <c r="M908" s="20"/>
      <c r="N908" s="20"/>
      <c r="O908" s="20"/>
      <c r="P908" s="20"/>
      <c r="Q908" s="15" t="str">
        <f aca="false">IF(COUNT($L908:$P908)&lt;5,"",ROUND(($L908*Lists!$M$2+$M908*Lists!$M$3+$N908*Lists!$M$4+$O908*Lists!$M$5+$P908*Lists!$M$6)/5*100,0))</f>
        <v/>
      </c>
      <c r="R908" s="16" t="str">
        <f aca="false">IF($Q908="","",IF($Q908&gt;=Lists!$M$20,"A",IF($Q908&gt;=Lists!$M$21,"B","C")))</f>
        <v/>
      </c>
      <c r="S908" s="16" t="str">
        <f aca="false">IF($A908="","",IF(COUNTIF(Records!$C$5:$C$3000,$A908)=0,"No data",CHOOSE(_xlfn.MAXIFS(Records!$R$5:$R$3000,Records!$C$5:$C$3000,$A908,Records!$Y$5:$Y$3000,"&lt;&gt;Closed")+1,"OK","Alert","Danger")))</f>
        <v/>
      </c>
      <c r="T908" s="15" t="str">
        <f aca="false">IF($A908="","",COUNTIFS(Records!$C$5:$C$3000,$A908,Records!$R$5:$R$3000,"&gt;0",Records!$Y$5:$Y$3000,"&lt;&gt;Closed"))</f>
        <v/>
      </c>
      <c r="U908" s="20"/>
      <c r="V908" s="20"/>
      <c r="W908" s="20"/>
      <c r="X908" s="20"/>
      <c r="Y908" s="20"/>
      <c r="Z908" s="20"/>
      <c r="AA908" s="20"/>
      <c r="AB908" s="20"/>
      <c r="AC908" s="20"/>
      <c r="AD908" s="20"/>
      <c r="AE908" s="20"/>
      <c r="AF908" s="20"/>
      <c r="AG908" s="20"/>
      <c r="AH908" s="20"/>
      <c r="AI908" s="20"/>
      <c r="AJ908" s="21"/>
      <c r="AK908" s="15" t="str">
        <f aca="true">IF($AJ908="","",$AJ908-TODAY())</f>
        <v/>
      </c>
      <c r="AL908" s="16" t="str">
        <f aca="false">IF($AJ908="","",IF($AK908&lt;0,"Danger",IF($AK908&lt;=Lists!$M$24,"Alert","OK")))</f>
        <v/>
      </c>
      <c r="AM908" s="19"/>
      <c r="AN908" s="19"/>
      <c r="AO908" s="19"/>
      <c r="AP908" s="19"/>
      <c r="AQ908" s="19"/>
      <c r="AR908" s="19"/>
      <c r="AS908" s="19"/>
      <c r="AT908" s="19"/>
      <c r="AU908" s="19"/>
      <c r="AV908" s="19"/>
    </row>
    <row r="909" customFormat="false" ht="15" hidden="false" customHeight="false" outlineLevel="0" collapsed="false">
      <c r="A909" s="19"/>
      <c r="B909" s="19"/>
      <c r="C909" s="19"/>
      <c r="D909" s="19"/>
      <c r="E909" s="19"/>
      <c r="F909" s="19"/>
      <c r="G909" s="19"/>
      <c r="H909" s="19"/>
      <c r="I909" s="19"/>
      <c r="J909" s="19"/>
      <c r="K909" s="19"/>
      <c r="L909" s="20"/>
      <c r="M909" s="20"/>
      <c r="N909" s="20"/>
      <c r="O909" s="20"/>
      <c r="P909" s="20"/>
      <c r="Q909" s="15" t="str">
        <f aca="false">IF(COUNT($L909:$P909)&lt;5,"",ROUND(($L909*Lists!$M$2+$M909*Lists!$M$3+$N909*Lists!$M$4+$O909*Lists!$M$5+$P909*Lists!$M$6)/5*100,0))</f>
        <v/>
      </c>
      <c r="R909" s="16" t="str">
        <f aca="false">IF($Q909="","",IF($Q909&gt;=Lists!$M$20,"A",IF($Q909&gt;=Lists!$M$21,"B","C")))</f>
        <v/>
      </c>
      <c r="S909" s="16" t="str">
        <f aca="false">IF($A909="","",IF(COUNTIF(Records!$C$5:$C$3000,$A909)=0,"No data",CHOOSE(_xlfn.MAXIFS(Records!$R$5:$R$3000,Records!$C$5:$C$3000,$A909,Records!$Y$5:$Y$3000,"&lt;&gt;Closed")+1,"OK","Alert","Danger")))</f>
        <v/>
      </c>
      <c r="T909" s="15" t="str">
        <f aca="false">IF($A909="","",COUNTIFS(Records!$C$5:$C$3000,$A909,Records!$R$5:$R$3000,"&gt;0",Records!$Y$5:$Y$3000,"&lt;&gt;Closed"))</f>
        <v/>
      </c>
      <c r="U909" s="20"/>
      <c r="V909" s="20"/>
      <c r="W909" s="20"/>
      <c r="X909" s="20"/>
      <c r="Y909" s="20"/>
      <c r="Z909" s="20"/>
      <c r="AA909" s="20"/>
      <c r="AB909" s="20"/>
      <c r="AC909" s="20"/>
      <c r="AD909" s="20"/>
      <c r="AE909" s="20"/>
      <c r="AF909" s="20"/>
      <c r="AG909" s="20"/>
      <c r="AH909" s="20"/>
      <c r="AI909" s="20"/>
      <c r="AJ909" s="21"/>
      <c r="AK909" s="15" t="str">
        <f aca="true">IF($AJ909="","",$AJ909-TODAY())</f>
        <v/>
      </c>
      <c r="AL909" s="16" t="str">
        <f aca="false">IF($AJ909="","",IF($AK909&lt;0,"Danger",IF($AK909&lt;=Lists!$M$24,"Alert","OK")))</f>
        <v/>
      </c>
      <c r="AM909" s="19"/>
      <c r="AN909" s="19"/>
      <c r="AO909" s="19"/>
      <c r="AP909" s="19"/>
      <c r="AQ909" s="19"/>
      <c r="AR909" s="19"/>
      <c r="AS909" s="19"/>
      <c r="AT909" s="19"/>
      <c r="AU909" s="19"/>
      <c r="AV909" s="19"/>
    </row>
    <row r="910" customFormat="false" ht="15" hidden="false" customHeight="false" outlineLevel="0" collapsed="false">
      <c r="A910" s="19"/>
      <c r="B910" s="19"/>
      <c r="C910" s="19"/>
      <c r="D910" s="19"/>
      <c r="E910" s="19"/>
      <c r="F910" s="19"/>
      <c r="G910" s="19"/>
      <c r="H910" s="19"/>
      <c r="I910" s="19"/>
      <c r="J910" s="19"/>
      <c r="K910" s="19"/>
      <c r="L910" s="20"/>
      <c r="M910" s="20"/>
      <c r="N910" s="20"/>
      <c r="O910" s="20"/>
      <c r="P910" s="20"/>
      <c r="Q910" s="15" t="str">
        <f aca="false">IF(COUNT($L910:$P910)&lt;5,"",ROUND(($L910*Lists!$M$2+$M910*Lists!$M$3+$N910*Lists!$M$4+$O910*Lists!$M$5+$P910*Lists!$M$6)/5*100,0))</f>
        <v/>
      </c>
      <c r="R910" s="16" t="str">
        <f aca="false">IF($Q910="","",IF($Q910&gt;=Lists!$M$20,"A",IF($Q910&gt;=Lists!$M$21,"B","C")))</f>
        <v/>
      </c>
      <c r="S910" s="16" t="str">
        <f aca="false">IF($A910="","",IF(COUNTIF(Records!$C$5:$C$3000,$A910)=0,"No data",CHOOSE(_xlfn.MAXIFS(Records!$R$5:$R$3000,Records!$C$5:$C$3000,$A910,Records!$Y$5:$Y$3000,"&lt;&gt;Closed")+1,"OK","Alert","Danger")))</f>
        <v/>
      </c>
      <c r="T910" s="15" t="str">
        <f aca="false">IF($A910="","",COUNTIFS(Records!$C$5:$C$3000,$A910,Records!$R$5:$R$3000,"&gt;0",Records!$Y$5:$Y$3000,"&lt;&gt;Closed"))</f>
        <v/>
      </c>
      <c r="U910" s="20"/>
      <c r="V910" s="20"/>
      <c r="W910" s="20"/>
      <c r="X910" s="20"/>
      <c r="Y910" s="20"/>
      <c r="Z910" s="20"/>
      <c r="AA910" s="20"/>
      <c r="AB910" s="20"/>
      <c r="AC910" s="20"/>
      <c r="AD910" s="20"/>
      <c r="AE910" s="20"/>
      <c r="AF910" s="20"/>
      <c r="AG910" s="20"/>
      <c r="AH910" s="20"/>
      <c r="AI910" s="20"/>
      <c r="AJ910" s="21"/>
      <c r="AK910" s="15" t="str">
        <f aca="true">IF($AJ910="","",$AJ910-TODAY())</f>
        <v/>
      </c>
      <c r="AL910" s="16" t="str">
        <f aca="false">IF($AJ910="","",IF($AK910&lt;0,"Danger",IF($AK910&lt;=Lists!$M$24,"Alert","OK")))</f>
        <v/>
      </c>
      <c r="AM910" s="19"/>
      <c r="AN910" s="19"/>
      <c r="AO910" s="19"/>
      <c r="AP910" s="19"/>
      <c r="AQ910" s="19"/>
      <c r="AR910" s="19"/>
      <c r="AS910" s="19"/>
      <c r="AT910" s="19"/>
      <c r="AU910" s="19"/>
      <c r="AV910" s="19"/>
    </row>
    <row r="911" customFormat="false" ht="15" hidden="false" customHeight="false" outlineLevel="0" collapsed="false">
      <c r="A911" s="19"/>
      <c r="B911" s="19"/>
      <c r="C911" s="19"/>
      <c r="D911" s="19"/>
      <c r="E911" s="19"/>
      <c r="F911" s="19"/>
      <c r="G911" s="19"/>
      <c r="H911" s="19"/>
      <c r="I911" s="19"/>
      <c r="J911" s="19"/>
      <c r="K911" s="19"/>
      <c r="L911" s="20"/>
      <c r="M911" s="20"/>
      <c r="N911" s="20"/>
      <c r="O911" s="20"/>
      <c r="P911" s="20"/>
      <c r="Q911" s="15" t="str">
        <f aca="false">IF(COUNT($L911:$P911)&lt;5,"",ROUND(($L911*Lists!$M$2+$M911*Lists!$M$3+$N911*Lists!$M$4+$O911*Lists!$M$5+$P911*Lists!$M$6)/5*100,0))</f>
        <v/>
      </c>
      <c r="R911" s="16" t="str">
        <f aca="false">IF($Q911="","",IF($Q911&gt;=Lists!$M$20,"A",IF($Q911&gt;=Lists!$M$21,"B","C")))</f>
        <v/>
      </c>
      <c r="S911" s="16" t="str">
        <f aca="false">IF($A911="","",IF(COUNTIF(Records!$C$5:$C$3000,$A911)=0,"No data",CHOOSE(_xlfn.MAXIFS(Records!$R$5:$R$3000,Records!$C$5:$C$3000,$A911,Records!$Y$5:$Y$3000,"&lt;&gt;Closed")+1,"OK","Alert","Danger")))</f>
        <v/>
      </c>
      <c r="T911" s="15" t="str">
        <f aca="false">IF($A911="","",COUNTIFS(Records!$C$5:$C$3000,$A911,Records!$R$5:$R$3000,"&gt;0",Records!$Y$5:$Y$3000,"&lt;&gt;Closed"))</f>
        <v/>
      </c>
      <c r="U911" s="20"/>
      <c r="V911" s="20"/>
      <c r="W911" s="20"/>
      <c r="X911" s="20"/>
      <c r="Y911" s="20"/>
      <c r="Z911" s="20"/>
      <c r="AA911" s="20"/>
      <c r="AB911" s="20"/>
      <c r="AC911" s="20"/>
      <c r="AD911" s="20"/>
      <c r="AE911" s="20"/>
      <c r="AF911" s="20"/>
      <c r="AG911" s="20"/>
      <c r="AH911" s="20"/>
      <c r="AI911" s="20"/>
      <c r="AJ911" s="21"/>
      <c r="AK911" s="15" t="str">
        <f aca="true">IF($AJ911="","",$AJ911-TODAY())</f>
        <v/>
      </c>
      <c r="AL911" s="16" t="str">
        <f aca="false">IF($AJ911="","",IF($AK911&lt;0,"Danger",IF($AK911&lt;=Lists!$M$24,"Alert","OK")))</f>
        <v/>
      </c>
      <c r="AM911" s="19"/>
      <c r="AN911" s="19"/>
      <c r="AO911" s="19"/>
      <c r="AP911" s="19"/>
      <c r="AQ911" s="19"/>
      <c r="AR911" s="19"/>
      <c r="AS911" s="19"/>
      <c r="AT911" s="19"/>
      <c r="AU911" s="19"/>
      <c r="AV911" s="19"/>
    </row>
    <row r="912" customFormat="false" ht="15" hidden="false" customHeight="false" outlineLevel="0" collapsed="false">
      <c r="A912" s="19"/>
      <c r="B912" s="19"/>
      <c r="C912" s="19"/>
      <c r="D912" s="19"/>
      <c r="E912" s="19"/>
      <c r="F912" s="19"/>
      <c r="G912" s="19"/>
      <c r="H912" s="19"/>
      <c r="I912" s="19"/>
      <c r="J912" s="19"/>
      <c r="K912" s="19"/>
      <c r="L912" s="20"/>
      <c r="M912" s="20"/>
      <c r="N912" s="20"/>
      <c r="O912" s="20"/>
      <c r="P912" s="20"/>
      <c r="Q912" s="15" t="str">
        <f aca="false">IF(COUNT($L912:$P912)&lt;5,"",ROUND(($L912*Lists!$M$2+$M912*Lists!$M$3+$N912*Lists!$M$4+$O912*Lists!$M$5+$P912*Lists!$M$6)/5*100,0))</f>
        <v/>
      </c>
      <c r="R912" s="16" t="str">
        <f aca="false">IF($Q912="","",IF($Q912&gt;=Lists!$M$20,"A",IF($Q912&gt;=Lists!$M$21,"B","C")))</f>
        <v/>
      </c>
      <c r="S912" s="16" t="str">
        <f aca="false">IF($A912="","",IF(COUNTIF(Records!$C$5:$C$3000,$A912)=0,"No data",CHOOSE(_xlfn.MAXIFS(Records!$R$5:$R$3000,Records!$C$5:$C$3000,$A912,Records!$Y$5:$Y$3000,"&lt;&gt;Closed")+1,"OK","Alert","Danger")))</f>
        <v/>
      </c>
      <c r="T912" s="15" t="str">
        <f aca="false">IF($A912="","",COUNTIFS(Records!$C$5:$C$3000,$A912,Records!$R$5:$R$3000,"&gt;0",Records!$Y$5:$Y$3000,"&lt;&gt;Closed"))</f>
        <v/>
      </c>
      <c r="U912" s="20"/>
      <c r="V912" s="20"/>
      <c r="W912" s="20"/>
      <c r="X912" s="20"/>
      <c r="Y912" s="20"/>
      <c r="Z912" s="20"/>
      <c r="AA912" s="20"/>
      <c r="AB912" s="20"/>
      <c r="AC912" s="20"/>
      <c r="AD912" s="20"/>
      <c r="AE912" s="20"/>
      <c r="AF912" s="20"/>
      <c r="AG912" s="20"/>
      <c r="AH912" s="20"/>
      <c r="AI912" s="20"/>
      <c r="AJ912" s="21"/>
      <c r="AK912" s="15" t="str">
        <f aca="true">IF($AJ912="","",$AJ912-TODAY())</f>
        <v/>
      </c>
      <c r="AL912" s="16" t="str">
        <f aca="false">IF($AJ912="","",IF($AK912&lt;0,"Danger",IF($AK912&lt;=Lists!$M$24,"Alert","OK")))</f>
        <v/>
      </c>
      <c r="AM912" s="19"/>
      <c r="AN912" s="19"/>
      <c r="AO912" s="19"/>
      <c r="AP912" s="19"/>
      <c r="AQ912" s="19"/>
      <c r="AR912" s="19"/>
      <c r="AS912" s="19"/>
      <c r="AT912" s="19"/>
      <c r="AU912" s="19"/>
      <c r="AV912" s="19"/>
    </row>
    <row r="913" customFormat="false" ht="15" hidden="false" customHeight="false" outlineLevel="0" collapsed="false">
      <c r="A913" s="19"/>
      <c r="B913" s="19"/>
      <c r="C913" s="19"/>
      <c r="D913" s="19"/>
      <c r="E913" s="19"/>
      <c r="F913" s="19"/>
      <c r="G913" s="19"/>
      <c r="H913" s="19"/>
      <c r="I913" s="19"/>
      <c r="J913" s="19"/>
      <c r="K913" s="19"/>
      <c r="L913" s="20"/>
      <c r="M913" s="20"/>
      <c r="N913" s="20"/>
      <c r="O913" s="20"/>
      <c r="P913" s="20"/>
      <c r="Q913" s="15" t="str">
        <f aca="false">IF(COUNT($L913:$P913)&lt;5,"",ROUND(($L913*Lists!$M$2+$M913*Lists!$M$3+$N913*Lists!$M$4+$O913*Lists!$M$5+$P913*Lists!$M$6)/5*100,0))</f>
        <v/>
      </c>
      <c r="R913" s="16" t="str">
        <f aca="false">IF($Q913="","",IF($Q913&gt;=Lists!$M$20,"A",IF($Q913&gt;=Lists!$M$21,"B","C")))</f>
        <v/>
      </c>
      <c r="S913" s="16" t="str">
        <f aca="false">IF($A913="","",IF(COUNTIF(Records!$C$5:$C$3000,$A913)=0,"No data",CHOOSE(_xlfn.MAXIFS(Records!$R$5:$R$3000,Records!$C$5:$C$3000,$A913,Records!$Y$5:$Y$3000,"&lt;&gt;Closed")+1,"OK","Alert","Danger")))</f>
        <v/>
      </c>
      <c r="T913" s="15" t="str">
        <f aca="false">IF($A913="","",COUNTIFS(Records!$C$5:$C$3000,$A913,Records!$R$5:$R$3000,"&gt;0",Records!$Y$5:$Y$3000,"&lt;&gt;Closed"))</f>
        <v/>
      </c>
      <c r="U913" s="20"/>
      <c r="V913" s="20"/>
      <c r="W913" s="20"/>
      <c r="X913" s="20"/>
      <c r="Y913" s="20"/>
      <c r="Z913" s="20"/>
      <c r="AA913" s="20"/>
      <c r="AB913" s="20"/>
      <c r="AC913" s="20"/>
      <c r="AD913" s="20"/>
      <c r="AE913" s="20"/>
      <c r="AF913" s="20"/>
      <c r="AG913" s="20"/>
      <c r="AH913" s="20"/>
      <c r="AI913" s="20"/>
      <c r="AJ913" s="21"/>
      <c r="AK913" s="15" t="str">
        <f aca="true">IF($AJ913="","",$AJ913-TODAY())</f>
        <v/>
      </c>
      <c r="AL913" s="16" t="str">
        <f aca="false">IF($AJ913="","",IF($AK913&lt;0,"Danger",IF($AK913&lt;=Lists!$M$24,"Alert","OK")))</f>
        <v/>
      </c>
      <c r="AM913" s="19"/>
      <c r="AN913" s="19"/>
      <c r="AO913" s="19"/>
      <c r="AP913" s="19"/>
      <c r="AQ913" s="19"/>
      <c r="AR913" s="19"/>
      <c r="AS913" s="19"/>
      <c r="AT913" s="19"/>
      <c r="AU913" s="19"/>
      <c r="AV913" s="19"/>
    </row>
    <row r="914" customFormat="false" ht="15" hidden="false" customHeight="false" outlineLevel="0" collapsed="false">
      <c r="A914" s="19"/>
      <c r="B914" s="19"/>
      <c r="C914" s="19"/>
      <c r="D914" s="19"/>
      <c r="E914" s="19"/>
      <c r="F914" s="19"/>
      <c r="G914" s="19"/>
      <c r="H914" s="19"/>
      <c r="I914" s="19"/>
      <c r="J914" s="19"/>
      <c r="K914" s="19"/>
      <c r="L914" s="20"/>
      <c r="M914" s="20"/>
      <c r="N914" s="20"/>
      <c r="O914" s="20"/>
      <c r="P914" s="20"/>
      <c r="Q914" s="15" t="str">
        <f aca="false">IF(COUNT($L914:$P914)&lt;5,"",ROUND(($L914*Lists!$M$2+$M914*Lists!$M$3+$N914*Lists!$M$4+$O914*Lists!$M$5+$P914*Lists!$M$6)/5*100,0))</f>
        <v/>
      </c>
      <c r="R914" s="16" t="str">
        <f aca="false">IF($Q914="","",IF($Q914&gt;=Lists!$M$20,"A",IF($Q914&gt;=Lists!$M$21,"B","C")))</f>
        <v/>
      </c>
      <c r="S914" s="16" t="str">
        <f aca="false">IF($A914="","",IF(COUNTIF(Records!$C$5:$C$3000,$A914)=0,"No data",CHOOSE(_xlfn.MAXIFS(Records!$R$5:$R$3000,Records!$C$5:$C$3000,$A914,Records!$Y$5:$Y$3000,"&lt;&gt;Closed")+1,"OK","Alert","Danger")))</f>
        <v/>
      </c>
      <c r="T914" s="15" t="str">
        <f aca="false">IF($A914="","",COUNTIFS(Records!$C$5:$C$3000,$A914,Records!$R$5:$R$3000,"&gt;0",Records!$Y$5:$Y$3000,"&lt;&gt;Closed"))</f>
        <v/>
      </c>
      <c r="U914" s="20"/>
      <c r="V914" s="20"/>
      <c r="W914" s="20"/>
      <c r="X914" s="20"/>
      <c r="Y914" s="20"/>
      <c r="Z914" s="20"/>
      <c r="AA914" s="20"/>
      <c r="AB914" s="20"/>
      <c r="AC914" s="20"/>
      <c r="AD914" s="20"/>
      <c r="AE914" s="20"/>
      <c r="AF914" s="20"/>
      <c r="AG914" s="20"/>
      <c r="AH914" s="20"/>
      <c r="AI914" s="20"/>
      <c r="AJ914" s="21"/>
      <c r="AK914" s="15" t="str">
        <f aca="true">IF($AJ914="","",$AJ914-TODAY())</f>
        <v/>
      </c>
      <c r="AL914" s="16" t="str">
        <f aca="false">IF($AJ914="","",IF($AK914&lt;0,"Danger",IF($AK914&lt;=Lists!$M$24,"Alert","OK")))</f>
        <v/>
      </c>
      <c r="AM914" s="19"/>
      <c r="AN914" s="19"/>
      <c r="AO914" s="19"/>
      <c r="AP914" s="19"/>
      <c r="AQ914" s="19"/>
      <c r="AR914" s="19"/>
      <c r="AS914" s="19"/>
      <c r="AT914" s="19"/>
      <c r="AU914" s="19"/>
      <c r="AV914" s="19"/>
    </row>
    <row r="915" customFormat="false" ht="15" hidden="false" customHeight="false" outlineLevel="0" collapsed="false">
      <c r="A915" s="19"/>
      <c r="B915" s="19"/>
      <c r="C915" s="19"/>
      <c r="D915" s="19"/>
      <c r="E915" s="19"/>
      <c r="F915" s="19"/>
      <c r="G915" s="19"/>
      <c r="H915" s="19"/>
      <c r="I915" s="19"/>
      <c r="J915" s="19"/>
      <c r="K915" s="19"/>
      <c r="L915" s="20"/>
      <c r="M915" s="20"/>
      <c r="N915" s="20"/>
      <c r="O915" s="20"/>
      <c r="P915" s="20"/>
      <c r="Q915" s="15" t="str">
        <f aca="false">IF(COUNT($L915:$P915)&lt;5,"",ROUND(($L915*Lists!$M$2+$M915*Lists!$M$3+$N915*Lists!$M$4+$O915*Lists!$M$5+$P915*Lists!$M$6)/5*100,0))</f>
        <v/>
      </c>
      <c r="R915" s="16" t="str">
        <f aca="false">IF($Q915="","",IF($Q915&gt;=Lists!$M$20,"A",IF($Q915&gt;=Lists!$M$21,"B","C")))</f>
        <v/>
      </c>
      <c r="S915" s="16" t="str">
        <f aca="false">IF($A915="","",IF(COUNTIF(Records!$C$5:$C$3000,$A915)=0,"No data",CHOOSE(_xlfn.MAXIFS(Records!$R$5:$R$3000,Records!$C$5:$C$3000,$A915,Records!$Y$5:$Y$3000,"&lt;&gt;Closed")+1,"OK","Alert","Danger")))</f>
        <v/>
      </c>
      <c r="T915" s="15" t="str">
        <f aca="false">IF($A915="","",COUNTIFS(Records!$C$5:$C$3000,$A915,Records!$R$5:$R$3000,"&gt;0",Records!$Y$5:$Y$3000,"&lt;&gt;Closed"))</f>
        <v/>
      </c>
      <c r="U915" s="20"/>
      <c r="V915" s="20"/>
      <c r="W915" s="20"/>
      <c r="X915" s="20"/>
      <c r="Y915" s="20"/>
      <c r="Z915" s="20"/>
      <c r="AA915" s="20"/>
      <c r="AB915" s="20"/>
      <c r="AC915" s="20"/>
      <c r="AD915" s="20"/>
      <c r="AE915" s="20"/>
      <c r="AF915" s="20"/>
      <c r="AG915" s="20"/>
      <c r="AH915" s="20"/>
      <c r="AI915" s="20"/>
      <c r="AJ915" s="21"/>
      <c r="AK915" s="15" t="str">
        <f aca="true">IF($AJ915="","",$AJ915-TODAY())</f>
        <v/>
      </c>
      <c r="AL915" s="16" t="str">
        <f aca="false">IF($AJ915="","",IF($AK915&lt;0,"Danger",IF($AK915&lt;=Lists!$M$24,"Alert","OK")))</f>
        <v/>
      </c>
      <c r="AM915" s="19"/>
      <c r="AN915" s="19"/>
      <c r="AO915" s="19"/>
      <c r="AP915" s="19"/>
      <c r="AQ915" s="19"/>
      <c r="AR915" s="19"/>
      <c r="AS915" s="19"/>
      <c r="AT915" s="19"/>
      <c r="AU915" s="19"/>
      <c r="AV915" s="19"/>
    </row>
    <row r="916" customFormat="false" ht="15" hidden="false" customHeight="false" outlineLevel="0" collapsed="false">
      <c r="A916" s="19"/>
      <c r="B916" s="19"/>
      <c r="C916" s="19"/>
      <c r="D916" s="19"/>
      <c r="E916" s="19"/>
      <c r="F916" s="19"/>
      <c r="G916" s="19"/>
      <c r="H916" s="19"/>
      <c r="I916" s="19"/>
      <c r="J916" s="19"/>
      <c r="K916" s="19"/>
      <c r="L916" s="20"/>
      <c r="M916" s="20"/>
      <c r="N916" s="20"/>
      <c r="O916" s="20"/>
      <c r="P916" s="20"/>
      <c r="Q916" s="15" t="str">
        <f aca="false">IF(COUNT($L916:$P916)&lt;5,"",ROUND(($L916*Lists!$M$2+$M916*Lists!$M$3+$N916*Lists!$M$4+$O916*Lists!$M$5+$P916*Lists!$M$6)/5*100,0))</f>
        <v/>
      </c>
      <c r="R916" s="16" t="str">
        <f aca="false">IF($Q916="","",IF($Q916&gt;=Lists!$M$20,"A",IF($Q916&gt;=Lists!$M$21,"B","C")))</f>
        <v/>
      </c>
      <c r="S916" s="16" t="str">
        <f aca="false">IF($A916="","",IF(COUNTIF(Records!$C$5:$C$3000,$A916)=0,"No data",CHOOSE(_xlfn.MAXIFS(Records!$R$5:$R$3000,Records!$C$5:$C$3000,$A916,Records!$Y$5:$Y$3000,"&lt;&gt;Closed")+1,"OK","Alert","Danger")))</f>
        <v/>
      </c>
      <c r="T916" s="15" t="str">
        <f aca="false">IF($A916="","",COUNTIFS(Records!$C$5:$C$3000,$A916,Records!$R$5:$R$3000,"&gt;0",Records!$Y$5:$Y$3000,"&lt;&gt;Closed"))</f>
        <v/>
      </c>
      <c r="U916" s="20"/>
      <c r="V916" s="20"/>
      <c r="W916" s="20"/>
      <c r="X916" s="20"/>
      <c r="Y916" s="20"/>
      <c r="Z916" s="20"/>
      <c r="AA916" s="20"/>
      <c r="AB916" s="20"/>
      <c r="AC916" s="20"/>
      <c r="AD916" s="20"/>
      <c r="AE916" s="20"/>
      <c r="AF916" s="20"/>
      <c r="AG916" s="20"/>
      <c r="AH916" s="20"/>
      <c r="AI916" s="20"/>
      <c r="AJ916" s="21"/>
      <c r="AK916" s="15" t="str">
        <f aca="true">IF($AJ916="","",$AJ916-TODAY())</f>
        <v/>
      </c>
      <c r="AL916" s="16" t="str">
        <f aca="false">IF($AJ916="","",IF($AK916&lt;0,"Danger",IF($AK916&lt;=Lists!$M$24,"Alert","OK")))</f>
        <v/>
      </c>
      <c r="AM916" s="19"/>
      <c r="AN916" s="19"/>
      <c r="AO916" s="19"/>
      <c r="AP916" s="19"/>
      <c r="AQ916" s="19"/>
      <c r="AR916" s="19"/>
      <c r="AS916" s="19"/>
      <c r="AT916" s="19"/>
      <c r="AU916" s="19"/>
      <c r="AV916" s="19"/>
    </row>
    <row r="917" customFormat="false" ht="15" hidden="false" customHeight="false" outlineLevel="0" collapsed="false">
      <c r="A917" s="19"/>
      <c r="B917" s="19"/>
      <c r="C917" s="19"/>
      <c r="D917" s="19"/>
      <c r="E917" s="19"/>
      <c r="F917" s="19"/>
      <c r="G917" s="19"/>
      <c r="H917" s="19"/>
      <c r="I917" s="19"/>
      <c r="J917" s="19"/>
      <c r="K917" s="19"/>
      <c r="L917" s="20"/>
      <c r="M917" s="20"/>
      <c r="N917" s="20"/>
      <c r="O917" s="20"/>
      <c r="P917" s="20"/>
      <c r="Q917" s="15" t="str">
        <f aca="false">IF(COUNT($L917:$P917)&lt;5,"",ROUND(($L917*Lists!$M$2+$M917*Lists!$M$3+$N917*Lists!$M$4+$O917*Lists!$M$5+$P917*Lists!$M$6)/5*100,0))</f>
        <v/>
      </c>
      <c r="R917" s="16" t="str">
        <f aca="false">IF($Q917="","",IF($Q917&gt;=Lists!$M$20,"A",IF($Q917&gt;=Lists!$M$21,"B","C")))</f>
        <v/>
      </c>
      <c r="S917" s="16" t="str">
        <f aca="false">IF($A917="","",IF(COUNTIF(Records!$C$5:$C$3000,$A917)=0,"No data",CHOOSE(_xlfn.MAXIFS(Records!$R$5:$R$3000,Records!$C$5:$C$3000,$A917,Records!$Y$5:$Y$3000,"&lt;&gt;Closed")+1,"OK","Alert","Danger")))</f>
        <v/>
      </c>
      <c r="T917" s="15" t="str">
        <f aca="false">IF($A917="","",COUNTIFS(Records!$C$5:$C$3000,$A917,Records!$R$5:$R$3000,"&gt;0",Records!$Y$5:$Y$3000,"&lt;&gt;Closed"))</f>
        <v/>
      </c>
      <c r="U917" s="20"/>
      <c r="V917" s="20"/>
      <c r="W917" s="20"/>
      <c r="X917" s="20"/>
      <c r="Y917" s="20"/>
      <c r="Z917" s="20"/>
      <c r="AA917" s="20"/>
      <c r="AB917" s="20"/>
      <c r="AC917" s="20"/>
      <c r="AD917" s="20"/>
      <c r="AE917" s="20"/>
      <c r="AF917" s="20"/>
      <c r="AG917" s="20"/>
      <c r="AH917" s="20"/>
      <c r="AI917" s="20"/>
      <c r="AJ917" s="21"/>
      <c r="AK917" s="15" t="str">
        <f aca="true">IF($AJ917="","",$AJ917-TODAY())</f>
        <v/>
      </c>
      <c r="AL917" s="16" t="str">
        <f aca="false">IF($AJ917="","",IF($AK917&lt;0,"Danger",IF($AK917&lt;=Lists!$M$24,"Alert","OK")))</f>
        <v/>
      </c>
      <c r="AM917" s="19"/>
      <c r="AN917" s="19"/>
      <c r="AO917" s="19"/>
      <c r="AP917" s="19"/>
      <c r="AQ917" s="19"/>
      <c r="AR917" s="19"/>
      <c r="AS917" s="19"/>
      <c r="AT917" s="19"/>
      <c r="AU917" s="19"/>
      <c r="AV917" s="19"/>
    </row>
    <row r="918" customFormat="false" ht="15" hidden="false" customHeight="false" outlineLevel="0" collapsed="false">
      <c r="A918" s="19"/>
      <c r="B918" s="19"/>
      <c r="C918" s="19"/>
      <c r="D918" s="19"/>
      <c r="E918" s="19"/>
      <c r="F918" s="19"/>
      <c r="G918" s="19"/>
      <c r="H918" s="19"/>
      <c r="I918" s="19"/>
      <c r="J918" s="19"/>
      <c r="K918" s="19"/>
      <c r="L918" s="20"/>
      <c r="M918" s="20"/>
      <c r="N918" s="20"/>
      <c r="O918" s="20"/>
      <c r="P918" s="20"/>
      <c r="Q918" s="15" t="str">
        <f aca="false">IF(COUNT($L918:$P918)&lt;5,"",ROUND(($L918*Lists!$M$2+$M918*Lists!$M$3+$N918*Lists!$M$4+$O918*Lists!$M$5+$P918*Lists!$M$6)/5*100,0))</f>
        <v/>
      </c>
      <c r="R918" s="16" t="str">
        <f aca="false">IF($Q918="","",IF($Q918&gt;=Lists!$M$20,"A",IF($Q918&gt;=Lists!$M$21,"B","C")))</f>
        <v/>
      </c>
      <c r="S918" s="16" t="str">
        <f aca="false">IF($A918="","",IF(COUNTIF(Records!$C$5:$C$3000,$A918)=0,"No data",CHOOSE(_xlfn.MAXIFS(Records!$R$5:$R$3000,Records!$C$5:$C$3000,$A918,Records!$Y$5:$Y$3000,"&lt;&gt;Closed")+1,"OK","Alert","Danger")))</f>
        <v/>
      </c>
      <c r="T918" s="15" t="str">
        <f aca="false">IF($A918="","",COUNTIFS(Records!$C$5:$C$3000,$A918,Records!$R$5:$R$3000,"&gt;0",Records!$Y$5:$Y$3000,"&lt;&gt;Closed"))</f>
        <v/>
      </c>
      <c r="U918" s="20"/>
      <c r="V918" s="20"/>
      <c r="W918" s="20"/>
      <c r="X918" s="20"/>
      <c r="Y918" s="20"/>
      <c r="Z918" s="20"/>
      <c r="AA918" s="20"/>
      <c r="AB918" s="20"/>
      <c r="AC918" s="20"/>
      <c r="AD918" s="20"/>
      <c r="AE918" s="20"/>
      <c r="AF918" s="20"/>
      <c r="AG918" s="20"/>
      <c r="AH918" s="20"/>
      <c r="AI918" s="20"/>
      <c r="AJ918" s="21"/>
      <c r="AK918" s="15" t="str">
        <f aca="true">IF($AJ918="","",$AJ918-TODAY())</f>
        <v/>
      </c>
      <c r="AL918" s="16" t="str">
        <f aca="false">IF($AJ918="","",IF($AK918&lt;0,"Danger",IF($AK918&lt;=Lists!$M$24,"Alert","OK")))</f>
        <v/>
      </c>
      <c r="AM918" s="19"/>
      <c r="AN918" s="19"/>
      <c r="AO918" s="19"/>
      <c r="AP918" s="19"/>
      <c r="AQ918" s="19"/>
      <c r="AR918" s="19"/>
      <c r="AS918" s="19"/>
      <c r="AT918" s="19"/>
      <c r="AU918" s="19"/>
      <c r="AV918" s="19"/>
    </row>
    <row r="919" customFormat="false" ht="15" hidden="false" customHeight="false" outlineLevel="0" collapsed="false">
      <c r="A919" s="19"/>
      <c r="B919" s="19"/>
      <c r="C919" s="19"/>
      <c r="D919" s="19"/>
      <c r="E919" s="19"/>
      <c r="F919" s="19"/>
      <c r="G919" s="19"/>
      <c r="H919" s="19"/>
      <c r="I919" s="19"/>
      <c r="J919" s="19"/>
      <c r="K919" s="19"/>
      <c r="L919" s="20"/>
      <c r="M919" s="20"/>
      <c r="N919" s="20"/>
      <c r="O919" s="20"/>
      <c r="P919" s="20"/>
      <c r="Q919" s="15" t="str">
        <f aca="false">IF(COUNT($L919:$P919)&lt;5,"",ROUND(($L919*Lists!$M$2+$M919*Lists!$M$3+$N919*Lists!$M$4+$O919*Lists!$M$5+$P919*Lists!$M$6)/5*100,0))</f>
        <v/>
      </c>
      <c r="R919" s="16" t="str">
        <f aca="false">IF($Q919="","",IF($Q919&gt;=Lists!$M$20,"A",IF($Q919&gt;=Lists!$M$21,"B","C")))</f>
        <v/>
      </c>
      <c r="S919" s="16" t="str">
        <f aca="false">IF($A919="","",IF(COUNTIF(Records!$C$5:$C$3000,$A919)=0,"No data",CHOOSE(_xlfn.MAXIFS(Records!$R$5:$R$3000,Records!$C$5:$C$3000,$A919,Records!$Y$5:$Y$3000,"&lt;&gt;Closed")+1,"OK","Alert","Danger")))</f>
        <v/>
      </c>
      <c r="T919" s="15" t="str">
        <f aca="false">IF($A919="","",COUNTIFS(Records!$C$5:$C$3000,$A919,Records!$R$5:$R$3000,"&gt;0",Records!$Y$5:$Y$3000,"&lt;&gt;Closed"))</f>
        <v/>
      </c>
      <c r="U919" s="20"/>
      <c r="V919" s="20"/>
      <c r="W919" s="20"/>
      <c r="X919" s="20"/>
      <c r="Y919" s="20"/>
      <c r="Z919" s="20"/>
      <c r="AA919" s="20"/>
      <c r="AB919" s="20"/>
      <c r="AC919" s="20"/>
      <c r="AD919" s="20"/>
      <c r="AE919" s="20"/>
      <c r="AF919" s="20"/>
      <c r="AG919" s="20"/>
      <c r="AH919" s="20"/>
      <c r="AI919" s="20"/>
      <c r="AJ919" s="21"/>
      <c r="AK919" s="15" t="str">
        <f aca="true">IF($AJ919="","",$AJ919-TODAY())</f>
        <v/>
      </c>
      <c r="AL919" s="16" t="str">
        <f aca="false">IF($AJ919="","",IF($AK919&lt;0,"Danger",IF($AK919&lt;=Lists!$M$24,"Alert","OK")))</f>
        <v/>
      </c>
      <c r="AM919" s="19"/>
      <c r="AN919" s="19"/>
      <c r="AO919" s="19"/>
      <c r="AP919" s="19"/>
      <c r="AQ919" s="19"/>
      <c r="AR919" s="19"/>
      <c r="AS919" s="19"/>
      <c r="AT919" s="19"/>
      <c r="AU919" s="19"/>
      <c r="AV919" s="19"/>
    </row>
    <row r="920" customFormat="false" ht="15" hidden="false" customHeight="false" outlineLevel="0" collapsed="false">
      <c r="A920" s="19"/>
      <c r="B920" s="19"/>
      <c r="C920" s="19"/>
      <c r="D920" s="19"/>
      <c r="E920" s="19"/>
      <c r="F920" s="19"/>
      <c r="G920" s="19"/>
      <c r="H920" s="19"/>
      <c r="I920" s="19"/>
      <c r="J920" s="19"/>
      <c r="K920" s="19"/>
      <c r="L920" s="20"/>
      <c r="M920" s="20"/>
      <c r="N920" s="20"/>
      <c r="O920" s="20"/>
      <c r="P920" s="20"/>
      <c r="Q920" s="15" t="str">
        <f aca="false">IF(COUNT($L920:$P920)&lt;5,"",ROUND(($L920*Lists!$M$2+$M920*Lists!$M$3+$N920*Lists!$M$4+$O920*Lists!$M$5+$P920*Lists!$M$6)/5*100,0))</f>
        <v/>
      </c>
      <c r="R920" s="16" t="str">
        <f aca="false">IF($Q920="","",IF($Q920&gt;=Lists!$M$20,"A",IF($Q920&gt;=Lists!$M$21,"B","C")))</f>
        <v/>
      </c>
      <c r="S920" s="16" t="str">
        <f aca="false">IF($A920="","",IF(COUNTIF(Records!$C$5:$C$3000,$A920)=0,"No data",CHOOSE(_xlfn.MAXIFS(Records!$R$5:$R$3000,Records!$C$5:$C$3000,$A920,Records!$Y$5:$Y$3000,"&lt;&gt;Closed")+1,"OK","Alert","Danger")))</f>
        <v/>
      </c>
      <c r="T920" s="15" t="str">
        <f aca="false">IF($A920="","",COUNTIFS(Records!$C$5:$C$3000,$A920,Records!$R$5:$R$3000,"&gt;0",Records!$Y$5:$Y$3000,"&lt;&gt;Closed"))</f>
        <v/>
      </c>
      <c r="U920" s="20"/>
      <c r="V920" s="20"/>
      <c r="W920" s="20"/>
      <c r="X920" s="20"/>
      <c r="Y920" s="20"/>
      <c r="Z920" s="20"/>
      <c r="AA920" s="20"/>
      <c r="AB920" s="20"/>
      <c r="AC920" s="20"/>
      <c r="AD920" s="20"/>
      <c r="AE920" s="20"/>
      <c r="AF920" s="20"/>
      <c r="AG920" s="20"/>
      <c r="AH920" s="20"/>
      <c r="AI920" s="20"/>
      <c r="AJ920" s="21"/>
      <c r="AK920" s="15" t="str">
        <f aca="true">IF($AJ920="","",$AJ920-TODAY())</f>
        <v/>
      </c>
      <c r="AL920" s="16" t="str">
        <f aca="false">IF($AJ920="","",IF($AK920&lt;0,"Danger",IF($AK920&lt;=Lists!$M$24,"Alert","OK")))</f>
        <v/>
      </c>
      <c r="AM920" s="19"/>
      <c r="AN920" s="19"/>
      <c r="AO920" s="19"/>
      <c r="AP920" s="19"/>
      <c r="AQ920" s="19"/>
      <c r="AR920" s="19"/>
      <c r="AS920" s="19"/>
      <c r="AT920" s="19"/>
      <c r="AU920" s="19"/>
      <c r="AV920" s="19"/>
    </row>
    <row r="921" customFormat="false" ht="15" hidden="false" customHeight="false" outlineLevel="0" collapsed="false">
      <c r="A921" s="19"/>
      <c r="B921" s="19"/>
      <c r="C921" s="19"/>
      <c r="D921" s="19"/>
      <c r="E921" s="19"/>
      <c r="F921" s="19"/>
      <c r="G921" s="19"/>
      <c r="H921" s="19"/>
      <c r="I921" s="19"/>
      <c r="J921" s="19"/>
      <c r="K921" s="19"/>
      <c r="L921" s="20"/>
      <c r="M921" s="20"/>
      <c r="N921" s="20"/>
      <c r="O921" s="20"/>
      <c r="P921" s="20"/>
      <c r="Q921" s="15" t="str">
        <f aca="false">IF(COUNT($L921:$P921)&lt;5,"",ROUND(($L921*Lists!$M$2+$M921*Lists!$M$3+$N921*Lists!$M$4+$O921*Lists!$M$5+$P921*Lists!$M$6)/5*100,0))</f>
        <v/>
      </c>
      <c r="R921" s="16" t="str">
        <f aca="false">IF($Q921="","",IF($Q921&gt;=Lists!$M$20,"A",IF($Q921&gt;=Lists!$M$21,"B","C")))</f>
        <v/>
      </c>
      <c r="S921" s="16" t="str">
        <f aca="false">IF($A921="","",IF(COUNTIF(Records!$C$5:$C$3000,$A921)=0,"No data",CHOOSE(_xlfn.MAXIFS(Records!$R$5:$R$3000,Records!$C$5:$C$3000,$A921,Records!$Y$5:$Y$3000,"&lt;&gt;Closed")+1,"OK","Alert","Danger")))</f>
        <v/>
      </c>
      <c r="T921" s="15" t="str">
        <f aca="false">IF($A921="","",COUNTIFS(Records!$C$5:$C$3000,$A921,Records!$R$5:$R$3000,"&gt;0",Records!$Y$5:$Y$3000,"&lt;&gt;Closed"))</f>
        <v/>
      </c>
      <c r="U921" s="20"/>
      <c r="V921" s="20"/>
      <c r="W921" s="20"/>
      <c r="X921" s="20"/>
      <c r="Y921" s="20"/>
      <c r="Z921" s="20"/>
      <c r="AA921" s="20"/>
      <c r="AB921" s="20"/>
      <c r="AC921" s="20"/>
      <c r="AD921" s="20"/>
      <c r="AE921" s="20"/>
      <c r="AF921" s="20"/>
      <c r="AG921" s="20"/>
      <c r="AH921" s="20"/>
      <c r="AI921" s="20"/>
      <c r="AJ921" s="21"/>
      <c r="AK921" s="15" t="str">
        <f aca="true">IF($AJ921="","",$AJ921-TODAY())</f>
        <v/>
      </c>
      <c r="AL921" s="16" t="str">
        <f aca="false">IF($AJ921="","",IF($AK921&lt;0,"Danger",IF($AK921&lt;=Lists!$M$24,"Alert","OK")))</f>
        <v/>
      </c>
      <c r="AM921" s="19"/>
      <c r="AN921" s="19"/>
      <c r="AO921" s="19"/>
      <c r="AP921" s="19"/>
      <c r="AQ921" s="19"/>
      <c r="AR921" s="19"/>
      <c r="AS921" s="19"/>
      <c r="AT921" s="19"/>
      <c r="AU921" s="19"/>
      <c r="AV921" s="19"/>
    </row>
    <row r="922" customFormat="false" ht="15" hidden="false" customHeight="false" outlineLevel="0" collapsed="false">
      <c r="A922" s="19"/>
      <c r="B922" s="19"/>
      <c r="C922" s="19"/>
      <c r="D922" s="19"/>
      <c r="E922" s="19"/>
      <c r="F922" s="19"/>
      <c r="G922" s="19"/>
      <c r="H922" s="19"/>
      <c r="I922" s="19"/>
      <c r="J922" s="19"/>
      <c r="K922" s="19"/>
      <c r="L922" s="20"/>
      <c r="M922" s="20"/>
      <c r="N922" s="20"/>
      <c r="O922" s="20"/>
      <c r="P922" s="20"/>
      <c r="Q922" s="15" t="str">
        <f aca="false">IF(COUNT($L922:$P922)&lt;5,"",ROUND(($L922*Lists!$M$2+$M922*Lists!$M$3+$N922*Lists!$M$4+$O922*Lists!$M$5+$P922*Lists!$M$6)/5*100,0))</f>
        <v/>
      </c>
      <c r="R922" s="16" t="str">
        <f aca="false">IF($Q922="","",IF($Q922&gt;=Lists!$M$20,"A",IF($Q922&gt;=Lists!$M$21,"B","C")))</f>
        <v/>
      </c>
      <c r="S922" s="16" t="str">
        <f aca="false">IF($A922="","",IF(COUNTIF(Records!$C$5:$C$3000,$A922)=0,"No data",CHOOSE(_xlfn.MAXIFS(Records!$R$5:$R$3000,Records!$C$5:$C$3000,$A922,Records!$Y$5:$Y$3000,"&lt;&gt;Closed")+1,"OK","Alert","Danger")))</f>
        <v/>
      </c>
      <c r="T922" s="15" t="str">
        <f aca="false">IF($A922="","",COUNTIFS(Records!$C$5:$C$3000,$A922,Records!$R$5:$R$3000,"&gt;0",Records!$Y$5:$Y$3000,"&lt;&gt;Closed"))</f>
        <v/>
      </c>
      <c r="U922" s="20"/>
      <c r="V922" s="20"/>
      <c r="W922" s="20"/>
      <c r="X922" s="20"/>
      <c r="Y922" s="20"/>
      <c r="Z922" s="20"/>
      <c r="AA922" s="20"/>
      <c r="AB922" s="20"/>
      <c r="AC922" s="20"/>
      <c r="AD922" s="20"/>
      <c r="AE922" s="20"/>
      <c r="AF922" s="20"/>
      <c r="AG922" s="20"/>
      <c r="AH922" s="20"/>
      <c r="AI922" s="20"/>
      <c r="AJ922" s="21"/>
      <c r="AK922" s="15" t="str">
        <f aca="true">IF($AJ922="","",$AJ922-TODAY())</f>
        <v/>
      </c>
      <c r="AL922" s="16" t="str">
        <f aca="false">IF($AJ922="","",IF($AK922&lt;0,"Danger",IF($AK922&lt;=Lists!$M$24,"Alert","OK")))</f>
        <v/>
      </c>
      <c r="AM922" s="19"/>
      <c r="AN922" s="19"/>
      <c r="AO922" s="19"/>
      <c r="AP922" s="19"/>
      <c r="AQ922" s="19"/>
      <c r="AR922" s="19"/>
      <c r="AS922" s="19"/>
      <c r="AT922" s="19"/>
      <c r="AU922" s="19"/>
      <c r="AV922" s="19"/>
    </row>
    <row r="923" customFormat="false" ht="15" hidden="false" customHeight="false" outlineLevel="0" collapsed="false">
      <c r="A923" s="19"/>
      <c r="B923" s="19"/>
      <c r="C923" s="19"/>
      <c r="D923" s="19"/>
      <c r="E923" s="19"/>
      <c r="F923" s="19"/>
      <c r="G923" s="19"/>
      <c r="H923" s="19"/>
      <c r="I923" s="19"/>
      <c r="J923" s="19"/>
      <c r="K923" s="19"/>
      <c r="L923" s="20"/>
      <c r="M923" s="20"/>
      <c r="N923" s="20"/>
      <c r="O923" s="20"/>
      <c r="P923" s="20"/>
      <c r="Q923" s="15" t="str">
        <f aca="false">IF(COUNT($L923:$P923)&lt;5,"",ROUND(($L923*Lists!$M$2+$M923*Lists!$M$3+$N923*Lists!$M$4+$O923*Lists!$M$5+$P923*Lists!$M$6)/5*100,0))</f>
        <v/>
      </c>
      <c r="R923" s="16" t="str">
        <f aca="false">IF($Q923="","",IF($Q923&gt;=Lists!$M$20,"A",IF($Q923&gt;=Lists!$M$21,"B","C")))</f>
        <v/>
      </c>
      <c r="S923" s="16" t="str">
        <f aca="false">IF($A923="","",IF(COUNTIF(Records!$C$5:$C$3000,$A923)=0,"No data",CHOOSE(_xlfn.MAXIFS(Records!$R$5:$R$3000,Records!$C$5:$C$3000,$A923,Records!$Y$5:$Y$3000,"&lt;&gt;Closed")+1,"OK","Alert","Danger")))</f>
        <v/>
      </c>
      <c r="T923" s="15" t="str">
        <f aca="false">IF($A923="","",COUNTIFS(Records!$C$5:$C$3000,$A923,Records!$R$5:$R$3000,"&gt;0",Records!$Y$5:$Y$3000,"&lt;&gt;Closed"))</f>
        <v/>
      </c>
      <c r="U923" s="20"/>
      <c r="V923" s="20"/>
      <c r="W923" s="20"/>
      <c r="X923" s="20"/>
      <c r="Y923" s="20"/>
      <c r="Z923" s="20"/>
      <c r="AA923" s="20"/>
      <c r="AB923" s="20"/>
      <c r="AC923" s="20"/>
      <c r="AD923" s="20"/>
      <c r="AE923" s="20"/>
      <c r="AF923" s="20"/>
      <c r="AG923" s="20"/>
      <c r="AH923" s="20"/>
      <c r="AI923" s="20"/>
      <c r="AJ923" s="21"/>
      <c r="AK923" s="15" t="str">
        <f aca="true">IF($AJ923="","",$AJ923-TODAY())</f>
        <v/>
      </c>
      <c r="AL923" s="16" t="str">
        <f aca="false">IF($AJ923="","",IF($AK923&lt;0,"Danger",IF($AK923&lt;=Lists!$M$24,"Alert","OK")))</f>
        <v/>
      </c>
      <c r="AM923" s="19"/>
      <c r="AN923" s="19"/>
      <c r="AO923" s="19"/>
      <c r="AP923" s="19"/>
      <c r="AQ923" s="19"/>
      <c r="AR923" s="19"/>
      <c r="AS923" s="19"/>
      <c r="AT923" s="19"/>
      <c r="AU923" s="19"/>
      <c r="AV923" s="19"/>
    </row>
    <row r="924" customFormat="false" ht="15" hidden="false" customHeight="false" outlineLevel="0" collapsed="false">
      <c r="A924" s="19"/>
      <c r="B924" s="19"/>
      <c r="C924" s="19"/>
      <c r="D924" s="19"/>
      <c r="E924" s="19"/>
      <c r="F924" s="19"/>
      <c r="G924" s="19"/>
      <c r="H924" s="19"/>
      <c r="I924" s="19"/>
      <c r="J924" s="19"/>
      <c r="K924" s="19"/>
      <c r="L924" s="20"/>
      <c r="M924" s="20"/>
      <c r="N924" s="20"/>
      <c r="O924" s="20"/>
      <c r="P924" s="20"/>
      <c r="Q924" s="15" t="str">
        <f aca="false">IF(COUNT($L924:$P924)&lt;5,"",ROUND(($L924*Lists!$M$2+$M924*Lists!$M$3+$N924*Lists!$M$4+$O924*Lists!$M$5+$P924*Lists!$M$6)/5*100,0))</f>
        <v/>
      </c>
      <c r="R924" s="16" t="str">
        <f aca="false">IF($Q924="","",IF($Q924&gt;=Lists!$M$20,"A",IF($Q924&gt;=Lists!$M$21,"B","C")))</f>
        <v/>
      </c>
      <c r="S924" s="16" t="str">
        <f aca="false">IF($A924="","",IF(COUNTIF(Records!$C$5:$C$3000,$A924)=0,"No data",CHOOSE(_xlfn.MAXIFS(Records!$R$5:$R$3000,Records!$C$5:$C$3000,$A924,Records!$Y$5:$Y$3000,"&lt;&gt;Closed")+1,"OK","Alert","Danger")))</f>
        <v/>
      </c>
      <c r="T924" s="15" t="str">
        <f aca="false">IF($A924="","",COUNTIFS(Records!$C$5:$C$3000,$A924,Records!$R$5:$R$3000,"&gt;0",Records!$Y$5:$Y$3000,"&lt;&gt;Closed"))</f>
        <v/>
      </c>
      <c r="U924" s="20"/>
      <c r="V924" s="20"/>
      <c r="W924" s="20"/>
      <c r="X924" s="20"/>
      <c r="Y924" s="20"/>
      <c r="Z924" s="20"/>
      <c r="AA924" s="20"/>
      <c r="AB924" s="20"/>
      <c r="AC924" s="20"/>
      <c r="AD924" s="20"/>
      <c r="AE924" s="20"/>
      <c r="AF924" s="20"/>
      <c r="AG924" s="20"/>
      <c r="AH924" s="20"/>
      <c r="AI924" s="20"/>
      <c r="AJ924" s="21"/>
      <c r="AK924" s="15" t="str">
        <f aca="true">IF($AJ924="","",$AJ924-TODAY())</f>
        <v/>
      </c>
      <c r="AL924" s="16" t="str">
        <f aca="false">IF($AJ924="","",IF($AK924&lt;0,"Danger",IF($AK924&lt;=Lists!$M$24,"Alert","OK")))</f>
        <v/>
      </c>
      <c r="AM924" s="19"/>
      <c r="AN924" s="19"/>
      <c r="AO924" s="19"/>
      <c r="AP924" s="19"/>
      <c r="AQ924" s="19"/>
      <c r="AR924" s="19"/>
      <c r="AS924" s="19"/>
      <c r="AT924" s="19"/>
      <c r="AU924" s="19"/>
      <c r="AV924" s="19"/>
    </row>
    <row r="925" customFormat="false" ht="15" hidden="false" customHeight="false" outlineLevel="0" collapsed="false">
      <c r="A925" s="19"/>
      <c r="B925" s="19"/>
      <c r="C925" s="19"/>
      <c r="D925" s="19"/>
      <c r="E925" s="19"/>
      <c r="F925" s="19"/>
      <c r="G925" s="19"/>
      <c r="H925" s="19"/>
      <c r="I925" s="19"/>
      <c r="J925" s="19"/>
      <c r="K925" s="19"/>
      <c r="L925" s="20"/>
      <c r="M925" s="20"/>
      <c r="N925" s="20"/>
      <c r="O925" s="20"/>
      <c r="P925" s="20"/>
      <c r="Q925" s="15" t="str">
        <f aca="false">IF(COUNT($L925:$P925)&lt;5,"",ROUND(($L925*Lists!$M$2+$M925*Lists!$M$3+$N925*Lists!$M$4+$O925*Lists!$M$5+$P925*Lists!$M$6)/5*100,0))</f>
        <v/>
      </c>
      <c r="R925" s="16" t="str">
        <f aca="false">IF($Q925="","",IF($Q925&gt;=Lists!$M$20,"A",IF($Q925&gt;=Lists!$M$21,"B","C")))</f>
        <v/>
      </c>
      <c r="S925" s="16" t="str">
        <f aca="false">IF($A925="","",IF(COUNTIF(Records!$C$5:$C$3000,$A925)=0,"No data",CHOOSE(_xlfn.MAXIFS(Records!$R$5:$R$3000,Records!$C$5:$C$3000,$A925,Records!$Y$5:$Y$3000,"&lt;&gt;Closed")+1,"OK","Alert","Danger")))</f>
        <v/>
      </c>
      <c r="T925" s="15" t="str">
        <f aca="false">IF($A925="","",COUNTIFS(Records!$C$5:$C$3000,$A925,Records!$R$5:$R$3000,"&gt;0",Records!$Y$5:$Y$3000,"&lt;&gt;Closed"))</f>
        <v/>
      </c>
      <c r="U925" s="20"/>
      <c r="V925" s="20"/>
      <c r="W925" s="20"/>
      <c r="X925" s="20"/>
      <c r="Y925" s="20"/>
      <c r="Z925" s="20"/>
      <c r="AA925" s="20"/>
      <c r="AB925" s="20"/>
      <c r="AC925" s="20"/>
      <c r="AD925" s="20"/>
      <c r="AE925" s="20"/>
      <c r="AF925" s="20"/>
      <c r="AG925" s="20"/>
      <c r="AH925" s="20"/>
      <c r="AI925" s="20"/>
      <c r="AJ925" s="21"/>
      <c r="AK925" s="15" t="str">
        <f aca="true">IF($AJ925="","",$AJ925-TODAY())</f>
        <v/>
      </c>
      <c r="AL925" s="16" t="str">
        <f aca="false">IF($AJ925="","",IF($AK925&lt;0,"Danger",IF($AK925&lt;=Lists!$M$24,"Alert","OK")))</f>
        <v/>
      </c>
      <c r="AM925" s="19"/>
      <c r="AN925" s="19"/>
      <c r="AO925" s="19"/>
      <c r="AP925" s="19"/>
      <c r="AQ925" s="19"/>
      <c r="AR925" s="19"/>
      <c r="AS925" s="19"/>
      <c r="AT925" s="19"/>
      <c r="AU925" s="19"/>
      <c r="AV925" s="19"/>
    </row>
    <row r="926" customFormat="false" ht="15" hidden="false" customHeight="false" outlineLevel="0" collapsed="false">
      <c r="A926" s="19"/>
      <c r="B926" s="19"/>
      <c r="C926" s="19"/>
      <c r="D926" s="19"/>
      <c r="E926" s="19"/>
      <c r="F926" s="19"/>
      <c r="G926" s="19"/>
      <c r="H926" s="19"/>
      <c r="I926" s="19"/>
      <c r="J926" s="19"/>
      <c r="K926" s="19"/>
      <c r="L926" s="20"/>
      <c r="M926" s="20"/>
      <c r="N926" s="20"/>
      <c r="O926" s="20"/>
      <c r="P926" s="20"/>
      <c r="Q926" s="15" t="str">
        <f aca="false">IF(COUNT($L926:$P926)&lt;5,"",ROUND(($L926*Lists!$M$2+$M926*Lists!$M$3+$N926*Lists!$M$4+$O926*Lists!$M$5+$P926*Lists!$M$6)/5*100,0))</f>
        <v/>
      </c>
      <c r="R926" s="16" t="str">
        <f aca="false">IF($Q926="","",IF($Q926&gt;=Lists!$M$20,"A",IF($Q926&gt;=Lists!$M$21,"B","C")))</f>
        <v/>
      </c>
      <c r="S926" s="16" t="str">
        <f aca="false">IF($A926="","",IF(COUNTIF(Records!$C$5:$C$3000,$A926)=0,"No data",CHOOSE(_xlfn.MAXIFS(Records!$R$5:$R$3000,Records!$C$5:$C$3000,$A926,Records!$Y$5:$Y$3000,"&lt;&gt;Closed")+1,"OK","Alert","Danger")))</f>
        <v/>
      </c>
      <c r="T926" s="15" t="str">
        <f aca="false">IF($A926="","",COUNTIFS(Records!$C$5:$C$3000,$A926,Records!$R$5:$R$3000,"&gt;0",Records!$Y$5:$Y$3000,"&lt;&gt;Closed"))</f>
        <v/>
      </c>
      <c r="U926" s="20"/>
      <c r="V926" s="20"/>
      <c r="W926" s="20"/>
      <c r="X926" s="20"/>
      <c r="Y926" s="20"/>
      <c r="Z926" s="20"/>
      <c r="AA926" s="20"/>
      <c r="AB926" s="20"/>
      <c r="AC926" s="20"/>
      <c r="AD926" s="20"/>
      <c r="AE926" s="20"/>
      <c r="AF926" s="20"/>
      <c r="AG926" s="20"/>
      <c r="AH926" s="20"/>
      <c r="AI926" s="20"/>
      <c r="AJ926" s="21"/>
      <c r="AK926" s="15" t="str">
        <f aca="true">IF($AJ926="","",$AJ926-TODAY())</f>
        <v/>
      </c>
      <c r="AL926" s="16" t="str">
        <f aca="false">IF($AJ926="","",IF($AK926&lt;0,"Danger",IF($AK926&lt;=Lists!$M$24,"Alert","OK")))</f>
        <v/>
      </c>
      <c r="AM926" s="19"/>
      <c r="AN926" s="19"/>
      <c r="AO926" s="19"/>
      <c r="AP926" s="19"/>
      <c r="AQ926" s="19"/>
      <c r="AR926" s="19"/>
      <c r="AS926" s="19"/>
      <c r="AT926" s="19"/>
      <c r="AU926" s="19"/>
      <c r="AV926" s="19"/>
    </row>
    <row r="927" customFormat="false" ht="15" hidden="false" customHeight="false" outlineLevel="0" collapsed="false">
      <c r="A927" s="19"/>
      <c r="B927" s="19"/>
      <c r="C927" s="19"/>
      <c r="D927" s="19"/>
      <c r="E927" s="19"/>
      <c r="F927" s="19"/>
      <c r="G927" s="19"/>
      <c r="H927" s="19"/>
      <c r="I927" s="19"/>
      <c r="J927" s="19"/>
      <c r="K927" s="19"/>
      <c r="L927" s="20"/>
      <c r="M927" s="20"/>
      <c r="N927" s="20"/>
      <c r="O927" s="20"/>
      <c r="P927" s="20"/>
      <c r="Q927" s="15" t="str">
        <f aca="false">IF(COUNT($L927:$P927)&lt;5,"",ROUND(($L927*Lists!$M$2+$M927*Lists!$M$3+$N927*Lists!$M$4+$O927*Lists!$M$5+$P927*Lists!$M$6)/5*100,0))</f>
        <v/>
      </c>
      <c r="R927" s="16" t="str">
        <f aca="false">IF($Q927="","",IF($Q927&gt;=Lists!$M$20,"A",IF($Q927&gt;=Lists!$M$21,"B","C")))</f>
        <v/>
      </c>
      <c r="S927" s="16" t="str">
        <f aca="false">IF($A927="","",IF(COUNTIF(Records!$C$5:$C$3000,$A927)=0,"No data",CHOOSE(_xlfn.MAXIFS(Records!$R$5:$R$3000,Records!$C$5:$C$3000,$A927,Records!$Y$5:$Y$3000,"&lt;&gt;Closed")+1,"OK","Alert","Danger")))</f>
        <v/>
      </c>
      <c r="T927" s="15" t="str">
        <f aca="false">IF($A927="","",COUNTIFS(Records!$C$5:$C$3000,$A927,Records!$R$5:$R$3000,"&gt;0",Records!$Y$5:$Y$3000,"&lt;&gt;Closed"))</f>
        <v/>
      </c>
      <c r="U927" s="20"/>
      <c r="V927" s="20"/>
      <c r="W927" s="20"/>
      <c r="X927" s="20"/>
      <c r="Y927" s="20"/>
      <c r="Z927" s="20"/>
      <c r="AA927" s="20"/>
      <c r="AB927" s="20"/>
      <c r="AC927" s="20"/>
      <c r="AD927" s="20"/>
      <c r="AE927" s="20"/>
      <c r="AF927" s="20"/>
      <c r="AG927" s="20"/>
      <c r="AH927" s="20"/>
      <c r="AI927" s="20"/>
      <c r="AJ927" s="21"/>
      <c r="AK927" s="15" t="str">
        <f aca="true">IF($AJ927="","",$AJ927-TODAY())</f>
        <v/>
      </c>
      <c r="AL927" s="16" t="str">
        <f aca="false">IF($AJ927="","",IF($AK927&lt;0,"Danger",IF($AK927&lt;=Lists!$M$24,"Alert","OK")))</f>
        <v/>
      </c>
      <c r="AM927" s="19"/>
      <c r="AN927" s="19"/>
      <c r="AO927" s="19"/>
      <c r="AP927" s="19"/>
      <c r="AQ927" s="19"/>
      <c r="AR927" s="19"/>
      <c r="AS927" s="19"/>
      <c r="AT927" s="19"/>
      <c r="AU927" s="19"/>
      <c r="AV927" s="19"/>
    </row>
    <row r="928" customFormat="false" ht="15" hidden="false" customHeight="false" outlineLevel="0" collapsed="false">
      <c r="A928" s="19"/>
      <c r="B928" s="19"/>
      <c r="C928" s="19"/>
      <c r="D928" s="19"/>
      <c r="E928" s="19"/>
      <c r="F928" s="19"/>
      <c r="G928" s="19"/>
      <c r="H928" s="19"/>
      <c r="I928" s="19"/>
      <c r="J928" s="19"/>
      <c r="K928" s="19"/>
      <c r="L928" s="20"/>
      <c r="M928" s="20"/>
      <c r="N928" s="20"/>
      <c r="O928" s="20"/>
      <c r="P928" s="20"/>
      <c r="Q928" s="15" t="str">
        <f aca="false">IF(COUNT($L928:$P928)&lt;5,"",ROUND(($L928*Lists!$M$2+$M928*Lists!$M$3+$N928*Lists!$M$4+$O928*Lists!$M$5+$P928*Lists!$M$6)/5*100,0))</f>
        <v/>
      </c>
      <c r="R928" s="16" t="str">
        <f aca="false">IF($Q928="","",IF($Q928&gt;=Lists!$M$20,"A",IF($Q928&gt;=Lists!$M$21,"B","C")))</f>
        <v/>
      </c>
      <c r="S928" s="16" t="str">
        <f aca="false">IF($A928="","",IF(COUNTIF(Records!$C$5:$C$3000,$A928)=0,"No data",CHOOSE(_xlfn.MAXIFS(Records!$R$5:$R$3000,Records!$C$5:$C$3000,$A928,Records!$Y$5:$Y$3000,"&lt;&gt;Closed")+1,"OK","Alert","Danger")))</f>
        <v/>
      </c>
      <c r="T928" s="15" t="str">
        <f aca="false">IF($A928="","",COUNTIFS(Records!$C$5:$C$3000,$A928,Records!$R$5:$R$3000,"&gt;0",Records!$Y$5:$Y$3000,"&lt;&gt;Closed"))</f>
        <v/>
      </c>
      <c r="U928" s="20"/>
      <c r="V928" s="20"/>
      <c r="W928" s="20"/>
      <c r="X928" s="20"/>
      <c r="Y928" s="20"/>
      <c r="Z928" s="20"/>
      <c r="AA928" s="20"/>
      <c r="AB928" s="20"/>
      <c r="AC928" s="20"/>
      <c r="AD928" s="20"/>
      <c r="AE928" s="20"/>
      <c r="AF928" s="20"/>
      <c r="AG928" s="20"/>
      <c r="AH928" s="20"/>
      <c r="AI928" s="20"/>
      <c r="AJ928" s="21"/>
      <c r="AK928" s="15" t="str">
        <f aca="true">IF($AJ928="","",$AJ928-TODAY())</f>
        <v/>
      </c>
      <c r="AL928" s="16" t="str">
        <f aca="false">IF($AJ928="","",IF($AK928&lt;0,"Danger",IF($AK928&lt;=Lists!$M$24,"Alert","OK")))</f>
        <v/>
      </c>
      <c r="AM928" s="19"/>
      <c r="AN928" s="19"/>
      <c r="AO928" s="19"/>
      <c r="AP928" s="19"/>
      <c r="AQ928" s="19"/>
      <c r="AR928" s="19"/>
      <c r="AS928" s="19"/>
      <c r="AT928" s="19"/>
      <c r="AU928" s="19"/>
      <c r="AV928" s="19"/>
    </row>
    <row r="929" customFormat="false" ht="15" hidden="false" customHeight="false" outlineLevel="0" collapsed="false">
      <c r="A929" s="19"/>
      <c r="B929" s="19"/>
      <c r="C929" s="19"/>
      <c r="D929" s="19"/>
      <c r="E929" s="19"/>
      <c r="F929" s="19"/>
      <c r="G929" s="19"/>
      <c r="H929" s="19"/>
      <c r="I929" s="19"/>
      <c r="J929" s="19"/>
      <c r="K929" s="19"/>
      <c r="L929" s="20"/>
      <c r="M929" s="20"/>
      <c r="N929" s="20"/>
      <c r="O929" s="20"/>
      <c r="P929" s="20"/>
      <c r="Q929" s="15" t="str">
        <f aca="false">IF(COUNT($L929:$P929)&lt;5,"",ROUND(($L929*Lists!$M$2+$M929*Lists!$M$3+$N929*Lists!$M$4+$O929*Lists!$M$5+$P929*Lists!$M$6)/5*100,0))</f>
        <v/>
      </c>
      <c r="R929" s="16" t="str">
        <f aca="false">IF($Q929="","",IF($Q929&gt;=Lists!$M$20,"A",IF($Q929&gt;=Lists!$M$21,"B","C")))</f>
        <v/>
      </c>
      <c r="S929" s="16" t="str">
        <f aca="false">IF($A929="","",IF(COUNTIF(Records!$C$5:$C$3000,$A929)=0,"No data",CHOOSE(_xlfn.MAXIFS(Records!$R$5:$R$3000,Records!$C$5:$C$3000,$A929,Records!$Y$5:$Y$3000,"&lt;&gt;Closed")+1,"OK","Alert","Danger")))</f>
        <v/>
      </c>
      <c r="T929" s="15" t="str">
        <f aca="false">IF($A929="","",COUNTIFS(Records!$C$5:$C$3000,$A929,Records!$R$5:$R$3000,"&gt;0",Records!$Y$5:$Y$3000,"&lt;&gt;Closed"))</f>
        <v/>
      </c>
      <c r="U929" s="20"/>
      <c r="V929" s="20"/>
      <c r="W929" s="20"/>
      <c r="X929" s="20"/>
      <c r="Y929" s="20"/>
      <c r="Z929" s="20"/>
      <c r="AA929" s="20"/>
      <c r="AB929" s="20"/>
      <c r="AC929" s="20"/>
      <c r="AD929" s="20"/>
      <c r="AE929" s="20"/>
      <c r="AF929" s="20"/>
      <c r="AG929" s="20"/>
      <c r="AH929" s="20"/>
      <c r="AI929" s="20"/>
      <c r="AJ929" s="21"/>
      <c r="AK929" s="15" t="str">
        <f aca="true">IF($AJ929="","",$AJ929-TODAY())</f>
        <v/>
      </c>
      <c r="AL929" s="16" t="str">
        <f aca="false">IF($AJ929="","",IF($AK929&lt;0,"Danger",IF($AK929&lt;=Lists!$M$24,"Alert","OK")))</f>
        <v/>
      </c>
      <c r="AM929" s="19"/>
      <c r="AN929" s="19"/>
      <c r="AO929" s="19"/>
      <c r="AP929" s="19"/>
      <c r="AQ929" s="19"/>
      <c r="AR929" s="19"/>
      <c r="AS929" s="19"/>
      <c r="AT929" s="19"/>
      <c r="AU929" s="19"/>
      <c r="AV929" s="19"/>
    </row>
    <row r="930" customFormat="false" ht="15" hidden="false" customHeight="false" outlineLevel="0" collapsed="false">
      <c r="A930" s="19"/>
      <c r="B930" s="19"/>
      <c r="C930" s="19"/>
      <c r="D930" s="19"/>
      <c r="E930" s="19"/>
      <c r="F930" s="19"/>
      <c r="G930" s="19"/>
      <c r="H930" s="19"/>
      <c r="I930" s="19"/>
      <c r="J930" s="19"/>
      <c r="K930" s="19"/>
      <c r="L930" s="20"/>
      <c r="M930" s="20"/>
      <c r="N930" s="20"/>
      <c r="O930" s="20"/>
      <c r="P930" s="20"/>
      <c r="Q930" s="15" t="str">
        <f aca="false">IF(COUNT($L930:$P930)&lt;5,"",ROUND(($L930*Lists!$M$2+$M930*Lists!$M$3+$N930*Lists!$M$4+$O930*Lists!$M$5+$P930*Lists!$M$6)/5*100,0))</f>
        <v/>
      </c>
      <c r="R930" s="16" t="str">
        <f aca="false">IF($Q930="","",IF($Q930&gt;=Lists!$M$20,"A",IF($Q930&gt;=Lists!$M$21,"B","C")))</f>
        <v/>
      </c>
      <c r="S930" s="16" t="str">
        <f aca="false">IF($A930="","",IF(COUNTIF(Records!$C$5:$C$3000,$A930)=0,"No data",CHOOSE(_xlfn.MAXIFS(Records!$R$5:$R$3000,Records!$C$5:$C$3000,$A930,Records!$Y$5:$Y$3000,"&lt;&gt;Closed")+1,"OK","Alert","Danger")))</f>
        <v/>
      </c>
      <c r="T930" s="15" t="str">
        <f aca="false">IF($A930="","",COUNTIFS(Records!$C$5:$C$3000,$A930,Records!$R$5:$R$3000,"&gt;0",Records!$Y$5:$Y$3000,"&lt;&gt;Closed"))</f>
        <v/>
      </c>
      <c r="U930" s="20"/>
      <c r="V930" s="20"/>
      <c r="W930" s="20"/>
      <c r="X930" s="20"/>
      <c r="Y930" s="20"/>
      <c r="Z930" s="20"/>
      <c r="AA930" s="20"/>
      <c r="AB930" s="20"/>
      <c r="AC930" s="20"/>
      <c r="AD930" s="20"/>
      <c r="AE930" s="20"/>
      <c r="AF930" s="20"/>
      <c r="AG930" s="20"/>
      <c r="AH930" s="20"/>
      <c r="AI930" s="20"/>
      <c r="AJ930" s="21"/>
      <c r="AK930" s="15" t="str">
        <f aca="true">IF($AJ930="","",$AJ930-TODAY())</f>
        <v/>
      </c>
      <c r="AL930" s="16" t="str">
        <f aca="false">IF($AJ930="","",IF($AK930&lt;0,"Danger",IF($AK930&lt;=Lists!$M$24,"Alert","OK")))</f>
        <v/>
      </c>
      <c r="AM930" s="19"/>
      <c r="AN930" s="19"/>
      <c r="AO930" s="19"/>
      <c r="AP930" s="19"/>
      <c r="AQ930" s="19"/>
      <c r="AR930" s="19"/>
      <c r="AS930" s="19"/>
      <c r="AT930" s="19"/>
      <c r="AU930" s="19"/>
      <c r="AV930" s="19"/>
    </row>
    <row r="931" customFormat="false" ht="15" hidden="false" customHeight="false" outlineLevel="0" collapsed="false">
      <c r="A931" s="19"/>
      <c r="B931" s="19"/>
      <c r="C931" s="19"/>
      <c r="D931" s="19"/>
      <c r="E931" s="19"/>
      <c r="F931" s="19"/>
      <c r="G931" s="19"/>
      <c r="H931" s="19"/>
      <c r="I931" s="19"/>
      <c r="J931" s="19"/>
      <c r="K931" s="19"/>
      <c r="L931" s="20"/>
      <c r="M931" s="20"/>
      <c r="N931" s="20"/>
      <c r="O931" s="20"/>
      <c r="P931" s="20"/>
      <c r="Q931" s="15" t="str">
        <f aca="false">IF(COUNT($L931:$P931)&lt;5,"",ROUND(($L931*Lists!$M$2+$M931*Lists!$M$3+$N931*Lists!$M$4+$O931*Lists!$M$5+$P931*Lists!$M$6)/5*100,0))</f>
        <v/>
      </c>
      <c r="R931" s="16" t="str">
        <f aca="false">IF($Q931="","",IF($Q931&gt;=Lists!$M$20,"A",IF($Q931&gt;=Lists!$M$21,"B","C")))</f>
        <v/>
      </c>
      <c r="S931" s="16" t="str">
        <f aca="false">IF($A931="","",IF(COUNTIF(Records!$C$5:$C$3000,$A931)=0,"No data",CHOOSE(_xlfn.MAXIFS(Records!$R$5:$R$3000,Records!$C$5:$C$3000,$A931,Records!$Y$5:$Y$3000,"&lt;&gt;Closed")+1,"OK","Alert","Danger")))</f>
        <v/>
      </c>
      <c r="T931" s="15" t="str">
        <f aca="false">IF($A931="","",COUNTIFS(Records!$C$5:$C$3000,$A931,Records!$R$5:$R$3000,"&gt;0",Records!$Y$5:$Y$3000,"&lt;&gt;Closed"))</f>
        <v/>
      </c>
      <c r="U931" s="20"/>
      <c r="V931" s="20"/>
      <c r="W931" s="20"/>
      <c r="X931" s="20"/>
      <c r="Y931" s="20"/>
      <c r="Z931" s="20"/>
      <c r="AA931" s="20"/>
      <c r="AB931" s="20"/>
      <c r="AC931" s="20"/>
      <c r="AD931" s="20"/>
      <c r="AE931" s="20"/>
      <c r="AF931" s="20"/>
      <c r="AG931" s="20"/>
      <c r="AH931" s="20"/>
      <c r="AI931" s="20"/>
      <c r="AJ931" s="21"/>
      <c r="AK931" s="15" t="str">
        <f aca="true">IF($AJ931="","",$AJ931-TODAY())</f>
        <v/>
      </c>
      <c r="AL931" s="16" t="str">
        <f aca="false">IF($AJ931="","",IF($AK931&lt;0,"Danger",IF($AK931&lt;=Lists!$M$24,"Alert","OK")))</f>
        <v/>
      </c>
      <c r="AM931" s="19"/>
      <c r="AN931" s="19"/>
      <c r="AO931" s="19"/>
      <c r="AP931" s="19"/>
      <c r="AQ931" s="19"/>
      <c r="AR931" s="19"/>
      <c r="AS931" s="19"/>
      <c r="AT931" s="19"/>
      <c r="AU931" s="19"/>
      <c r="AV931" s="19"/>
    </row>
    <row r="932" customFormat="false" ht="15" hidden="false" customHeight="false" outlineLevel="0" collapsed="false">
      <c r="A932" s="19"/>
      <c r="B932" s="19"/>
      <c r="C932" s="19"/>
      <c r="D932" s="19"/>
      <c r="E932" s="19"/>
      <c r="F932" s="19"/>
      <c r="G932" s="19"/>
      <c r="H932" s="19"/>
      <c r="I932" s="19"/>
      <c r="J932" s="19"/>
      <c r="K932" s="19"/>
      <c r="L932" s="20"/>
      <c r="M932" s="20"/>
      <c r="N932" s="20"/>
      <c r="O932" s="20"/>
      <c r="P932" s="20"/>
      <c r="Q932" s="15" t="str">
        <f aca="false">IF(COUNT($L932:$P932)&lt;5,"",ROUND(($L932*Lists!$M$2+$M932*Lists!$M$3+$N932*Lists!$M$4+$O932*Lists!$M$5+$P932*Lists!$M$6)/5*100,0))</f>
        <v/>
      </c>
      <c r="R932" s="16" t="str">
        <f aca="false">IF($Q932="","",IF($Q932&gt;=Lists!$M$20,"A",IF($Q932&gt;=Lists!$M$21,"B","C")))</f>
        <v/>
      </c>
      <c r="S932" s="16" t="str">
        <f aca="false">IF($A932="","",IF(COUNTIF(Records!$C$5:$C$3000,$A932)=0,"No data",CHOOSE(_xlfn.MAXIFS(Records!$R$5:$R$3000,Records!$C$5:$C$3000,$A932,Records!$Y$5:$Y$3000,"&lt;&gt;Closed")+1,"OK","Alert","Danger")))</f>
        <v/>
      </c>
      <c r="T932" s="15" t="str">
        <f aca="false">IF($A932="","",COUNTIFS(Records!$C$5:$C$3000,$A932,Records!$R$5:$R$3000,"&gt;0",Records!$Y$5:$Y$3000,"&lt;&gt;Closed"))</f>
        <v/>
      </c>
      <c r="U932" s="20"/>
      <c r="V932" s="20"/>
      <c r="W932" s="20"/>
      <c r="X932" s="20"/>
      <c r="Y932" s="20"/>
      <c r="Z932" s="20"/>
      <c r="AA932" s="20"/>
      <c r="AB932" s="20"/>
      <c r="AC932" s="20"/>
      <c r="AD932" s="20"/>
      <c r="AE932" s="20"/>
      <c r="AF932" s="20"/>
      <c r="AG932" s="20"/>
      <c r="AH932" s="20"/>
      <c r="AI932" s="20"/>
      <c r="AJ932" s="21"/>
      <c r="AK932" s="15" t="str">
        <f aca="true">IF($AJ932="","",$AJ932-TODAY())</f>
        <v/>
      </c>
      <c r="AL932" s="16" t="str">
        <f aca="false">IF($AJ932="","",IF($AK932&lt;0,"Danger",IF($AK932&lt;=Lists!$M$24,"Alert","OK")))</f>
        <v/>
      </c>
      <c r="AM932" s="19"/>
      <c r="AN932" s="19"/>
      <c r="AO932" s="19"/>
      <c r="AP932" s="19"/>
      <c r="AQ932" s="19"/>
      <c r="AR932" s="19"/>
      <c r="AS932" s="19"/>
      <c r="AT932" s="19"/>
      <c r="AU932" s="19"/>
      <c r="AV932" s="19"/>
    </row>
    <row r="933" customFormat="false" ht="15" hidden="false" customHeight="false" outlineLevel="0" collapsed="false">
      <c r="A933" s="19"/>
      <c r="B933" s="19"/>
      <c r="C933" s="19"/>
      <c r="D933" s="19"/>
      <c r="E933" s="19"/>
      <c r="F933" s="19"/>
      <c r="G933" s="19"/>
      <c r="H933" s="19"/>
      <c r="I933" s="19"/>
      <c r="J933" s="19"/>
      <c r="K933" s="19"/>
      <c r="L933" s="20"/>
      <c r="M933" s="20"/>
      <c r="N933" s="20"/>
      <c r="O933" s="20"/>
      <c r="P933" s="20"/>
      <c r="Q933" s="15" t="str">
        <f aca="false">IF(COUNT($L933:$P933)&lt;5,"",ROUND(($L933*Lists!$M$2+$M933*Lists!$M$3+$N933*Lists!$M$4+$O933*Lists!$M$5+$P933*Lists!$M$6)/5*100,0))</f>
        <v/>
      </c>
      <c r="R933" s="16" t="str">
        <f aca="false">IF($Q933="","",IF($Q933&gt;=Lists!$M$20,"A",IF($Q933&gt;=Lists!$M$21,"B","C")))</f>
        <v/>
      </c>
      <c r="S933" s="16" t="str">
        <f aca="false">IF($A933="","",IF(COUNTIF(Records!$C$5:$C$3000,$A933)=0,"No data",CHOOSE(_xlfn.MAXIFS(Records!$R$5:$R$3000,Records!$C$5:$C$3000,$A933,Records!$Y$5:$Y$3000,"&lt;&gt;Closed")+1,"OK","Alert","Danger")))</f>
        <v/>
      </c>
      <c r="T933" s="15" t="str">
        <f aca="false">IF($A933="","",COUNTIFS(Records!$C$5:$C$3000,$A933,Records!$R$5:$R$3000,"&gt;0",Records!$Y$5:$Y$3000,"&lt;&gt;Closed"))</f>
        <v/>
      </c>
      <c r="U933" s="20"/>
      <c r="V933" s="20"/>
      <c r="W933" s="20"/>
      <c r="X933" s="20"/>
      <c r="Y933" s="20"/>
      <c r="Z933" s="20"/>
      <c r="AA933" s="20"/>
      <c r="AB933" s="20"/>
      <c r="AC933" s="20"/>
      <c r="AD933" s="20"/>
      <c r="AE933" s="20"/>
      <c r="AF933" s="20"/>
      <c r="AG933" s="20"/>
      <c r="AH933" s="20"/>
      <c r="AI933" s="20"/>
      <c r="AJ933" s="21"/>
      <c r="AK933" s="15" t="str">
        <f aca="true">IF($AJ933="","",$AJ933-TODAY())</f>
        <v/>
      </c>
      <c r="AL933" s="16" t="str">
        <f aca="false">IF($AJ933="","",IF($AK933&lt;0,"Danger",IF($AK933&lt;=Lists!$M$24,"Alert","OK")))</f>
        <v/>
      </c>
      <c r="AM933" s="19"/>
      <c r="AN933" s="19"/>
      <c r="AO933" s="19"/>
      <c r="AP933" s="19"/>
      <c r="AQ933" s="19"/>
      <c r="AR933" s="19"/>
      <c r="AS933" s="19"/>
      <c r="AT933" s="19"/>
      <c r="AU933" s="19"/>
      <c r="AV933" s="19"/>
    </row>
    <row r="934" customFormat="false" ht="15" hidden="false" customHeight="false" outlineLevel="0" collapsed="false">
      <c r="A934" s="19"/>
      <c r="B934" s="19"/>
      <c r="C934" s="19"/>
      <c r="D934" s="19"/>
      <c r="E934" s="19"/>
      <c r="F934" s="19"/>
      <c r="G934" s="19"/>
      <c r="H934" s="19"/>
      <c r="I934" s="19"/>
      <c r="J934" s="19"/>
      <c r="K934" s="19"/>
      <c r="L934" s="20"/>
      <c r="M934" s="20"/>
      <c r="N934" s="20"/>
      <c r="O934" s="20"/>
      <c r="P934" s="20"/>
      <c r="Q934" s="15" t="str">
        <f aca="false">IF(COUNT($L934:$P934)&lt;5,"",ROUND(($L934*Lists!$M$2+$M934*Lists!$M$3+$N934*Lists!$M$4+$O934*Lists!$M$5+$P934*Lists!$M$6)/5*100,0))</f>
        <v/>
      </c>
      <c r="R934" s="16" t="str">
        <f aca="false">IF($Q934="","",IF($Q934&gt;=Lists!$M$20,"A",IF($Q934&gt;=Lists!$M$21,"B","C")))</f>
        <v/>
      </c>
      <c r="S934" s="16" t="str">
        <f aca="false">IF($A934="","",IF(COUNTIF(Records!$C$5:$C$3000,$A934)=0,"No data",CHOOSE(_xlfn.MAXIFS(Records!$R$5:$R$3000,Records!$C$5:$C$3000,$A934,Records!$Y$5:$Y$3000,"&lt;&gt;Closed")+1,"OK","Alert","Danger")))</f>
        <v/>
      </c>
      <c r="T934" s="15" t="str">
        <f aca="false">IF($A934="","",COUNTIFS(Records!$C$5:$C$3000,$A934,Records!$R$5:$R$3000,"&gt;0",Records!$Y$5:$Y$3000,"&lt;&gt;Closed"))</f>
        <v/>
      </c>
      <c r="U934" s="20"/>
      <c r="V934" s="20"/>
      <c r="W934" s="20"/>
      <c r="X934" s="20"/>
      <c r="Y934" s="20"/>
      <c r="Z934" s="20"/>
      <c r="AA934" s="20"/>
      <c r="AB934" s="20"/>
      <c r="AC934" s="20"/>
      <c r="AD934" s="20"/>
      <c r="AE934" s="20"/>
      <c r="AF934" s="20"/>
      <c r="AG934" s="20"/>
      <c r="AH934" s="20"/>
      <c r="AI934" s="20"/>
      <c r="AJ934" s="21"/>
      <c r="AK934" s="15" t="str">
        <f aca="true">IF($AJ934="","",$AJ934-TODAY())</f>
        <v/>
      </c>
      <c r="AL934" s="16" t="str">
        <f aca="false">IF($AJ934="","",IF($AK934&lt;0,"Danger",IF($AK934&lt;=Lists!$M$24,"Alert","OK")))</f>
        <v/>
      </c>
      <c r="AM934" s="19"/>
      <c r="AN934" s="19"/>
      <c r="AO934" s="19"/>
      <c r="AP934" s="19"/>
      <c r="AQ934" s="19"/>
      <c r="AR934" s="19"/>
      <c r="AS934" s="19"/>
      <c r="AT934" s="19"/>
      <c r="AU934" s="19"/>
      <c r="AV934" s="19"/>
    </row>
    <row r="935" customFormat="false" ht="15" hidden="false" customHeight="false" outlineLevel="0" collapsed="false">
      <c r="A935" s="19"/>
      <c r="B935" s="19"/>
      <c r="C935" s="19"/>
      <c r="D935" s="19"/>
      <c r="E935" s="19"/>
      <c r="F935" s="19"/>
      <c r="G935" s="19"/>
      <c r="H935" s="19"/>
      <c r="I935" s="19"/>
      <c r="J935" s="19"/>
      <c r="K935" s="19"/>
      <c r="L935" s="20"/>
      <c r="M935" s="20"/>
      <c r="N935" s="20"/>
      <c r="O935" s="20"/>
      <c r="P935" s="20"/>
      <c r="Q935" s="15" t="str">
        <f aca="false">IF(COUNT($L935:$P935)&lt;5,"",ROUND(($L935*Lists!$M$2+$M935*Lists!$M$3+$N935*Lists!$M$4+$O935*Lists!$M$5+$P935*Lists!$M$6)/5*100,0))</f>
        <v/>
      </c>
      <c r="R935" s="16" t="str">
        <f aca="false">IF($Q935="","",IF($Q935&gt;=Lists!$M$20,"A",IF($Q935&gt;=Lists!$M$21,"B","C")))</f>
        <v/>
      </c>
      <c r="S935" s="16" t="str">
        <f aca="false">IF($A935="","",IF(COUNTIF(Records!$C$5:$C$3000,$A935)=0,"No data",CHOOSE(_xlfn.MAXIFS(Records!$R$5:$R$3000,Records!$C$5:$C$3000,$A935,Records!$Y$5:$Y$3000,"&lt;&gt;Closed")+1,"OK","Alert","Danger")))</f>
        <v/>
      </c>
      <c r="T935" s="15" t="str">
        <f aca="false">IF($A935="","",COUNTIFS(Records!$C$5:$C$3000,$A935,Records!$R$5:$R$3000,"&gt;0",Records!$Y$5:$Y$3000,"&lt;&gt;Closed"))</f>
        <v/>
      </c>
      <c r="U935" s="20"/>
      <c r="V935" s="20"/>
      <c r="W935" s="20"/>
      <c r="X935" s="20"/>
      <c r="Y935" s="20"/>
      <c r="Z935" s="20"/>
      <c r="AA935" s="20"/>
      <c r="AB935" s="20"/>
      <c r="AC935" s="20"/>
      <c r="AD935" s="20"/>
      <c r="AE935" s="20"/>
      <c r="AF935" s="20"/>
      <c r="AG935" s="20"/>
      <c r="AH935" s="20"/>
      <c r="AI935" s="20"/>
      <c r="AJ935" s="21"/>
      <c r="AK935" s="15" t="str">
        <f aca="true">IF($AJ935="","",$AJ935-TODAY())</f>
        <v/>
      </c>
      <c r="AL935" s="16" t="str">
        <f aca="false">IF($AJ935="","",IF($AK935&lt;0,"Danger",IF($AK935&lt;=Lists!$M$24,"Alert","OK")))</f>
        <v/>
      </c>
      <c r="AM935" s="19"/>
      <c r="AN935" s="19"/>
      <c r="AO935" s="19"/>
      <c r="AP935" s="19"/>
      <c r="AQ935" s="19"/>
      <c r="AR935" s="19"/>
      <c r="AS935" s="19"/>
      <c r="AT935" s="19"/>
      <c r="AU935" s="19"/>
      <c r="AV935" s="19"/>
    </row>
    <row r="936" customFormat="false" ht="15" hidden="false" customHeight="false" outlineLevel="0" collapsed="false">
      <c r="A936" s="19"/>
      <c r="B936" s="19"/>
      <c r="C936" s="19"/>
      <c r="D936" s="19"/>
      <c r="E936" s="19"/>
      <c r="F936" s="19"/>
      <c r="G936" s="19"/>
      <c r="H936" s="19"/>
      <c r="I936" s="19"/>
      <c r="J936" s="19"/>
      <c r="K936" s="19"/>
      <c r="L936" s="20"/>
      <c r="M936" s="20"/>
      <c r="N936" s="20"/>
      <c r="O936" s="20"/>
      <c r="P936" s="20"/>
      <c r="Q936" s="15" t="str">
        <f aca="false">IF(COUNT($L936:$P936)&lt;5,"",ROUND(($L936*Lists!$M$2+$M936*Lists!$M$3+$N936*Lists!$M$4+$O936*Lists!$M$5+$P936*Lists!$M$6)/5*100,0))</f>
        <v/>
      </c>
      <c r="R936" s="16" t="str">
        <f aca="false">IF($Q936="","",IF($Q936&gt;=Lists!$M$20,"A",IF($Q936&gt;=Lists!$M$21,"B","C")))</f>
        <v/>
      </c>
      <c r="S936" s="16" t="str">
        <f aca="false">IF($A936="","",IF(COUNTIF(Records!$C$5:$C$3000,$A936)=0,"No data",CHOOSE(_xlfn.MAXIFS(Records!$R$5:$R$3000,Records!$C$5:$C$3000,$A936,Records!$Y$5:$Y$3000,"&lt;&gt;Closed")+1,"OK","Alert","Danger")))</f>
        <v/>
      </c>
      <c r="T936" s="15" t="str">
        <f aca="false">IF($A936="","",COUNTIFS(Records!$C$5:$C$3000,$A936,Records!$R$5:$R$3000,"&gt;0",Records!$Y$5:$Y$3000,"&lt;&gt;Closed"))</f>
        <v/>
      </c>
      <c r="U936" s="20"/>
      <c r="V936" s="20"/>
      <c r="W936" s="20"/>
      <c r="X936" s="20"/>
      <c r="Y936" s="20"/>
      <c r="Z936" s="20"/>
      <c r="AA936" s="20"/>
      <c r="AB936" s="20"/>
      <c r="AC936" s="20"/>
      <c r="AD936" s="20"/>
      <c r="AE936" s="20"/>
      <c r="AF936" s="20"/>
      <c r="AG936" s="20"/>
      <c r="AH936" s="20"/>
      <c r="AI936" s="20"/>
      <c r="AJ936" s="21"/>
      <c r="AK936" s="15" t="str">
        <f aca="true">IF($AJ936="","",$AJ936-TODAY())</f>
        <v/>
      </c>
      <c r="AL936" s="16" t="str">
        <f aca="false">IF($AJ936="","",IF($AK936&lt;0,"Danger",IF($AK936&lt;=Lists!$M$24,"Alert","OK")))</f>
        <v/>
      </c>
      <c r="AM936" s="19"/>
      <c r="AN936" s="19"/>
      <c r="AO936" s="19"/>
      <c r="AP936" s="19"/>
      <c r="AQ936" s="19"/>
      <c r="AR936" s="19"/>
      <c r="AS936" s="19"/>
      <c r="AT936" s="19"/>
      <c r="AU936" s="19"/>
      <c r="AV936" s="19"/>
    </row>
    <row r="937" customFormat="false" ht="15" hidden="false" customHeight="false" outlineLevel="0" collapsed="false">
      <c r="A937" s="19"/>
      <c r="B937" s="19"/>
      <c r="C937" s="19"/>
      <c r="D937" s="19"/>
      <c r="E937" s="19"/>
      <c r="F937" s="19"/>
      <c r="G937" s="19"/>
      <c r="H937" s="19"/>
      <c r="I937" s="19"/>
      <c r="J937" s="19"/>
      <c r="K937" s="19"/>
      <c r="L937" s="20"/>
      <c r="M937" s="20"/>
      <c r="N937" s="20"/>
      <c r="O937" s="20"/>
      <c r="P937" s="20"/>
      <c r="Q937" s="15" t="str">
        <f aca="false">IF(COUNT($L937:$P937)&lt;5,"",ROUND(($L937*Lists!$M$2+$M937*Lists!$M$3+$N937*Lists!$M$4+$O937*Lists!$M$5+$P937*Lists!$M$6)/5*100,0))</f>
        <v/>
      </c>
      <c r="R937" s="16" t="str">
        <f aca="false">IF($Q937="","",IF($Q937&gt;=Lists!$M$20,"A",IF($Q937&gt;=Lists!$M$21,"B","C")))</f>
        <v/>
      </c>
      <c r="S937" s="16" t="str">
        <f aca="false">IF($A937="","",IF(COUNTIF(Records!$C$5:$C$3000,$A937)=0,"No data",CHOOSE(_xlfn.MAXIFS(Records!$R$5:$R$3000,Records!$C$5:$C$3000,$A937,Records!$Y$5:$Y$3000,"&lt;&gt;Closed")+1,"OK","Alert","Danger")))</f>
        <v/>
      </c>
      <c r="T937" s="15" t="str">
        <f aca="false">IF($A937="","",COUNTIFS(Records!$C$5:$C$3000,$A937,Records!$R$5:$R$3000,"&gt;0",Records!$Y$5:$Y$3000,"&lt;&gt;Closed"))</f>
        <v/>
      </c>
      <c r="U937" s="20"/>
      <c r="V937" s="20"/>
      <c r="W937" s="20"/>
      <c r="X937" s="20"/>
      <c r="Y937" s="20"/>
      <c r="Z937" s="20"/>
      <c r="AA937" s="20"/>
      <c r="AB937" s="20"/>
      <c r="AC937" s="20"/>
      <c r="AD937" s="20"/>
      <c r="AE937" s="20"/>
      <c r="AF937" s="20"/>
      <c r="AG937" s="20"/>
      <c r="AH937" s="20"/>
      <c r="AI937" s="20"/>
      <c r="AJ937" s="21"/>
      <c r="AK937" s="15" t="str">
        <f aca="true">IF($AJ937="","",$AJ937-TODAY())</f>
        <v/>
      </c>
      <c r="AL937" s="16" t="str">
        <f aca="false">IF($AJ937="","",IF($AK937&lt;0,"Danger",IF($AK937&lt;=Lists!$M$24,"Alert","OK")))</f>
        <v/>
      </c>
      <c r="AM937" s="19"/>
      <c r="AN937" s="19"/>
      <c r="AO937" s="19"/>
      <c r="AP937" s="19"/>
      <c r="AQ937" s="19"/>
      <c r="AR937" s="19"/>
      <c r="AS937" s="19"/>
      <c r="AT937" s="19"/>
      <c r="AU937" s="19"/>
      <c r="AV937" s="19"/>
    </row>
    <row r="938" customFormat="false" ht="15" hidden="false" customHeight="false" outlineLevel="0" collapsed="false">
      <c r="A938" s="19"/>
      <c r="B938" s="19"/>
      <c r="C938" s="19"/>
      <c r="D938" s="19"/>
      <c r="E938" s="19"/>
      <c r="F938" s="19"/>
      <c r="G938" s="19"/>
      <c r="H938" s="19"/>
      <c r="I938" s="19"/>
      <c r="J938" s="19"/>
      <c r="K938" s="19"/>
      <c r="L938" s="20"/>
      <c r="M938" s="20"/>
      <c r="N938" s="20"/>
      <c r="O938" s="20"/>
      <c r="P938" s="20"/>
      <c r="Q938" s="15" t="str">
        <f aca="false">IF(COUNT($L938:$P938)&lt;5,"",ROUND(($L938*Lists!$M$2+$M938*Lists!$M$3+$N938*Lists!$M$4+$O938*Lists!$M$5+$P938*Lists!$M$6)/5*100,0))</f>
        <v/>
      </c>
      <c r="R938" s="16" t="str">
        <f aca="false">IF($Q938="","",IF($Q938&gt;=Lists!$M$20,"A",IF($Q938&gt;=Lists!$M$21,"B","C")))</f>
        <v/>
      </c>
      <c r="S938" s="16" t="str">
        <f aca="false">IF($A938="","",IF(COUNTIF(Records!$C$5:$C$3000,$A938)=0,"No data",CHOOSE(_xlfn.MAXIFS(Records!$R$5:$R$3000,Records!$C$5:$C$3000,$A938,Records!$Y$5:$Y$3000,"&lt;&gt;Closed")+1,"OK","Alert","Danger")))</f>
        <v/>
      </c>
      <c r="T938" s="15" t="str">
        <f aca="false">IF($A938="","",COUNTIFS(Records!$C$5:$C$3000,$A938,Records!$R$5:$R$3000,"&gt;0",Records!$Y$5:$Y$3000,"&lt;&gt;Closed"))</f>
        <v/>
      </c>
      <c r="U938" s="20"/>
      <c r="V938" s="20"/>
      <c r="W938" s="20"/>
      <c r="X938" s="20"/>
      <c r="Y938" s="20"/>
      <c r="Z938" s="20"/>
      <c r="AA938" s="20"/>
      <c r="AB938" s="20"/>
      <c r="AC938" s="20"/>
      <c r="AD938" s="20"/>
      <c r="AE938" s="20"/>
      <c r="AF938" s="20"/>
      <c r="AG938" s="20"/>
      <c r="AH938" s="20"/>
      <c r="AI938" s="20"/>
      <c r="AJ938" s="21"/>
      <c r="AK938" s="15" t="str">
        <f aca="true">IF($AJ938="","",$AJ938-TODAY())</f>
        <v/>
      </c>
      <c r="AL938" s="16" t="str">
        <f aca="false">IF($AJ938="","",IF($AK938&lt;0,"Danger",IF($AK938&lt;=Lists!$M$24,"Alert","OK")))</f>
        <v/>
      </c>
      <c r="AM938" s="19"/>
      <c r="AN938" s="19"/>
      <c r="AO938" s="19"/>
      <c r="AP938" s="19"/>
      <c r="AQ938" s="19"/>
      <c r="AR938" s="19"/>
      <c r="AS938" s="19"/>
      <c r="AT938" s="19"/>
      <c r="AU938" s="19"/>
      <c r="AV938" s="19"/>
    </row>
    <row r="939" customFormat="false" ht="15" hidden="false" customHeight="false" outlineLevel="0" collapsed="false">
      <c r="A939" s="19"/>
      <c r="B939" s="19"/>
      <c r="C939" s="19"/>
      <c r="D939" s="19"/>
      <c r="E939" s="19"/>
      <c r="F939" s="19"/>
      <c r="G939" s="19"/>
      <c r="H939" s="19"/>
      <c r="I939" s="19"/>
      <c r="J939" s="19"/>
      <c r="K939" s="19"/>
      <c r="L939" s="20"/>
      <c r="M939" s="20"/>
      <c r="N939" s="20"/>
      <c r="O939" s="20"/>
      <c r="P939" s="20"/>
      <c r="Q939" s="15" t="str">
        <f aca="false">IF(COUNT($L939:$P939)&lt;5,"",ROUND(($L939*Lists!$M$2+$M939*Lists!$M$3+$N939*Lists!$M$4+$O939*Lists!$M$5+$P939*Lists!$M$6)/5*100,0))</f>
        <v/>
      </c>
      <c r="R939" s="16" t="str">
        <f aca="false">IF($Q939="","",IF($Q939&gt;=Lists!$M$20,"A",IF($Q939&gt;=Lists!$M$21,"B","C")))</f>
        <v/>
      </c>
      <c r="S939" s="16" t="str">
        <f aca="false">IF($A939="","",IF(COUNTIF(Records!$C$5:$C$3000,$A939)=0,"No data",CHOOSE(_xlfn.MAXIFS(Records!$R$5:$R$3000,Records!$C$5:$C$3000,$A939,Records!$Y$5:$Y$3000,"&lt;&gt;Closed")+1,"OK","Alert","Danger")))</f>
        <v/>
      </c>
      <c r="T939" s="15" t="str">
        <f aca="false">IF($A939="","",COUNTIFS(Records!$C$5:$C$3000,$A939,Records!$R$5:$R$3000,"&gt;0",Records!$Y$5:$Y$3000,"&lt;&gt;Closed"))</f>
        <v/>
      </c>
      <c r="U939" s="20"/>
      <c r="V939" s="20"/>
      <c r="W939" s="20"/>
      <c r="X939" s="20"/>
      <c r="Y939" s="20"/>
      <c r="Z939" s="20"/>
      <c r="AA939" s="20"/>
      <c r="AB939" s="20"/>
      <c r="AC939" s="20"/>
      <c r="AD939" s="20"/>
      <c r="AE939" s="20"/>
      <c r="AF939" s="20"/>
      <c r="AG939" s="20"/>
      <c r="AH939" s="20"/>
      <c r="AI939" s="20"/>
      <c r="AJ939" s="21"/>
      <c r="AK939" s="15" t="str">
        <f aca="true">IF($AJ939="","",$AJ939-TODAY())</f>
        <v/>
      </c>
      <c r="AL939" s="16" t="str">
        <f aca="false">IF($AJ939="","",IF($AK939&lt;0,"Danger",IF($AK939&lt;=Lists!$M$24,"Alert","OK")))</f>
        <v/>
      </c>
      <c r="AM939" s="19"/>
      <c r="AN939" s="19"/>
      <c r="AO939" s="19"/>
      <c r="AP939" s="19"/>
      <c r="AQ939" s="19"/>
      <c r="AR939" s="19"/>
      <c r="AS939" s="19"/>
      <c r="AT939" s="19"/>
      <c r="AU939" s="19"/>
      <c r="AV939" s="19"/>
    </row>
    <row r="940" customFormat="false" ht="15" hidden="false" customHeight="false" outlineLevel="0" collapsed="false">
      <c r="A940" s="19"/>
      <c r="B940" s="19"/>
      <c r="C940" s="19"/>
      <c r="D940" s="19"/>
      <c r="E940" s="19"/>
      <c r="F940" s="19"/>
      <c r="G940" s="19"/>
      <c r="H940" s="19"/>
      <c r="I940" s="19"/>
      <c r="J940" s="19"/>
      <c r="K940" s="19"/>
      <c r="L940" s="20"/>
      <c r="M940" s="20"/>
      <c r="N940" s="20"/>
      <c r="O940" s="20"/>
      <c r="P940" s="20"/>
      <c r="Q940" s="15" t="str">
        <f aca="false">IF(COUNT($L940:$P940)&lt;5,"",ROUND(($L940*Lists!$M$2+$M940*Lists!$M$3+$N940*Lists!$M$4+$O940*Lists!$M$5+$P940*Lists!$M$6)/5*100,0))</f>
        <v/>
      </c>
      <c r="R940" s="16" t="str">
        <f aca="false">IF($Q940="","",IF($Q940&gt;=Lists!$M$20,"A",IF($Q940&gt;=Lists!$M$21,"B","C")))</f>
        <v/>
      </c>
      <c r="S940" s="16" t="str">
        <f aca="false">IF($A940="","",IF(COUNTIF(Records!$C$5:$C$3000,$A940)=0,"No data",CHOOSE(_xlfn.MAXIFS(Records!$R$5:$R$3000,Records!$C$5:$C$3000,$A940,Records!$Y$5:$Y$3000,"&lt;&gt;Closed")+1,"OK","Alert","Danger")))</f>
        <v/>
      </c>
      <c r="T940" s="15" t="str">
        <f aca="false">IF($A940="","",COUNTIFS(Records!$C$5:$C$3000,$A940,Records!$R$5:$R$3000,"&gt;0",Records!$Y$5:$Y$3000,"&lt;&gt;Closed"))</f>
        <v/>
      </c>
      <c r="U940" s="20"/>
      <c r="V940" s="20"/>
      <c r="W940" s="20"/>
      <c r="X940" s="20"/>
      <c r="Y940" s="20"/>
      <c r="Z940" s="20"/>
      <c r="AA940" s="20"/>
      <c r="AB940" s="20"/>
      <c r="AC940" s="20"/>
      <c r="AD940" s="20"/>
      <c r="AE940" s="20"/>
      <c r="AF940" s="20"/>
      <c r="AG940" s="20"/>
      <c r="AH940" s="20"/>
      <c r="AI940" s="20"/>
      <c r="AJ940" s="21"/>
      <c r="AK940" s="15" t="str">
        <f aca="true">IF($AJ940="","",$AJ940-TODAY())</f>
        <v/>
      </c>
      <c r="AL940" s="16" t="str">
        <f aca="false">IF($AJ940="","",IF($AK940&lt;0,"Danger",IF($AK940&lt;=Lists!$M$24,"Alert","OK")))</f>
        <v/>
      </c>
      <c r="AM940" s="19"/>
      <c r="AN940" s="19"/>
      <c r="AO940" s="19"/>
      <c r="AP940" s="19"/>
      <c r="AQ940" s="19"/>
      <c r="AR940" s="19"/>
      <c r="AS940" s="19"/>
      <c r="AT940" s="19"/>
      <c r="AU940" s="19"/>
      <c r="AV940" s="19"/>
    </row>
    <row r="941" customFormat="false" ht="15" hidden="false" customHeight="false" outlineLevel="0" collapsed="false">
      <c r="A941" s="19"/>
      <c r="B941" s="19"/>
      <c r="C941" s="19"/>
      <c r="D941" s="19"/>
      <c r="E941" s="19"/>
      <c r="F941" s="19"/>
      <c r="G941" s="19"/>
      <c r="H941" s="19"/>
      <c r="I941" s="19"/>
      <c r="J941" s="19"/>
      <c r="K941" s="19"/>
      <c r="L941" s="20"/>
      <c r="M941" s="20"/>
      <c r="N941" s="20"/>
      <c r="O941" s="20"/>
      <c r="P941" s="20"/>
      <c r="Q941" s="15" t="str">
        <f aca="false">IF(COUNT($L941:$P941)&lt;5,"",ROUND(($L941*Lists!$M$2+$M941*Lists!$M$3+$N941*Lists!$M$4+$O941*Lists!$M$5+$P941*Lists!$M$6)/5*100,0))</f>
        <v/>
      </c>
      <c r="R941" s="16" t="str">
        <f aca="false">IF($Q941="","",IF($Q941&gt;=Lists!$M$20,"A",IF($Q941&gt;=Lists!$M$21,"B","C")))</f>
        <v/>
      </c>
      <c r="S941" s="16" t="str">
        <f aca="false">IF($A941="","",IF(COUNTIF(Records!$C$5:$C$3000,$A941)=0,"No data",CHOOSE(_xlfn.MAXIFS(Records!$R$5:$R$3000,Records!$C$5:$C$3000,$A941,Records!$Y$5:$Y$3000,"&lt;&gt;Closed")+1,"OK","Alert","Danger")))</f>
        <v/>
      </c>
      <c r="T941" s="15" t="str">
        <f aca="false">IF($A941="","",COUNTIFS(Records!$C$5:$C$3000,$A941,Records!$R$5:$R$3000,"&gt;0",Records!$Y$5:$Y$3000,"&lt;&gt;Closed"))</f>
        <v/>
      </c>
      <c r="U941" s="20"/>
      <c r="V941" s="20"/>
      <c r="W941" s="20"/>
      <c r="X941" s="20"/>
      <c r="Y941" s="20"/>
      <c r="Z941" s="20"/>
      <c r="AA941" s="20"/>
      <c r="AB941" s="20"/>
      <c r="AC941" s="20"/>
      <c r="AD941" s="20"/>
      <c r="AE941" s="20"/>
      <c r="AF941" s="20"/>
      <c r="AG941" s="20"/>
      <c r="AH941" s="20"/>
      <c r="AI941" s="20"/>
      <c r="AJ941" s="21"/>
      <c r="AK941" s="15" t="str">
        <f aca="true">IF($AJ941="","",$AJ941-TODAY())</f>
        <v/>
      </c>
      <c r="AL941" s="16" t="str">
        <f aca="false">IF($AJ941="","",IF($AK941&lt;0,"Danger",IF($AK941&lt;=Lists!$M$24,"Alert","OK")))</f>
        <v/>
      </c>
      <c r="AM941" s="19"/>
      <c r="AN941" s="19"/>
      <c r="AO941" s="19"/>
      <c r="AP941" s="19"/>
      <c r="AQ941" s="19"/>
      <c r="AR941" s="19"/>
      <c r="AS941" s="19"/>
      <c r="AT941" s="19"/>
      <c r="AU941" s="19"/>
      <c r="AV941" s="19"/>
    </row>
    <row r="942" customFormat="false" ht="15" hidden="false" customHeight="false" outlineLevel="0" collapsed="false">
      <c r="A942" s="19"/>
      <c r="B942" s="19"/>
      <c r="C942" s="19"/>
      <c r="D942" s="19"/>
      <c r="E942" s="19"/>
      <c r="F942" s="19"/>
      <c r="G942" s="19"/>
      <c r="H942" s="19"/>
      <c r="I942" s="19"/>
      <c r="J942" s="19"/>
      <c r="K942" s="19"/>
      <c r="L942" s="20"/>
      <c r="M942" s="20"/>
      <c r="N942" s="20"/>
      <c r="O942" s="20"/>
      <c r="P942" s="20"/>
      <c r="Q942" s="15" t="str">
        <f aca="false">IF(COUNT($L942:$P942)&lt;5,"",ROUND(($L942*Lists!$M$2+$M942*Lists!$M$3+$N942*Lists!$M$4+$O942*Lists!$M$5+$P942*Lists!$M$6)/5*100,0))</f>
        <v/>
      </c>
      <c r="R942" s="16" t="str">
        <f aca="false">IF($Q942="","",IF($Q942&gt;=Lists!$M$20,"A",IF($Q942&gt;=Lists!$M$21,"B","C")))</f>
        <v/>
      </c>
      <c r="S942" s="16" t="str">
        <f aca="false">IF($A942="","",IF(COUNTIF(Records!$C$5:$C$3000,$A942)=0,"No data",CHOOSE(_xlfn.MAXIFS(Records!$R$5:$R$3000,Records!$C$5:$C$3000,$A942,Records!$Y$5:$Y$3000,"&lt;&gt;Closed")+1,"OK","Alert","Danger")))</f>
        <v/>
      </c>
      <c r="T942" s="15" t="str">
        <f aca="false">IF($A942="","",COUNTIFS(Records!$C$5:$C$3000,$A942,Records!$R$5:$R$3000,"&gt;0",Records!$Y$5:$Y$3000,"&lt;&gt;Closed"))</f>
        <v/>
      </c>
      <c r="U942" s="20"/>
      <c r="V942" s="20"/>
      <c r="W942" s="20"/>
      <c r="X942" s="20"/>
      <c r="Y942" s="20"/>
      <c r="Z942" s="20"/>
      <c r="AA942" s="20"/>
      <c r="AB942" s="20"/>
      <c r="AC942" s="20"/>
      <c r="AD942" s="20"/>
      <c r="AE942" s="20"/>
      <c r="AF942" s="20"/>
      <c r="AG942" s="20"/>
      <c r="AH942" s="20"/>
      <c r="AI942" s="20"/>
      <c r="AJ942" s="21"/>
      <c r="AK942" s="15" t="str">
        <f aca="true">IF($AJ942="","",$AJ942-TODAY())</f>
        <v/>
      </c>
      <c r="AL942" s="16" t="str">
        <f aca="false">IF($AJ942="","",IF($AK942&lt;0,"Danger",IF($AK942&lt;=Lists!$M$24,"Alert","OK")))</f>
        <v/>
      </c>
      <c r="AM942" s="19"/>
      <c r="AN942" s="19"/>
      <c r="AO942" s="19"/>
      <c r="AP942" s="19"/>
      <c r="AQ942" s="19"/>
      <c r="AR942" s="19"/>
      <c r="AS942" s="19"/>
      <c r="AT942" s="19"/>
      <c r="AU942" s="19"/>
      <c r="AV942" s="19"/>
    </row>
    <row r="943" customFormat="false" ht="15" hidden="false" customHeight="false" outlineLevel="0" collapsed="false">
      <c r="A943" s="19"/>
      <c r="B943" s="19"/>
      <c r="C943" s="19"/>
      <c r="D943" s="19"/>
      <c r="E943" s="19"/>
      <c r="F943" s="19"/>
      <c r="G943" s="19"/>
      <c r="H943" s="19"/>
      <c r="I943" s="19"/>
      <c r="J943" s="19"/>
      <c r="K943" s="19"/>
      <c r="L943" s="20"/>
      <c r="M943" s="20"/>
      <c r="N943" s="20"/>
      <c r="O943" s="20"/>
      <c r="P943" s="20"/>
      <c r="Q943" s="15" t="str">
        <f aca="false">IF(COUNT($L943:$P943)&lt;5,"",ROUND(($L943*Lists!$M$2+$M943*Lists!$M$3+$N943*Lists!$M$4+$O943*Lists!$M$5+$P943*Lists!$M$6)/5*100,0))</f>
        <v/>
      </c>
      <c r="R943" s="16" t="str">
        <f aca="false">IF($Q943="","",IF($Q943&gt;=Lists!$M$20,"A",IF($Q943&gt;=Lists!$M$21,"B","C")))</f>
        <v/>
      </c>
      <c r="S943" s="16" t="str">
        <f aca="false">IF($A943="","",IF(COUNTIF(Records!$C$5:$C$3000,$A943)=0,"No data",CHOOSE(_xlfn.MAXIFS(Records!$R$5:$R$3000,Records!$C$5:$C$3000,$A943,Records!$Y$5:$Y$3000,"&lt;&gt;Closed")+1,"OK","Alert","Danger")))</f>
        <v/>
      </c>
      <c r="T943" s="15" t="str">
        <f aca="false">IF($A943="","",COUNTIFS(Records!$C$5:$C$3000,$A943,Records!$R$5:$R$3000,"&gt;0",Records!$Y$5:$Y$3000,"&lt;&gt;Closed"))</f>
        <v/>
      </c>
      <c r="U943" s="20"/>
      <c r="V943" s="20"/>
      <c r="W943" s="20"/>
      <c r="X943" s="20"/>
      <c r="Y943" s="20"/>
      <c r="Z943" s="20"/>
      <c r="AA943" s="20"/>
      <c r="AB943" s="20"/>
      <c r="AC943" s="20"/>
      <c r="AD943" s="20"/>
      <c r="AE943" s="20"/>
      <c r="AF943" s="20"/>
      <c r="AG943" s="20"/>
      <c r="AH943" s="20"/>
      <c r="AI943" s="20"/>
      <c r="AJ943" s="21"/>
      <c r="AK943" s="15" t="str">
        <f aca="true">IF($AJ943="","",$AJ943-TODAY())</f>
        <v/>
      </c>
      <c r="AL943" s="16" t="str">
        <f aca="false">IF($AJ943="","",IF($AK943&lt;0,"Danger",IF($AK943&lt;=Lists!$M$24,"Alert","OK")))</f>
        <v/>
      </c>
      <c r="AM943" s="19"/>
      <c r="AN943" s="19"/>
      <c r="AO943" s="19"/>
      <c r="AP943" s="19"/>
      <c r="AQ943" s="19"/>
      <c r="AR943" s="19"/>
      <c r="AS943" s="19"/>
      <c r="AT943" s="19"/>
      <c r="AU943" s="19"/>
      <c r="AV943" s="19"/>
    </row>
    <row r="944" customFormat="false" ht="15" hidden="false" customHeight="false" outlineLevel="0" collapsed="false">
      <c r="A944" s="19"/>
      <c r="B944" s="19"/>
      <c r="C944" s="19"/>
      <c r="D944" s="19"/>
      <c r="E944" s="19"/>
      <c r="F944" s="19"/>
      <c r="G944" s="19"/>
      <c r="H944" s="19"/>
      <c r="I944" s="19"/>
      <c r="J944" s="19"/>
      <c r="K944" s="19"/>
      <c r="L944" s="20"/>
      <c r="M944" s="20"/>
      <c r="N944" s="20"/>
      <c r="O944" s="20"/>
      <c r="P944" s="20"/>
      <c r="Q944" s="15" t="str">
        <f aca="false">IF(COUNT($L944:$P944)&lt;5,"",ROUND(($L944*Lists!$M$2+$M944*Lists!$M$3+$N944*Lists!$M$4+$O944*Lists!$M$5+$P944*Lists!$M$6)/5*100,0))</f>
        <v/>
      </c>
      <c r="R944" s="16" t="str">
        <f aca="false">IF($Q944="","",IF($Q944&gt;=Lists!$M$20,"A",IF($Q944&gt;=Lists!$M$21,"B","C")))</f>
        <v/>
      </c>
      <c r="S944" s="16" t="str">
        <f aca="false">IF($A944="","",IF(COUNTIF(Records!$C$5:$C$3000,$A944)=0,"No data",CHOOSE(_xlfn.MAXIFS(Records!$R$5:$R$3000,Records!$C$5:$C$3000,$A944,Records!$Y$5:$Y$3000,"&lt;&gt;Closed")+1,"OK","Alert","Danger")))</f>
        <v/>
      </c>
      <c r="T944" s="15" t="str">
        <f aca="false">IF($A944="","",COUNTIFS(Records!$C$5:$C$3000,$A944,Records!$R$5:$R$3000,"&gt;0",Records!$Y$5:$Y$3000,"&lt;&gt;Closed"))</f>
        <v/>
      </c>
      <c r="U944" s="20"/>
      <c r="V944" s="20"/>
      <c r="W944" s="20"/>
      <c r="X944" s="20"/>
      <c r="Y944" s="20"/>
      <c r="Z944" s="20"/>
      <c r="AA944" s="20"/>
      <c r="AB944" s="20"/>
      <c r="AC944" s="20"/>
      <c r="AD944" s="20"/>
      <c r="AE944" s="20"/>
      <c r="AF944" s="20"/>
      <c r="AG944" s="20"/>
      <c r="AH944" s="20"/>
      <c r="AI944" s="20"/>
      <c r="AJ944" s="21"/>
      <c r="AK944" s="15" t="str">
        <f aca="true">IF($AJ944="","",$AJ944-TODAY())</f>
        <v/>
      </c>
      <c r="AL944" s="16" t="str">
        <f aca="false">IF($AJ944="","",IF($AK944&lt;0,"Danger",IF($AK944&lt;=Lists!$M$24,"Alert","OK")))</f>
        <v/>
      </c>
      <c r="AM944" s="19"/>
      <c r="AN944" s="19"/>
      <c r="AO944" s="19"/>
      <c r="AP944" s="19"/>
      <c r="AQ944" s="19"/>
      <c r="AR944" s="19"/>
      <c r="AS944" s="19"/>
      <c r="AT944" s="19"/>
      <c r="AU944" s="19"/>
      <c r="AV944" s="19"/>
    </row>
    <row r="945" customFormat="false" ht="15" hidden="false" customHeight="false" outlineLevel="0" collapsed="false">
      <c r="A945" s="19"/>
      <c r="B945" s="19"/>
      <c r="C945" s="19"/>
      <c r="D945" s="19"/>
      <c r="E945" s="19"/>
      <c r="F945" s="19"/>
      <c r="G945" s="19"/>
      <c r="H945" s="19"/>
      <c r="I945" s="19"/>
      <c r="J945" s="19"/>
      <c r="K945" s="19"/>
      <c r="L945" s="20"/>
      <c r="M945" s="20"/>
      <c r="N945" s="20"/>
      <c r="O945" s="20"/>
      <c r="P945" s="20"/>
      <c r="Q945" s="15" t="str">
        <f aca="false">IF(COUNT($L945:$P945)&lt;5,"",ROUND(($L945*Lists!$M$2+$M945*Lists!$M$3+$N945*Lists!$M$4+$O945*Lists!$M$5+$P945*Lists!$M$6)/5*100,0))</f>
        <v/>
      </c>
      <c r="R945" s="16" t="str">
        <f aca="false">IF($Q945="","",IF($Q945&gt;=Lists!$M$20,"A",IF($Q945&gt;=Lists!$M$21,"B","C")))</f>
        <v/>
      </c>
      <c r="S945" s="16" t="str">
        <f aca="false">IF($A945="","",IF(COUNTIF(Records!$C$5:$C$3000,$A945)=0,"No data",CHOOSE(_xlfn.MAXIFS(Records!$R$5:$R$3000,Records!$C$5:$C$3000,$A945,Records!$Y$5:$Y$3000,"&lt;&gt;Closed")+1,"OK","Alert","Danger")))</f>
        <v/>
      </c>
      <c r="T945" s="15" t="str">
        <f aca="false">IF($A945="","",COUNTIFS(Records!$C$5:$C$3000,$A945,Records!$R$5:$R$3000,"&gt;0",Records!$Y$5:$Y$3000,"&lt;&gt;Closed"))</f>
        <v/>
      </c>
      <c r="U945" s="20"/>
      <c r="V945" s="20"/>
      <c r="W945" s="20"/>
      <c r="X945" s="20"/>
      <c r="Y945" s="20"/>
      <c r="Z945" s="20"/>
      <c r="AA945" s="20"/>
      <c r="AB945" s="20"/>
      <c r="AC945" s="20"/>
      <c r="AD945" s="20"/>
      <c r="AE945" s="20"/>
      <c r="AF945" s="20"/>
      <c r="AG945" s="20"/>
      <c r="AH945" s="20"/>
      <c r="AI945" s="20"/>
      <c r="AJ945" s="21"/>
      <c r="AK945" s="15" t="str">
        <f aca="true">IF($AJ945="","",$AJ945-TODAY())</f>
        <v/>
      </c>
      <c r="AL945" s="16" t="str">
        <f aca="false">IF($AJ945="","",IF($AK945&lt;0,"Danger",IF($AK945&lt;=Lists!$M$24,"Alert","OK")))</f>
        <v/>
      </c>
      <c r="AM945" s="19"/>
      <c r="AN945" s="19"/>
      <c r="AO945" s="19"/>
      <c r="AP945" s="19"/>
      <c r="AQ945" s="19"/>
      <c r="AR945" s="19"/>
      <c r="AS945" s="19"/>
      <c r="AT945" s="19"/>
      <c r="AU945" s="19"/>
      <c r="AV945" s="19"/>
    </row>
    <row r="946" customFormat="false" ht="15" hidden="false" customHeight="false" outlineLevel="0" collapsed="false">
      <c r="A946" s="19"/>
      <c r="B946" s="19"/>
      <c r="C946" s="19"/>
      <c r="D946" s="19"/>
      <c r="E946" s="19"/>
      <c r="F946" s="19"/>
      <c r="G946" s="19"/>
      <c r="H946" s="19"/>
      <c r="I946" s="19"/>
      <c r="J946" s="19"/>
      <c r="K946" s="19"/>
      <c r="L946" s="20"/>
      <c r="M946" s="20"/>
      <c r="N946" s="20"/>
      <c r="O946" s="20"/>
      <c r="P946" s="20"/>
      <c r="Q946" s="15" t="str">
        <f aca="false">IF(COUNT($L946:$P946)&lt;5,"",ROUND(($L946*Lists!$M$2+$M946*Lists!$M$3+$N946*Lists!$M$4+$O946*Lists!$M$5+$P946*Lists!$M$6)/5*100,0))</f>
        <v/>
      </c>
      <c r="R946" s="16" t="str">
        <f aca="false">IF($Q946="","",IF($Q946&gt;=Lists!$M$20,"A",IF($Q946&gt;=Lists!$M$21,"B","C")))</f>
        <v/>
      </c>
      <c r="S946" s="16" t="str">
        <f aca="false">IF($A946="","",IF(COUNTIF(Records!$C$5:$C$3000,$A946)=0,"No data",CHOOSE(_xlfn.MAXIFS(Records!$R$5:$R$3000,Records!$C$5:$C$3000,$A946,Records!$Y$5:$Y$3000,"&lt;&gt;Closed")+1,"OK","Alert","Danger")))</f>
        <v/>
      </c>
      <c r="T946" s="15" t="str">
        <f aca="false">IF($A946="","",COUNTIFS(Records!$C$5:$C$3000,$A946,Records!$R$5:$R$3000,"&gt;0",Records!$Y$5:$Y$3000,"&lt;&gt;Closed"))</f>
        <v/>
      </c>
      <c r="U946" s="20"/>
      <c r="V946" s="20"/>
      <c r="W946" s="20"/>
      <c r="X946" s="20"/>
      <c r="Y946" s="20"/>
      <c r="Z946" s="20"/>
      <c r="AA946" s="20"/>
      <c r="AB946" s="20"/>
      <c r="AC946" s="20"/>
      <c r="AD946" s="20"/>
      <c r="AE946" s="20"/>
      <c r="AF946" s="20"/>
      <c r="AG946" s="20"/>
      <c r="AH946" s="20"/>
      <c r="AI946" s="20"/>
      <c r="AJ946" s="21"/>
      <c r="AK946" s="15" t="str">
        <f aca="true">IF($AJ946="","",$AJ946-TODAY())</f>
        <v/>
      </c>
      <c r="AL946" s="16" t="str">
        <f aca="false">IF($AJ946="","",IF($AK946&lt;0,"Danger",IF($AK946&lt;=Lists!$M$24,"Alert","OK")))</f>
        <v/>
      </c>
      <c r="AM946" s="19"/>
      <c r="AN946" s="19"/>
      <c r="AO946" s="19"/>
      <c r="AP946" s="19"/>
      <c r="AQ946" s="19"/>
      <c r="AR946" s="19"/>
      <c r="AS946" s="19"/>
      <c r="AT946" s="19"/>
      <c r="AU946" s="19"/>
      <c r="AV946" s="19"/>
    </row>
    <row r="947" customFormat="false" ht="15" hidden="false" customHeight="false" outlineLevel="0" collapsed="false">
      <c r="A947" s="19"/>
      <c r="B947" s="19"/>
      <c r="C947" s="19"/>
      <c r="D947" s="19"/>
      <c r="E947" s="19"/>
      <c r="F947" s="19"/>
      <c r="G947" s="19"/>
      <c r="H947" s="19"/>
      <c r="I947" s="19"/>
      <c r="J947" s="19"/>
      <c r="K947" s="19"/>
      <c r="L947" s="20"/>
      <c r="M947" s="20"/>
      <c r="N947" s="20"/>
      <c r="O947" s="20"/>
      <c r="P947" s="20"/>
      <c r="Q947" s="15" t="str">
        <f aca="false">IF(COUNT($L947:$P947)&lt;5,"",ROUND(($L947*Lists!$M$2+$M947*Lists!$M$3+$N947*Lists!$M$4+$O947*Lists!$M$5+$P947*Lists!$M$6)/5*100,0))</f>
        <v/>
      </c>
      <c r="R947" s="16" t="str">
        <f aca="false">IF($Q947="","",IF($Q947&gt;=Lists!$M$20,"A",IF($Q947&gt;=Lists!$M$21,"B","C")))</f>
        <v/>
      </c>
      <c r="S947" s="16" t="str">
        <f aca="false">IF($A947="","",IF(COUNTIF(Records!$C$5:$C$3000,$A947)=0,"No data",CHOOSE(_xlfn.MAXIFS(Records!$R$5:$R$3000,Records!$C$5:$C$3000,$A947,Records!$Y$5:$Y$3000,"&lt;&gt;Closed")+1,"OK","Alert","Danger")))</f>
        <v/>
      </c>
      <c r="T947" s="15" t="str">
        <f aca="false">IF($A947="","",COUNTIFS(Records!$C$5:$C$3000,$A947,Records!$R$5:$R$3000,"&gt;0",Records!$Y$5:$Y$3000,"&lt;&gt;Closed"))</f>
        <v/>
      </c>
      <c r="U947" s="20"/>
      <c r="V947" s="20"/>
      <c r="W947" s="20"/>
      <c r="X947" s="20"/>
      <c r="Y947" s="20"/>
      <c r="Z947" s="20"/>
      <c r="AA947" s="20"/>
      <c r="AB947" s="20"/>
      <c r="AC947" s="20"/>
      <c r="AD947" s="20"/>
      <c r="AE947" s="20"/>
      <c r="AF947" s="20"/>
      <c r="AG947" s="20"/>
      <c r="AH947" s="20"/>
      <c r="AI947" s="20"/>
      <c r="AJ947" s="21"/>
      <c r="AK947" s="15" t="str">
        <f aca="true">IF($AJ947="","",$AJ947-TODAY())</f>
        <v/>
      </c>
      <c r="AL947" s="16" t="str">
        <f aca="false">IF($AJ947="","",IF($AK947&lt;0,"Danger",IF($AK947&lt;=Lists!$M$24,"Alert","OK")))</f>
        <v/>
      </c>
      <c r="AM947" s="19"/>
      <c r="AN947" s="19"/>
      <c r="AO947" s="19"/>
      <c r="AP947" s="19"/>
      <c r="AQ947" s="19"/>
      <c r="AR947" s="19"/>
      <c r="AS947" s="19"/>
      <c r="AT947" s="19"/>
      <c r="AU947" s="19"/>
      <c r="AV947" s="19"/>
    </row>
    <row r="948" customFormat="false" ht="15" hidden="false" customHeight="false" outlineLevel="0" collapsed="false">
      <c r="A948" s="19"/>
      <c r="B948" s="19"/>
      <c r="C948" s="19"/>
      <c r="D948" s="19"/>
      <c r="E948" s="19"/>
      <c r="F948" s="19"/>
      <c r="G948" s="19"/>
      <c r="H948" s="19"/>
      <c r="I948" s="19"/>
      <c r="J948" s="19"/>
      <c r="K948" s="19"/>
      <c r="L948" s="20"/>
      <c r="M948" s="20"/>
      <c r="N948" s="20"/>
      <c r="O948" s="20"/>
      <c r="P948" s="20"/>
      <c r="Q948" s="15" t="str">
        <f aca="false">IF(COUNT($L948:$P948)&lt;5,"",ROUND(($L948*Lists!$M$2+$M948*Lists!$M$3+$N948*Lists!$M$4+$O948*Lists!$M$5+$P948*Lists!$M$6)/5*100,0))</f>
        <v/>
      </c>
      <c r="R948" s="16" t="str">
        <f aca="false">IF($Q948="","",IF($Q948&gt;=Lists!$M$20,"A",IF($Q948&gt;=Lists!$M$21,"B","C")))</f>
        <v/>
      </c>
      <c r="S948" s="16" t="str">
        <f aca="false">IF($A948="","",IF(COUNTIF(Records!$C$5:$C$3000,$A948)=0,"No data",CHOOSE(_xlfn.MAXIFS(Records!$R$5:$R$3000,Records!$C$5:$C$3000,$A948,Records!$Y$5:$Y$3000,"&lt;&gt;Closed")+1,"OK","Alert","Danger")))</f>
        <v/>
      </c>
      <c r="T948" s="15" t="str">
        <f aca="false">IF($A948="","",COUNTIFS(Records!$C$5:$C$3000,$A948,Records!$R$5:$R$3000,"&gt;0",Records!$Y$5:$Y$3000,"&lt;&gt;Closed"))</f>
        <v/>
      </c>
      <c r="U948" s="20"/>
      <c r="V948" s="20"/>
      <c r="W948" s="20"/>
      <c r="X948" s="20"/>
      <c r="Y948" s="20"/>
      <c r="Z948" s="20"/>
      <c r="AA948" s="20"/>
      <c r="AB948" s="20"/>
      <c r="AC948" s="20"/>
      <c r="AD948" s="20"/>
      <c r="AE948" s="20"/>
      <c r="AF948" s="20"/>
      <c r="AG948" s="20"/>
      <c r="AH948" s="20"/>
      <c r="AI948" s="20"/>
      <c r="AJ948" s="21"/>
      <c r="AK948" s="15" t="str">
        <f aca="true">IF($AJ948="","",$AJ948-TODAY())</f>
        <v/>
      </c>
      <c r="AL948" s="16" t="str">
        <f aca="false">IF($AJ948="","",IF($AK948&lt;0,"Danger",IF($AK948&lt;=Lists!$M$24,"Alert","OK")))</f>
        <v/>
      </c>
      <c r="AM948" s="19"/>
      <c r="AN948" s="19"/>
      <c r="AO948" s="19"/>
      <c r="AP948" s="19"/>
      <c r="AQ948" s="19"/>
      <c r="AR948" s="19"/>
      <c r="AS948" s="19"/>
      <c r="AT948" s="19"/>
      <c r="AU948" s="19"/>
      <c r="AV948" s="19"/>
    </row>
    <row r="949" customFormat="false" ht="15" hidden="false" customHeight="false" outlineLevel="0" collapsed="false">
      <c r="A949" s="19"/>
      <c r="B949" s="19"/>
      <c r="C949" s="19"/>
      <c r="D949" s="19"/>
      <c r="E949" s="19"/>
      <c r="F949" s="19"/>
      <c r="G949" s="19"/>
      <c r="H949" s="19"/>
      <c r="I949" s="19"/>
      <c r="J949" s="19"/>
      <c r="K949" s="19"/>
      <c r="L949" s="20"/>
      <c r="M949" s="20"/>
      <c r="N949" s="20"/>
      <c r="O949" s="20"/>
      <c r="P949" s="20"/>
      <c r="Q949" s="15" t="str">
        <f aca="false">IF(COUNT($L949:$P949)&lt;5,"",ROUND(($L949*Lists!$M$2+$M949*Lists!$M$3+$N949*Lists!$M$4+$O949*Lists!$M$5+$P949*Lists!$M$6)/5*100,0))</f>
        <v/>
      </c>
      <c r="R949" s="16" t="str">
        <f aca="false">IF($Q949="","",IF($Q949&gt;=Lists!$M$20,"A",IF($Q949&gt;=Lists!$M$21,"B","C")))</f>
        <v/>
      </c>
      <c r="S949" s="16" t="str">
        <f aca="false">IF($A949="","",IF(COUNTIF(Records!$C$5:$C$3000,$A949)=0,"No data",CHOOSE(_xlfn.MAXIFS(Records!$R$5:$R$3000,Records!$C$5:$C$3000,$A949,Records!$Y$5:$Y$3000,"&lt;&gt;Closed")+1,"OK","Alert","Danger")))</f>
        <v/>
      </c>
      <c r="T949" s="15" t="str">
        <f aca="false">IF($A949="","",COUNTIFS(Records!$C$5:$C$3000,$A949,Records!$R$5:$R$3000,"&gt;0",Records!$Y$5:$Y$3000,"&lt;&gt;Closed"))</f>
        <v/>
      </c>
      <c r="U949" s="20"/>
      <c r="V949" s="20"/>
      <c r="W949" s="20"/>
      <c r="X949" s="20"/>
      <c r="Y949" s="20"/>
      <c r="Z949" s="20"/>
      <c r="AA949" s="20"/>
      <c r="AB949" s="20"/>
      <c r="AC949" s="20"/>
      <c r="AD949" s="20"/>
      <c r="AE949" s="20"/>
      <c r="AF949" s="20"/>
      <c r="AG949" s="20"/>
      <c r="AH949" s="20"/>
      <c r="AI949" s="20"/>
      <c r="AJ949" s="21"/>
      <c r="AK949" s="15" t="str">
        <f aca="true">IF($AJ949="","",$AJ949-TODAY())</f>
        <v/>
      </c>
      <c r="AL949" s="16" t="str">
        <f aca="false">IF($AJ949="","",IF($AK949&lt;0,"Danger",IF($AK949&lt;=Lists!$M$24,"Alert","OK")))</f>
        <v/>
      </c>
      <c r="AM949" s="19"/>
      <c r="AN949" s="19"/>
      <c r="AO949" s="19"/>
      <c r="AP949" s="19"/>
      <c r="AQ949" s="19"/>
      <c r="AR949" s="19"/>
      <c r="AS949" s="19"/>
      <c r="AT949" s="19"/>
      <c r="AU949" s="19"/>
      <c r="AV949" s="19"/>
    </row>
    <row r="950" customFormat="false" ht="15" hidden="false" customHeight="false" outlineLevel="0" collapsed="false">
      <c r="A950" s="19"/>
      <c r="B950" s="19"/>
      <c r="C950" s="19"/>
      <c r="D950" s="19"/>
      <c r="E950" s="19"/>
      <c r="F950" s="19"/>
      <c r="G950" s="19"/>
      <c r="H950" s="19"/>
      <c r="I950" s="19"/>
      <c r="J950" s="19"/>
      <c r="K950" s="19"/>
      <c r="L950" s="20"/>
      <c r="M950" s="20"/>
      <c r="N950" s="20"/>
      <c r="O950" s="20"/>
      <c r="P950" s="20"/>
      <c r="Q950" s="15" t="str">
        <f aca="false">IF(COUNT($L950:$P950)&lt;5,"",ROUND(($L950*Lists!$M$2+$M950*Lists!$M$3+$N950*Lists!$M$4+$O950*Lists!$M$5+$P950*Lists!$M$6)/5*100,0))</f>
        <v/>
      </c>
      <c r="R950" s="16" t="str">
        <f aca="false">IF($Q950="","",IF($Q950&gt;=Lists!$M$20,"A",IF($Q950&gt;=Lists!$M$21,"B","C")))</f>
        <v/>
      </c>
      <c r="S950" s="16" t="str">
        <f aca="false">IF($A950="","",IF(COUNTIF(Records!$C$5:$C$3000,$A950)=0,"No data",CHOOSE(_xlfn.MAXIFS(Records!$R$5:$R$3000,Records!$C$5:$C$3000,$A950,Records!$Y$5:$Y$3000,"&lt;&gt;Closed")+1,"OK","Alert","Danger")))</f>
        <v/>
      </c>
      <c r="T950" s="15" t="str">
        <f aca="false">IF($A950="","",COUNTIFS(Records!$C$5:$C$3000,$A950,Records!$R$5:$R$3000,"&gt;0",Records!$Y$5:$Y$3000,"&lt;&gt;Closed"))</f>
        <v/>
      </c>
      <c r="U950" s="20"/>
      <c r="V950" s="20"/>
      <c r="W950" s="20"/>
      <c r="X950" s="20"/>
      <c r="Y950" s="20"/>
      <c r="Z950" s="20"/>
      <c r="AA950" s="20"/>
      <c r="AB950" s="20"/>
      <c r="AC950" s="20"/>
      <c r="AD950" s="20"/>
      <c r="AE950" s="20"/>
      <c r="AF950" s="20"/>
      <c r="AG950" s="20"/>
      <c r="AH950" s="20"/>
      <c r="AI950" s="20"/>
      <c r="AJ950" s="21"/>
      <c r="AK950" s="15" t="str">
        <f aca="true">IF($AJ950="","",$AJ950-TODAY())</f>
        <v/>
      </c>
      <c r="AL950" s="16" t="str">
        <f aca="false">IF($AJ950="","",IF($AK950&lt;0,"Danger",IF($AK950&lt;=Lists!$M$24,"Alert","OK")))</f>
        <v/>
      </c>
      <c r="AM950" s="19"/>
      <c r="AN950" s="19"/>
      <c r="AO950" s="19"/>
      <c r="AP950" s="19"/>
      <c r="AQ950" s="19"/>
      <c r="AR950" s="19"/>
      <c r="AS950" s="19"/>
      <c r="AT950" s="19"/>
      <c r="AU950" s="19"/>
      <c r="AV950" s="19"/>
    </row>
    <row r="951" customFormat="false" ht="15" hidden="false" customHeight="false" outlineLevel="0" collapsed="false">
      <c r="A951" s="19"/>
      <c r="B951" s="19"/>
      <c r="C951" s="19"/>
      <c r="D951" s="19"/>
      <c r="E951" s="19"/>
      <c r="F951" s="19"/>
      <c r="G951" s="19"/>
      <c r="H951" s="19"/>
      <c r="I951" s="19"/>
      <c r="J951" s="19"/>
      <c r="K951" s="19"/>
      <c r="L951" s="20"/>
      <c r="M951" s="20"/>
      <c r="N951" s="20"/>
      <c r="O951" s="20"/>
      <c r="P951" s="20"/>
      <c r="Q951" s="15" t="str">
        <f aca="false">IF(COUNT($L951:$P951)&lt;5,"",ROUND(($L951*Lists!$M$2+$M951*Lists!$M$3+$N951*Lists!$M$4+$O951*Lists!$M$5+$P951*Lists!$M$6)/5*100,0))</f>
        <v/>
      </c>
      <c r="R951" s="16" t="str">
        <f aca="false">IF($Q951="","",IF($Q951&gt;=Lists!$M$20,"A",IF($Q951&gt;=Lists!$M$21,"B","C")))</f>
        <v/>
      </c>
      <c r="S951" s="16" t="str">
        <f aca="false">IF($A951="","",IF(COUNTIF(Records!$C$5:$C$3000,$A951)=0,"No data",CHOOSE(_xlfn.MAXIFS(Records!$R$5:$R$3000,Records!$C$5:$C$3000,$A951,Records!$Y$5:$Y$3000,"&lt;&gt;Closed")+1,"OK","Alert","Danger")))</f>
        <v/>
      </c>
      <c r="T951" s="15" t="str">
        <f aca="false">IF($A951="","",COUNTIFS(Records!$C$5:$C$3000,$A951,Records!$R$5:$R$3000,"&gt;0",Records!$Y$5:$Y$3000,"&lt;&gt;Closed"))</f>
        <v/>
      </c>
      <c r="U951" s="20"/>
      <c r="V951" s="20"/>
      <c r="W951" s="20"/>
      <c r="X951" s="20"/>
      <c r="Y951" s="20"/>
      <c r="Z951" s="20"/>
      <c r="AA951" s="20"/>
      <c r="AB951" s="20"/>
      <c r="AC951" s="20"/>
      <c r="AD951" s="20"/>
      <c r="AE951" s="20"/>
      <c r="AF951" s="20"/>
      <c r="AG951" s="20"/>
      <c r="AH951" s="20"/>
      <c r="AI951" s="20"/>
      <c r="AJ951" s="21"/>
      <c r="AK951" s="15" t="str">
        <f aca="true">IF($AJ951="","",$AJ951-TODAY())</f>
        <v/>
      </c>
      <c r="AL951" s="16" t="str">
        <f aca="false">IF($AJ951="","",IF($AK951&lt;0,"Danger",IF($AK951&lt;=Lists!$M$24,"Alert","OK")))</f>
        <v/>
      </c>
      <c r="AM951" s="19"/>
      <c r="AN951" s="19"/>
      <c r="AO951" s="19"/>
      <c r="AP951" s="19"/>
      <c r="AQ951" s="19"/>
      <c r="AR951" s="19"/>
      <c r="AS951" s="19"/>
      <c r="AT951" s="19"/>
      <c r="AU951" s="19"/>
      <c r="AV951" s="19"/>
    </row>
    <row r="952" customFormat="false" ht="15" hidden="false" customHeight="false" outlineLevel="0" collapsed="false">
      <c r="A952" s="19"/>
      <c r="B952" s="19"/>
      <c r="C952" s="19"/>
      <c r="D952" s="19"/>
      <c r="E952" s="19"/>
      <c r="F952" s="19"/>
      <c r="G952" s="19"/>
      <c r="H952" s="19"/>
      <c r="I952" s="19"/>
      <c r="J952" s="19"/>
      <c r="K952" s="19"/>
      <c r="L952" s="20"/>
      <c r="M952" s="20"/>
      <c r="N952" s="20"/>
      <c r="O952" s="20"/>
      <c r="P952" s="20"/>
      <c r="Q952" s="15" t="str">
        <f aca="false">IF(COUNT($L952:$P952)&lt;5,"",ROUND(($L952*Lists!$M$2+$M952*Lists!$M$3+$N952*Lists!$M$4+$O952*Lists!$M$5+$P952*Lists!$M$6)/5*100,0))</f>
        <v/>
      </c>
      <c r="R952" s="16" t="str">
        <f aca="false">IF($Q952="","",IF($Q952&gt;=Lists!$M$20,"A",IF($Q952&gt;=Lists!$M$21,"B","C")))</f>
        <v/>
      </c>
      <c r="S952" s="16" t="str">
        <f aca="false">IF($A952="","",IF(COUNTIF(Records!$C$5:$C$3000,$A952)=0,"No data",CHOOSE(_xlfn.MAXIFS(Records!$R$5:$R$3000,Records!$C$5:$C$3000,$A952,Records!$Y$5:$Y$3000,"&lt;&gt;Closed")+1,"OK","Alert","Danger")))</f>
        <v/>
      </c>
      <c r="T952" s="15" t="str">
        <f aca="false">IF($A952="","",COUNTIFS(Records!$C$5:$C$3000,$A952,Records!$R$5:$R$3000,"&gt;0",Records!$Y$5:$Y$3000,"&lt;&gt;Closed"))</f>
        <v/>
      </c>
      <c r="U952" s="20"/>
      <c r="V952" s="20"/>
      <c r="W952" s="20"/>
      <c r="X952" s="20"/>
      <c r="Y952" s="20"/>
      <c r="Z952" s="20"/>
      <c r="AA952" s="20"/>
      <c r="AB952" s="20"/>
      <c r="AC952" s="20"/>
      <c r="AD952" s="20"/>
      <c r="AE952" s="20"/>
      <c r="AF952" s="20"/>
      <c r="AG952" s="20"/>
      <c r="AH952" s="20"/>
      <c r="AI952" s="20"/>
      <c r="AJ952" s="21"/>
      <c r="AK952" s="15" t="str">
        <f aca="true">IF($AJ952="","",$AJ952-TODAY())</f>
        <v/>
      </c>
      <c r="AL952" s="16" t="str">
        <f aca="false">IF($AJ952="","",IF($AK952&lt;0,"Danger",IF($AK952&lt;=Lists!$M$24,"Alert","OK")))</f>
        <v/>
      </c>
      <c r="AM952" s="19"/>
      <c r="AN952" s="19"/>
      <c r="AO952" s="19"/>
      <c r="AP952" s="19"/>
      <c r="AQ952" s="19"/>
      <c r="AR952" s="19"/>
      <c r="AS952" s="19"/>
      <c r="AT952" s="19"/>
      <c r="AU952" s="19"/>
      <c r="AV952" s="19"/>
    </row>
    <row r="953" customFormat="false" ht="15" hidden="false" customHeight="false" outlineLevel="0" collapsed="false">
      <c r="A953" s="19"/>
      <c r="B953" s="19"/>
      <c r="C953" s="19"/>
      <c r="D953" s="19"/>
      <c r="E953" s="19"/>
      <c r="F953" s="19"/>
      <c r="G953" s="19"/>
      <c r="H953" s="19"/>
      <c r="I953" s="19"/>
      <c r="J953" s="19"/>
      <c r="K953" s="19"/>
      <c r="L953" s="20"/>
      <c r="M953" s="20"/>
      <c r="N953" s="20"/>
      <c r="O953" s="20"/>
      <c r="P953" s="20"/>
      <c r="Q953" s="15" t="str">
        <f aca="false">IF(COUNT($L953:$P953)&lt;5,"",ROUND(($L953*Lists!$M$2+$M953*Lists!$M$3+$N953*Lists!$M$4+$O953*Lists!$M$5+$P953*Lists!$M$6)/5*100,0))</f>
        <v/>
      </c>
      <c r="R953" s="16" t="str">
        <f aca="false">IF($Q953="","",IF($Q953&gt;=Lists!$M$20,"A",IF($Q953&gt;=Lists!$M$21,"B","C")))</f>
        <v/>
      </c>
      <c r="S953" s="16" t="str">
        <f aca="false">IF($A953="","",IF(COUNTIF(Records!$C$5:$C$3000,$A953)=0,"No data",CHOOSE(_xlfn.MAXIFS(Records!$R$5:$R$3000,Records!$C$5:$C$3000,$A953,Records!$Y$5:$Y$3000,"&lt;&gt;Closed")+1,"OK","Alert","Danger")))</f>
        <v/>
      </c>
      <c r="T953" s="15" t="str">
        <f aca="false">IF($A953="","",COUNTIFS(Records!$C$5:$C$3000,$A953,Records!$R$5:$R$3000,"&gt;0",Records!$Y$5:$Y$3000,"&lt;&gt;Closed"))</f>
        <v/>
      </c>
      <c r="U953" s="20"/>
      <c r="V953" s="20"/>
      <c r="W953" s="20"/>
      <c r="X953" s="20"/>
      <c r="Y953" s="20"/>
      <c r="Z953" s="20"/>
      <c r="AA953" s="20"/>
      <c r="AB953" s="20"/>
      <c r="AC953" s="20"/>
      <c r="AD953" s="20"/>
      <c r="AE953" s="20"/>
      <c r="AF953" s="20"/>
      <c r="AG953" s="20"/>
      <c r="AH953" s="20"/>
      <c r="AI953" s="20"/>
      <c r="AJ953" s="21"/>
      <c r="AK953" s="15" t="str">
        <f aca="true">IF($AJ953="","",$AJ953-TODAY())</f>
        <v/>
      </c>
      <c r="AL953" s="16" t="str">
        <f aca="false">IF($AJ953="","",IF($AK953&lt;0,"Danger",IF($AK953&lt;=Lists!$M$24,"Alert","OK")))</f>
        <v/>
      </c>
      <c r="AM953" s="19"/>
      <c r="AN953" s="19"/>
      <c r="AO953" s="19"/>
      <c r="AP953" s="19"/>
      <c r="AQ953" s="19"/>
      <c r="AR953" s="19"/>
      <c r="AS953" s="19"/>
      <c r="AT953" s="19"/>
      <c r="AU953" s="19"/>
      <c r="AV953" s="19"/>
    </row>
    <row r="954" customFormat="false" ht="15" hidden="false" customHeight="false" outlineLevel="0" collapsed="false">
      <c r="A954" s="19"/>
      <c r="B954" s="19"/>
      <c r="C954" s="19"/>
      <c r="D954" s="19"/>
      <c r="E954" s="19"/>
      <c r="F954" s="19"/>
      <c r="G954" s="19"/>
      <c r="H954" s="19"/>
      <c r="I954" s="19"/>
      <c r="J954" s="19"/>
      <c r="K954" s="19"/>
      <c r="L954" s="20"/>
      <c r="M954" s="20"/>
      <c r="N954" s="20"/>
      <c r="O954" s="20"/>
      <c r="P954" s="20"/>
      <c r="Q954" s="15" t="str">
        <f aca="false">IF(COUNT($L954:$P954)&lt;5,"",ROUND(($L954*Lists!$M$2+$M954*Lists!$M$3+$N954*Lists!$M$4+$O954*Lists!$M$5+$P954*Lists!$M$6)/5*100,0))</f>
        <v/>
      </c>
      <c r="R954" s="16" t="str">
        <f aca="false">IF($Q954="","",IF($Q954&gt;=Lists!$M$20,"A",IF($Q954&gt;=Lists!$M$21,"B","C")))</f>
        <v/>
      </c>
      <c r="S954" s="16" t="str">
        <f aca="false">IF($A954="","",IF(COUNTIF(Records!$C$5:$C$3000,$A954)=0,"No data",CHOOSE(_xlfn.MAXIFS(Records!$R$5:$R$3000,Records!$C$5:$C$3000,$A954,Records!$Y$5:$Y$3000,"&lt;&gt;Closed")+1,"OK","Alert","Danger")))</f>
        <v/>
      </c>
      <c r="T954" s="15" t="str">
        <f aca="false">IF($A954="","",COUNTIFS(Records!$C$5:$C$3000,$A954,Records!$R$5:$R$3000,"&gt;0",Records!$Y$5:$Y$3000,"&lt;&gt;Closed"))</f>
        <v/>
      </c>
      <c r="U954" s="20"/>
      <c r="V954" s="20"/>
      <c r="W954" s="20"/>
      <c r="X954" s="20"/>
      <c r="Y954" s="20"/>
      <c r="Z954" s="20"/>
      <c r="AA954" s="20"/>
      <c r="AB954" s="20"/>
      <c r="AC954" s="20"/>
      <c r="AD954" s="20"/>
      <c r="AE954" s="20"/>
      <c r="AF954" s="20"/>
      <c r="AG954" s="20"/>
      <c r="AH954" s="20"/>
      <c r="AI954" s="20"/>
      <c r="AJ954" s="21"/>
      <c r="AK954" s="15" t="str">
        <f aca="true">IF($AJ954="","",$AJ954-TODAY())</f>
        <v/>
      </c>
      <c r="AL954" s="16" t="str">
        <f aca="false">IF($AJ954="","",IF($AK954&lt;0,"Danger",IF($AK954&lt;=Lists!$M$24,"Alert","OK")))</f>
        <v/>
      </c>
      <c r="AM954" s="19"/>
      <c r="AN954" s="19"/>
      <c r="AO954" s="19"/>
      <c r="AP954" s="19"/>
      <c r="AQ954" s="19"/>
      <c r="AR954" s="19"/>
      <c r="AS954" s="19"/>
      <c r="AT954" s="19"/>
      <c r="AU954" s="19"/>
      <c r="AV954" s="19"/>
    </row>
    <row r="955" customFormat="false" ht="15" hidden="false" customHeight="false" outlineLevel="0" collapsed="false">
      <c r="A955" s="19"/>
      <c r="B955" s="19"/>
      <c r="C955" s="19"/>
      <c r="D955" s="19"/>
      <c r="E955" s="19"/>
      <c r="F955" s="19"/>
      <c r="G955" s="19"/>
      <c r="H955" s="19"/>
      <c r="I955" s="19"/>
      <c r="J955" s="19"/>
      <c r="K955" s="19"/>
      <c r="L955" s="20"/>
      <c r="M955" s="20"/>
      <c r="N955" s="20"/>
      <c r="O955" s="20"/>
      <c r="P955" s="20"/>
      <c r="Q955" s="15" t="str">
        <f aca="false">IF(COUNT($L955:$P955)&lt;5,"",ROUND(($L955*Lists!$M$2+$M955*Lists!$M$3+$N955*Lists!$M$4+$O955*Lists!$M$5+$P955*Lists!$M$6)/5*100,0))</f>
        <v/>
      </c>
      <c r="R955" s="16" t="str">
        <f aca="false">IF($Q955="","",IF($Q955&gt;=Lists!$M$20,"A",IF($Q955&gt;=Lists!$M$21,"B","C")))</f>
        <v/>
      </c>
      <c r="S955" s="16" t="str">
        <f aca="false">IF($A955="","",IF(COUNTIF(Records!$C$5:$C$3000,$A955)=0,"No data",CHOOSE(_xlfn.MAXIFS(Records!$R$5:$R$3000,Records!$C$5:$C$3000,$A955,Records!$Y$5:$Y$3000,"&lt;&gt;Closed")+1,"OK","Alert","Danger")))</f>
        <v/>
      </c>
      <c r="T955" s="15" t="str">
        <f aca="false">IF($A955="","",COUNTIFS(Records!$C$5:$C$3000,$A955,Records!$R$5:$R$3000,"&gt;0",Records!$Y$5:$Y$3000,"&lt;&gt;Closed"))</f>
        <v/>
      </c>
      <c r="U955" s="20"/>
      <c r="V955" s="20"/>
      <c r="W955" s="20"/>
      <c r="X955" s="20"/>
      <c r="Y955" s="20"/>
      <c r="Z955" s="20"/>
      <c r="AA955" s="20"/>
      <c r="AB955" s="20"/>
      <c r="AC955" s="20"/>
      <c r="AD955" s="20"/>
      <c r="AE955" s="20"/>
      <c r="AF955" s="20"/>
      <c r="AG955" s="20"/>
      <c r="AH955" s="20"/>
      <c r="AI955" s="20"/>
      <c r="AJ955" s="21"/>
      <c r="AK955" s="15" t="str">
        <f aca="true">IF($AJ955="","",$AJ955-TODAY())</f>
        <v/>
      </c>
      <c r="AL955" s="16" t="str">
        <f aca="false">IF($AJ955="","",IF($AK955&lt;0,"Danger",IF($AK955&lt;=Lists!$M$24,"Alert","OK")))</f>
        <v/>
      </c>
      <c r="AM955" s="19"/>
      <c r="AN955" s="19"/>
      <c r="AO955" s="19"/>
      <c r="AP955" s="19"/>
      <c r="AQ955" s="19"/>
      <c r="AR955" s="19"/>
      <c r="AS955" s="19"/>
      <c r="AT955" s="19"/>
      <c r="AU955" s="19"/>
      <c r="AV955" s="19"/>
    </row>
    <row r="956" customFormat="false" ht="15" hidden="false" customHeight="false" outlineLevel="0" collapsed="false">
      <c r="A956" s="19"/>
      <c r="B956" s="19"/>
      <c r="C956" s="19"/>
      <c r="D956" s="19"/>
      <c r="E956" s="19"/>
      <c r="F956" s="19"/>
      <c r="G956" s="19"/>
      <c r="H956" s="19"/>
      <c r="I956" s="19"/>
      <c r="J956" s="19"/>
      <c r="K956" s="19"/>
      <c r="L956" s="20"/>
      <c r="M956" s="20"/>
      <c r="N956" s="20"/>
      <c r="O956" s="20"/>
      <c r="P956" s="20"/>
      <c r="Q956" s="15" t="str">
        <f aca="false">IF(COUNT($L956:$P956)&lt;5,"",ROUND(($L956*Lists!$M$2+$M956*Lists!$M$3+$N956*Lists!$M$4+$O956*Lists!$M$5+$P956*Lists!$M$6)/5*100,0))</f>
        <v/>
      </c>
      <c r="R956" s="16" t="str">
        <f aca="false">IF($Q956="","",IF($Q956&gt;=Lists!$M$20,"A",IF($Q956&gt;=Lists!$M$21,"B","C")))</f>
        <v/>
      </c>
      <c r="S956" s="16" t="str">
        <f aca="false">IF($A956="","",IF(COUNTIF(Records!$C$5:$C$3000,$A956)=0,"No data",CHOOSE(_xlfn.MAXIFS(Records!$R$5:$R$3000,Records!$C$5:$C$3000,$A956,Records!$Y$5:$Y$3000,"&lt;&gt;Closed")+1,"OK","Alert","Danger")))</f>
        <v/>
      </c>
      <c r="T956" s="15" t="str">
        <f aca="false">IF($A956="","",COUNTIFS(Records!$C$5:$C$3000,$A956,Records!$R$5:$R$3000,"&gt;0",Records!$Y$5:$Y$3000,"&lt;&gt;Closed"))</f>
        <v/>
      </c>
      <c r="U956" s="20"/>
      <c r="V956" s="20"/>
      <c r="W956" s="20"/>
      <c r="X956" s="20"/>
      <c r="Y956" s="20"/>
      <c r="Z956" s="20"/>
      <c r="AA956" s="20"/>
      <c r="AB956" s="20"/>
      <c r="AC956" s="20"/>
      <c r="AD956" s="20"/>
      <c r="AE956" s="20"/>
      <c r="AF956" s="20"/>
      <c r="AG956" s="20"/>
      <c r="AH956" s="20"/>
      <c r="AI956" s="20"/>
      <c r="AJ956" s="21"/>
      <c r="AK956" s="15" t="str">
        <f aca="true">IF($AJ956="","",$AJ956-TODAY())</f>
        <v/>
      </c>
      <c r="AL956" s="16" t="str">
        <f aca="false">IF($AJ956="","",IF($AK956&lt;0,"Danger",IF($AK956&lt;=Lists!$M$24,"Alert","OK")))</f>
        <v/>
      </c>
      <c r="AM956" s="19"/>
      <c r="AN956" s="19"/>
      <c r="AO956" s="19"/>
      <c r="AP956" s="19"/>
      <c r="AQ956" s="19"/>
      <c r="AR956" s="19"/>
      <c r="AS956" s="19"/>
      <c r="AT956" s="19"/>
      <c r="AU956" s="19"/>
      <c r="AV956" s="19"/>
    </row>
    <row r="957" customFormat="false" ht="15" hidden="false" customHeight="false" outlineLevel="0" collapsed="false">
      <c r="A957" s="19"/>
      <c r="B957" s="19"/>
      <c r="C957" s="19"/>
      <c r="D957" s="19"/>
      <c r="E957" s="19"/>
      <c r="F957" s="19"/>
      <c r="G957" s="19"/>
      <c r="H957" s="19"/>
      <c r="I957" s="19"/>
      <c r="J957" s="19"/>
      <c r="K957" s="19"/>
      <c r="L957" s="20"/>
      <c r="M957" s="20"/>
      <c r="N957" s="20"/>
      <c r="O957" s="20"/>
      <c r="P957" s="20"/>
      <c r="Q957" s="15" t="str">
        <f aca="false">IF(COUNT($L957:$P957)&lt;5,"",ROUND(($L957*Lists!$M$2+$M957*Lists!$M$3+$N957*Lists!$M$4+$O957*Lists!$M$5+$P957*Lists!$M$6)/5*100,0))</f>
        <v/>
      </c>
      <c r="R957" s="16" t="str">
        <f aca="false">IF($Q957="","",IF($Q957&gt;=Lists!$M$20,"A",IF($Q957&gt;=Lists!$M$21,"B","C")))</f>
        <v/>
      </c>
      <c r="S957" s="16" t="str">
        <f aca="false">IF($A957="","",IF(COUNTIF(Records!$C$5:$C$3000,$A957)=0,"No data",CHOOSE(_xlfn.MAXIFS(Records!$R$5:$R$3000,Records!$C$5:$C$3000,$A957,Records!$Y$5:$Y$3000,"&lt;&gt;Closed")+1,"OK","Alert","Danger")))</f>
        <v/>
      </c>
      <c r="T957" s="15" t="str">
        <f aca="false">IF($A957="","",COUNTIFS(Records!$C$5:$C$3000,$A957,Records!$R$5:$R$3000,"&gt;0",Records!$Y$5:$Y$3000,"&lt;&gt;Closed"))</f>
        <v/>
      </c>
      <c r="U957" s="20"/>
      <c r="V957" s="20"/>
      <c r="W957" s="20"/>
      <c r="X957" s="20"/>
      <c r="Y957" s="20"/>
      <c r="Z957" s="20"/>
      <c r="AA957" s="20"/>
      <c r="AB957" s="20"/>
      <c r="AC957" s="20"/>
      <c r="AD957" s="20"/>
      <c r="AE957" s="20"/>
      <c r="AF957" s="20"/>
      <c r="AG957" s="20"/>
      <c r="AH957" s="20"/>
      <c r="AI957" s="20"/>
      <c r="AJ957" s="21"/>
      <c r="AK957" s="15" t="str">
        <f aca="true">IF($AJ957="","",$AJ957-TODAY())</f>
        <v/>
      </c>
      <c r="AL957" s="16" t="str">
        <f aca="false">IF($AJ957="","",IF($AK957&lt;0,"Danger",IF($AK957&lt;=Lists!$M$24,"Alert","OK")))</f>
        <v/>
      </c>
      <c r="AM957" s="19"/>
      <c r="AN957" s="19"/>
      <c r="AO957" s="19"/>
      <c r="AP957" s="19"/>
      <c r="AQ957" s="19"/>
      <c r="AR957" s="19"/>
      <c r="AS957" s="19"/>
      <c r="AT957" s="19"/>
      <c r="AU957" s="19"/>
      <c r="AV957" s="19"/>
    </row>
    <row r="958" customFormat="false" ht="15" hidden="false" customHeight="false" outlineLevel="0" collapsed="false">
      <c r="A958" s="19"/>
      <c r="B958" s="19"/>
      <c r="C958" s="19"/>
      <c r="D958" s="19"/>
      <c r="E958" s="19"/>
      <c r="F958" s="19"/>
      <c r="G958" s="19"/>
      <c r="H958" s="19"/>
      <c r="I958" s="19"/>
      <c r="J958" s="19"/>
      <c r="K958" s="19"/>
      <c r="L958" s="20"/>
      <c r="M958" s="20"/>
      <c r="N958" s="20"/>
      <c r="O958" s="20"/>
      <c r="P958" s="20"/>
      <c r="Q958" s="15" t="str">
        <f aca="false">IF(COUNT($L958:$P958)&lt;5,"",ROUND(($L958*Lists!$M$2+$M958*Lists!$M$3+$N958*Lists!$M$4+$O958*Lists!$M$5+$P958*Lists!$M$6)/5*100,0))</f>
        <v/>
      </c>
      <c r="R958" s="16" t="str">
        <f aca="false">IF($Q958="","",IF($Q958&gt;=Lists!$M$20,"A",IF($Q958&gt;=Lists!$M$21,"B","C")))</f>
        <v/>
      </c>
      <c r="S958" s="16" t="str">
        <f aca="false">IF($A958="","",IF(COUNTIF(Records!$C$5:$C$3000,$A958)=0,"No data",CHOOSE(_xlfn.MAXIFS(Records!$R$5:$R$3000,Records!$C$5:$C$3000,$A958,Records!$Y$5:$Y$3000,"&lt;&gt;Closed")+1,"OK","Alert","Danger")))</f>
        <v/>
      </c>
      <c r="T958" s="15" t="str">
        <f aca="false">IF($A958="","",COUNTIFS(Records!$C$5:$C$3000,$A958,Records!$R$5:$R$3000,"&gt;0",Records!$Y$5:$Y$3000,"&lt;&gt;Closed"))</f>
        <v/>
      </c>
      <c r="U958" s="20"/>
      <c r="V958" s="20"/>
      <c r="W958" s="20"/>
      <c r="X958" s="20"/>
      <c r="Y958" s="20"/>
      <c r="Z958" s="20"/>
      <c r="AA958" s="20"/>
      <c r="AB958" s="20"/>
      <c r="AC958" s="20"/>
      <c r="AD958" s="20"/>
      <c r="AE958" s="20"/>
      <c r="AF958" s="20"/>
      <c r="AG958" s="20"/>
      <c r="AH958" s="20"/>
      <c r="AI958" s="20"/>
      <c r="AJ958" s="21"/>
      <c r="AK958" s="15" t="str">
        <f aca="true">IF($AJ958="","",$AJ958-TODAY())</f>
        <v/>
      </c>
      <c r="AL958" s="16" t="str">
        <f aca="false">IF($AJ958="","",IF($AK958&lt;0,"Danger",IF($AK958&lt;=Lists!$M$24,"Alert","OK")))</f>
        <v/>
      </c>
      <c r="AM958" s="19"/>
      <c r="AN958" s="19"/>
      <c r="AO958" s="19"/>
      <c r="AP958" s="19"/>
      <c r="AQ958" s="19"/>
      <c r="AR958" s="19"/>
      <c r="AS958" s="19"/>
      <c r="AT958" s="19"/>
      <c r="AU958" s="19"/>
      <c r="AV958" s="19"/>
    </row>
    <row r="959" customFormat="false" ht="15" hidden="false" customHeight="false" outlineLevel="0" collapsed="false">
      <c r="A959" s="19"/>
      <c r="B959" s="19"/>
      <c r="C959" s="19"/>
      <c r="D959" s="19"/>
      <c r="E959" s="19"/>
      <c r="F959" s="19"/>
      <c r="G959" s="19"/>
      <c r="H959" s="19"/>
      <c r="I959" s="19"/>
      <c r="J959" s="19"/>
      <c r="K959" s="19"/>
      <c r="L959" s="20"/>
      <c r="M959" s="20"/>
      <c r="N959" s="20"/>
      <c r="O959" s="20"/>
      <c r="P959" s="20"/>
      <c r="Q959" s="15" t="str">
        <f aca="false">IF(COUNT($L959:$P959)&lt;5,"",ROUND(($L959*Lists!$M$2+$M959*Lists!$M$3+$N959*Lists!$M$4+$O959*Lists!$M$5+$P959*Lists!$M$6)/5*100,0))</f>
        <v/>
      </c>
      <c r="R959" s="16" t="str">
        <f aca="false">IF($Q959="","",IF($Q959&gt;=Lists!$M$20,"A",IF($Q959&gt;=Lists!$M$21,"B","C")))</f>
        <v/>
      </c>
      <c r="S959" s="16" t="str">
        <f aca="false">IF($A959="","",IF(COUNTIF(Records!$C$5:$C$3000,$A959)=0,"No data",CHOOSE(_xlfn.MAXIFS(Records!$R$5:$R$3000,Records!$C$5:$C$3000,$A959,Records!$Y$5:$Y$3000,"&lt;&gt;Closed")+1,"OK","Alert","Danger")))</f>
        <v/>
      </c>
      <c r="T959" s="15" t="str">
        <f aca="false">IF($A959="","",COUNTIFS(Records!$C$5:$C$3000,$A959,Records!$R$5:$R$3000,"&gt;0",Records!$Y$5:$Y$3000,"&lt;&gt;Closed"))</f>
        <v/>
      </c>
      <c r="U959" s="20"/>
      <c r="V959" s="20"/>
      <c r="W959" s="20"/>
      <c r="X959" s="20"/>
      <c r="Y959" s="20"/>
      <c r="Z959" s="20"/>
      <c r="AA959" s="20"/>
      <c r="AB959" s="20"/>
      <c r="AC959" s="20"/>
      <c r="AD959" s="20"/>
      <c r="AE959" s="20"/>
      <c r="AF959" s="20"/>
      <c r="AG959" s="20"/>
      <c r="AH959" s="20"/>
      <c r="AI959" s="20"/>
      <c r="AJ959" s="21"/>
      <c r="AK959" s="15" t="str">
        <f aca="true">IF($AJ959="","",$AJ959-TODAY())</f>
        <v/>
      </c>
      <c r="AL959" s="16" t="str">
        <f aca="false">IF($AJ959="","",IF($AK959&lt;0,"Danger",IF($AK959&lt;=Lists!$M$24,"Alert","OK")))</f>
        <v/>
      </c>
      <c r="AM959" s="19"/>
      <c r="AN959" s="19"/>
      <c r="AO959" s="19"/>
      <c r="AP959" s="19"/>
      <c r="AQ959" s="19"/>
      <c r="AR959" s="19"/>
      <c r="AS959" s="19"/>
      <c r="AT959" s="19"/>
      <c r="AU959" s="19"/>
      <c r="AV959" s="19"/>
    </row>
    <row r="960" customFormat="false" ht="15" hidden="false" customHeight="false" outlineLevel="0" collapsed="false">
      <c r="A960" s="19"/>
      <c r="B960" s="19"/>
      <c r="C960" s="19"/>
      <c r="D960" s="19"/>
      <c r="E960" s="19"/>
      <c r="F960" s="19"/>
      <c r="G960" s="19"/>
      <c r="H960" s="19"/>
      <c r="I960" s="19"/>
      <c r="J960" s="19"/>
      <c r="K960" s="19"/>
      <c r="L960" s="20"/>
      <c r="M960" s="20"/>
      <c r="N960" s="20"/>
      <c r="O960" s="20"/>
      <c r="P960" s="20"/>
      <c r="Q960" s="15" t="str">
        <f aca="false">IF(COUNT($L960:$P960)&lt;5,"",ROUND(($L960*Lists!$M$2+$M960*Lists!$M$3+$N960*Lists!$M$4+$O960*Lists!$M$5+$P960*Lists!$M$6)/5*100,0))</f>
        <v/>
      </c>
      <c r="R960" s="16" t="str">
        <f aca="false">IF($Q960="","",IF($Q960&gt;=Lists!$M$20,"A",IF($Q960&gt;=Lists!$M$21,"B","C")))</f>
        <v/>
      </c>
      <c r="S960" s="16" t="str">
        <f aca="false">IF($A960="","",IF(COUNTIF(Records!$C$5:$C$3000,$A960)=0,"No data",CHOOSE(_xlfn.MAXIFS(Records!$R$5:$R$3000,Records!$C$5:$C$3000,$A960,Records!$Y$5:$Y$3000,"&lt;&gt;Closed")+1,"OK","Alert","Danger")))</f>
        <v/>
      </c>
      <c r="T960" s="15" t="str">
        <f aca="false">IF($A960="","",COUNTIFS(Records!$C$5:$C$3000,$A960,Records!$R$5:$R$3000,"&gt;0",Records!$Y$5:$Y$3000,"&lt;&gt;Closed"))</f>
        <v/>
      </c>
      <c r="U960" s="20"/>
      <c r="V960" s="20"/>
      <c r="W960" s="20"/>
      <c r="X960" s="20"/>
      <c r="Y960" s="20"/>
      <c r="Z960" s="20"/>
      <c r="AA960" s="20"/>
      <c r="AB960" s="20"/>
      <c r="AC960" s="20"/>
      <c r="AD960" s="20"/>
      <c r="AE960" s="20"/>
      <c r="AF960" s="20"/>
      <c r="AG960" s="20"/>
      <c r="AH960" s="20"/>
      <c r="AI960" s="20"/>
      <c r="AJ960" s="21"/>
      <c r="AK960" s="15" t="str">
        <f aca="true">IF($AJ960="","",$AJ960-TODAY())</f>
        <v/>
      </c>
      <c r="AL960" s="16" t="str">
        <f aca="false">IF($AJ960="","",IF($AK960&lt;0,"Danger",IF($AK960&lt;=Lists!$M$24,"Alert","OK")))</f>
        <v/>
      </c>
      <c r="AM960" s="19"/>
      <c r="AN960" s="19"/>
      <c r="AO960" s="19"/>
      <c r="AP960" s="19"/>
      <c r="AQ960" s="19"/>
      <c r="AR960" s="19"/>
      <c r="AS960" s="19"/>
      <c r="AT960" s="19"/>
      <c r="AU960" s="19"/>
      <c r="AV960" s="19"/>
    </row>
    <row r="961" customFormat="false" ht="15" hidden="false" customHeight="false" outlineLevel="0" collapsed="false">
      <c r="A961" s="19"/>
      <c r="B961" s="19"/>
      <c r="C961" s="19"/>
      <c r="D961" s="19"/>
      <c r="E961" s="19"/>
      <c r="F961" s="19"/>
      <c r="G961" s="19"/>
      <c r="H961" s="19"/>
      <c r="I961" s="19"/>
      <c r="J961" s="19"/>
      <c r="K961" s="19"/>
      <c r="L961" s="20"/>
      <c r="M961" s="20"/>
      <c r="N961" s="20"/>
      <c r="O961" s="20"/>
      <c r="P961" s="20"/>
      <c r="Q961" s="15" t="str">
        <f aca="false">IF(COUNT($L961:$P961)&lt;5,"",ROUND(($L961*Lists!$M$2+$M961*Lists!$M$3+$N961*Lists!$M$4+$O961*Lists!$M$5+$P961*Lists!$M$6)/5*100,0))</f>
        <v/>
      </c>
      <c r="R961" s="16" t="str">
        <f aca="false">IF($Q961="","",IF($Q961&gt;=Lists!$M$20,"A",IF($Q961&gt;=Lists!$M$21,"B","C")))</f>
        <v/>
      </c>
      <c r="S961" s="16" t="str">
        <f aca="false">IF($A961="","",IF(COUNTIF(Records!$C$5:$C$3000,$A961)=0,"No data",CHOOSE(_xlfn.MAXIFS(Records!$R$5:$R$3000,Records!$C$5:$C$3000,$A961,Records!$Y$5:$Y$3000,"&lt;&gt;Closed")+1,"OK","Alert","Danger")))</f>
        <v/>
      </c>
      <c r="T961" s="15" t="str">
        <f aca="false">IF($A961="","",COUNTIFS(Records!$C$5:$C$3000,$A961,Records!$R$5:$R$3000,"&gt;0",Records!$Y$5:$Y$3000,"&lt;&gt;Closed"))</f>
        <v/>
      </c>
      <c r="U961" s="20"/>
      <c r="V961" s="20"/>
      <c r="W961" s="20"/>
      <c r="X961" s="20"/>
      <c r="Y961" s="20"/>
      <c r="Z961" s="20"/>
      <c r="AA961" s="20"/>
      <c r="AB961" s="20"/>
      <c r="AC961" s="20"/>
      <c r="AD961" s="20"/>
      <c r="AE961" s="20"/>
      <c r="AF961" s="20"/>
      <c r="AG961" s="20"/>
      <c r="AH961" s="20"/>
      <c r="AI961" s="20"/>
      <c r="AJ961" s="21"/>
      <c r="AK961" s="15" t="str">
        <f aca="true">IF($AJ961="","",$AJ961-TODAY())</f>
        <v/>
      </c>
      <c r="AL961" s="16" t="str">
        <f aca="false">IF($AJ961="","",IF($AK961&lt;0,"Danger",IF($AK961&lt;=Lists!$M$24,"Alert","OK")))</f>
        <v/>
      </c>
      <c r="AM961" s="19"/>
      <c r="AN961" s="19"/>
      <c r="AO961" s="19"/>
      <c r="AP961" s="19"/>
      <c r="AQ961" s="19"/>
      <c r="AR961" s="19"/>
      <c r="AS961" s="19"/>
      <c r="AT961" s="19"/>
      <c r="AU961" s="19"/>
      <c r="AV961" s="19"/>
    </row>
    <row r="962" customFormat="false" ht="15" hidden="false" customHeight="false" outlineLevel="0" collapsed="false">
      <c r="A962" s="19"/>
      <c r="B962" s="19"/>
      <c r="C962" s="19"/>
      <c r="D962" s="19"/>
      <c r="E962" s="19"/>
      <c r="F962" s="19"/>
      <c r="G962" s="19"/>
      <c r="H962" s="19"/>
      <c r="I962" s="19"/>
      <c r="J962" s="19"/>
      <c r="K962" s="19"/>
      <c r="L962" s="20"/>
      <c r="M962" s="20"/>
      <c r="N962" s="20"/>
      <c r="O962" s="20"/>
      <c r="P962" s="20"/>
      <c r="Q962" s="15" t="str">
        <f aca="false">IF(COUNT($L962:$P962)&lt;5,"",ROUND(($L962*Lists!$M$2+$M962*Lists!$M$3+$N962*Lists!$M$4+$O962*Lists!$M$5+$P962*Lists!$M$6)/5*100,0))</f>
        <v/>
      </c>
      <c r="R962" s="16" t="str">
        <f aca="false">IF($Q962="","",IF($Q962&gt;=Lists!$M$20,"A",IF($Q962&gt;=Lists!$M$21,"B","C")))</f>
        <v/>
      </c>
      <c r="S962" s="16" t="str">
        <f aca="false">IF($A962="","",IF(COUNTIF(Records!$C$5:$C$3000,$A962)=0,"No data",CHOOSE(_xlfn.MAXIFS(Records!$R$5:$R$3000,Records!$C$5:$C$3000,$A962,Records!$Y$5:$Y$3000,"&lt;&gt;Closed")+1,"OK","Alert","Danger")))</f>
        <v/>
      </c>
      <c r="T962" s="15" t="str">
        <f aca="false">IF($A962="","",COUNTIFS(Records!$C$5:$C$3000,$A962,Records!$R$5:$R$3000,"&gt;0",Records!$Y$5:$Y$3000,"&lt;&gt;Closed"))</f>
        <v/>
      </c>
      <c r="U962" s="20"/>
      <c r="V962" s="20"/>
      <c r="W962" s="20"/>
      <c r="X962" s="20"/>
      <c r="Y962" s="20"/>
      <c r="Z962" s="20"/>
      <c r="AA962" s="20"/>
      <c r="AB962" s="20"/>
      <c r="AC962" s="20"/>
      <c r="AD962" s="20"/>
      <c r="AE962" s="20"/>
      <c r="AF962" s="20"/>
      <c r="AG962" s="20"/>
      <c r="AH962" s="20"/>
      <c r="AI962" s="20"/>
      <c r="AJ962" s="21"/>
      <c r="AK962" s="15" t="str">
        <f aca="true">IF($AJ962="","",$AJ962-TODAY())</f>
        <v/>
      </c>
      <c r="AL962" s="16" t="str">
        <f aca="false">IF($AJ962="","",IF($AK962&lt;0,"Danger",IF($AK962&lt;=Lists!$M$24,"Alert","OK")))</f>
        <v/>
      </c>
      <c r="AM962" s="19"/>
      <c r="AN962" s="19"/>
      <c r="AO962" s="19"/>
      <c r="AP962" s="19"/>
      <c r="AQ962" s="19"/>
      <c r="AR962" s="19"/>
      <c r="AS962" s="19"/>
      <c r="AT962" s="19"/>
      <c r="AU962" s="19"/>
      <c r="AV962" s="19"/>
    </row>
    <row r="963" customFormat="false" ht="15" hidden="false" customHeight="false" outlineLevel="0" collapsed="false">
      <c r="A963" s="19"/>
      <c r="B963" s="19"/>
      <c r="C963" s="19"/>
      <c r="D963" s="19"/>
      <c r="E963" s="19"/>
      <c r="F963" s="19"/>
      <c r="G963" s="19"/>
      <c r="H963" s="19"/>
      <c r="I963" s="19"/>
      <c r="J963" s="19"/>
      <c r="K963" s="19"/>
      <c r="L963" s="20"/>
      <c r="M963" s="20"/>
      <c r="N963" s="20"/>
      <c r="O963" s="20"/>
      <c r="P963" s="20"/>
      <c r="Q963" s="15" t="str">
        <f aca="false">IF(COUNT($L963:$P963)&lt;5,"",ROUND(($L963*Lists!$M$2+$M963*Lists!$M$3+$N963*Lists!$M$4+$O963*Lists!$M$5+$P963*Lists!$M$6)/5*100,0))</f>
        <v/>
      </c>
      <c r="R963" s="16" t="str">
        <f aca="false">IF($Q963="","",IF($Q963&gt;=Lists!$M$20,"A",IF($Q963&gt;=Lists!$M$21,"B","C")))</f>
        <v/>
      </c>
      <c r="S963" s="16" t="str">
        <f aca="false">IF($A963="","",IF(COUNTIF(Records!$C$5:$C$3000,$A963)=0,"No data",CHOOSE(_xlfn.MAXIFS(Records!$R$5:$R$3000,Records!$C$5:$C$3000,$A963,Records!$Y$5:$Y$3000,"&lt;&gt;Closed")+1,"OK","Alert","Danger")))</f>
        <v/>
      </c>
      <c r="T963" s="15" t="str">
        <f aca="false">IF($A963="","",COUNTIFS(Records!$C$5:$C$3000,$A963,Records!$R$5:$R$3000,"&gt;0",Records!$Y$5:$Y$3000,"&lt;&gt;Closed"))</f>
        <v/>
      </c>
      <c r="U963" s="20"/>
      <c r="V963" s="20"/>
      <c r="W963" s="20"/>
      <c r="X963" s="20"/>
      <c r="Y963" s="20"/>
      <c r="Z963" s="20"/>
      <c r="AA963" s="20"/>
      <c r="AB963" s="20"/>
      <c r="AC963" s="20"/>
      <c r="AD963" s="20"/>
      <c r="AE963" s="20"/>
      <c r="AF963" s="20"/>
      <c r="AG963" s="20"/>
      <c r="AH963" s="20"/>
      <c r="AI963" s="20"/>
      <c r="AJ963" s="21"/>
      <c r="AK963" s="15" t="str">
        <f aca="true">IF($AJ963="","",$AJ963-TODAY())</f>
        <v/>
      </c>
      <c r="AL963" s="16" t="str">
        <f aca="false">IF($AJ963="","",IF($AK963&lt;0,"Danger",IF($AK963&lt;=Lists!$M$24,"Alert","OK")))</f>
        <v/>
      </c>
      <c r="AM963" s="19"/>
      <c r="AN963" s="19"/>
      <c r="AO963" s="19"/>
      <c r="AP963" s="19"/>
      <c r="AQ963" s="19"/>
      <c r="AR963" s="19"/>
      <c r="AS963" s="19"/>
      <c r="AT963" s="19"/>
      <c r="AU963" s="19"/>
      <c r="AV963" s="19"/>
    </row>
    <row r="964" customFormat="false" ht="15" hidden="false" customHeight="false" outlineLevel="0" collapsed="false">
      <c r="A964" s="19"/>
      <c r="B964" s="19"/>
      <c r="C964" s="19"/>
      <c r="D964" s="19"/>
      <c r="E964" s="19"/>
      <c r="F964" s="19"/>
      <c r="G964" s="19"/>
      <c r="H964" s="19"/>
      <c r="I964" s="19"/>
      <c r="J964" s="19"/>
      <c r="K964" s="19"/>
      <c r="L964" s="20"/>
      <c r="M964" s="20"/>
      <c r="N964" s="20"/>
      <c r="O964" s="20"/>
      <c r="P964" s="20"/>
      <c r="Q964" s="15" t="str">
        <f aca="false">IF(COUNT($L964:$P964)&lt;5,"",ROUND(($L964*Lists!$M$2+$M964*Lists!$M$3+$N964*Lists!$M$4+$O964*Lists!$M$5+$P964*Lists!$M$6)/5*100,0))</f>
        <v/>
      </c>
      <c r="R964" s="16" t="str">
        <f aca="false">IF($Q964="","",IF($Q964&gt;=Lists!$M$20,"A",IF($Q964&gt;=Lists!$M$21,"B","C")))</f>
        <v/>
      </c>
      <c r="S964" s="16" t="str">
        <f aca="false">IF($A964="","",IF(COUNTIF(Records!$C$5:$C$3000,$A964)=0,"No data",CHOOSE(_xlfn.MAXIFS(Records!$R$5:$R$3000,Records!$C$5:$C$3000,$A964,Records!$Y$5:$Y$3000,"&lt;&gt;Closed")+1,"OK","Alert","Danger")))</f>
        <v/>
      </c>
      <c r="T964" s="15" t="str">
        <f aca="false">IF($A964="","",COUNTIFS(Records!$C$5:$C$3000,$A964,Records!$R$5:$R$3000,"&gt;0",Records!$Y$5:$Y$3000,"&lt;&gt;Closed"))</f>
        <v/>
      </c>
      <c r="U964" s="20"/>
      <c r="V964" s="20"/>
      <c r="W964" s="20"/>
      <c r="X964" s="20"/>
      <c r="Y964" s="20"/>
      <c r="Z964" s="20"/>
      <c r="AA964" s="20"/>
      <c r="AB964" s="20"/>
      <c r="AC964" s="20"/>
      <c r="AD964" s="20"/>
      <c r="AE964" s="20"/>
      <c r="AF964" s="20"/>
      <c r="AG964" s="20"/>
      <c r="AH964" s="20"/>
      <c r="AI964" s="20"/>
      <c r="AJ964" s="21"/>
      <c r="AK964" s="15" t="str">
        <f aca="true">IF($AJ964="","",$AJ964-TODAY())</f>
        <v/>
      </c>
      <c r="AL964" s="16" t="str">
        <f aca="false">IF($AJ964="","",IF($AK964&lt;0,"Danger",IF($AK964&lt;=Lists!$M$24,"Alert","OK")))</f>
        <v/>
      </c>
      <c r="AM964" s="19"/>
      <c r="AN964" s="19"/>
      <c r="AO964" s="19"/>
      <c r="AP964" s="19"/>
      <c r="AQ964" s="19"/>
      <c r="AR964" s="19"/>
      <c r="AS964" s="19"/>
      <c r="AT964" s="19"/>
      <c r="AU964" s="19"/>
      <c r="AV964" s="19"/>
    </row>
    <row r="965" customFormat="false" ht="15" hidden="false" customHeight="false" outlineLevel="0" collapsed="false">
      <c r="A965" s="19"/>
      <c r="B965" s="19"/>
      <c r="C965" s="19"/>
      <c r="D965" s="19"/>
      <c r="E965" s="19"/>
      <c r="F965" s="19"/>
      <c r="G965" s="19"/>
      <c r="H965" s="19"/>
      <c r="I965" s="19"/>
      <c r="J965" s="19"/>
      <c r="K965" s="19"/>
      <c r="L965" s="20"/>
      <c r="M965" s="20"/>
      <c r="N965" s="20"/>
      <c r="O965" s="20"/>
      <c r="P965" s="20"/>
      <c r="Q965" s="15" t="str">
        <f aca="false">IF(COUNT($L965:$P965)&lt;5,"",ROUND(($L965*Lists!$M$2+$M965*Lists!$M$3+$N965*Lists!$M$4+$O965*Lists!$M$5+$P965*Lists!$M$6)/5*100,0))</f>
        <v/>
      </c>
      <c r="R965" s="16" t="str">
        <f aca="false">IF($Q965="","",IF($Q965&gt;=Lists!$M$20,"A",IF($Q965&gt;=Lists!$M$21,"B","C")))</f>
        <v/>
      </c>
      <c r="S965" s="16" t="str">
        <f aca="false">IF($A965="","",IF(COUNTIF(Records!$C$5:$C$3000,$A965)=0,"No data",CHOOSE(_xlfn.MAXIFS(Records!$R$5:$R$3000,Records!$C$5:$C$3000,$A965,Records!$Y$5:$Y$3000,"&lt;&gt;Closed")+1,"OK","Alert","Danger")))</f>
        <v/>
      </c>
      <c r="T965" s="15" t="str">
        <f aca="false">IF($A965="","",COUNTIFS(Records!$C$5:$C$3000,$A965,Records!$R$5:$R$3000,"&gt;0",Records!$Y$5:$Y$3000,"&lt;&gt;Closed"))</f>
        <v/>
      </c>
      <c r="U965" s="20"/>
      <c r="V965" s="20"/>
      <c r="W965" s="20"/>
      <c r="X965" s="20"/>
      <c r="Y965" s="20"/>
      <c r="Z965" s="20"/>
      <c r="AA965" s="20"/>
      <c r="AB965" s="20"/>
      <c r="AC965" s="20"/>
      <c r="AD965" s="20"/>
      <c r="AE965" s="20"/>
      <c r="AF965" s="20"/>
      <c r="AG965" s="20"/>
      <c r="AH965" s="20"/>
      <c r="AI965" s="20"/>
      <c r="AJ965" s="21"/>
      <c r="AK965" s="15" t="str">
        <f aca="true">IF($AJ965="","",$AJ965-TODAY())</f>
        <v/>
      </c>
      <c r="AL965" s="16" t="str">
        <f aca="false">IF($AJ965="","",IF($AK965&lt;0,"Danger",IF($AK965&lt;=Lists!$M$24,"Alert","OK")))</f>
        <v/>
      </c>
      <c r="AM965" s="19"/>
      <c r="AN965" s="19"/>
      <c r="AO965" s="19"/>
      <c r="AP965" s="19"/>
      <c r="AQ965" s="19"/>
      <c r="AR965" s="19"/>
      <c r="AS965" s="19"/>
      <c r="AT965" s="19"/>
      <c r="AU965" s="19"/>
      <c r="AV965" s="19"/>
    </row>
    <row r="966" customFormat="false" ht="15" hidden="false" customHeight="false" outlineLevel="0" collapsed="false">
      <c r="A966" s="19"/>
      <c r="B966" s="19"/>
      <c r="C966" s="19"/>
      <c r="D966" s="19"/>
      <c r="E966" s="19"/>
      <c r="F966" s="19"/>
      <c r="G966" s="19"/>
      <c r="H966" s="19"/>
      <c r="I966" s="19"/>
      <c r="J966" s="19"/>
      <c r="K966" s="19"/>
      <c r="L966" s="20"/>
      <c r="M966" s="20"/>
      <c r="N966" s="20"/>
      <c r="O966" s="20"/>
      <c r="P966" s="20"/>
      <c r="Q966" s="15" t="str">
        <f aca="false">IF(COUNT($L966:$P966)&lt;5,"",ROUND(($L966*Lists!$M$2+$M966*Lists!$M$3+$N966*Lists!$M$4+$O966*Lists!$M$5+$P966*Lists!$M$6)/5*100,0))</f>
        <v/>
      </c>
      <c r="R966" s="16" t="str">
        <f aca="false">IF($Q966="","",IF($Q966&gt;=Lists!$M$20,"A",IF($Q966&gt;=Lists!$M$21,"B","C")))</f>
        <v/>
      </c>
      <c r="S966" s="16" t="str">
        <f aca="false">IF($A966="","",IF(COUNTIF(Records!$C$5:$C$3000,$A966)=0,"No data",CHOOSE(_xlfn.MAXIFS(Records!$R$5:$R$3000,Records!$C$5:$C$3000,$A966,Records!$Y$5:$Y$3000,"&lt;&gt;Closed")+1,"OK","Alert","Danger")))</f>
        <v/>
      </c>
      <c r="T966" s="15" t="str">
        <f aca="false">IF($A966="","",COUNTIFS(Records!$C$5:$C$3000,$A966,Records!$R$5:$R$3000,"&gt;0",Records!$Y$5:$Y$3000,"&lt;&gt;Closed"))</f>
        <v/>
      </c>
      <c r="U966" s="20"/>
      <c r="V966" s="20"/>
      <c r="W966" s="20"/>
      <c r="X966" s="20"/>
      <c r="Y966" s="20"/>
      <c r="Z966" s="20"/>
      <c r="AA966" s="20"/>
      <c r="AB966" s="20"/>
      <c r="AC966" s="20"/>
      <c r="AD966" s="20"/>
      <c r="AE966" s="20"/>
      <c r="AF966" s="20"/>
      <c r="AG966" s="20"/>
      <c r="AH966" s="20"/>
      <c r="AI966" s="20"/>
      <c r="AJ966" s="21"/>
      <c r="AK966" s="15" t="str">
        <f aca="true">IF($AJ966="","",$AJ966-TODAY())</f>
        <v/>
      </c>
      <c r="AL966" s="16" t="str">
        <f aca="false">IF($AJ966="","",IF($AK966&lt;0,"Danger",IF($AK966&lt;=Lists!$M$24,"Alert","OK")))</f>
        <v/>
      </c>
      <c r="AM966" s="19"/>
      <c r="AN966" s="19"/>
      <c r="AO966" s="19"/>
      <c r="AP966" s="19"/>
      <c r="AQ966" s="19"/>
      <c r="AR966" s="19"/>
      <c r="AS966" s="19"/>
      <c r="AT966" s="19"/>
      <c r="AU966" s="19"/>
      <c r="AV966" s="19"/>
    </row>
    <row r="967" customFormat="false" ht="15" hidden="false" customHeight="false" outlineLevel="0" collapsed="false">
      <c r="A967" s="19"/>
      <c r="B967" s="19"/>
      <c r="C967" s="19"/>
      <c r="D967" s="19"/>
      <c r="E967" s="19"/>
      <c r="F967" s="19"/>
      <c r="G967" s="19"/>
      <c r="H967" s="19"/>
      <c r="I967" s="19"/>
      <c r="J967" s="19"/>
      <c r="K967" s="19"/>
      <c r="L967" s="20"/>
      <c r="M967" s="20"/>
      <c r="N967" s="20"/>
      <c r="O967" s="20"/>
      <c r="P967" s="20"/>
      <c r="Q967" s="15" t="str">
        <f aca="false">IF(COUNT($L967:$P967)&lt;5,"",ROUND(($L967*Lists!$M$2+$M967*Lists!$M$3+$N967*Lists!$M$4+$O967*Lists!$M$5+$P967*Lists!$M$6)/5*100,0))</f>
        <v/>
      </c>
      <c r="R967" s="16" t="str">
        <f aca="false">IF($Q967="","",IF($Q967&gt;=Lists!$M$20,"A",IF($Q967&gt;=Lists!$M$21,"B","C")))</f>
        <v/>
      </c>
      <c r="S967" s="16" t="str">
        <f aca="false">IF($A967="","",IF(COUNTIF(Records!$C$5:$C$3000,$A967)=0,"No data",CHOOSE(_xlfn.MAXIFS(Records!$R$5:$R$3000,Records!$C$5:$C$3000,$A967,Records!$Y$5:$Y$3000,"&lt;&gt;Closed")+1,"OK","Alert","Danger")))</f>
        <v/>
      </c>
      <c r="T967" s="15" t="str">
        <f aca="false">IF($A967="","",COUNTIFS(Records!$C$5:$C$3000,$A967,Records!$R$5:$R$3000,"&gt;0",Records!$Y$5:$Y$3000,"&lt;&gt;Closed"))</f>
        <v/>
      </c>
      <c r="U967" s="20"/>
      <c r="V967" s="20"/>
      <c r="W967" s="20"/>
      <c r="X967" s="20"/>
      <c r="Y967" s="20"/>
      <c r="Z967" s="20"/>
      <c r="AA967" s="20"/>
      <c r="AB967" s="20"/>
      <c r="AC967" s="20"/>
      <c r="AD967" s="20"/>
      <c r="AE967" s="20"/>
      <c r="AF967" s="20"/>
      <c r="AG967" s="20"/>
      <c r="AH967" s="20"/>
      <c r="AI967" s="20"/>
      <c r="AJ967" s="21"/>
      <c r="AK967" s="15" t="str">
        <f aca="true">IF($AJ967="","",$AJ967-TODAY())</f>
        <v/>
      </c>
      <c r="AL967" s="16" t="str">
        <f aca="false">IF($AJ967="","",IF($AK967&lt;0,"Danger",IF($AK967&lt;=Lists!$M$24,"Alert","OK")))</f>
        <v/>
      </c>
      <c r="AM967" s="19"/>
      <c r="AN967" s="19"/>
      <c r="AO967" s="19"/>
      <c r="AP967" s="19"/>
      <c r="AQ967" s="19"/>
      <c r="AR967" s="19"/>
      <c r="AS967" s="19"/>
      <c r="AT967" s="19"/>
      <c r="AU967" s="19"/>
      <c r="AV967" s="19"/>
    </row>
    <row r="968" customFormat="false" ht="15" hidden="false" customHeight="false" outlineLevel="0" collapsed="false">
      <c r="A968" s="19"/>
      <c r="B968" s="19"/>
      <c r="C968" s="19"/>
      <c r="D968" s="19"/>
      <c r="E968" s="19"/>
      <c r="F968" s="19"/>
      <c r="G968" s="19"/>
      <c r="H968" s="19"/>
      <c r="I968" s="19"/>
      <c r="J968" s="19"/>
      <c r="K968" s="19"/>
      <c r="L968" s="20"/>
      <c r="M968" s="20"/>
      <c r="N968" s="20"/>
      <c r="O968" s="20"/>
      <c r="P968" s="20"/>
      <c r="Q968" s="15" t="str">
        <f aca="false">IF(COUNT($L968:$P968)&lt;5,"",ROUND(($L968*Lists!$M$2+$M968*Lists!$M$3+$N968*Lists!$M$4+$O968*Lists!$M$5+$P968*Lists!$M$6)/5*100,0))</f>
        <v/>
      </c>
      <c r="R968" s="16" t="str">
        <f aca="false">IF($Q968="","",IF($Q968&gt;=Lists!$M$20,"A",IF($Q968&gt;=Lists!$M$21,"B","C")))</f>
        <v/>
      </c>
      <c r="S968" s="16" t="str">
        <f aca="false">IF($A968="","",IF(COUNTIF(Records!$C$5:$C$3000,$A968)=0,"No data",CHOOSE(_xlfn.MAXIFS(Records!$R$5:$R$3000,Records!$C$5:$C$3000,$A968,Records!$Y$5:$Y$3000,"&lt;&gt;Closed")+1,"OK","Alert","Danger")))</f>
        <v/>
      </c>
      <c r="T968" s="15" t="str">
        <f aca="false">IF($A968="","",COUNTIFS(Records!$C$5:$C$3000,$A968,Records!$R$5:$R$3000,"&gt;0",Records!$Y$5:$Y$3000,"&lt;&gt;Closed"))</f>
        <v/>
      </c>
      <c r="U968" s="20"/>
      <c r="V968" s="20"/>
      <c r="W968" s="20"/>
      <c r="X968" s="20"/>
      <c r="Y968" s="20"/>
      <c r="Z968" s="20"/>
      <c r="AA968" s="20"/>
      <c r="AB968" s="20"/>
      <c r="AC968" s="20"/>
      <c r="AD968" s="20"/>
      <c r="AE968" s="20"/>
      <c r="AF968" s="20"/>
      <c r="AG968" s="20"/>
      <c r="AH968" s="20"/>
      <c r="AI968" s="20"/>
      <c r="AJ968" s="21"/>
      <c r="AK968" s="15" t="str">
        <f aca="true">IF($AJ968="","",$AJ968-TODAY())</f>
        <v/>
      </c>
      <c r="AL968" s="16" t="str">
        <f aca="false">IF($AJ968="","",IF($AK968&lt;0,"Danger",IF($AK968&lt;=Lists!$M$24,"Alert","OK")))</f>
        <v/>
      </c>
      <c r="AM968" s="19"/>
      <c r="AN968" s="19"/>
      <c r="AO968" s="19"/>
      <c r="AP968" s="19"/>
      <c r="AQ968" s="19"/>
      <c r="AR968" s="19"/>
      <c r="AS968" s="19"/>
      <c r="AT968" s="19"/>
      <c r="AU968" s="19"/>
      <c r="AV968" s="19"/>
    </row>
    <row r="969" customFormat="false" ht="15" hidden="false" customHeight="false" outlineLevel="0" collapsed="false">
      <c r="A969" s="19"/>
      <c r="B969" s="19"/>
      <c r="C969" s="19"/>
      <c r="D969" s="19"/>
      <c r="E969" s="19"/>
      <c r="F969" s="19"/>
      <c r="G969" s="19"/>
      <c r="H969" s="19"/>
      <c r="I969" s="19"/>
      <c r="J969" s="19"/>
      <c r="K969" s="19"/>
      <c r="L969" s="20"/>
      <c r="M969" s="20"/>
      <c r="N969" s="20"/>
      <c r="O969" s="20"/>
      <c r="P969" s="20"/>
      <c r="Q969" s="15" t="str">
        <f aca="false">IF(COUNT($L969:$P969)&lt;5,"",ROUND(($L969*Lists!$M$2+$M969*Lists!$M$3+$N969*Lists!$M$4+$O969*Lists!$M$5+$P969*Lists!$M$6)/5*100,0))</f>
        <v/>
      </c>
      <c r="R969" s="16" t="str">
        <f aca="false">IF($Q969="","",IF($Q969&gt;=Lists!$M$20,"A",IF($Q969&gt;=Lists!$M$21,"B","C")))</f>
        <v/>
      </c>
      <c r="S969" s="16" t="str">
        <f aca="false">IF($A969="","",IF(COUNTIF(Records!$C$5:$C$3000,$A969)=0,"No data",CHOOSE(_xlfn.MAXIFS(Records!$R$5:$R$3000,Records!$C$5:$C$3000,$A969,Records!$Y$5:$Y$3000,"&lt;&gt;Closed")+1,"OK","Alert","Danger")))</f>
        <v/>
      </c>
      <c r="T969" s="15" t="str">
        <f aca="false">IF($A969="","",COUNTIFS(Records!$C$5:$C$3000,$A969,Records!$R$5:$R$3000,"&gt;0",Records!$Y$5:$Y$3000,"&lt;&gt;Closed"))</f>
        <v/>
      </c>
      <c r="U969" s="20"/>
      <c r="V969" s="20"/>
      <c r="W969" s="20"/>
      <c r="X969" s="20"/>
      <c r="Y969" s="20"/>
      <c r="Z969" s="20"/>
      <c r="AA969" s="20"/>
      <c r="AB969" s="20"/>
      <c r="AC969" s="20"/>
      <c r="AD969" s="20"/>
      <c r="AE969" s="20"/>
      <c r="AF969" s="20"/>
      <c r="AG969" s="20"/>
      <c r="AH969" s="20"/>
      <c r="AI969" s="20"/>
      <c r="AJ969" s="21"/>
      <c r="AK969" s="15" t="str">
        <f aca="true">IF($AJ969="","",$AJ969-TODAY())</f>
        <v/>
      </c>
      <c r="AL969" s="16" t="str">
        <f aca="false">IF($AJ969="","",IF($AK969&lt;0,"Danger",IF($AK969&lt;=Lists!$M$24,"Alert","OK")))</f>
        <v/>
      </c>
      <c r="AM969" s="19"/>
      <c r="AN969" s="19"/>
      <c r="AO969" s="19"/>
      <c r="AP969" s="19"/>
      <c r="AQ969" s="19"/>
      <c r="AR969" s="19"/>
      <c r="AS969" s="19"/>
      <c r="AT969" s="19"/>
      <c r="AU969" s="19"/>
      <c r="AV969" s="19"/>
    </row>
    <row r="970" customFormat="false" ht="15" hidden="false" customHeight="false" outlineLevel="0" collapsed="false">
      <c r="A970" s="19"/>
      <c r="B970" s="19"/>
      <c r="C970" s="19"/>
      <c r="D970" s="19"/>
      <c r="E970" s="19"/>
      <c r="F970" s="19"/>
      <c r="G970" s="19"/>
      <c r="H970" s="19"/>
      <c r="I970" s="19"/>
      <c r="J970" s="19"/>
      <c r="K970" s="19"/>
      <c r="L970" s="20"/>
      <c r="M970" s="20"/>
      <c r="N970" s="20"/>
      <c r="O970" s="20"/>
      <c r="P970" s="20"/>
      <c r="Q970" s="15" t="str">
        <f aca="false">IF(COUNT($L970:$P970)&lt;5,"",ROUND(($L970*Lists!$M$2+$M970*Lists!$M$3+$N970*Lists!$M$4+$O970*Lists!$M$5+$P970*Lists!$M$6)/5*100,0))</f>
        <v/>
      </c>
      <c r="R970" s="16" t="str">
        <f aca="false">IF($Q970="","",IF($Q970&gt;=Lists!$M$20,"A",IF($Q970&gt;=Lists!$M$21,"B","C")))</f>
        <v/>
      </c>
      <c r="S970" s="16" t="str">
        <f aca="false">IF($A970="","",IF(COUNTIF(Records!$C$5:$C$3000,$A970)=0,"No data",CHOOSE(_xlfn.MAXIFS(Records!$R$5:$R$3000,Records!$C$5:$C$3000,$A970,Records!$Y$5:$Y$3000,"&lt;&gt;Closed")+1,"OK","Alert","Danger")))</f>
        <v/>
      </c>
      <c r="T970" s="15" t="str">
        <f aca="false">IF($A970="","",COUNTIFS(Records!$C$5:$C$3000,$A970,Records!$R$5:$R$3000,"&gt;0",Records!$Y$5:$Y$3000,"&lt;&gt;Closed"))</f>
        <v/>
      </c>
      <c r="U970" s="20"/>
      <c r="V970" s="20"/>
      <c r="W970" s="20"/>
      <c r="X970" s="20"/>
      <c r="Y970" s="20"/>
      <c r="Z970" s="20"/>
      <c r="AA970" s="20"/>
      <c r="AB970" s="20"/>
      <c r="AC970" s="20"/>
      <c r="AD970" s="20"/>
      <c r="AE970" s="20"/>
      <c r="AF970" s="20"/>
      <c r="AG970" s="20"/>
      <c r="AH970" s="20"/>
      <c r="AI970" s="20"/>
      <c r="AJ970" s="21"/>
      <c r="AK970" s="15" t="str">
        <f aca="true">IF($AJ970="","",$AJ970-TODAY())</f>
        <v/>
      </c>
      <c r="AL970" s="16" t="str">
        <f aca="false">IF($AJ970="","",IF($AK970&lt;0,"Danger",IF($AK970&lt;=Lists!$M$24,"Alert","OK")))</f>
        <v/>
      </c>
      <c r="AM970" s="19"/>
      <c r="AN970" s="19"/>
      <c r="AO970" s="19"/>
      <c r="AP970" s="19"/>
      <c r="AQ970" s="19"/>
      <c r="AR970" s="19"/>
      <c r="AS970" s="19"/>
      <c r="AT970" s="19"/>
      <c r="AU970" s="19"/>
      <c r="AV970" s="19"/>
    </row>
    <row r="971" customFormat="false" ht="15" hidden="false" customHeight="false" outlineLevel="0" collapsed="false">
      <c r="A971" s="19"/>
      <c r="B971" s="19"/>
      <c r="C971" s="19"/>
      <c r="D971" s="19"/>
      <c r="E971" s="19"/>
      <c r="F971" s="19"/>
      <c r="G971" s="19"/>
      <c r="H971" s="19"/>
      <c r="I971" s="19"/>
      <c r="J971" s="19"/>
      <c r="K971" s="19"/>
      <c r="L971" s="20"/>
      <c r="M971" s="20"/>
      <c r="N971" s="20"/>
      <c r="O971" s="20"/>
      <c r="P971" s="20"/>
      <c r="Q971" s="15" t="str">
        <f aca="false">IF(COUNT($L971:$P971)&lt;5,"",ROUND(($L971*Lists!$M$2+$M971*Lists!$M$3+$N971*Lists!$M$4+$O971*Lists!$M$5+$P971*Lists!$M$6)/5*100,0))</f>
        <v/>
      </c>
      <c r="R971" s="16" t="str">
        <f aca="false">IF($Q971="","",IF($Q971&gt;=Lists!$M$20,"A",IF($Q971&gt;=Lists!$M$21,"B","C")))</f>
        <v/>
      </c>
      <c r="S971" s="16" t="str">
        <f aca="false">IF($A971="","",IF(COUNTIF(Records!$C$5:$C$3000,$A971)=0,"No data",CHOOSE(_xlfn.MAXIFS(Records!$R$5:$R$3000,Records!$C$5:$C$3000,$A971,Records!$Y$5:$Y$3000,"&lt;&gt;Closed")+1,"OK","Alert","Danger")))</f>
        <v/>
      </c>
      <c r="T971" s="15" t="str">
        <f aca="false">IF($A971="","",COUNTIFS(Records!$C$5:$C$3000,$A971,Records!$R$5:$R$3000,"&gt;0",Records!$Y$5:$Y$3000,"&lt;&gt;Closed"))</f>
        <v/>
      </c>
      <c r="U971" s="20"/>
      <c r="V971" s="20"/>
      <c r="W971" s="20"/>
      <c r="X971" s="20"/>
      <c r="Y971" s="20"/>
      <c r="Z971" s="20"/>
      <c r="AA971" s="20"/>
      <c r="AB971" s="20"/>
      <c r="AC971" s="20"/>
      <c r="AD971" s="20"/>
      <c r="AE971" s="20"/>
      <c r="AF971" s="20"/>
      <c r="AG971" s="20"/>
      <c r="AH971" s="20"/>
      <c r="AI971" s="20"/>
      <c r="AJ971" s="21"/>
      <c r="AK971" s="15" t="str">
        <f aca="true">IF($AJ971="","",$AJ971-TODAY())</f>
        <v/>
      </c>
      <c r="AL971" s="16" t="str">
        <f aca="false">IF($AJ971="","",IF($AK971&lt;0,"Danger",IF($AK971&lt;=Lists!$M$24,"Alert","OK")))</f>
        <v/>
      </c>
      <c r="AM971" s="19"/>
      <c r="AN971" s="19"/>
      <c r="AO971" s="19"/>
      <c r="AP971" s="19"/>
      <c r="AQ971" s="19"/>
      <c r="AR971" s="19"/>
      <c r="AS971" s="19"/>
      <c r="AT971" s="19"/>
      <c r="AU971" s="19"/>
      <c r="AV971" s="19"/>
    </row>
    <row r="972" customFormat="false" ht="15" hidden="false" customHeight="false" outlineLevel="0" collapsed="false">
      <c r="A972" s="19"/>
      <c r="B972" s="19"/>
      <c r="C972" s="19"/>
      <c r="D972" s="19"/>
      <c r="E972" s="19"/>
      <c r="F972" s="19"/>
      <c r="G972" s="19"/>
      <c r="H972" s="19"/>
      <c r="I972" s="19"/>
      <c r="J972" s="19"/>
      <c r="K972" s="19"/>
      <c r="L972" s="20"/>
      <c r="M972" s="20"/>
      <c r="N972" s="20"/>
      <c r="O972" s="20"/>
      <c r="P972" s="20"/>
      <c r="Q972" s="15" t="str">
        <f aca="false">IF(COUNT($L972:$P972)&lt;5,"",ROUND(($L972*Lists!$M$2+$M972*Lists!$M$3+$N972*Lists!$M$4+$O972*Lists!$M$5+$P972*Lists!$M$6)/5*100,0))</f>
        <v/>
      </c>
      <c r="R972" s="16" t="str">
        <f aca="false">IF($Q972="","",IF($Q972&gt;=Lists!$M$20,"A",IF($Q972&gt;=Lists!$M$21,"B","C")))</f>
        <v/>
      </c>
      <c r="S972" s="16" t="str">
        <f aca="false">IF($A972="","",IF(COUNTIF(Records!$C$5:$C$3000,$A972)=0,"No data",CHOOSE(_xlfn.MAXIFS(Records!$R$5:$R$3000,Records!$C$5:$C$3000,$A972,Records!$Y$5:$Y$3000,"&lt;&gt;Closed")+1,"OK","Alert","Danger")))</f>
        <v/>
      </c>
      <c r="T972" s="15" t="str">
        <f aca="false">IF($A972="","",COUNTIFS(Records!$C$5:$C$3000,$A972,Records!$R$5:$R$3000,"&gt;0",Records!$Y$5:$Y$3000,"&lt;&gt;Closed"))</f>
        <v/>
      </c>
      <c r="U972" s="20"/>
      <c r="V972" s="20"/>
      <c r="W972" s="20"/>
      <c r="X972" s="20"/>
      <c r="Y972" s="20"/>
      <c r="Z972" s="20"/>
      <c r="AA972" s="20"/>
      <c r="AB972" s="20"/>
      <c r="AC972" s="20"/>
      <c r="AD972" s="20"/>
      <c r="AE972" s="20"/>
      <c r="AF972" s="20"/>
      <c r="AG972" s="20"/>
      <c r="AH972" s="20"/>
      <c r="AI972" s="20"/>
      <c r="AJ972" s="21"/>
      <c r="AK972" s="15" t="str">
        <f aca="true">IF($AJ972="","",$AJ972-TODAY())</f>
        <v/>
      </c>
      <c r="AL972" s="16" t="str">
        <f aca="false">IF($AJ972="","",IF($AK972&lt;0,"Danger",IF($AK972&lt;=Lists!$M$24,"Alert","OK")))</f>
        <v/>
      </c>
      <c r="AM972" s="19"/>
      <c r="AN972" s="19"/>
      <c r="AO972" s="19"/>
      <c r="AP972" s="19"/>
      <c r="AQ972" s="19"/>
      <c r="AR972" s="19"/>
      <c r="AS972" s="19"/>
      <c r="AT972" s="19"/>
      <c r="AU972" s="19"/>
      <c r="AV972" s="19"/>
    </row>
    <row r="973" customFormat="false" ht="15" hidden="false" customHeight="false" outlineLevel="0" collapsed="false">
      <c r="A973" s="19"/>
      <c r="B973" s="19"/>
      <c r="C973" s="19"/>
      <c r="D973" s="19"/>
      <c r="E973" s="19"/>
      <c r="F973" s="19"/>
      <c r="G973" s="19"/>
      <c r="H973" s="19"/>
      <c r="I973" s="19"/>
      <c r="J973" s="19"/>
      <c r="K973" s="19"/>
      <c r="L973" s="20"/>
      <c r="M973" s="20"/>
      <c r="N973" s="20"/>
      <c r="O973" s="20"/>
      <c r="P973" s="20"/>
      <c r="Q973" s="15" t="str">
        <f aca="false">IF(COUNT($L973:$P973)&lt;5,"",ROUND(($L973*Lists!$M$2+$M973*Lists!$M$3+$N973*Lists!$M$4+$O973*Lists!$M$5+$P973*Lists!$M$6)/5*100,0))</f>
        <v/>
      </c>
      <c r="R973" s="16" t="str">
        <f aca="false">IF($Q973="","",IF($Q973&gt;=Lists!$M$20,"A",IF($Q973&gt;=Lists!$M$21,"B","C")))</f>
        <v/>
      </c>
      <c r="S973" s="16" t="str">
        <f aca="false">IF($A973="","",IF(COUNTIF(Records!$C$5:$C$3000,$A973)=0,"No data",CHOOSE(_xlfn.MAXIFS(Records!$R$5:$R$3000,Records!$C$5:$C$3000,$A973,Records!$Y$5:$Y$3000,"&lt;&gt;Closed")+1,"OK","Alert","Danger")))</f>
        <v/>
      </c>
      <c r="T973" s="15" t="str">
        <f aca="false">IF($A973="","",COUNTIFS(Records!$C$5:$C$3000,$A973,Records!$R$5:$R$3000,"&gt;0",Records!$Y$5:$Y$3000,"&lt;&gt;Closed"))</f>
        <v/>
      </c>
      <c r="U973" s="20"/>
      <c r="V973" s="20"/>
      <c r="W973" s="20"/>
      <c r="X973" s="20"/>
      <c r="Y973" s="20"/>
      <c r="Z973" s="20"/>
      <c r="AA973" s="20"/>
      <c r="AB973" s="20"/>
      <c r="AC973" s="20"/>
      <c r="AD973" s="20"/>
      <c r="AE973" s="20"/>
      <c r="AF973" s="20"/>
      <c r="AG973" s="20"/>
      <c r="AH973" s="20"/>
      <c r="AI973" s="20"/>
      <c r="AJ973" s="21"/>
      <c r="AK973" s="15" t="str">
        <f aca="true">IF($AJ973="","",$AJ973-TODAY())</f>
        <v/>
      </c>
      <c r="AL973" s="16" t="str">
        <f aca="false">IF($AJ973="","",IF($AK973&lt;0,"Danger",IF($AK973&lt;=Lists!$M$24,"Alert","OK")))</f>
        <v/>
      </c>
      <c r="AM973" s="19"/>
      <c r="AN973" s="19"/>
      <c r="AO973" s="19"/>
      <c r="AP973" s="19"/>
      <c r="AQ973" s="19"/>
      <c r="AR973" s="19"/>
      <c r="AS973" s="19"/>
      <c r="AT973" s="19"/>
      <c r="AU973" s="19"/>
      <c r="AV973" s="19"/>
    </row>
    <row r="974" customFormat="false" ht="15" hidden="false" customHeight="false" outlineLevel="0" collapsed="false">
      <c r="A974" s="19"/>
      <c r="B974" s="19"/>
      <c r="C974" s="19"/>
      <c r="D974" s="19"/>
      <c r="E974" s="19"/>
      <c r="F974" s="19"/>
      <c r="G974" s="19"/>
      <c r="H974" s="19"/>
      <c r="I974" s="19"/>
      <c r="J974" s="19"/>
      <c r="K974" s="19"/>
      <c r="L974" s="20"/>
      <c r="M974" s="20"/>
      <c r="N974" s="20"/>
      <c r="O974" s="20"/>
      <c r="P974" s="20"/>
      <c r="Q974" s="15" t="str">
        <f aca="false">IF(COUNT($L974:$P974)&lt;5,"",ROUND(($L974*Lists!$M$2+$M974*Lists!$M$3+$N974*Lists!$M$4+$O974*Lists!$M$5+$P974*Lists!$M$6)/5*100,0))</f>
        <v/>
      </c>
      <c r="R974" s="16" t="str">
        <f aca="false">IF($Q974="","",IF($Q974&gt;=Lists!$M$20,"A",IF($Q974&gt;=Lists!$M$21,"B","C")))</f>
        <v/>
      </c>
      <c r="S974" s="16" t="str">
        <f aca="false">IF($A974="","",IF(COUNTIF(Records!$C$5:$C$3000,$A974)=0,"No data",CHOOSE(_xlfn.MAXIFS(Records!$R$5:$R$3000,Records!$C$5:$C$3000,$A974,Records!$Y$5:$Y$3000,"&lt;&gt;Closed")+1,"OK","Alert","Danger")))</f>
        <v/>
      </c>
      <c r="T974" s="15" t="str">
        <f aca="false">IF($A974="","",COUNTIFS(Records!$C$5:$C$3000,$A974,Records!$R$5:$R$3000,"&gt;0",Records!$Y$5:$Y$3000,"&lt;&gt;Closed"))</f>
        <v/>
      </c>
      <c r="U974" s="20"/>
      <c r="V974" s="20"/>
      <c r="W974" s="20"/>
      <c r="X974" s="20"/>
      <c r="Y974" s="20"/>
      <c r="Z974" s="20"/>
      <c r="AA974" s="20"/>
      <c r="AB974" s="20"/>
      <c r="AC974" s="20"/>
      <c r="AD974" s="20"/>
      <c r="AE974" s="20"/>
      <c r="AF974" s="20"/>
      <c r="AG974" s="20"/>
      <c r="AH974" s="20"/>
      <c r="AI974" s="20"/>
      <c r="AJ974" s="21"/>
      <c r="AK974" s="15" t="str">
        <f aca="true">IF($AJ974="","",$AJ974-TODAY())</f>
        <v/>
      </c>
      <c r="AL974" s="16" t="str">
        <f aca="false">IF($AJ974="","",IF($AK974&lt;0,"Danger",IF($AK974&lt;=Lists!$M$24,"Alert","OK")))</f>
        <v/>
      </c>
      <c r="AM974" s="19"/>
      <c r="AN974" s="19"/>
      <c r="AO974" s="19"/>
      <c r="AP974" s="19"/>
      <c r="AQ974" s="19"/>
      <c r="AR974" s="19"/>
      <c r="AS974" s="19"/>
      <c r="AT974" s="19"/>
      <c r="AU974" s="19"/>
      <c r="AV974" s="19"/>
    </row>
    <row r="975" customFormat="false" ht="15" hidden="false" customHeight="false" outlineLevel="0" collapsed="false">
      <c r="A975" s="19"/>
      <c r="B975" s="19"/>
      <c r="C975" s="19"/>
      <c r="D975" s="19"/>
      <c r="E975" s="19"/>
      <c r="F975" s="19"/>
      <c r="G975" s="19"/>
      <c r="H975" s="19"/>
      <c r="I975" s="19"/>
      <c r="J975" s="19"/>
      <c r="K975" s="19"/>
      <c r="L975" s="20"/>
      <c r="M975" s="20"/>
      <c r="N975" s="20"/>
      <c r="O975" s="20"/>
      <c r="P975" s="20"/>
      <c r="Q975" s="15" t="str">
        <f aca="false">IF(COUNT($L975:$P975)&lt;5,"",ROUND(($L975*Lists!$M$2+$M975*Lists!$M$3+$N975*Lists!$M$4+$O975*Lists!$M$5+$P975*Lists!$M$6)/5*100,0))</f>
        <v/>
      </c>
      <c r="R975" s="16" t="str">
        <f aca="false">IF($Q975="","",IF($Q975&gt;=Lists!$M$20,"A",IF($Q975&gt;=Lists!$M$21,"B","C")))</f>
        <v/>
      </c>
      <c r="S975" s="16" t="str">
        <f aca="false">IF($A975="","",IF(COUNTIF(Records!$C$5:$C$3000,$A975)=0,"No data",CHOOSE(_xlfn.MAXIFS(Records!$R$5:$R$3000,Records!$C$5:$C$3000,$A975,Records!$Y$5:$Y$3000,"&lt;&gt;Closed")+1,"OK","Alert","Danger")))</f>
        <v/>
      </c>
      <c r="T975" s="15" t="str">
        <f aca="false">IF($A975="","",COUNTIFS(Records!$C$5:$C$3000,$A975,Records!$R$5:$R$3000,"&gt;0",Records!$Y$5:$Y$3000,"&lt;&gt;Closed"))</f>
        <v/>
      </c>
      <c r="U975" s="20"/>
      <c r="V975" s="20"/>
      <c r="W975" s="20"/>
      <c r="X975" s="20"/>
      <c r="Y975" s="20"/>
      <c r="Z975" s="20"/>
      <c r="AA975" s="20"/>
      <c r="AB975" s="20"/>
      <c r="AC975" s="20"/>
      <c r="AD975" s="20"/>
      <c r="AE975" s="20"/>
      <c r="AF975" s="20"/>
      <c r="AG975" s="20"/>
      <c r="AH975" s="20"/>
      <c r="AI975" s="20"/>
      <c r="AJ975" s="21"/>
      <c r="AK975" s="15" t="str">
        <f aca="true">IF($AJ975="","",$AJ975-TODAY())</f>
        <v/>
      </c>
      <c r="AL975" s="16" t="str">
        <f aca="false">IF($AJ975="","",IF($AK975&lt;0,"Danger",IF($AK975&lt;=Lists!$M$24,"Alert","OK")))</f>
        <v/>
      </c>
      <c r="AM975" s="19"/>
      <c r="AN975" s="19"/>
      <c r="AO975" s="19"/>
      <c r="AP975" s="19"/>
      <c r="AQ975" s="19"/>
      <c r="AR975" s="19"/>
      <c r="AS975" s="19"/>
      <c r="AT975" s="19"/>
      <c r="AU975" s="19"/>
      <c r="AV975" s="19"/>
    </row>
    <row r="976" customFormat="false" ht="15" hidden="false" customHeight="false" outlineLevel="0" collapsed="false">
      <c r="A976" s="19"/>
      <c r="B976" s="19"/>
      <c r="C976" s="19"/>
      <c r="D976" s="19"/>
      <c r="E976" s="19"/>
      <c r="F976" s="19"/>
      <c r="G976" s="19"/>
      <c r="H976" s="19"/>
      <c r="I976" s="19"/>
      <c r="J976" s="19"/>
      <c r="K976" s="19"/>
      <c r="L976" s="20"/>
      <c r="M976" s="20"/>
      <c r="N976" s="20"/>
      <c r="O976" s="20"/>
      <c r="P976" s="20"/>
      <c r="Q976" s="15" t="str">
        <f aca="false">IF(COUNT($L976:$P976)&lt;5,"",ROUND(($L976*Lists!$M$2+$M976*Lists!$M$3+$N976*Lists!$M$4+$O976*Lists!$M$5+$P976*Lists!$M$6)/5*100,0))</f>
        <v/>
      </c>
      <c r="R976" s="16" t="str">
        <f aca="false">IF($Q976="","",IF($Q976&gt;=Lists!$M$20,"A",IF($Q976&gt;=Lists!$M$21,"B","C")))</f>
        <v/>
      </c>
      <c r="S976" s="16" t="str">
        <f aca="false">IF($A976="","",IF(COUNTIF(Records!$C$5:$C$3000,$A976)=0,"No data",CHOOSE(_xlfn.MAXIFS(Records!$R$5:$R$3000,Records!$C$5:$C$3000,$A976,Records!$Y$5:$Y$3000,"&lt;&gt;Closed")+1,"OK","Alert","Danger")))</f>
        <v/>
      </c>
      <c r="T976" s="15" t="str">
        <f aca="false">IF($A976="","",COUNTIFS(Records!$C$5:$C$3000,$A976,Records!$R$5:$R$3000,"&gt;0",Records!$Y$5:$Y$3000,"&lt;&gt;Closed"))</f>
        <v/>
      </c>
      <c r="U976" s="20"/>
      <c r="V976" s="20"/>
      <c r="W976" s="20"/>
      <c r="X976" s="20"/>
      <c r="Y976" s="20"/>
      <c r="Z976" s="20"/>
      <c r="AA976" s="20"/>
      <c r="AB976" s="20"/>
      <c r="AC976" s="20"/>
      <c r="AD976" s="20"/>
      <c r="AE976" s="20"/>
      <c r="AF976" s="20"/>
      <c r="AG976" s="20"/>
      <c r="AH976" s="20"/>
      <c r="AI976" s="20"/>
      <c r="AJ976" s="21"/>
      <c r="AK976" s="15" t="str">
        <f aca="true">IF($AJ976="","",$AJ976-TODAY())</f>
        <v/>
      </c>
      <c r="AL976" s="16" t="str">
        <f aca="false">IF($AJ976="","",IF($AK976&lt;0,"Danger",IF($AK976&lt;=Lists!$M$24,"Alert","OK")))</f>
        <v/>
      </c>
      <c r="AM976" s="19"/>
      <c r="AN976" s="19"/>
      <c r="AO976" s="19"/>
      <c r="AP976" s="19"/>
      <c r="AQ976" s="19"/>
      <c r="AR976" s="19"/>
      <c r="AS976" s="19"/>
      <c r="AT976" s="19"/>
      <c r="AU976" s="19"/>
      <c r="AV976" s="19"/>
    </row>
    <row r="977" customFormat="false" ht="15" hidden="false" customHeight="false" outlineLevel="0" collapsed="false">
      <c r="A977" s="19"/>
      <c r="B977" s="19"/>
      <c r="C977" s="19"/>
      <c r="D977" s="19"/>
      <c r="E977" s="19"/>
      <c r="F977" s="19"/>
      <c r="G977" s="19"/>
      <c r="H977" s="19"/>
      <c r="I977" s="19"/>
      <c r="J977" s="19"/>
      <c r="K977" s="19"/>
      <c r="L977" s="20"/>
      <c r="M977" s="20"/>
      <c r="N977" s="20"/>
      <c r="O977" s="20"/>
      <c r="P977" s="20"/>
      <c r="Q977" s="15" t="str">
        <f aca="false">IF(COUNT($L977:$P977)&lt;5,"",ROUND(($L977*Lists!$M$2+$M977*Lists!$M$3+$N977*Lists!$M$4+$O977*Lists!$M$5+$P977*Lists!$M$6)/5*100,0))</f>
        <v/>
      </c>
      <c r="R977" s="16" t="str">
        <f aca="false">IF($Q977="","",IF($Q977&gt;=Lists!$M$20,"A",IF($Q977&gt;=Lists!$M$21,"B","C")))</f>
        <v/>
      </c>
      <c r="S977" s="16" t="str">
        <f aca="false">IF($A977="","",IF(COUNTIF(Records!$C$5:$C$3000,$A977)=0,"No data",CHOOSE(_xlfn.MAXIFS(Records!$R$5:$R$3000,Records!$C$5:$C$3000,$A977,Records!$Y$5:$Y$3000,"&lt;&gt;Closed")+1,"OK","Alert","Danger")))</f>
        <v/>
      </c>
      <c r="T977" s="15" t="str">
        <f aca="false">IF($A977="","",COUNTIFS(Records!$C$5:$C$3000,$A977,Records!$R$5:$R$3000,"&gt;0",Records!$Y$5:$Y$3000,"&lt;&gt;Closed"))</f>
        <v/>
      </c>
      <c r="U977" s="20"/>
      <c r="V977" s="20"/>
      <c r="W977" s="20"/>
      <c r="X977" s="20"/>
      <c r="Y977" s="20"/>
      <c r="Z977" s="20"/>
      <c r="AA977" s="20"/>
      <c r="AB977" s="20"/>
      <c r="AC977" s="20"/>
      <c r="AD977" s="20"/>
      <c r="AE977" s="20"/>
      <c r="AF977" s="20"/>
      <c r="AG977" s="20"/>
      <c r="AH977" s="20"/>
      <c r="AI977" s="20"/>
      <c r="AJ977" s="21"/>
      <c r="AK977" s="15" t="str">
        <f aca="true">IF($AJ977="","",$AJ977-TODAY())</f>
        <v/>
      </c>
      <c r="AL977" s="16" t="str">
        <f aca="false">IF($AJ977="","",IF($AK977&lt;0,"Danger",IF($AK977&lt;=Lists!$M$24,"Alert","OK")))</f>
        <v/>
      </c>
      <c r="AM977" s="19"/>
      <c r="AN977" s="19"/>
      <c r="AO977" s="19"/>
      <c r="AP977" s="19"/>
      <c r="AQ977" s="19"/>
      <c r="AR977" s="19"/>
      <c r="AS977" s="19"/>
      <c r="AT977" s="19"/>
      <c r="AU977" s="19"/>
      <c r="AV977" s="19"/>
    </row>
    <row r="978" customFormat="false" ht="15" hidden="false" customHeight="false" outlineLevel="0" collapsed="false">
      <c r="A978" s="19"/>
      <c r="B978" s="19"/>
      <c r="C978" s="19"/>
      <c r="D978" s="19"/>
      <c r="E978" s="19"/>
      <c r="F978" s="19"/>
      <c r="G978" s="19"/>
      <c r="H978" s="19"/>
      <c r="I978" s="19"/>
      <c r="J978" s="19"/>
      <c r="K978" s="19"/>
      <c r="L978" s="20"/>
      <c r="M978" s="20"/>
      <c r="N978" s="20"/>
      <c r="O978" s="20"/>
      <c r="P978" s="20"/>
      <c r="Q978" s="15" t="str">
        <f aca="false">IF(COUNT($L978:$P978)&lt;5,"",ROUND(($L978*Lists!$M$2+$M978*Lists!$M$3+$N978*Lists!$M$4+$O978*Lists!$M$5+$P978*Lists!$M$6)/5*100,0))</f>
        <v/>
      </c>
      <c r="R978" s="16" t="str">
        <f aca="false">IF($Q978="","",IF($Q978&gt;=Lists!$M$20,"A",IF($Q978&gt;=Lists!$M$21,"B","C")))</f>
        <v/>
      </c>
      <c r="S978" s="16" t="str">
        <f aca="false">IF($A978="","",IF(COUNTIF(Records!$C$5:$C$3000,$A978)=0,"No data",CHOOSE(_xlfn.MAXIFS(Records!$R$5:$R$3000,Records!$C$5:$C$3000,$A978,Records!$Y$5:$Y$3000,"&lt;&gt;Closed")+1,"OK","Alert","Danger")))</f>
        <v/>
      </c>
      <c r="T978" s="15" t="str">
        <f aca="false">IF($A978="","",COUNTIFS(Records!$C$5:$C$3000,$A978,Records!$R$5:$R$3000,"&gt;0",Records!$Y$5:$Y$3000,"&lt;&gt;Closed"))</f>
        <v/>
      </c>
      <c r="U978" s="20"/>
      <c r="V978" s="20"/>
      <c r="W978" s="20"/>
      <c r="X978" s="20"/>
      <c r="Y978" s="20"/>
      <c r="Z978" s="20"/>
      <c r="AA978" s="20"/>
      <c r="AB978" s="20"/>
      <c r="AC978" s="20"/>
      <c r="AD978" s="20"/>
      <c r="AE978" s="20"/>
      <c r="AF978" s="20"/>
      <c r="AG978" s="20"/>
      <c r="AH978" s="20"/>
      <c r="AI978" s="20"/>
      <c r="AJ978" s="21"/>
      <c r="AK978" s="15" t="str">
        <f aca="true">IF($AJ978="","",$AJ978-TODAY())</f>
        <v/>
      </c>
      <c r="AL978" s="16" t="str">
        <f aca="false">IF($AJ978="","",IF($AK978&lt;0,"Danger",IF($AK978&lt;=Lists!$M$24,"Alert","OK")))</f>
        <v/>
      </c>
      <c r="AM978" s="19"/>
      <c r="AN978" s="19"/>
      <c r="AO978" s="19"/>
      <c r="AP978" s="19"/>
      <c r="AQ978" s="19"/>
      <c r="AR978" s="19"/>
      <c r="AS978" s="19"/>
      <c r="AT978" s="19"/>
      <c r="AU978" s="19"/>
      <c r="AV978" s="19"/>
    </row>
    <row r="979" customFormat="false" ht="15" hidden="false" customHeight="false" outlineLevel="0" collapsed="false">
      <c r="A979" s="19"/>
      <c r="B979" s="19"/>
      <c r="C979" s="19"/>
      <c r="D979" s="19"/>
      <c r="E979" s="19"/>
      <c r="F979" s="19"/>
      <c r="G979" s="19"/>
      <c r="H979" s="19"/>
      <c r="I979" s="19"/>
      <c r="J979" s="19"/>
      <c r="K979" s="19"/>
      <c r="L979" s="20"/>
      <c r="M979" s="20"/>
      <c r="N979" s="20"/>
      <c r="O979" s="20"/>
      <c r="P979" s="20"/>
      <c r="Q979" s="15" t="str">
        <f aca="false">IF(COUNT($L979:$P979)&lt;5,"",ROUND(($L979*Lists!$M$2+$M979*Lists!$M$3+$N979*Lists!$M$4+$O979*Lists!$M$5+$P979*Lists!$M$6)/5*100,0))</f>
        <v/>
      </c>
      <c r="R979" s="16" t="str">
        <f aca="false">IF($Q979="","",IF($Q979&gt;=Lists!$M$20,"A",IF($Q979&gt;=Lists!$M$21,"B","C")))</f>
        <v/>
      </c>
      <c r="S979" s="16" t="str">
        <f aca="false">IF($A979="","",IF(COUNTIF(Records!$C$5:$C$3000,$A979)=0,"No data",CHOOSE(_xlfn.MAXIFS(Records!$R$5:$R$3000,Records!$C$5:$C$3000,$A979,Records!$Y$5:$Y$3000,"&lt;&gt;Closed")+1,"OK","Alert","Danger")))</f>
        <v/>
      </c>
      <c r="T979" s="15" t="str">
        <f aca="false">IF($A979="","",COUNTIFS(Records!$C$5:$C$3000,$A979,Records!$R$5:$R$3000,"&gt;0",Records!$Y$5:$Y$3000,"&lt;&gt;Closed"))</f>
        <v/>
      </c>
      <c r="U979" s="20"/>
      <c r="V979" s="20"/>
      <c r="W979" s="20"/>
      <c r="X979" s="20"/>
      <c r="Y979" s="20"/>
      <c r="Z979" s="20"/>
      <c r="AA979" s="20"/>
      <c r="AB979" s="20"/>
      <c r="AC979" s="20"/>
      <c r="AD979" s="20"/>
      <c r="AE979" s="20"/>
      <c r="AF979" s="20"/>
      <c r="AG979" s="20"/>
      <c r="AH979" s="20"/>
      <c r="AI979" s="20"/>
      <c r="AJ979" s="21"/>
      <c r="AK979" s="15" t="str">
        <f aca="true">IF($AJ979="","",$AJ979-TODAY())</f>
        <v/>
      </c>
      <c r="AL979" s="16" t="str">
        <f aca="false">IF($AJ979="","",IF($AK979&lt;0,"Danger",IF($AK979&lt;=Lists!$M$24,"Alert","OK")))</f>
        <v/>
      </c>
      <c r="AM979" s="19"/>
      <c r="AN979" s="19"/>
      <c r="AO979" s="19"/>
      <c r="AP979" s="19"/>
      <c r="AQ979" s="19"/>
      <c r="AR979" s="19"/>
      <c r="AS979" s="19"/>
      <c r="AT979" s="19"/>
      <c r="AU979" s="19"/>
      <c r="AV979" s="19"/>
    </row>
    <row r="980" customFormat="false" ht="15" hidden="false" customHeight="false" outlineLevel="0" collapsed="false">
      <c r="A980" s="19"/>
      <c r="B980" s="19"/>
      <c r="C980" s="19"/>
      <c r="D980" s="19"/>
      <c r="E980" s="19"/>
      <c r="F980" s="19"/>
      <c r="G980" s="19"/>
      <c r="H980" s="19"/>
      <c r="I980" s="19"/>
      <c r="J980" s="19"/>
      <c r="K980" s="19"/>
      <c r="L980" s="20"/>
      <c r="M980" s="20"/>
      <c r="N980" s="20"/>
      <c r="O980" s="20"/>
      <c r="P980" s="20"/>
      <c r="Q980" s="15" t="str">
        <f aca="false">IF(COUNT($L980:$P980)&lt;5,"",ROUND(($L980*Lists!$M$2+$M980*Lists!$M$3+$N980*Lists!$M$4+$O980*Lists!$M$5+$P980*Lists!$M$6)/5*100,0))</f>
        <v/>
      </c>
      <c r="R980" s="16" t="str">
        <f aca="false">IF($Q980="","",IF($Q980&gt;=Lists!$M$20,"A",IF($Q980&gt;=Lists!$M$21,"B","C")))</f>
        <v/>
      </c>
      <c r="S980" s="16" t="str">
        <f aca="false">IF($A980="","",IF(COUNTIF(Records!$C$5:$C$3000,$A980)=0,"No data",CHOOSE(_xlfn.MAXIFS(Records!$R$5:$R$3000,Records!$C$5:$C$3000,$A980,Records!$Y$5:$Y$3000,"&lt;&gt;Closed")+1,"OK","Alert","Danger")))</f>
        <v/>
      </c>
      <c r="T980" s="15" t="str">
        <f aca="false">IF($A980="","",COUNTIFS(Records!$C$5:$C$3000,$A980,Records!$R$5:$R$3000,"&gt;0",Records!$Y$5:$Y$3000,"&lt;&gt;Closed"))</f>
        <v/>
      </c>
      <c r="U980" s="20"/>
      <c r="V980" s="20"/>
      <c r="W980" s="20"/>
      <c r="X980" s="20"/>
      <c r="Y980" s="20"/>
      <c r="Z980" s="20"/>
      <c r="AA980" s="20"/>
      <c r="AB980" s="20"/>
      <c r="AC980" s="20"/>
      <c r="AD980" s="20"/>
      <c r="AE980" s="20"/>
      <c r="AF980" s="20"/>
      <c r="AG980" s="20"/>
      <c r="AH980" s="20"/>
      <c r="AI980" s="20"/>
      <c r="AJ980" s="21"/>
      <c r="AK980" s="15" t="str">
        <f aca="true">IF($AJ980="","",$AJ980-TODAY())</f>
        <v/>
      </c>
      <c r="AL980" s="16" t="str">
        <f aca="false">IF($AJ980="","",IF($AK980&lt;0,"Danger",IF($AK980&lt;=Lists!$M$24,"Alert","OK")))</f>
        <v/>
      </c>
      <c r="AM980" s="19"/>
      <c r="AN980" s="19"/>
      <c r="AO980" s="19"/>
      <c r="AP980" s="19"/>
      <c r="AQ980" s="19"/>
      <c r="AR980" s="19"/>
      <c r="AS980" s="19"/>
      <c r="AT980" s="19"/>
      <c r="AU980" s="19"/>
      <c r="AV980" s="19"/>
    </row>
    <row r="981" customFormat="false" ht="15" hidden="false" customHeight="false" outlineLevel="0" collapsed="false">
      <c r="A981" s="19"/>
      <c r="B981" s="19"/>
      <c r="C981" s="19"/>
      <c r="D981" s="19"/>
      <c r="E981" s="19"/>
      <c r="F981" s="19"/>
      <c r="G981" s="19"/>
      <c r="H981" s="19"/>
      <c r="I981" s="19"/>
      <c r="J981" s="19"/>
      <c r="K981" s="19"/>
      <c r="L981" s="20"/>
      <c r="M981" s="20"/>
      <c r="N981" s="20"/>
      <c r="O981" s="20"/>
      <c r="P981" s="20"/>
      <c r="Q981" s="15" t="str">
        <f aca="false">IF(COUNT($L981:$P981)&lt;5,"",ROUND(($L981*Lists!$M$2+$M981*Lists!$M$3+$N981*Lists!$M$4+$O981*Lists!$M$5+$P981*Lists!$M$6)/5*100,0))</f>
        <v/>
      </c>
      <c r="R981" s="16" t="str">
        <f aca="false">IF($Q981="","",IF($Q981&gt;=Lists!$M$20,"A",IF($Q981&gt;=Lists!$M$21,"B","C")))</f>
        <v/>
      </c>
      <c r="S981" s="16" t="str">
        <f aca="false">IF($A981="","",IF(COUNTIF(Records!$C$5:$C$3000,$A981)=0,"No data",CHOOSE(_xlfn.MAXIFS(Records!$R$5:$R$3000,Records!$C$5:$C$3000,$A981,Records!$Y$5:$Y$3000,"&lt;&gt;Closed")+1,"OK","Alert","Danger")))</f>
        <v/>
      </c>
      <c r="T981" s="15" t="str">
        <f aca="false">IF($A981="","",COUNTIFS(Records!$C$5:$C$3000,$A981,Records!$R$5:$R$3000,"&gt;0",Records!$Y$5:$Y$3000,"&lt;&gt;Closed"))</f>
        <v/>
      </c>
      <c r="U981" s="20"/>
      <c r="V981" s="20"/>
      <c r="W981" s="20"/>
      <c r="X981" s="20"/>
      <c r="Y981" s="20"/>
      <c r="Z981" s="20"/>
      <c r="AA981" s="20"/>
      <c r="AB981" s="20"/>
      <c r="AC981" s="20"/>
      <c r="AD981" s="20"/>
      <c r="AE981" s="20"/>
      <c r="AF981" s="20"/>
      <c r="AG981" s="20"/>
      <c r="AH981" s="20"/>
      <c r="AI981" s="20"/>
      <c r="AJ981" s="21"/>
      <c r="AK981" s="15" t="str">
        <f aca="true">IF($AJ981="","",$AJ981-TODAY())</f>
        <v/>
      </c>
      <c r="AL981" s="16" t="str">
        <f aca="false">IF($AJ981="","",IF($AK981&lt;0,"Danger",IF($AK981&lt;=Lists!$M$24,"Alert","OK")))</f>
        <v/>
      </c>
      <c r="AM981" s="19"/>
      <c r="AN981" s="19"/>
      <c r="AO981" s="19"/>
      <c r="AP981" s="19"/>
      <c r="AQ981" s="19"/>
      <c r="AR981" s="19"/>
      <c r="AS981" s="19"/>
      <c r="AT981" s="19"/>
      <c r="AU981" s="19"/>
      <c r="AV981" s="19"/>
    </row>
    <row r="982" customFormat="false" ht="15" hidden="false" customHeight="false" outlineLevel="0" collapsed="false">
      <c r="A982" s="19"/>
      <c r="B982" s="19"/>
      <c r="C982" s="19"/>
      <c r="D982" s="19"/>
      <c r="E982" s="19"/>
      <c r="F982" s="19"/>
      <c r="G982" s="19"/>
      <c r="H982" s="19"/>
      <c r="I982" s="19"/>
      <c r="J982" s="19"/>
      <c r="K982" s="19"/>
      <c r="L982" s="20"/>
      <c r="M982" s="20"/>
      <c r="N982" s="20"/>
      <c r="O982" s="20"/>
      <c r="P982" s="20"/>
      <c r="Q982" s="15" t="str">
        <f aca="false">IF(COUNT($L982:$P982)&lt;5,"",ROUND(($L982*Lists!$M$2+$M982*Lists!$M$3+$N982*Lists!$M$4+$O982*Lists!$M$5+$P982*Lists!$M$6)/5*100,0))</f>
        <v/>
      </c>
      <c r="R982" s="16" t="str">
        <f aca="false">IF($Q982="","",IF($Q982&gt;=Lists!$M$20,"A",IF($Q982&gt;=Lists!$M$21,"B","C")))</f>
        <v/>
      </c>
      <c r="S982" s="16" t="str">
        <f aca="false">IF($A982="","",IF(COUNTIF(Records!$C$5:$C$3000,$A982)=0,"No data",CHOOSE(_xlfn.MAXIFS(Records!$R$5:$R$3000,Records!$C$5:$C$3000,$A982,Records!$Y$5:$Y$3000,"&lt;&gt;Closed")+1,"OK","Alert","Danger")))</f>
        <v/>
      </c>
      <c r="T982" s="15" t="str">
        <f aca="false">IF($A982="","",COUNTIFS(Records!$C$5:$C$3000,$A982,Records!$R$5:$R$3000,"&gt;0",Records!$Y$5:$Y$3000,"&lt;&gt;Closed"))</f>
        <v/>
      </c>
      <c r="U982" s="20"/>
      <c r="V982" s="20"/>
      <c r="W982" s="20"/>
      <c r="X982" s="20"/>
      <c r="Y982" s="20"/>
      <c r="Z982" s="20"/>
      <c r="AA982" s="20"/>
      <c r="AB982" s="20"/>
      <c r="AC982" s="20"/>
      <c r="AD982" s="20"/>
      <c r="AE982" s="20"/>
      <c r="AF982" s="20"/>
      <c r="AG982" s="20"/>
      <c r="AH982" s="20"/>
      <c r="AI982" s="20"/>
      <c r="AJ982" s="21"/>
      <c r="AK982" s="15" t="str">
        <f aca="true">IF($AJ982="","",$AJ982-TODAY())</f>
        <v/>
      </c>
      <c r="AL982" s="16" t="str">
        <f aca="false">IF($AJ982="","",IF($AK982&lt;0,"Danger",IF($AK982&lt;=Lists!$M$24,"Alert","OK")))</f>
        <v/>
      </c>
      <c r="AM982" s="19"/>
      <c r="AN982" s="19"/>
      <c r="AO982" s="19"/>
      <c r="AP982" s="19"/>
      <c r="AQ982" s="19"/>
      <c r="AR982" s="19"/>
      <c r="AS982" s="19"/>
      <c r="AT982" s="19"/>
      <c r="AU982" s="19"/>
      <c r="AV982" s="19"/>
    </row>
    <row r="983" customFormat="false" ht="15" hidden="false" customHeight="false" outlineLevel="0" collapsed="false">
      <c r="A983" s="19"/>
      <c r="B983" s="19"/>
      <c r="C983" s="19"/>
      <c r="D983" s="19"/>
      <c r="E983" s="19"/>
      <c r="F983" s="19"/>
      <c r="G983" s="19"/>
      <c r="H983" s="19"/>
      <c r="I983" s="19"/>
      <c r="J983" s="19"/>
      <c r="K983" s="19"/>
      <c r="L983" s="20"/>
      <c r="M983" s="20"/>
      <c r="N983" s="20"/>
      <c r="O983" s="20"/>
      <c r="P983" s="20"/>
      <c r="Q983" s="15" t="str">
        <f aca="false">IF(COUNT($L983:$P983)&lt;5,"",ROUND(($L983*Lists!$M$2+$M983*Lists!$M$3+$N983*Lists!$M$4+$O983*Lists!$M$5+$P983*Lists!$M$6)/5*100,0))</f>
        <v/>
      </c>
      <c r="R983" s="16" t="str">
        <f aca="false">IF($Q983="","",IF($Q983&gt;=Lists!$M$20,"A",IF($Q983&gt;=Lists!$M$21,"B","C")))</f>
        <v/>
      </c>
      <c r="S983" s="16" t="str">
        <f aca="false">IF($A983="","",IF(COUNTIF(Records!$C$5:$C$3000,$A983)=0,"No data",CHOOSE(_xlfn.MAXIFS(Records!$R$5:$R$3000,Records!$C$5:$C$3000,$A983,Records!$Y$5:$Y$3000,"&lt;&gt;Closed")+1,"OK","Alert","Danger")))</f>
        <v/>
      </c>
      <c r="T983" s="15" t="str">
        <f aca="false">IF($A983="","",COUNTIFS(Records!$C$5:$C$3000,$A983,Records!$R$5:$R$3000,"&gt;0",Records!$Y$5:$Y$3000,"&lt;&gt;Closed"))</f>
        <v/>
      </c>
      <c r="U983" s="20"/>
      <c r="V983" s="20"/>
      <c r="W983" s="20"/>
      <c r="X983" s="20"/>
      <c r="Y983" s="20"/>
      <c r="Z983" s="20"/>
      <c r="AA983" s="20"/>
      <c r="AB983" s="20"/>
      <c r="AC983" s="20"/>
      <c r="AD983" s="20"/>
      <c r="AE983" s="20"/>
      <c r="AF983" s="20"/>
      <c r="AG983" s="20"/>
      <c r="AH983" s="20"/>
      <c r="AI983" s="20"/>
      <c r="AJ983" s="21"/>
      <c r="AK983" s="15" t="str">
        <f aca="true">IF($AJ983="","",$AJ983-TODAY())</f>
        <v/>
      </c>
      <c r="AL983" s="16" t="str">
        <f aca="false">IF($AJ983="","",IF($AK983&lt;0,"Danger",IF($AK983&lt;=Lists!$M$24,"Alert","OK")))</f>
        <v/>
      </c>
      <c r="AM983" s="19"/>
      <c r="AN983" s="19"/>
      <c r="AO983" s="19"/>
      <c r="AP983" s="19"/>
      <c r="AQ983" s="19"/>
      <c r="AR983" s="19"/>
      <c r="AS983" s="19"/>
      <c r="AT983" s="19"/>
      <c r="AU983" s="19"/>
      <c r="AV983" s="19"/>
    </row>
    <row r="984" customFormat="false" ht="15" hidden="false" customHeight="false" outlineLevel="0" collapsed="false">
      <c r="A984" s="19"/>
      <c r="B984" s="19"/>
      <c r="C984" s="19"/>
      <c r="D984" s="19"/>
      <c r="E984" s="19"/>
      <c r="F984" s="19"/>
      <c r="G984" s="19"/>
      <c r="H984" s="19"/>
      <c r="I984" s="19"/>
      <c r="J984" s="19"/>
      <c r="K984" s="19"/>
      <c r="L984" s="20"/>
      <c r="M984" s="20"/>
      <c r="N984" s="20"/>
      <c r="O984" s="20"/>
      <c r="P984" s="20"/>
      <c r="Q984" s="15" t="str">
        <f aca="false">IF(COUNT($L984:$P984)&lt;5,"",ROUND(($L984*Lists!$M$2+$M984*Lists!$M$3+$N984*Lists!$M$4+$O984*Lists!$M$5+$P984*Lists!$M$6)/5*100,0))</f>
        <v/>
      </c>
      <c r="R984" s="16" t="str">
        <f aca="false">IF($Q984="","",IF($Q984&gt;=Lists!$M$20,"A",IF($Q984&gt;=Lists!$M$21,"B","C")))</f>
        <v/>
      </c>
      <c r="S984" s="16" t="str">
        <f aca="false">IF($A984="","",IF(COUNTIF(Records!$C$5:$C$3000,$A984)=0,"No data",CHOOSE(_xlfn.MAXIFS(Records!$R$5:$R$3000,Records!$C$5:$C$3000,$A984,Records!$Y$5:$Y$3000,"&lt;&gt;Closed")+1,"OK","Alert","Danger")))</f>
        <v/>
      </c>
      <c r="T984" s="15" t="str">
        <f aca="false">IF($A984="","",COUNTIFS(Records!$C$5:$C$3000,$A984,Records!$R$5:$R$3000,"&gt;0",Records!$Y$5:$Y$3000,"&lt;&gt;Closed"))</f>
        <v/>
      </c>
      <c r="U984" s="20"/>
      <c r="V984" s="20"/>
      <c r="W984" s="20"/>
      <c r="X984" s="20"/>
      <c r="Y984" s="20"/>
      <c r="Z984" s="20"/>
      <c r="AA984" s="20"/>
      <c r="AB984" s="20"/>
      <c r="AC984" s="20"/>
      <c r="AD984" s="20"/>
      <c r="AE984" s="20"/>
      <c r="AF984" s="20"/>
      <c r="AG984" s="20"/>
      <c r="AH984" s="20"/>
      <c r="AI984" s="20"/>
      <c r="AJ984" s="21"/>
      <c r="AK984" s="15" t="str">
        <f aca="true">IF($AJ984="","",$AJ984-TODAY())</f>
        <v/>
      </c>
      <c r="AL984" s="16" t="str">
        <f aca="false">IF($AJ984="","",IF($AK984&lt;0,"Danger",IF($AK984&lt;=Lists!$M$24,"Alert","OK")))</f>
        <v/>
      </c>
      <c r="AM984" s="19"/>
      <c r="AN984" s="19"/>
      <c r="AO984" s="19"/>
      <c r="AP984" s="19"/>
      <c r="AQ984" s="19"/>
      <c r="AR984" s="19"/>
      <c r="AS984" s="19"/>
      <c r="AT984" s="19"/>
      <c r="AU984" s="19"/>
      <c r="AV984" s="19"/>
    </row>
    <row r="985" customFormat="false" ht="15" hidden="false" customHeight="false" outlineLevel="0" collapsed="false">
      <c r="A985" s="19"/>
      <c r="B985" s="19"/>
      <c r="C985" s="19"/>
      <c r="D985" s="19"/>
      <c r="E985" s="19"/>
      <c r="F985" s="19"/>
      <c r="G985" s="19"/>
      <c r="H985" s="19"/>
      <c r="I985" s="19"/>
      <c r="J985" s="19"/>
      <c r="K985" s="19"/>
      <c r="L985" s="20"/>
      <c r="M985" s="20"/>
      <c r="N985" s="20"/>
      <c r="O985" s="20"/>
      <c r="P985" s="20"/>
      <c r="Q985" s="15" t="str">
        <f aca="false">IF(COUNT($L985:$P985)&lt;5,"",ROUND(($L985*Lists!$M$2+$M985*Lists!$M$3+$N985*Lists!$M$4+$O985*Lists!$M$5+$P985*Lists!$M$6)/5*100,0))</f>
        <v/>
      </c>
      <c r="R985" s="16" t="str">
        <f aca="false">IF($Q985="","",IF($Q985&gt;=Lists!$M$20,"A",IF($Q985&gt;=Lists!$M$21,"B","C")))</f>
        <v/>
      </c>
      <c r="S985" s="16" t="str">
        <f aca="false">IF($A985="","",IF(COUNTIF(Records!$C$5:$C$3000,$A985)=0,"No data",CHOOSE(_xlfn.MAXIFS(Records!$R$5:$R$3000,Records!$C$5:$C$3000,$A985,Records!$Y$5:$Y$3000,"&lt;&gt;Closed")+1,"OK","Alert","Danger")))</f>
        <v/>
      </c>
      <c r="T985" s="15" t="str">
        <f aca="false">IF($A985="","",COUNTIFS(Records!$C$5:$C$3000,$A985,Records!$R$5:$R$3000,"&gt;0",Records!$Y$5:$Y$3000,"&lt;&gt;Closed"))</f>
        <v/>
      </c>
      <c r="U985" s="20"/>
      <c r="V985" s="20"/>
      <c r="W985" s="20"/>
      <c r="X985" s="20"/>
      <c r="Y985" s="20"/>
      <c r="Z985" s="20"/>
      <c r="AA985" s="20"/>
      <c r="AB985" s="20"/>
      <c r="AC985" s="20"/>
      <c r="AD985" s="20"/>
      <c r="AE985" s="20"/>
      <c r="AF985" s="20"/>
      <c r="AG985" s="20"/>
      <c r="AH985" s="20"/>
      <c r="AI985" s="20"/>
      <c r="AJ985" s="21"/>
      <c r="AK985" s="15" t="str">
        <f aca="true">IF($AJ985="","",$AJ985-TODAY())</f>
        <v/>
      </c>
      <c r="AL985" s="16" t="str">
        <f aca="false">IF($AJ985="","",IF($AK985&lt;0,"Danger",IF($AK985&lt;=Lists!$M$24,"Alert","OK")))</f>
        <v/>
      </c>
      <c r="AM985" s="19"/>
      <c r="AN985" s="19"/>
      <c r="AO985" s="19"/>
      <c r="AP985" s="19"/>
      <c r="AQ985" s="19"/>
      <c r="AR985" s="19"/>
      <c r="AS985" s="19"/>
      <c r="AT985" s="19"/>
      <c r="AU985" s="19"/>
      <c r="AV985" s="19"/>
    </row>
    <row r="986" customFormat="false" ht="15" hidden="false" customHeight="false" outlineLevel="0" collapsed="false">
      <c r="A986" s="19"/>
      <c r="B986" s="19"/>
      <c r="C986" s="19"/>
      <c r="D986" s="19"/>
      <c r="E986" s="19"/>
      <c r="F986" s="19"/>
      <c r="G986" s="19"/>
      <c r="H986" s="19"/>
      <c r="I986" s="19"/>
      <c r="J986" s="19"/>
      <c r="K986" s="19"/>
      <c r="L986" s="20"/>
      <c r="M986" s="20"/>
      <c r="N986" s="20"/>
      <c r="O986" s="20"/>
      <c r="P986" s="20"/>
      <c r="Q986" s="15" t="str">
        <f aca="false">IF(COUNT($L986:$P986)&lt;5,"",ROUND(($L986*Lists!$M$2+$M986*Lists!$M$3+$N986*Lists!$M$4+$O986*Lists!$M$5+$P986*Lists!$M$6)/5*100,0))</f>
        <v/>
      </c>
      <c r="R986" s="16" t="str">
        <f aca="false">IF($Q986="","",IF($Q986&gt;=Lists!$M$20,"A",IF($Q986&gt;=Lists!$M$21,"B","C")))</f>
        <v/>
      </c>
      <c r="S986" s="16" t="str">
        <f aca="false">IF($A986="","",IF(COUNTIF(Records!$C$5:$C$3000,$A986)=0,"No data",CHOOSE(_xlfn.MAXIFS(Records!$R$5:$R$3000,Records!$C$5:$C$3000,$A986,Records!$Y$5:$Y$3000,"&lt;&gt;Closed")+1,"OK","Alert","Danger")))</f>
        <v/>
      </c>
      <c r="T986" s="15" t="str">
        <f aca="false">IF($A986="","",COUNTIFS(Records!$C$5:$C$3000,$A986,Records!$R$5:$R$3000,"&gt;0",Records!$Y$5:$Y$3000,"&lt;&gt;Closed"))</f>
        <v/>
      </c>
      <c r="U986" s="20"/>
      <c r="V986" s="20"/>
      <c r="W986" s="20"/>
      <c r="X986" s="20"/>
      <c r="Y986" s="20"/>
      <c r="Z986" s="20"/>
      <c r="AA986" s="20"/>
      <c r="AB986" s="20"/>
      <c r="AC986" s="20"/>
      <c r="AD986" s="20"/>
      <c r="AE986" s="20"/>
      <c r="AF986" s="20"/>
      <c r="AG986" s="20"/>
      <c r="AH986" s="20"/>
      <c r="AI986" s="20"/>
      <c r="AJ986" s="21"/>
      <c r="AK986" s="15" t="str">
        <f aca="true">IF($AJ986="","",$AJ986-TODAY())</f>
        <v/>
      </c>
      <c r="AL986" s="16" t="str">
        <f aca="false">IF($AJ986="","",IF($AK986&lt;0,"Danger",IF($AK986&lt;=Lists!$M$24,"Alert","OK")))</f>
        <v/>
      </c>
      <c r="AM986" s="19"/>
      <c r="AN986" s="19"/>
      <c r="AO986" s="19"/>
      <c r="AP986" s="19"/>
      <c r="AQ986" s="19"/>
      <c r="AR986" s="19"/>
      <c r="AS986" s="19"/>
      <c r="AT986" s="19"/>
      <c r="AU986" s="19"/>
      <c r="AV986" s="19"/>
    </row>
    <row r="987" customFormat="false" ht="15" hidden="false" customHeight="false" outlineLevel="0" collapsed="false">
      <c r="A987" s="19"/>
      <c r="B987" s="19"/>
      <c r="C987" s="19"/>
      <c r="D987" s="19"/>
      <c r="E987" s="19"/>
      <c r="F987" s="19"/>
      <c r="G987" s="19"/>
      <c r="H987" s="19"/>
      <c r="I987" s="19"/>
      <c r="J987" s="19"/>
      <c r="K987" s="19"/>
      <c r="L987" s="20"/>
      <c r="M987" s="20"/>
      <c r="N987" s="20"/>
      <c r="O987" s="20"/>
      <c r="P987" s="20"/>
      <c r="Q987" s="15" t="str">
        <f aca="false">IF(COUNT($L987:$P987)&lt;5,"",ROUND(($L987*Lists!$M$2+$M987*Lists!$M$3+$N987*Lists!$M$4+$O987*Lists!$M$5+$P987*Lists!$M$6)/5*100,0))</f>
        <v/>
      </c>
      <c r="R987" s="16" t="str">
        <f aca="false">IF($Q987="","",IF($Q987&gt;=Lists!$M$20,"A",IF($Q987&gt;=Lists!$M$21,"B","C")))</f>
        <v/>
      </c>
      <c r="S987" s="16" t="str">
        <f aca="false">IF($A987="","",IF(COUNTIF(Records!$C$5:$C$3000,$A987)=0,"No data",CHOOSE(_xlfn.MAXIFS(Records!$R$5:$R$3000,Records!$C$5:$C$3000,$A987,Records!$Y$5:$Y$3000,"&lt;&gt;Closed")+1,"OK","Alert","Danger")))</f>
        <v/>
      </c>
      <c r="T987" s="15" t="str">
        <f aca="false">IF($A987="","",COUNTIFS(Records!$C$5:$C$3000,$A987,Records!$R$5:$R$3000,"&gt;0",Records!$Y$5:$Y$3000,"&lt;&gt;Closed"))</f>
        <v/>
      </c>
      <c r="U987" s="20"/>
      <c r="V987" s="20"/>
      <c r="W987" s="20"/>
      <c r="X987" s="20"/>
      <c r="Y987" s="20"/>
      <c r="Z987" s="20"/>
      <c r="AA987" s="20"/>
      <c r="AB987" s="20"/>
      <c r="AC987" s="20"/>
      <c r="AD987" s="20"/>
      <c r="AE987" s="20"/>
      <c r="AF987" s="20"/>
      <c r="AG987" s="20"/>
      <c r="AH987" s="20"/>
      <c r="AI987" s="20"/>
      <c r="AJ987" s="21"/>
      <c r="AK987" s="15" t="str">
        <f aca="true">IF($AJ987="","",$AJ987-TODAY())</f>
        <v/>
      </c>
      <c r="AL987" s="16" t="str">
        <f aca="false">IF($AJ987="","",IF($AK987&lt;0,"Danger",IF($AK987&lt;=Lists!$M$24,"Alert","OK")))</f>
        <v/>
      </c>
      <c r="AM987" s="19"/>
      <c r="AN987" s="19"/>
      <c r="AO987" s="19"/>
      <c r="AP987" s="19"/>
      <c r="AQ987" s="19"/>
      <c r="AR987" s="19"/>
      <c r="AS987" s="19"/>
      <c r="AT987" s="19"/>
      <c r="AU987" s="19"/>
      <c r="AV987" s="19"/>
    </row>
    <row r="988" customFormat="false" ht="15" hidden="false" customHeight="false" outlineLevel="0" collapsed="false">
      <c r="A988" s="19"/>
      <c r="B988" s="19"/>
      <c r="C988" s="19"/>
      <c r="D988" s="19"/>
      <c r="E988" s="19"/>
      <c r="F988" s="19"/>
      <c r="G988" s="19"/>
      <c r="H988" s="19"/>
      <c r="I988" s="19"/>
      <c r="J988" s="19"/>
      <c r="K988" s="19"/>
      <c r="L988" s="20"/>
      <c r="M988" s="20"/>
      <c r="N988" s="20"/>
      <c r="O988" s="20"/>
      <c r="P988" s="20"/>
      <c r="Q988" s="15" t="str">
        <f aca="false">IF(COUNT($L988:$P988)&lt;5,"",ROUND(($L988*Lists!$M$2+$M988*Lists!$M$3+$N988*Lists!$M$4+$O988*Lists!$M$5+$P988*Lists!$M$6)/5*100,0))</f>
        <v/>
      </c>
      <c r="R988" s="16" t="str">
        <f aca="false">IF($Q988="","",IF($Q988&gt;=Lists!$M$20,"A",IF($Q988&gt;=Lists!$M$21,"B","C")))</f>
        <v/>
      </c>
      <c r="S988" s="16" t="str">
        <f aca="false">IF($A988="","",IF(COUNTIF(Records!$C$5:$C$3000,$A988)=0,"No data",CHOOSE(_xlfn.MAXIFS(Records!$R$5:$R$3000,Records!$C$5:$C$3000,$A988,Records!$Y$5:$Y$3000,"&lt;&gt;Closed")+1,"OK","Alert","Danger")))</f>
        <v/>
      </c>
      <c r="T988" s="15" t="str">
        <f aca="false">IF($A988="","",COUNTIFS(Records!$C$5:$C$3000,$A988,Records!$R$5:$R$3000,"&gt;0",Records!$Y$5:$Y$3000,"&lt;&gt;Closed"))</f>
        <v/>
      </c>
      <c r="U988" s="20"/>
      <c r="V988" s="20"/>
      <c r="W988" s="20"/>
      <c r="X988" s="20"/>
      <c r="Y988" s="20"/>
      <c r="Z988" s="20"/>
      <c r="AA988" s="20"/>
      <c r="AB988" s="20"/>
      <c r="AC988" s="20"/>
      <c r="AD988" s="20"/>
      <c r="AE988" s="20"/>
      <c r="AF988" s="20"/>
      <c r="AG988" s="20"/>
      <c r="AH988" s="20"/>
      <c r="AI988" s="20"/>
      <c r="AJ988" s="21"/>
      <c r="AK988" s="15" t="str">
        <f aca="true">IF($AJ988="","",$AJ988-TODAY())</f>
        <v/>
      </c>
      <c r="AL988" s="16" t="str">
        <f aca="false">IF($AJ988="","",IF($AK988&lt;0,"Danger",IF($AK988&lt;=Lists!$M$24,"Alert","OK")))</f>
        <v/>
      </c>
      <c r="AM988" s="19"/>
      <c r="AN988" s="19"/>
      <c r="AO988" s="19"/>
      <c r="AP988" s="19"/>
      <c r="AQ988" s="19"/>
      <c r="AR988" s="19"/>
      <c r="AS988" s="19"/>
      <c r="AT988" s="19"/>
      <c r="AU988" s="19"/>
      <c r="AV988" s="19"/>
    </row>
    <row r="989" customFormat="false" ht="15" hidden="false" customHeight="false" outlineLevel="0" collapsed="false">
      <c r="A989" s="19"/>
      <c r="B989" s="19"/>
      <c r="C989" s="19"/>
      <c r="D989" s="19"/>
      <c r="E989" s="19"/>
      <c r="F989" s="19"/>
      <c r="G989" s="19"/>
      <c r="H989" s="19"/>
      <c r="I989" s="19"/>
      <c r="J989" s="19"/>
      <c r="K989" s="19"/>
      <c r="L989" s="20"/>
      <c r="M989" s="20"/>
      <c r="N989" s="20"/>
      <c r="O989" s="20"/>
      <c r="P989" s="20"/>
      <c r="Q989" s="15" t="str">
        <f aca="false">IF(COUNT($L989:$P989)&lt;5,"",ROUND(($L989*Lists!$M$2+$M989*Lists!$M$3+$N989*Lists!$M$4+$O989*Lists!$M$5+$P989*Lists!$M$6)/5*100,0))</f>
        <v/>
      </c>
      <c r="R989" s="16" t="str">
        <f aca="false">IF($Q989="","",IF($Q989&gt;=Lists!$M$20,"A",IF($Q989&gt;=Lists!$M$21,"B","C")))</f>
        <v/>
      </c>
      <c r="S989" s="16" t="str">
        <f aca="false">IF($A989="","",IF(COUNTIF(Records!$C$5:$C$3000,$A989)=0,"No data",CHOOSE(_xlfn.MAXIFS(Records!$R$5:$R$3000,Records!$C$5:$C$3000,$A989,Records!$Y$5:$Y$3000,"&lt;&gt;Closed")+1,"OK","Alert","Danger")))</f>
        <v/>
      </c>
      <c r="T989" s="15" t="str">
        <f aca="false">IF($A989="","",COUNTIFS(Records!$C$5:$C$3000,$A989,Records!$R$5:$R$3000,"&gt;0",Records!$Y$5:$Y$3000,"&lt;&gt;Closed"))</f>
        <v/>
      </c>
      <c r="U989" s="20"/>
      <c r="V989" s="20"/>
      <c r="W989" s="20"/>
      <c r="X989" s="20"/>
      <c r="Y989" s="20"/>
      <c r="Z989" s="20"/>
      <c r="AA989" s="20"/>
      <c r="AB989" s="20"/>
      <c r="AC989" s="20"/>
      <c r="AD989" s="20"/>
      <c r="AE989" s="20"/>
      <c r="AF989" s="20"/>
      <c r="AG989" s="20"/>
      <c r="AH989" s="20"/>
      <c r="AI989" s="20"/>
      <c r="AJ989" s="21"/>
      <c r="AK989" s="15" t="str">
        <f aca="true">IF($AJ989="","",$AJ989-TODAY())</f>
        <v/>
      </c>
      <c r="AL989" s="16" t="str">
        <f aca="false">IF($AJ989="","",IF($AK989&lt;0,"Danger",IF($AK989&lt;=Lists!$M$24,"Alert","OK")))</f>
        <v/>
      </c>
      <c r="AM989" s="19"/>
      <c r="AN989" s="19"/>
      <c r="AO989" s="19"/>
      <c r="AP989" s="19"/>
      <c r="AQ989" s="19"/>
      <c r="AR989" s="19"/>
      <c r="AS989" s="19"/>
      <c r="AT989" s="19"/>
      <c r="AU989" s="19"/>
      <c r="AV989" s="19"/>
    </row>
    <row r="990" customFormat="false" ht="15" hidden="false" customHeight="false" outlineLevel="0" collapsed="false">
      <c r="A990" s="19"/>
      <c r="B990" s="19"/>
      <c r="C990" s="19"/>
      <c r="D990" s="19"/>
      <c r="E990" s="19"/>
      <c r="F990" s="19"/>
      <c r="G990" s="19"/>
      <c r="H990" s="19"/>
      <c r="I990" s="19"/>
      <c r="J990" s="19"/>
      <c r="K990" s="19"/>
      <c r="L990" s="20"/>
      <c r="M990" s="20"/>
      <c r="N990" s="20"/>
      <c r="O990" s="20"/>
      <c r="P990" s="20"/>
      <c r="Q990" s="15" t="str">
        <f aca="false">IF(COUNT($L990:$P990)&lt;5,"",ROUND(($L990*Lists!$M$2+$M990*Lists!$M$3+$N990*Lists!$M$4+$O990*Lists!$M$5+$P990*Lists!$M$6)/5*100,0))</f>
        <v/>
      </c>
      <c r="R990" s="16" t="str">
        <f aca="false">IF($Q990="","",IF($Q990&gt;=Lists!$M$20,"A",IF($Q990&gt;=Lists!$M$21,"B","C")))</f>
        <v/>
      </c>
      <c r="S990" s="16" t="str">
        <f aca="false">IF($A990="","",IF(COUNTIF(Records!$C$5:$C$3000,$A990)=0,"No data",CHOOSE(_xlfn.MAXIFS(Records!$R$5:$R$3000,Records!$C$5:$C$3000,$A990,Records!$Y$5:$Y$3000,"&lt;&gt;Closed")+1,"OK","Alert","Danger")))</f>
        <v/>
      </c>
      <c r="T990" s="15" t="str">
        <f aca="false">IF($A990="","",COUNTIFS(Records!$C$5:$C$3000,$A990,Records!$R$5:$R$3000,"&gt;0",Records!$Y$5:$Y$3000,"&lt;&gt;Closed"))</f>
        <v/>
      </c>
      <c r="U990" s="20"/>
      <c r="V990" s="20"/>
      <c r="W990" s="20"/>
      <c r="X990" s="20"/>
      <c r="Y990" s="20"/>
      <c r="Z990" s="20"/>
      <c r="AA990" s="20"/>
      <c r="AB990" s="20"/>
      <c r="AC990" s="20"/>
      <c r="AD990" s="20"/>
      <c r="AE990" s="20"/>
      <c r="AF990" s="20"/>
      <c r="AG990" s="20"/>
      <c r="AH990" s="20"/>
      <c r="AI990" s="20"/>
      <c r="AJ990" s="21"/>
      <c r="AK990" s="15" t="str">
        <f aca="true">IF($AJ990="","",$AJ990-TODAY())</f>
        <v/>
      </c>
      <c r="AL990" s="16" t="str">
        <f aca="false">IF($AJ990="","",IF($AK990&lt;0,"Danger",IF($AK990&lt;=Lists!$M$24,"Alert","OK")))</f>
        <v/>
      </c>
      <c r="AM990" s="19"/>
      <c r="AN990" s="19"/>
      <c r="AO990" s="19"/>
      <c r="AP990" s="19"/>
      <c r="AQ990" s="19"/>
      <c r="AR990" s="19"/>
      <c r="AS990" s="19"/>
      <c r="AT990" s="19"/>
      <c r="AU990" s="19"/>
      <c r="AV990" s="19"/>
    </row>
    <row r="991" customFormat="false" ht="15" hidden="false" customHeight="false" outlineLevel="0" collapsed="false">
      <c r="A991" s="19"/>
      <c r="B991" s="19"/>
      <c r="C991" s="19"/>
      <c r="D991" s="19"/>
      <c r="E991" s="19"/>
      <c r="F991" s="19"/>
      <c r="G991" s="19"/>
      <c r="H991" s="19"/>
      <c r="I991" s="19"/>
      <c r="J991" s="19"/>
      <c r="K991" s="19"/>
      <c r="L991" s="20"/>
      <c r="M991" s="20"/>
      <c r="N991" s="20"/>
      <c r="O991" s="20"/>
      <c r="P991" s="20"/>
      <c r="Q991" s="15" t="str">
        <f aca="false">IF(COUNT($L991:$P991)&lt;5,"",ROUND(($L991*Lists!$M$2+$M991*Lists!$M$3+$N991*Lists!$M$4+$O991*Lists!$M$5+$P991*Lists!$M$6)/5*100,0))</f>
        <v/>
      </c>
      <c r="R991" s="16" t="str">
        <f aca="false">IF($Q991="","",IF($Q991&gt;=Lists!$M$20,"A",IF($Q991&gt;=Lists!$M$21,"B","C")))</f>
        <v/>
      </c>
      <c r="S991" s="16" t="str">
        <f aca="false">IF($A991="","",IF(COUNTIF(Records!$C$5:$C$3000,$A991)=0,"No data",CHOOSE(_xlfn.MAXIFS(Records!$R$5:$R$3000,Records!$C$5:$C$3000,$A991,Records!$Y$5:$Y$3000,"&lt;&gt;Closed")+1,"OK","Alert","Danger")))</f>
        <v/>
      </c>
      <c r="T991" s="15" t="str">
        <f aca="false">IF($A991="","",COUNTIFS(Records!$C$5:$C$3000,$A991,Records!$R$5:$R$3000,"&gt;0",Records!$Y$5:$Y$3000,"&lt;&gt;Closed"))</f>
        <v/>
      </c>
      <c r="U991" s="20"/>
      <c r="V991" s="20"/>
      <c r="W991" s="20"/>
      <c r="X991" s="20"/>
      <c r="Y991" s="20"/>
      <c r="Z991" s="20"/>
      <c r="AA991" s="20"/>
      <c r="AB991" s="20"/>
      <c r="AC991" s="20"/>
      <c r="AD991" s="20"/>
      <c r="AE991" s="20"/>
      <c r="AF991" s="20"/>
      <c r="AG991" s="20"/>
      <c r="AH991" s="20"/>
      <c r="AI991" s="20"/>
      <c r="AJ991" s="21"/>
      <c r="AK991" s="15" t="str">
        <f aca="true">IF($AJ991="","",$AJ991-TODAY())</f>
        <v/>
      </c>
      <c r="AL991" s="16" t="str">
        <f aca="false">IF($AJ991="","",IF($AK991&lt;0,"Danger",IF($AK991&lt;=Lists!$M$24,"Alert","OK")))</f>
        <v/>
      </c>
      <c r="AM991" s="19"/>
      <c r="AN991" s="19"/>
      <c r="AO991" s="19"/>
      <c r="AP991" s="19"/>
      <c r="AQ991" s="19"/>
      <c r="AR991" s="19"/>
      <c r="AS991" s="19"/>
      <c r="AT991" s="19"/>
      <c r="AU991" s="19"/>
      <c r="AV991" s="19"/>
    </row>
    <row r="992" customFormat="false" ht="15" hidden="false" customHeight="false" outlineLevel="0" collapsed="false">
      <c r="A992" s="19"/>
      <c r="B992" s="19"/>
      <c r="C992" s="19"/>
      <c r="D992" s="19"/>
      <c r="E992" s="19"/>
      <c r="F992" s="19"/>
      <c r="G992" s="19"/>
      <c r="H992" s="19"/>
      <c r="I992" s="19"/>
      <c r="J992" s="19"/>
      <c r="K992" s="19"/>
      <c r="L992" s="20"/>
      <c r="M992" s="20"/>
      <c r="N992" s="20"/>
      <c r="O992" s="20"/>
      <c r="P992" s="20"/>
      <c r="Q992" s="15" t="str">
        <f aca="false">IF(COUNT($L992:$P992)&lt;5,"",ROUND(($L992*Lists!$M$2+$M992*Lists!$M$3+$N992*Lists!$M$4+$O992*Lists!$M$5+$P992*Lists!$M$6)/5*100,0))</f>
        <v/>
      </c>
      <c r="R992" s="16" t="str">
        <f aca="false">IF($Q992="","",IF($Q992&gt;=Lists!$M$20,"A",IF($Q992&gt;=Lists!$M$21,"B","C")))</f>
        <v/>
      </c>
      <c r="S992" s="16" t="str">
        <f aca="false">IF($A992="","",IF(COUNTIF(Records!$C$5:$C$3000,$A992)=0,"No data",CHOOSE(_xlfn.MAXIFS(Records!$R$5:$R$3000,Records!$C$5:$C$3000,$A992,Records!$Y$5:$Y$3000,"&lt;&gt;Closed")+1,"OK","Alert","Danger")))</f>
        <v/>
      </c>
      <c r="T992" s="15" t="str">
        <f aca="false">IF($A992="","",COUNTIFS(Records!$C$5:$C$3000,$A992,Records!$R$5:$R$3000,"&gt;0",Records!$Y$5:$Y$3000,"&lt;&gt;Closed"))</f>
        <v/>
      </c>
      <c r="U992" s="20"/>
      <c r="V992" s="20"/>
      <c r="W992" s="20"/>
      <c r="X992" s="20"/>
      <c r="Y992" s="20"/>
      <c r="Z992" s="20"/>
      <c r="AA992" s="20"/>
      <c r="AB992" s="20"/>
      <c r="AC992" s="20"/>
      <c r="AD992" s="20"/>
      <c r="AE992" s="20"/>
      <c r="AF992" s="20"/>
      <c r="AG992" s="20"/>
      <c r="AH992" s="20"/>
      <c r="AI992" s="20"/>
      <c r="AJ992" s="21"/>
      <c r="AK992" s="15" t="str">
        <f aca="true">IF($AJ992="","",$AJ992-TODAY())</f>
        <v/>
      </c>
      <c r="AL992" s="16" t="str">
        <f aca="false">IF($AJ992="","",IF($AK992&lt;0,"Danger",IF($AK992&lt;=Lists!$M$24,"Alert","OK")))</f>
        <v/>
      </c>
      <c r="AM992" s="19"/>
      <c r="AN992" s="19"/>
      <c r="AO992" s="19"/>
      <c r="AP992" s="19"/>
      <c r="AQ992" s="19"/>
      <c r="AR992" s="19"/>
      <c r="AS992" s="19"/>
      <c r="AT992" s="19"/>
      <c r="AU992" s="19"/>
      <c r="AV992" s="19"/>
    </row>
    <row r="993" customFormat="false" ht="15" hidden="false" customHeight="false" outlineLevel="0" collapsed="false">
      <c r="A993" s="19"/>
      <c r="B993" s="19"/>
      <c r="C993" s="19"/>
      <c r="D993" s="19"/>
      <c r="E993" s="19"/>
      <c r="F993" s="19"/>
      <c r="G993" s="19"/>
      <c r="H993" s="19"/>
      <c r="I993" s="19"/>
      <c r="J993" s="19"/>
      <c r="K993" s="19"/>
      <c r="L993" s="20"/>
      <c r="M993" s="20"/>
      <c r="N993" s="20"/>
      <c r="O993" s="20"/>
      <c r="P993" s="20"/>
      <c r="Q993" s="15" t="str">
        <f aca="false">IF(COUNT($L993:$P993)&lt;5,"",ROUND(($L993*Lists!$M$2+$M993*Lists!$M$3+$N993*Lists!$M$4+$O993*Lists!$M$5+$P993*Lists!$M$6)/5*100,0))</f>
        <v/>
      </c>
      <c r="R993" s="16" t="str">
        <f aca="false">IF($Q993="","",IF($Q993&gt;=Lists!$M$20,"A",IF($Q993&gt;=Lists!$M$21,"B","C")))</f>
        <v/>
      </c>
      <c r="S993" s="16" t="str">
        <f aca="false">IF($A993="","",IF(COUNTIF(Records!$C$5:$C$3000,$A993)=0,"No data",CHOOSE(_xlfn.MAXIFS(Records!$R$5:$R$3000,Records!$C$5:$C$3000,$A993,Records!$Y$5:$Y$3000,"&lt;&gt;Closed")+1,"OK","Alert","Danger")))</f>
        <v/>
      </c>
      <c r="T993" s="15" t="str">
        <f aca="false">IF($A993="","",COUNTIFS(Records!$C$5:$C$3000,$A993,Records!$R$5:$R$3000,"&gt;0",Records!$Y$5:$Y$3000,"&lt;&gt;Closed"))</f>
        <v/>
      </c>
      <c r="U993" s="20"/>
      <c r="V993" s="20"/>
      <c r="W993" s="20"/>
      <c r="X993" s="20"/>
      <c r="Y993" s="20"/>
      <c r="Z993" s="20"/>
      <c r="AA993" s="20"/>
      <c r="AB993" s="20"/>
      <c r="AC993" s="20"/>
      <c r="AD993" s="20"/>
      <c r="AE993" s="20"/>
      <c r="AF993" s="20"/>
      <c r="AG993" s="20"/>
      <c r="AH993" s="20"/>
      <c r="AI993" s="20"/>
      <c r="AJ993" s="21"/>
      <c r="AK993" s="15" t="str">
        <f aca="true">IF($AJ993="","",$AJ993-TODAY())</f>
        <v/>
      </c>
      <c r="AL993" s="16" t="str">
        <f aca="false">IF($AJ993="","",IF($AK993&lt;0,"Danger",IF($AK993&lt;=Lists!$M$24,"Alert","OK")))</f>
        <v/>
      </c>
      <c r="AM993" s="19"/>
      <c r="AN993" s="19"/>
      <c r="AO993" s="19"/>
      <c r="AP993" s="19"/>
      <c r="AQ993" s="19"/>
      <c r="AR993" s="19"/>
      <c r="AS993" s="19"/>
      <c r="AT993" s="19"/>
      <c r="AU993" s="19"/>
      <c r="AV993" s="19"/>
    </row>
    <row r="994" customFormat="false" ht="15" hidden="false" customHeight="false" outlineLevel="0" collapsed="false">
      <c r="A994" s="19"/>
      <c r="B994" s="19"/>
      <c r="C994" s="19"/>
      <c r="D994" s="19"/>
      <c r="E994" s="19"/>
      <c r="F994" s="19"/>
      <c r="G994" s="19"/>
      <c r="H994" s="19"/>
      <c r="I994" s="19"/>
      <c r="J994" s="19"/>
      <c r="K994" s="19"/>
      <c r="L994" s="20"/>
      <c r="M994" s="20"/>
      <c r="N994" s="20"/>
      <c r="O994" s="20"/>
      <c r="P994" s="20"/>
      <c r="Q994" s="15" t="str">
        <f aca="false">IF(COUNT($L994:$P994)&lt;5,"",ROUND(($L994*Lists!$M$2+$M994*Lists!$M$3+$N994*Lists!$M$4+$O994*Lists!$M$5+$P994*Lists!$M$6)/5*100,0))</f>
        <v/>
      </c>
      <c r="R994" s="16" t="str">
        <f aca="false">IF($Q994="","",IF($Q994&gt;=Lists!$M$20,"A",IF($Q994&gt;=Lists!$M$21,"B","C")))</f>
        <v/>
      </c>
      <c r="S994" s="16" t="str">
        <f aca="false">IF($A994="","",IF(COUNTIF(Records!$C$5:$C$3000,$A994)=0,"No data",CHOOSE(_xlfn.MAXIFS(Records!$R$5:$R$3000,Records!$C$5:$C$3000,$A994,Records!$Y$5:$Y$3000,"&lt;&gt;Closed")+1,"OK","Alert","Danger")))</f>
        <v/>
      </c>
      <c r="T994" s="15" t="str">
        <f aca="false">IF($A994="","",COUNTIFS(Records!$C$5:$C$3000,$A994,Records!$R$5:$R$3000,"&gt;0",Records!$Y$5:$Y$3000,"&lt;&gt;Closed"))</f>
        <v/>
      </c>
      <c r="U994" s="20"/>
      <c r="V994" s="20"/>
      <c r="W994" s="20"/>
      <c r="X994" s="20"/>
      <c r="Y994" s="20"/>
      <c r="Z994" s="20"/>
      <c r="AA994" s="20"/>
      <c r="AB994" s="20"/>
      <c r="AC994" s="20"/>
      <c r="AD994" s="20"/>
      <c r="AE994" s="20"/>
      <c r="AF994" s="20"/>
      <c r="AG994" s="20"/>
      <c r="AH994" s="20"/>
      <c r="AI994" s="20"/>
      <c r="AJ994" s="21"/>
      <c r="AK994" s="15" t="str">
        <f aca="true">IF($AJ994="","",$AJ994-TODAY())</f>
        <v/>
      </c>
      <c r="AL994" s="16" t="str">
        <f aca="false">IF($AJ994="","",IF($AK994&lt;0,"Danger",IF($AK994&lt;=Lists!$M$24,"Alert","OK")))</f>
        <v/>
      </c>
      <c r="AM994" s="19"/>
      <c r="AN994" s="19"/>
      <c r="AO994" s="19"/>
      <c r="AP994" s="19"/>
      <c r="AQ994" s="19"/>
      <c r="AR994" s="19"/>
      <c r="AS994" s="19"/>
      <c r="AT994" s="19"/>
      <c r="AU994" s="19"/>
      <c r="AV994" s="19"/>
    </row>
    <row r="995" customFormat="false" ht="15" hidden="false" customHeight="false" outlineLevel="0" collapsed="false">
      <c r="A995" s="19"/>
      <c r="B995" s="19"/>
      <c r="C995" s="19"/>
      <c r="D995" s="19"/>
      <c r="E995" s="19"/>
      <c r="F995" s="19"/>
      <c r="G995" s="19"/>
      <c r="H995" s="19"/>
      <c r="I995" s="19"/>
      <c r="J995" s="19"/>
      <c r="K995" s="19"/>
      <c r="L995" s="20"/>
      <c r="M995" s="20"/>
      <c r="N995" s="20"/>
      <c r="O995" s="20"/>
      <c r="P995" s="20"/>
      <c r="Q995" s="15" t="str">
        <f aca="false">IF(COUNT($L995:$P995)&lt;5,"",ROUND(($L995*Lists!$M$2+$M995*Lists!$M$3+$N995*Lists!$M$4+$O995*Lists!$M$5+$P995*Lists!$M$6)/5*100,0))</f>
        <v/>
      </c>
      <c r="R995" s="16" t="str">
        <f aca="false">IF($Q995="","",IF($Q995&gt;=Lists!$M$20,"A",IF($Q995&gt;=Lists!$M$21,"B","C")))</f>
        <v/>
      </c>
      <c r="S995" s="16" t="str">
        <f aca="false">IF($A995="","",IF(COUNTIF(Records!$C$5:$C$3000,$A995)=0,"No data",CHOOSE(_xlfn.MAXIFS(Records!$R$5:$R$3000,Records!$C$5:$C$3000,$A995,Records!$Y$5:$Y$3000,"&lt;&gt;Closed")+1,"OK","Alert","Danger")))</f>
        <v/>
      </c>
      <c r="T995" s="15" t="str">
        <f aca="false">IF($A995="","",COUNTIFS(Records!$C$5:$C$3000,$A995,Records!$R$5:$R$3000,"&gt;0",Records!$Y$5:$Y$3000,"&lt;&gt;Closed"))</f>
        <v/>
      </c>
      <c r="U995" s="20"/>
      <c r="V995" s="20"/>
      <c r="W995" s="20"/>
      <c r="X995" s="20"/>
      <c r="Y995" s="20"/>
      <c r="Z995" s="20"/>
      <c r="AA995" s="20"/>
      <c r="AB995" s="20"/>
      <c r="AC995" s="20"/>
      <c r="AD995" s="20"/>
      <c r="AE995" s="20"/>
      <c r="AF995" s="20"/>
      <c r="AG995" s="20"/>
      <c r="AH995" s="20"/>
      <c r="AI995" s="20"/>
      <c r="AJ995" s="21"/>
      <c r="AK995" s="15" t="str">
        <f aca="true">IF($AJ995="","",$AJ995-TODAY())</f>
        <v/>
      </c>
      <c r="AL995" s="16" t="str">
        <f aca="false">IF($AJ995="","",IF($AK995&lt;0,"Danger",IF($AK995&lt;=Lists!$M$24,"Alert","OK")))</f>
        <v/>
      </c>
      <c r="AM995" s="19"/>
      <c r="AN995" s="19"/>
      <c r="AO995" s="19"/>
      <c r="AP995" s="19"/>
      <c r="AQ995" s="19"/>
      <c r="AR995" s="19"/>
      <c r="AS995" s="19"/>
      <c r="AT995" s="19"/>
      <c r="AU995" s="19"/>
      <c r="AV995" s="19"/>
    </row>
    <row r="996" customFormat="false" ht="15" hidden="false" customHeight="false" outlineLevel="0" collapsed="false">
      <c r="A996" s="19"/>
      <c r="B996" s="19"/>
      <c r="C996" s="19"/>
      <c r="D996" s="19"/>
      <c r="E996" s="19"/>
      <c r="F996" s="19"/>
      <c r="G996" s="19"/>
      <c r="H996" s="19"/>
      <c r="I996" s="19"/>
      <c r="J996" s="19"/>
      <c r="K996" s="19"/>
      <c r="L996" s="20"/>
      <c r="M996" s="20"/>
      <c r="N996" s="20"/>
      <c r="O996" s="20"/>
      <c r="P996" s="20"/>
      <c r="Q996" s="15" t="str">
        <f aca="false">IF(COUNT($L996:$P996)&lt;5,"",ROUND(($L996*Lists!$M$2+$M996*Lists!$M$3+$N996*Lists!$M$4+$O996*Lists!$M$5+$P996*Lists!$M$6)/5*100,0))</f>
        <v/>
      </c>
      <c r="R996" s="16" t="str">
        <f aca="false">IF($Q996="","",IF($Q996&gt;=Lists!$M$20,"A",IF($Q996&gt;=Lists!$M$21,"B","C")))</f>
        <v/>
      </c>
      <c r="S996" s="16" t="str">
        <f aca="false">IF($A996="","",IF(COUNTIF(Records!$C$5:$C$3000,$A996)=0,"No data",CHOOSE(_xlfn.MAXIFS(Records!$R$5:$R$3000,Records!$C$5:$C$3000,$A996,Records!$Y$5:$Y$3000,"&lt;&gt;Closed")+1,"OK","Alert","Danger")))</f>
        <v/>
      </c>
      <c r="T996" s="15" t="str">
        <f aca="false">IF($A996="","",COUNTIFS(Records!$C$5:$C$3000,$A996,Records!$R$5:$R$3000,"&gt;0",Records!$Y$5:$Y$3000,"&lt;&gt;Closed"))</f>
        <v/>
      </c>
      <c r="U996" s="20"/>
      <c r="V996" s="20"/>
      <c r="W996" s="20"/>
      <c r="X996" s="20"/>
      <c r="Y996" s="20"/>
      <c r="Z996" s="20"/>
      <c r="AA996" s="20"/>
      <c r="AB996" s="20"/>
      <c r="AC996" s="20"/>
      <c r="AD996" s="20"/>
      <c r="AE996" s="20"/>
      <c r="AF996" s="20"/>
      <c r="AG996" s="20"/>
      <c r="AH996" s="20"/>
      <c r="AI996" s="20"/>
      <c r="AJ996" s="21"/>
      <c r="AK996" s="15" t="str">
        <f aca="true">IF($AJ996="","",$AJ996-TODAY())</f>
        <v/>
      </c>
      <c r="AL996" s="16" t="str">
        <f aca="false">IF($AJ996="","",IF($AK996&lt;0,"Danger",IF($AK996&lt;=Lists!$M$24,"Alert","OK")))</f>
        <v/>
      </c>
      <c r="AM996" s="19"/>
      <c r="AN996" s="19"/>
      <c r="AO996" s="19"/>
      <c r="AP996" s="19"/>
      <c r="AQ996" s="19"/>
      <c r="AR996" s="19"/>
      <c r="AS996" s="19"/>
      <c r="AT996" s="19"/>
      <c r="AU996" s="19"/>
      <c r="AV996" s="19"/>
    </row>
    <row r="997" customFormat="false" ht="15" hidden="false" customHeight="false" outlineLevel="0" collapsed="false">
      <c r="A997" s="19"/>
      <c r="B997" s="19"/>
      <c r="C997" s="19"/>
      <c r="D997" s="19"/>
      <c r="E997" s="19"/>
      <c r="F997" s="19"/>
      <c r="G997" s="19"/>
      <c r="H997" s="19"/>
      <c r="I997" s="19"/>
      <c r="J997" s="19"/>
      <c r="K997" s="19"/>
      <c r="L997" s="20"/>
      <c r="M997" s="20"/>
      <c r="N997" s="20"/>
      <c r="O997" s="20"/>
      <c r="P997" s="20"/>
      <c r="Q997" s="15" t="str">
        <f aca="false">IF(COUNT($L997:$P997)&lt;5,"",ROUND(($L997*Lists!$M$2+$M997*Lists!$M$3+$N997*Lists!$M$4+$O997*Lists!$M$5+$P997*Lists!$M$6)/5*100,0))</f>
        <v/>
      </c>
      <c r="R997" s="16" t="str">
        <f aca="false">IF($Q997="","",IF($Q997&gt;=Lists!$M$20,"A",IF($Q997&gt;=Lists!$M$21,"B","C")))</f>
        <v/>
      </c>
      <c r="S997" s="16" t="str">
        <f aca="false">IF($A997="","",IF(COUNTIF(Records!$C$5:$C$3000,$A997)=0,"No data",CHOOSE(_xlfn.MAXIFS(Records!$R$5:$R$3000,Records!$C$5:$C$3000,$A997,Records!$Y$5:$Y$3000,"&lt;&gt;Closed")+1,"OK","Alert","Danger")))</f>
        <v/>
      </c>
      <c r="T997" s="15" t="str">
        <f aca="false">IF($A997="","",COUNTIFS(Records!$C$5:$C$3000,$A997,Records!$R$5:$R$3000,"&gt;0",Records!$Y$5:$Y$3000,"&lt;&gt;Closed"))</f>
        <v/>
      </c>
      <c r="U997" s="20"/>
      <c r="V997" s="20"/>
      <c r="W997" s="20"/>
      <c r="X997" s="20"/>
      <c r="Y997" s="20"/>
      <c r="Z997" s="20"/>
      <c r="AA997" s="20"/>
      <c r="AB997" s="20"/>
      <c r="AC997" s="20"/>
      <c r="AD997" s="20"/>
      <c r="AE997" s="20"/>
      <c r="AF997" s="20"/>
      <c r="AG997" s="20"/>
      <c r="AH997" s="20"/>
      <c r="AI997" s="20"/>
      <c r="AJ997" s="21"/>
      <c r="AK997" s="15" t="str">
        <f aca="true">IF($AJ997="","",$AJ997-TODAY())</f>
        <v/>
      </c>
      <c r="AL997" s="16" t="str">
        <f aca="false">IF($AJ997="","",IF($AK997&lt;0,"Danger",IF($AK997&lt;=Lists!$M$24,"Alert","OK")))</f>
        <v/>
      </c>
      <c r="AM997" s="19"/>
      <c r="AN997" s="19"/>
      <c r="AO997" s="19"/>
      <c r="AP997" s="19"/>
      <c r="AQ997" s="19"/>
      <c r="AR997" s="19"/>
      <c r="AS997" s="19"/>
      <c r="AT997" s="19"/>
      <c r="AU997" s="19"/>
      <c r="AV997" s="19"/>
    </row>
    <row r="998" customFormat="false" ht="15" hidden="false" customHeight="false" outlineLevel="0" collapsed="false">
      <c r="A998" s="19"/>
      <c r="B998" s="19"/>
      <c r="C998" s="19"/>
      <c r="D998" s="19"/>
      <c r="E998" s="19"/>
      <c r="F998" s="19"/>
      <c r="G998" s="19"/>
      <c r="H998" s="19"/>
      <c r="I998" s="19"/>
      <c r="J998" s="19"/>
      <c r="K998" s="19"/>
      <c r="L998" s="20"/>
      <c r="M998" s="20"/>
      <c r="N998" s="20"/>
      <c r="O998" s="20"/>
      <c r="P998" s="20"/>
      <c r="Q998" s="15" t="str">
        <f aca="false">IF(COUNT($L998:$P998)&lt;5,"",ROUND(($L998*Lists!$M$2+$M998*Lists!$M$3+$N998*Lists!$M$4+$O998*Lists!$M$5+$P998*Lists!$M$6)/5*100,0))</f>
        <v/>
      </c>
      <c r="R998" s="16" t="str">
        <f aca="false">IF($Q998="","",IF($Q998&gt;=Lists!$M$20,"A",IF($Q998&gt;=Lists!$M$21,"B","C")))</f>
        <v/>
      </c>
      <c r="S998" s="16" t="str">
        <f aca="false">IF($A998="","",IF(COUNTIF(Records!$C$5:$C$3000,$A998)=0,"No data",CHOOSE(_xlfn.MAXIFS(Records!$R$5:$R$3000,Records!$C$5:$C$3000,$A998,Records!$Y$5:$Y$3000,"&lt;&gt;Closed")+1,"OK","Alert","Danger")))</f>
        <v/>
      </c>
      <c r="T998" s="15" t="str">
        <f aca="false">IF($A998="","",COUNTIFS(Records!$C$5:$C$3000,$A998,Records!$R$5:$R$3000,"&gt;0",Records!$Y$5:$Y$3000,"&lt;&gt;Closed"))</f>
        <v/>
      </c>
      <c r="U998" s="20"/>
      <c r="V998" s="20"/>
      <c r="W998" s="20"/>
      <c r="X998" s="20"/>
      <c r="Y998" s="20"/>
      <c r="Z998" s="20"/>
      <c r="AA998" s="20"/>
      <c r="AB998" s="20"/>
      <c r="AC998" s="20"/>
      <c r="AD998" s="20"/>
      <c r="AE998" s="20"/>
      <c r="AF998" s="20"/>
      <c r="AG998" s="20"/>
      <c r="AH998" s="20"/>
      <c r="AI998" s="20"/>
      <c r="AJ998" s="21"/>
      <c r="AK998" s="15" t="str">
        <f aca="true">IF($AJ998="","",$AJ998-TODAY())</f>
        <v/>
      </c>
      <c r="AL998" s="16" t="str">
        <f aca="false">IF($AJ998="","",IF($AK998&lt;0,"Danger",IF($AK998&lt;=Lists!$M$24,"Alert","OK")))</f>
        <v/>
      </c>
      <c r="AM998" s="19"/>
      <c r="AN998" s="19"/>
      <c r="AO998" s="19"/>
      <c r="AP998" s="19"/>
      <c r="AQ998" s="19"/>
      <c r="AR998" s="19"/>
      <c r="AS998" s="19"/>
      <c r="AT998" s="19"/>
      <c r="AU998" s="19"/>
      <c r="AV998" s="19"/>
    </row>
    <row r="999" customFormat="false" ht="15" hidden="false" customHeight="false" outlineLevel="0" collapsed="false">
      <c r="A999" s="19"/>
      <c r="B999" s="19"/>
      <c r="C999" s="19"/>
      <c r="D999" s="19"/>
      <c r="E999" s="19"/>
      <c r="F999" s="19"/>
      <c r="G999" s="19"/>
      <c r="H999" s="19"/>
      <c r="I999" s="19"/>
      <c r="J999" s="19"/>
      <c r="K999" s="19"/>
      <c r="L999" s="20"/>
      <c r="M999" s="20"/>
      <c r="N999" s="20"/>
      <c r="O999" s="20"/>
      <c r="P999" s="20"/>
      <c r="Q999" s="15" t="str">
        <f aca="false">IF(COUNT($L999:$P999)&lt;5,"",ROUND(($L999*Lists!$M$2+$M999*Lists!$M$3+$N999*Lists!$M$4+$O999*Lists!$M$5+$P999*Lists!$M$6)/5*100,0))</f>
        <v/>
      </c>
      <c r="R999" s="16" t="str">
        <f aca="false">IF($Q999="","",IF($Q999&gt;=Lists!$M$20,"A",IF($Q999&gt;=Lists!$M$21,"B","C")))</f>
        <v/>
      </c>
      <c r="S999" s="16" t="str">
        <f aca="false">IF($A999="","",IF(COUNTIF(Records!$C$5:$C$3000,$A999)=0,"No data",CHOOSE(_xlfn.MAXIFS(Records!$R$5:$R$3000,Records!$C$5:$C$3000,$A999,Records!$Y$5:$Y$3000,"&lt;&gt;Closed")+1,"OK","Alert","Danger")))</f>
        <v/>
      </c>
      <c r="T999" s="15" t="str">
        <f aca="false">IF($A999="","",COUNTIFS(Records!$C$5:$C$3000,$A999,Records!$R$5:$R$3000,"&gt;0",Records!$Y$5:$Y$3000,"&lt;&gt;Closed"))</f>
        <v/>
      </c>
      <c r="U999" s="20"/>
      <c r="V999" s="20"/>
      <c r="W999" s="20"/>
      <c r="X999" s="20"/>
      <c r="Y999" s="20"/>
      <c r="Z999" s="20"/>
      <c r="AA999" s="20"/>
      <c r="AB999" s="20"/>
      <c r="AC999" s="20"/>
      <c r="AD999" s="20"/>
      <c r="AE999" s="20"/>
      <c r="AF999" s="20"/>
      <c r="AG999" s="20"/>
      <c r="AH999" s="20"/>
      <c r="AI999" s="20"/>
      <c r="AJ999" s="21"/>
      <c r="AK999" s="15" t="str">
        <f aca="true">IF($AJ999="","",$AJ999-TODAY())</f>
        <v/>
      </c>
      <c r="AL999" s="16" t="str">
        <f aca="false">IF($AJ999="","",IF($AK999&lt;0,"Danger",IF($AK999&lt;=Lists!$M$24,"Alert","OK")))</f>
        <v/>
      </c>
      <c r="AM999" s="19"/>
      <c r="AN999" s="19"/>
      <c r="AO999" s="19"/>
      <c r="AP999" s="19"/>
      <c r="AQ999" s="19"/>
      <c r="AR999" s="19"/>
      <c r="AS999" s="19"/>
      <c r="AT999" s="19"/>
      <c r="AU999" s="19"/>
      <c r="AV999" s="19"/>
    </row>
    <row r="1000" customFormat="false" ht="15" hidden="false" customHeight="false" outlineLevel="0" collapsed="false">
      <c r="A1000" s="19"/>
      <c r="B1000" s="19"/>
      <c r="C1000" s="19"/>
      <c r="D1000" s="19"/>
      <c r="E1000" s="19"/>
      <c r="F1000" s="19"/>
      <c r="G1000" s="19"/>
      <c r="H1000" s="19"/>
      <c r="I1000" s="19"/>
      <c r="J1000" s="19"/>
      <c r="K1000" s="19"/>
      <c r="L1000" s="20"/>
      <c r="M1000" s="20"/>
      <c r="N1000" s="20"/>
      <c r="O1000" s="20"/>
      <c r="P1000" s="20"/>
      <c r="Q1000" s="15" t="str">
        <f aca="false">IF(COUNT($L1000:$P1000)&lt;5,"",ROUND(($L1000*Lists!$M$2+$M1000*Lists!$M$3+$N1000*Lists!$M$4+$O1000*Lists!$M$5+$P1000*Lists!$M$6)/5*100,0))</f>
        <v/>
      </c>
      <c r="R1000" s="16" t="str">
        <f aca="false">IF($Q1000="","",IF($Q1000&gt;=Lists!$M$20,"A",IF($Q1000&gt;=Lists!$M$21,"B","C")))</f>
        <v/>
      </c>
      <c r="S1000" s="16" t="str">
        <f aca="false">IF($A1000="","",IF(COUNTIF(Records!$C$5:$C$3000,$A1000)=0,"No data",CHOOSE(_xlfn.MAXIFS(Records!$R$5:$R$3000,Records!$C$5:$C$3000,$A1000,Records!$Y$5:$Y$3000,"&lt;&gt;Closed")+1,"OK","Alert","Danger")))</f>
        <v/>
      </c>
      <c r="T1000" s="15" t="str">
        <f aca="false">IF($A1000="","",COUNTIFS(Records!$C$5:$C$3000,$A1000,Records!$R$5:$R$3000,"&gt;0",Records!$Y$5:$Y$3000,"&lt;&gt;Closed"))</f>
        <v/>
      </c>
      <c r="U1000" s="20"/>
      <c r="V1000" s="20"/>
      <c r="W1000" s="20"/>
      <c r="X1000" s="20"/>
      <c r="Y1000" s="20"/>
      <c r="Z1000" s="20"/>
      <c r="AA1000" s="20"/>
      <c r="AB1000" s="20"/>
      <c r="AC1000" s="20"/>
      <c r="AD1000" s="20"/>
      <c r="AE1000" s="20"/>
      <c r="AF1000" s="20"/>
      <c r="AG1000" s="20"/>
      <c r="AH1000" s="20"/>
      <c r="AI1000" s="20"/>
      <c r="AJ1000" s="21"/>
      <c r="AK1000" s="15" t="str">
        <f aca="true">IF($AJ1000="","",$AJ1000-TODAY())</f>
        <v/>
      </c>
      <c r="AL1000" s="16" t="str">
        <f aca="false">IF($AJ1000="","",IF($AK1000&lt;0,"Danger",IF($AK1000&lt;=Lists!$M$24,"Alert","OK")))</f>
        <v/>
      </c>
      <c r="AM1000" s="19"/>
      <c r="AN1000" s="19"/>
      <c r="AO1000" s="19"/>
      <c r="AP1000" s="19"/>
      <c r="AQ1000" s="19"/>
      <c r="AR1000" s="19"/>
      <c r="AS1000" s="19"/>
      <c r="AT1000" s="19"/>
      <c r="AU1000" s="19"/>
      <c r="AV1000" s="19"/>
    </row>
  </sheetData>
  <autoFilter ref="A4:AV1000"/>
  <conditionalFormatting sqref="A5:A1000">
    <cfRule type="expression" priority="2" aboveAverage="0" equalAverage="0" bottom="0" percent="0" rank="0" text="" dxfId="13">
      <formula>AND($A5&lt;&gt;"",COUNTIF($A$5:$A$1000,$A5)&gt;1)</formula>
    </cfRule>
  </conditionalFormatting>
  <conditionalFormatting sqref="S5:S1000">
    <cfRule type="cellIs" priority="3" operator="equal" aboveAverage="0" equalAverage="0" bottom="0" percent="0" rank="0" text="" dxfId="14">
      <formula>"Danger"</formula>
    </cfRule>
    <cfRule type="cellIs" priority="4" operator="equal" aboveAverage="0" equalAverage="0" bottom="0" percent="0" rank="0" text="" dxfId="15">
      <formula>"Alert"</formula>
    </cfRule>
    <cfRule type="cellIs" priority="5" operator="equal" aboveAverage="0" equalAverage="0" bottom="0" percent="0" rank="0" text="" dxfId="16">
      <formula>"OK"</formula>
    </cfRule>
  </conditionalFormatting>
  <conditionalFormatting sqref="AL5:AL1000">
    <cfRule type="cellIs" priority="6" operator="equal" aboveAverage="0" equalAverage="0" bottom="0" percent="0" rank="0" text="" dxfId="14">
      <formula>"Danger"</formula>
    </cfRule>
    <cfRule type="cellIs" priority="7" operator="equal" aboveAverage="0" equalAverage="0" bottom="0" percent="0" rank="0" text="" dxfId="15">
      <formula>"Alert"</formula>
    </cfRule>
    <cfRule type="cellIs" priority="8" operator="equal" aboveAverage="0" equalAverage="0" bottom="0" percent="0" rank="0" text="" dxfId="16">
      <formula>"OK"</formula>
    </cfRule>
  </conditionalFormatting>
  <conditionalFormatting sqref="R5:R1000">
    <cfRule type="cellIs" priority="9" operator="equal" aboveAverage="0" equalAverage="0" bottom="0" percent="0" rank="0" text="" dxfId="17">
      <formula>"A"</formula>
    </cfRule>
  </conditionalFormatting>
  <dataValidations count="11">
    <dataValidation allowBlank="true" error="Choose a value from the list." errorStyle="stop" operator="between" showDropDown="false" showErrorMessage="true" showInputMessage="false" sqref="D5:D1000" type="list">
      <formula1>Lists!$A$2:$A$7</formula1>
      <formula2>0</formula2>
    </dataValidation>
    <dataValidation allowBlank="true" error="Choose a value from the list." errorStyle="stop" operator="between" showDropDown="false" showErrorMessage="true" showInputMessage="false" sqref="F5:F1000" type="list">
      <formula1>Lists!$B$2:$B$17</formula1>
      <formula2>0</formula2>
    </dataValidation>
    <dataValidation allowBlank="true" error="Choose a value from the list." errorStyle="stop" operator="between" showDropDown="false" showErrorMessage="true" showInputMessage="false" sqref="J5:J1000" type="list">
      <formula1>Lists!$I$2:$I$4</formula1>
      <formula2>0</formula2>
    </dataValidation>
    <dataValidation allowBlank="true" error="Choose a value from the list." errorStyle="stop" operator="between" showDropDown="false" showErrorMessage="true" showInputMessage="false" sqref="K5:K1000" type="list">
      <formula1>Lists!$H$2:$H$5</formula1>
      <formula2>0</formula2>
    </dataValidation>
    <dataValidation allowBlank="true" error="Choose a value from the list." errorStyle="stop" operator="between" prompt="Score 1 (low impact) to 5 (severe)" promptTitle="Input" showDropDown="false" showErrorMessage="true" showInputMessage="true" sqref="L5:P1000" type="whole">
      <formula1>1</formula1>
      <formula2>5</formula2>
    </dataValidation>
    <dataValidation allowBlank="true" error="Choose a value from the list." errorStyle="stop" operator="between" showDropDown="false" showErrorMessage="true" showInputMessage="false" sqref="U5:AH1000" type="list">
      <formula1>"Y"</formula1>
      <formula2>0</formula2>
    </dataValidation>
    <dataValidation allowBlank="true" error="Choose a value from the list." errorStyle="stop" operator="between" showDropDown="false" showErrorMessage="true" showInputMessage="false" sqref="AI5:AI1000" type="list">
      <formula1>Lists!$J$2:$J$3</formula1>
      <formula2>0</formula2>
    </dataValidation>
    <dataValidation allowBlank="true" error="Choose a value from the list." errorStyle="stop" operator="greaterThan" showDropDown="false" showErrorMessage="true" showInputMessage="false" sqref="AJ5:AJ1000" type="date">
      <formula1>DATE(2000,1,1)</formula1>
      <formula2>0</formula2>
    </dataValidation>
    <dataValidation allowBlank="true" errorStyle="stop" operator="between" showDropDown="false" showErrorMessage="false" showInputMessage="false" sqref="AO5:AO1000" type="list">
      <formula1>Strategy_Library!$A$5:$A$400</formula1>
      <formula2>0</formula2>
    </dataValidation>
    <dataValidation allowBlank="true" errorStyle="stop" operator="between" showDropDown="false" showErrorMessage="false" showInputMessage="false" sqref="AP5:AP1000" type="whole">
      <formula1>1</formula1>
      <formula2>5</formula2>
    </dataValidation>
    <dataValidation allowBlank="true" errorStyle="stop" operator="between" showDropDown="false" showErrorMessage="false" showInputMessage="false" sqref="AR5:AR10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646"/>
    <pageSetUpPr fitToPage="false"/>
  </sheetPr>
  <dimension ref="A1:AJ3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4" min="4" style="0" width="24"/>
    <col collapsed="false" customWidth="true" hidden="false" outlineLevel="0" max="5" min="5" style="0" width="12"/>
    <col collapsed="false" customWidth="true" hidden="false" outlineLevel="0" max="7" min="6" style="0" width="6"/>
    <col collapsed="false" customWidth="true" hidden="false" outlineLevel="0" max="8" min="8" style="0" width="22"/>
    <col collapsed="false" customWidth="true" hidden="false" outlineLevel="0" max="9" min="9" style="0" width="18"/>
    <col collapsed="false" customWidth="true" hidden="false" outlineLevel="0" max="10" min="10" style="0" width="30"/>
    <col collapsed="false" customWidth="true" hidden="false" outlineLevel="0" max="14" min="11" style="0" width="8"/>
    <col collapsed="false" customWidth="true" hidden="false" outlineLevel="0" max="15" min="15" style="0" width="13"/>
    <col collapsed="false" customWidth="true" hidden="false" outlineLevel="0" max="16" min="16" style="0" width="10"/>
    <col collapsed="false" customWidth="true" hidden="false" outlineLevel="0" max="17" min="17" style="0" width="9"/>
    <col collapsed="false" customWidth="true" hidden="false" outlineLevel="0" max="18" min="18" style="0" width="7"/>
    <col collapsed="false" customWidth="true" hidden="false" outlineLevel="0" max="20" min="19" style="0" width="36"/>
    <col collapsed="false" customWidth="true" hidden="false" outlineLevel="0" max="22" min="21" style="0" width="8"/>
    <col collapsed="false" customWidth="true" hidden="false" outlineLevel="0" max="24" min="23" style="0" width="11"/>
    <col collapsed="false" customWidth="true" hidden="false" outlineLevel="0" max="25" min="25" style="0" width="15"/>
    <col collapsed="false" customWidth="true" hidden="false" outlineLevel="0" max="26" min="26" style="0" width="14"/>
    <col collapsed="false" customWidth="true" hidden="false" outlineLevel="0" max="27" min="27" style="0" width="11"/>
    <col collapsed="false" customWidth="true" hidden="false" outlineLevel="0" max="28" min="28" style="0" width="14"/>
    <col collapsed="false" customWidth="true" hidden="false" outlineLevel="0" max="29" min="29" style="0" width="7"/>
    <col collapsed="false" customWidth="true" hidden="false" outlineLevel="0" max="30" min="30" style="0" width="13"/>
    <col collapsed="false" customWidth="true" hidden="false" outlineLevel="0" max="31" min="31" style="0" width="28"/>
    <col collapsed="false" customWidth="true" hidden="false" outlineLevel="0" max="32" min="32" style="0" width="11"/>
    <col collapsed="false" customWidth="true" hidden="false" outlineLevel="0" max="33" min="33" style="0" width="12"/>
    <col collapsed="false" customWidth="true" hidden="false" outlineLevel="0" max="34" min="34" style="0" width="26"/>
    <col collapsed="false" customWidth="true" hidden="false" outlineLevel="0" max="35" min="35" style="0" width="14"/>
    <col collapsed="false" customWidth="true" hidden="false" outlineLevel="0" max="36" min="36" style="0" width="11"/>
  </cols>
  <sheetData>
    <row r="1" customFormat="false" ht="17.35" hidden="false" customHeight="false" outlineLevel="0" collapsed="false">
      <c r="A1" s="7" t="s">
        <v>327</v>
      </c>
    </row>
    <row r="2" customFormat="false" ht="15" hidden="false" customHeight="false" outlineLevel="0" collapsed="false">
      <c r="A2" s="8" t="s">
        <v>328</v>
      </c>
    </row>
    <row r="4" customFormat="false" ht="48" hidden="false" customHeight="true" outlineLevel="0" collapsed="false">
      <c r="A4" s="11" t="s">
        <v>329</v>
      </c>
      <c r="B4" s="10" t="s">
        <v>330</v>
      </c>
      <c r="C4" s="10" t="s">
        <v>152</v>
      </c>
      <c r="D4" s="11" t="s">
        <v>154</v>
      </c>
      <c r="E4" s="11" t="s">
        <v>114</v>
      </c>
      <c r="F4" s="11" t="s">
        <v>168</v>
      </c>
      <c r="G4" s="11" t="s">
        <v>331</v>
      </c>
      <c r="H4" s="10" t="s">
        <v>42</v>
      </c>
      <c r="I4" s="10" t="s">
        <v>332</v>
      </c>
      <c r="J4" s="10" t="s">
        <v>333</v>
      </c>
      <c r="K4" s="10" t="s">
        <v>334</v>
      </c>
      <c r="L4" s="10" t="s">
        <v>335</v>
      </c>
      <c r="M4" s="10" t="s">
        <v>336</v>
      </c>
      <c r="N4" s="10" t="s">
        <v>337</v>
      </c>
      <c r="O4" s="10" t="s">
        <v>338</v>
      </c>
      <c r="P4" s="10" t="s">
        <v>339</v>
      </c>
      <c r="Q4" s="11" t="s">
        <v>96</v>
      </c>
      <c r="R4" s="11" t="s">
        <v>340</v>
      </c>
      <c r="S4" s="10" t="s">
        <v>341</v>
      </c>
      <c r="T4" s="10" t="s">
        <v>342</v>
      </c>
      <c r="U4" s="11" t="s">
        <v>343</v>
      </c>
      <c r="V4" s="11" t="s">
        <v>344</v>
      </c>
      <c r="W4" s="11" t="s">
        <v>345</v>
      </c>
      <c r="X4" s="10" t="s">
        <v>346</v>
      </c>
      <c r="Y4" s="10" t="s">
        <v>347</v>
      </c>
      <c r="Z4" s="10" t="s">
        <v>348</v>
      </c>
      <c r="AA4" s="10" t="s">
        <v>349</v>
      </c>
      <c r="AB4" s="10" t="s">
        <v>350</v>
      </c>
      <c r="AC4" s="11" t="s">
        <v>351</v>
      </c>
      <c r="AD4" s="11" t="s">
        <v>352</v>
      </c>
      <c r="AE4" s="10" t="s">
        <v>183</v>
      </c>
      <c r="AF4" s="10" t="s">
        <v>353</v>
      </c>
      <c r="AG4" s="10" t="s">
        <v>354</v>
      </c>
      <c r="AH4" s="10" t="s">
        <v>355</v>
      </c>
      <c r="AI4" s="10" t="s">
        <v>356</v>
      </c>
      <c r="AJ4" s="10" t="s">
        <v>357</v>
      </c>
    </row>
    <row r="5" customFormat="false" ht="15" hidden="false" customHeight="false" outlineLevel="0" collapsed="false">
      <c r="A5" s="22" t="str">
        <f aca="false">IF($C5="","","R"&amp;TEXT(ROW()-4,"00000"))</f>
        <v>R00001</v>
      </c>
      <c r="B5" s="17" t="n">
        <v>45931</v>
      </c>
      <c r="C5" s="13" t="s">
        <v>242</v>
      </c>
      <c r="D5" s="22" t="str">
        <f aca="false">IF($C5="","",IFERROR(INDEX(Asset_Register!$C$5:$C$1000,MATCH($C5,Asset_Register!$A$5:$A$1000,0)),"Not in register"))</f>
        <v>Molten sulphur pump</v>
      </c>
      <c r="E5" s="22" t="str">
        <f aca="false">IF($C5="","",IFERROR(INDEX(Asset_Register!$D$5:$D$1000,MATCH($C5,Asset_Register!$A$5:$A$1000,0)),"Not in register"))</f>
        <v>Acid plant</v>
      </c>
      <c r="F5" s="22" t="str">
        <f aca="false">IF($C5="","",IFERROR(INDEX(Asset_Register!$R$5:$R$1000,MATCH($C5,Asset_Register!$A$5:$A$1000,0)),"Not in register"))</f>
        <v>B</v>
      </c>
      <c r="G5" s="22" t="n">
        <f aca="false">IF($C5="","",IFERROR(INDEX(Asset_Register!$Q$5:$Q$1000,MATCH($C5,Asset_Register!$A$5:$A$1000,0)),"Not in register"))</f>
        <v>61</v>
      </c>
      <c r="H5" s="13" t="s">
        <v>48</v>
      </c>
      <c r="I5" s="13" t="s">
        <v>171</v>
      </c>
      <c r="J5" s="23" t="s">
        <v>358</v>
      </c>
      <c r="K5" s="13" t="n">
        <v>2.4</v>
      </c>
      <c r="L5" s="13" t="s">
        <v>359</v>
      </c>
      <c r="M5" s="13" t="n">
        <v>4.5</v>
      </c>
      <c r="N5" s="13" t="n">
        <v>7.1</v>
      </c>
      <c r="O5" s="13" t="s">
        <v>360</v>
      </c>
      <c r="P5" s="13"/>
      <c r="Q5" s="22" t="str">
        <f aca="false">IF($C5="","",IF($P5&lt;&gt;"",$P5,IF(AND(ISNUMBER($K5),ISNUMBER($M5),ISNUMBER($N5)),IF($O5="Lower is worse",IF($K5&lt;=$N5,"Danger",IF($K5&lt;=$M5,"Alert","OK")),IF($K5&gt;=$N5,"Danger",IF($K5&gt;=$M5,"Alert","OK"))),"Not set")))</f>
        <v>OK</v>
      </c>
      <c r="R5" s="22" t="n">
        <f aca="false">IF(OR($Q5="",$Q5="Not set"),"",MATCH($Q5,Lists!$F$2:$F$4,0)-1)</f>
        <v>0</v>
      </c>
      <c r="S5" s="23"/>
      <c r="T5" s="23"/>
      <c r="U5" s="22" t="str">
        <f aca="false">IF(OR($Q5="",$Q5="OK",$Q5="Not set",NOT(ISNUMBER($G5))),"",ROUND($G5*IF($Q5="Danger",Lists!$M$15,Lists!$M$16),0))</f>
        <v/>
      </c>
      <c r="V5" s="22" t="str">
        <f aca="false">IF($U5="","",IF(OR($Q5="Danger",$U5&gt;=Lists!$M$10),"P1",IF($U5&gt;=Lists!$M$11,"P2","P3")))</f>
        <v/>
      </c>
      <c r="W5" s="24" t="str">
        <f aca="false">IF(OR($V5="",$B5=""),"",$B5+INDEX(Lists!$N$10:$N$12,MATCH($V5,Lists!$L$10:$L$12,0)))</f>
        <v/>
      </c>
      <c r="X5" s="13"/>
      <c r="Y5" s="13" t="s">
        <v>361</v>
      </c>
      <c r="Z5" s="13" t="s">
        <v>53</v>
      </c>
      <c r="AA5" s="17"/>
      <c r="AB5" s="13"/>
      <c r="AC5" s="22" t="str">
        <f aca="true">IF(OR($U5="",$B5=""),"",IF($AA5&lt;&gt;"",$AA5-$B5,TODAY()-$B5))</f>
        <v/>
      </c>
      <c r="AD5" s="22" t="str">
        <f aca="true">IF($W5="","",IF($Y5="Closed",IF($AA5="","Closed",IF($AA5&lt;=$W5,"Closed on time","Closed late")),IF(TODAY()&gt;$W5,"Overdue","Within time")))</f>
        <v/>
      </c>
      <c r="AE5" s="23"/>
      <c r="AF5" s="13"/>
      <c r="AG5" s="13"/>
      <c r="AH5" s="13"/>
      <c r="AI5" s="13"/>
      <c r="AJ5" s="13"/>
    </row>
    <row r="6" customFormat="false" ht="15" hidden="false" customHeight="false" outlineLevel="0" collapsed="false">
      <c r="A6" s="22" t="str">
        <f aca="false">IF($C6="","","R"&amp;TEXT(ROW()-4,"00000"))</f>
        <v>R00002</v>
      </c>
      <c r="B6" s="17" t="n">
        <v>45931</v>
      </c>
      <c r="C6" s="13" t="s">
        <v>271</v>
      </c>
      <c r="D6" s="22" t="str">
        <f aca="false">IF($C6="","",IFERROR(INDEX(Asset_Register!$C$5:$C$1000,MATCH($C6,Asset_Register!$A$5:$A$1000,0)),"Not in register"))</f>
        <v>Instrument air receiver</v>
      </c>
      <c r="E6" s="22" t="str">
        <f aca="false">IF($C6="","",IFERROR(INDEX(Asset_Register!$D$5:$D$1000,MATCH($C6,Asset_Register!$A$5:$A$1000,0)),"Not in register"))</f>
        <v>Acid plant</v>
      </c>
      <c r="F6" s="22" t="str">
        <f aca="false">IF($C6="","",IFERROR(INDEX(Asset_Register!$R$5:$R$1000,MATCH($C6,Asset_Register!$A$5:$A$1000,0)),"Not in register"))</f>
        <v>B</v>
      </c>
      <c r="G6" s="22" t="n">
        <f aca="false">IF($C6="","",IFERROR(INDEX(Asset_Register!$Q$5:$Q$1000,MATCH($C6,Asset_Register!$A$5:$A$1000,0)),"Not in register"))</f>
        <v>53</v>
      </c>
      <c r="H6" s="13" t="s">
        <v>69</v>
      </c>
      <c r="I6" s="13" t="s">
        <v>172</v>
      </c>
      <c r="J6" s="23" t="s">
        <v>362</v>
      </c>
      <c r="K6" s="13" t="n">
        <v>12</v>
      </c>
      <c r="L6" s="13" t="s">
        <v>363</v>
      </c>
      <c r="M6" s="13" t="n">
        <v>30</v>
      </c>
      <c r="N6" s="13" t="n">
        <v>40</v>
      </c>
      <c r="O6" s="13" t="s">
        <v>360</v>
      </c>
      <c r="P6" s="13"/>
      <c r="Q6" s="22" t="str">
        <f aca="false">IF($C6="","",IF($P6&lt;&gt;"",$P6,IF(AND(ISNUMBER($K6),ISNUMBER($M6),ISNUMBER($N6)),IF($O6="Lower is worse",IF($K6&lt;=$N6,"Danger",IF($K6&lt;=$M6,"Alert","OK")),IF($K6&gt;=$N6,"Danger",IF($K6&gt;=$M6,"Alert","OK"))),"Not set")))</f>
        <v>OK</v>
      </c>
      <c r="R6" s="22" t="n">
        <f aca="false">IF(OR($Q6="",$Q6="Not set"),"",MATCH($Q6,Lists!$F$2:$F$4,0)-1)</f>
        <v>0</v>
      </c>
      <c r="S6" s="23"/>
      <c r="T6" s="23"/>
      <c r="U6" s="22" t="str">
        <f aca="false">IF(OR($Q6="",$Q6="OK",$Q6="Not set",NOT(ISNUMBER($G6))),"",ROUND($G6*IF($Q6="Danger",Lists!$M$15,Lists!$M$16),0))</f>
        <v/>
      </c>
      <c r="V6" s="22" t="str">
        <f aca="false">IF($U6="","",IF(OR($Q6="Danger",$U6&gt;=Lists!$M$10),"P1",IF($U6&gt;=Lists!$M$11,"P2","P3")))</f>
        <v/>
      </c>
      <c r="W6" s="24" t="str">
        <f aca="false">IF(OR($V6="",$B6=""),"",$B6+INDEX(Lists!$N$10:$N$12,MATCH($V6,Lists!$L$10:$L$12,0)))</f>
        <v/>
      </c>
      <c r="X6" s="13"/>
      <c r="Y6" s="13" t="s">
        <v>361</v>
      </c>
      <c r="Z6" s="13" t="s">
        <v>53</v>
      </c>
      <c r="AA6" s="17"/>
      <c r="AB6" s="13"/>
      <c r="AC6" s="22" t="str">
        <f aca="true">IF(OR($U6="",$B6=""),"",IF($AA6&lt;&gt;"",$AA6-$B6,TODAY()-$B6))</f>
        <v/>
      </c>
      <c r="AD6" s="22" t="str">
        <f aca="true">IF($W6="","",IF($Y6="Closed",IF($AA6="","Closed",IF($AA6&lt;=$W6,"Closed on time","Closed late")),IF(TODAY()&gt;$W6,"Overdue","Within time")))</f>
        <v/>
      </c>
      <c r="AE6" s="23"/>
      <c r="AF6" s="13"/>
      <c r="AG6" s="13"/>
      <c r="AH6" s="13"/>
      <c r="AI6" s="13"/>
      <c r="AJ6" s="13"/>
    </row>
    <row r="7" customFormat="false" ht="15" hidden="false" customHeight="false" outlineLevel="0" collapsed="false">
      <c r="A7" s="22" t="str">
        <f aca="false">IF($C7="","","R"&amp;TEXT(ROW()-4,"00000"))</f>
        <v>R00003</v>
      </c>
      <c r="B7" s="17" t="n">
        <v>45932</v>
      </c>
      <c r="C7" s="13" t="s">
        <v>234</v>
      </c>
      <c r="D7" s="22" t="str">
        <f aca="false">IF($C7="","",IFERROR(INDEX(Asset_Register!$C$5:$C$1000,MATCH($C7,Asset_Register!$A$5:$A$1000,0)),"Not in register"))</f>
        <v>Boiler feed water pump A</v>
      </c>
      <c r="E7" s="22" t="str">
        <f aca="false">IF($C7="","",IFERROR(INDEX(Asset_Register!$D$5:$D$1000,MATCH($C7,Asset_Register!$A$5:$A$1000,0)),"Not in register"))</f>
        <v>Acid plant</v>
      </c>
      <c r="F7" s="22" t="str">
        <f aca="false">IF($C7="","",IFERROR(INDEX(Asset_Register!$R$5:$R$1000,MATCH($C7,Asset_Register!$A$5:$A$1000,0)),"Not in register"))</f>
        <v>A</v>
      </c>
      <c r="G7" s="22" t="n">
        <f aca="false">IF($C7="","",IFERROR(INDEX(Asset_Register!$Q$5:$Q$1000,MATCH($C7,Asset_Register!$A$5:$A$1000,0)),"Not in register"))</f>
        <v>75</v>
      </c>
      <c r="H7" s="13" t="s">
        <v>48</v>
      </c>
      <c r="I7" s="13" t="s">
        <v>171</v>
      </c>
      <c r="J7" s="23" t="s">
        <v>358</v>
      </c>
      <c r="K7" s="13" t="n">
        <v>2.5</v>
      </c>
      <c r="L7" s="13" t="s">
        <v>359</v>
      </c>
      <c r="M7" s="13" t="n">
        <v>4.5</v>
      </c>
      <c r="N7" s="13" t="n">
        <v>7.1</v>
      </c>
      <c r="O7" s="13" t="s">
        <v>360</v>
      </c>
      <c r="P7" s="13"/>
      <c r="Q7" s="22" t="str">
        <f aca="false">IF($C7="","",IF($P7&lt;&gt;"",$P7,IF(AND(ISNUMBER($K7),ISNUMBER($M7),ISNUMBER($N7)),IF($O7="Lower is worse",IF($K7&lt;=$N7,"Danger",IF($K7&lt;=$M7,"Alert","OK")),IF($K7&gt;=$N7,"Danger",IF($K7&gt;=$M7,"Alert","OK"))),"Not set")))</f>
        <v>OK</v>
      </c>
      <c r="R7" s="22" t="n">
        <f aca="false">IF(OR($Q7="",$Q7="Not set"),"",MATCH($Q7,Lists!$F$2:$F$4,0)-1)</f>
        <v>0</v>
      </c>
      <c r="S7" s="23"/>
      <c r="T7" s="23"/>
      <c r="U7" s="22" t="str">
        <f aca="false">IF(OR($Q7="",$Q7="OK",$Q7="Not set",NOT(ISNUMBER($G7))),"",ROUND($G7*IF($Q7="Danger",Lists!$M$15,Lists!$M$16),0))</f>
        <v/>
      </c>
      <c r="V7" s="22" t="str">
        <f aca="false">IF($U7="","",IF(OR($Q7="Danger",$U7&gt;=Lists!$M$10),"P1",IF($U7&gt;=Lists!$M$11,"P2","P3")))</f>
        <v/>
      </c>
      <c r="W7" s="24" t="str">
        <f aca="false">IF(OR($V7="",$B7=""),"",$B7+INDEX(Lists!$N$10:$N$12,MATCH($V7,Lists!$L$10:$L$12,0)))</f>
        <v/>
      </c>
      <c r="X7" s="13"/>
      <c r="Y7" s="13" t="s">
        <v>361</v>
      </c>
      <c r="Z7" s="13" t="s">
        <v>53</v>
      </c>
      <c r="AA7" s="17"/>
      <c r="AB7" s="13"/>
      <c r="AC7" s="22" t="str">
        <f aca="true">IF(OR($U7="",$B7=""),"",IF($AA7&lt;&gt;"",$AA7-$B7,TODAY()-$B7))</f>
        <v/>
      </c>
      <c r="AD7" s="22" t="str">
        <f aca="true">IF($W7="","",IF($Y7="Closed",IF($AA7="","Closed",IF($AA7&lt;=$W7,"Closed on time","Closed late")),IF(TODAY()&gt;$W7,"Overdue","Within time")))</f>
        <v/>
      </c>
      <c r="AE7" s="23"/>
      <c r="AF7" s="13"/>
      <c r="AG7" s="13"/>
      <c r="AH7" s="13"/>
      <c r="AI7" s="13"/>
      <c r="AJ7" s="13"/>
    </row>
    <row r="8" customFormat="false" ht="15" hidden="false" customHeight="false" outlineLevel="0" collapsed="false">
      <c r="A8" s="22" t="str">
        <f aca="false">IF($C8="","","R"&amp;TEXT(ROW()-4,"00000"))</f>
        <v>R00004</v>
      </c>
      <c r="B8" s="17" t="n">
        <v>45932</v>
      </c>
      <c r="C8" s="13" t="s">
        <v>246</v>
      </c>
      <c r="D8" s="22" t="str">
        <f aca="false">IF($C8="","",IFERROR(INDEX(Asset_Register!$C$5:$C$1000,MATCH($C8,Asset_Register!$A$5:$A$1000,0)),"Not in register"))</f>
        <v>Sulphur melter agitator</v>
      </c>
      <c r="E8" s="22" t="str">
        <f aca="false">IF($C8="","",IFERROR(INDEX(Asset_Register!$D$5:$D$1000,MATCH($C8,Asset_Register!$A$5:$A$1000,0)),"Not in register"))</f>
        <v>Acid plant</v>
      </c>
      <c r="F8" s="22" t="str">
        <f aca="false">IF($C8="","",IFERROR(INDEX(Asset_Register!$R$5:$R$1000,MATCH($C8,Asset_Register!$A$5:$A$1000,0)),"Not in register"))</f>
        <v>C</v>
      </c>
      <c r="G8" s="22" t="n">
        <f aca="false">IF($C8="","",IFERROR(INDEX(Asset_Register!$Q$5:$Q$1000,MATCH($C8,Asset_Register!$A$5:$A$1000,0)),"Not in register"))</f>
        <v>43</v>
      </c>
      <c r="H8" s="13" t="s">
        <v>48</v>
      </c>
      <c r="I8" s="13" t="s">
        <v>171</v>
      </c>
      <c r="J8" s="23" t="s">
        <v>358</v>
      </c>
      <c r="K8" s="13" t="n">
        <v>1.4</v>
      </c>
      <c r="L8" s="13" t="s">
        <v>359</v>
      </c>
      <c r="M8" s="13" t="n">
        <v>4.5</v>
      </c>
      <c r="N8" s="13" t="n">
        <v>7.1</v>
      </c>
      <c r="O8" s="13" t="s">
        <v>360</v>
      </c>
      <c r="P8" s="13"/>
      <c r="Q8" s="22" t="str">
        <f aca="false">IF($C8="","",IF($P8&lt;&gt;"",$P8,IF(AND(ISNUMBER($K8),ISNUMBER($M8),ISNUMBER($N8)),IF($O8="Lower is worse",IF($K8&lt;=$N8,"Danger",IF($K8&lt;=$M8,"Alert","OK")),IF($K8&gt;=$N8,"Danger",IF($K8&gt;=$M8,"Alert","OK"))),"Not set")))</f>
        <v>OK</v>
      </c>
      <c r="R8" s="22" t="n">
        <f aca="false">IF(OR($Q8="",$Q8="Not set"),"",MATCH($Q8,Lists!$F$2:$F$4,0)-1)</f>
        <v>0</v>
      </c>
      <c r="S8" s="23"/>
      <c r="T8" s="23"/>
      <c r="U8" s="22" t="str">
        <f aca="false">IF(OR($Q8="",$Q8="OK",$Q8="Not set",NOT(ISNUMBER($G8))),"",ROUND($G8*IF($Q8="Danger",Lists!$M$15,Lists!$M$16),0))</f>
        <v/>
      </c>
      <c r="V8" s="22" t="str">
        <f aca="false">IF($U8="","",IF(OR($Q8="Danger",$U8&gt;=Lists!$M$10),"P1",IF($U8&gt;=Lists!$M$11,"P2","P3")))</f>
        <v/>
      </c>
      <c r="W8" s="24" t="str">
        <f aca="false">IF(OR($V8="",$B8=""),"",$B8+INDEX(Lists!$N$10:$N$12,MATCH($V8,Lists!$L$10:$L$12,0)))</f>
        <v/>
      </c>
      <c r="X8" s="13"/>
      <c r="Y8" s="13" t="s">
        <v>361</v>
      </c>
      <c r="Z8" s="13" t="s">
        <v>53</v>
      </c>
      <c r="AA8" s="17"/>
      <c r="AB8" s="13"/>
      <c r="AC8" s="22" t="str">
        <f aca="true">IF(OR($U8="",$B8=""),"",IF($AA8&lt;&gt;"",$AA8-$B8,TODAY()-$B8))</f>
        <v/>
      </c>
      <c r="AD8" s="22" t="str">
        <f aca="true">IF($W8="","",IF($Y8="Closed",IF($AA8="","Closed",IF($AA8&lt;=$W8,"Closed on time","Closed late")),IF(TODAY()&gt;$W8,"Overdue","Within time")))</f>
        <v/>
      </c>
      <c r="AE8" s="23"/>
      <c r="AF8" s="13"/>
      <c r="AG8" s="13"/>
      <c r="AH8" s="13"/>
      <c r="AI8" s="13"/>
      <c r="AJ8" s="13"/>
    </row>
    <row r="9" customFormat="false" ht="15" hidden="false" customHeight="false" outlineLevel="0" collapsed="false">
      <c r="A9" s="22" t="str">
        <f aca="false">IF($C9="","","R"&amp;TEXT(ROW()-4,"00000"))</f>
        <v>R00005</v>
      </c>
      <c r="B9" s="17" t="n">
        <v>45935</v>
      </c>
      <c r="C9" s="13" t="s">
        <v>238</v>
      </c>
      <c r="D9" s="22" t="str">
        <f aca="false">IF($C9="","",IFERROR(INDEX(Asset_Register!$C$5:$C$1000,MATCH($C9,Asset_Register!$A$5:$A$1000,0)),"Not in register"))</f>
        <v>Boiler feed water pump B</v>
      </c>
      <c r="E9" s="22" t="str">
        <f aca="false">IF($C9="","",IFERROR(INDEX(Asset_Register!$D$5:$D$1000,MATCH($C9,Asset_Register!$A$5:$A$1000,0)),"Not in register"))</f>
        <v>Acid plant</v>
      </c>
      <c r="F9" s="22" t="str">
        <f aca="false">IF($C9="","",IFERROR(INDEX(Asset_Register!$R$5:$R$1000,MATCH($C9,Asset_Register!$A$5:$A$1000,0)),"Not in register"))</f>
        <v>A</v>
      </c>
      <c r="G9" s="22" t="n">
        <f aca="false">IF($C9="","",IFERROR(INDEX(Asset_Register!$Q$5:$Q$1000,MATCH($C9,Asset_Register!$A$5:$A$1000,0)),"Not in register"))</f>
        <v>71</v>
      </c>
      <c r="H9" s="13" t="s">
        <v>48</v>
      </c>
      <c r="I9" s="13" t="s">
        <v>171</v>
      </c>
      <c r="J9" s="23" t="s">
        <v>358</v>
      </c>
      <c r="K9" s="13" t="n">
        <v>1.8</v>
      </c>
      <c r="L9" s="13" t="s">
        <v>359</v>
      </c>
      <c r="M9" s="13" t="n">
        <v>4.5</v>
      </c>
      <c r="N9" s="13" t="n">
        <v>7.1</v>
      </c>
      <c r="O9" s="13" t="s">
        <v>360</v>
      </c>
      <c r="P9" s="13"/>
      <c r="Q9" s="22" t="str">
        <f aca="false">IF($C9="","",IF($P9&lt;&gt;"",$P9,IF(AND(ISNUMBER($K9),ISNUMBER($M9),ISNUMBER($N9)),IF($O9="Lower is worse",IF($K9&lt;=$N9,"Danger",IF($K9&lt;=$M9,"Alert","OK")),IF($K9&gt;=$N9,"Danger",IF($K9&gt;=$M9,"Alert","OK"))),"Not set")))</f>
        <v>OK</v>
      </c>
      <c r="R9" s="22" t="n">
        <f aca="false">IF(OR($Q9="",$Q9="Not set"),"",MATCH($Q9,Lists!$F$2:$F$4,0)-1)</f>
        <v>0</v>
      </c>
      <c r="S9" s="23"/>
      <c r="T9" s="23"/>
      <c r="U9" s="22" t="str">
        <f aca="false">IF(OR($Q9="",$Q9="OK",$Q9="Not set",NOT(ISNUMBER($G9))),"",ROUND($G9*IF($Q9="Danger",Lists!$M$15,Lists!$M$16),0))</f>
        <v/>
      </c>
      <c r="V9" s="22" t="str">
        <f aca="false">IF($U9="","",IF(OR($Q9="Danger",$U9&gt;=Lists!$M$10),"P1",IF($U9&gt;=Lists!$M$11,"P2","P3")))</f>
        <v/>
      </c>
      <c r="W9" s="24" t="str">
        <f aca="false">IF(OR($V9="",$B9=""),"",$B9+INDEX(Lists!$N$10:$N$12,MATCH($V9,Lists!$L$10:$L$12,0)))</f>
        <v/>
      </c>
      <c r="X9" s="13"/>
      <c r="Y9" s="13" t="s">
        <v>361</v>
      </c>
      <c r="Z9" s="13" t="s">
        <v>53</v>
      </c>
      <c r="AA9" s="17"/>
      <c r="AB9" s="13"/>
      <c r="AC9" s="22" t="str">
        <f aca="true">IF(OR($U9="",$B9=""),"",IF($AA9&lt;&gt;"",$AA9-$B9,TODAY()-$B9))</f>
        <v/>
      </c>
      <c r="AD9" s="22" t="str">
        <f aca="true">IF($W9="","",IF($Y9="Closed",IF($AA9="","Closed",IF($AA9&lt;=$W9,"Closed on time","Closed late")),IF(TODAY()&gt;$W9,"Overdue","Within time")))</f>
        <v/>
      </c>
      <c r="AE9" s="23"/>
      <c r="AF9" s="13"/>
      <c r="AG9" s="13"/>
      <c r="AH9" s="13"/>
      <c r="AI9" s="13"/>
      <c r="AJ9" s="13"/>
    </row>
    <row r="10" customFormat="false" ht="15" hidden="false" customHeight="false" outlineLevel="0" collapsed="false">
      <c r="A10" s="22" t="str">
        <f aca="false">IF($C10="","","R"&amp;TEXT(ROW()-4,"00000"))</f>
        <v>R00006</v>
      </c>
      <c r="B10" s="17" t="n">
        <v>45935</v>
      </c>
      <c r="C10" s="13" t="s">
        <v>234</v>
      </c>
      <c r="D10" s="22" t="str">
        <f aca="false">IF($C10="","",IFERROR(INDEX(Asset_Register!$C$5:$C$1000,MATCH($C10,Asset_Register!$A$5:$A$1000,0)),"Not in register"))</f>
        <v>Boiler feed water pump A</v>
      </c>
      <c r="E10" s="22" t="str">
        <f aca="false">IF($C10="","",IFERROR(INDEX(Asset_Register!$D$5:$D$1000,MATCH($C10,Asset_Register!$A$5:$A$1000,0)),"Not in register"))</f>
        <v>Acid plant</v>
      </c>
      <c r="F10" s="22" t="str">
        <f aca="false">IF($C10="","",IFERROR(INDEX(Asset_Register!$R$5:$R$1000,MATCH($C10,Asset_Register!$A$5:$A$1000,0)),"Not in register"))</f>
        <v>A</v>
      </c>
      <c r="G10" s="22" t="n">
        <f aca="false">IF($C10="","",IFERROR(INDEX(Asset_Register!$Q$5:$Q$1000,MATCH($C10,Asset_Register!$A$5:$A$1000,0)),"Not in register"))</f>
        <v>75</v>
      </c>
      <c r="H10" s="13" t="s">
        <v>74</v>
      </c>
      <c r="I10" s="13" t="s">
        <v>75</v>
      </c>
      <c r="J10" s="23" t="s">
        <v>364</v>
      </c>
      <c r="K10" s="13" t="n">
        <v>150</v>
      </c>
      <c r="L10" s="13" t="s">
        <v>365</v>
      </c>
      <c r="M10" s="13" t="n">
        <v>1000</v>
      </c>
      <c r="N10" s="13" t="n">
        <v>2000</v>
      </c>
      <c r="O10" s="13" t="s">
        <v>360</v>
      </c>
      <c r="P10" s="13"/>
      <c r="Q10" s="22" t="str">
        <f aca="false">IF($C10="","",IF($P10&lt;&gt;"",$P10,IF(AND(ISNUMBER($K10),ISNUMBER($M10),ISNUMBER($N10)),IF($O10="Lower is worse",IF($K10&lt;=$N10,"Danger",IF($K10&lt;=$M10,"Alert","OK")),IF($K10&gt;=$N10,"Danger",IF($K10&gt;=$M10,"Alert","OK"))),"Not set")))</f>
        <v>OK</v>
      </c>
      <c r="R10" s="22" t="n">
        <f aca="false">IF(OR($Q10="",$Q10="Not set"),"",MATCH($Q10,Lists!$F$2:$F$4,0)-1)</f>
        <v>0</v>
      </c>
      <c r="S10" s="23"/>
      <c r="T10" s="23"/>
      <c r="U10" s="22" t="str">
        <f aca="false">IF(OR($Q10="",$Q10="OK",$Q10="Not set",NOT(ISNUMBER($G10))),"",ROUND($G10*IF($Q10="Danger",Lists!$M$15,Lists!$M$16),0))</f>
        <v/>
      </c>
      <c r="V10" s="22" t="str">
        <f aca="false">IF($U10="","",IF(OR($Q10="Danger",$U10&gt;=Lists!$M$10),"P1",IF($U10&gt;=Lists!$M$11,"P2","P3")))</f>
        <v/>
      </c>
      <c r="W10" s="24" t="str">
        <f aca="false">IF(OR($V10="",$B10=""),"",$B10+INDEX(Lists!$N$10:$N$12,MATCH($V10,Lists!$L$10:$L$12,0)))</f>
        <v/>
      </c>
      <c r="X10" s="13"/>
      <c r="Y10" s="13" t="s">
        <v>361</v>
      </c>
      <c r="Z10" s="13" t="s">
        <v>53</v>
      </c>
      <c r="AA10" s="17"/>
      <c r="AB10" s="13"/>
      <c r="AC10" s="22" t="str">
        <f aca="true">IF(OR($U10="",$B10=""),"",IF($AA10&lt;&gt;"",$AA10-$B10,TODAY()-$B10))</f>
        <v/>
      </c>
      <c r="AD10" s="22" t="str">
        <f aca="true">IF($W10="","",IF($Y10="Closed",IF($AA10="","Closed",IF($AA10&lt;=$W10,"Closed on time","Closed late")),IF(TODAY()&gt;$W10,"Overdue","Within time")))</f>
        <v/>
      </c>
      <c r="AE10" s="23"/>
      <c r="AF10" s="13"/>
      <c r="AG10" s="13"/>
      <c r="AH10" s="13"/>
      <c r="AI10" s="13"/>
      <c r="AJ10" s="13"/>
    </row>
    <row r="11" customFormat="false" ht="15" hidden="false" customHeight="false" outlineLevel="0" collapsed="false">
      <c r="A11" s="22" t="str">
        <f aca="false">IF($C11="","","R"&amp;TEXT(ROW()-4,"00000"))</f>
        <v>R00007</v>
      </c>
      <c r="B11" s="17" t="n">
        <v>45938</v>
      </c>
      <c r="C11" s="13" t="s">
        <v>192</v>
      </c>
      <c r="D11" s="22" t="str">
        <f aca="false">IF($C11="","",IFERROR(INDEX(Asset_Register!$C$5:$C$1000,MATCH($C11,Asset_Register!$A$5:$A$1000,0)),"Not in register"))</f>
        <v>Sulphur furnace</v>
      </c>
      <c r="E11" s="22" t="str">
        <f aca="false">IF($C11="","",IFERROR(INDEX(Asset_Register!$D$5:$D$1000,MATCH($C11,Asset_Register!$A$5:$A$1000,0)),"Not in register"))</f>
        <v>Acid plant</v>
      </c>
      <c r="F11" s="22" t="str">
        <f aca="false">IF($C11="","",IFERROR(INDEX(Asset_Register!$R$5:$R$1000,MATCH($C11,Asset_Register!$A$5:$A$1000,0)),"Not in register"))</f>
        <v>A</v>
      </c>
      <c r="G11" s="22" t="n">
        <f aca="false">IF($C11="","",IFERROR(INDEX(Asset_Register!$Q$5:$Q$1000,MATCH($C11,Asset_Register!$A$5:$A$1000,0)),"Not in register"))</f>
        <v>94</v>
      </c>
      <c r="H11" s="13" t="s">
        <v>54</v>
      </c>
      <c r="I11" s="13" t="s">
        <v>55</v>
      </c>
      <c r="J11" s="23" t="s">
        <v>366</v>
      </c>
      <c r="K11" s="13" t="n">
        <v>210</v>
      </c>
      <c r="L11" s="13" t="s">
        <v>367</v>
      </c>
      <c r="M11" s="13" t="n">
        <v>280</v>
      </c>
      <c r="N11" s="13" t="n">
        <v>320</v>
      </c>
      <c r="O11" s="13" t="s">
        <v>360</v>
      </c>
      <c r="P11" s="13"/>
      <c r="Q11" s="22" t="str">
        <f aca="false">IF($C11="","",IF($P11&lt;&gt;"",$P11,IF(AND(ISNUMBER($K11),ISNUMBER($M11),ISNUMBER($N11)),IF($O11="Lower is worse",IF($K11&lt;=$N11,"Danger",IF($K11&lt;=$M11,"Alert","OK")),IF($K11&gt;=$N11,"Danger",IF($K11&gt;=$M11,"Alert","OK"))),"Not set")))</f>
        <v>OK</v>
      </c>
      <c r="R11" s="22" t="n">
        <f aca="false">IF(OR($Q11="",$Q11="Not set"),"",MATCH($Q11,Lists!$F$2:$F$4,0)-1)</f>
        <v>0</v>
      </c>
      <c r="S11" s="23"/>
      <c r="T11" s="23"/>
      <c r="U11" s="22" t="str">
        <f aca="false">IF(OR($Q11="",$Q11="OK",$Q11="Not set",NOT(ISNUMBER($G11))),"",ROUND($G11*IF($Q11="Danger",Lists!$M$15,Lists!$M$16),0))</f>
        <v/>
      </c>
      <c r="V11" s="22" t="str">
        <f aca="false">IF($U11="","",IF(OR($Q11="Danger",$U11&gt;=Lists!$M$10),"P1",IF($U11&gt;=Lists!$M$11,"P2","P3")))</f>
        <v/>
      </c>
      <c r="W11" s="24" t="str">
        <f aca="false">IF(OR($V11="",$B11=""),"",$B11+INDEX(Lists!$N$10:$N$12,MATCH($V11,Lists!$L$10:$L$12,0)))</f>
        <v/>
      </c>
      <c r="X11" s="13"/>
      <c r="Y11" s="13" t="s">
        <v>361</v>
      </c>
      <c r="Z11" s="13" t="s">
        <v>53</v>
      </c>
      <c r="AA11" s="17"/>
      <c r="AB11" s="13"/>
      <c r="AC11" s="22" t="str">
        <f aca="true">IF(OR($U11="",$B11=""),"",IF($AA11&lt;&gt;"",$AA11-$B11,TODAY()-$B11))</f>
        <v/>
      </c>
      <c r="AD11" s="22" t="str">
        <f aca="true">IF($W11="","",IF($Y11="Closed",IF($AA11="","Closed",IF($AA11&lt;=$W11,"Closed on time","Closed late")),IF(TODAY()&gt;$W11,"Overdue","Within time")))</f>
        <v/>
      </c>
      <c r="AE11" s="23"/>
      <c r="AF11" s="13"/>
      <c r="AG11" s="13"/>
      <c r="AH11" s="13"/>
      <c r="AI11" s="13"/>
      <c r="AJ11" s="13"/>
    </row>
    <row r="12" customFormat="false" ht="15" hidden="false" customHeight="false" outlineLevel="0" collapsed="false">
      <c r="A12" s="22" t="str">
        <f aca="false">IF($C12="","","R"&amp;TEXT(ROW()-4,"00000"))</f>
        <v>R00008</v>
      </c>
      <c r="B12" s="17" t="n">
        <v>45940</v>
      </c>
      <c r="C12" s="13" t="s">
        <v>252</v>
      </c>
      <c r="D12" s="22" t="str">
        <f aca="false">IF($C12="","",IFERROR(INDEX(Asset_Register!$C$5:$C$1000,MATCH($C12,Asset_Register!$A$5:$A$1000,0)),"Not in register"))</f>
        <v>Cooling tower fan 1</v>
      </c>
      <c r="E12" s="22" t="str">
        <f aca="false">IF($C12="","",IFERROR(INDEX(Asset_Register!$D$5:$D$1000,MATCH($C12,Asset_Register!$A$5:$A$1000,0)),"Not in register"))</f>
        <v>Acid plant</v>
      </c>
      <c r="F12" s="22" t="str">
        <f aca="false">IF($C12="","",IFERROR(INDEX(Asset_Register!$R$5:$R$1000,MATCH($C12,Asset_Register!$A$5:$A$1000,0)),"Not in register"))</f>
        <v>B</v>
      </c>
      <c r="G12" s="22" t="n">
        <f aca="false">IF($C12="","",IFERROR(INDEX(Asset_Register!$Q$5:$Q$1000,MATCH($C12,Asset_Register!$A$5:$A$1000,0)),"Not in register"))</f>
        <v>50</v>
      </c>
      <c r="H12" s="13" t="s">
        <v>48</v>
      </c>
      <c r="I12" s="13" t="s">
        <v>171</v>
      </c>
      <c r="J12" s="23" t="s">
        <v>368</v>
      </c>
      <c r="K12" s="13" t="n">
        <v>3.2</v>
      </c>
      <c r="L12" s="13" t="s">
        <v>359</v>
      </c>
      <c r="M12" s="13" t="n">
        <v>4.5</v>
      </c>
      <c r="N12" s="13" t="n">
        <v>7.1</v>
      </c>
      <c r="O12" s="13" t="s">
        <v>360</v>
      </c>
      <c r="P12" s="13"/>
      <c r="Q12" s="22" t="str">
        <f aca="false">IF($C12="","",IF($P12&lt;&gt;"",$P12,IF(AND(ISNUMBER($K12),ISNUMBER($M12),ISNUMBER($N12)),IF($O12="Lower is worse",IF($K12&lt;=$N12,"Danger",IF($K12&lt;=$M12,"Alert","OK")),IF($K12&gt;=$N12,"Danger",IF($K12&gt;=$M12,"Alert","OK"))),"Not set")))</f>
        <v>OK</v>
      </c>
      <c r="R12" s="22" t="n">
        <f aca="false">IF(OR($Q12="",$Q12="Not set"),"",MATCH($Q12,Lists!$F$2:$F$4,0)-1)</f>
        <v>0</v>
      </c>
      <c r="S12" s="23"/>
      <c r="T12" s="23"/>
      <c r="U12" s="22" t="str">
        <f aca="false">IF(OR($Q12="",$Q12="OK",$Q12="Not set",NOT(ISNUMBER($G12))),"",ROUND($G12*IF($Q12="Danger",Lists!$M$15,Lists!$M$16),0))</f>
        <v/>
      </c>
      <c r="V12" s="22" t="str">
        <f aca="false">IF($U12="","",IF(OR($Q12="Danger",$U12&gt;=Lists!$M$10),"P1",IF($U12&gt;=Lists!$M$11,"P2","P3")))</f>
        <v/>
      </c>
      <c r="W12" s="24" t="str">
        <f aca="false">IF(OR($V12="",$B12=""),"",$B12+INDEX(Lists!$N$10:$N$12,MATCH($V12,Lists!$L$10:$L$12,0)))</f>
        <v/>
      </c>
      <c r="X12" s="13"/>
      <c r="Y12" s="13" t="s">
        <v>361</v>
      </c>
      <c r="Z12" s="13" t="s">
        <v>53</v>
      </c>
      <c r="AA12" s="17"/>
      <c r="AB12" s="13"/>
      <c r="AC12" s="22" t="str">
        <f aca="true">IF(OR($U12="",$B12=""),"",IF($AA12&lt;&gt;"",$AA12-$B12,TODAY()-$B12))</f>
        <v/>
      </c>
      <c r="AD12" s="22" t="str">
        <f aca="true">IF($W12="","",IF($Y12="Closed",IF($AA12="","Closed",IF($AA12&lt;=$W12,"Closed on time","Closed late")),IF(TODAY()&gt;$W12,"Overdue","Within time")))</f>
        <v/>
      </c>
      <c r="AE12" s="23"/>
      <c r="AF12" s="13"/>
      <c r="AG12" s="13"/>
      <c r="AH12" s="13"/>
      <c r="AI12" s="13"/>
      <c r="AJ12" s="13"/>
    </row>
    <row r="13" customFormat="false" ht="15" hidden="false" customHeight="false" outlineLevel="0" collapsed="false">
      <c r="A13" s="22" t="str">
        <f aca="false">IF($C13="","","R"&amp;TEXT(ROW()-4,"00000"))</f>
        <v>R00009</v>
      </c>
      <c r="B13" s="17" t="n">
        <v>45940</v>
      </c>
      <c r="C13" s="13" t="s">
        <v>276</v>
      </c>
      <c r="D13" s="22" t="str">
        <f aca="false">IF($C13="","",IFERROR(INDEX(Asset_Register!$C$5:$C$1000,MATCH($C13,Asset_Register!$A$5:$A$1000,0)),"Not in register"))</f>
        <v>Calciner kiln 1080</v>
      </c>
      <c r="E13" s="22" t="str">
        <f aca="false">IF($C13="","",IFERROR(INDEX(Asset_Register!$D$5:$D$1000,MATCH($C13,Asset_Register!$A$5:$A$1000,0)),"Not in register"))</f>
        <v>Calciner</v>
      </c>
      <c r="F13" s="22" t="str">
        <f aca="false">IF($C13="","",IFERROR(INDEX(Asset_Register!$R$5:$R$1000,MATCH($C13,Asset_Register!$A$5:$A$1000,0)),"Not in register"))</f>
        <v>A</v>
      </c>
      <c r="G13" s="22" t="n">
        <f aca="false">IF($C13="","",IFERROR(INDEX(Asset_Register!$Q$5:$Q$1000,MATCH($C13,Asset_Register!$A$5:$A$1000,0)),"Not in register"))</f>
        <v>90</v>
      </c>
      <c r="H13" s="13" t="s">
        <v>54</v>
      </c>
      <c r="I13" s="13" t="s">
        <v>55</v>
      </c>
      <c r="J13" s="23" t="s">
        <v>369</v>
      </c>
      <c r="K13" s="13" t="n">
        <v>240</v>
      </c>
      <c r="L13" s="13" t="s">
        <v>367</v>
      </c>
      <c r="M13" s="13" t="n">
        <v>280</v>
      </c>
      <c r="N13" s="13" t="n">
        <v>350</v>
      </c>
      <c r="O13" s="13" t="s">
        <v>360</v>
      </c>
      <c r="P13" s="13"/>
      <c r="Q13" s="22" t="str">
        <f aca="false">IF($C13="","",IF($P13&lt;&gt;"",$P13,IF(AND(ISNUMBER($K13),ISNUMBER($M13),ISNUMBER($N13)),IF($O13="Lower is worse",IF($K13&lt;=$N13,"Danger",IF($K13&lt;=$M13,"Alert","OK")),IF($K13&gt;=$N13,"Danger",IF($K13&gt;=$M13,"Alert","OK"))),"Not set")))</f>
        <v>OK</v>
      </c>
      <c r="R13" s="22" t="n">
        <f aca="false">IF(OR($Q13="",$Q13="Not set"),"",MATCH($Q13,Lists!$F$2:$F$4,0)-1)</f>
        <v>0</v>
      </c>
      <c r="S13" s="23"/>
      <c r="T13" s="23"/>
      <c r="U13" s="22" t="str">
        <f aca="false">IF(OR($Q13="",$Q13="OK",$Q13="Not set",NOT(ISNUMBER($G13))),"",ROUND($G13*IF($Q13="Danger",Lists!$M$15,Lists!$M$16),0))</f>
        <v/>
      </c>
      <c r="V13" s="22" t="str">
        <f aca="false">IF($U13="","",IF(OR($Q13="Danger",$U13&gt;=Lists!$M$10),"P1",IF($U13&gt;=Lists!$M$11,"P2","P3")))</f>
        <v/>
      </c>
      <c r="W13" s="24" t="str">
        <f aca="false">IF(OR($V13="",$B13=""),"",$B13+INDEX(Lists!$N$10:$N$12,MATCH($V13,Lists!$L$10:$L$12,0)))</f>
        <v/>
      </c>
      <c r="X13" s="13"/>
      <c r="Y13" s="13" t="s">
        <v>361</v>
      </c>
      <c r="Z13" s="13" t="s">
        <v>53</v>
      </c>
      <c r="AA13" s="17"/>
      <c r="AB13" s="13"/>
      <c r="AC13" s="22" t="str">
        <f aca="true">IF(OR($U13="",$B13=""),"",IF($AA13&lt;&gt;"",$AA13-$B13,TODAY()-$B13))</f>
        <v/>
      </c>
      <c r="AD13" s="22" t="str">
        <f aca="true">IF($W13="","",IF($Y13="Closed",IF($AA13="","Closed",IF($AA13&lt;=$W13,"Closed on time","Closed late")),IF(TODAY()&gt;$W13,"Overdue","Within time")))</f>
        <v/>
      </c>
      <c r="AE13" s="23"/>
      <c r="AF13" s="13"/>
      <c r="AG13" s="13"/>
      <c r="AH13" s="13"/>
      <c r="AI13" s="13"/>
      <c r="AJ13" s="13"/>
    </row>
    <row r="14" customFormat="false" ht="15" hidden="false" customHeight="false" outlineLevel="0" collapsed="false">
      <c r="A14" s="22" t="str">
        <f aca="false">IF($C14="","","R"&amp;TEXT(ROW()-4,"00000"))</f>
        <v>R00010</v>
      </c>
      <c r="B14" s="17" t="n">
        <v>45940</v>
      </c>
      <c r="C14" s="13" t="s">
        <v>252</v>
      </c>
      <c r="D14" s="22" t="str">
        <f aca="false">IF($C14="","",IFERROR(INDEX(Asset_Register!$C$5:$C$1000,MATCH($C14,Asset_Register!$A$5:$A$1000,0)),"Not in register"))</f>
        <v>Cooling tower fan 1</v>
      </c>
      <c r="E14" s="22" t="str">
        <f aca="false">IF($C14="","",IFERROR(INDEX(Asset_Register!$D$5:$D$1000,MATCH($C14,Asset_Register!$A$5:$A$1000,0)),"Not in register"))</f>
        <v>Acid plant</v>
      </c>
      <c r="F14" s="22" t="str">
        <f aca="false">IF($C14="","",IFERROR(INDEX(Asset_Register!$R$5:$R$1000,MATCH($C14,Asset_Register!$A$5:$A$1000,0)),"Not in register"))</f>
        <v>B</v>
      </c>
      <c r="G14" s="22" t="n">
        <f aca="false">IF($C14="","",IFERROR(INDEX(Asset_Register!$Q$5:$Q$1000,MATCH($C14,Asset_Register!$A$5:$A$1000,0)),"Not in register"))</f>
        <v>50</v>
      </c>
      <c r="H14" s="13" t="s">
        <v>74</v>
      </c>
      <c r="I14" s="13" t="s">
        <v>75</v>
      </c>
      <c r="J14" s="23" t="s">
        <v>370</v>
      </c>
      <c r="K14" s="13" t="n">
        <v>10</v>
      </c>
      <c r="L14" s="13" t="s">
        <v>365</v>
      </c>
      <c r="M14" s="13" t="n">
        <v>30</v>
      </c>
      <c r="N14" s="13" t="n">
        <v>60</v>
      </c>
      <c r="O14" s="13" t="s">
        <v>360</v>
      </c>
      <c r="P14" s="13"/>
      <c r="Q14" s="22" t="str">
        <f aca="false">IF($C14="","",IF($P14&lt;&gt;"",$P14,IF(AND(ISNUMBER($K14),ISNUMBER($M14),ISNUMBER($N14)),IF($O14="Lower is worse",IF($K14&lt;=$N14,"Danger",IF($K14&lt;=$M14,"Alert","OK")),IF($K14&gt;=$N14,"Danger",IF($K14&gt;=$M14,"Alert","OK"))),"Not set")))</f>
        <v>OK</v>
      </c>
      <c r="R14" s="22" t="n">
        <f aca="false">IF(OR($Q14="",$Q14="Not set"),"",MATCH($Q14,Lists!$F$2:$F$4,0)-1)</f>
        <v>0</v>
      </c>
      <c r="S14" s="23"/>
      <c r="T14" s="23"/>
      <c r="U14" s="22" t="str">
        <f aca="false">IF(OR($Q14="",$Q14="OK",$Q14="Not set",NOT(ISNUMBER($G14))),"",ROUND($G14*IF($Q14="Danger",Lists!$M$15,Lists!$M$16),0))</f>
        <v/>
      </c>
      <c r="V14" s="22" t="str">
        <f aca="false">IF($U14="","",IF(OR($Q14="Danger",$U14&gt;=Lists!$M$10),"P1",IF($U14&gt;=Lists!$M$11,"P2","P3")))</f>
        <v/>
      </c>
      <c r="W14" s="24" t="str">
        <f aca="false">IF(OR($V14="",$B14=""),"",$B14+INDEX(Lists!$N$10:$N$12,MATCH($V14,Lists!$L$10:$L$12,0)))</f>
        <v/>
      </c>
      <c r="X14" s="13"/>
      <c r="Y14" s="13" t="s">
        <v>361</v>
      </c>
      <c r="Z14" s="13" t="s">
        <v>53</v>
      </c>
      <c r="AA14" s="17"/>
      <c r="AB14" s="13"/>
      <c r="AC14" s="22" t="str">
        <f aca="true">IF(OR($U14="",$B14=""),"",IF($AA14&lt;&gt;"",$AA14-$B14,TODAY()-$B14))</f>
        <v/>
      </c>
      <c r="AD14" s="22" t="str">
        <f aca="true">IF($W14="","",IF($Y14="Closed",IF($AA14="","Closed",IF($AA14&lt;=$W14,"Closed on time","Closed late")),IF(TODAY()&gt;$W14,"Overdue","Within time")))</f>
        <v/>
      </c>
      <c r="AE14" s="23"/>
      <c r="AF14" s="13"/>
      <c r="AG14" s="13"/>
      <c r="AH14" s="13"/>
      <c r="AI14" s="13"/>
      <c r="AJ14" s="13"/>
    </row>
    <row r="15" customFormat="false" ht="15" hidden="false" customHeight="false" outlineLevel="0" collapsed="false">
      <c r="A15" s="22" t="str">
        <f aca="false">IF($C15="","","R"&amp;TEXT(ROW()-4,"00000"))</f>
        <v>R00011</v>
      </c>
      <c r="B15" s="17" t="n">
        <v>45940</v>
      </c>
      <c r="C15" s="13" t="s">
        <v>324</v>
      </c>
      <c r="D15" s="22" t="str">
        <f aca="false">IF($C15="","",IFERROR(INDEX(Asset_Register!$C$5:$C$1000,MATCH($C15,Asset_Register!$A$5:$A$1000,0)),"Not in register"))</f>
        <v>Front-end loader HV-03</v>
      </c>
      <c r="E15" s="22" t="str">
        <f aca="false">IF($C15="","",IFERROR(INDEX(Asset_Register!$D$5:$D$1000,MATCH($C15,Asset_Register!$A$5:$A$1000,0)),"Not in register"))</f>
        <v>Mobile fleet</v>
      </c>
      <c r="F15" s="22" t="str">
        <f aca="false">IF($C15="","",IFERROR(INDEX(Asset_Register!$R$5:$R$1000,MATCH($C15,Asset_Register!$A$5:$A$1000,0)),"Not in register"))</f>
        <v>B</v>
      </c>
      <c r="G15" s="22" t="n">
        <f aca="false">IF($C15="","",IFERROR(INDEX(Asset_Register!$Q$5:$Q$1000,MATCH($C15,Asset_Register!$A$5:$A$1000,0)),"Not in register"))</f>
        <v>67</v>
      </c>
      <c r="H15" s="13" t="s">
        <v>74</v>
      </c>
      <c r="I15" s="13" t="s">
        <v>75</v>
      </c>
      <c r="J15" s="23" t="s">
        <v>371</v>
      </c>
      <c r="K15" s="13" t="n">
        <v>8</v>
      </c>
      <c r="L15" s="13" t="s">
        <v>365</v>
      </c>
      <c r="M15" s="13" t="n">
        <v>20</v>
      </c>
      <c r="N15" s="13" t="n">
        <v>30</v>
      </c>
      <c r="O15" s="13" t="s">
        <v>360</v>
      </c>
      <c r="P15" s="13"/>
      <c r="Q15" s="22" t="str">
        <f aca="false">IF($C15="","",IF($P15&lt;&gt;"",$P15,IF(AND(ISNUMBER($K15),ISNUMBER($M15),ISNUMBER($N15)),IF($O15="Lower is worse",IF($K15&lt;=$N15,"Danger",IF($K15&lt;=$M15,"Alert","OK")),IF($K15&gt;=$N15,"Danger",IF($K15&gt;=$M15,"Alert","OK"))),"Not set")))</f>
        <v>OK</v>
      </c>
      <c r="R15" s="22" t="n">
        <f aca="false">IF(OR($Q15="",$Q15="Not set"),"",MATCH($Q15,Lists!$F$2:$F$4,0)-1)</f>
        <v>0</v>
      </c>
      <c r="S15" s="23"/>
      <c r="T15" s="23"/>
      <c r="U15" s="22" t="str">
        <f aca="false">IF(OR($Q15="",$Q15="OK",$Q15="Not set",NOT(ISNUMBER($G15))),"",ROUND($G15*IF($Q15="Danger",Lists!$M$15,Lists!$M$16),0))</f>
        <v/>
      </c>
      <c r="V15" s="22" t="str">
        <f aca="false">IF($U15="","",IF(OR($Q15="Danger",$U15&gt;=Lists!$M$10),"P1",IF($U15&gt;=Lists!$M$11,"P2","P3")))</f>
        <v/>
      </c>
      <c r="W15" s="24" t="str">
        <f aca="false">IF(OR($V15="",$B15=""),"",$B15+INDEX(Lists!$N$10:$N$12,MATCH($V15,Lists!$L$10:$L$12,0)))</f>
        <v/>
      </c>
      <c r="X15" s="13"/>
      <c r="Y15" s="13" t="s">
        <v>361</v>
      </c>
      <c r="Z15" s="13" t="s">
        <v>53</v>
      </c>
      <c r="AA15" s="17"/>
      <c r="AB15" s="13"/>
      <c r="AC15" s="22" t="str">
        <f aca="true">IF(OR($U15="",$B15=""),"",IF($AA15&lt;&gt;"",$AA15-$B15,TODAY()-$B15))</f>
        <v/>
      </c>
      <c r="AD15" s="22" t="str">
        <f aca="true">IF($W15="","",IF($Y15="Closed",IF($AA15="","Closed",IF($AA15&lt;=$W15,"Closed on time","Closed late")),IF(TODAY()&gt;$W15,"Overdue","Within time")))</f>
        <v/>
      </c>
      <c r="AE15" s="23"/>
      <c r="AF15" s="13"/>
      <c r="AG15" s="13"/>
      <c r="AH15" s="13"/>
      <c r="AI15" s="13"/>
      <c r="AJ15" s="13"/>
    </row>
    <row r="16" customFormat="false" ht="15" hidden="false" customHeight="false" outlineLevel="0" collapsed="false">
      <c r="A16" s="22" t="str">
        <f aca="false">IF($C16="","","R"&amp;TEXT(ROW()-4,"00000"))</f>
        <v>R00012</v>
      </c>
      <c r="B16" s="17" t="n">
        <v>45940</v>
      </c>
      <c r="C16" s="13" t="s">
        <v>316</v>
      </c>
      <c r="D16" s="22" t="str">
        <f aca="false">IF($C16="","",IFERROR(INDEX(Asset_Register!$C$5:$C$1000,MATCH($C16,Asset_Register!$A$5:$A$1000,0)),"Not in register"))</f>
        <v>Dozer HV-01</v>
      </c>
      <c r="E16" s="22" t="str">
        <f aca="false">IF($C16="","",IFERROR(INDEX(Asset_Register!$D$5:$D$1000,MATCH($C16,Asset_Register!$A$5:$A$1000,0)),"Not in register"))</f>
        <v>Mobile fleet</v>
      </c>
      <c r="F16" s="22" t="str">
        <f aca="false">IF($C16="","",IFERROR(INDEX(Asset_Register!$R$5:$R$1000,MATCH($C16,Asset_Register!$A$5:$A$1000,0)),"Not in register"))</f>
        <v>B</v>
      </c>
      <c r="G16" s="22" t="n">
        <f aca="false">IF($C16="","",IFERROR(INDEX(Asset_Register!$Q$5:$Q$1000,MATCH($C16,Asset_Register!$A$5:$A$1000,0)),"Not in register"))</f>
        <v>69</v>
      </c>
      <c r="H16" s="13" t="s">
        <v>74</v>
      </c>
      <c r="I16" s="13" t="s">
        <v>75</v>
      </c>
      <c r="J16" s="23" t="s">
        <v>372</v>
      </c>
      <c r="K16" s="13" t="n">
        <v>20</v>
      </c>
      <c r="L16" s="13" t="s">
        <v>365</v>
      </c>
      <c r="M16" s="13" t="n">
        <v>60</v>
      </c>
      <c r="N16" s="13" t="n">
        <v>100</v>
      </c>
      <c r="O16" s="13" t="s">
        <v>360</v>
      </c>
      <c r="P16" s="13"/>
      <c r="Q16" s="22" t="str">
        <f aca="false">IF($C16="","",IF($P16&lt;&gt;"",$P16,IF(AND(ISNUMBER($K16),ISNUMBER($M16),ISNUMBER($N16)),IF($O16="Lower is worse",IF($K16&lt;=$N16,"Danger",IF($K16&lt;=$M16,"Alert","OK")),IF($K16&gt;=$N16,"Danger",IF($K16&gt;=$M16,"Alert","OK"))),"Not set")))</f>
        <v>OK</v>
      </c>
      <c r="R16" s="22" t="n">
        <f aca="false">IF(OR($Q16="",$Q16="Not set"),"",MATCH($Q16,Lists!$F$2:$F$4,0)-1)</f>
        <v>0</v>
      </c>
      <c r="S16" s="23"/>
      <c r="T16" s="23"/>
      <c r="U16" s="22" t="str">
        <f aca="false">IF(OR($Q16="",$Q16="OK",$Q16="Not set",NOT(ISNUMBER($G16))),"",ROUND($G16*IF($Q16="Danger",Lists!$M$15,Lists!$M$16),0))</f>
        <v/>
      </c>
      <c r="V16" s="22" t="str">
        <f aca="false">IF($U16="","",IF(OR($Q16="Danger",$U16&gt;=Lists!$M$10),"P1",IF($U16&gt;=Lists!$M$11,"P2","P3")))</f>
        <v/>
      </c>
      <c r="W16" s="24" t="str">
        <f aca="false">IF(OR($V16="",$B16=""),"",$B16+INDEX(Lists!$N$10:$N$12,MATCH($V16,Lists!$L$10:$L$12,0)))</f>
        <v/>
      </c>
      <c r="X16" s="13"/>
      <c r="Y16" s="13" t="s">
        <v>361</v>
      </c>
      <c r="Z16" s="13" t="s">
        <v>53</v>
      </c>
      <c r="AA16" s="17"/>
      <c r="AB16" s="13"/>
      <c r="AC16" s="22" t="str">
        <f aca="true">IF(OR($U16="",$B16=""),"",IF($AA16&lt;&gt;"",$AA16-$B16,TODAY()-$B16))</f>
        <v/>
      </c>
      <c r="AD16" s="22" t="str">
        <f aca="true">IF($W16="","",IF($Y16="Closed",IF($AA16="","Closed",IF($AA16&lt;=$W16,"Closed on time","Closed late")),IF(TODAY()&gt;$W16,"Overdue","Within time")))</f>
        <v/>
      </c>
      <c r="AE16" s="23"/>
      <c r="AF16" s="13"/>
      <c r="AG16" s="13"/>
      <c r="AH16" s="13"/>
      <c r="AI16" s="13"/>
      <c r="AJ16" s="13"/>
    </row>
    <row r="17" customFormat="false" ht="15" hidden="false" customHeight="false" outlineLevel="0" collapsed="false">
      <c r="A17" s="22" t="str">
        <f aca="false">IF($C17="","","R"&amp;TEXT(ROW()-4,"00000"))</f>
        <v>R00013</v>
      </c>
      <c r="B17" s="17" t="n">
        <v>45940</v>
      </c>
      <c r="C17" s="13" t="s">
        <v>321</v>
      </c>
      <c r="D17" s="22" t="str">
        <f aca="false">IF($C17="","",IFERROR(INDEX(Asset_Register!$C$5:$C$1000,MATCH($C17,Asset_Register!$A$5:$A$1000,0)),"Not in register"))</f>
        <v>Compactor HV-02</v>
      </c>
      <c r="E17" s="22" t="str">
        <f aca="false">IF($C17="","",IFERROR(INDEX(Asset_Register!$D$5:$D$1000,MATCH($C17,Asset_Register!$A$5:$A$1000,0)),"Not in register"))</f>
        <v>Mobile fleet</v>
      </c>
      <c r="F17" s="22" t="str">
        <f aca="false">IF($C17="","",IFERROR(INDEX(Asset_Register!$R$5:$R$1000,MATCH($C17,Asset_Register!$A$5:$A$1000,0)),"Not in register"))</f>
        <v>B</v>
      </c>
      <c r="G17" s="22" t="n">
        <f aca="false">IF($C17="","",IFERROR(INDEX(Asset_Register!$Q$5:$Q$1000,MATCH($C17,Asset_Register!$A$5:$A$1000,0)),"Not in register"))</f>
        <v>58</v>
      </c>
      <c r="H17" s="13" t="s">
        <v>74</v>
      </c>
      <c r="I17" s="13" t="s">
        <v>75</v>
      </c>
      <c r="J17" s="23" t="s">
        <v>372</v>
      </c>
      <c r="K17" s="13" t="n">
        <v>18</v>
      </c>
      <c r="L17" s="13" t="s">
        <v>365</v>
      </c>
      <c r="M17" s="13" t="n">
        <v>60</v>
      </c>
      <c r="N17" s="13" t="n">
        <v>100</v>
      </c>
      <c r="O17" s="13" t="s">
        <v>360</v>
      </c>
      <c r="P17" s="13"/>
      <c r="Q17" s="22" t="str">
        <f aca="false">IF($C17="","",IF($P17&lt;&gt;"",$P17,IF(AND(ISNUMBER($K17),ISNUMBER($M17),ISNUMBER($N17)),IF($O17="Lower is worse",IF($K17&lt;=$N17,"Danger",IF($K17&lt;=$M17,"Alert","OK")),IF($K17&gt;=$N17,"Danger",IF($K17&gt;=$M17,"Alert","OK"))),"Not set")))</f>
        <v>OK</v>
      </c>
      <c r="R17" s="22" t="n">
        <f aca="false">IF(OR($Q17="",$Q17="Not set"),"",MATCH($Q17,Lists!$F$2:$F$4,0)-1)</f>
        <v>0</v>
      </c>
      <c r="S17" s="23"/>
      <c r="T17" s="23"/>
      <c r="U17" s="22" t="str">
        <f aca="false">IF(OR($Q17="",$Q17="OK",$Q17="Not set",NOT(ISNUMBER($G17))),"",ROUND($G17*IF($Q17="Danger",Lists!$M$15,Lists!$M$16),0))</f>
        <v/>
      </c>
      <c r="V17" s="22" t="str">
        <f aca="false">IF($U17="","",IF(OR($Q17="Danger",$U17&gt;=Lists!$M$10),"P1",IF($U17&gt;=Lists!$M$11,"P2","P3")))</f>
        <v/>
      </c>
      <c r="W17" s="24" t="str">
        <f aca="false">IF(OR($V17="",$B17=""),"",$B17+INDEX(Lists!$N$10:$N$12,MATCH($V17,Lists!$L$10:$L$12,0)))</f>
        <v/>
      </c>
      <c r="X17" s="13"/>
      <c r="Y17" s="13" t="s">
        <v>361</v>
      </c>
      <c r="Z17" s="13" t="s">
        <v>53</v>
      </c>
      <c r="AA17" s="17"/>
      <c r="AB17" s="13"/>
      <c r="AC17" s="22" t="str">
        <f aca="true">IF(OR($U17="",$B17=""),"",IF($AA17&lt;&gt;"",$AA17-$B17,TODAY()-$B17))</f>
        <v/>
      </c>
      <c r="AD17" s="22" t="str">
        <f aca="true">IF($W17="","",IF($Y17="Closed",IF($AA17="","Closed",IF($AA17&lt;=$W17,"Closed on time","Closed late")),IF(TODAY()&gt;$W17,"Overdue","Within time")))</f>
        <v/>
      </c>
      <c r="AE17" s="23"/>
      <c r="AF17" s="13"/>
      <c r="AG17" s="13"/>
      <c r="AH17" s="13"/>
      <c r="AI17" s="13"/>
      <c r="AJ17" s="13"/>
    </row>
    <row r="18" customFormat="false" ht="15" hidden="false" customHeight="false" outlineLevel="0" collapsed="false">
      <c r="A18" s="22" t="str">
        <f aca="false">IF($C18="","","R"&amp;TEXT(ROW()-4,"00000"))</f>
        <v>R00014</v>
      </c>
      <c r="B18" s="17" t="n">
        <v>45942</v>
      </c>
      <c r="C18" s="13" t="s">
        <v>208</v>
      </c>
      <c r="D18" s="22" t="str">
        <f aca="false">IF($C18="","",IFERROR(INDEX(Asset_Register!$C$5:$C$1000,MATCH($C18,Asset_Register!$A$5:$A$1000,0)),"Not in register"))</f>
        <v>Main air blower</v>
      </c>
      <c r="E18" s="22" t="str">
        <f aca="false">IF($C18="","",IFERROR(INDEX(Asset_Register!$D$5:$D$1000,MATCH($C18,Asset_Register!$A$5:$A$1000,0)),"Not in register"))</f>
        <v>Acid plant</v>
      </c>
      <c r="F18" s="22" t="str">
        <f aca="false">IF($C18="","",IFERROR(INDEX(Asset_Register!$R$5:$R$1000,MATCH($C18,Asset_Register!$A$5:$A$1000,0)),"Not in register"))</f>
        <v>A</v>
      </c>
      <c r="G18" s="22" t="n">
        <f aca="false">IF($C18="","",IFERROR(INDEX(Asset_Register!$Q$5:$Q$1000,MATCH($C18,Asset_Register!$A$5:$A$1000,0)),"Not in register"))</f>
        <v>87</v>
      </c>
      <c r="H18" s="13" t="s">
        <v>48</v>
      </c>
      <c r="I18" s="13" t="s">
        <v>171</v>
      </c>
      <c r="J18" s="23" t="s">
        <v>358</v>
      </c>
      <c r="K18" s="13" t="n">
        <v>2.1</v>
      </c>
      <c r="L18" s="13" t="s">
        <v>359</v>
      </c>
      <c r="M18" s="13" t="n">
        <v>4.5</v>
      </c>
      <c r="N18" s="13" t="n">
        <v>7.1</v>
      </c>
      <c r="O18" s="13" t="s">
        <v>360</v>
      </c>
      <c r="P18" s="13"/>
      <c r="Q18" s="22" t="str">
        <f aca="false">IF($C18="","",IF($P18&lt;&gt;"",$P18,IF(AND(ISNUMBER($K18),ISNUMBER($M18),ISNUMBER($N18)),IF($O18="Lower is worse",IF($K18&lt;=$N18,"Danger",IF($K18&lt;=$M18,"Alert","OK")),IF($K18&gt;=$N18,"Danger",IF($K18&gt;=$M18,"Alert","OK"))),"Not set")))</f>
        <v>OK</v>
      </c>
      <c r="R18" s="22" t="n">
        <f aca="false">IF(OR($Q18="",$Q18="Not set"),"",MATCH($Q18,Lists!$F$2:$F$4,0)-1)</f>
        <v>0</v>
      </c>
      <c r="S18" s="23"/>
      <c r="T18" s="23"/>
      <c r="U18" s="22" t="str">
        <f aca="false">IF(OR($Q18="",$Q18="OK",$Q18="Not set",NOT(ISNUMBER($G18))),"",ROUND($G18*IF($Q18="Danger",Lists!$M$15,Lists!$M$16),0))</f>
        <v/>
      </c>
      <c r="V18" s="22" t="str">
        <f aca="false">IF($U18="","",IF(OR($Q18="Danger",$U18&gt;=Lists!$M$10),"P1",IF($U18&gt;=Lists!$M$11,"P2","P3")))</f>
        <v/>
      </c>
      <c r="W18" s="24" t="str">
        <f aca="false">IF(OR($V18="",$B18=""),"",$B18+INDEX(Lists!$N$10:$N$12,MATCH($V18,Lists!$L$10:$L$12,0)))</f>
        <v/>
      </c>
      <c r="X18" s="13"/>
      <c r="Y18" s="13" t="s">
        <v>361</v>
      </c>
      <c r="Z18" s="13" t="s">
        <v>53</v>
      </c>
      <c r="AA18" s="17"/>
      <c r="AB18" s="13"/>
      <c r="AC18" s="22" t="str">
        <f aca="true">IF(OR($U18="",$B18=""),"",IF($AA18&lt;&gt;"",$AA18-$B18,TODAY()-$B18))</f>
        <v/>
      </c>
      <c r="AD18" s="22" t="str">
        <f aca="true">IF($W18="","",IF($Y18="Closed",IF($AA18="","Closed",IF($AA18&lt;=$W18,"Closed on time","Closed late")),IF(TODAY()&gt;$W18,"Overdue","Within time")))</f>
        <v/>
      </c>
      <c r="AE18" s="23"/>
      <c r="AF18" s="13"/>
      <c r="AG18" s="13"/>
      <c r="AH18" s="13"/>
      <c r="AI18" s="13"/>
      <c r="AJ18" s="13"/>
    </row>
    <row r="19" customFormat="false" ht="15" hidden="false" customHeight="false" outlineLevel="0" collapsed="false">
      <c r="A19" s="22" t="str">
        <f aca="false">IF($C19="","","R"&amp;TEXT(ROW()-4,"00000"))</f>
        <v>R00015</v>
      </c>
      <c r="B19" s="17" t="n">
        <v>45945</v>
      </c>
      <c r="C19" s="13" t="s">
        <v>230</v>
      </c>
      <c r="D19" s="22" t="str">
        <f aca="false">IF($C19="","",IFERROR(INDEX(Asset_Register!$C$5:$C$1000,MATCH($C19,Asset_Register!$A$5:$A$1000,0)),"Not in register"))</f>
        <v>Final tower acid pump</v>
      </c>
      <c r="E19" s="22" t="str">
        <f aca="false">IF($C19="","",IFERROR(INDEX(Asset_Register!$D$5:$D$1000,MATCH($C19,Asset_Register!$A$5:$A$1000,0)),"Not in register"))</f>
        <v>Acid plant</v>
      </c>
      <c r="F19" s="22" t="str">
        <f aca="false">IF($C19="","",IFERROR(INDEX(Asset_Register!$R$5:$R$1000,MATCH($C19,Asset_Register!$A$5:$A$1000,0)),"Not in register"))</f>
        <v>B</v>
      </c>
      <c r="G19" s="22" t="n">
        <f aca="false">IF($C19="","",IFERROR(INDEX(Asset_Register!$Q$5:$Q$1000,MATCH($C19,Asset_Register!$A$5:$A$1000,0)),"Not in register"))</f>
        <v>66</v>
      </c>
      <c r="H19" s="13" t="s">
        <v>48</v>
      </c>
      <c r="I19" s="13" t="s">
        <v>171</v>
      </c>
      <c r="J19" s="23" t="s">
        <v>358</v>
      </c>
      <c r="K19" s="13" t="n">
        <v>3.1</v>
      </c>
      <c r="L19" s="13" t="s">
        <v>359</v>
      </c>
      <c r="M19" s="13" t="n">
        <v>4.5</v>
      </c>
      <c r="N19" s="13" t="n">
        <v>7.1</v>
      </c>
      <c r="O19" s="13" t="s">
        <v>360</v>
      </c>
      <c r="P19" s="13"/>
      <c r="Q19" s="22" t="str">
        <f aca="false">IF($C19="","",IF($P19&lt;&gt;"",$P19,IF(AND(ISNUMBER($K19),ISNUMBER($M19),ISNUMBER($N19)),IF($O19="Lower is worse",IF($K19&lt;=$N19,"Danger",IF($K19&lt;=$M19,"Alert","OK")),IF($K19&gt;=$N19,"Danger",IF($K19&gt;=$M19,"Alert","OK"))),"Not set")))</f>
        <v>OK</v>
      </c>
      <c r="R19" s="22" t="n">
        <f aca="false">IF(OR($Q19="",$Q19="Not set"),"",MATCH($Q19,Lists!$F$2:$F$4,0)-1)</f>
        <v>0</v>
      </c>
      <c r="S19" s="23"/>
      <c r="T19" s="23"/>
      <c r="U19" s="22" t="str">
        <f aca="false">IF(OR($Q19="",$Q19="OK",$Q19="Not set",NOT(ISNUMBER($G19))),"",ROUND($G19*IF($Q19="Danger",Lists!$M$15,Lists!$M$16),0))</f>
        <v/>
      </c>
      <c r="V19" s="22" t="str">
        <f aca="false">IF($U19="","",IF(OR($Q19="Danger",$U19&gt;=Lists!$M$10),"P1",IF($U19&gt;=Lists!$M$11,"P2","P3")))</f>
        <v/>
      </c>
      <c r="W19" s="24" t="str">
        <f aca="false">IF(OR($V19="",$B19=""),"",$B19+INDEX(Lists!$N$10:$N$12,MATCH($V19,Lists!$L$10:$L$12,0)))</f>
        <v/>
      </c>
      <c r="X19" s="13"/>
      <c r="Y19" s="13" t="s">
        <v>361</v>
      </c>
      <c r="Z19" s="13" t="s">
        <v>53</v>
      </c>
      <c r="AA19" s="17"/>
      <c r="AB19" s="13"/>
      <c r="AC19" s="22" t="str">
        <f aca="true">IF(OR($U19="",$B19=""),"",IF($AA19&lt;&gt;"",$AA19-$B19,TODAY()-$B19))</f>
        <v/>
      </c>
      <c r="AD19" s="22" t="str">
        <f aca="true">IF($W19="","",IF($Y19="Closed",IF($AA19="","Closed",IF($AA19&lt;=$W19,"Closed on time","Closed late")),IF(TODAY()&gt;$W19,"Overdue","Within time")))</f>
        <v/>
      </c>
      <c r="AE19" s="23"/>
      <c r="AF19" s="13"/>
      <c r="AG19" s="13"/>
      <c r="AH19" s="13"/>
      <c r="AI19" s="13"/>
      <c r="AJ19" s="13"/>
    </row>
    <row r="20" customFormat="false" ht="15" hidden="false" customHeight="false" outlineLevel="0" collapsed="false">
      <c r="A20" s="22" t="str">
        <f aca="false">IF($C20="","","R"&amp;TEXT(ROW()-4,"00000"))</f>
        <v>R00016</v>
      </c>
      <c r="B20" s="17" t="n">
        <v>45948</v>
      </c>
      <c r="C20" s="13" t="s">
        <v>266</v>
      </c>
      <c r="D20" s="22" t="str">
        <f aca="false">IF($C20="","",IFERROR(INDEX(Asset_Register!$C$5:$C$1000,MATCH($C20,Asset_Register!$A$5:$A$1000,0)),"Not in register"))</f>
        <v>Acid transfer line</v>
      </c>
      <c r="E20" s="22" t="str">
        <f aca="false">IF($C20="","",IFERROR(INDEX(Asset_Register!$D$5:$D$1000,MATCH($C20,Asset_Register!$A$5:$A$1000,0)),"Not in register"))</f>
        <v>Acid plant</v>
      </c>
      <c r="F20" s="22" t="str">
        <f aca="false">IF($C20="","",IFERROR(INDEX(Asset_Register!$R$5:$R$1000,MATCH($C20,Asset_Register!$A$5:$A$1000,0)),"Not in register"))</f>
        <v>A</v>
      </c>
      <c r="G20" s="22" t="n">
        <f aca="false">IF($C20="","",IFERROR(INDEX(Asset_Register!$Q$5:$Q$1000,MATCH($C20,Asset_Register!$A$5:$A$1000,0)),"Not in register"))</f>
        <v>81</v>
      </c>
      <c r="H20" s="13" t="s">
        <v>69</v>
      </c>
      <c r="I20" s="13" t="s">
        <v>173</v>
      </c>
      <c r="J20" s="23" t="s">
        <v>373</v>
      </c>
      <c r="K20" s="13" t="n">
        <v>5.6</v>
      </c>
      <c r="L20" s="13" t="s">
        <v>374</v>
      </c>
      <c r="M20" s="13" t="n">
        <v>4.5</v>
      </c>
      <c r="N20" s="13" t="n">
        <v>4</v>
      </c>
      <c r="O20" s="13" t="s">
        <v>375</v>
      </c>
      <c r="P20" s="13"/>
      <c r="Q20" s="22" t="str">
        <f aca="false">IF($C20="","",IF($P20&lt;&gt;"",$P20,IF(AND(ISNUMBER($K20),ISNUMBER($M20),ISNUMBER($N20)),IF($O20="Lower is worse",IF($K20&lt;=$N20,"Danger",IF($K20&lt;=$M20,"Alert","OK")),IF($K20&gt;=$N20,"Danger",IF($K20&gt;=$M20,"Alert","OK"))),"Not set")))</f>
        <v>OK</v>
      </c>
      <c r="R20" s="22" t="n">
        <f aca="false">IF(OR($Q20="",$Q20="Not set"),"",MATCH($Q20,Lists!$F$2:$F$4,0)-1)</f>
        <v>0</v>
      </c>
      <c r="S20" s="23"/>
      <c r="T20" s="23"/>
      <c r="U20" s="22" t="str">
        <f aca="false">IF(OR($Q20="",$Q20="OK",$Q20="Not set",NOT(ISNUMBER($G20))),"",ROUND($G20*IF($Q20="Danger",Lists!$M$15,Lists!$M$16),0))</f>
        <v/>
      </c>
      <c r="V20" s="22" t="str">
        <f aca="false">IF($U20="","",IF(OR($Q20="Danger",$U20&gt;=Lists!$M$10),"P1",IF($U20&gt;=Lists!$M$11,"P2","P3")))</f>
        <v/>
      </c>
      <c r="W20" s="24" t="str">
        <f aca="false">IF(OR($V20="",$B20=""),"",$B20+INDEX(Lists!$N$10:$N$12,MATCH($V20,Lists!$L$10:$L$12,0)))</f>
        <v/>
      </c>
      <c r="X20" s="13"/>
      <c r="Y20" s="13" t="s">
        <v>361</v>
      </c>
      <c r="Z20" s="13" t="s">
        <v>376</v>
      </c>
      <c r="AA20" s="17"/>
      <c r="AB20" s="13"/>
      <c r="AC20" s="22" t="str">
        <f aca="true">IF(OR($U20="",$B20=""),"",IF($AA20&lt;&gt;"",$AA20-$B20,TODAY()-$B20))</f>
        <v/>
      </c>
      <c r="AD20" s="22" t="str">
        <f aca="true">IF($W20="","",IF($Y20="Closed",IF($AA20="","Closed",IF($AA20&lt;=$W20,"Closed on time","Closed late")),IF(TODAY()&gt;$W20,"Overdue","Within time")))</f>
        <v/>
      </c>
      <c r="AE20" s="23"/>
      <c r="AF20" s="13"/>
      <c r="AG20" s="13"/>
      <c r="AH20" s="13"/>
      <c r="AI20" s="13"/>
      <c r="AJ20" s="13"/>
    </row>
    <row r="21" customFormat="false" ht="23.85" hidden="false" customHeight="false" outlineLevel="0" collapsed="false">
      <c r="A21" s="22" t="str">
        <f aca="false">IF($C21="","","R"&amp;TEXT(ROW()-4,"00000"))</f>
        <v>R00017</v>
      </c>
      <c r="B21" s="17" t="n">
        <v>45950</v>
      </c>
      <c r="C21" s="13" t="s">
        <v>215</v>
      </c>
      <c r="D21" s="22" t="str">
        <f aca="false">IF($C21="","",IFERROR(INDEX(Asset_Register!$C$5:$C$1000,MATCH($C21,Asset_Register!$A$5:$A$1000,0)),"Not in register"))</f>
        <v>SO2 converter</v>
      </c>
      <c r="E21" s="22" t="str">
        <f aca="false">IF($C21="","",IFERROR(INDEX(Asset_Register!$D$5:$D$1000,MATCH($C21,Asset_Register!$A$5:$A$1000,0)),"Not in register"))</f>
        <v>Acid plant</v>
      </c>
      <c r="F21" s="22" t="str">
        <f aca="false">IF($C21="","",IFERROR(INDEX(Asset_Register!$R$5:$R$1000,MATCH($C21,Asset_Register!$A$5:$A$1000,0)),"Not in register"))</f>
        <v>A</v>
      </c>
      <c r="G21" s="22" t="n">
        <f aca="false">IF($C21="","",IFERROR(INDEX(Asset_Register!$Q$5:$Q$1000,MATCH($C21,Asset_Register!$A$5:$A$1000,0)),"Not in register"))</f>
        <v>86</v>
      </c>
      <c r="H21" s="13" t="s">
        <v>54</v>
      </c>
      <c r="I21" s="13" t="s">
        <v>55</v>
      </c>
      <c r="J21" s="23" t="s">
        <v>377</v>
      </c>
      <c r="K21" s="13" t="n">
        <v>5</v>
      </c>
      <c r="L21" s="13" t="s">
        <v>367</v>
      </c>
      <c r="M21" s="13" t="n">
        <v>30</v>
      </c>
      <c r="N21" s="13" t="n">
        <v>60</v>
      </c>
      <c r="O21" s="13" t="s">
        <v>360</v>
      </c>
      <c r="P21" s="13"/>
      <c r="Q21" s="22" t="str">
        <f aca="false">IF($C21="","",IF($P21&lt;&gt;"",$P21,IF(AND(ISNUMBER($K21),ISNUMBER($M21),ISNUMBER($N21)),IF($O21="Lower is worse",IF($K21&lt;=$N21,"Danger",IF($K21&lt;=$M21,"Alert","OK")),IF($K21&gt;=$N21,"Danger",IF($K21&gt;=$M21,"Alert","OK"))),"Not set")))</f>
        <v>OK</v>
      </c>
      <c r="R21" s="22" t="n">
        <f aca="false">IF(OR($Q21="",$Q21="Not set"),"",MATCH($Q21,Lists!$F$2:$F$4,0)-1)</f>
        <v>0</v>
      </c>
      <c r="S21" s="23"/>
      <c r="T21" s="23"/>
      <c r="U21" s="22" t="str">
        <f aca="false">IF(OR($Q21="",$Q21="OK",$Q21="Not set",NOT(ISNUMBER($G21))),"",ROUND($G21*IF($Q21="Danger",Lists!$M$15,Lists!$M$16),0))</f>
        <v/>
      </c>
      <c r="V21" s="22" t="str">
        <f aca="false">IF($U21="","",IF(OR($Q21="Danger",$U21&gt;=Lists!$M$10),"P1",IF($U21&gt;=Lists!$M$11,"P2","P3")))</f>
        <v/>
      </c>
      <c r="W21" s="24" t="str">
        <f aca="false">IF(OR($V21="",$B21=""),"",$B21+INDEX(Lists!$N$10:$N$12,MATCH($V21,Lists!$L$10:$L$12,0)))</f>
        <v/>
      </c>
      <c r="X21" s="13"/>
      <c r="Y21" s="13" t="s">
        <v>361</v>
      </c>
      <c r="Z21" s="13" t="s">
        <v>53</v>
      </c>
      <c r="AA21" s="17"/>
      <c r="AB21" s="13"/>
      <c r="AC21" s="22" t="str">
        <f aca="true">IF(OR($U21="",$B21=""),"",IF($AA21&lt;&gt;"",$AA21-$B21,TODAY()-$B21))</f>
        <v/>
      </c>
      <c r="AD21" s="22" t="str">
        <f aca="true">IF($W21="","",IF($Y21="Closed",IF($AA21="","Closed",IF($AA21&lt;=$W21,"Closed on time","Closed late")),IF(TODAY()&gt;$W21,"Overdue","Within time")))</f>
        <v/>
      </c>
      <c r="AE21" s="23"/>
      <c r="AF21" s="13"/>
      <c r="AG21" s="13"/>
      <c r="AH21" s="13"/>
      <c r="AI21" s="13"/>
      <c r="AJ21" s="13"/>
    </row>
    <row r="22" customFormat="false" ht="15" hidden="false" customHeight="false" outlineLevel="0" collapsed="false">
      <c r="A22" s="22" t="str">
        <f aca="false">IF($C22="","","R"&amp;TEXT(ROW()-4,"00000"))</f>
        <v>R00018</v>
      </c>
      <c r="B22" s="17" t="n">
        <v>45950</v>
      </c>
      <c r="C22" s="13" t="s">
        <v>259</v>
      </c>
      <c r="D22" s="22" t="str">
        <f aca="false">IF($C22="","",IFERROR(INDEX(Asset_Register!$C$5:$C$1000,MATCH($C22,Asset_Register!$A$5:$A$1000,0)),"Not in register"))</f>
        <v>Product acid storage tank</v>
      </c>
      <c r="E22" s="22" t="str">
        <f aca="false">IF($C22="","",IFERROR(INDEX(Asset_Register!$D$5:$D$1000,MATCH($C22,Asset_Register!$A$5:$A$1000,0)),"Not in register"))</f>
        <v>Acid plant</v>
      </c>
      <c r="F22" s="22" t="str">
        <f aca="false">IF($C22="","",IFERROR(INDEX(Asset_Register!$R$5:$R$1000,MATCH($C22,Asset_Register!$A$5:$A$1000,0)),"Not in register"))</f>
        <v>A</v>
      </c>
      <c r="G22" s="22" t="n">
        <f aca="false">IF($C22="","",IFERROR(INDEX(Asset_Register!$Q$5:$Q$1000,MATCH($C22,Asset_Register!$A$5:$A$1000,0)),"Not in register"))</f>
        <v>76</v>
      </c>
      <c r="H22" s="13" t="s">
        <v>69</v>
      </c>
      <c r="I22" s="13" t="s">
        <v>173</v>
      </c>
      <c r="J22" s="23" t="s">
        <v>378</v>
      </c>
      <c r="K22" s="13" t="n">
        <v>8</v>
      </c>
      <c r="L22" s="13" t="s">
        <v>374</v>
      </c>
      <c r="M22" s="13" t="n">
        <v>7.5</v>
      </c>
      <c r="N22" s="13" t="n">
        <v>6.5</v>
      </c>
      <c r="O22" s="13" t="s">
        <v>375</v>
      </c>
      <c r="P22" s="13"/>
      <c r="Q22" s="22" t="str">
        <f aca="false">IF($C22="","",IF($P22&lt;&gt;"",$P22,IF(AND(ISNUMBER($K22),ISNUMBER($M22),ISNUMBER($N22)),IF($O22="Lower is worse",IF($K22&lt;=$N22,"Danger",IF($K22&lt;=$M22,"Alert","OK")),IF($K22&gt;=$N22,"Danger",IF($K22&gt;=$M22,"Alert","OK"))),"Not set")))</f>
        <v>OK</v>
      </c>
      <c r="R22" s="22" t="n">
        <f aca="false">IF(OR($Q22="",$Q22="Not set"),"",MATCH($Q22,Lists!$F$2:$F$4,0)-1)</f>
        <v>0</v>
      </c>
      <c r="S22" s="23"/>
      <c r="T22" s="23"/>
      <c r="U22" s="22" t="str">
        <f aca="false">IF(OR($Q22="",$Q22="OK",$Q22="Not set",NOT(ISNUMBER($G22))),"",ROUND($G22*IF($Q22="Danger",Lists!$M$15,Lists!$M$16),0))</f>
        <v/>
      </c>
      <c r="V22" s="22" t="str">
        <f aca="false">IF($U22="","",IF(OR($Q22="Danger",$U22&gt;=Lists!$M$10),"P1",IF($U22&gt;=Lists!$M$11,"P2","P3")))</f>
        <v/>
      </c>
      <c r="W22" s="24" t="str">
        <f aca="false">IF(OR($V22="",$B22=""),"",$B22+INDEX(Lists!$N$10:$N$12,MATCH($V22,Lists!$L$10:$L$12,0)))</f>
        <v/>
      </c>
      <c r="X22" s="13"/>
      <c r="Y22" s="13" t="s">
        <v>361</v>
      </c>
      <c r="Z22" s="13" t="s">
        <v>376</v>
      </c>
      <c r="AA22" s="17"/>
      <c r="AB22" s="13"/>
      <c r="AC22" s="22" t="str">
        <f aca="true">IF(OR($U22="",$B22=""),"",IF($AA22&lt;&gt;"",$AA22-$B22,TODAY()-$B22))</f>
        <v/>
      </c>
      <c r="AD22" s="22" t="str">
        <f aca="true">IF($W22="","",IF($Y22="Closed",IF($AA22="","Closed",IF($AA22&lt;=$W22,"Closed on time","Closed late")),IF(TODAY()&gt;$W22,"Overdue","Within time")))</f>
        <v/>
      </c>
      <c r="AE22" s="23"/>
      <c r="AF22" s="13"/>
      <c r="AG22" s="13"/>
      <c r="AH22" s="13"/>
      <c r="AI22" s="13"/>
      <c r="AJ22" s="13"/>
    </row>
    <row r="23" customFormat="false" ht="15" hidden="false" customHeight="false" outlineLevel="0" collapsed="false">
      <c r="A23" s="22" t="str">
        <f aca="false">IF($C23="","","R"&amp;TEXT(ROW()-4,"00000"))</f>
        <v>R00019</v>
      </c>
      <c r="B23" s="17" t="n">
        <v>45952</v>
      </c>
      <c r="C23" s="13" t="s">
        <v>220</v>
      </c>
      <c r="D23" s="22" t="str">
        <f aca="false">IF($C23="","",IFERROR(INDEX(Asset_Register!$C$5:$C$1000,MATCH($C23,Asset_Register!$A$5:$A$1000,0)),"Not in register"))</f>
        <v>Drying tower acid pump</v>
      </c>
      <c r="E23" s="22" t="str">
        <f aca="false">IF($C23="","",IFERROR(INDEX(Asset_Register!$D$5:$D$1000,MATCH($C23,Asset_Register!$A$5:$A$1000,0)),"Not in register"))</f>
        <v>Acid plant</v>
      </c>
      <c r="F23" s="22" t="str">
        <f aca="false">IF($C23="","",IFERROR(INDEX(Asset_Register!$R$5:$R$1000,MATCH($C23,Asset_Register!$A$5:$A$1000,0)),"Not in register"))</f>
        <v>A</v>
      </c>
      <c r="G23" s="22" t="n">
        <f aca="false">IF($C23="","",IFERROR(INDEX(Asset_Register!$Q$5:$Q$1000,MATCH($C23,Asset_Register!$A$5:$A$1000,0)),"Not in register"))</f>
        <v>74</v>
      </c>
      <c r="H23" s="13" t="s">
        <v>48</v>
      </c>
      <c r="I23" s="13" t="s">
        <v>171</v>
      </c>
      <c r="J23" s="23" t="s">
        <v>358</v>
      </c>
      <c r="K23" s="13" t="n">
        <v>2.6</v>
      </c>
      <c r="L23" s="13" t="s">
        <v>359</v>
      </c>
      <c r="M23" s="13" t="n">
        <v>4.5</v>
      </c>
      <c r="N23" s="13" t="n">
        <v>7.1</v>
      </c>
      <c r="O23" s="13" t="s">
        <v>360</v>
      </c>
      <c r="P23" s="13"/>
      <c r="Q23" s="22" t="str">
        <f aca="false">IF($C23="","",IF($P23&lt;&gt;"",$P23,IF(AND(ISNUMBER($K23),ISNUMBER($M23),ISNUMBER($N23)),IF($O23="Lower is worse",IF($K23&lt;=$N23,"Danger",IF($K23&lt;=$M23,"Alert","OK")),IF($K23&gt;=$N23,"Danger",IF($K23&gt;=$M23,"Alert","OK"))),"Not set")))</f>
        <v>OK</v>
      </c>
      <c r="R23" s="22" t="n">
        <f aca="false">IF(OR($Q23="",$Q23="Not set"),"",MATCH($Q23,Lists!$F$2:$F$4,0)-1)</f>
        <v>0</v>
      </c>
      <c r="S23" s="23"/>
      <c r="T23" s="23"/>
      <c r="U23" s="22" t="str">
        <f aca="false">IF(OR($Q23="",$Q23="OK",$Q23="Not set",NOT(ISNUMBER($G23))),"",ROUND($G23*IF($Q23="Danger",Lists!$M$15,Lists!$M$16),0))</f>
        <v/>
      </c>
      <c r="V23" s="22" t="str">
        <f aca="false">IF($U23="","",IF(OR($Q23="Danger",$U23&gt;=Lists!$M$10),"P1",IF($U23&gt;=Lists!$M$11,"P2","P3")))</f>
        <v/>
      </c>
      <c r="W23" s="24" t="str">
        <f aca="false">IF(OR($V23="",$B23=""),"",$B23+INDEX(Lists!$N$10:$N$12,MATCH($V23,Lists!$L$10:$L$12,0)))</f>
        <v/>
      </c>
      <c r="X23" s="13"/>
      <c r="Y23" s="13" t="s">
        <v>361</v>
      </c>
      <c r="Z23" s="13" t="s">
        <v>53</v>
      </c>
      <c r="AA23" s="17"/>
      <c r="AB23" s="13"/>
      <c r="AC23" s="22" t="str">
        <f aca="true">IF(OR($U23="",$B23=""),"",IF($AA23&lt;&gt;"",$AA23-$B23,TODAY()-$B23))</f>
        <v/>
      </c>
      <c r="AD23" s="22" t="str">
        <f aca="true">IF($W23="","",IF($Y23="Closed",IF($AA23="","Closed",IF($AA23&lt;=$W23,"Closed on time","Closed late")),IF(TODAY()&gt;$W23,"Overdue","Within time")))</f>
        <v/>
      </c>
      <c r="AE23" s="23"/>
      <c r="AF23" s="13"/>
      <c r="AG23" s="13"/>
      <c r="AH23" s="13"/>
      <c r="AI23" s="13"/>
      <c r="AJ23" s="13"/>
    </row>
    <row r="24" customFormat="false" ht="15" hidden="false" customHeight="false" outlineLevel="0" collapsed="false">
      <c r="A24" s="22" t="str">
        <f aca="false">IF($C24="","","R"&amp;TEXT(ROW()-4,"00000"))</f>
        <v>R00020</v>
      </c>
      <c r="B24" s="17" t="n">
        <v>45952</v>
      </c>
      <c r="C24" s="13" t="s">
        <v>227</v>
      </c>
      <c r="D24" s="22" t="str">
        <f aca="false">IF($C24="","",IFERROR(INDEX(Asset_Register!$C$5:$C$1000,MATCH($C24,Asset_Register!$A$5:$A$1000,0)),"Not in register"))</f>
        <v>Interpass tower acid pump</v>
      </c>
      <c r="E24" s="22" t="str">
        <f aca="false">IF($C24="","",IFERROR(INDEX(Asset_Register!$D$5:$D$1000,MATCH($C24,Asset_Register!$A$5:$A$1000,0)),"Not in register"))</f>
        <v>Acid plant</v>
      </c>
      <c r="F24" s="22" t="str">
        <f aca="false">IF($C24="","",IFERROR(INDEX(Asset_Register!$R$5:$R$1000,MATCH($C24,Asset_Register!$A$5:$A$1000,0)),"Not in register"))</f>
        <v>A</v>
      </c>
      <c r="G24" s="22" t="n">
        <f aca="false">IF($C24="","",IFERROR(INDEX(Asset_Register!$Q$5:$Q$1000,MATCH($C24,Asset_Register!$A$5:$A$1000,0)),"Not in register"))</f>
        <v>76</v>
      </c>
      <c r="H24" s="13" t="s">
        <v>48</v>
      </c>
      <c r="I24" s="13" t="s">
        <v>171</v>
      </c>
      <c r="J24" s="23" t="s">
        <v>358</v>
      </c>
      <c r="K24" s="13" t="n">
        <v>2</v>
      </c>
      <c r="L24" s="13" t="s">
        <v>359</v>
      </c>
      <c r="M24" s="13" t="n">
        <v>4.5</v>
      </c>
      <c r="N24" s="13" t="n">
        <v>7.1</v>
      </c>
      <c r="O24" s="13" t="s">
        <v>360</v>
      </c>
      <c r="P24" s="13"/>
      <c r="Q24" s="22" t="str">
        <f aca="false">IF($C24="","",IF($P24&lt;&gt;"",$P24,IF(AND(ISNUMBER($K24),ISNUMBER($M24),ISNUMBER($N24)),IF($O24="Lower is worse",IF($K24&lt;=$N24,"Danger",IF($K24&lt;=$M24,"Alert","OK")),IF($K24&gt;=$N24,"Danger",IF($K24&gt;=$M24,"Alert","OK"))),"Not set")))</f>
        <v>OK</v>
      </c>
      <c r="R24" s="22" t="n">
        <f aca="false">IF(OR($Q24="",$Q24="Not set"),"",MATCH($Q24,Lists!$F$2:$F$4,0)-1)</f>
        <v>0</v>
      </c>
      <c r="S24" s="23"/>
      <c r="T24" s="23"/>
      <c r="U24" s="22" t="str">
        <f aca="false">IF(OR($Q24="",$Q24="OK",$Q24="Not set",NOT(ISNUMBER($G24))),"",ROUND($G24*IF($Q24="Danger",Lists!$M$15,Lists!$M$16),0))</f>
        <v/>
      </c>
      <c r="V24" s="22" t="str">
        <f aca="false">IF($U24="","",IF(OR($Q24="Danger",$U24&gt;=Lists!$M$10),"P1",IF($U24&gt;=Lists!$M$11,"P2","P3")))</f>
        <v/>
      </c>
      <c r="W24" s="24" t="str">
        <f aca="false">IF(OR($V24="",$B24=""),"",$B24+INDEX(Lists!$N$10:$N$12,MATCH($V24,Lists!$L$10:$L$12,0)))</f>
        <v/>
      </c>
      <c r="X24" s="13"/>
      <c r="Y24" s="13" t="s">
        <v>361</v>
      </c>
      <c r="Z24" s="13" t="s">
        <v>53</v>
      </c>
      <c r="AA24" s="17"/>
      <c r="AB24" s="13"/>
      <c r="AC24" s="22" t="str">
        <f aca="true">IF(OR($U24="",$B24=""),"",IF($AA24&lt;&gt;"",$AA24-$B24,TODAY()-$B24))</f>
        <v/>
      </c>
      <c r="AD24" s="22" t="str">
        <f aca="true">IF($W24="","",IF($Y24="Closed",IF($AA24="","Closed",IF($AA24&lt;=$W24,"Closed on time","Closed late")),IF(TODAY()&gt;$W24,"Overdue","Within time")))</f>
        <v/>
      </c>
      <c r="AE24" s="23"/>
      <c r="AF24" s="13"/>
      <c r="AG24" s="13"/>
      <c r="AH24" s="13"/>
      <c r="AI24" s="13"/>
      <c r="AJ24" s="13"/>
    </row>
    <row r="25" customFormat="false" ht="15" hidden="false" customHeight="false" outlineLevel="0" collapsed="false">
      <c r="A25" s="22" t="str">
        <f aca="false">IF($C25="","","R"&amp;TEXT(ROW()-4,"00000"))</f>
        <v>R00021</v>
      </c>
      <c r="B25" s="17" t="n">
        <v>45952</v>
      </c>
      <c r="C25" s="13" t="s">
        <v>220</v>
      </c>
      <c r="D25" s="22" t="str">
        <f aca="false">IF($C25="","",IFERROR(INDEX(Asset_Register!$C$5:$C$1000,MATCH($C25,Asset_Register!$A$5:$A$1000,0)),"Not in register"))</f>
        <v>Drying tower acid pump</v>
      </c>
      <c r="E25" s="22" t="str">
        <f aca="false">IF($C25="","",IFERROR(INDEX(Asset_Register!$D$5:$D$1000,MATCH($C25,Asset_Register!$A$5:$A$1000,0)),"Not in register"))</f>
        <v>Acid plant</v>
      </c>
      <c r="F25" s="22" t="str">
        <f aca="false">IF($C25="","",IFERROR(INDEX(Asset_Register!$R$5:$R$1000,MATCH($C25,Asset_Register!$A$5:$A$1000,0)),"Not in register"))</f>
        <v>A</v>
      </c>
      <c r="G25" s="22" t="n">
        <f aca="false">IF($C25="","",IFERROR(INDEX(Asset_Register!$Q$5:$Q$1000,MATCH($C25,Asset_Register!$A$5:$A$1000,0)),"Not in register"))</f>
        <v>74</v>
      </c>
      <c r="H25" s="13" t="s">
        <v>74</v>
      </c>
      <c r="I25" s="13" t="s">
        <v>75</v>
      </c>
      <c r="J25" s="23" t="s">
        <v>379</v>
      </c>
      <c r="K25" s="13" t="n">
        <v>12</v>
      </c>
      <c r="L25" s="13" t="s">
        <v>365</v>
      </c>
      <c r="M25" s="13" t="n">
        <v>50</v>
      </c>
      <c r="N25" s="13" t="n">
        <v>100</v>
      </c>
      <c r="O25" s="13" t="s">
        <v>360</v>
      </c>
      <c r="P25" s="13"/>
      <c r="Q25" s="22" t="str">
        <f aca="false">IF($C25="","",IF($P25&lt;&gt;"",$P25,IF(AND(ISNUMBER($K25),ISNUMBER($M25),ISNUMBER($N25)),IF($O25="Lower is worse",IF($K25&lt;=$N25,"Danger",IF($K25&lt;=$M25,"Alert","OK")),IF($K25&gt;=$N25,"Danger",IF($K25&gt;=$M25,"Alert","OK"))),"Not set")))</f>
        <v>OK</v>
      </c>
      <c r="R25" s="22" t="n">
        <f aca="false">IF(OR($Q25="",$Q25="Not set"),"",MATCH($Q25,Lists!$F$2:$F$4,0)-1)</f>
        <v>0</v>
      </c>
      <c r="S25" s="23"/>
      <c r="T25" s="23"/>
      <c r="U25" s="22" t="str">
        <f aca="false">IF(OR($Q25="",$Q25="OK",$Q25="Not set",NOT(ISNUMBER($G25))),"",ROUND($G25*IF($Q25="Danger",Lists!$M$15,Lists!$M$16),0))</f>
        <v/>
      </c>
      <c r="V25" s="22" t="str">
        <f aca="false">IF($U25="","",IF(OR($Q25="Danger",$U25&gt;=Lists!$M$10),"P1",IF($U25&gt;=Lists!$M$11,"P2","P3")))</f>
        <v/>
      </c>
      <c r="W25" s="24" t="str">
        <f aca="false">IF(OR($V25="",$B25=""),"",$B25+INDEX(Lists!$N$10:$N$12,MATCH($V25,Lists!$L$10:$L$12,0)))</f>
        <v/>
      </c>
      <c r="X25" s="13"/>
      <c r="Y25" s="13" t="s">
        <v>361</v>
      </c>
      <c r="Z25" s="13" t="s">
        <v>53</v>
      </c>
      <c r="AA25" s="17"/>
      <c r="AB25" s="13"/>
      <c r="AC25" s="22" t="str">
        <f aca="true">IF(OR($U25="",$B25=""),"",IF($AA25&lt;&gt;"",$AA25-$B25,TODAY()-$B25))</f>
        <v/>
      </c>
      <c r="AD25" s="22" t="str">
        <f aca="true">IF($W25="","",IF($Y25="Closed",IF($AA25="","Closed",IF($AA25&lt;=$W25,"Closed on time","Closed late")),IF(TODAY()&gt;$W25,"Overdue","Within time")))</f>
        <v/>
      </c>
      <c r="AE25" s="23"/>
      <c r="AF25" s="13"/>
      <c r="AG25" s="13"/>
      <c r="AH25" s="13"/>
      <c r="AI25" s="13"/>
      <c r="AJ25" s="13"/>
    </row>
    <row r="26" customFormat="false" ht="15" hidden="false" customHeight="false" outlineLevel="0" collapsed="false">
      <c r="A26" s="22" t="str">
        <f aca="false">IF($C26="","","R"&amp;TEXT(ROW()-4,"00000"))</f>
        <v>R00022</v>
      </c>
      <c r="B26" s="17" t="n">
        <v>45954</v>
      </c>
      <c r="C26" s="13" t="s">
        <v>281</v>
      </c>
      <c r="D26" s="22" t="str">
        <f aca="false">IF($C26="","",IFERROR(INDEX(Asset_Register!$C$5:$C$1000,MATCH($C26,Asset_Register!$A$5:$A$1000,0)),"Not in register"))</f>
        <v>Transformer TX-01</v>
      </c>
      <c r="E26" s="22" t="str">
        <f aca="false">IF($C26="","",IFERROR(INDEX(Asset_Register!$D$5:$D$1000,MATCH($C26,Asset_Register!$A$5:$A$1000,0)),"Not in register"))</f>
        <v>Substation</v>
      </c>
      <c r="F26" s="22" t="str">
        <f aca="false">IF($C26="","",IFERROR(INDEX(Asset_Register!$R$5:$R$1000,MATCH($C26,Asset_Register!$A$5:$A$1000,0)),"Not in register"))</f>
        <v>A</v>
      </c>
      <c r="G26" s="22" t="n">
        <f aca="false">IF($C26="","",IFERROR(INDEX(Asset_Register!$Q$5:$Q$1000,MATCH($C26,Asset_Register!$A$5:$A$1000,0)),"Not in register"))</f>
        <v>86</v>
      </c>
      <c r="H26" s="13" t="s">
        <v>59</v>
      </c>
      <c r="I26" s="13" t="s">
        <v>55</v>
      </c>
      <c r="J26" s="23" t="s">
        <v>380</v>
      </c>
      <c r="K26" s="13" t="n">
        <v>2</v>
      </c>
      <c r="L26" s="13" t="s">
        <v>367</v>
      </c>
      <c r="M26" s="13" t="n">
        <v>4</v>
      </c>
      <c r="N26" s="13" t="n">
        <v>15</v>
      </c>
      <c r="O26" s="13" t="s">
        <v>360</v>
      </c>
      <c r="P26" s="13"/>
      <c r="Q26" s="22" t="str">
        <f aca="false">IF($C26="","",IF($P26&lt;&gt;"",$P26,IF(AND(ISNUMBER($K26),ISNUMBER($M26),ISNUMBER($N26)),IF($O26="Lower is worse",IF($K26&lt;=$N26,"Danger",IF($K26&lt;=$M26,"Alert","OK")),IF($K26&gt;=$N26,"Danger",IF($K26&gt;=$M26,"Alert","OK"))),"Not set")))</f>
        <v>OK</v>
      </c>
      <c r="R26" s="22" t="n">
        <f aca="false">IF(OR($Q26="",$Q26="Not set"),"",MATCH($Q26,Lists!$F$2:$F$4,0)-1)</f>
        <v>0</v>
      </c>
      <c r="S26" s="23"/>
      <c r="T26" s="23"/>
      <c r="U26" s="22" t="str">
        <f aca="false">IF(OR($Q26="",$Q26="OK",$Q26="Not set",NOT(ISNUMBER($G26))),"",ROUND($G26*IF($Q26="Danger",Lists!$M$15,Lists!$M$16),0))</f>
        <v/>
      </c>
      <c r="V26" s="22" t="str">
        <f aca="false">IF($U26="","",IF(OR($Q26="Danger",$U26&gt;=Lists!$M$10),"P1",IF($U26&gt;=Lists!$M$11,"P2","P3")))</f>
        <v/>
      </c>
      <c r="W26" s="24" t="str">
        <f aca="false">IF(OR($V26="",$B26=""),"",$B26+INDEX(Lists!$N$10:$N$12,MATCH($V26,Lists!$L$10:$L$12,0)))</f>
        <v/>
      </c>
      <c r="X26" s="13"/>
      <c r="Y26" s="13" t="s">
        <v>361</v>
      </c>
      <c r="Z26" s="13" t="s">
        <v>381</v>
      </c>
      <c r="AA26" s="17"/>
      <c r="AB26" s="13"/>
      <c r="AC26" s="22" t="str">
        <f aca="true">IF(OR($U26="",$B26=""),"",IF($AA26&lt;&gt;"",$AA26-$B26,TODAY()-$B26))</f>
        <v/>
      </c>
      <c r="AD26" s="22" t="str">
        <f aca="true">IF($W26="","",IF($Y26="Closed",IF($AA26="","Closed",IF($AA26&lt;=$W26,"Closed on time","Closed late")),IF(TODAY()&gt;$W26,"Overdue","Within time")))</f>
        <v/>
      </c>
      <c r="AE26" s="23"/>
      <c r="AF26" s="13"/>
      <c r="AG26" s="13"/>
      <c r="AH26" s="13"/>
      <c r="AI26" s="13"/>
      <c r="AJ26" s="13"/>
    </row>
    <row r="27" customFormat="false" ht="15" hidden="false" customHeight="false" outlineLevel="0" collapsed="false">
      <c r="A27" s="22" t="str">
        <f aca="false">IF($C27="","","R"&amp;TEXT(ROW()-4,"00000"))</f>
        <v>R00023</v>
      </c>
      <c r="B27" s="17" t="n">
        <v>45954</v>
      </c>
      <c r="C27" s="13" t="s">
        <v>287</v>
      </c>
      <c r="D27" s="22" t="str">
        <f aca="false">IF($C27="","",IFERROR(INDEX(Asset_Register!$C$5:$C$1000,MATCH($C27,Asset_Register!$A$5:$A$1000,0)),"Not in register"))</f>
        <v>Acid plant MCC</v>
      </c>
      <c r="E27" s="22" t="str">
        <f aca="false">IF($C27="","",IFERROR(INDEX(Asset_Register!$D$5:$D$1000,MATCH($C27,Asset_Register!$A$5:$A$1000,0)),"Not in register"))</f>
        <v>Substation</v>
      </c>
      <c r="F27" s="22" t="str">
        <f aca="false">IF($C27="","",IFERROR(INDEX(Asset_Register!$R$5:$R$1000,MATCH($C27,Asset_Register!$A$5:$A$1000,0)),"Not in register"))</f>
        <v>A</v>
      </c>
      <c r="G27" s="22" t="n">
        <f aca="false">IF($C27="","",IFERROR(INDEX(Asset_Register!$Q$5:$Q$1000,MATCH($C27,Asset_Register!$A$5:$A$1000,0)),"Not in register"))</f>
        <v>82</v>
      </c>
      <c r="H27" s="13" t="s">
        <v>54</v>
      </c>
      <c r="I27" s="13" t="s">
        <v>55</v>
      </c>
      <c r="J27" s="23" t="s">
        <v>382</v>
      </c>
      <c r="K27" s="13" t="n">
        <v>2</v>
      </c>
      <c r="L27" s="13" t="s">
        <v>367</v>
      </c>
      <c r="M27" s="13" t="n">
        <v>4</v>
      </c>
      <c r="N27" s="13" t="n">
        <v>15</v>
      </c>
      <c r="O27" s="13" t="s">
        <v>360</v>
      </c>
      <c r="P27" s="13"/>
      <c r="Q27" s="22" t="str">
        <f aca="false">IF($C27="","",IF($P27&lt;&gt;"",$P27,IF(AND(ISNUMBER($K27),ISNUMBER($M27),ISNUMBER($N27)),IF($O27="Lower is worse",IF($K27&lt;=$N27,"Danger",IF($K27&lt;=$M27,"Alert","OK")),IF($K27&gt;=$N27,"Danger",IF($K27&gt;=$M27,"Alert","OK"))),"Not set")))</f>
        <v>OK</v>
      </c>
      <c r="R27" s="22" t="n">
        <f aca="false">IF(OR($Q27="",$Q27="Not set"),"",MATCH($Q27,Lists!$F$2:$F$4,0)-1)</f>
        <v>0</v>
      </c>
      <c r="S27" s="23"/>
      <c r="T27" s="23"/>
      <c r="U27" s="22" t="str">
        <f aca="false">IF(OR($Q27="",$Q27="OK",$Q27="Not set",NOT(ISNUMBER($G27))),"",ROUND($G27*IF($Q27="Danger",Lists!$M$15,Lists!$M$16),0))</f>
        <v/>
      </c>
      <c r="V27" s="22" t="str">
        <f aca="false">IF($U27="","",IF(OR($Q27="Danger",$U27&gt;=Lists!$M$10),"P1",IF($U27&gt;=Lists!$M$11,"P2","P3")))</f>
        <v/>
      </c>
      <c r="W27" s="24" t="str">
        <f aca="false">IF(OR($V27="",$B27=""),"",$B27+INDEX(Lists!$N$10:$N$12,MATCH($V27,Lists!$L$10:$L$12,0)))</f>
        <v/>
      </c>
      <c r="X27" s="13"/>
      <c r="Y27" s="13" t="s">
        <v>361</v>
      </c>
      <c r="Z27" s="13" t="s">
        <v>53</v>
      </c>
      <c r="AA27" s="17"/>
      <c r="AB27" s="13"/>
      <c r="AC27" s="22" t="str">
        <f aca="true">IF(OR($U27="",$B27=""),"",IF($AA27&lt;&gt;"",$AA27-$B27,TODAY()-$B27))</f>
        <v/>
      </c>
      <c r="AD27" s="22" t="str">
        <f aca="true">IF($W27="","",IF($Y27="Closed",IF($AA27="","Closed",IF($AA27&lt;=$W27,"Closed on time","Closed late")),IF(TODAY()&gt;$W27,"Overdue","Within time")))</f>
        <v/>
      </c>
      <c r="AE27" s="23"/>
      <c r="AF27" s="13"/>
      <c r="AG27" s="13"/>
      <c r="AH27" s="13"/>
      <c r="AI27" s="13"/>
      <c r="AJ27" s="13"/>
    </row>
    <row r="28" customFormat="false" ht="15" hidden="false" customHeight="false" outlineLevel="0" collapsed="false">
      <c r="A28" s="22" t="str">
        <f aca="false">IF($C28="","","R"&amp;TEXT(ROW()-4,"00000"))</f>
        <v>R00024</v>
      </c>
      <c r="B28" s="17" t="n">
        <v>45958</v>
      </c>
      <c r="C28" s="13" t="s">
        <v>291</v>
      </c>
      <c r="D28" s="22" t="str">
        <f aca="false">IF($C28="","",IFERROR(INDEX(Asset_Register!$C$5:$C$1000,MATCH($C28,Asset_Register!$A$5:$A$1000,0)),"Not in register"))</f>
        <v>Diesel generator Gen 1</v>
      </c>
      <c r="E28" s="22" t="str">
        <f aca="false">IF($C28="","",IFERROR(INDEX(Asset_Register!$D$5:$D$1000,MATCH($C28,Asset_Register!$A$5:$A$1000,0)),"Not in register"))</f>
        <v>Power plant</v>
      </c>
      <c r="F28" s="22" t="str">
        <f aca="false">IF($C28="","",IFERROR(INDEX(Asset_Register!$R$5:$R$1000,MATCH($C28,Asset_Register!$A$5:$A$1000,0)),"Not in register"))</f>
        <v>A</v>
      </c>
      <c r="G28" s="22" t="n">
        <f aca="false">IF($C28="","",IFERROR(INDEX(Asset_Register!$Q$5:$Q$1000,MATCH($C28,Asset_Register!$A$5:$A$1000,0)),"Not in register"))</f>
        <v>83</v>
      </c>
      <c r="H28" s="13" t="s">
        <v>78</v>
      </c>
      <c r="I28" s="13" t="s">
        <v>79</v>
      </c>
      <c r="J28" s="23" t="s">
        <v>383</v>
      </c>
      <c r="K28" s="13" t="n">
        <v>470</v>
      </c>
      <c r="L28" s="13" t="s">
        <v>367</v>
      </c>
      <c r="M28" s="13" t="n">
        <v>520</v>
      </c>
      <c r="N28" s="13" t="n">
        <v>580</v>
      </c>
      <c r="O28" s="13" t="s">
        <v>360</v>
      </c>
      <c r="P28" s="13"/>
      <c r="Q28" s="22" t="str">
        <f aca="false">IF($C28="","",IF($P28&lt;&gt;"",$P28,IF(AND(ISNUMBER($K28),ISNUMBER($M28),ISNUMBER($N28)),IF($O28="Lower is worse",IF($K28&lt;=$N28,"Danger",IF($K28&lt;=$M28,"Alert","OK")),IF($K28&gt;=$N28,"Danger",IF($K28&gt;=$M28,"Alert","OK"))),"Not set")))</f>
        <v>OK</v>
      </c>
      <c r="R28" s="22" t="n">
        <f aca="false">IF(OR($Q28="",$Q28="Not set"),"",MATCH($Q28,Lists!$F$2:$F$4,0)-1)</f>
        <v>0</v>
      </c>
      <c r="S28" s="23"/>
      <c r="T28" s="23"/>
      <c r="U28" s="22" t="str">
        <f aca="false">IF(OR($Q28="",$Q28="OK",$Q28="Not set",NOT(ISNUMBER($G28))),"",ROUND($G28*IF($Q28="Danger",Lists!$M$15,Lists!$M$16),0))</f>
        <v/>
      </c>
      <c r="V28" s="22" t="str">
        <f aca="false">IF($U28="","",IF(OR($Q28="Danger",$U28&gt;=Lists!$M$10),"P1",IF($U28&gt;=Lists!$M$11,"P2","P3")))</f>
        <v/>
      </c>
      <c r="W28" s="24" t="str">
        <f aca="false">IF(OR($V28="",$B28=""),"",$B28+INDEX(Lists!$N$10:$N$12,MATCH($V28,Lists!$L$10:$L$12,0)))</f>
        <v/>
      </c>
      <c r="X28" s="13"/>
      <c r="Y28" s="13" t="s">
        <v>361</v>
      </c>
      <c r="Z28" s="13" t="s">
        <v>82</v>
      </c>
      <c r="AA28" s="17"/>
      <c r="AB28" s="13"/>
      <c r="AC28" s="22" t="str">
        <f aca="true">IF(OR($U28="",$B28=""),"",IF($AA28&lt;&gt;"",$AA28-$B28,TODAY()-$B28))</f>
        <v/>
      </c>
      <c r="AD28" s="22" t="str">
        <f aca="true">IF($W28="","",IF($Y28="Closed",IF($AA28="","Closed",IF($AA28&lt;=$W28,"Closed on time","Closed late")),IF(TODAY()&gt;$W28,"Overdue","Within time")))</f>
        <v/>
      </c>
      <c r="AE28" s="23"/>
      <c r="AF28" s="13"/>
      <c r="AG28" s="13"/>
      <c r="AH28" s="13"/>
      <c r="AI28" s="13"/>
      <c r="AJ28" s="13"/>
    </row>
    <row r="29" customFormat="false" ht="23.85" hidden="false" customHeight="false" outlineLevel="0" collapsed="false">
      <c r="A29" s="22" t="str">
        <f aca="false">IF($C29="","","R"&amp;TEXT(ROW()-4,"00000"))</f>
        <v>R00025</v>
      </c>
      <c r="B29" s="17" t="n">
        <v>45958</v>
      </c>
      <c r="C29" s="13" t="s">
        <v>297</v>
      </c>
      <c r="D29" s="22" t="str">
        <f aca="false">IF($C29="","",IFERROR(INDEX(Asset_Register!$C$5:$C$1000,MATCH($C29,Asset_Register!$A$5:$A$1000,0)),"Not in register"))</f>
        <v>Diesel generator Gen 2</v>
      </c>
      <c r="E29" s="22" t="str">
        <f aca="false">IF($C29="","",IFERROR(INDEX(Asset_Register!$D$5:$D$1000,MATCH($C29,Asset_Register!$A$5:$A$1000,0)),"Not in register"))</f>
        <v>Power plant</v>
      </c>
      <c r="F29" s="22" t="str">
        <f aca="false">IF($C29="","",IFERROR(INDEX(Asset_Register!$R$5:$R$1000,MATCH($C29,Asset_Register!$A$5:$A$1000,0)),"Not in register"))</f>
        <v>A</v>
      </c>
      <c r="G29" s="22" t="n">
        <f aca="false">IF($C29="","",IFERROR(INDEX(Asset_Register!$Q$5:$Q$1000,MATCH($C29,Asset_Register!$A$5:$A$1000,0)),"Not in register"))</f>
        <v>79</v>
      </c>
      <c r="H29" s="13" t="s">
        <v>78</v>
      </c>
      <c r="I29" s="13" t="s">
        <v>79</v>
      </c>
      <c r="J29" s="23" t="s">
        <v>384</v>
      </c>
      <c r="K29" s="13" t="n">
        <v>20</v>
      </c>
      <c r="L29" s="13" t="s">
        <v>367</v>
      </c>
      <c r="M29" s="13" t="n">
        <v>50</v>
      </c>
      <c r="N29" s="13" t="n">
        <v>80</v>
      </c>
      <c r="O29" s="13" t="s">
        <v>360</v>
      </c>
      <c r="P29" s="13"/>
      <c r="Q29" s="22" t="str">
        <f aca="false">IF($C29="","",IF($P29&lt;&gt;"",$P29,IF(AND(ISNUMBER($K29),ISNUMBER($M29),ISNUMBER($N29)),IF($O29="Lower is worse",IF($K29&lt;=$N29,"Danger",IF($K29&lt;=$M29,"Alert","OK")),IF($K29&gt;=$N29,"Danger",IF($K29&gt;=$M29,"Alert","OK"))),"Not set")))</f>
        <v>OK</v>
      </c>
      <c r="R29" s="22" t="n">
        <f aca="false">IF(OR($Q29="",$Q29="Not set"),"",MATCH($Q29,Lists!$F$2:$F$4,0)-1)</f>
        <v>0</v>
      </c>
      <c r="S29" s="23"/>
      <c r="T29" s="23"/>
      <c r="U29" s="22" t="str">
        <f aca="false">IF(OR($Q29="",$Q29="OK",$Q29="Not set",NOT(ISNUMBER($G29))),"",ROUND($G29*IF($Q29="Danger",Lists!$M$15,Lists!$M$16),0))</f>
        <v/>
      </c>
      <c r="V29" s="22" t="str">
        <f aca="false">IF($U29="","",IF(OR($Q29="Danger",$U29&gt;=Lists!$M$10),"P1",IF($U29&gt;=Lists!$M$11,"P2","P3")))</f>
        <v/>
      </c>
      <c r="W29" s="24" t="str">
        <f aca="false">IF(OR($V29="",$B29=""),"",$B29+INDEX(Lists!$N$10:$N$12,MATCH($V29,Lists!$L$10:$L$12,0)))</f>
        <v/>
      </c>
      <c r="X29" s="13"/>
      <c r="Y29" s="13" t="s">
        <v>361</v>
      </c>
      <c r="Z29" s="13" t="s">
        <v>82</v>
      </c>
      <c r="AA29" s="17"/>
      <c r="AB29" s="13"/>
      <c r="AC29" s="22" t="str">
        <f aca="true">IF(OR($U29="",$B29=""),"",IF($AA29&lt;&gt;"",$AA29-$B29,TODAY()-$B29))</f>
        <v/>
      </c>
      <c r="AD29" s="22" t="str">
        <f aca="true">IF($W29="","",IF($Y29="Closed",IF($AA29="","Closed",IF($AA29&lt;=$W29,"Closed on time","Closed late")),IF(TODAY()&gt;$W29,"Overdue","Within time")))</f>
        <v/>
      </c>
      <c r="AE29" s="23"/>
      <c r="AF29" s="13"/>
      <c r="AG29" s="13"/>
      <c r="AH29" s="13"/>
      <c r="AI29" s="13"/>
      <c r="AJ29" s="13"/>
    </row>
    <row r="30" customFormat="false" ht="15" hidden="false" customHeight="false" outlineLevel="0" collapsed="false">
      <c r="A30" s="22" t="str">
        <f aca="false">IF($C30="","","R"&amp;TEXT(ROW()-4,"00000"))</f>
        <v>R00026</v>
      </c>
      <c r="B30" s="17" t="n">
        <v>45958</v>
      </c>
      <c r="C30" s="13" t="s">
        <v>300</v>
      </c>
      <c r="D30" s="22" t="str">
        <f aca="false">IF($C30="","",IFERROR(INDEX(Asset_Register!$C$5:$C$1000,MATCH($C30,Asset_Register!$A$5:$A$1000,0)),"Not in register"))</f>
        <v>Diesel generator Gen 3</v>
      </c>
      <c r="E30" s="22" t="str">
        <f aca="false">IF($C30="","",IFERROR(INDEX(Asset_Register!$D$5:$D$1000,MATCH($C30,Asset_Register!$A$5:$A$1000,0)),"Not in register"))</f>
        <v>Power plant</v>
      </c>
      <c r="F30" s="22" t="str">
        <f aca="false">IF($C30="","",IFERROR(INDEX(Asset_Register!$R$5:$R$1000,MATCH($C30,Asset_Register!$A$5:$A$1000,0)),"Not in register"))</f>
        <v>A</v>
      </c>
      <c r="G30" s="22" t="n">
        <f aca="false">IF($C30="","",IFERROR(INDEX(Asset_Register!$Q$5:$Q$1000,MATCH($C30,Asset_Register!$A$5:$A$1000,0)),"Not in register"))</f>
        <v>79</v>
      </c>
      <c r="H30" s="13" t="s">
        <v>78</v>
      </c>
      <c r="I30" s="13" t="s">
        <v>79</v>
      </c>
      <c r="J30" s="23" t="s">
        <v>383</v>
      </c>
      <c r="K30" s="13" t="n">
        <v>455</v>
      </c>
      <c r="L30" s="13" t="s">
        <v>367</v>
      </c>
      <c r="M30" s="13" t="n">
        <v>520</v>
      </c>
      <c r="N30" s="13" t="n">
        <v>580</v>
      </c>
      <c r="O30" s="13" t="s">
        <v>360</v>
      </c>
      <c r="P30" s="13"/>
      <c r="Q30" s="22" t="str">
        <f aca="false">IF($C30="","",IF($P30&lt;&gt;"",$P30,IF(AND(ISNUMBER($K30),ISNUMBER($M30),ISNUMBER($N30)),IF($O30="Lower is worse",IF($K30&lt;=$N30,"Danger",IF($K30&lt;=$M30,"Alert","OK")),IF($K30&gt;=$N30,"Danger",IF($K30&gt;=$M30,"Alert","OK"))),"Not set")))</f>
        <v>OK</v>
      </c>
      <c r="R30" s="22" t="n">
        <f aca="false">IF(OR($Q30="",$Q30="Not set"),"",MATCH($Q30,Lists!$F$2:$F$4,0)-1)</f>
        <v>0</v>
      </c>
      <c r="S30" s="23"/>
      <c r="T30" s="23"/>
      <c r="U30" s="22" t="str">
        <f aca="false">IF(OR($Q30="",$Q30="OK",$Q30="Not set",NOT(ISNUMBER($G30))),"",ROUND($G30*IF($Q30="Danger",Lists!$M$15,Lists!$M$16),0))</f>
        <v/>
      </c>
      <c r="V30" s="22" t="str">
        <f aca="false">IF($U30="","",IF(OR($Q30="Danger",$U30&gt;=Lists!$M$10),"P1",IF($U30&gt;=Lists!$M$11,"P2","P3")))</f>
        <v/>
      </c>
      <c r="W30" s="24" t="str">
        <f aca="false">IF(OR($V30="",$B30=""),"",$B30+INDEX(Lists!$N$10:$N$12,MATCH($V30,Lists!$L$10:$L$12,0)))</f>
        <v/>
      </c>
      <c r="X30" s="13"/>
      <c r="Y30" s="13" t="s">
        <v>361</v>
      </c>
      <c r="Z30" s="13" t="s">
        <v>82</v>
      </c>
      <c r="AA30" s="17"/>
      <c r="AB30" s="13"/>
      <c r="AC30" s="22" t="str">
        <f aca="true">IF(OR($U30="",$B30=""),"",IF($AA30&lt;&gt;"",$AA30-$B30,TODAY()-$B30))</f>
        <v/>
      </c>
      <c r="AD30" s="22" t="str">
        <f aca="true">IF($W30="","",IF($Y30="Closed",IF($AA30="","Closed",IF($AA30&lt;=$W30,"Closed on time","Closed late")),IF(TODAY()&gt;$W30,"Overdue","Within time")))</f>
        <v/>
      </c>
      <c r="AE30" s="23"/>
      <c r="AF30" s="13"/>
      <c r="AG30" s="13"/>
      <c r="AH30" s="13"/>
      <c r="AI30" s="13"/>
      <c r="AJ30" s="13"/>
    </row>
    <row r="31" customFormat="false" ht="15" hidden="false" customHeight="false" outlineLevel="0" collapsed="false">
      <c r="A31" s="22" t="str">
        <f aca="false">IF($C31="","","R"&amp;TEXT(ROW()-4,"00000"))</f>
        <v>R00027</v>
      </c>
      <c r="B31" s="17" t="n">
        <v>45958</v>
      </c>
      <c r="C31" s="13" t="s">
        <v>303</v>
      </c>
      <c r="D31" s="22" t="str">
        <f aca="false">IF($C31="","",IFERROR(INDEX(Asset_Register!$C$5:$C$1000,MATCH($C31,Asset_Register!$A$5:$A$1000,0)),"Not in register"))</f>
        <v>Diesel generator Gen 4</v>
      </c>
      <c r="E31" s="22" t="str">
        <f aca="false">IF($C31="","",IFERROR(INDEX(Asset_Register!$D$5:$D$1000,MATCH($C31,Asset_Register!$A$5:$A$1000,0)),"Not in register"))</f>
        <v>Power plant</v>
      </c>
      <c r="F31" s="22" t="str">
        <f aca="false">IF($C31="","",IFERROR(INDEX(Asset_Register!$R$5:$R$1000,MATCH($C31,Asset_Register!$A$5:$A$1000,0)),"Not in register"))</f>
        <v>A</v>
      </c>
      <c r="G31" s="22" t="n">
        <f aca="false">IF($C31="","",IFERROR(INDEX(Asset_Register!$Q$5:$Q$1000,MATCH($C31,Asset_Register!$A$5:$A$1000,0)),"Not in register"))</f>
        <v>92</v>
      </c>
      <c r="H31" s="13" t="s">
        <v>78</v>
      </c>
      <c r="I31" s="13" t="s">
        <v>79</v>
      </c>
      <c r="J31" s="23" t="s">
        <v>385</v>
      </c>
      <c r="K31" s="13" t="n">
        <v>4.2</v>
      </c>
      <c r="L31" s="13" t="s">
        <v>386</v>
      </c>
      <c r="M31" s="13" t="n">
        <v>3.5</v>
      </c>
      <c r="N31" s="13" t="n">
        <v>2.5</v>
      </c>
      <c r="O31" s="13" t="s">
        <v>375</v>
      </c>
      <c r="P31" s="13"/>
      <c r="Q31" s="22" t="str">
        <f aca="false">IF($C31="","",IF($P31&lt;&gt;"",$P31,IF(AND(ISNUMBER($K31),ISNUMBER($M31),ISNUMBER($N31)),IF($O31="Lower is worse",IF($K31&lt;=$N31,"Danger",IF($K31&lt;=$M31,"Alert","OK")),IF($K31&gt;=$N31,"Danger",IF($K31&gt;=$M31,"Alert","OK"))),"Not set")))</f>
        <v>OK</v>
      </c>
      <c r="R31" s="22" t="n">
        <f aca="false">IF(OR($Q31="",$Q31="Not set"),"",MATCH($Q31,Lists!$F$2:$F$4,0)-1)</f>
        <v>0</v>
      </c>
      <c r="S31" s="23"/>
      <c r="T31" s="23"/>
      <c r="U31" s="22" t="str">
        <f aca="false">IF(OR($Q31="",$Q31="OK",$Q31="Not set",NOT(ISNUMBER($G31))),"",ROUND($G31*IF($Q31="Danger",Lists!$M$15,Lists!$M$16),0))</f>
        <v/>
      </c>
      <c r="V31" s="22" t="str">
        <f aca="false">IF($U31="","",IF(OR($Q31="Danger",$U31&gt;=Lists!$M$10),"P1",IF($U31&gt;=Lists!$M$11,"P2","P3")))</f>
        <v/>
      </c>
      <c r="W31" s="24" t="str">
        <f aca="false">IF(OR($V31="",$B31=""),"",$B31+INDEX(Lists!$N$10:$N$12,MATCH($V31,Lists!$L$10:$L$12,0)))</f>
        <v/>
      </c>
      <c r="X31" s="13"/>
      <c r="Y31" s="13" t="s">
        <v>361</v>
      </c>
      <c r="Z31" s="13" t="s">
        <v>82</v>
      </c>
      <c r="AA31" s="17"/>
      <c r="AB31" s="13"/>
      <c r="AC31" s="22" t="str">
        <f aca="true">IF(OR($U31="",$B31=""),"",IF($AA31&lt;&gt;"",$AA31-$B31,TODAY()-$B31))</f>
        <v/>
      </c>
      <c r="AD31" s="22" t="str">
        <f aca="true">IF($W31="","",IF($Y31="Closed",IF($AA31="","Closed",IF($AA31&lt;=$W31,"Closed on time","Closed late")),IF(TODAY()&gt;$W31,"Overdue","Within time")))</f>
        <v/>
      </c>
      <c r="AE31" s="23"/>
      <c r="AF31" s="13"/>
      <c r="AG31" s="13"/>
      <c r="AH31" s="13"/>
      <c r="AI31" s="13"/>
      <c r="AJ31" s="13"/>
    </row>
    <row r="32" customFormat="false" ht="15" hidden="false" customHeight="false" outlineLevel="0" collapsed="false">
      <c r="A32" s="22" t="str">
        <f aca="false">IF($C32="","","R"&amp;TEXT(ROW()-4,"00000"))</f>
        <v>R00028</v>
      </c>
      <c r="B32" s="17" t="n">
        <v>45958</v>
      </c>
      <c r="C32" s="13" t="s">
        <v>203</v>
      </c>
      <c r="D32" s="22" t="str">
        <f aca="false">IF($C32="","",IFERROR(INDEX(Asset_Register!$C$5:$C$1000,MATCH($C32,Asset_Register!$A$5:$A$1000,0)),"Not in register"))</f>
        <v>Waste heat boiler</v>
      </c>
      <c r="E32" s="22" t="str">
        <f aca="false">IF($C32="","",IFERROR(INDEX(Asset_Register!$D$5:$D$1000,MATCH($C32,Asset_Register!$A$5:$A$1000,0)),"Not in register"))</f>
        <v>Acid plant</v>
      </c>
      <c r="F32" s="22" t="str">
        <f aca="false">IF($C32="","",IFERROR(INDEX(Asset_Register!$R$5:$R$1000,MATCH($C32,Asset_Register!$A$5:$A$1000,0)),"Not in register"))</f>
        <v>A</v>
      </c>
      <c r="G32" s="22" t="n">
        <f aca="false">IF($C32="","",IFERROR(INDEX(Asset_Register!$Q$5:$Q$1000,MATCH($C32,Asset_Register!$A$5:$A$1000,0)),"Not in register"))</f>
        <v>91</v>
      </c>
      <c r="H32" s="13" t="s">
        <v>69</v>
      </c>
      <c r="I32" s="13" t="s">
        <v>173</v>
      </c>
      <c r="J32" s="23" t="s">
        <v>387</v>
      </c>
      <c r="K32" s="13" t="n">
        <v>6.2</v>
      </c>
      <c r="L32" s="13" t="s">
        <v>374</v>
      </c>
      <c r="M32" s="13" t="n">
        <v>5</v>
      </c>
      <c r="N32" s="13" t="n">
        <v>4.5</v>
      </c>
      <c r="O32" s="13" t="s">
        <v>375</v>
      </c>
      <c r="P32" s="13"/>
      <c r="Q32" s="22" t="str">
        <f aca="false">IF($C32="","",IF($P32&lt;&gt;"",$P32,IF(AND(ISNUMBER($K32),ISNUMBER($M32),ISNUMBER($N32)),IF($O32="Lower is worse",IF($K32&lt;=$N32,"Danger",IF($K32&lt;=$M32,"Alert","OK")),IF($K32&gt;=$N32,"Danger",IF($K32&gt;=$M32,"Alert","OK"))),"Not set")))</f>
        <v>OK</v>
      </c>
      <c r="R32" s="22" t="n">
        <f aca="false">IF(OR($Q32="",$Q32="Not set"),"",MATCH($Q32,Lists!$F$2:$F$4,0)-1)</f>
        <v>0</v>
      </c>
      <c r="S32" s="23"/>
      <c r="T32" s="23"/>
      <c r="U32" s="22" t="str">
        <f aca="false">IF(OR($Q32="",$Q32="OK",$Q32="Not set",NOT(ISNUMBER($G32))),"",ROUND($G32*IF($Q32="Danger",Lists!$M$15,Lists!$M$16),0))</f>
        <v/>
      </c>
      <c r="V32" s="22" t="str">
        <f aca="false">IF($U32="","",IF(OR($Q32="Danger",$U32&gt;=Lists!$M$10),"P1",IF($U32&gt;=Lists!$M$11,"P2","P3")))</f>
        <v/>
      </c>
      <c r="W32" s="24" t="str">
        <f aca="false">IF(OR($V32="",$B32=""),"",$B32+INDEX(Lists!$N$10:$N$12,MATCH($V32,Lists!$L$10:$L$12,0)))</f>
        <v/>
      </c>
      <c r="X32" s="13"/>
      <c r="Y32" s="13" t="s">
        <v>361</v>
      </c>
      <c r="Z32" s="13" t="s">
        <v>376</v>
      </c>
      <c r="AA32" s="17"/>
      <c r="AB32" s="13"/>
      <c r="AC32" s="22" t="str">
        <f aca="true">IF(OR($U32="",$B32=""),"",IF($AA32&lt;&gt;"",$AA32-$B32,TODAY()-$B32))</f>
        <v/>
      </c>
      <c r="AD32" s="22" t="str">
        <f aca="true">IF($W32="","",IF($Y32="Closed",IF($AA32="","Closed",IF($AA32&lt;=$W32,"Closed on time","Closed late")),IF(TODAY()&gt;$W32,"Overdue","Within time")))</f>
        <v/>
      </c>
      <c r="AE32" s="23"/>
      <c r="AF32" s="13"/>
      <c r="AG32" s="13"/>
      <c r="AH32" s="13"/>
      <c r="AI32" s="13"/>
      <c r="AJ32" s="13"/>
    </row>
    <row r="33" customFormat="false" ht="15" hidden="false" customHeight="false" outlineLevel="0" collapsed="false">
      <c r="A33" s="22" t="str">
        <f aca="false">IF($C33="","","R"&amp;TEXT(ROW()-4,"00000"))</f>
        <v>R00029</v>
      </c>
      <c r="B33" s="17" t="n">
        <v>45962</v>
      </c>
      <c r="C33" s="13" t="s">
        <v>242</v>
      </c>
      <c r="D33" s="22" t="str">
        <f aca="false">IF($C33="","",IFERROR(INDEX(Asset_Register!$C$5:$C$1000,MATCH($C33,Asset_Register!$A$5:$A$1000,0)),"Not in register"))</f>
        <v>Molten sulphur pump</v>
      </c>
      <c r="E33" s="22" t="str">
        <f aca="false">IF($C33="","",IFERROR(INDEX(Asset_Register!$D$5:$D$1000,MATCH($C33,Asset_Register!$A$5:$A$1000,0)),"Not in register"))</f>
        <v>Acid plant</v>
      </c>
      <c r="F33" s="22" t="str">
        <f aca="false">IF($C33="","",IFERROR(INDEX(Asset_Register!$R$5:$R$1000,MATCH($C33,Asset_Register!$A$5:$A$1000,0)),"Not in register"))</f>
        <v>B</v>
      </c>
      <c r="G33" s="22" t="n">
        <f aca="false">IF($C33="","",IFERROR(INDEX(Asset_Register!$Q$5:$Q$1000,MATCH($C33,Asset_Register!$A$5:$A$1000,0)),"Not in register"))</f>
        <v>61</v>
      </c>
      <c r="H33" s="13" t="s">
        <v>48</v>
      </c>
      <c r="I33" s="13" t="s">
        <v>171</v>
      </c>
      <c r="J33" s="23" t="s">
        <v>358</v>
      </c>
      <c r="K33" s="13" t="n">
        <v>2.5</v>
      </c>
      <c r="L33" s="13" t="s">
        <v>359</v>
      </c>
      <c r="M33" s="13" t="n">
        <v>4.5</v>
      </c>
      <c r="N33" s="13" t="n">
        <v>7.1</v>
      </c>
      <c r="O33" s="13" t="s">
        <v>360</v>
      </c>
      <c r="P33" s="13"/>
      <c r="Q33" s="22" t="str">
        <f aca="false">IF($C33="","",IF($P33&lt;&gt;"",$P33,IF(AND(ISNUMBER($K33),ISNUMBER($M33),ISNUMBER($N33)),IF($O33="Lower is worse",IF($K33&lt;=$N33,"Danger",IF($K33&lt;=$M33,"Alert","OK")),IF($K33&gt;=$N33,"Danger",IF($K33&gt;=$M33,"Alert","OK"))),"Not set")))</f>
        <v>OK</v>
      </c>
      <c r="R33" s="22" t="n">
        <f aca="false">IF(OR($Q33="",$Q33="Not set"),"",MATCH($Q33,Lists!$F$2:$F$4,0)-1)</f>
        <v>0</v>
      </c>
      <c r="S33" s="23"/>
      <c r="T33" s="23"/>
      <c r="U33" s="22" t="str">
        <f aca="false">IF(OR($Q33="",$Q33="OK",$Q33="Not set",NOT(ISNUMBER($G33))),"",ROUND($G33*IF($Q33="Danger",Lists!$M$15,Lists!$M$16),0))</f>
        <v/>
      </c>
      <c r="V33" s="22" t="str">
        <f aca="false">IF($U33="","",IF(OR($Q33="Danger",$U33&gt;=Lists!$M$10),"P1",IF($U33&gt;=Lists!$M$11,"P2","P3")))</f>
        <v/>
      </c>
      <c r="W33" s="24" t="str">
        <f aca="false">IF(OR($V33="",$B33=""),"",$B33+INDEX(Lists!$N$10:$N$12,MATCH($V33,Lists!$L$10:$L$12,0)))</f>
        <v/>
      </c>
      <c r="X33" s="13"/>
      <c r="Y33" s="13" t="s">
        <v>361</v>
      </c>
      <c r="Z33" s="13" t="s">
        <v>53</v>
      </c>
      <c r="AA33" s="17"/>
      <c r="AB33" s="13"/>
      <c r="AC33" s="22" t="str">
        <f aca="true">IF(OR($U33="",$B33=""),"",IF($AA33&lt;&gt;"",$AA33-$B33,TODAY()-$B33))</f>
        <v/>
      </c>
      <c r="AD33" s="22" t="str">
        <f aca="true">IF($W33="","",IF($Y33="Closed",IF($AA33="","Closed",IF($AA33&lt;=$W33,"Closed on time","Closed late")),IF(TODAY()&gt;$W33,"Overdue","Within time")))</f>
        <v/>
      </c>
      <c r="AE33" s="23"/>
      <c r="AF33" s="13"/>
      <c r="AG33" s="13"/>
      <c r="AH33" s="13"/>
      <c r="AI33" s="13"/>
      <c r="AJ33" s="13"/>
    </row>
    <row r="34" customFormat="false" ht="15" hidden="false" customHeight="false" outlineLevel="0" collapsed="false">
      <c r="A34" s="22" t="str">
        <f aca="false">IF($C34="","","R"&amp;TEXT(ROW()-4,"00000"))</f>
        <v>R00030</v>
      </c>
      <c r="B34" s="17" t="n">
        <v>45962</v>
      </c>
      <c r="C34" s="13" t="s">
        <v>271</v>
      </c>
      <c r="D34" s="22" t="str">
        <f aca="false">IF($C34="","",IFERROR(INDEX(Asset_Register!$C$5:$C$1000,MATCH($C34,Asset_Register!$A$5:$A$1000,0)),"Not in register"))</f>
        <v>Instrument air receiver</v>
      </c>
      <c r="E34" s="22" t="str">
        <f aca="false">IF($C34="","",IFERROR(INDEX(Asset_Register!$D$5:$D$1000,MATCH($C34,Asset_Register!$A$5:$A$1000,0)),"Not in register"))</f>
        <v>Acid plant</v>
      </c>
      <c r="F34" s="22" t="str">
        <f aca="false">IF($C34="","",IFERROR(INDEX(Asset_Register!$R$5:$R$1000,MATCH($C34,Asset_Register!$A$5:$A$1000,0)),"Not in register"))</f>
        <v>B</v>
      </c>
      <c r="G34" s="22" t="n">
        <f aca="false">IF($C34="","",IFERROR(INDEX(Asset_Register!$Q$5:$Q$1000,MATCH($C34,Asset_Register!$A$5:$A$1000,0)),"Not in register"))</f>
        <v>53</v>
      </c>
      <c r="H34" s="13" t="s">
        <v>69</v>
      </c>
      <c r="I34" s="13" t="s">
        <v>172</v>
      </c>
      <c r="J34" s="23" t="s">
        <v>362</v>
      </c>
      <c r="K34" s="13" t="n">
        <v>11</v>
      </c>
      <c r="L34" s="13" t="s">
        <v>363</v>
      </c>
      <c r="M34" s="13" t="n">
        <v>30</v>
      </c>
      <c r="N34" s="13" t="n">
        <v>40</v>
      </c>
      <c r="O34" s="13" t="s">
        <v>360</v>
      </c>
      <c r="P34" s="13"/>
      <c r="Q34" s="22" t="str">
        <f aca="false">IF($C34="","",IF($P34&lt;&gt;"",$P34,IF(AND(ISNUMBER($K34),ISNUMBER($M34),ISNUMBER($N34)),IF($O34="Lower is worse",IF($K34&lt;=$N34,"Danger",IF($K34&lt;=$M34,"Alert","OK")),IF($K34&gt;=$N34,"Danger",IF($K34&gt;=$M34,"Alert","OK"))),"Not set")))</f>
        <v>OK</v>
      </c>
      <c r="R34" s="22" t="n">
        <f aca="false">IF(OR($Q34="",$Q34="Not set"),"",MATCH($Q34,Lists!$F$2:$F$4,0)-1)</f>
        <v>0</v>
      </c>
      <c r="S34" s="23"/>
      <c r="T34" s="23"/>
      <c r="U34" s="22" t="str">
        <f aca="false">IF(OR($Q34="",$Q34="OK",$Q34="Not set",NOT(ISNUMBER($G34))),"",ROUND($G34*IF($Q34="Danger",Lists!$M$15,Lists!$M$16),0))</f>
        <v/>
      </c>
      <c r="V34" s="22" t="str">
        <f aca="false">IF($U34="","",IF(OR($Q34="Danger",$U34&gt;=Lists!$M$10),"P1",IF($U34&gt;=Lists!$M$11,"P2","P3")))</f>
        <v/>
      </c>
      <c r="W34" s="24" t="str">
        <f aca="false">IF(OR($V34="",$B34=""),"",$B34+INDEX(Lists!$N$10:$N$12,MATCH($V34,Lists!$L$10:$L$12,0)))</f>
        <v/>
      </c>
      <c r="X34" s="13"/>
      <c r="Y34" s="13" t="s">
        <v>361</v>
      </c>
      <c r="Z34" s="13" t="s">
        <v>53</v>
      </c>
      <c r="AA34" s="17"/>
      <c r="AB34" s="13"/>
      <c r="AC34" s="22" t="str">
        <f aca="true">IF(OR($U34="",$B34=""),"",IF($AA34&lt;&gt;"",$AA34-$B34,TODAY()-$B34))</f>
        <v/>
      </c>
      <c r="AD34" s="22" t="str">
        <f aca="true">IF($W34="","",IF($Y34="Closed",IF($AA34="","Closed",IF($AA34&lt;=$W34,"Closed on time","Closed late")),IF(TODAY()&gt;$W34,"Overdue","Within time")))</f>
        <v/>
      </c>
      <c r="AE34" s="23"/>
      <c r="AF34" s="13"/>
      <c r="AG34" s="13"/>
      <c r="AH34" s="13"/>
      <c r="AI34" s="13"/>
      <c r="AJ34" s="13"/>
    </row>
    <row r="35" customFormat="false" ht="15" hidden="false" customHeight="false" outlineLevel="0" collapsed="false">
      <c r="A35" s="22" t="str">
        <f aca="false">IF($C35="","","R"&amp;TEXT(ROW()-4,"00000"))</f>
        <v>R00031</v>
      </c>
      <c r="B35" s="17" t="n">
        <v>45963</v>
      </c>
      <c r="C35" s="13" t="s">
        <v>234</v>
      </c>
      <c r="D35" s="22" t="str">
        <f aca="false">IF($C35="","",IFERROR(INDEX(Asset_Register!$C$5:$C$1000,MATCH($C35,Asset_Register!$A$5:$A$1000,0)),"Not in register"))</f>
        <v>Boiler feed water pump A</v>
      </c>
      <c r="E35" s="22" t="str">
        <f aca="false">IF($C35="","",IFERROR(INDEX(Asset_Register!$D$5:$D$1000,MATCH($C35,Asset_Register!$A$5:$A$1000,0)),"Not in register"))</f>
        <v>Acid plant</v>
      </c>
      <c r="F35" s="22" t="str">
        <f aca="false">IF($C35="","",IFERROR(INDEX(Asset_Register!$R$5:$R$1000,MATCH($C35,Asset_Register!$A$5:$A$1000,0)),"Not in register"))</f>
        <v>A</v>
      </c>
      <c r="G35" s="22" t="n">
        <f aca="false">IF($C35="","",IFERROR(INDEX(Asset_Register!$Q$5:$Q$1000,MATCH($C35,Asset_Register!$A$5:$A$1000,0)),"Not in register"))</f>
        <v>75</v>
      </c>
      <c r="H35" s="13" t="s">
        <v>48</v>
      </c>
      <c r="I35" s="13" t="s">
        <v>171</v>
      </c>
      <c r="J35" s="23" t="s">
        <v>358</v>
      </c>
      <c r="K35" s="13" t="n">
        <v>2.6</v>
      </c>
      <c r="L35" s="13" t="s">
        <v>359</v>
      </c>
      <c r="M35" s="13" t="n">
        <v>4.5</v>
      </c>
      <c r="N35" s="13" t="n">
        <v>7.1</v>
      </c>
      <c r="O35" s="13" t="s">
        <v>360</v>
      </c>
      <c r="P35" s="13"/>
      <c r="Q35" s="22" t="str">
        <f aca="false">IF($C35="","",IF($P35&lt;&gt;"",$P35,IF(AND(ISNUMBER($K35),ISNUMBER($M35),ISNUMBER($N35)),IF($O35="Lower is worse",IF($K35&lt;=$N35,"Danger",IF($K35&lt;=$M35,"Alert","OK")),IF($K35&gt;=$N35,"Danger",IF($K35&gt;=$M35,"Alert","OK"))),"Not set")))</f>
        <v>OK</v>
      </c>
      <c r="R35" s="22" t="n">
        <f aca="false">IF(OR($Q35="",$Q35="Not set"),"",MATCH($Q35,Lists!$F$2:$F$4,0)-1)</f>
        <v>0</v>
      </c>
      <c r="S35" s="23"/>
      <c r="T35" s="23"/>
      <c r="U35" s="22" t="str">
        <f aca="false">IF(OR($Q35="",$Q35="OK",$Q35="Not set",NOT(ISNUMBER($G35))),"",ROUND($G35*IF($Q35="Danger",Lists!$M$15,Lists!$M$16),0))</f>
        <v/>
      </c>
      <c r="V35" s="22" t="str">
        <f aca="false">IF($U35="","",IF(OR($Q35="Danger",$U35&gt;=Lists!$M$10),"P1",IF($U35&gt;=Lists!$M$11,"P2","P3")))</f>
        <v/>
      </c>
      <c r="W35" s="24" t="str">
        <f aca="false">IF(OR($V35="",$B35=""),"",$B35+INDEX(Lists!$N$10:$N$12,MATCH($V35,Lists!$L$10:$L$12,0)))</f>
        <v/>
      </c>
      <c r="X35" s="13"/>
      <c r="Y35" s="13" t="s">
        <v>361</v>
      </c>
      <c r="Z35" s="13" t="s">
        <v>53</v>
      </c>
      <c r="AA35" s="17"/>
      <c r="AB35" s="13"/>
      <c r="AC35" s="22" t="str">
        <f aca="true">IF(OR($U35="",$B35=""),"",IF($AA35&lt;&gt;"",$AA35-$B35,TODAY()-$B35))</f>
        <v/>
      </c>
      <c r="AD35" s="22" t="str">
        <f aca="true">IF($W35="","",IF($Y35="Closed",IF($AA35="","Closed",IF($AA35&lt;=$W35,"Closed on time","Closed late")),IF(TODAY()&gt;$W35,"Overdue","Within time")))</f>
        <v/>
      </c>
      <c r="AE35" s="23"/>
      <c r="AF35" s="13"/>
      <c r="AG35" s="13"/>
      <c r="AH35" s="13"/>
      <c r="AI35" s="13"/>
      <c r="AJ35" s="13"/>
    </row>
    <row r="36" customFormat="false" ht="15" hidden="false" customHeight="false" outlineLevel="0" collapsed="false">
      <c r="A36" s="22" t="str">
        <f aca="false">IF($C36="","","R"&amp;TEXT(ROW()-4,"00000"))</f>
        <v>R00032</v>
      </c>
      <c r="B36" s="17" t="n">
        <v>45963</v>
      </c>
      <c r="C36" s="13" t="s">
        <v>246</v>
      </c>
      <c r="D36" s="22" t="str">
        <f aca="false">IF($C36="","",IFERROR(INDEX(Asset_Register!$C$5:$C$1000,MATCH($C36,Asset_Register!$A$5:$A$1000,0)),"Not in register"))</f>
        <v>Sulphur melter agitator</v>
      </c>
      <c r="E36" s="22" t="str">
        <f aca="false">IF($C36="","",IFERROR(INDEX(Asset_Register!$D$5:$D$1000,MATCH($C36,Asset_Register!$A$5:$A$1000,0)),"Not in register"))</f>
        <v>Acid plant</v>
      </c>
      <c r="F36" s="22" t="str">
        <f aca="false">IF($C36="","",IFERROR(INDEX(Asset_Register!$R$5:$R$1000,MATCH($C36,Asset_Register!$A$5:$A$1000,0)),"Not in register"))</f>
        <v>C</v>
      </c>
      <c r="G36" s="22" t="n">
        <f aca="false">IF($C36="","",IFERROR(INDEX(Asset_Register!$Q$5:$Q$1000,MATCH($C36,Asset_Register!$A$5:$A$1000,0)),"Not in register"))</f>
        <v>43</v>
      </c>
      <c r="H36" s="13" t="s">
        <v>48</v>
      </c>
      <c r="I36" s="13" t="s">
        <v>171</v>
      </c>
      <c r="J36" s="23" t="s">
        <v>358</v>
      </c>
      <c r="K36" s="13" t="n">
        <v>1.5</v>
      </c>
      <c r="L36" s="13" t="s">
        <v>359</v>
      </c>
      <c r="M36" s="13" t="n">
        <v>4.5</v>
      </c>
      <c r="N36" s="13" t="n">
        <v>7.1</v>
      </c>
      <c r="O36" s="13" t="s">
        <v>360</v>
      </c>
      <c r="P36" s="13"/>
      <c r="Q36" s="22" t="str">
        <f aca="false">IF($C36="","",IF($P36&lt;&gt;"",$P36,IF(AND(ISNUMBER($K36),ISNUMBER($M36),ISNUMBER($N36)),IF($O36="Lower is worse",IF($K36&lt;=$N36,"Danger",IF($K36&lt;=$M36,"Alert","OK")),IF($K36&gt;=$N36,"Danger",IF($K36&gt;=$M36,"Alert","OK"))),"Not set")))</f>
        <v>OK</v>
      </c>
      <c r="R36" s="22" t="n">
        <f aca="false">IF(OR($Q36="",$Q36="Not set"),"",MATCH($Q36,Lists!$F$2:$F$4,0)-1)</f>
        <v>0</v>
      </c>
      <c r="S36" s="23"/>
      <c r="T36" s="23"/>
      <c r="U36" s="22" t="str">
        <f aca="false">IF(OR($Q36="",$Q36="OK",$Q36="Not set",NOT(ISNUMBER($G36))),"",ROUND($G36*IF($Q36="Danger",Lists!$M$15,Lists!$M$16),0))</f>
        <v/>
      </c>
      <c r="V36" s="22" t="str">
        <f aca="false">IF($U36="","",IF(OR($Q36="Danger",$U36&gt;=Lists!$M$10),"P1",IF($U36&gt;=Lists!$M$11,"P2","P3")))</f>
        <v/>
      </c>
      <c r="W36" s="24" t="str">
        <f aca="false">IF(OR($V36="",$B36=""),"",$B36+INDEX(Lists!$N$10:$N$12,MATCH($V36,Lists!$L$10:$L$12,0)))</f>
        <v/>
      </c>
      <c r="X36" s="13"/>
      <c r="Y36" s="13" t="s">
        <v>361</v>
      </c>
      <c r="Z36" s="13" t="s">
        <v>53</v>
      </c>
      <c r="AA36" s="17"/>
      <c r="AB36" s="13"/>
      <c r="AC36" s="22" t="str">
        <f aca="true">IF(OR($U36="",$B36=""),"",IF($AA36&lt;&gt;"",$AA36-$B36,TODAY()-$B36))</f>
        <v/>
      </c>
      <c r="AD36" s="22" t="str">
        <f aca="true">IF($W36="","",IF($Y36="Closed",IF($AA36="","Closed",IF($AA36&lt;=$W36,"Closed on time","Closed late")),IF(TODAY()&gt;$W36,"Overdue","Within time")))</f>
        <v/>
      </c>
      <c r="AE36" s="23"/>
      <c r="AF36" s="13"/>
      <c r="AG36" s="13"/>
      <c r="AH36" s="13"/>
      <c r="AI36" s="13"/>
      <c r="AJ36" s="13"/>
    </row>
    <row r="37" customFormat="false" ht="15" hidden="false" customHeight="false" outlineLevel="0" collapsed="false">
      <c r="A37" s="22" t="str">
        <f aca="false">IF($C37="","","R"&amp;TEXT(ROW()-4,"00000"))</f>
        <v>R00033</v>
      </c>
      <c r="B37" s="17" t="n">
        <v>45966</v>
      </c>
      <c r="C37" s="13" t="s">
        <v>238</v>
      </c>
      <c r="D37" s="22" t="str">
        <f aca="false">IF($C37="","",IFERROR(INDEX(Asset_Register!$C$5:$C$1000,MATCH($C37,Asset_Register!$A$5:$A$1000,0)),"Not in register"))</f>
        <v>Boiler feed water pump B</v>
      </c>
      <c r="E37" s="22" t="str">
        <f aca="false">IF($C37="","",IFERROR(INDEX(Asset_Register!$D$5:$D$1000,MATCH($C37,Asset_Register!$A$5:$A$1000,0)),"Not in register"))</f>
        <v>Acid plant</v>
      </c>
      <c r="F37" s="22" t="str">
        <f aca="false">IF($C37="","",IFERROR(INDEX(Asset_Register!$R$5:$R$1000,MATCH($C37,Asset_Register!$A$5:$A$1000,0)),"Not in register"))</f>
        <v>A</v>
      </c>
      <c r="G37" s="22" t="n">
        <f aca="false">IF($C37="","",IFERROR(INDEX(Asset_Register!$Q$5:$Q$1000,MATCH($C37,Asset_Register!$A$5:$A$1000,0)),"Not in register"))</f>
        <v>71</v>
      </c>
      <c r="H37" s="13" t="s">
        <v>48</v>
      </c>
      <c r="I37" s="13" t="s">
        <v>171</v>
      </c>
      <c r="J37" s="23" t="s">
        <v>358</v>
      </c>
      <c r="K37" s="13" t="n">
        <v>1.9</v>
      </c>
      <c r="L37" s="13" t="s">
        <v>359</v>
      </c>
      <c r="M37" s="13" t="n">
        <v>4.5</v>
      </c>
      <c r="N37" s="13" t="n">
        <v>7.1</v>
      </c>
      <c r="O37" s="13" t="s">
        <v>360</v>
      </c>
      <c r="P37" s="13"/>
      <c r="Q37" s="22" t="str">
        <f aca="false">IF($C37="","",IF($P37&lt;&gt;"",$P37,IF(AND(ISNUMBER($K37),ISNUMBER($M37),ISNUMBER($N37)),IF($O37="Lower is worse",IF($K37&lt;=$N37,"Danger",IF($K37&lt;=$M37,"Alert","OK")),IF($K37&gt;=$N37,"Danger",IF($K37&gt;=$M37,"Alert","OK"))),"Not set")))</f>
        <v>OK</v>
      </c>
      <c r="R37" s="22" t="n">
        <f aca="false">IF(OR($Q37="",$Q37="Not set"),"",MATCH($Q37,Lists!$F$2:$F$4,0)-1)</f>
        <v>0</v>
      </c>
      <c r="S37" s="23"/>
      <c r="T37" s="23"/>
      <c r="U37" s="22" t="str">
        <f aca="false">IF(OR($Q37="",$Q37="OK",$Q37="Not set",NOT(ISNUMBER($G37))),"",ROUND($G37*IF($Q37="Danger",Lists!$M$15,Lists!$M$16),0))</f>
        <v/>
      </c>
      <c r="V37" s="22" t="str">
        <f aca="false">IF($U37="","",IF(OR($Q37="Danger",$U37&gt;=Lists!$M$10),"P1",IF($U37&gt;=Lists!$M$11,"P2","P3")))</f>
        <v/>
      </c>
      <c r="W37" s="24" t="str">
        <f aca="false">IF(OR($V37="",$B37=""),"",$B37+INDEX(Lists!$N$10:$N$12,MATCH($V37,Lists!$L$10:$L$12,0)))</f>
        <v/>
      </c>
      <c r="X37" s="13"/>
      <c r="Y37" s="13" t="s">
        <v>361</v>
      </c>
      <c r="Z37" s="13" t="s">
        <v>53</v>
      </c>
      <c r="AA37" s="17"/>
      <c r="AB37" s="13"/>
      <c r="AC37" s="22" t="str">
        <f aca="true">IF(OR($U37="",$B37=""),"",IF($AA37&lt;&gt;"",$AA37-$B37,TODAY()-$B37))</f>
        <v/>
      </c>
      <c r="AD37" s="22" t="str">
        <f aca="true">IF($W37="","",IF($Y37="Closed",IF($AA37="","Closed",IF($AA37&lt;=$W37,"Closed on time","Closed late")),IF(TODAY()&gt;$W37,"Overdue","Within time")))</f>
        <v/>
      </c>
      <c r="AE37" s="23"/>
      <c r="AF37" s="13"/>
      <c r="AG37" s="13"/>
      <c r="AH37" s="13"/>
      <c r="AI37" s="13"/>
      <c r="AJ37" s="13"/>
    </row>
    <row r="38" customFormat="false" ht="15" hidden="false" customHeight="false" outlineLevel="0" collapsed="false">
      <c r="A38" s="22" t="str">
        <f aca="false">IF($C38="","","R"&amp;TEXT(ROW()-4,"00000"))</f>
        <v>R00034</v>
      </c>
      <c r="B38" s="17" t="n">
        <v>45966</v>
      </c>
      <c r="C38" s="13" t="s">
        <v>234</v>
      </c>
      <c r="D38" s="22" t="str">
        <f aca="false">IF($C38="","",IFERROR(INDEX(Asset_Register!$C$5:$C$1000,MATCH($C38,Asset_Register!$A$5:$A$1000,0)),"Not in register"))</f>
        <v>Boiler feed water pump A</v>
      </c>
      <c r="E38" s="22" t="str">
        <f aca="false">IF($C38="","",IFERROR(INDEX(Asset_Register!$D$5:$D$1000,MATCH($C38,Asset_Register!$A$5:$A$1000,0)),"Not in register"))</f>
        <v>Acid plant</v>
      </c>
      <c r="F38" s="22" t="str">
        <f aca="false">IF($C38="","",IFERROR(INDEX(Asset_Register!$R$5:$R$1000,MATCH($C38,Asset_Register!$A$5:$A$1000,0)),"Not in register"))</f>
        <v>A</v>
      </c>
      <c r="G38" s="22" t="n">
        <f aca="false">IF($C38="","",IFERROR(INDEX(Asset_Register!$Q$5:$Q$1000,MATCH($C38,Asset_Register!$A$5:$A$1000,0)),"Not in register"))</f>
        <v>75</v>
      </c>
      <c r="H38" s="13" t="s">
        <v>74</v>
      </c>
      <c r="I38" s="13" t="s">
        <v>75</v>
      </c>
      <c r="J38" s="23" t="s">
        <v>364</v>
      </c>
      <c r="K38" s="13" t="n">
        <v>180</v>
      </c>
      <c r="L38" s="13" t="s">
        <v>365</v>
      </c>
      <c r="M38" s="13" t="n">
        <v>1000</v>
      </c>
      <c r="N38" s="13" t="n">
        <v>2000</v>
      </c>
      <c r="O38" s="13" t="s">
        <v>360</v>
      </c>
      <c r="P38" s="13"/>
      <c r="Q38" s="22" t="str">
        <f aca="false">IF($C38="","",IF($P38&lt;&gt;"",$P38,IF(AND(ISNUMBER($K38),ISNUMBER($M38),ISNUMBER($N38)),IF($O38="Lower is worse",IF($K38&lt;=$N38,"Danger",IF($K38&lt;=$M38,"Alert","OK")),IF($K38&gt;=$N38,"Danger",IF($K38&gt;=$M38,"Alert","OK"))),"Not set")))</f>
        <v>OK</v>
      </c>
      <c r="R38" s="22" t="n">
        <f aca="false">IF(OR($Q38="",$Q38="Not set"),"",MATCH($Q38,Lists!$F$2:$F$4,0)-1)</f>
        <v>0</v>
      </c>
      <c r="S38" s="23"/>
      <c r="T38" s="23"/>
      <c r="U38" s="22" t="str">
        <f aca="false">IF(OR($Q38="",$Q38="OK",$Q38="Not set",NOT(ISNUMBER($G38))),"",ROUND($G38*IF($Q38="Danger",Lists!$M$15,Lists!$M$16),0))</f>
        <v/>
      </c>
      <c r="V38" s="22" t="str">
        <f aca="false">IF($U38="","",IF(OR($Q38="Danger",$U38&gt;=Lists!$M$10),"P1",IF($U38&gt;=Lists!$M$11,"P2","P3")))</f>
        <v/>
      </c>
      <c r="W38" s="24" t="str">
        <f aca="false">IF(OR($V38="",$B38=""),"",$B38+INDEX(Lists!$N$10:$N$12,MATCH($V38,Lists!$L$10:$L$12,0)))</f>
        <v/>
      </c>
      <c r="X38" s="13"/>
      <c r="Y38" s="13" t="s">
        <v>361</v>
      </c>
      <c r="Z38" s="13" t="s">
        <v>53</v>
      </c>
      <c r="AA38" s="17"/>
      <c r="AB38" s="13"/>
      <c r="AC38" s="22" t="str">
        <f aca="true">IF(OR($U38="",$B38=""),"",IF($AA38&lt;&gt;"",$AA38-$B38,TODAY()-$B38))</f>
        <v/>
      </c>
      <c r="AD38" s="22" t="str">
        <f aca="true">IF($W38="","",IF($Y38="Closed",IF($AA38="","Closed",IF($AA38&lt;=$W38,"Closed on time","Closed late")),IF(TODAY()&gt;$W38,"Overdue","Within time")))</f>
        <v/>
      </c>
      <c r="AE38" s="23"/>
      <c r="AF38" s="13"/>
      <c r="AG38" s="13"/>
      <c r="AH38" s="13"/>
      <c r="AI38" s="13"/>
      <c r="AJ38" s="13"/>
    </row>
    <row r="39" customFormat="false" ht="15" hidden="false" customHeight="false" outlineLevel="0" collapsed="false">
      <c r="A39" s="22" t="str">
        <f aca="false">IF($C39="","","R"&amp;TEXT(ROW()-4,"00000"))</f>
        <v>R00035</v>
      </c>
      <c r="B39" s="17" t="n">
        <v>45969</v>
      </c>
      <c r="C39" s="13" t="s">
        <v>192</v>
      </c>
      <c r="D39" s="22" t="str">
        <f aca="false">IF($C39="","",IFERROR(INDEX(Asset_Register!$C$5:$C$1000,MATCH($C39,Asset_Register!$A$5:$A$1000,0)),"Not in register"))</f>
        <v>Sulphur furnace</v>
      </c>
      <c r="E39" s="22" t="str">
        <f aca="false">IF($C39="","",IFERROR(INDEX(Asset_Register!$D$5:$D$1000,MATCH($C39,Asset_Register!$A$5:$A$1000,0)),"Not in register"))</f>
        <v>Acid plant</v>
      </c>
      <c r="F39" s="22" t="str">
        <f aca="false">IF($C39="","",IFERROR(INDEX(Asset_Register!$R$5:$R$1000,MATCH($C39,Asset_Register!$A$5:$A$1000,0)),"Not in register"))</f>
        <v>A</v>
      </c>
      <c r="G39" s="22" t="n">
        <f aca="false">IF($C39="","",IFERROR(INDEX(Asset_Register!$Q$5:$Q$1000,MATCH($C39,Asset_Register!$A$5:$A$1000,0)),"Not in register"))</f>
        <v>94</v>
      </c>
      <c r="H39" s="13" t="s">
        <v>54</v>
      </c>
      <c r="I39" s="13" t="s">
        <v>55</v>
      </c>
      <c r="J39" s="23" t="s">
        <v>366</v>
      </c>
      <c r="K39" s="13" t="n">
        <v>215</v>
      </c>
      <c r="L39" s="13" t="s">
        <v>367</v>
      </c>
      <c r="M39" s="13" t="n">
        <v>280</v>
      </c>
      <c r="N39" s="13" t="n">
        <v>320</v>
      </c>
      <c r="O39" s="13" t="s">
        <v>360</v>
      </c>
      <c r="P39" s="13"/>
      <c r="Q39" s="22" t="str">
        <f aca="false">IF($C39="","",IF($P39&lt;&gt;"",$P39,IF(AND(ISNUMBER($K39),ISNUMBER($M39),ISNUMBER($N39)),IF($O39="Lower is worse",IF($K39&lt;=$N39,"Danger",IF($K39&lt;=$M39,"Alert","OK")),IF($K39&gt;=$N39,"Danger",IF($K39&gt;=$M39,"Alert","OK"))),"Not set")))</f>
        <v>OK</v>
      </c>
      <c r="R39" s="22" t="n">
        <f aca="false">IF(OR($Q39="",$Q39="Not set"),"",MATCH($Q39,Lists!$F$2:$F$4,0)-1)</f>
        <v>0</v>
      </c>
      <c r="S39" s="23"/>
      <c r="T39" s="23"/>
      <c r="U39" s="22" t="str">
        <f aca="false">IF(OR($Q39="",$Q39="OK",$Q39="Not set",NOT(ISNUMBER($G39))),"",ROUND($G39*IF($Q39="Danger",Lists!$M$15,Lists!$M$16),0))</f>
        <v/>
      </c>
      <c r="V39" s="22" t="str">
        <f aca="false">IF($U39="","",IF(OR($Q39="Danger",$U39&gt;=Lists!$M$10),"P1",IF($U39&gt;=Lists!$M$11,"P2","P3")))</f>
        <v/>
      </c>
      <c r="W39" s="24" t="str">
        <f aca="false">IF(OR($V39="",$B39=""),"",$B39+INDEX(Lists!$N$10:$N$12,MATCH($V39,Lists!$L$10:$L$12,0)))</f>
        <v/>
      </c>
      <c r="X39" s="13"/>
      <c r="Y39" s="13" t="s">
        <v>361</v>
      </c>
      <c r="Z39" s="13" t="s">
        <v>53</v>
      </c>
      <c r="AA39" s="17"/>
      <c r="AB39" s="13"/>
      <c r="AC39" s="22" t="str">
        <f aca="true">IF(OR($U39="",$B39=""),"",IF($AA39&lt;&gt;"",$AA39-$B39,TODAY()-$B39))</f>
        <v/>
      </c>
      <c r="AD39" s="22" t="str">
        <f aca="true">IF($W39="","",IF($Y39="Closed",IF($AA39="","Closed",IF($AA39&lt;=$W39,"Closed on time","Closed late")),IF(TODAY()&gt;$W39,"Overdue","Within time")))</f>
        <v/>
      </c>
      <c r="AE39" s="23"/>
      <c r="AF39" s="13"/>
      <c r="AG39" s="13"/>
      <c r="AH39" s="13"/>
      <c r="AI39" s="13"/>
      <c r="AJ39" s="13"/>
    </row>
    <row r="40" customFormat="false" ht="15" hidden="false" customHeight="false" outlineLevel="0" collapsed="false">
      <c r="A40" s="22" t="str">
        <f aca="false">IF($C40="","","R"&amp;TEXT(ROW()-4,"00000"))</f>
        <v>R00036</v>
      </c>
      <c r="B40" s="17" t="n">
        <v>45971</v>
      </c>
      <c r="C40" s="13" t="s">
        <v>252</v>
      </c>
      <c r="D40" s="22" t="str">
        <f aca="false">IF($C40="","",IFERROR(INDEX(Asset_Register!$C$5:$C$1000,MATCH($C40,Asset_Register!$A$5:$A$1000,0)),"Not in register"))</f>
        <v>Cooling tower fan 1</v>
      </c>
      <c r="E40" s="22" t="str">
        <f aca="false">IF($C40="","",IFERROR(INDEX(Asset_Register!$D$5:$D$1000,MATCH($C40,Asset_Register!$A$5:$A$1000,0)),"Not in register"))</f>
        <v>Acid plant</v>
      </c>
      <c r="F40" s="22" t="str">
        <f aca="false">IF($C40="","",IFERROR(INDEX(Asset_Register!$R$5:$R$1000,MATCH($C40,Asset_Register!$A$5:$A$1000,0)),"Not in register"))</f>
        <v>B</v>
      </c>
      <c r="G40" s="22" t="n">
        <f aca="false">IF($C40="","",IFERROR(INDEX(Asset_Register!$Q$5:$Q$1000,MATCH($C40,Asset_Register!$A$5:$A$1000,0)),"Not in register"))</f>
        <v>50</v>
      </c>
      <c r="H40" s="13" t="s">
        <v>48</v>
      </c>
      <c r="I40" s="13" t="s">
        <v>171</v>
      </c>
      <c r="J40" s="23" t="s">
        <v>368</v>
      </c>
      <c r="K40" s="13" t="n">
        <v>3.4</v>
      </c>
      <c r="L40" s="13" t="s">
        <v>359</v>
      </c>
      <c r="M40" s="13" t="n">
        <v>4.5</v>
      </c>
      <c r="N40" s="13" t="n">
        <v>7.1</v>
      </c>
      <c r="O40" s="13" t="s">
        <v>360</v>
      </c>
      <c r="P40" s="13"/>
      <c r="Q40" s="22" t="str">
        <f aca="false">IF($C40="","",IF($P40&lt;&gt;"",$P40,IF(AND(ISNUMBER($K40),ISNUMBER($M40),ISNUMBER($N40)),IF($O40="Lower is worse",IF($K40&lt;=$N40,"Danger",IF($K40&lt;=$M40,"Alert","OK")),IF($K40&gt;=$N40,"Danger",IF($K40&gt;=$M40,"Alert","OK"))),"Not set")))</f>
        <v>OK</v>
      </c>
      <c r="R40" s="22" t="n">
        <f aca="false">IF(OR($Q40="",$Q40="Not set"),"",MATCH($Q40,Lists!$F$2:$F$4,0)-1)</f>
        <v>0</v>
      </c>
      <c r="S40" s="23"/>
      <c r="T40" s="23"/>
      <c r="U40" s="22" t="str">
        <f aca="false">IF(OR($Q40="",$Q40="OK",$Q40="Not set",NOT(ISNUMBER($G40))),"",ROUND($G40*IF($Q40="Danger",Lists!$M$15,Lists!$M$16),0))</f>
        <v/>
      </c>
      <c r="V40" s="22" t="str">
        <f aca="false">IF($U40="","",IF(OR($Q40="Danger",$U40&gt;=Lists!$M$10),"P1",IF($U40&gt;=Lists!$M$11,"P2","P3")))</f>
        <v/>
      </c>
      <c r="W40" s="24" t="str">
        <f aca="false">IF(OR($V40="",$B40=""),"",$B40+INDEX(Lists!$N$10:$N$12,MATCH($V40,Lists!$L$10:$L$12,0)))</f>
        <v/>
      </c>
      <c r="X40" s="13"/>
      <c r="Y40" s="13" t="s">
        <v>361</v>
      </c>
      <c r="Z40" s="13" t="s">
        <v>53</v>
      </c>
      <c r="AA40" s="17"/>
      <c r="AB40" s="13"/>
      <c r="AC40" s="22" t="str">
        <f aca="true">IF(OR($U40="",$B40=""),"",IF($AA40&lt;&gt;"",$AA40-$B40,TODAY()-$B40))</f>
        <v/>
      </c>
      <c r="AD40" s="22" t="str">
        <f aca="true">IF($W40="","",IF($Y40="Closed",IF($AA40="","Closed",IF($AA40&lt;=$W40,"Closed on time","Closed late")),IF(TODAY()&gt;$W40,"Overdue","Within time")))</f>
        <v/>
      </c>
      <c r="AE40" s="23"/>
      <c r="AF40" s="13"/>
      <c r="AG40" s="13"/>
      <c r="AH40" s="13"/>
      <c r="AI40" s="13"/>
      <c r="AJ40" s="13"/>
    </row>
    <row r="41" customFormat="false" ht="15" hidden="false" customHeight="false" outlineLevel="0" collapsed="false">
      <c r="A41" s="22" t="str">
        <f aca="false">IF($C41="","","R"&amp;TEXT(ROW()-4,"00000"))</f>
        <v>R00037</v>
      </c>
      <c r="B41" s="17" t="n">
        <v>45971</v>
      </c>
      <c r="C41" s="13" t="s">
        <v>276</v>
      </c>
      <c r="D41" s="22" t="str">
        <f aca="false">IF($C41="","",IFERROR(INDEX(Asset_Register!$C$5:$C$1000,MATCH($C41,Asset_Register!$A$5:$A$1000,0)),"Not in register"))</f>
        <v>Calciner kiln 1080</v>
      </c>
      <c r="E41" s="22" t="str">
        <f aca="false">IF($C41="","",IFERROR(INDEX(Asset_Register!$D$5:$D$1000,MATCH($C41,Asset_Register!$A$5:$A$1000,0)),"Not in register"))</f>
        <v>Calciner</v>
      </c>
      <c r="F41" s="22" t="str">
        <f aca="false">IF($C41="","",IFERROR(INDEX(Asset_Register!$R$5:$R$1000,MATCH($C41,Asset_Register!$A$5:$A$1000,0)),"Not in register"))</f>
        <v>A</v>
      </c>
      <c r="G41" s="22" t="n">
        <f aca="false">IF($C41="","",IFERROR(INDEX(Asset_Register!$Q$5:$Q$1000,MATCH($C41,Asset_Register!$A$5:$A$1000,0)),"Not in register"))</f>
        <v>90</v>
      </c>
      <c r="H41" s="13" t="s">
        <v>54</v>
      </c>
      <c r="I41" s="13" t="s">
        <v>55</v>
      </c>
      <c r="J41" s="23" t="s">
        <v>369</v>
      </c>
      <c r="K41" s="13" t="n">
        <v>245</v>
      </c>
      <c r="L41" s="13" t="s">
        <v>367</v>
      </c>
      <c r="M41" s="13" t="n">
        <v>280</v>
      </c>
      <c r="N41" s="13" t="n">
        <v>350</v>
      </c>
      <c r="O41" s="13" t="s">
        <v>360</v>
      </c>
      <c r="P41" s="13"/>
      <c r="Q41" s="22" t="str">
        <f aca="false">IF($C41="","",IF($P41&lt;&gt;"",$P41,IF(AND(ISNUMBER($K41),ISNUMBER($M41),ISNUMBER($N41)),IF($O41="Lower is worse",IF($K41&lt;=$N41,"Danger",IF($K41&lt;=$M41,"Alert","OK")),IF($K41&gt;=$N41,"Danger",IF($K41&gt;=$M41,"Alert","OK"))),"Not set")))</f>
        <v>OK</v>
      </c>
      <c r="R41" s="22" t="n">
        <f aca="false">IF(OR($Q41="",$Q41="Not set"),"",MATCH($Q41,Lists!$F$2:$F$4,0)-1)</f>
        <v>0</v>
      </c>
      <c r="S41" s="23"/>
      <c r="T41" s="23"/>
      <c r="U41" s="22" t="str">
        <f aca="false">IF(OR($Q41="",$Q41="OK",$Q41="Not set",NOT(ISNUMBER($G41))),"",ROUND($G41*IF($Q41="Danger",Lists!$M$15,Lists!$M$16),0))</f>
        <v/>
      </c>
      <c r="V41" s="22" t="str">
        <f aca="false">IF($U41="","",IF(OR($Q41="Danger",$U41&gt;=Lists!$M$10),"P1",IF($U41&gt;=Lists!$M$11,"P2","P3")))</f>
        <v/>
      </c>
      <c r="W41" s="24" t="str">
        <f aca="false">IF(OR($V41="",$B41=""),"",$B41+INDEX(Lists!$N$10:$N$12,MATCH($V41,Lists!$L$10:$L$12,0)))</f>
        <v/>
      </c>
      <c r="X41" s="13"/>
      <c r="Y41" s="13" t="s">
        <v>361</v>
      </c>
      <c r="Z41" s="13" t="s">
        <v>53</v>
      </c>
      <c r="AA41" s="17"/>
      <c r="AB41" s="13"/>
      <c r="AC41" s="22" t="str">
        <f aca="true">IF(OR($U41="",$B41=""),"",IF($AA41&lt;&gt;"",$AA41-$B41,TODAY()-$B41))</f>
        <v/>
      </c>
      <c r="AD41" s="22" t="str">
        <f aca="true">IF($W41="","",IF($Y41="Closed",IF($AA41="","Closed",IF($AA41&lt;=$W41,"Closed on time","Closed late")),IF(TODAY()&gt;$W41,"Overdue","Within time")))</f>
        <v/>
      </c>
      <c r="AE41" s="23"/>
      <c r="AF41" s="13"/>
      <c r="AG41" s="13"/>
      <c r="AH41" s="13"/>
      <c r="AI41" s="13"/>
      <c r="AJ41" s="13"/>
    </row>
    <row r="42" customFormat="false" ht="15" hidden="false" customHeight="false" outlineLevel="0" collapsed="false">
      <c r="A42" s="22" t="str">
        <f aca="false">IF($C42="","","R"&amp;TEXT(ROW()-4,"00000"))</f>
        <v>R00038</v>
      </c>
      <c r="B42" s="17" t="n">
        <v>45971</v>
      </c>
      <c r="C42" s="13" t="s">
        <v>252</v>
      </c>
      <c r="D42" s="22" t="str">
        <f aca="false">IF($C42="","",IFERROR(INDEX(Asset_Register!$C$5:$C$1000,MATCH($C42,Asset_Register!$A$5:$A$1000,0)),"Not in register"))</f>
        <v>Cooling tower fan 1</v>
      </c>
      <c r="E42" s="22" t="str">
        <f aca="false">IF($C42="","",IFERROR(INDEX(Asset_Register!$D$5:$D$1000,MATCH($C42,Asset_Register!$A$5:$A$1000,0)),"Not in register"))</f>
        <v>Acid plant</v>
      </c>
      <c r="F42" s="22" t="str">
        <f aca="false">IF($C42="","",IFERROR(INDEX(Asset_Register!$R$5:$R$1000,MATCH($C42,Asset_Register!$A$5:$A$1000,0)),"Not in register"))</f>
        <v>B</v>
      </c>
      <c r="G42" s="22" t="n">
        <f aca="false">IF($C42="","",IFERROR(INDEX(Asset_Register!$Q$5:$Q$1000,MATCH($C42,Asset_Register!$A$5:$A$1000,0)),"Not in register"))</f>
        <v>50</v>
      </c>
      <c r="H42" s="13" t="s">
        <v>74</v>
      </c>
      <c r="I42" s="13" t="s">
        <v>75</v>
      </c>
      <c r="J42" s="23" t="s">
        <v>370</v>
      </c>
      <c r="K42" s="13" t="n">
        <v>12</v>
      </c>
      <c r="L42" s="13" t="s">
        <v>365</v>
      </c>
      <c r="M42" s="13" t="n">
        <v>30</v>
      </c>
      <c r="N42" s="13" t="n">
        <v>60</v>
      </c>
      <c r="O42" s="13" t="s">
        <v>360</v>
      </c>
      <c r="P42" s="13"/>
      <c r="Q42" s="22" t="str">
        <f aca="false">IF($C42="","",IF($P42&lt;&gt;"",$P42,IF(AND(ISNUMBER($K42),ISNUMBER($M42),ISNUMBER($N42)),IF($O42="Lower is worse",IF($K42&lt;=$N42,"Danger",IF($K42&lt;=$M42,"Alert","OK")),IF($K42&gt;=$N42,"Danger",IF($K42&gt;=$M42,"Alert","OK"))),"Not set")))</f>
        <v>OK</v>
      </c>
      <c r="R42" s="22" t="n">
        <f aca="false">IF(OR($Q42="",$Q42="Not set"),"",MATCH($Q42,Lists!$F$2:$F$4,0)-1)</f>
        <v>0</v>
      </c>
      <c r="S42" s="23"/>
      <c r="T42" s="23"/>
      <c r="U42" s="22" t="str">
        <f aca="false">IF(OR($Q42="",$Q42="OK",$Q42="Not set",NOT(ISNUMBER($G42))),"",ROUND($G42*IF($Q42="Danger",Lists!$M$15,Lists!$M$16),0))</f>
        <v/>
      </c>
      <c r="V42" s="22" t="str">
        <f aca="false">IF($U42="","",IF(OR($Q42="Danger",$U42&gt;=Lists!$M$10),"P1",IF($U42&gt;=Lists!$M$11,"P2","P3")))</f>
        <v/>
      </c>
      <c r="W42" s="24" t="str">
        <f aca="false">IF(OR($V42="",$B42=""),"",$B42+INDEX(Lists!$N$10:$N$12,MATCH($V42,Lists!$L$10:$L$12,0)))</f>
        <v/>
      </c>
      <c r="X42" s="13"/>
      <c r="Y42" s="13" t="s">
        <v>361</v>
      </c>
      <c r="Z42" s="13" t="s">
        <v>53</v>
      </c>
      <c r="AA42" s="17"/>
      <c r="AB42" s="13"/>
      <c r="AC42" s="22" t="str">
        <f aca="true">IF(OR($U42="",$B42=""),"",IF($AA42&lt;&gt;"",$AA42-$B42,TODAY()-$B42))</f>
        <v/>
      </c>
      <c r="AD42" s="22" t="str">
        <f aca="true">IF($W42="","",IF($Y42="Closed",IF($AA42="","Closed",IF($AA42&lt;=$W42,"Closed on time","Closed late")),IF(TODAY()&gt;$W42,"Overdue","Within time")))</f>
        <v/>
      </c>
      <c r="AE42" s="23"/>
      <c r="AF42" s="13"/>
      <c r="AG42" s="13"/>
      <c r="AH42" s="13"/>
      <c r="AI42" s="13"/>
      <c r="AJ42" s="13"/>
    </row>
    <row r="43" customFormat="false" ht="15" hidden="false" customHeight="false" outlineLevel="0" collapsed="false">
      <c r="A43" s="22" t="str">
        <f aca="false">IF($C43="","","R"&amp;TEXT(ROW()-4,"00000"))</f>
        <v>R00039</v>
      </c>
      <c r="B43" s="17" t="n">
        <v>45971</v>
      </c>
      <c r="C43" s="13" t="s">
        <v>324</v>
      </c>
      <c r="D43" s="22" t="str">
        <f aca="false">IF($C43="","",IFERROR(INDEX(Asset_Register!$C$5:$C$1000,MATCH($C43,Asset_Register!$A$5:$A$1000,0)),"Not in register"))</f>
        <v>Front-end loader HV-03</v>
      </c>
      <c r="E43" s="22" t="str">
        <f aca="false">IF($C43="","",IFERROR(INDEX(Asset_Register!$D$5:$D$1000,MATCH($C43,Asset_Register!$A$5:$A$1000,0)),"Not in register"))</f>
        <v>Mobile fleet</v>
      </c>
      <c r="F43" s="22" t="str">
        <f aca="false">IF($C43="","",IFERROR(INDEX(Asset_Register!$R$5:$R$1000,MATCH($C43,Asset_Register!$A$5:$A$1000,0)),"Not in register"))</f>
        <v>B</v>
      </c>
      <c r="G43" s="22" t="n">
        <f aca="false">IF($C43="","",IFERROR(INDEX(Asset_Register!$Q$5:$Q$1000,MATCH($C43,Asset_Register!$A$5:$A$1000,0)),"Not in register"))</f>
        <v>67</v>
      </c>
      <c r="H43" s="13" t="s">
        <v>74</v>
      </c>
      <c r="I43" s="13" t="s">
        <v>75</v>
      </c>
      <c r="J43" s="23" t="s">
        <v>371</v>
      </c>
      <c r="K43" s="13" t="n">
        <v>9</v>
      </c>
      <c r="L43" s="13" t="s">
        <v>365</v>
      </c>
      <c r="M43" s="13" t="n">
        <v>20</v>
      </c>
      <c r="N43" s="13" t="n">
        <v>30</v>
      </c>
      <c r="O43" s="13" t="s">
        <v>360</v>
      </c>
      <c r="P43" s="13"/>
      <c r="Q43" s="22" t="str">
        <f aca="false">IF($C43="","",IF($P43&lt;&gt;"",$P43,IF(AND(ISNUMBER($K43),ISNUMBER($M43),ISNUMBER($N43)),IF($O43="Lower is worse",IF($K43&lt;=$N43,"Danger",IF($K43&lt;=$M43,"Alert","OK")),IF($K43&gt;=$N43,"Danger",IF($K43&gt;=$M43,"Alert","OK"))),"Not set")))</f>
        <v>OK</v>
      </c>
      <c r="R43" s="22" t="n">
        <f aca="false">IF(OR($Q43="",$Q43="Not set"),"",MATCH($Q43,Lists!$F$2:$F$4,0)-1)</f>
        <v>0</v>
      </c>
      <c r="S43" s="23"/>
      <c r="T43" s="23"/>
      <c r="U43" s="22" t="str">
        <f aca="false">IF(OR($Q43="",$Q43="OK",$Q43="Not set",NOT(ISNUMBER($G43))),"",ROUND($G43*IF($Q43="Danger",Lists!$M$15,Lists!$M$16),0))</f>
        <v/>
      </c>
      <c r="V43" s="22" t="str">
        <f aca="false">IF($U43="","",IF(OR($Q43="Danger",$U43&gt;=Lists!$M$10),"P1",IF($U43&gt;=Lists!$M$11,"P2","P3")))</f>
        <v/>
      </c>
      <c r="W43" s="24" t="str">
        <f aca="false">IF(OR($V43="",$B43=""),"",$B43+INDEX(Lists!$N$10:$N$12,MATCH($V43,Lists!$L$10:$L$12,0)))</f>
        <v/>
      </c>
      <c r="X43" s="13"/>
      <c r="Y43" s="13" t="s">
        <v>361</v>
      </c>
      <c r="Z43" s="13" t="s">
        <v>53</v>
      </c>
      <c r="AA43" s="17"/>
      <c r="AB43" s="13"/>
      <c r="AC43" s="22" t="str">
        <f aca="true">IF(OR($U43="",$B43=""),"",IF($AA43&lt;&gt;"",$AA43-$B43,TODAY()-$B43))</f>
        <v/>
      </c>
      <c r="AD43" s="22" t="str">
        <f aca="true">IF($W43="","",IF($Y43="Closed",IF($AA43="","Closed",IF($AA43&lt;=$W43,"Closed on time","Closed late")),IF(TODAY()&gt;$W43,"Overdue","Within time")))</f>
        <v/>
      </c>
      <c r="AE43" s="23"/>
      <c r="AF43" s="13"/>
      <c r="AG43" s="13"/>
      <c r="AH43" s="13"/>
      <c r="AI43" s="13"/>
      <c r="AJ43" s="13"/>
    </row>
    <row r="44" customFormat="false" ht="15" hidden="false" customHeight="false" outlineLevel="0" collapsed="false">
      <c r="A44" s="22" t="str">
        <f aca="false">IF($C44="","","R"&amp;TEXT(ROW()-4,"00000"))</f>
        <v>R00040</v>
      </c>
      <c r="B44" s="17" t="n">
        <v>45971</v>
      </c>
      <c r="C44" s="13" t="s">
        <v>316</v>
      </c>
      <c r="D44" s="22" t="str">
        <f aca="false">IF($C44="","",IFERROR(INDEX(Asset_Register!$C$5:$C$1000,MATCH($C44,Asset_Register!$A$5:$A$1000,0)),"Not in register"))</f>
        <v>Dozer HV-01</v>
      </c>
      <c r="E44" s="22" t="str">
        <f aca="false">IF($C44="","",IFERROR(INDEX(Asset_Register!$D$5:$D$1000,MATCH($C44,Asset_Register!$A$5:$A$1000,0)),"Not in register"))</f>
        <v>Mobile fleet</v>
      </c>
      <c r="F44" s="22" t="str">
        <f aca="false">IF($C44="","",IFERROR(INDEX(Asset_Register!$R$5:$R$1000,MATCH($C44,Asset_Register!$A$5:$A$1000,0)),"Not in register"))</f>
        <v>B</v>
      </c>
      <c r="G44" s="22" t="n">
        <f aca="false">IF($C44="","",IFERROR(INDEX(Asset_Register!$Q$5:$Q$1000,MATCH($C44,Asset_Register!$A$5:$A$1000,0)),"Not in register"))</f>
        <v>69</v>
      </c>
      <c r="H44" s="13" t="s">
        <v>74</v>
      </c>
      <c r="I44" s="13" t="s">
        <v>75</v>
      </c>
      <c r="J44" s="23" t="s">
        <v>372</v>
      </c>
      <c r="K44" s="13" t="n">
        <v>22</v>
      </c>
      <c r="L44" s="13" t="s">
        <v>365</v>
      </c>
      <c r="M44" s="13" t="n">
        <v>60</v>
      </c>
      <c r="N44" s="13" t="n">
        <v>100</v>
      </c>
      <c r="O44" s="13" t="s">
        <v>360</v>
      </c>
      <c r="P44" s="13"/>
      <c r="Q44" s="22" t="str">
        <f aca="false">IF($C44="","",IF($P44&lt;&gt;"",$P44,IF(AND(ISNUMBER($K44),ISNUMBER($M44),ISNUMBER($N44)),IF($O44="Lower is worse",IF($K44&lt;=$N44,"Danger",IF($K44&lt;=$M44,"Alert","OK")),IF($K44&gt;=$N44,"Danger",IF($K44&gt;=$M44,"Alert","OK"))),"Not set")))</f>
        <v>OK</v>
      </c>
      <c r="R44" s="22" t="n">
        <f aca="false">IF(OR($Q44="",$Q44="Not set"),"",MATCH($Q44,Lists!$F$2:$F$4,0)-1)</f>
        <v>0</v>
      </c>
      <c r="S44" s="23"/>
      <c r="T44" s="23"/>
      <c r="U44" s="22" t="str">
        <f aca="false">IF(OR($Q44="",$Q44="OK",$Q44="Not set",NOT(ISNUMBER($G44))),"",ROUND($G44*IF($Q44="Danger",Lists!$M$15,Lists!$M$16),0))</f>
        <v/>
      </c>
      <c r="V44" s="22" t="str">
        <f aca="false">IF($U44="","",IF(OR($Q44="Danger",$U44&gt;=Lists!$M$10),"P1",IF($U44&gt;=Lists!$M$11,"P2","P3")))</f>
        <v/>
      </c>
      <c r="W44" s="24" t="str">
        <f aca="false">IF(OR($V44="",$B44=""),"",$B44+INDEX(Lists!$N$10:$N$12,MATCH($V44,Lists!$L$10:$L$12,0)))</f>
        <v/>
      </c>
      <c r="X44" s="13"/>
      <c r="Y44" s="13" t="s">
        <v>361</v>
      </c>
      <c r="Z44" s="13" t="s">
        <v>53</v>
      </c>
      <c r="AA44" s="17"/>
      <c r="AB44" s="13"/>
      <c r="AC44" s="22" t="str">
        <f aca="true">IF(OR($U44="",$B44=""),"",IF($AA44&lt;&gt;"",$AA44-$B44,TODAY()-$B44))</f>
        <v/>
      </c>
      <c r="AD44" s="22" t="str">
        <f aca="true">IF($W44="","",IF($Y44="Closed",IF($AA44="","Closed",IF($AA44&lt;=$W44,"Closed on time","Closed late")),IF(TODAY()&gt;$W44,"Overdue","Within time")))</f>
        <v/>
      </c>
      <c r="AE44" s="23"/>
      <c r="AF44" s="13"/>
      <c r="AG44" s="13"/>
      <c r="AH44" s="13"/>
      <c r="AI44" s="13"/>
      <c r="AJ44" s="13"/>
    </row>
    <row r="45" customFormat="false" ht="15" hidden="false" customHeight="false" outlineLevel="0" collapsed="false">
      <c r="A45" s="22" t="str">
        <f aca="false">IF($C45="","","R"&amp;TEXT(ROW()-4,"00000"))</f>
        <v>R00041</v>
      </c>
      <c r="B45" s="17" t="n">
        <v>45971</v>
      </c>
      <c r="C45" s="13" t="s">
        <v>321</v>
      </c>
      <c r="D45" s="22" t="str">
        <f aca="false">IF($C45="","",IFERROR(INDEX(Asset_Register!$C$5:$C$1000,MATCH($C45,Asset_Register!$A$5:$A$1000,0)),"Not in register"))</f>
        <v>Compactor HV-02</v>
      </c>
      <c r="E45" s="22" t="str">
        <f aca="false">IF($C45="","",IFERROR(INDEX(Asset_Register!$D$5:$D$1000,MATCH($C45,Asset_Register!$A$5:$A$1000,0)),"Not in register"))</f>
        <v>Mobile fleet</v>
      </c>
      <c r="F45" s="22" t="str">
        <f aca="false">IF($C45="","",IFERROR(INDEX(Asset_Register!$R$5:$R$1000,MATCH($C45,Asset_Register!$A$5:$A$1000,0)),"Not in register"))</f>
        <v>B</v>
      </c>
      <c r="G45" s="22" t="n">
        <f aca="false">IF($C45="","",IFERROR(INDEX(Asset_Register!$Q$5:$Q$1000,MATCH($C45,Asset_Register!$A$5:$A$1000,0)),"Not in register"))</f>
        <v>58</v>
      </c>
      <c r="H45" s="13" t="s">
        <v>74</v>
      </c>
      <c r="I45" s="13" t="s">
        <v>75</v>
      </c>
      <c r="J45" s="23" t="s">
        <v>372</v>
      </c>
      <c r="K45" s="13" t="n">
        <v>19</v>
      </c>
      <c r="L45" s="13" t="s">
        <v>365</v>
      </c>
      <c r="M45" s="13" t="n">
        <v>60</v>
      </c>
      <c r="N45" s="13" t="n">
        <v>100</v>
      </c>
      <c r="O45" s="13" t="s">
        <v>360</v>
      </c>
      <c r="P45" s="13"/>
      <c r="Q45" s="22" t="str">
        <f aca="false">IF($C45="","",IF($P45&lt;&gt;"",$P45,IF(AND(ISNUMBER($K45),ISNUMBER($M45),ISNUMBER($N45)),IF($O45="Lower is worse",IF($K45&lt;=$N45,"Danger",IF($K45&lt;=$M45,"Alert","OK")),IF($K45&gt;=$N45,"Danger",IF($K45&gt;=$M45,"Alert","OK"))),"Not set")))</f>
        <v>OK</v>
      </c>
      <c r="R45" s="22" t="n">
        <f aca="false">IF(OR($Q45="",$Q45="Not set"),"",MATCH($Q45,Lists!$F$2:$F$4,0)-1)</f>
        <v>0</v>
      </c>
      <c r="S45" s="23"/>
      <c r="T45" s="23"/>
      <c r="U45" s="22" t="str">
        <f aca="false">IF(OR($Q45="",$Q45="OK",$Q45="Not set",NOT(ISNUMBER($G45))),"",ROUND($G45*IF($Q45="Danger",Lists!$M$15,Lists!$M$16),0))</f>
        <v/>
      </c>
      <c r="V45" s="22" t="str">
        <f aca="false">IF($U45="","",IF(OR($Q45="Danger",$U45&gt;=Lists!$M$10),"P1",IF($U45&gt;=Lists!$M$11,"P2","P3")))</f>
        <v/>
      </c>
      <c r="W45" s="24" t="str">
        <f aca="false">IF(OR($V45="",$B45=""),"",$B45+INDEX(Lists!$N$10:$N$12,MATCH($V45,Lists!$L$10:$L$12,0)))</f>
        <v/>
      </c>
      <c r="X45" s="13"/>
      <c r="Y45" s="13" t="s">
        <v>361</v>
      </c>
      <c r="Z45" s="13" t="s">
        <v>53</v>
      </c>
      <c r="AA45" s="17"/>
      <c r="AB45" s="13"/>
      <c r="AC45" s="22" t="str">
        <f aca="true">IF(OR($U45="",$B45=""),"",IF($AA45&lt;&gt;"",$AA45-$B45,TODAY()-$B45))</f>
        <v/>
      </c>
      <c r="AD45" s="22" t="str">
        <f aca="true">IF($W45="","",IF($Y45="Closed",IF($AA45="","Closed",IF($AA45&lt;=$W45,"Closed on time","Closed late")),IF(TODAY()&gt;$W45,"Overdue","Within time")))</f>
        <v/>
      </c>
      <c r="AE45" s="23"/>
      <c r="AF45" s="13"/>
      <c r="AG45" s="13"/>
      <c r="AH45" s="13"/>
      <c r="AI45" s="13"/>
      <c r="AJ45" s="13"/>
    </row>
    <row r="46" customFormat="false" ht="15" hidden="false" customHeight="false" outlineLevel="0" collapsed="false">
      <c r="A46" s="22" t="str">
        <f aca="false">IF($C46="","","R"&amp;TEXT(ROW()-4,"00000"))</f>
        <v>R00042</v>
      </c>
      <c r="B46" s="17" t="n">
        <v>45973</v>
      </c>
      <c r="C46" s="13" t="s">
        <v>208</v>
      </c>
      <c r="D46" s="22" t="str">
        <f aca="false">IF($C46="","",IFERROR(INDEX(Asset_Register!$C$5:$C$1000,MATCH($C46,Asset_Register!$A$5:$A$1000,0)),"Not in register"))</f>
        <v>Main air blower</v>
      </c>
      <c r="E46" s="22" t="str">
        <f aca="false">IF($C46="","",IFERROR(INDEX(Asset_Register!$D$5:$D$1000,MATCH($C46,Asset_Register!$A$5:$A$1000,0)),"Not in register"))</f>
        <v>Acid plant</v>
      </c>
      <c r="F46" s="22" t="str">
        <f aca="false">IF($C46="","",IFERROR(INDEX(Asset_Register!$R$5:$R$1000,MATCH($C46,Asset_Register!$A$5:$A$1000,0)),"Not in register"))</f>
        <v>A</v>
      </c>
      <c r="G46" s="22" t="n">
        <f aca="false">IF($C46="","",IFERROR(INDEX(Asset_Register!$Q$5:$Q$1000,MATCH($C46,Asset_Register!$A$5:$A$1000,0)),"Not in register"))</f>
        <v>87</v>
      </c>
      <c r="H46" s="13" t="s">
        <v>48</v>
      </c>
      <c r="I46" s="13" t="s">
        <v>171</v>
      </c>
      <c r="J46" s="23" t="s">
        <v>358</v>
      </c>
      <c r="K46" s="13" t="n">
        <v>2.2</v>
      </c>
      <c r="L46" s="13" t="s">
        <v>359</v>
      </c>
      <c r="M46" s="13" t="n">
        <v>4.5</v>
      </c>
      <c r="N46" s="13" t="n">
        <v>7.1</v>
      </c>
      <c r="O46" s="13" t="s">
        <v>360</v>
      </c>
      <c r="P46" s="13"/>
      <c r="Q46" s="22" t="str">
        <f aca="false">IF($C46="","",IF($P46&lt;&gt;"",$P46,IF(AND(ISNUMBER($K46),ISNUMBER($M46),ISNUMBER($N46)),IF($O46="Lower is worse",IF($K46&lt;=$N46,"Danger",IF($K46&lt;=$M46,"Alert","OK")),IF($K46&gt;=$N46,"Danger",IF($K46&gt;=$M46,"Alert","OK"))),"Not set")))</f>
        <v>OK</v>
      </c>
      <c r="R46" s="22" t="n">
        <f aca="false">IF(OR($Q46="",$Q46="Not set"),"",MATCH($Q46,Lists!$F$2:$F$4,0)-1)</f>
        <v>0</v>
      </c>
      <c r="S46" s="23"/>
      <c r="T46" s="23"/>
      <c r="U46" s="22" t="str">
        <f aca="false">IF(OR($Q46="",$Q46="OK",$Q46="Not set",NOT(ISNUMBER($G46))),"",ROUND($G46*IF($Q46="Danger",Lists!$M$15,Lists!$M$16),0))</f>
        <v/>
      </c>
      <c r="V46" s="22" t="str">
        <f aca="false">IF($U46="","",IF(OR($Q46="Danger",$U46&gt;=Lists!$M$10),"P1",IF($U46&gt;=Lists!$M$11,"P2","P3")))</f>
        <v/>
      </c>
      <c r="W46" s="24" t="str">
        <f aca="false">IF(OR($V46="",$B46=""),"",$B46+INDEX(Lists!$N$10:$N$12,MATCH($V46,Lists!$L$10:$L$12,0)))</f>
        <v/>
      </c>
      <c r="X46" s="13"/>
      <c r="Y46" s="13" t="s">
        <v>361</v>
      </c>
      <c r="Z46" s="13" t="s">
        <v>53</v>
      </c>
      <c r="AA46" s="17"/>
      <c r="AB46" s="13"/>
      <c r="AC46" s="22" t="str">
        <f aca="true">IF(OR($U46="",$B46=""),"",IF($AA46&lt;&gt;"",$AA46-$B46,TODAY()-$B46))</f>
        <v/>
      </c>
      <c r="AD46" s="22" t="str">
        <f aca="true">IF($W46="","",IF($Y46="Closed",IF($AA46="","Closed",IF($AA46&lt;=$W46,"Closed on time","Closed late")),IF(TODAY()&gt;$W46,"Overdue","Within time")))</f>
        <v/>
      </c>
      <c r="AE46" s="23"/>
      <c r="AF46" s="13"/>
      <c r="AG46" s="13"/>
      <c r="AH46" s="13"/>
      <c r="AI46" s="13"/>
      <c r="AJ46" s="13"/>
    </row>
    <row r="47" customFormat="false" ht="15" hidden="false" customHeight="false" outlineLevel="0" collapsed="false">
      <c r="A47" s="22" t="str">
        <f aca="false">IF($C47="","","R"&amp;TEXT(ROW()-4,"00000"))</f>
        <v>R00043</v>
      </c>
      <c r="B47" s="17" t="n">
        <v>45976</v>
      </c>
      <c r="C47" s="13" t="s">
        <v>230</v>
      </c>
      <c r="D47" s="22" t="str">
        <f aca="false">IF($C47="","",IFERROR(INDEX(Asset_Register!$C$5:$C$1000,MATCH($C47,Asset_Register!$A$5:$A$1000,0)),"Not in register"))</f>
        <v>Final tower acid pump</v>
      </c>
      <c r="E47" s="22" t="str">
        <f aca="false">IF($C47="","",IFERROR(INDEX(Asset_Register!$D$5:$D$1000,MATCH($C47,Asset_Register!$A$5:$A$1000,0)),"Not in register"))</f>
        <v>Acid plant</v>
      </c>
      <c r="F47" s="22" t="str">
        <f aca="false">IF($C47="","",IFERROR(INDEX(Asset_Register!$R$5:$R$1000,MATCH($C47,Asset_Register!$A$5:$A$1000,0)),"Not in register"))</f>
        <v>B</v>
      </c>
      <c r="G47" s="22" t="n">
        <f aca="false">IF($C47="","",IFERROR(INDEX(Asset_Register!$Q$5:$Q$1000,MATCH($C47,Asset_Register!$A$5:$A$1000,0)),"Not in register"))</f>
        <v>66</v>
      </c>
      <c r="H47" s="13" t="s">
        <v>48</v>
      </c>
      <c r="I47" s="13" t="s">
        <v>171</v>
      </c>
      <c r="J47" s="23" t="s">
        <v>358</v>
      </c>
      <c r="K47" s="13" t="n">
        <v>3</v>
      </c>
      <c r="L47" s="13" t="s">
        <v>359</v>
      </c>
      <c r="M47" s="13" t="n">
        <v>4.5</v>
      </c>
      <c r="N47" s="13" t="n">
        <v>7.1</v>
      </c>
      <c r="O47" s="13" t="s">
        <v>360</v>
      </c>
      <c r="P47" s="13"/>
      <c r="Q47" s="22" t="str">
        <f aca="false">IF($C47="","",IF($P47&lt;&gt;"",$P47,IF(AND(ISNUMBER($K47),ISNUMBER($M47),ISNUMBER($N47)),IF($O47="Lower is worse",IF($K47&lt;=$N47,"Danger",IF($K47&lt;=$M47,"Alert","OK")),IF($K47&gt;=$N47,"Danger",IF($K47&gt;=$M47,"Alert","OK"))),"Not set")))</f>
        <v>OK</v>
      </c>
      <c r="R47" s="22" t="n">
        <f aca="false">IF(OR($Q47="",$Q47="Not set"),"",MATCH($Q47,Lists!$F$2:$F$4,0)-1)</f>
        <v>0</v>
      </c>
      <c r="S47" s="23"/>
      <c r="T47" s="23"/>
      <c r="U47" s="22" t="str">
        <f aca="false">IF(OR($Q47="",$Q47="OK",$Q47="Not set",NOT(ISNUMBER($G47))),"",ROUND($G47*IF($Q47="Danger",Lists!$M$15,Lists!$M$16),0))</f>
        <v/>
      </c>
      <c r="V47" s="22" t="str">
        <f aca="false">IF($U47="","",IF(OR($Q47="Danger",$U47&gt;=Lists!$M$10),"P1",IF($U47&gt;=Lists!$M$11,"P2","P3")))</f>
        <v/>
      </c>
      <c r="W47" s="24" t="str">
        <f aca="false">IF(OR($V47="",$B47=""),"",$B47+INDEX(Lists!$N$10:$N$12,MATCH($V47,Lists!$L$10:$L$12,0)))</f>
        <v/>
      </c>
      <c r="X47" s="13"/>
      <c r="Y47" s="13" t="s">
        <v>361</v>
      </c>
      <c r="Z47" s="13" t="s">
        <v>53</v>
      </c>
      <c r="AA47" s="17"/>
      <c r="AB47" s="13"/>
      <c r="AC47" s="22" t="str">
        <f aca="true">IF(OR($U47="",$B47=""),"",IF($AA47&lt;&gt;"",$AA47-$B47,TODAY()-$B47))</f>
        <v/>
      </c>
      <c r="AD47" s="22" t="str">
        <f aca="true">IF($W47="","",IF($Y47="Closed",IF($AA47="","Closed",IF($AA47&lt;=$W47,"Closed on time","Closed late")),IF(TODAY()&gt;$W47,"Overdue","Within time")))</f>
        <v/>
      </c>
      <c r="AE47" s="23"/>
      <c r="AF47" s="13"/>
      <c r="AG47" s="13"/>
      <c r="AH47" s="13"/>
      <c r="AI47" s="13"/>
      <c r="AJ47" s="13"/>
    </row>
    <row r="48" customFormat="false" ht="23.85" hidden="false" customHeight="false" outlineLevel="0" collapsed="false">
      <c r="A48" s="22" t="str">
        <f aca="false">IF($C48="","","R"&amp;TEXT(ROW()-4,"00000"))</f>
        <v>R00044</v>
      </c>
      <c r="B48" s="17" t="n">
        <v>45981</v>
      </c>
      <c r="C48" s="13" t="s">
        <v>215</v>
      </c>
      <c r="D48" s="22" t="str">
        <f aca="false">IF($C48="","",IFERROR(INDEX(Asset_Register!$C$5:$C$1000,MATCH($C48,Asset_Register!$A$5:$A$1000,0)),"Not in register"))</f>
        <v>SO2 converter</v>
      </c>
      <c r="E48" s="22" t="str">
        <f aca="false">IF($C48="","",IFERROR(INDEX(Asset_Register!$D$5:$D$1000,MATCH($C48,Asset_Register!$A$5:$A$1000,0)),"Not in register"))</f>
        <v>Acid plant</v>
      </c>
      <c r="F48" s="22" t="str">
        <f aca="false">IF($C48="","",IFERROR(INDEX(Asset_Register!$R$5:$R$1000,MATCH($C48,Asset_Register!$A$5:$A$1000,0)),"Not in register"))</f>
        <v>A</v>
      </c>
      <c r="G48" s="22" t="n">
        <f aca="false">IF($C48="","",IFERROR(INDEX(Asset_Register!$Q$5:$Q$1000,MATCH($C48,Asset_Register!$A$5:$A$1000,0)),"Not in register"))</f>
        <v>86</v>
      </c>
      <c r="H48" s="13" t="s">
        <v>54</v>
      </c>
      <c r="I48" s="13" t="s">
        <v>55</v>
      </c>
      <c r="J48" s="23" t="s">
        <v>377</v>
      </c>
      <c r="K48" s="13" t="n">
        <v>6</v>
      </c>
      <c r="L48" s="13" t="s">
        <v>367</v>
      </c>
      <c r="M48" s="13" t="n">
        <v>30</v>
      </c>
      <c r="N48" s="13" t="n">
        <v>60</v>
      </c>
      <c r="O48" s="13" t="s">
        <v>360</v>
      </c>
      <c r="P48" s="13"/>
      <c r="Q48" s="22" t="str">
        <f aca="false">IF($C48="","",IF($P48&lt;&gt;"",$P48,IF(AND(ISNUMBER($K48),ISNUMBER($M48),ISNUMBER($N48)),IF($O48="Lower is worse",IF($K48&lt;=$N48,"Danger",IF($K48&lt;=$M48,"Alert","OK")),IF($K48&gt;=$N48,"Danger",IF($K48&gt;=$M48,"Alert","OK"))),"Not set")))</f>
        <v>OK</v>
      </c>
      <c r="R48" s="22" t="n">
        <f aca="false">IF(OR($Q48="",$Q48="Not set"),"",MATCH($Q48,Lists!$F$2:$F$4,0)-1)</f>
        <v>0</v>
      </c>
      <c r="S48" s="23"/>
      <c r="T48" s="23"/>
      <c r="U48" s="22" t="str">
        <f aca="false">IF(OR($Q48="",$Q48="OK",$Q48="Not set",NOT(ISNUMBER($G48))),"",ROUND($G48*IF($Q48="Danger",Lists!$M$15,Lists!$M$16),0))</f>
        <v/>
      </c>
      <c r="V48" s="22" t="str">
        <f aca="false">IF($U48="","",IF(OR($Q48="Danger",$U48&gt;=Lists!$M$10),"P1",IF($U48&gt;=Lists!$M$11,"P2","P3")))</f>
        <v/>
      </c>
      <c r="W48" s="24" t="str">
        <f aca="false">IF(OR($V48="",$B48=""),"",$B48+INDEX(Lists!$N$10:$N$12,MATCH($V48,Lists!$L$10:$L$12,0)))</f>
        <v/>
      </c>
      <c r="X48" s="13"/>
      <c r="Y48" s="13" t="s">
        <v>361</v>
      </c>
      <c r="Z48" s="13" t="s">
        <v>53</v>
      </c>
      <c r="AA48" s="17"/>
      <c r="AB48" s="13"/>
      <c r="AC48" s="22" t="str">
        <f aca="true">IF(OR($U48="",$B48=""),"",IF($AA48&lt;&gt;"",$AA48-$B48,TODAY()-$B48))</f>
        <v/>
      </c>
      <c r="AD48" s="22" t="str">
        <f aca="true">IF($W48="","",IF($Y48="Closed",IF($AA48="","Closed",IF($AA48&lt;=$W48,"Closed on time","Closed late")),IF(TODAY()&gt;$W48,"Overdue","Within time")))</f>
        <v/>
      </c>
      <c r="AE48" s="23"/>
      <c r="AF48" s="13"/>
      <c r="AG48" s="13"/>
      <c r="AH48" s="13"/>
      <c r="AI48" s="13"/>
      <c r="AJ48" s="13"/>
    </row>
    <row r="49" customFormat="false" ht="15" hidden="false" customHeight="false" outlineLevel="0" collapsed="false">
      <c r="A49" s="22" t="str">
        <f aca="false">IF($C49="","","R"&amp;TEXT(ROW()-4,"00000"))</f>
        <v>R00045</v>
      </c>
      <c r="B49" s="17" t="n">
        <v>45983</v>
      </c>
      <c r="C49" s="13" t="s">
        <v>220</v>
      </c>
      <c r="D49" s="22" t="str">
        <f aca="false">IF($C49="","",IFERROR(INDEX(Asset_Register!$C$5:$C$1000,MATCH($C49,Asset_Register!$A$5:$A$1000,0)),"Not in register"))</f>
        <v>Drying tower acid pump</v>
      </c>
      <c r="E49" s="22" t="str">
        <f aca="false">IF($C49="","",IFERROR(INDEX(Asset_Register!$D$5:$D$1000,MATCH($C49,Asset_Register!$A$5:$A$1000,0)),"Not in register"))</f>
        <v>Acid plant</v>
      </c>
      <c r="F49" s="22" t="str">
        <f aca="false">IF($C49="","",IFERROR(INDEX(Asset_Register!$R$5:$R$1000,MATCH($C49,Asset_Register!$A$5:$A$1000,0)),"Not in register"))</f>
        <v>A</v>
      </c>
      <c r="G49" s="22" t="n">
        <f aca="false">IF($C49="","",IFERROR(INDEX(Asset_Register!$Q$5:$Q$1000,MATCH($C49,Asset_Register!$A$5:$A$1000,0)),"Not in register"))</f>
        <v>74</v>
      </c>
      <c r="H49" s="13" t="s">
        <v>48</v>
      </c>
      <c r="I49" s="13" t="s">
        <v>171</v>
      </c>
      <c r="J49" s="23" t="s">
        <v>358</v>
      </c>
      <c r="K49" s="13" t="n">
        <v>2.8</v>
      </c>
      <c r="L49" s="13" t="s">
        <v>359</v>
      </c>
      <c r="M49" s="13" t="n">
        <v>4.5</v>
      </c>
      <c r="N49" s="13" t="n">
        <v>7.1</v>
      </c>
      <c r="O49" s="13" t="s">
        <v>360</v>
      </c>
      <c r="P49" s="13"/>
      <c r="Q49" s="22" t="str">
        <f aca="false">IF($C49="","",IF($P49&lt;&gt;"",$P49,IF(AND(ISNUMBER($K49),ISNUMBER($M49),ISNUMBER($N49)),IF($O49="Lower is worse",IF($K49&lt;=$N49,"Danger",IF($K49&lt;=$M49,"Alert","OK")),IF($K49&gt;=$N49,"Danger",IF($K49&gt;=$M49,"Alert","OK"))),"Not set")))</f>
        <v>OK</v>
      </c>
      <c r="R49" s="22" t="n">
        <f aca="false">IF(OR($Q49="",$Q49="Not set"),"",MATCH($Q49,Lists!$F$2:$F$4,0)-1)</f>
        <v>0</v>
      </c>
      <c r="S49" s="23"/>
      <c r="T49" s="23"/>
      <c r="U49" s="22" t="str">
        <f aca="false">IF(OR($Q49="",$Q49="OK",$Q49="Not set",NOT(ISNUMBER($G49))),"",ROUND($G49*IF($Q49="Danger",Lists!$M$15,Lists!$M$16),0))</f>
        <v/>
      </c>
      <c r="V49" s="22" t="str">
        <f aca="false">IF($U49="","",IF(OR($Q49="Danger",$U49&gt;=Lists!$M$10),"P1",IF($U49&gt;=Lists!$M$11,"P2","P3")))</f>
        <v/>
      </c>
      <c r="W49" s="24" t="str">
        <f aca="false">IF(OR($V49="",$B49=""),"",$B49+INDEX(Lists!$N$10:$N$12,MATCH($V49,Lists!$L$10:$L$12,0)))</f>
        <v/>
      </c>
      <c r="X49" s="13"/>
      <c r="Y49" s="13" t="s">
        <v>361</v>
      </c>
      <c r="Z49" s="13" t="s">
        <v>53</v>
      </c>
      <c r="AA49" s="17"/>
      <c r="AB49" s="13"/>
      <c r="AC49" s="22" t="str">
        <f aca="true">IF(OR($U49="",$B49=""),"",IF($AA49&lt;&gt;"",$AA49-$B49,TODAY()-$B49))</f>
        <v/>
      </c>
      <c r="AD49" s="22" t="str">
        <f aca="true">IF($W49="","",IF($Y49="Closed",IF($AA49="","Closed",IF($AA49&lt;=$W49,"Closed on time","Closed late")),IF(TODAY()&gt;$W49,"Overdue","Within time")))</f>
        <v/>
      </c>
      <c r="AE49" s="23"/>
      <c r="AF49" s="13"/>
      <c r="AG49" s="13"/>
      <c r="AH49" s="13"/>
      <c r="AI49" s="13"/>
      <c r="AJ49" s="13"/>
    </row>
    <row r="50" customFormat="false" ht="15" hidden="false" customHeight="false" outlineLevel="0" collapsed="false">
      <c r="A50" s="22" t="str">
        <f aca="false">IF($C50="","","R"&amp;TEXT(ROW()-4,"00000"))</f>
        <v>R00046</v>
      </c>
      <c r="B50" s="17" t="n">
        <v>45983</v>
      </c>
      <c r="C50" s="13" t="s">
        <v>227</v>
      </c>
      <c r="D50" s="22" t="str">
        <f aca="false">IF($C50="","",IFERROR(INDEX(Asset_Register!$C$5:$C$1000,MATCH($C50,Asset_Register!$A$5:$A$1000,0)),"Not in register"))</f>
        <v>Interpass tower acid pump</v>
      </c>
      <c r="E50" s="22" t="str">
        <f aca="false">IF($C50="","",IFERROR(INDEX(Asset_Register!$D$5:$D$1000,MATCH($C50,Asset_Register!$A$5:$A$1000,0)),"Not in register"))</f>
        <v>Acid plant</v>
      </c>
      <c r="F50" s="22" t="str">
        <f aca="false">IF($C50="","",IFERROR(INDEX(Asset_Register!$R$5:$R$1000,MATCH($C50,Asset_Register!$A$5:$A$1000,0)),"Not in register"))</f>
        <v>A</v>
      </c>
      <c r="G50" s="22" t="n">
        <f aca="false">IF($C50="","",IFERROR(INDEX(Asset_Register!$Q$5:$Q$1000,MATCH($C50,Asset_Register!$A$5:$A$1000,0)),"Not in register"))</f>
        <v>76</v>
      </c>
      <c r="H50" s="13" t="s">
        <v>48</v>
      </c>
      <c r="I50" s="13" t="s">
        <v>171</v>
      </c>
      <c r="J50" s="23" t="s">
        <v>358</v>
      </c>
      <c r="K50" s="13" t="n">
        <v>2.1</v>
      </c>
      <c r="L50" s="13" t="s">
        <v>359</v>
      </c>
      <c r="M50" s="13" t="n">
        <v>4.5</v>
      </c>
      <c r="N50" s="13" t="n">
        <v>7.1</v>
      </c>
      <c r="O50" s="13" t="s">
        <v>360</v>
      </c>
      <c r="P50" s="13"/>
      <c r="Q50" s="22" t="str">
        <f aca="false">IF($C50="","",IF($P50&lt;&gt;"",$P50,IF(AND(ISNUMBER($K50),ISNUMBER($M50),ISNUMBER($N50)),IF($O50="Lower is worse",IF($K50&lt;=$N50,"Danger",IF($K50&lt;=$M50,"Alert","OK")),IF($K50&gt;=$N50,"Danger",IF($K50&gt;=$M50,"Alert","OK"))),"Not set")))</f>
        <v>OK</v>
      </c>
      <c r="R50" s="22" t="n">
        <f aca="false">IF(OR($Q50="",$Q50="Not set"),"",MATCH($Q50,Lists!$F$2:$F$4,0)-1)</f>
        <v>0</v>
      </c>
      <c r="S50" s="23"/>
      <c r="T50" s="23"/>
      <c r="U50" s="22" t="str">
        <f aca="false">IF(OR($Q50="",$Q50="OK",$Q50="Not set",NOT(ISNUMBER($G50))),"",ROUND($G50*IF($Q50="Danger",Lists!$M$15,Lists!$M$16),0))</f>
        <v/>
      </c>
      <c r="V50" s="22" t="str">
        <f aca="false">IF($U50="","",IF(OR($Q50="Danger",$U50&gt;=Lists!$M$10),"P1",IF($U50&gt;=Lists!$M$11,"P2","P3")))</f>
        <v/>
      </c>
      <c r="W50" s="24" t="str">
        <f aca="false">IF(OR($V50="",$B50=""),"",$B50+INDEX(Lists!$N$10:$N$12,MATCH($V50,Lists!$L$10:$L$12,0)))</f>
        <v/>
      </c>
      <c r="X50" s="13"/>
      <c r="Y50" s="13" t="s">
        <v>361</v>
      </c>
      <c r="Z50" s="13" t="s">
        <v>53</v>
      </c>
      <c r="AA50" s="17"/>
      <c r="AB50" s="13"/>
      <c r="AC50" s="22" t="str">
        <f aca="true">IF(OR($U50="",$B50=""),"",IF($AA50&lt;&gt;"",$AA50-$B50,TODAY()-$B50))</f>
        <v/>
      </c>
      <c r="AD50" s="22" t="str">
        <f aca="true">IF($W50="","",IF($Y50="Closed",IF($AA50="","Closed",IF($AA50&lt;=$W50,"Closed on time","Closed late")),IF(TODAY()&gt;$W50,"Overdue","Within time")))</f>
        <v/>
      </c>
      <c r="AE50" s="23"/>
      <c r="AF50" s="13"/>
      <c r="AG50" s="13"/>
      <c r="AH50" s="13"/>
      <c r="AI50" s="13"/>
      <c r="AJ50" s="13"/>
    </row>
    <row r="51" customFormat="false" ht="15" hidden="false" customHeight="false" outlineLevel="0" collapsed="false">
      <c r="A51" s="22" t="str">
        <f aca="false">IF($C51="","","R"&amp;TEXT(ROW()-4,"00000"))</f>
        <v>R00047</v>
      </c>
      <c r="B51" s="17" t="n">
        <v>45983</v>
      </c>
      <c r="C51" s="13" t="s">
        <v>220</v>
      </c>
      <c r="D51" s="22" t="str">
        <f aca="false">IF($C51="","",IFERROR(INDEX(Asset_Register!$C$5:$C$1000,MATCH($C51,Asset_Register!$A$5:$A$1000,0)),"Not in register"))</f>
        <v>Drying tower acid pump</v>
      </c>
      <c r="E51" s="22" t="str">
        <f aca="false">IF($C51="","",IFERROR(INDEX(Asset_Register!$D$5:$D$1000,MATCH($C51,Asset_Register!$A$5:$A$1000,0)),"Not in register"))</f>
        <v>Acid plant</v>
      </c>
      <c r="F51" s="22" t="str">
        <f aca="false">IF($C51="","",IFERROR(INDEX(Asset_Register!$R$5:$R$1000,MATCH($C51,Asset_Register!$A$5:$A$1000,0)),"Not in register"))</f>
        <v>A</v>
      </c>
      <c r="G51" s="22" t="n">
        <f aca="false">IF($C51="","",IFERROR(INDEX(Asset_Register!$Q$5:$Q$1000,MATCH($C51,Asset_Register!$A$5:$A$1000,0)),"Not in register"))</f>
        <v>74</v>
      </c>
      <c r="H51" s="13" t="s">
        <v>74</v>
      </c>
      <c r="I51" s="13" t="s">
        <v>75</v>
      </c>
      <c r="J51" s="23" t="s">
        <v>379</v>
      </c>
      <c r="K51" s="13" t="n">
        <v>14</v>
      </c>
      <c r="L51" s="13" t="s">
        <v>365</v>
      </c>
      <c r="M51" s="13" t="n">
        <v>50</v>
      </c>
      <c r="N51" s="13" t="n">
        <v>100</v>
      </c>
      <c r="O51" s="13" t="s">
        <v>360</v>
      </c>
      <c r="P51" s="13"/>
      <c r="Q51" s="22" t="str">
        <f aca="false">IF($C51="","",IF($P51&lt;&gt;"",$P51,IF(AND(ISNUMBER($K51),ISNUMBER($M51),ISNUMBER($N51)),IF($O51="Lower is worse",IF($K51&lt;=$N51,"Danger",IF($K51&lt;=$M51,"Alert","OK")),IF($K51&gt;=$N51,"Danger",IF($K51&gt;=$M51,"Alert","OK"))),"Not set")))</f>
        <v>OK</v>
      </c>
      <c r="R51" s="22" t="n">
        <f aca="false">IF(OR($Q51="",$Q51="Not set"),"",MATCH($Q51,Lists!$F$2:$F$4,0)-1)</f>
        <v>0</v>
      </c>
      <c r="S51" s="23"/>
      <c r="T51" s="23"/>
      <c r="U51" s="22" t="str">
        <f aca="false">IF(OR($Q51="",$Q51="OK",$Q51="Not set",NOT(ISNUMBER($G51))),"",ROUND($G51*IF($Q51="Danger",Lists!$M$15,Lists!$M$16),0))</f>
        <v/>
      </c>
      <c r="V51" s="22" t="str">
        <f aca="false">IF($U51="","",IF(OR($Q51="Danger",$U51&gt;=Lists!$M$10),"P1",IF($U51&gt;=Lists!$M$11,"P2","P3")))</f>
        <v/>
      </c>
      <c r="W51" s="24" t="str">
        <f aca="false">IF(OR($V51="",$B51=""),"",$B51+INDEX(Lists!$N$10:$N$12,MATCH($V51,Lists!$L$10:$L$12,0)))</f>
        <v/>
      </c>
      <c r="X51" s="13"/>
      <c r="Y51" s="13" t="s">
        <v>361</v>
      </c>
      <c r="Z51" s="13" t="s">
        <v>53</v>
      </c>
      <c r="AA51" s="17"/>
      <c r="AB51" s="13"/>
      <c r="AC51" s="22" t="str">
        <f aca="true">IF(OR($U51="",$B51=""),"",IF($AA51&lt;&gt;"",$AA51-$B51,TODAY()-$B51))</f>
        <v/>
      </c>
      <c r="AD51" s="22" t="str">
        <f aca="true">IF($W51="","",IF($Y51="Closed",IF($AA51="","Closed",IF($AA51&lt;=$W51,"Closed on time","Closed late")),IF(TODAY()&gt;$W51,"Overdue","Within time")))</f>
        <v/>
      </c>
      <c r="AE51" s="23"/>
      <c r="AF51" s="13"/>
      <c r="AG51" s="13"/>
      <c r="AH51" s="13"/>
      <c r="AI51" s="13"/>
      <c r="AJ51" s="13"/>
    </row>
    <row r="52" customFormat="false" ht="15" hidden="false" customHeight="false" outlineLevel="0" collapsed="false">
      <c r="A52" s="22" t="str">
        <f aca="false">IF($C52="","","R"&amp;TEXT(ROW()-4,"00000"))</f>
        <v>R00048</v>
      </c>
      <c r="B52" s="17" t="n">
        <v>45985</v>
      </c>
      <c r="C52" s="13" t="s">
        <v>281</v>
      </c>
      <c r="D52" s="22" t="str">
        <f aca="false">IF($C52="","",IFERROR(INDEX(Asset_Register!$C$5:$C$1000,MATCH($C52,Asset_Register!$A$5:$A$1000,0)),"Not in register"))</f>
        <v>Transformer TX-01</v>
      </c>
      <c r="E52" s="22" t="str">
        <f aca="false">IF($C52="","",IFERROR(INDEX(Asset_Register!$D$5:$D$1000,MATCH($C52,Asset_Register!$A$5:$A$1000,0)),"Not in register"))</f>
        <v>Substation</v>
      </c>
      <c r="F52" s="22" t="str">
        <f aca="false">IF($C52="","",IFERROR(INDEX(Asset_Register!$R$5:$R$1000,MATCH($C52,Asset_Register!$A$5:$A$1000,0)),"Not in register"))</f>
        <v>A</v>
      </c>
      <c r="G52" s="22" t="n">
        <f aca="false">IF($C52="","",IFERROR(INDEX(Asset_Register!$Q$5:$Q$1000,MATCH($C52,Asset_Register!$A$5:$A$1000,0)),"Not in register"))</f>
        <v>86</v>
      </c>
      <c r="H52" s="13" t="s">
        <v>59</v>
      </c>
      <c r="I52" s="13" t="s">
        <v>55</v>
      </c>
      <c r="J52" s="23" t="s">
        <v>380</v>
      </c>
      <c r="K52" s="13" t="n">
        <v>2</v>
      </c>
      <c r="L52" s="13" t="s">
        <v>367</v>
      </c>
      <c r="M52" s="13" t="n">
        <v>4</v>
      </c>
      <c r="N52" s="13" t="n">
        <v>15</v>
      </c>
      <c r="O52" s="13" t="s">
        <v>360</v>
      </c>
      <c r="P52" s="13"/>
      <c r="Q52" s="22" t="str">
        <f aca="false">IF($C52="","",IF($P52&lt;&gt;"",$P52,IF(AND(ISNUMBER($K52),ISNUMBER($M52),ISNUMBER($N52)),IF($O52="Lower is worse",IF($K52&lt;=$N52,"Danger",IF($K52&lt;=$M52,"Alert","OK")),IF($K52&gt;=$N52,"Danger",IF($K52&gt;=$M52,"Alert","OK"))),"Not set")))</f>
        <v>OK</v>
      </c>
      <c r="R52" s="22" t="n">
        <f aca="false">IF(OR($Q52="",$Q52="Not set"),"",MATCH($Q52,Lists!$F$2:$F$4,0)-1)</f>
        <v>0</v>
      </c>
      <c r="S52" s="23"/>
      <c r="T52" s="23"/>
      <c r="U52" s="22" t="str">
        <f aca="false">IF(OR($Q52="",$Q52="OK",$Q52="Not set",NOT(ISNUMBER($G52))),"",ROUND($G52*IF($Q52="Danger",Lists!$M$15,Lists!$M$16),0))</f>
        <v/>
      </c>
      <c r="V52" s="22" t="str">
        <f aca="false">IF($U52="","",IF(OR($Q52="Danger",$U52&gt;=Lists!$M$10),"P1",IF($U52&gt;=Lists!$M$11,"P2","P3")))</f>
        <v/>
      </c>
      <c r="W52" s="24" t="str">
        <f aca="false">IF(OR($V52="",$B52=""),"",$B52+INDEX(Lists!$N$10:$N$12,MATCH($V52,Lists!$L$10:$L$12,0)))</f>
        <v/>
      </c>
      <c r="X52" s="13"/>
      <c r="Y52" s="13" t="s">
        <v>361</v>
      </c>
      <c r="Z52" s="13" t="s">
        <v>381</v>
      </c>
      <c r="AA52" s="17"/>
      <c r="AB52" s="13"/>
      <c r="AC52" s="22" t="str">
        <f aca="true">IF(OR($U52="",$B52=""),"",IF($AA52&lt;&gt;"",$AA52-$B52,TODAY()-$B52))</f>
        <v/>
      </c>
      <c r="AD52" s="22" t="str">
        <f aca="true">IF($W52="","",IF($Y52="Closed",IF($AA52="","Closed",IF($AA52&lt;=$W52,"Closed on time","Closed late")),IF(TODAY()&gt;$W52,"Overdue","Within time")))</f>
        <v/>
      </c>
      <c r="AE52" s="23"/>
      <c r="AF52" s="13"/>
      <c r="AG52" s="13"/>
      <c r="AH52" s="13"/>
      <c r="AI52" s="13"/>
      <c r="AJ52" s="13"/>
    </row>
    <row r="53" customFormat="false" ht="15" hidden="false" customHeight="false" outlineLevel="0" collapsed="false">
      <c r="A53" s="22" t="str">
        <f aca="false">IF($C53="","","R"&amp;TEXT(ROW()-4,"00000"))</f>
        <v>R00049</v>
      </c>
      <c r="B53" s="17" t="n">
        <v>45985</v>
      </c>
      <c r="C53" s="13" t="s">
        <v>287</v>
      </c>
      <c r="D53" s="22" t="str">
        <f aca="false">IF($C53="","",IFERROR(INDEX(Asset_Register!$C$5:$C$1000,MATCH($C53,Asset_Register!$A$5:$A$1000,0)),"Not in register"))</f>
        <v>Acid plant MCC</v>
      </c>
      <c r="E53" s="22" t="str">
        <f aca="false">IF($C53="","",IFERROR(INDEX(Asset_Register!$D$5:$D$1000,MATCH($C53,Asset_Register!$A$5:$A$1000,0)),"Not in register"))</f>
        <v>Substation</v>
      </c>
      <c r="F53" s="22" t="str">
        <f aca="false">IF($C53="","",IFERROR(INDEX(Asset_Register!$R$5:$R$1000,MATCH($C53,Asset_Register!$A$5:$A$1000,0)),"Not in register"))</f>
        <v>A</v>
      </c>
      <c r="G53" s="22" t="n">
        <f aca="false">IF($C53="","",IFERROR(INDEX(Asset_Register!$Q$5:$Q$1000,MATCH($C53,Asset_Register!$A$5:$A$1000,0)),"Not in register"))</f>
        <v>82</v>
      </c>
      <c r="H53" s="13" t="s">
        <v>54</v>
      </c>
      <c r="I53" s="13" t="s">
        <v>55</v>
      </c>
      <c r="J53" s="23" t="s">
        <v>382</v>
      </c>
      <c r="K53" s="13" t="n">
        <v>3</v>
      </c>
      <c r="L53" s="13" t="s">
        <v>367</v>
      </c>
      <c r="M53" s="13" t="n">
        <v>4</v>
      </c>
      <c r="N53" s="13" t="n">
        <v>15</v>
      </c>
      <c r="O53" s="13" t="s">
        <v>360</v>
      </c>
      <c r="P53" s="13"/>
      <c r="Q53" s="22" t="str">
        <f aca="false">IF($C53="","",IF($P53&lt;&gt;"",$P53,IF(AND(ISNUMBER($K53),ISNUMBER($M53),ISNUMBER($N53)),IF($O53="Lower is worse",IF($K53&lt;=$N53,"Danger",IF($K53&lt;=$M53,"Alert","OK")),IF($K53&gt;=$N53,"Danger",IF($K53&gt;=$M53,"Alert","OK"))),"Not set")))</f>
        <v>OK</v>
      </c>
      <c r="R53" s="22" t="n">
        <f aca="false">IF(OR($Q53="",$Q53="Not set"),"",MATCH($Q53,Lists!$F$2:$F$4,0)-1)</f>
        <v>0</v>
      </c>
      <c r="S53" s="23"/>
      <c r="T53" s="23"/>
      <c r="U53" s="22" t="str">
        <f aca="false">IF(OR($Q53="",$Q53="OK",$Q53="Not set",NOT(ISNUMBER($G53))),"",ROUND($G53*IF($Q53="Danger",Lists!$M$15,Lists!$M$16),0))</f>
        <v/>
      </c>
      <c r="V53" s="22" t="str">
        <f aca="false">IF($U53="","",IF(OR($Q53="Danger",$U53&gt;=Lists!$M$10),"P1",IF($U53&gt;=Lists!$M$11,"P2","P3")))</f>
        <v/>
      </c>
      <c r="W53" s="24" t="str">
        <f aca="false">IF(OR($V53="",$B53=""),"",$B53+INDEX(Lists!$N$10:$N$12,MATCH($V53,Lists!$L$10:$L$12,0)))</f>
        <v/>
      </c>
      <c r="X53" s="13"/>
      <c r="Y53" s="13" t="s">
        <v>361</v>
      </c>
      <c r="Z53" s="13" t="s">
        <v>53</v>
      </c>
      <c r="AA53" s="17"/>
      <c r="AB53" s="13"/>
      <c r="AC53" s="22" t="str">
        <f aca="true">IF(OR($U53="",$B53=""),"",IF($AA53&lt;&gt;"",$AA53-$B53,TODAY()-$B53))</f>
        <v/>
      </c>
      <c r="AD53" s="22" t="str">
        <f aca="true">IF($W53="","",IF($Y53="Closed",IF($AA53="","Closed",IF($AA53&lt;=$W53,"Closed on time","Closed late")),IF(TODAY()&gt;$W53,"Overdue","Within time")))</f>
        <v/>
      </c>
      <c r="AE53" s="23"/>
      <c r="AF53" s="13"/>
      <c r="AG53" s="13"/>
      <c r="AH53" s="13"/>
      <c r="AI53" s="13"/>
      <c r="AJ53" s="13"/>
    </row>
    <row r="54" customFormat="false" ht="15" hidden="false" customHeight="false" outlineLevel="0" collapsed="false">
      <c r="A54" s="22" t="str">
        <f aca="false">IF($C54="","","R"&amp;TEXT(ROW()-4,"00000"))</f>
        <v>R00050</v>
      </c>
      <c r="B54" s="17" t="n">
        <v>45989</v>
      </c>
      <c r="C54" s="13" t="s">
        <v>291</v>
      </c>
      <c r="D54" s="22" t="str">
        <f aca="false">IF($C54="","",IFERROR(INDEX(Asset_Register!$C$5:$C$1000,MATCH($C54,Asset_Register!$A$5:$A$1000,0)),"Not in register"))</f>
        <v>Diesel generator Gen 1</v>
      </c>
      <c r="E54" s="22" t="str">
        <f aca="false">IF($C54="","",IFERROR(INDEX(Asset_Register!$D$5:$D$1000,MATCH($C54,Asset_Register!$A$5:$A$1000,0)),"Not in register"))</f>
        <v>Power plant</v>
      </c>
      <c r="F54" s="22" t="str">
        <f aca="false">IF($C54="","",IFERROR(INDEX(Asset_Register!$R$5:$R$1000,MATCH($C54,Asset_Register!$A$5:$A$1000,0)),"Not in register"))</f>
        <v>A</v>
      </c>
      <c r="G54" s="22" t="n">
        <f aca="false">IF($C54="","",IFERROR(INDEX(Asset_Register!$Q$5:$Q$1000,MATCH($C54,Asset_Register!$A$5:$A$1000,0)),"Not in register"))</f>
        <v>83</v>
      </c>
      <c r="H54" s="13" t="s">
        <v>78</v>
      </c>
      <c r="I54" s="13" t="s">
        <v>79</v>
      </c>
      <c r="J54" s="23" t="s">
        <v>383</v>
      </c>
      <c r="K54" s="13" t="n">
        <v>475</v>
      </c>
      <c r="L54" s="13" t="s">
        <v>367</v>
      </c>
      <c r="M54" s="13" t="n">
        <v>520</v>
      </c>
      <c r="N54" s="13" t="n">
        <v>580</v>
      </c>
      <c r="O54" s="13" t="s">
        <v>360</v>
      </c>
      <c r="P54" s="13"/>
      <c r="Q54" s="22" t="str">
        <f aca="false">IF($C54="","",IF($P54&lt;&gt;"",$P54,IF(AND(ISNUMBER($K54),ISNUMBER($M54),ISNUMBER($N54)),IF($O54="Lower is worse",IF($K54&lt;=$N54,"Danger",IF($K54&lt;=$M54,"Alert","OK")),IF($K54&gt;=$N54,"Danger",IF($K54&gt;=$M54,"Alert","OK"))),"Not set")))</f>
        <v>OK</v>
      </c>
      <c r="R54" s="22" t="n">
        <f aca="false">IF(OR($Q54="",$Q54="Not set"),"",MATCH($Q54,Lists!$F$2:$F$4,0)-1)</f>
        <v>0</v>
      </c>
      <c r="S54" s="23"/>
      <c r="T54" s="23"/>
      <c r="U54" s="22" t="str">
        <f aca="false">IF(OR($Q54="",$Q54="OK",$Q54="Not set",NOT(ISNUMBER($G54))),"",ROUND($G54*IF($Q54="Danger",Lists!$M$15,Lists!$M$16),0))</f>
        <v/>
      </c>
      <c r="V54" s="22" t="str">
        <f aca="false">IF($U54="","",IF(OR($Q54="Danger",$U54&gt;=Lists!$M$10),"P1",IF($U54&gt;=Lists!$M$11,"P2","P3")))</f>
        <v/>
      </c>
      <c r="W54" s="24" t="str">
        <f aca="false">IF(OR($V54="",$B54=""),"",$B54+INDEX(Lists!$N$10:$N$12,MATCH($V54,Lists!$L$10:$L$12,0)))</f>
        <v/>
      </c>
      <c r="X54" s="13"/>
      <c r="Y54" s="13" t="s">
        <v>361</v>
      </c>
      <c r="Z54" s="13" t="s">
        <v>82</v>
      </c>
      <c r="AA54" s="17"/>
      <c r="AB54" s="13"/>
      <c r="AC54" s="22" t="str">
        <f aca="true">IF(OR($U54="",$B54=""),"",IF($AA54&lt;&gt;"",$AA54-$B54,TODAY()-$B54))</f>
        <v/>
      </c>
      <c r="AD54" s="22" t="str">
        <f aca="true">IF($W54="","",IF($Y54="Closed",IF($AA54="","Closed",IF($AA54&lt;=$W54,"Closed on time","Closed late")),IF(TODAY()&gt;$W54,"Overdue","Within time")))</f>
        <v/>
      </c>
      <c r="AE54" s="23"/>
      <c r="AF54" s="13"/>
      <c r="AG54" s="13"/>
      <c r="AH54" s="13"/>
      <c r="AI54" s="13"/>
      <c r="AJ54" s="13"/>
    </row>
    <row r="55" customFormat="false" ht="23.85" hidden="false" customHeight="false" outlineLevel="0" collapsed="false">
      <c r="A55" s="22" t="str">
        <f aca="false">IF($C55="","","R"&amp;TEXT(ROW()-4,"00000"))</f>
        <v>R00051</v>
      </c>
      <c r="B55" s="17" t="n">
        <v>45989</v>
      </c>
      <c r="C55" s="13" t="s">
        <v>297</v>
      </c>
      <c r="D55" s="22" t="str">
        <f aca="false">IF($C55="","",IFERROR(INDEX(Asset_Register!$C$5:$C$1000,MATCH($C55,Asset_Register!$A$5:$A$1000,0)),"Not in register"))</f>
        <v>Diesel generator Gen 2</v>
      </c>
      <c r="E55" s="22" t="str">
        <f aca="false">IF($C55="","",IFERROR(INDEX(Asset_Register!$D$5:$D$1000,MATCH($C55,Asset_Register!$A$5:$A$1000,0)),"Not in register"))</f>
        <v>Power plant</v>
      </c>
      <c r="F55" s="22" t="str">
        <f aca="false">IF($C55="","",IFERROR(INDEX(Asset_Register!$R$5:$R$1000,MATCH($C55,Asset_Register!$A$5:$A$1000,0)),"Not in register"))</f>
        <v>A</v>
      </c>
      <c r="G55" s="22" t="n">
        <f aca="false">IF($C55="","",IFERROR(INDEX(Asset_Register!$Q$5:$Q$1000,MATCH($C55,Asset_Register!$A$5:$A$1000,0)),"Not in register"))</f>
        <v>79</v>
      </c>
      <c r="H55" s="13" t="s">
        <v>78</v>
      </c>
      <c r="I55" s="13" t="s">
        <v>79</v>
      </c>
      <c r="J55" s="23" t="s">
        <v>384</v>
      </c>
      <c r="K55" s="13" t="n">
        <v>22</v>
      </c>
      <c r="L55" s="13" t="s">
        <v>367</v>
      </c>
      <c r="M55" s="13" t="n">
        <v>50</v>
      </c>
      <c r="N55" s="13" t="n">
        <v>80</v>
      </c>
      <c r="O55" s="13" t="s">
        <v>360</v>
      </c>
      <c r="P55" s="13"/>
      <c r="Q55" s="22" t="str">
        <f aca="false">IF($C55="","",IF($P55&lt;&gt;"",$P55,IF(AND(ISNUMBER($K55),ISNUMBER($M55),ISNUMBER($N55)),IF($O55="Lower is worse",IF($K55&lt;=$N55,"Danger",IF($K55&lt;=$M55,"Alert","OK")),IF($K55&gt;=$N55,"Danger",IF($K55&gt;=$M55,"Alert","OK"))),"Not set")))</f>
        <v>OK</v>
      </c>
      <c r="R55" s="22" t="n">
        <f aca="false">IF(OR($Q55="",$Q55="Not set"),"",MATCH($Q55,Lists!$F$2:$F$4,0)-1)</f>
        <v>0</v>
      </c>
      <c r="S55" s="23"/>
      <c r="T55" s="23"/>
      <c r="U55" s="22" t="str">
        <f aca="false">IF(OR($Q55="",$Q55="OK",$Q55="Not set",NOT(ISNUMBER($G55))),"",ROUND($G55*IF($Q55="Danger",Lists!$M$15,Lists!$M$16),0))</f>
        <v/>
      </c>
      <c r="V55" s="22" t="str">
        <f aca="false">IF($U55="","",IF(OR($Q55="Danger",$U55&gt;=Lists!$M$10),"P1",IF($U55&gt;=Lists!$M$11,"P2","P3")))</f>
        <v/>
      </c>
      <c r="W55" s="24" t="str">
        <f aca="false">IF(OR($V55="",$B55=""),"",$B55+INDEX(Lists!$N$10:$N$12,MATCH($V55,Lists!$L$10:$L$12,0)))</f>
        <v/>
      </c>
      <c r="X55" s="13"/>
      <c r="Y55" s="13" t="s">
        <v>361</v>
      </c>
      <c r="Z55" s="13" t="s">
        <v>82</v>
      </c>
      <c r="AA55" s="17"/>
      <c r="AB55" s="13"/>
      <c r="AC55" s="22" t="str">
        <f aca="true">IF(OR($U55="",$B55=""),"",IF($AA55&lt;&gt;"",$AA55-$B55,TODAY()-$B55))</f>
        <v/>
      </c>
      <c r="AD55" s="22" t="str">
        <f aca="true">IF($W55="","",IF($Y55="Closed",IF($AA55="","Closed",IF($AA55&lt;=$W55,"Closed on time","Closed late")),IF(TODAY()&gt;$W55,"Overdue","Within time")))</f>
        <v/>
      </c>
      <c r="AE55" s="23"/>
      <c r="AF55" s="13"/>
      <c r="AG55" s="13"/>
      <c r="AH55" s="13"/>
      <c r="AI55" s="13"/>
      <c r="AJ55" s="13"/>
    </row>
    <row r="56" customFormat="false" ht="15" hidden="false" customHeight="false" outlineLevel="0" collapsed="false">
      <c r="A56" s="22" t="str">
        <f aca="false">IF($C56="","","R"&amp;TEXT(ROW()-4,"00000"))</f>
        <v>R00052</v>
      </c>
      <c r="B56" s="17" t="n">
        <v>45989</v>
      </c>
      <c r="C56" s="13" t="s">
        <v>300</v>
      </c>
      <c r="D56" s="22" t="str">
        <f aca="false">IF($C56="","",IFERROR(INDEX(Asset_Register!$C$5:$C$1000,MATCH($C56,Asset_Register!$A$5:$A$1000,0)),"Not in register"))</f>
        <v>Diesel generator Gen 3</v>
      </c>
      <c r="E56" s="22" t="str">
        <f aca="false">IF($C56="","",IFERROR(INDEX(Asset_Register!$D$5:$D$1000,MATCH($C56,Asset_Register!$A$5:$A$1000,0)),"Not in register"))</f>
        <v>Power plant</v>
      </c>
      <c r="F56" s="22" t="str">
        <f aca="false">IF($C56="","",IFERROR(INDEX(Asset_Register!$R$5:$R$1000,MATCH($C56,Asset_Register!$A$5:$A$1000,0)),"Not in register"))</f>
        <v>A</v>
      </c>
      <c r="G56" s="22" t="n">
        <f aca="false">IF($C56="","",IFERROR(INDEX(Asset_Register!$Q$5:$Q$1000,MATCH($C56,Asset_Register!$A$5:$A$1000,0)),"Not in register"))</f>
        <v>79</v>
      </c>
      <c r="H56" s="13" t="s">
        <v>78</v>
      </c>
      <c r="I56" s="13" t="s">
        <v>79</v>
      </c>
      <c r="J56" s="23" t="s">
        <v>383</v>
      </c>
      <c r="K56" s="13" t="n">
        <v>458</v>
      </c>
      <c r="L56" s="13" t="s">
        <v>367</v>
      </c>
      <c r="M56" s="13" t="n">
        <v>520</v>
      </c>
      <c r="N56" s="13" t="n">
        <v>580</v>
      </c>
      <c r="O56" s="13" t="s">
        <v>360</v>
      </c>
      <c r="P56" s="13"/>
      <c r="Q56" s="22" t="str">
        <f aca="false">IF($C56="","",IF($P56&lt;&gt;"",$P56,IF(AND(ISNUMBER($K56),ISNUMBER($M56),ISNUMBER($N56)),IF($O56="Lower is worse",IF($K56&lt;=$N56,"Danger",IF($K56&lt;=$M56,"Alert","OK")),IF($K56&gt;=$N56,"Danger",IF($K56&gt;=$M56,"Alert","OK"))),"Not set")))</f>
        <v>OK</v>
      </c>
      <c r="R56" s="22" t="n">
        <f aca="false">IF(OR($Q56="",$Q56="Not set"),"",MATCH($Q56,Lists!$F$2:$F$4,0)-1)</f>
        <v>0</v>
      </c>
      <c r="S56" s="23"/>
      <c r="T56" s="23"/>
      <c r="U56" s="22" t="str">
        <f aca="false">IF(OR($Q56="",$Q56="OK",$Q56="Not set",NOT(ISNUMBER($G56))),"",ROUND($G56*IF($Q56="Danger",Lists!$M$15,Lists!$M$16),0))</f>
        <v/>
      </c>
      <c r="V56" s="22" t="str">
        <f aca="false">IF($U56="","",IF(OR($Q56="Danger",$U56&gt;=Lists!$M$10),"P1",IF($U56&gt;=Lists!$M$11,"P2","P3")))</f>
        <v/>
      </c>
      <c r="W56" s="24" t="str">
        <f aca="false">IF(OR($V56="",$B56=""),"",$B56+INDEX(Lists!$N$10:$N$12,MATCH($V56,Lists!$L$10:$L$12,0)))</f>
        <v/>
      </c>
      <c r="X56" s="13"/>
      <c r="Y56" s="13" t="s">
        <v>361</v>
      </c>
      <c r="Z56" s="13" t="s">
        <v>82</v>
      </c>
      <c r="AA56" s="17"/>
      <c r="AB56" s="13"/>
      <c r="AC56" s="22" t="str">
        <f aca="true">IF(OR($U56="",$B56=""),"",IF($AA56&lt;&gt;"",$AA56-$B56,TODAY()-$B56))</f>
        <v/>
      </c>
      <c r="AD56" s="22" t="str">
        <f aca="true">IF($W56="","",IF($Y56="Closed",IF($AA56="","Closed",IF($AA56&lt;=$W56,"Closed on time","Closed late")),IF(TODAY()&gt;$W56,"Overdue","Within time")))</f>
        <v/>
      </c>
      <c r="AE56" s="23"/>
      <c r="AF56" s="13"/>
      <c r="AG56" s="13"/>
      <c r="AH56" s="13"/>
      <c r="AI56" s="13"/>
      <c r="AJ56" s="13"/>
    </row>
    <row r="57" customFormat="false" ht="15" hidden="false" customHeight="false" outlineLevel="0" collapsed="false">
      <c r="A57" s="22" t="str">
        <f aca="false">IF($C57="","","R"&amp;TEXT(ROW()-4,"00000"))</f>
        <v>R00053</v>
      </c>
      <c r="B57" s="17" t="n">
        <v>45989</v>
      </c>
      <c r="C57" s="13" t="s">
        <v>303</v>
      </c>
      <c r="D57" s="22" t="str">
        <f aca="false">IF($C57="","",IFERROR(INDEX(Asset_Register!$C$5:$C$1000,MATCH($C57,Asset_Register!$A$5:$A$1000,0)),"Not in register"))</f>
        <v>Diesel generator Gen 4</v>
      </c>
      <c r="E57" s="22" t="str">
        <f aca="false">IF($C57="","",IFERROR(INDEX(Asset_Register!$D$5:$D$1000,MATCH($C57,Asset_Register!$A$5:$A$1000,0)),"Not in register"))</f>
        <v>Power plant</v>
      </c>
      <c r="F57" s="22" t="str">
        <f aca="false">IF($C57="","",IFERROR(INDEX(Asset_Register!$R$5:$R$1000,MATCH($C57,Asset_Register!$A$5:$A$1000,0)),"Not in register"))</f>
        <v>A</v>
      </c>
      <c r="G57" s="22" t="n">
        <f aca="false">IF($C57="","",IFERROR(INDEX(Asset_Register!$Q$5:$Q$1000,MATCH($C57,Asset_Register!$A$5:$A$1000,0)),"Not in register"))</f>
        <v>92</v>
      </c>
      <c r="H57" s="13" t="s">
        <v>78</v>
      </c>
      <c r="I57" s="13" t="s">
        <v>79</v>
      </c>
      <c r="J57" s="23" t="s">
        <v>385</v>
      </c>
      <c r="K57" s="13" t="n">
        <v>4.2</v>
      </c>
      <c r="L57" s="13" t="s">
        <v>386</v>
      </c>
      <c r="M57" s="13" t="n">
        <v>3.5</v>
      </c>
      <c r="N57" s="13" t="n">
        <v>2.5</v>
      </c>
      <c r="O57" s="13" t="s">
        <v>375</v>
      </c>
      <c r="P57" s="13"/>
      <c r="Q57" s="22" t="str">
        <f aca="false">IF($C57="","",IF($P57&lt;&gt;"",$P57,IF(AND(ISNUMBER($K57),ISNUMBER($M57),ISNUMBER($N57)),IF($O57="Lower is worse",IF($K57&lt;=$N57,"Danger",IF($K57&lt;=$M57,"Alert","OK")),IF($K57&gt;=$N57,"Danger",IF($K57&gt;=$M57,"Alert","OK"))),"Not set")))</f>
        <v>OK</v>
      </c>
      <c r="R57" s="22" t="n">
        <f aca="false">IF(OR($Q57="",$Q57="Not set"),"",MATCH($Q57,Lists!$F$2:$F$4,0)-1)</f>
        <v>0</v>
      </c>
      <c r="S57" s="23"/>
      <c r="T57" s="23"/>
      <c r="U57" s="22" t="str">
        <f aca="false">IF(OR($Q57="",$Q57="OK",$Q57="Not set",NOT(ISNUMBER($G57))),"",ROUND($G57*IF($Q57="Danger",Lists!$M$15,Lists!$M$16),0))</f>
        <v/>
      </c>
      <c r="V57" s="22" t="str">
        <f aca="false">IF($U57="","",IF(OR($Q57="Danger",$U57&gt;=Lists!$M$10),"P1",IF($U57&gt;=Lists!$M$11,"P2","P3")))</f>
        <v/>
      </c>
      <c r="W57" s="24" t="str">
        <f aca="false">IF(OR($V57="",$B57=""),"",$B57+INDEX(Lists!$N$10:$N$12,MATCH($V57,Lists!$L$10:$L$12,0)))</f>
        <v/>
      </c>
      <c r="X57" s="13"/>
      <c r="Y57" s="13" t="s">
        <v>361</v>
      </c>
      <c r="Z57" s="13" t="s">
        <v>82</v>
      </c>
      <c r="AA57" s="17"/>
      <c r="AB57" s="13"/>
      <c r="AC57" s="22" t="str">
        <f aca="true">IF(OR($U57="",$B57=""),"",IF($AA57&lt;&gt;"",$AA57-$B57,TODAY()-$B57))</f>
        <v/>
      </c>
      <c r="AD57" s="22" t="str">
        <f aca="true">IF($W57="","",IF($Y57="Closed",IF($AA57="","Closed",IF($AA57&lt;=$W57,"Closed on time","Closed late")),IF(TODAY()&gt;$W57,"Overdue","Within time")))</f>
        <v/>
      </c>
      <c r="AE57" s="23"/>
      <c r="AF57" s="13"/>
      <c r="AG57" s="13"/>
      <c r="AH57" s="13"/>
      <c r="AI57" s="13"/>
      <c r="AJ57" s="13"/>
    </row>
    <row r="58" customFormat="false" ht="15" hidden="false" customHeight="false" outlineLevel="0" collapsed="false">
      <c r="A58" s="22" t="str">
        <f aca="false">IF($C58="","","R"&amp;TEXT(ROW()-4,"00000"))</f>
        <v>R00054</v>
      </c>
      <c r="B58" s="17" t="n">
        <v>45992</v>
      </c>
      <c r="C58" s="13" t="s">
        <v>242</v>
      </c>
      <c r="D58" s="22" t="str">
        <f aca="false">IF($C58="","",IFERROR(INDEX(Asset_Register!$C$5:$C$1000,MATCH($C58,Asset_Register!$A$5:$A$1000,0)),"Not in register"))</f>
        <v>Molten sulphur pump</v>
      </c>
      <c r="E58" s="22" t="str">
        <f aca="false">IF($C58="","",IFERROR(INDEX(Asset_Register!$D$5:$D$1000,MATCH($C58,Asset_Register!$A$5:$A$1000,0)),"Not in register"))</f>
        <v>Acid plant</v>
      </c>
      <c r="F58" s="22" t="str">
        <f aca="false">IF($C58="","",IFERROR(INDEX(Asset_Register!$R$5:$R$1000,MATCH($C58,Asset_Register!$A$5:$A$1000,0)),"Not in register"))</f>
        <v>B</v>
      </c>
      <c r="G58" s="22" t="n">
        <f aca="false">IF($C58="","",IFERROR(INDEX(Asset_Register!$Q$5:$Q$1000,MATCH($C58,Asset_Register!$A$5:$A$1000,0)),"Not in register"))</f>
        <v>61</v>
      </c>
      <c r="H58" s="13" t="s">
        <v>48</v>
      </c>
      <c r="I58" s="13" t="s">
        <v>171</v>
      </c>
      <c r="J58" s="23" t="s">
        <v>358</v>
      </c>
      <c r="K58" s="13" t="n">
        <v>2.3</v>
      </c>
      <c r="L58" s="13" t="s">
        <v>359</v>
      </c>
      <c r="M58" s="13" t="n">
        <v>4.5</v>
      </c>
      <c r="N58" s="13" t="n">
        <v>7.1</v>
      </c>
      <c r="O58" s="13" t="s">
        <v>360</v>
      </c>
      <c r="P58" s="13"/>
      <c r="Q58" s="22" t="str">
        <f aca="false">IF($C58="","",IF($P58&lt;&gt;"",$P58,IF(AND(ISNUMBER($K58),ISNUMBER($M58),ISNUMBER($N58)),IF($O58="Lower is worse",IF($K58&lt;=$N58,"Danger",IF($K58&lt;=$M58,"Alert","OK")),IF($K58&gt;=$N58,"Danger",IF($K58&gt;=$M58,"Alert","OK"))),"Not set")))</f>
        <v>OK</v>
      </c>
      <c r="R58" s="22" t="n">
        <f aca="false">IF(OR($Q58="",$Q58="Not set"),"",MATCH($Q58,Lists!$F$2:$F$4,0)-1)</f>
        <v>0</v>
      </c>
      <c r="S58" s="23"/>
      <c r="T58" s="23"/>
      <c r="U58" s="22" t="str">
        <f aca="false">IF(OR($Q58="",$Q58="OK",$Q58="Not set",NOT(ISNUMBER($G58))),"",ROUND($G58*IF($Q58="Danger",Lists!$M$15,Lists!$M$16),0))</f>
        <v/>
      </c>
      <c r="V58" s="22" t="str">
        <f aca="false">IF($U58="","",IF(OR($Q58="Danger",$U58&gt;=Lists!$M$10),"P1",IF($U58&gt;=Lists!$M$11,"P2","P3")))</f>
        <v/>
      </c>
      <c r="W58" s="24" t="str">
        <f aca="false">IF(OR($V58="",$B58=""),"",$B58+INDEX(Lists!$N$10:$N$12,MATCH($V58,Lists!$L$10:$L$12,0)))</f>
        <v/>
      </c>
      <c r="X58" s="13"/>
      <c r="Y58" s="13" t="s">
        <v>361</v>
      </c>
      <c r="Z58" s="13" t="s">
        <v>53</v>
      </c>
      <c r="AA58" s="17"/>
      <c r="AB58" s="13"/>
      <c r="AC58" s="22" t="str">
        <f aca="true">IF(OR($U58="",$B58=""),"",IF($AA58&lt;&gt;"",$AA58-$B58,TODAY()-$B58))</f>
        <v/>
      </c>
      <c r="AD58" s="22" t="str">
        <f aca="true">IF($W58="","",IF($Y58="Closed",IF($AA58="","Closed",IF($AA58&lt;=$W58,"Closed on time","Closed late")),IF(TODAY()&gt;$W58,"Overdue","Within time")))</f>
        <v/>
      </c>
      <c r="AE58" s="23"/>
      <c r="AF58" s="13"/>
      <c r="AG58" s="13"/>
      <c r="AH58" s="13"/>
      <c r="AI58" s="13"/>
      <c r="AJ58" s="13"/>
    </row>
    <row r="59" customFormat="false" ht="15" hidden="false" customHeight="false" outlineLevel="0" collapsed="false">
      <c r="A59" s="22" t="str">
        <f aca="false">IF($C59="","","R"&amp;TEXT(ROW()-4,"00000"))</f>
        <v>R00055</v>
      </c>
      <c r="B59" s="17" t="n">
        <v>45992</v>
      </c>
      <c r="C59" s="13" t="s">
        <v>271</v>
      </c>
      <c r="D59" s="22" t="str">
        <f aca="false">IF($C59="","",IFERROR(INDEX(Asset_Register!$C$5:$C$1000,MATCH($C59,Asset_Register!$A$5:$A$1000,0)),"Not in register"))</f>
        <v>Instrument air receiver</v>
      </c>
      <c r="E59" s="22" t="str">
        <f aca="false">IF($C59="","",IFERROR(INDEX(Asset_Register!$D$5:$D$1000,MATCH($C59,Asset_Register!$A$5:$A$1000,0)),"Not in register"))</f>
        <v>Acid plant</v>
      </c>
      <c r="F59" s="22" t="str">
        <f aca="false">IF($C59="","",IFERROR(INDEX(Asset_Register!$R$5:$R$1000,MATCH($C59,Asset_Register!$A$5:$A$1000,0)),"Not in register"))</f>
        <v>B</v>
      </c>
      <c r="G59" s="22" t="n">
        <f aca="false">IF($C59="","",IFERROR(INDEX(Asset_Register!$Q$5:$Q$1000,MATCH($C59,Asset_Register!$A$5:$A$1000,0)),"Not in register"))</f>
        <v>53</v>
      </c>
      <c r="H59" s="13" t="s">
        <v>69</v>
      </c>
      <c r="I59" s="13" t="s">
        <v>172</v>
      </c>
      <c r="J59" s="23" t="s">
        <v>362</v>
      </c>
      <c r="K59" s="13" t="n">
        <v>13</v>
      </c>
      <c r="L59" s="13" t="s">
        <v>363</v>
      </c>
      <c r="M59" s="13" t="n">
        <v>30</v>
      </c>
      <c r="N59" s="13" t="n">
        <v>40</v>
      </c>
      <c r="O59" s="13" t="s">
        <v>360</v>
      </c>
      <c r="P59" s="13"/>
      <c r="Q59" s="22" t="str">
        <f aca="false">IF($C59="","",IF($P59&lt;&gt;"",$P59,IF(AND(ISNUMBER($K59),ISNUMBER($M59),ISNUMBER($N59)),IF($O59="Lower is worse",IF($K59&lt;=$N59,"Danger",IF($K59&lt;=$M59,"Alert","OK")),IF($K59&gt;=$N59,"Danger",IF($K59&gt;=$M59,"Alert","OK"))),"Not set")))</f>
        <v>OK</v>
      </c>
      <c r="R59" s="22" t="n">
        <f aca="false">IF(OR($Q59="",$Q59="Not set"),"",MATCH($Q59,Lists!$F$2:$F$4,0)-1)</f>
        <v>0</v>
      </c>
      <c r="S59" s="23"/>
      <c r="T59" s="23"/>
      <c r="U59" s="22" t="str">
        <f aca="false">IF(OR($Q59="",$Q59="OK",$Q59="Not set",NOT(ISNUMBER($G59))),"",ROUND($G59*IF($Q59="Danger",Lists!$M$15,Lists!$M$16),0))</f>
        <v/>
      </c>
      <c r="V59" s="22" t="str">
        <f aca="false">IF($U59="","",IF(OR($Q59="Danger",$U59&gt;=Lists!$M$10),"P1",IF($U59&gt;=Lists!$M$11,"P2","P3")))</f>
        <v/>
      </c>
      <c r="W59" s="24" t="str">
        <f aca="false">IF(OR($V59="",$B59=""),"",$B59+INDEX(Lists!$N$10:$N$12,MATCH($V59,Lists!$L$10:$L$12,0)))</f>
        <v/>
      </c>
      <c r="X59" s="13"/>
      <c r="Y59" s="13" t="s">
        <v>361</v>
      </c>
      <c r="Z59" s="13" t="s">
        <v>53</v>
      </c>
      <c r="AA59" s="17"/>
      <c r="AB59" s="13"/>
      <c r="AC59" s="22" t="str">
        <f aca="true">IF(OR($U59="",$B59=""),"",IF($AA59&lt;&gt;"",$AA59-$B59,TODAY()-$B59))</f>
        <v/>
      </c>
      <c r="AD59" s="22" t="str">
        <f aca="true">IF($W59="","",IF($Y59="Closed",IF($AA59="","Closed",IF($AA59&lt;=$W59,"Closed on time","Closed late")),IF(TODAY()&gt;$W59,"Overdue","Within time")))</f>
        <v/>
      </c>
      <c r="AE59" s="23"/>
      <c r="AF59" s="13"/>
      <c r="AG59" s="13"/>
      <c r="AH59" s="13"/>
      <c r="AI59" s="13"/>
      <c r="AJ59" s="13"/>
    </row>
    <row r="60" customFormat="false" ht="15" hidden="false" customHeight="false" outlineLevel="0" collapsed="false">
      <c r="A60" s="22" t="str">
        <f aca="false">IF($C60="","","R"&amp;TEXT(ROW()-4,"00000"))</f>
        <v>R00056</v>
      </c>
      <c r="B60" s="17" t="n">
        <v>45993</v>
      </c>
      <c r="C60" s="13" t="s">
        <v>234</v>
      </c>
      <c r="D60" s="22" t="str">
        <f aca="false">IF($C60="","",IFERROR(INDEX(Asset_Register!$C$5:$C$1000,MATCH($C60,Asset_Register!$A$5:$A$1000,0)),"Not in register"))</f>
        <v>Boiler feed water pump A</v>
      </c>
      <c r="E60" s="22" t="str">
        <f aca="false">IF($C60="","",IFERROR(INDEX(Asset_Register!$D$5:$D$1000,MATCH($C60,Asset_Register!$A$5:$A$1000,0)),"Not in register"))</f>
        <v>Acid plant</v>
      </c>
      <c r="F60" s="22" t="str">
        <f aca="false">IF($C60="","",IFERROR(INDEX(Asset_Register!$R$5:$R$1000,MATCH($C60,Asset_Register!$A$5:$A$1000,0)),"Not in register"))</f>
        <v>A</v>
      </c>
      <c r="G60" s="22" t="n">
        <f aca="false">IF($C60="","",IFERROR(INDEX(Asset_Register!$Q$5:$Q$1000,MATCH($C60,Asset_Register!$A$5:$A$1000,0)),"Not in register"))</f>
        <v>75</v>
      </c>
      <c r="H60" s="13" t="s">
        <v>48</v>
      </c>
      <c r="I60" s="13" t="s">
        <v>171</v>
      </c>
      <c r="J60" s="23" t="s">
        <v>358</v>
      </c>
      <c r="K60" s="13" t="n">
        <v>2.6</v>
      </c>
      <c r="L60" s="13" t="s">
        <v>359</v>
      </c>
      <c r="M60" s="13" t="n">
        <v>4.5</v>
      </c>
      <c r="N60" s="13" t="n">
        <v>7.1</v>
      </c>
      <c r="O60" s="13" t="s">
        <v>360</v>
      </c>
      <c r="P60" s="13"/>
      <c r="Q60" s="22" t="str">
        <f aca="false">IF($C60="","",IF($P60&lt;&gt;"",$P60,IF(AND(ISNUMBER($K60),ISNUMBER($M60),ISNUMBER($N60)),IF($O60="Lower is worse",IF($K60&lt;=$N60,"Danger",IF($K60&lt;=$M60,"Alert","OK")),IF($K60&gt;=$N60,"Danger",IF($K60&gt;=$M60,"Alert","OK"))),"Not set")))</f>
        <v>OK</v>
      </c>
      <c r="R60" s="22" t="n">
        <f aca="false">IF(OR($Q60="",$Q60="Not set"),"",MATCH($Q60,Lists!$F$2:$F$4,0)-1)</f>
        <v>0</v>
      </c>
      <c r="S60" s="23"/>
      <c r="T60" s="23"/>
      <c r="U60" s="22" t="str">
        <f aca="false">IF(OR($Q60="",$Q60="OK",$Q60="Not set",NOT(ISNUMBER($G60))),"",ROUND($G60*IF($Q60="Danger",Lists!$M$15,Lists!$M$16),0))</f>
        <v/>
      </c>
      <c r="V60" s="22" t="str">
        <f aca="false">IF($U60="","",IF(OR($Q60="Danger",$U60&gt;=Lists!$M$10),"P1",IF($U60&gt;=Lists!$M$11,"P2","P3")))</f>
        <v/>
      </c>
      <c r="W60" s="24" t="str">
        <f aca="false">IF(OR($V60="",$B60=""),"",$B60+INDEX(Lists!$N$10:$N$12,MATCH($V60,Lists!$L$10:$L$12,0)))</f>
        <v/>
      </c>
      <c r="X60" s="13"/>
      <c r="Y60" s="13" t="s">
        <v>361</v>
      </c>
      <c r="Z60" s="13" t="s">
        <v>53</v>
      </c>
      <c r="AA60" s="17"/>
      <c r="AB60" s="13"/>
      <c r="AC60" s="22" t="str">
        <f aca="true">IF(OR($U60="",$B60=""),"",IF($AA60&lt;&gt;"",$AA60-$B60,TODAY()-$B60))</f>
        <v/>
      </c>
      <c r="AD60" s="22" t="str">
        <f aca="true">IF($W60="","",IF($Y60="Closed",IF($AA60="","Closed",IF($AA60&lt;=$W60,"Closed on time","Closed late")),IF(TODAY()&gt;$W60,"Overdue","Within time")))</f>
        <v/>
      </c>
      <c r="AE60" s="23"/>
      <c r="AF60" s="13"/>
      <c r="AG60" s="13"/>
      <c r="AH60" s="13"/>
      <c r="AI60" s="13"/>
      <c r="AJ60" s="13"/>
    </row>
    <row r="61" customFormat="false" ht="15" hidden="false" customHeight="false" outlineLevel="0" collapsed="false">
      <c r="A61" s="22" t="str">
        <f aca="false">IF($C61="","","R"&amp;TEXT(ROW()-4,"00000"))</f>
        <v>R00057</v>
      </c>
      <c r="B61" s="17" t="n">
        <v>45993</v>
      </c>
      <c r="C61" s="13" t="s">
        <v>246</v>
      </c>
      <c r="D61" s="22" t="str">
        <f aca="false">IF($C61="","",IFERROR(INDEX(Asset_Register!$C$5:$C$1000,MATCH($C61,Asset_Register!$A$5:$A$1000,0)),"Not in register"))</f>
        <v>Sulphur melter agitator</v>
      </c>
      <c r="E61" s="22" t="str">
        <f aca="false">IF($C61="","",IFERROR(INDEX(Asset_Register!$D$5:$D$1000,MATCH($C61,Asset_Register!$A$5:$A$1000,0)),"Not in register"))</f>
        <v>Acid plant</v>
      </c>
      <c r="F61" s="22" t="str">
        <f aca="false">IF($C61="","",IFERROR(INDEX(Asset_Register!$R$5:$R$1000,MATCH($C61,Asset_Register!$A$5:$A$1000,0)),"Not in register"))</f>
        <v>C</v>
      </c>
      <c r="G61" s="22" t="n">
        <f aca="false">IF($C61="","",IFERROR(INDEX(Asset_Register!$Q$5:$Q$1000,MATCH($C61,Asset_Register!$A$5:$A$1000,0)),"Not in register"))</f>
        <v>43</v>
      </c>
      <c r="H61" s="13" t="s">
        <v>48</v>
      </c>
      <c r="I61" s="13" t="s">
        <v>171</v>
      </c>
      <c r="J61" s="23" t="s">
        <v>358</v>
      </c>
      <c r="K61" s="13" t="n">
        <v>1.4</v>
      </c>
      <c r="L61" s="13" t="s">
        <v>359</v>
      </c>
      <c r="M61" s="13" t="n">
        <v>4.5</v>
      </c>
      <c r="N61" s="13" t="n">
        <v>7.1</v>
      </c>
      <c r="O61" s="13" t="s">
        <v>360</v>
      </c>
      <c r="P61" s="13"/>
      <c r="Q61" s="22" t="str">
        <f aca="false">IF($C61="","",IF($P61&lt;&gt;"",$P61,IF(AND(ISNUMBER($K61),ISNUMBER($M61),ISNUMBER($N61)),IF($O61="Lower is worse",IF($K61&lt;=$N61,"Danger",IF($K61&lt;=$M61,"Alert","OK")),IF($K61&gt;=$N61,"Danger",IF($K61&gt;=$M61,"Alert","OK"))),"Not set")))</f>
        <v>OK</v>
      </c>
      <c r="R61" s="22" t="n">
        <f aca="false">IF(OR($Q61="",$Q61="Not set"),"",MATCH($Q61,Lists!$F$2:$F$4,0)-1)</f>
        <v>0</v>
      </c>
      <c r="S61" s="23"/>
      <c r="T61" s="23"/>
      <c r="U61" s="22" t="str">
        <f aca="false">IF(OR($Q61="",$Q61="OK",$Q61="Not set",NOT(ISNUMBER($G61))),"",ROUND($G61*IF($Q61="Danger",Lists!$M$15,Lists!$M$16),0))</f>
        <v/>
      </c>
      <c r="V61" s="22" t="str">
        <f aca="false">IF($U61="","",IF(OR($Q61="Danger",$U61&gt;=Lists!$M$10),"P1",IF($U61&gt;=Lists!$M$11,"P2","P3")))</f>
        <v/>
      </c>
      <c r="W61" s="24" t="str">
        <f aca="false">IF(OR($V61="",$B61=""),"",$B61+INDEX(Lists!$N$10:$N$12,MATCH($V61,Lists!$L$10:$L$12,0)))</f>
        <v/>
      </c>
      <c r="X61" s="13"/>
      <c r="Y61" s="13" t="s">
        <v>361</v>
      </c>
      <c r="Z61" s="13" t="s">
        <v>53</v>
      </c>
      <c r="AA61" s="17"/>
      <c r="AB61" s="13"/>
      <c r="AC61" s="22" t="str">
        <f aca="true">IF(OR($U61="",$B61=""),"",IF($AA61&lt;&gt;"",$AA61-$B61,TODAY()-$B61))</f>
        <v/>
      </c>
      <c r="AD61" s="22" t="str">
        <f aca="true">IF($W61="","",IF($Y61="Closed",IF($AA61="","Closed",IF($AA61&lt;=$W61,"Closed on time","Closed late")),IF(TODAY()&gt;$W61,"Overdue","Within time")))</f>
        <v/>
      </c>
      <c r="AE61" s="23"/>
      <c r="AF61" s="13"/>
      <c r="AG61" s="13"/>
      <c r="AH61" s="13"/>
      <c r="AI61" s="13"/>
      <c r="AJ61" s="13"/>
    </row>
    <row r="62" customFormat="false" ht="15" hidden="false" customHeight="false" outlineLevel="0" collapsed="false">
      <c r="A62" s="22" t="str">
        <f aca="false">IF($C62="","","R"&amp;TEXT(ROW()-4,"00000"))</f>
        <v>R00058</v>
      </c>
      <c r="B62" s="17" t="n">
        <v>45996</v>
      </c>
      <c r="C62" s="13" t="s">
        <v>238</v>
      </c>
      <c r="D62" s="22" t="str">
        <f aca="false">IF($C62="","",IFERROR(INDEX(Asset_Register!$C$5:$C$1000,MATCH($C62,Asset_Register!$A$5:$A$1000,0)),"Not in register"))</f>
        <v>Boiler feed water pump B</v>
      </c>
      <c r="E62" s="22" t="str">
        <f aca="false">IF($C62="","",IFERROR(INDEX(Asset_Register!$D$5:$D$1000,MATCH($C62,Asset_Register!$A$5:$A$1000,0)),"Not in register"))</f>
        <v>Acid plant</v>
      </c>
      <c r="F62" s="22" t="str">
        <f aca="false">IF($C62="","",IFERROR(INDEX(Asset_Register!$R$5:$R$1000,MATCH($C62,Asset_Register!$A$5:$A$1000,0)),"Not in register"))</f>
        <v>A</v>
      </c>
      <c r="G62" s="22" t="n">
        <f aca="false">IF($C62="","",IFERROR(INDEX(Asset_Register!$Q$5:$Q$1000,MATCH($C62,Asset_Register!$A$5:$A$1000,0)),"Not in register"))</f>
        <v>71</v>
      </c>
      <c r="H62" s="13" t="s">
        <v>48</v>
      </c>
      <c r="I62" s="13" t="s">
        <v>171</v>
      </c>
      <c r="J62" s="23" t="s">
        <v>358</v>
      </c>
      <c r="K62" s="13" t="n">
        <v>1.8</v>
      </c>
      <c r="L62" s="13" t="s">
        <v>359</v>
      </c>
      <c r="M62" s="13" t="n">
        <v>4.5</v>
      </c>
      <c r="N62" s="13" t="n">
        <v>7.1</v>
      </c>
      <c r="O62" s="13" t="s">
        <v>360</v>
      </c>
      <c r="P62" s="13"/>
      <c r="Q62" s="22" t="str">
        <f aca="false">IF($C62="","",IF($P62&lt;&gt;"",$P62,IF(AND(ISNUMBER($K62),ISNUMBER($M62),ISNUMBER($N62)),IF($O62="Lower is worse",IF($K62&lt;=$N62,"Danger",IF($K62&lt;=$M62,"Alert","OK")),IF($K62&gt;=$N62,"Danger",IF($K62&gt;=$M62,"Alert","OK"))),"Not set")))</f>
        <v>OK</v>
      </c>
      <c r="R62" s="22" t="n">
        <f aca="false">IF(OR($Q62="",$Q62="Not set"),"",MATCH($Q62,Lists!$F$2:$F$4,0)-1)</f>
        <v>0</v>
      </c>
      <c r="S62" s="23"/>
      <c r="T62" s="23"/>
      <c r="U62" s="22" t="str">
        <f aca="false">IF(OR($Q62="",$Q62="OK",$Q62="Not set",NOT(ISNUMBER($G62))),"",ROUND($G62*IF($Q62="Danger",Lists!$M$15,Lists!$M$16),0))</f>
        <v/>
      </c>
      <c r="V62" s="22" t="str">
        <f aca="false">IF($U62="","",IF(OR($Q62="Danger",$U62&gt;=Lists!$M$10),"P1",IF($U62&gt;=Lists!$M$11,"P2","P3")))</f>
        <v/>
      </c>
      <c r="W62" s="24" t="str">
        <f aca="false">IF(OR($V62="",$B62=""),"",$B62+INDEX(Lists!$N$10:$N$12,MATCH($V62,Lists!$L$10:$L$12,0)))</f>
        <v/>
      </c>
      <c r="X62" s="13"/>
      <c r="Y62" s="13" t="s">
        <v>361</v>
      </c>
      <c r="Z62" s="13" t="s">
        <v>53</v>
      </c>
      <c r="AA62" s="17"/>
      <c r="AB62" s="13"/>
      <c r="AC62" s="22" t="str">
        <f aca="true">IF(OR($U62="",$B62=""),"",IF($AA62&lt;&gt;"",$AA62-$B62,TODAY()-$B62))</f>
        <v/>
      </c>
      <c r="AD62" s="22" t="str">
        <f aca="true">IF($W62="","",IF($Y62="Closed",IF($AA62="","Closed",IF($AA62&lt;=$W62,"Closed on time","Closed late")),IF(TODAY()&gt;$W62,"Overdue","Within time")))</f>
        <v/>
      </c>
      <c r="AE62" s="23"/>
      <c r="AF62" s="13"/>
      <c r="AG62" s="13"/>
      <c r="AH62" s="13"/>
      <c r="AI62" s="13"/>
      <c r="AJ62" s="13"/>
    </row>
    <row r="63" customFormat="false" ht="15" hidden="false" customHeight="false" outlineLevel="0" collapsed="false">
      <c r="A63" s="22" t="str">
        <f aca="false">IF($C63="","","R"&amp;TEXT(ROW()-4,"00000"))</f>
        <v>R00059</v>
      </c>
      <c r="B63" s="17" t="n">
        <v>45996</v>
      </c>
      <c r="C63" s="13" t="s">
        <v>234</v>
      </c>
      <c r="D63" s="22" t="str">
        <f aca="false">IF($C63="","",IFERROR(INDEX(Asset_Register!$C$5:$C$1000,MATCH($C63,Asset_Register!$A$5:$A$1000,0)),"Not in register"))</f>
        <v>Boiler feed water pump A</v>
      </c>
      <c r="E63" s="22" t="str">
        <f aca="false">IF($C63="","",IFERROR(INDEX(Asset_Register!$D$5:$D$1000,MATCH($C63,Asset_Register!$A$5:$A$1000,0)),"Not in register"))</f>
        <v>Acid plant</v>
      </c>
      <c r="F63" s="22" t="str">
        <f aca="false">IF($C63="","",IFERROR(INDEX(Asset_Register!$R$5:$R$1000,MATCH($C63,Asset_Register!$A$5:$A$1000,0)),"Not in register"))</f>
        <v>A</v>
      </c>
      <c r="G63" s="22" t="n">
        <f aca="false">IF($C63="","",IFERROR(INDEX(Asset_Register!$Q$5:$Q$1000,MATCH($C63,Asset_Register!$A$5:$A$1000,0)),"Not in register"))</f>
        <v>75</v>
      </c>
      <c r="H63" s="13" t="s">
        <v>74</v>
      </c>
      <c r="I63" s="13" t="s">
        <v>75</v>
      </c>
      <c r="J63" s="23" t="s">
        <v>364</v>
      </c>
      <c r="K63" s="13" t="n">
        <v>160</v>
      </c>
      <c r="L63" s="13" t="s">
        <v>365</v>
      </c>
      <c r="M63" s="13" t="n">
        <v>1000</v>
      </c>
      <c r="N63" s="13" t="n">
        <v>2000</v>
      </c>
      <c r="O63" s="13" t="s">
        <v>360</v>
      </c>
      <c r="P63" s="13"/>
      <c r="Q63" s="22" t="str">
        <f aca="false">IF($C63="","",IF($P63&lt;&gt;"",$P63,IF(AND(ISNUMBER($K63),ISNUMBER($M63),ISNUMBER($N63)),IF($O63="Lower is worse",IF($K63&lt;=$N63,"Danger",IF($K63&lt;=$M63,"Alert","OK")),IF($K63&gt;=$N63,"Danger",IF($K63&gt;=$M63,"Alert","OK"))),"Not set")))</f>
        <v>OK</v>
      </c>
      <c r="R63" s="22" t="n">
        <f aca="false">IF(OR($Q63="",$Q63="Not set"),"",MATCH($Q63,Lists!$F$2:$F$4,0)-1)</f>
        <v>0</v>
      </c>
      <c r="S63" s="23"/>
      <c r="T63" s="23"/>
      <c r="U63" s="22" t="str">
        <f aca="false">IF(OR($Q63="",$Q63="OK",$Q63="Not set",NOT(ISNUMBER($G63))),"",ROUND($G63*IF($Q63="Danger",Lists!$M$15,Lists!$M$16),0))</f>
        <v/>
      </c>
      <c r="V63" s="22" t="str">
        <f aca="false">IF($U63="","",IF(OR($Q63="Danger",$U63&gt;=Lists!$M$10),"P1",IF($U63&gt;=Lists!$M$11,"P2","P3")))</f>
        <v/>
      </c>
      <c r="W63" s="24" t="str">
        <f aca="false">IF(OR($V63="",$B63=""),"",$B63+INDEX(Lists!$N$10:$N$12,MATCH($V63,Lists!$L$10:$L$12,0)))</f>
        <v/>
      </c>
      <c r="X63" s="13"/>
      <c r="Y63" s="13" t="s">
        <v>361</v>
      </c>
      <c r="Z63" s="13" t="s">
        <v>53</v>
      </c>
      <c r="AA63" s="17"/>
      <c r="AB63" s="13"/>
      <c r="AC63" s="22" t="str">
        <f aca="true">IF(OR($U63="",$B63=""),"",IF($AA63&lt;&gt;"",$AA63-$B63,TODAY()-$B63))</f>
        <v/>
      </c>
      <c r="AD63" s="22" t="str">
        <f aca="true">IF($W63="","",IF($Y63="Closed",IF($AA63="","Closed",IF($AA63&lt;=$W63,"Closed on time","Closed late")),IF(TODAY()&gt;$W63,"Overdue","Within time")))</f>
        <v/>
      </c>
      <c r="AE63" s="23"/>
      <c r="AF63" s="13"/>
      <c r="AG63" s="13"/>
      <c r="AH63" s="13"/>
      <c r="AI63" s="13"/>
      <c r="AJ63" s="13"/>
    </row>
    <row r="64" customFormat="false" ht="15" hidden="false" customHeight="false" outlineLevel="0" collapsed="false">
      <c r="A64" s="22" t="str">
        <f aca="false">IF($C64="","","R"&amp;TEXT(ROW()-4,"00000"))</f>
        <v>R00060</v>
      </c>
      <c r="B64" s="17" t="n">
        <v>45999</v>
      </c>
      <c r="C64" s="13" t="s">
        <v>192</v>
      </c>
      <c r="D64" s="22" t="str">
        <f aca="false">IF($C64="","",IFERROR(INDEX(Asset_Register!$C$5:$C$1000,MATCH($C64,Asset_Register!$A$5:$A$1000,0)),"Not in register"))</f>
        <v>Sulphur furnace</v>
      </c>
      <c r="E64" s="22" t="str">
        <f aca="false">IF($C64="","",IFERROR(INDEX(Asset_Register!$D$5:$D$1000,MATCH($C64,Asset_Register!$A$5:$A$1000,0)),"Not in register"))</f>
        <v>Acid plant</v>
      </c>
      <c r="F64" s="22" t="str">
        <f aca="false">IF($C64="","",IFERROR(INDEX(Asset_Register!$R$5:$R$1000,MATCH($C64,Asset_Register!$A$5:$A$1000,0)),"Not in register"))</f>
        <v>A</v>
      </c>
      <c r="G64" s="22" t="n">
        <f aca="false">IF($C64="","",IFERROR(INDEX(Asset_Register!$Q$5:$Q$1000,MATCH($C64,Asset_Register!$A$5:$A$1000,0)),"Not in register"))</f>
        <v>94</v>
      </c>
      <c r="H64" s="13" t="s">
        <v>54</v>
      </c>
      <c r="I64" s="13" t="s">
        <v>55</v>
      </c>
      <c r="J64" s="23" t="s">
        <v>366</v>
      </c>
      <c r="K64" s="13" t="n">
        <v>212</v>
      </c>
      <c r="L64" s="13" t="s">
        <v>367</v>
      </c>
      <c r="M64" s="13" t="n">
        <v>280</v>
      </c>
      <c r="N64" s="13" t="n">
        <v>320</v>
      </c>
      <c r="O64" s="13" t="s">
        <v>360</v>
      </c>
      <c r="P64" s="13"/>
      <c r="Q64" s="22" t="str">
        <f aca="false">IF($C64="","",IF($P64&lt;&gt;"",$P64,IF(AND(ISNUMBER($K64),ISNUMBER($M64),ISNUMBER($N64)),IF($O64="Lower is worse",IF($K64&lt;=$N64,"Danger",IF($K64&lt;=$M64,"Alert","OK")),IF($K64&gt;=$N64,"Danger",IF($K64&gt;=$M64,"Alert","OK"))),"Not set")))</f>
        <v>OK</v>
      </c>
      <c r="R64" s="22" t="n">
        <f aca="false">IF(OR($Q64="",$Q64="Not set"),"",MATCH($Q64,Lists!$F$2:$F$4,0)-1)</f>
        <v>0</v>
      </c>
      <c r="S64" s="23"/>
      <c r="T64" s="23"/>
      <c r="U64" s="22" t="str">
        <f aca="false">IF(OR($Q64="",$Q64="OK",$Q64="Not set",NOT(ISNUMBER($G64))),"",ROUND($G64*IF($Q64="Danger",Lists!$M$15,Lists!$M$16),0))</f>
        <v/>
      </c>
      <c r="V64" s="22" t="str">
        <f aca="false">IF($U64="","",IF(OR($Q64="Danger",$U64&gt;=Lists!$M$10),"P1",IF($U64&gt;=Lists!$M$11,"P2","P3")))</f>
        <v/>
      </c>
      <c r="W64" s="24" t="str">
        <f aca="false">IF(OR($V64="",$B64=""),"",$B64+INDEX(Lists!$N$10:$N$12,MATCH($V64,Lists!$L$10:$L$12,0)))</f>
        <v/>
      </c>
      <c r="X64" s="13"/>
      <c r="Y64" s="13" t="s">
        <v>361</v>
      </c>
      <c r="Z64" s="13" t="s">
        <v>53</v>
      </c>
      <c r="AA64" s="17"/>
      <c r="AB64" s="13"/>
      <c r="AC64" s="22" t="str">
        <f aca="true">IF(OR($U64="",$B64=""),"",IF($AA64&lt;&gt;"",$AA64-$B64,TODAY()-$B64))</f>
        <v/>
      </c>
      <c r="AD64" s="22" t="str">
        <f aca="true">IF($W64="","",IF($Y64="Closed",IF($AA64="","Closed",IF($AA64&lt;=$W64,"Closed on time","Closed late")),IF(TODAY()&gt;$W64,"Overdue","Within time")))</f>
        <v/>
      </c>
      <c r="AE64" s="23"/>
      <c r="AF64" s="13"/>
      <c r="AG64" s="13"/>
      <c r="AH64" s="13"/>
      <c r="AI64" s="13"/>
      <c r="AJ64" s="13"/>
    </row>
    <row r="65" customFormat="false" ht="15" hidden="false" customHeight="false" outlineLevel="0" collapsed="false">
      <c r="A65" s="22" t="str">
        <f aca="false">IF($C65="","","R"&amp;TEXT(ROW()-4,"00000"))</f>
        <v>R00061</v>
      </c>
      <c r="B65" s="17" t="n">
        <v>46001</v>
      </c>
      <c r="C65" s="13" t="s">
        <v>252</v>
      </c>
      <c r="D65" s="22" t="str">
        <f aca="false">IF($C65="","",IFERROR(INDEX(Asset_Register!$C$5:$C$1000,MATCH($C65,Asset_Register!$A$5:$A$1000,0)),"Not in register"))</f>
        <v>Cooling tower fan 1</v>
      </c>
      <c r="E65" s="22" t="str">
        <f aca="false">IF($C65="","",IFERROR(INDEX(Asset_Register!$D$5:$D$1000,MATCH($C65,Asset_Register!$A$5:$A$1000,0)),"Not in register"))</f>
        <v>Acid plant</v>
      </c>
      <c r="F65" s="22" t="str">
        <f aca="false">IF($C65="","",IFERROR(INDEX(Asset_Register!$R$5:$R$1000,MATCH($C65,Asset_Register!$A$5:$A$1000,0)),"Not in register"))</f>
        <v>B</v>
      </c>
      <c r="G65" s="22" t="n">
        <f aca="false">IF($C65="","",IFERROR(INDEX(Asset_Register!$Q$5:$Q$1000,MATCH($C65,Asset_Register!$A$5:$A$1000,0)),"Not in register"))</f>
        <v>50</v>
      </c>
      <c r="H65" s="13" t="s">
        <v>48</v>
      </c>
      <c r="I65" s="13" t="s">
        <v>171</v>
      </c>
      <c r="J65" s="23" t="s">
        <v>368</v>
      </c>
      <c r="K65" s="13" t="n">
        <v>3.5</v>
      </c>
      <c r="L65" s="13" t="s">
        <v>359</v>
      </c>
      <c r="M65" s="13" t="n">
        <v>4.5</v>
      </c>
      <c r="N65" s="13" t="n">
        <v>7.1</v>
      </c>
      <c r="O65" s="13" t="s">
        <v>360</v>
      </c>
      <c r="P65" s="13"/>
      <c r="Q65" s="22" t="str">
        <f aca="false">IF($C65="","",IF($P65&lt;&gt;"",$P65,IF(AND(ISNUMBER($K65),ISNUMBER($M65),ISNUMBER($N65)),IF($O65="Lower is worse",IF($K65&lt;=$N65,"Danger",IF($K65&lt;=$M65,"Alert","OK")),IF($K65&gt;=$N65,"Danger",IF($K65&gt;=$M65,"Alert","OK"))),"Not set")))</f>
        <v>OK</v>
      </c>
      <c r="R65" s="22" t="n">
        <f aca="false">IF(OR($Q65="",$Q65="Not set"),"",MATCH($Q65,Lists!$F$2:$F$4,0)-1)</f>
        <v>0</v>
      </c>
      <c r="S65" s="23"/>
      <c r="T65" s="23"/>
      <c r="U65" s="22" t="str">
        <f aca="false">IF(OR($Q65="",$Q65="OK",$Q65="Not set",NOT(ISNUMBER($G65))),"",ROUND($G65*IF($Q65="Danger",Lists!$M$15,Lists!$M$16),0))</f>
        <v/>
      </c>
      <c r="V65" s="22" t="str">
        <f aca="false">IF($U65="","",IF(OR($Q65="Danger",$U65&gt;=Lists!$M$10),"P1",IF($U65&gt;=Lists!$M$11,"P2","P3")))</f>
        <v/>
      </c>
      <c r="W65" s="24" t="str">
        <f aca="false">IF(OR($V65="",$B65=""),"",$B65+INDEX(Lists!$N$10:$N$12,MATCH($V65,Lists!$L$10:$L$12,0)))</f>
        <v/>
      </c>
      <c r="X65" s="13"/>
      <c r="Y65" s="13" t="s">
        <v>361</v>
      </c>
      <c r="Z65" s="13" t="s">
        <v>53</v>
      </c>
      <c r="AA65" s="17"/>
      <c r="AB65" s="13"/>
      <c r="AC65" s="22" t="str">
        <f aca="true">IF(OR($U65="",$B65=""),"",IF($AA65&lt;&gt;"",$AA65-$B65,TODAY()-$B65))</f>
        <v/>
      </c>
      <c r="AD65" s="22" t="str">
        <f aca="true">IF($W65="","",IF($Y65="Closed",IF($AA65="","Closed",IF($AA65&lt;=$W65,"Closed on time","Closed late")),IF(TODAY()&gt;$W65,"Overdue","Within time")))</f>
        <v/>
      </c>
      <c r="AE65" s="23"/>
      <c r="AF65" s="13"/>
      <c r="AG65" s="13"/>
      <c r="AH65" s="13"/>
      <c r="AI65" s="13"/>
      <c r="AJ65" s="13"/>
    </row>
    <row r="66" customFormat="false" ht="15" hidden="false" customHeight="false" outlineLevel="0" collapsed="false">
      <c r="A66" s="22" t="str">
        <f aca="false">IF($C66="","","R"&amp;TEXT(ROW()-4,"00000"))</f>
        <v>R00062</v>
      </c>
      <c r="B66" s="17" t="n">
        <v>46001</v>
      </c>
      <c r="C66" s="13" t="s">
        <v>276</v>
      </c>
      <c r="D66" s="22" t="str">
        <f aca="false">IF($C66="","",IFERROR(INDEX(Asset_Register!$C$5:$C$1000,MATCH($C66,Asset_Register!$A$5:$A$1000,0)),"Not in register"))</f>
        <v>Calciner kiln 1080</v>
      </c>
      <c r="E66" s="22" t="str">
        <f aca="false">IF($C66="","",IFERROR(INDEX(Asset_Register!$D$5:$D$1000,MATCH($C66,Asset_Register!$A$5:$A$1000,0)),"Not in register"))</f>
        <v>Calciner</v>
      </c>
      <c r="F66" s="22" t="str">
        <f aca="false">IF($C66="","",IFERROR(INDEX(Asset_Register!$R$5:$R$1000,MATCH($C66,Asset_Register!$A$5:$A$1000,0)),"Not in register"))</f>
        <v>A</v>
      </c>
      <c r="G66" s="22" t="n">
        <f aca="false">IF($C66="","",IFERROR(INDEX(Asset_Register!$Q$5:$Q$1000,MATCH($C66,Asset_Register!$A$5:$A$1000,0)),"Not in register"))</f>
        <v>90</v>
      </c>
      <c r="H66" s="13" t="s">
        <v>54</v>
      </c>
      <c r="I66" s="13" t="s">
        <v>55</v>
      </c>
      <c r="J66" s="23" t="s">
        <v>369</v>
      </c>
      <c r="K66" s="13" t="n">
        <v>250</v>
      </c>
      <c r="L66" s="13" t="s">
        <v>367</v>
      </c>
      <c r="M66" s="13" t="n">
        <v>280</v>
      </c>
      <c r="N66" s="13" t="n">
        <v>350</v>
      </c>
      <c r="O66" s="13" t="s">
        <v>360</v>
      </c>
      <c r="P66" s="13"/>
      <c r="Q66" s="22" t="str">
        <f aca="false">IF($C66="","",IF($P66&lt;&gt;"",$P66,IF(AND(ISNUMBER($K66),ISNUMBER($M66),ISNUMBER($N66)),IF($O66="Lower is worse",IF($K66&lt;=$N66,"Danger",IF($K66&lt;=$M66,"Alert","OK")),IF($K66&gt;=$N66,"Danger",IF($K66&gt;=$M66,"Alert","OK"))),"Not set")))</f>
        <v>OK</v>
      </c>
      <c r="R66" s="22" t="n">
        <f aca="false">IF(OR($Q66="",$Q66="Not set"),"",MATCH($Q66,Lists!$F$2:$F$4,0)-1)</f>
        <v>0</v>
      </c>
      <c r="S66" s="23"/>
      <c r="T66" s="23"/>
      <c r="U66" s="22" t="str">
        <f aca="false">IF(OR($Q66="",$Q66="OK",$Q66="Not set",NOT(ISNUMBER($G66))),"",ROUND($G66*IF($Q66="Danger",Lists!$M$15,Lists!$M$16),0))</f>
        <v/>
      </c>
      <c r="V66" s="22" t="str">
        <f aca="false">IF($U66="","",IF(OR($Q66="Danger",$U66&gt;=Lists!$M$10),"P1",IF($U66&gt;=Lists!$M$11,"P2","P3")))</f>
        <v/>
      </c>
      <c r="W66" s="24" t="str">
        <f aca="false">IF(OR($V66="",$B66=""),"",$B66+INDEX(Lists!$N$10:$N$12,MATCH($V66,Lists!$L$10:$L$12,0)))</f>
        <v/>
      </c>
      <c r="X66" s="13"/>
      <c r="Y66" s="13" t="s">
        <v>361</v>
      </c>
      <c r="Z66" s="13" t="s">
        <v>53</v>
      </c>
      <c r="AA66" s="17"/>
      <c r="AB66" s="13"/>
      <c r="AC66" s="22" t="str">
        <f aca="true">IF(OR($U66="",$B66=""),"",IF($AA66&lt;&gt;"",$AA66-$B66,TODAY()-$B66))</f>
        <v/>
      </c>
      <c r="AD66" s="22" t="str">
        <f aca="true">IF($W66="","",IF($Y66="Closed",IF($AA66="","Closed",IF($AA66&lt;=$W66,"Closed on time","Closed late")),IF(TODAY()&gt;$W66,"Overdue","Within time")))</f>
        <v/>
      </c>
      <c r="AE66" s="23"/>
      <c r="AF66" s="13"/>
      <c r="AG66" s="13"/>
      <c r="AH66" s="13"/>
      <c r="AI66" s="13"/>
      <c r="AJ66" s="13"/>
    </row>
    <row r="67" customFormat="false" ht="15" hidden="false" customHeight="false" outlineLevel="0" collapsed="false">
      <c r="A67" s="22" t="str">
        <f aca="false">IF($C67="","","R"&amp;TEXT(ROW()-4,"00000"))</f>
        <v>R00063</v>
      </c>
      <c r="B67" s="17" t="n">
        <v>46001</v>
      </c>
      <c r="C67" s="13" t="s">
        <v>252</v>
      </c>
      <c r="D67" s="22" t="str">
        <f aca="false">IF($C67="","",IFERROR(INDEX(Asset_Register!$C$5:$C$1000,MATCH($C67,Asset_Register!$A$5:$A$1000,0)),"Not in register"))</f>
        <v>Cooling tower fan 1</v>
      </c>
      <c r="E67" s="22" t="str">
        <f aca="false">IF($C67="","",IFERROR(INDEX(Asset_Register!$D$5:$D$1000,MATCH($C67,Asset_Register!$A$5:$A$1000,0)),"Not in register"))</f>
        <v>Acid plant</v>
      </c>
      <c r="F67" s="22" t="str">
        <f aca="false">IF($C67="","",IFERROR(INDEX(Asset_Register!$R$5:$R$1000,MATCH($C67,Asset_Register!$A$5:$A$1000,0)),"Not in register"))</f>
        <v>B</v>
      </c>
      <c r="G67" s="22" t="n">
        <f aca="false">IF($C67="","",IFERROR(INDEX(Asset_Register!$Q$5:$Q$1000,MATCH($C67,Asset_Register!$A$5:$A$1000,0)),"Not in register"))</f>
        <v>50</v>
      </c>
      <c r="H67" s="13" t="s">
        <v>74</v>
      </c>
      <c r="I67" s="13" t="s">
        <v>75</v>
      </c>
      <c r="J67" s="23" t="s">
        <v>370</v>
      </c>
      <c r="K67" s="13" t="n">
        <v>12</v>
      </c>
      <c r="L67" s="13" t="s">
        <v>365</v>
      </c>
      <c r="M67" s="13" t="n">
        <v>30</v>
      </c>
      <c r="N67" s="13" t="n">
        <v>60</v>
      </c>
      <c r="O67" s="13" t="s">
        <v>360</v>
      </c>
      <c r="P67" s="13"/>
      <c r="Q67" s="22" t="str">
        <f aca="false">IF($C67="","",IF($P67&lt;&gt;"",$P67,IF(AND(ISNUMBER($K67),ISNUMBER($M67),ISNUMBER($N67)),IF($O67="Lower is worse",IF($K67&lt;=$N67,"Danger",IF($K67&lt;=$M67,"Alert","OK")),IF($K67&gt;=$N67,"Danger",IF($K67&gt;=$M67,"Alert","OK"))),"Not set")))</f>
        <v>OK</v>
      </c>
      <c r="R67" s="22" t="n">
        <f aca="false">IF(OR($Q67="",$Q67="Not set"),"",MATCH($Q67,Lists!$F$2:$F$4,0)-1)</f>
        <v>0</v>
      </c>
      <c r="S67" s="23"/>
      <c r="T67" s="23"/>
      <c r="U67" s="22" t="str">
        <f aca="false">IF(OR($Q67="",$Q67="OK",$Q67="Not set",NOT(ISNUMBER($G67))),"",ROUND($G67*IF($Q67="Danger",Lists!$M$15,Lists!$M$16),0))</f>
        <v/>
      </c>
      <c r="V67" s="22" t="str">
        <f aca="false">IF($U67="","",IF(OR($Q67="Danger",$U67&gt;=Lists!$M$10),"P1",IF($U67&gt;=Lists!$M$11,"P2","P3")))</f>
        <v/>
      </c>
      <c r="W67" s="24" t="str">
        <f aca="false">IF(OR($V67="",$B67=""),"",$B67+INDEX(Lists!$N$10:$N$12,MATCH($V67,Lists!$L$10:$L$12,0)))</f>
        <v/>
      </c>
      <c r="X67" s="13"/>
      <c r="Y67" s="13" t="s">
        <v>361</v>
      </c>
      <c r="Z67" s="13" t="s">
        <v>53</v>
      </c>
      <c r="AA67" s="17"/>
      <c r="AB67" s="13"/>
      <c r="AC67" s="22" t="str">
        <f aca="true">IF(OR($U67="",$B67=""),"",IF($AA67&lt;&gt;"",$AA67-$B67,TODAY()-$B67))</f>
        <v/>
      </c>
      <c r="AD67" s="22" t="str">
        <f aca="true">IF($W67="","",IF($Y67="Closed",IF($AA67="","Closed",IF($AA67&lt;=$W67,"Closed on time","Closed late")),IF(TODAY()&gt;$W67,"Overdue","Within time")))</f>
        <v/>
      </c>
      <c r="AE67" s="23"/>
      <c r="AF67" s="13"/>
      <c r="AG67" s="13"/>
      <c r="AH67" s="13"/>
      <c r="AI67" s="13"/>
      <c r="AJ67" s="13"/>
    </row>
    <row r="68" customFormat="false" ht="15" hidden="false" customHeight="false" outlineLevel="0" collapsed="false">
      <c r="A68" s="22" t="str">
        <f aca="false">IF($C68="","","R"&amp;TEXT(ROW()-4,"00000"))</f>
        <v>R00064</v>
      </c>
      <c r="B68" s="17" t="n">
        <v>46001</v>
      </c>
      <c r="C68" s="13" t="s">
        <v>324</v>
      </c>
      <c r="D68" s="22" t="str">
        <f aca="false">IF($C68="","",IFERROR(INDEX(Asset_Register!$C$5:$C$1000,MATCH($C68,Asset_Register!$A$5:$A$1000,0)),"Not in register"))</f>
        <v>Front-end loader HV-03</v>
      </c>
      <c r="E68" s="22" t="str">
        <f aca="false">IF($C68="","",IFERROR(INDEX(Asset_Register!$D$5:$D$1000,MATCH($C68,Asset_Register!$A$5:$A$1000,0)),"Not in register"))</f>
        <v>Mobile fleet</v>
      </c>
      <c r="F68" s="22" t="str">
        <f aca="false">IF($C68="","",IFERROR(INDEX(Asset_Register!$R$5:$R$1000,MATCH($C68,Asset_Register!$A$5:$A$1000,0)),"Not in register"))</f>
        <v>B</v>
      </c>
      <c r="G68" s="22" t="n">
        <f aca="false">IF($C68="","",IFERROR(INDEX(Asset_Register!$Q$5:$Q$1000,MATCH($C68,Asset_Register!$A$5:$A$1000,0)),"Not in register"))</f>
        <v>67</v>
      </c>
      <c r="H68" s="13" t="s">
        <v>74</v>
      </c>
      <c r="I68" s="13" t="s">
        <v>75</v>
      </c>
      <c r="J68" s="23" t="s">
        <v>371</v>
      </c>
      <c r="K68" s="13" t="n">
        <v>8</v>
      </c>
      <c r="L68" s="13" t="s">
        <v>365</v>
      </c>
      <c r="M68" s="13" t="n">
        <v>20</v>
      </c>
      <c r="N68" s="13" t="n">
        <v>30</v>
      </c>
      <c r="O68" s="13" t="s">
        <v>360</v>
      </c>
      <c r="P68" s="13"/>
      <c r="Q68" s="22" t="str">
        <f aca="false">IF($C68="","",IF($P68&lt;&gt;"",$P68,IF(AND(ISNUMBER($K68),ISNUMBER($M68),ISNUMBER($N68)),IF($O68="Lower is worse",IF($K68&lt;=$N68,"Danger",IF($K68&lt;=$M68,"Alert","OK")),IF($K68&gt;=$N68,"Danger",IF($K68&gt;=$M68,"Alert","OK"))),"Not set")))</f>
        <v>OK</v>
      </c>
      <c r="R68" s="22" t="n">
        <f aca="false">IF(OR($Q68="",$Q68="Not set"),"",MATCH($Q68,Lists!$F$2:$F$4,0)-1)</f>
        <v>0</v>
      </c>
      <c r="S68" s="23"/>
      <c r="T68" s="23"/>
      <c r="U68" s="22" t="str">
        <f aca="false">IF(OR($Q68="",$Q68="OK",$Q68="Not set",NOT(ISNUMBER($G68))),"",ROUND($G68*IF($Q68="Danger",Lists!$M$15,Lists!$M$16),0))</f>
        <v/>
      </c>
      <c r="V68" s="22" t="str">
        <f aca="false">IF($U68="","",IF(OR($Q68="Danger",$U68&gt;=Lists!$M$10),"P1",IF($U68&gt;=Lists!$M$11,"P2","P3")))</f>
        <v/>
      </c>
      <c r="W68" s="24" t="str">
        <f aca="false">IF(OR($V68="",$B68=""),"",$B68+INDEX(Lists!$N$10:$N$12,MATCH($V68,Lists!$L$10:$L$12,0)))</f>
        <v/>
      </c>
      <c r="X68" s="13"/>
      <c r="Y68" s="13" t="s">
        <v>361</v>
      </c>
      <c r="Z68" s="13" t="s">
        <v>53</v>
      </c>
      <c r="AA68" s="17"/>
      <c r="AB68" s="13"/>
      <c r="AC68" s="22" t="str">
        <f aca="true">IF(OR($U68="",$B68=""),"",IF($AA68&lt;&gt;"",$AA68-$B68,TODAY()-$B68))</f>
        <v/>
      </c>
      <c r="AD68" s="22" t="str">
        <f aca="true">IF($W68="","",IF($Y68="Closed",IF($AA68="","Closed",IF($AA68&lt;=$W68,"Closed on time","Closed late")),IF(TODAY()&gt;$W68,"Overdue","Within time")))</f>
        <v/>
      </c>
      <c r="AE68" s="23"/>
      <c r="AF68" s="13"/>
      <c r="AG68" s="13"/>
      <c r="AH68" s="13"/>
      <c r="AI68" s="13"/>
      <c r="AJ68" s="13"/>
    </row>
    <row r="69" customFormat="false" ht="15" hidden="false" customHeight="false" outlineLevel="0" collapsed="false">
      <c r="A69" s="22" t="str">
        <f aca="false">IF($C69="","","R"&amp;TEXT(ROW()-4,"00000"))</f>
        <v>R00065</v>
      </c>
      <c r="B69" s="17" t="n">
        <v>46001</v>
      </c>
      <c r="C69" s="13" t="s">
        <v>316</v>
      </c>
      <c r="D69" s="22" t="str">
        <f aca="false">IF($C69="","",IFERROR(INDEX(Asset_Register!$C$5:$C$1000,MATCH($C69,Asset_Register!$A$5:$A$1000,0)),"Not in register"))</f>
        <v>Dozer HV-01</v>
      </c>
      <c r="E69" s="22" t="str">
        <f aca="false">IF($C69="","",IFERROR(INDEX(Asset_Register!$D$5:$D$1000,MATCH($C69,Asset_Register!$A$5:$A$1000,0)),"Not in register"))</f>
        <v>Mobile fleet</v>
      </c>
      <c r="F69" s="22" t="str">
        <f aca="false">IF($C69="","",IFERROR(INDEX(Asset_Register!$R$5:$R$1000,MATCH($C69,Asset_Register!$A$5:$A$1000,0)),"Not in register"))</f>
        <v>B</v>
      </c>
      <c r="G69" s="22" t="n">
        <f aca="false">IF($C69="","",IFERROR(INDEX(Asset_Register!$Q$5:$Q$1000,MATCH($C69,Asset_Register!$A$5:$A$1000,0)),"Not in register"))</f>
        <v>69</v>
      </c>
      <c r="H69" s="13" t="s">
        <v>74</v>
      </c>
      <c r="I69" s="13" t="s">
        <v>75</v>
      </c>
      <c r="J69" s="23" t="s">
        <v>372</v>
      </c>
      <c r="K69" s="13" t="n">
        <v>21</v>
      </c>
      <c r="L69" s="13" t="s">
        <v>365</v>
      </c>
      <c r="M69" s="13" t="n">
        <v>60</v>
      </c>
      <c r="N69" s="13" t="n">
        <v>100</v>
      </c>
      <c r="O69" s="13" t="s">
        <v>360</v>
      </c>
      <c r="P69" s="13"/>
      <c r="Q69" s="22" t="str">
        <f aca="false">IF($C69="","",IF($P69&lt;&gt;"",$P69,IF(AND(ISNUMBER($K69),ISNUMBER($M69),ISNUMBER($N69)),IF($O69="Lower is worse",IF($K69&lt;=$N69,"Danger",IF($K69&lt;=$M69,"Alert","OK")),IF($K69&gt;=$N69,"Danger",IF($K69&gt;=$M69,"Alert","OK"))),"Not set")))</f>
        <v>OK</v>
      </c>
      <c r="R69" s="22" t="n">
        <f aca="false">IF(OR($Q69="",$Q69="Not set"),"",MATCH($Q69,Lists!$F$2:$F$4,0)-1)</f>
        <v>0</v>
      </c>
      <c r="S69" s="23"/>
      <c r="T69" s="23"/>
      <c r="U69" s="22" t="str">
        <f aca="false">IF(OR($Q69="",$Q69="OK",$Q69="Not set",NOT(ISNUMBER($G69))),"",ROUND($G69*IF($Q69="Danger",Lists!$M$15,Lists!$M$16),0))</f>
        <v/>
      </c>
      <c r="V69" s="22" t="str">
        <f aca="false">IF($U69="","",IF(OR($Q69="Danger",$U69&gt;=Lists!$M$10),"P1",IF($U69&gt;=Lists!$M$11,"P2","P3")))</f>
        <v/>
      </c>
      <c r="W69" s="24" t="str">
        <f aca="false">IF(OR($V69="",$B69=""),"",$B69+INDEX(Lists!$N$10:$N$12,MATCH($V69,Lists!$L$10:$L$12,0)))</f>
        <v/>
      </c>
      <c r="X69" s="13"/>
      <c r="Y69" s="13" t="s">
        <v>361</v>
      </c>
      <c r="Z69" s="13" t="s">
        <v>53</v>
      </c>
      <c r="AA69" s="17"/>
      <c r="AB69" s="13"/>
      <c r="AC69" s="22" t="str">
        <f aca="true">IF(OR($U69="",$B69=""),"",IF($AA69&lt;&gt;"",$AA69-$B69,TODAY()-$B69))</f>
        <v/>
      </c>
      <c r="AD69" s="22" t="str">
        <f aca="true">IF($W69="","",IF($Y69="Closed",IF($AA69="","Closed",IF($AA69&lt;=$W69,"Closed on time","Closed late")),IF(TODAY()&gt;$W69,"Overdue","Within time")))</f>
        <v/>
      </c>
      <c r="AE69" s="23"/>
      <c r="AF69" s="13"/>
      <c r="AG69" s="13"/>
      <c r="AH69" s="13"/>
      <c r="AI69" s="13"/>
      <c r="AJ69" s="13"/>
    </row>
    <row r="70" customFormat="false" ht="15" hidden="false" customHeight="false" outlineLevel="0" collapsed="false">
      <c r="A70" s="22" t="str">
        <f aca="false">IF($C70="","","R"&amp;TEXT(ROW()-4,"00000"))</f>
        <v>R00066</v>
      </c>
      <c r="B70" s="17" t="n">
        <v>46001</v>
      </c>
      <c r="C70" s="13" t="s">
        <v>321</v>
      </c>
      <c r="D70" s="22" t="str">
        <f aca="false">IF($C70="","",IFERROR(INDEX(Asset_Register!$C$5:$C$1000,MATCH($C70,Asset_Register!$A$5:$A$1000,0)),"Not in register"))</f>
        <v>Compactor HV-02</v>
      </c>
      <c r="E70" s="22" t="str">
        <f aca="false">IF($C70="","",IFERROR(INDEX(Asset_Register!$D$5:$D$1000,MATCH($C70,Asset_Register!$A$5:$A$1000,0)),"Not in register"))</f>
        <v>Mobile fleet</v>
      </c>
      <c r="F70" s="22" t="str">
        <f aca="false">IF($C70="","",IFERROR(INDEX(Asset_Register!$R$5:$R$1000,MATCH($C70,Asset_Register!$A$5:$A$1000,0)),"Not in register"))</f>
        <v>B</v>
      </c>
      <c r="G70" s="22" t="n">
        <f aca="false">IF($C70="","",IFERROR(INDEX(Asset_Register!$Q$5:$Q$1000,MATCH($C70,Asset_Register!$A$5:$A$1000,0)),"Not in register"))</f>
        <v>58</v>
      </c>
      <c r="H70" s="13" t="s">
        <v>74</v>
      </c>
      <c r="I70" s="13" t="s">
        <v>75</v>
      </c>
      <c r="J70" s="23" t="s">
        <v>372</v>
      </c>
      <c r="K70" s="13" t="n">
        <v>20</v>
      </c>
      <c r="L70" s="13" t="s">
        <v>365</v>
      </c>
      <c r="M70" s="13" t="n">
        <v>60</v>
      </c>
      <c r="N70" s="13" t="n">
        <v>100</v>
      </c>
      <c r="O70" s="13" t="s">
        <v>360</v>
      </c>
      <c r="P70" s="13"/>
      <c r="Q70" s="22" t="str">
        <f aca="false">IF($C70="","",IF($P70&lt;&gt;"",$P70,IF(AND(ISNUMBER($K70),ISNUMBER($M70),ISNUMBER($N70)),IF($O70="Lower is worse",IF($K70&lt;=$N70,"Danger",IF($K70&lt;=$M70,"Alert","OK")),IF($K70&gt;=$N70,"Danger",IF($K70&gt;=$M70,"Alert","OK"))),"Not set")))</f>
        <v>OK</v>
      </c>
      <c r="R70" s="22" t="n">
        <f aca="false">IF(OR($Q70="",$Q70="Not set"),"",MATCH($Q70,Lists!$F$2:$F$4,0)-1)</f>
        <v>0</v>
      </c>
      <c r="S70" s="23"/>
      <c r="T70" s="23"/>
      <c r="U70" s="22" t="str">
        <f aca="false">IF(OR($Q70="",$Q70="OK",$Q70="Not set",NOT(ISNUMBER($G70))),"",ROUND($G70*IF($Q70="Danger",Lists!$M$15,Lists!$M$16),0))</f>
        <v/>
      </c>
      <c r="V70" s="22" t="str">
        <f aca="false">IF($U70="","",IF(OR($Q70="Danger",$U70&gt;=Lists!$M$10),"P1",IF($U70&gt;=Lists!$M$11,"P2","P3")))</f>
        <v/>
      </c>
      <c r="W70" s="24" t="str">
        <f aca="false">IF(OR($V70="",$B70=""),"",$B70+INDEX(Lists!$N$10:$N$12,MATCH($V70,Lists!$L$10:$L$12,0)))</f>
        <v/>
      </c>
      <c r="X70" s="13"/>
      <c r="Y70" s="13" t="s">
        <v>361</v>
      </c>
      <c r="Z70" s="13" t="s">
        <v>53</v>
      </c>
      <c r="AA70" s="17"/>
      <c r="AB70" s="13"/>
      <c r="AC70" s="22" t="str">
        <f aca="true">IF(OR($U70="",$B70=""),"",IF($AA70&lt;&gt;"",$AA70-$B70,TODAY()-$B70))</f>
        <v/>
      </c>
      <c r="AD70" s="22" t="str">
        <f aca="true">IF($W70="","",IF($Y70="Closed",IF($AA70="","Closed",IF($AA70&lt;=$W70,"Closed on time","Closed late")),IF(TODAY()&gt;$W70,"Overdue","Within time")))</f>
        <v/>
      </c>
      <c r="AE70" s="23"/>
      <c r="AF70" s="13"/>
      <c r="AG70" s="13"/>
      <c r="AH70" s="13"/>
      <c r="AI70" s="13"/>
      <c r="AJ70" s="13"/>
    </row>
    <row r="71" customFormat="false" ht="15" hidden="false" customHeight="false" outlineLevel="0" collapsed="false">
      <c r="A71" s="22" t="str">
        <f aca="false">IF($C71="","","R"&amp;TEXT(ROW()-4,"00000"))</f>
        <v>R00067</v>
      </c>
      <c r="B71" s="17" t="n">
        <v>46003</v>
      </c>
      <c r="C71" s="13" t="s">
        <v>208</v>
      </c>
      <c r="D71" s="22" t="str">
        <f aca="false">IF($C71="","",IFERROR(INDEX(Asset_Register!$C$5:$C$1000,MATCH($C71,Asset_Register!$A$5:$A$1000,0)),"Not in register"))</f>
        <v>Main air blower</v>
      </c>
      <c r="E71" s="22" t="str">
        <f aca="false">IF($C71="","",IFERROR(INDEX(Asset_Register!$D$5:$D$1000,MATCH($C71,Asset_Register!$A$5:$A$1000,0)),"Not in register"))</f>
        <v>Acid plant</v>
      </c>
      <c r="F71" s="22" t="str">
        <f aca="false">IF($C71="","",IFERROR(INDEX(Asset_Register!$R$5:$R$1000,MATCH($C71,Asset_Register!$A$5:$A$1000,0)),"Not in register"))</f>
        <v>A</v>
      </c>
      <c r="G71" s="22" t="n">
        <f aca="false">IF($C71="","",IFERROR(INDEX(Asset_Register!$Q$5:$Q$1000,MATCH($C71,Asset_Register!$A$5:$A$1000,0)),"Not in register"))</f>
        <v>87</v>
      </c>
      <c r="H71" s="13" t="s">
        <v>48</v>
      </c>
      <c r="I71" s="13" t="s">
        <v>171</v>
      </c>
      <c r="J71" s="23" t="s">
        <v>358</v>
      </c>
      <c r="K71" s="13" t="n">
        <v>2</v>
      </c>
      <c r="L71" s="13" t="s">
        <v>359</v>
      </c>
      <c r="M71" s="13" t="n">
        <v>4.5</v>
      </c>
      <c r="N71" s="13" t="n">
        <v>7.1</v>
      </c>
      <c r="O71" s="13" t="s">
        <v>360</v>
      </c>
      <c r="P71" s="13"/>
      <c r="Q71" s="22" t="str">
        <f aca="false">IF($C71="","",IF($P71&lt;&gt;"",$P71,IF(AND(ISNUMBER($K71),ISNUMBER($M71),ISNUMBER($N71)),IF($O71="Lower is worse",IF($K71&lt;=$N71,"Danger",IF($K71&lt;=$M71,"Alert","OK")),IF($K71&gt;=$N71,"Danger",IF($K71&gt;=$M71,"Alert","OK"))),"Not set")))</f>
        <v>OK</v>
      </c>
      <c r="R71" s="22" t="n">
        <f aca="false">IF(OR($Q71="",$Q71="Not set"),"",MATCH($Q71,Lists!$F$2:$F$4,0)-1)</f>
        <v>0</v>
      </c>
      <c r="S71" s="23"/>
      <c r="T71" s="23"/>
      <c r="U71" s="22" t="str">
        <f aca="false">IF(OR($Q71="",$Q71="OK",$Q71="Not set",NOT(ISNUMBER($G71))),"",ROUND($G71*IF($Q71="Danger",Lists!$M$15,Lists!$M$16),0))</f>
        <v/>
      </c>
      <c r="V71" s="22" t="str">
        <f aca="false">IF($U71="","",IF(OR($Q71="Danger",$U71&gt;=Lists!$M$10),"P1",IF($U71&gt;=Lists!$M$11,"P2","P3")))</f>
        <v/>
      </c>
      <c r="W71" s="24" t="str">
        <f aca="false">IF(OR($V71="",$B71=""),"",$B71+INDEX(Lists!$N$10:$N$12,MATCH($V71,Lists!$L$10:$L$12,0)))</f>
        <v/>
      </c>
      <c r="X71" s="13"/>
      <c r="Y71" s="13" t="s">
        <v>361</v>
      </c>
      <c r="Z71" s="13" t="s">
        <v>53</v>
      </c>
      <c r="AA71" s="17"/>
      <c r="AB71" s="13"/>
      <c r="AC71" s="22" t="str">
        <f aca="true">IF(OR($U71="",$B71=""),"",IF($AA71&lt;&gt;"",$AA71-$B71,TODAY()-$B71))</f>
        <v/>
      </c>
      <c r="AD71" s="22" t="str">
        <f aca="true">IF($W71="","",IF($Y71="Closed",IF($AA71="","Closed",IF($AA71&lt;=$W71,"Closed on time","Closed late")),IF(TODAY()&gt;$W71,"Overdue","Within time")))</f>
        <v/>
      </c>
      <c r="AE71" s="23"/>
      <c r="AF71" s="13"/>
      <c r="AG71" s="13"/>
      <c r="AH71" s="13"/>
      <c r="AI71" s="13"/>
      <c r="AJ71" s="13"/>
    </row>
    <row r="72" customFormat="false" ht="15" hidden="false" customHeight="false" outlineLevel="0" collapsed="false">
      <c r="A72" s="22" t="str">
        <f aca="false">IF($C72="","","R"&amp;TEXT(ROW()-4,"00000"))</f>
        <v>R00068</v>
      </c>
      <c r="B72" s="17" t="n">
        <v>46006</v>
      </c>
      <c r="C72" s="13" t="s">
        <v>230</v>
      </c>
      <c r="D72" s="22" t="str">
        <f aca="false">IF($C72="","",IFERROR(INDEX(Asset_Register!$C$5:$C$1000,MATCH($C72,Asset_Register!$A$5:$A$1000,0)),"Not in register"))</f>
        <v>Final tower acid pump</v>
      </c>
      <c r="E72" s="22" t="str">
        <f aca="false">IF($C72="","",IFERROR(INDEX(Asset_Register!$D$5:$D$1000,MATCH($C72,Asset_Register!$A$5:$A$1000,0)),"Not in register"))</f>
        <v>Acid plant</v>
      </c>
      <c r="F72" s="22" t="str">
        <f aca="false">IF($C72="","",IFERROR(INDEX(Asset_Register!$R$5:$R$1000,MATCH($C72,Asset_Register!$A$5:$A$1000,0)),"Not in register"))</f>
        <v>B</v>
      </c>
      <c r="G72" s="22" t="n">
        <f aca="false">IF($C72="","",IFERROR(INDEX(Asset_Register!$Q$5:$Q$1000,MATCH($C72,Asset_Register!$A$5:$A$1000,0)),"Not in register"))</f>
        <v>66</v>
      </c>
      <c r="H72" s="13" t="s">
        <v>48</v>
      </c>
      <c r="I72" s="13" t="s">
        <v>171</v>
      </c>
      <c r="J72" s="23" t="s">
        <v>358</v>
      </c>
      <c r="K72" s="13" t="n">
        <v>3.2</v>
      </c>
      <c r="L72" s="13" t="s">
        <v>359</v>
      </c>
      <c r="M72" s="13" t="n">
        <v>4.5</v>
      </c>
      <c r="N72" s="13" t="n">
        <v>7.1</v>
      </c>
      <c r="O72" s="13" t="s">
        <v>360</v>
      </c>
      <c r="P72" s="13"/>
      <c r="Q72" s="22" t="str">
        <f aca="false">IF($C72="","",IF($P72&lt;&gt;"",$P72,IF(AND(ISNUMBER($K72),ISNUMBER($M72),ISNUMBER($N72)),IF($O72="Lower is worse",IF($K72&lt;=$N72,"Danger",IF($K72&lt;=$M72,"Alert","OK")),IF($K72&gt;=$N72,"Danger",IF($K72&gt;=$M72,"Alert","OK"))),"Not set")))</f>
        <v>OK</v>
      </c>
      <c r="R72" s="22" t="n">
        <f aca="false">IF(OR($Q72="",$Q72="Not set"),"",MATCH($Q72,Lists!$F$2:$F$4,0)-1)</f>
        <v>0</v>
      </c>
      <c r="S72" s="23"/>
      <c r="T72" s="23"/>
      <c r="U72" s="22" t="str">
        <f aca="false">IF(OR($Q72="",$Q72="OK",$Q72="Not set",NOT(ISNUMBER($G72))),"",ROUND($G72*IF($Q72="Danger",Lists!$M$15,Lists!$M$16),0))</f>
        <v/>
      </c>
      <c r="V72" s="22" t="str">
        <f aca="false">IF($U72="","",IF(OR($Q72="Danger",$U72&gt;=Lists!$M$10),"P1",IF($U72&gt;=Lists!$M$11,"P2","P3")))</f>
        <v/>
      </c>
      <c r="W72" s="24" t="str">
        <f aca="false">IF(OR($V72="",$B72=""),"",$B72+INDEX(Lists!$N$10:$N$12,MATCH($V72,Lists!$L$10:$L$12,0)))</f>
        <v/>
      </c>
      <c r="X72" s="13"/>
      <c r="Y72" s="13" t="s">
        <v>361</v>
      </c>
      <c r="Z72" s="13" t="s">
        <v>53</v>
      </c>
      <c r="AA72" s="17"/>
      <c r="AB72" s="13"/>
      <c r="AC72" s="22" t="str">
        <f aca="true">IF(OR($U72="",$B72=""),"",IF($AA72&lt;&gt;"",$AA72-$B72,TODAY()-$B72))</f>
        <v/>
      </c>
      <c r="AD72" s="22" t="str">
        <f aca="true">IF($W72="","",IF($Y72="Closed",IF($AA72="","Closed",IF($AA72&lt;=$W72,"Closed on time","Closed late")),IF(TODAY()&gt;$W72,"Overdue","Within time")))</f>
        <v/>
      </c>
      <c r="AE72" s="23"/>
      <c r="AF72" s="13"/>
      <c r="AG72" s="13"/>
      <c r="AH72" s="13"/>
      <c r="AI72" s="13"/>
      <c r="AJ72" s="13"/>
    </row>
    <row r="73" customFormat="false" ht="23.85" hidden="false" customHeight="false" outlineLevel="0" collapsed="false">
      <c r="A73" s="22" t="str">
        <f aca="false">IF($C73="","","R"&amp;TEXT(ROW()-4,"00000"))</f>
        <v>R00069</v>
      </c>
      <c r="B73" s="17" t="n">
        <v>46011</v>
      </c>
      <c r="C73" s="13" t="s">
        <v>215</v>
      </c>
      <c r="D73" s="22" t="str">
        <f aca="false">IF($C73="","",IFERROR(INDEX(Asset_Register!$C$5:$C$1000,MATCH($C73,Asset_Register!$A$5:$A$1000,0)),"Not in register"))</f>
        <v>SO2 converter</v>
      </c>
      <c r="E73" s="22" t="str">
        <f aca="false">IF($C73="","",IFERROR(INDEX(Asset_Register!$D$5:$D$1000,MATCH($C73,Asset_Register!$A$5:$A$1000,0)),"Not in register"))</f>
        <v>Acid plant</v>
      </c>
      <c r="F73" s="22" t="str">
        <f aca="false">IF($C73="","",IFERROR(INDEX(Asset_Register!$R$5:$R$1000,MATCH($C73,Asset_Register!$A$5:$A$1000,0)),"Not in register"))</f>
        <v>A</v>
      </c>
      <c r="G73" s="22" t="n">
        <f aca="false">IF($C73="","",IFERROR(INDEX(Asset_Register!$Q$5:$Q$1000,MATCH($C73,Asset_Register!$A$5:$A$1000,0)),"Not in register"))</f>
        <v>86</v>
      </c>
      <c r="H73" s="13" t="s">
        <v>54</v>
      </c>
      <c r="I73" s="13" t="s">
        <v>55</v>
      </c>
      <c r="J73" s="23" t="s">
        <v>377</v>
      </c>
      <c r="K73" s="13" t="n">
        <v>6</v>
      </c>
      <c r="L73" s="13" t="s">
        <v>367</v>
      </c>
      <c r="M73" s="13" t="n">
        <v>30</v>
      </c>
      <c r="N73" s="13" t="n">
        <v>60</v>
      </c>
      <c r="O73" s="13" t="s">
        <v>360</v>
      </c>
      <c r="P73" s="13"/>
      <c r="Q73" s="22" t="str">
        <f aca="false">IF($C73="","",IF($P73&lt;&gt;"",$P73,IF(AND(ISNUMBER($K73),ISNUMBER($M73),ISNUMBER($N73)),IF($O73="Lower is worse",IF($K73&lt;=$N73,"Danger",IF($K73&lt;=$M73,"Alert","OK")),IF($K73&gt;=$N73,"Danger",IF($K73&gt;=$M73,"Alert","OK"))),"Not set")))</f>
        <v>OK</v>
      </c>
      <c r="R73" s="22" t="n">
        <f aca="false">IF(OR($Q73="",$Q73="Not set"),"",MATCH($Q73,Lists!$F$2:$F$4,0)-1)</f>
        <v>0</v>
      </c>
      <c r="S73" s="23"/>
      <c r="T73" s="23"/>
      <c r="U73" s="22" t="str">
        <f aca="false">IF(OR($Q73="",$Q73="OK",$Q73="Not set",NOT(ISNUMBER($G73))),"",ROUND($G73*IF($Q73="Danger",Lists!$M$15,Lists!$M$16),0))</f>
        <v/>
      </c>
      <c r="V73" s="22" t="str">
        <f aca="false">IF($U73="","",IF(OR($Q73="Danger",$U73&gt;=Lists!$M$10),"P1",IF($U73&gt;=Lists!$M$11,"P2","P3")))</f>
        <v/>
      </c>
      <c r="W73" s="24" t="str">
        <f aca="false">IF(OR($V73="",$B73=""),"",$B73+INDEX(Lists!$N$10:$N$12,MATCH($V73,Lists!$L$10:$L$12,0)))</f>
        <v/>
      </c>
      <c r="X73" s="13"/>
      <c r="Y73" s="13" t="s">
        <v>361</v>
      </c>
      <c r="Z73" s="13" t="s">
        <v>53</v>
      </c>
      <c r="AA73" s="17"/>
      <c r="AB73" s="13"/>
      <c r="AC73" s="22" t="str">
        <f aca="true">IF(OR($U73="",$B73=""),"",IF($AA73&lt;&gt;"",$AA73-$B73,TODAY()-$B73))</f>
        <v/>
      </c>
      <c r="AD73" s="22" t="str">
        <f aca="true">IF($W73="","",IF($Y73="Closed",IF($AA73="","Closed",IF($AA73&lt;=$W73,"Closed on time","Closed late")),IF(TODAY()&gt;$W73,"Overdue","Within time")))</f>
        <v/>
      </c>
      <c r="AE73" s="23"/>
      <c r="AF73" s="13"/>
      <c r="AG73" s="13"/>
      <c r="AH73" s="13"/>
      <c r="AI73" s="13"/>
      <c r="AJ73" s="13"/>
    </row>
    <row r="74" customFormat="false" ht="15" hidden="false" customHeight="false" outlineLevel="0" collapsed="false">
      <c r="A74" s="22" t="str">
        <f aca="false">IF($C74="","","R"&amp;TEXT(ROW()-4,"00000"))</f>
        <v>R00070</v>
      </c>
      <c r="B74" s="17" t="n">
        <v>46013</v>
      </c>
      <c r="C74" s="13" t="s">
        <v>220</v>
      </c>
      <c r="D74" s="22" t="str">
        <f aca="false">IF($C74="","",IFERROR(INDEX(Asset_Register!$C$5:$C$1000,MATCH($C74,Asset_Register!$A$5:$A$1000,0)),"Not in register"))</f>
        <v>Drying tower acid pump</v>
      </c>
      <c r="E74" s="22" t="str">
        <f aca="false">IF($C74="","",IFERROR(INDEX(Asset_Register!$D$5:$D$1000,MATCH($C74,Asset_Register!$A$5:$A$1000,0)),"Not in register"))</f>
        <v>Acid plant</v>
      </c>
      <c r="F74" s="22" t="str">
        <f aca="false">IF($C74="","",IFERROR(INDEX(Asset_Register!$R$5:$R$1000,MATCH($C74,Asset_Register!$A$5:$A$1000,0)),"Not in register"))</f>
        <v>A</v>
      </c>
      <c r="G74" s="22" t="n">
        <f aca="false">IF($C74="","",IFERROR(INDEX(Asset_Register!$Q$5:$Q$1000,MATCH($C74,Asset_Register!$A$5:$A$1000,0)),"Not in register"))</f>
        <v>74</v>
      </c>
      <c r="H74" s="13" t="s">
        <v>48</v>
      </c>
      <c r="I74" s="13" t="s">
        <v>171</v>
      </c>
      <c r="J74" s="23" t="s">
        <v>358</v>
      </c>
      <c r="K74" s="13" t="n">
        <v>3</v>
      </c>
      <c r="L74" s="13" t="s">
        <v>359</v>
      </c>
      <c r="M74" s="13" t="n">
        <v>4.5</v>
      </c>
      <c r="N74" s="13" t="n">
        <v>7.1</v>
      </c>
      <c r="O74" s="13" t="s">
        <v>360</v>
      </c>
      <c r="P74" s="13"/>
      <c r="Q74" s="22" t="str">
        <f aca="false">IF($C74="","",IF($P74&lt;&gt;"",$P74,IF(AND(ISNUMBER($K74),ISNUMBER($M74),ISNUMBER($N74)),IF($O74="Lower is worse",IF($K74&lt;=$N74,"Danger",IF($K74&lt;=$M74,"Alert","OK")),IF($K74&gt;=$N74,"Danger",IF($K74&gt;=$M74,"Alert","OK"))),"Not set")))</f>
        <v>OK</v>
      </c>
      <c r="R74" s="22" t="n">
        <f aca="false">IF(OR($Q74="",$Q74="Not set"),"",MATCH($Q74,Lists!$F$2:$F$4,0)-1)</f>
        <v>0</v>
      </c>
      <c r="S74" s="23"/>
      <c r="T74" s="23"/>
      <c r="U74" s="22" t="str">
        <f aca="false">IF(OR($Q74="",$Q74="OK",$Q74="Not set",NOT(ISNUMBER($G74))),"",ROUND($G74*IF($Q74="Danger",Lists!$M$15,Lists!$M$16),0))</f>
        <v/>
      </c>
      <c r="V74" s="22" t="str">
        <f aca="false">IF($U74="","",IF(OR($Q74="Danger",$U74&gt;=Lists!$M$10),"P1",IF($U74&gt;=Lists!$M$11,"P2","P3")))</f>
        <v/>
      </c>
      <c r="W74" s="24" t="str">
        <f aca="false">IF(OR($V74="",$B74=""),"",$B74+INDEX(Lists!$N$10:$N$12,MATCH($V74,Lists!$L$10:$L$12,0)))</f>
        <v/>
      </c>
      <c r="X74" s="13"/>
      <c r="Y74" s="13" t="s">
        <v>361</v>
      </c>
      <c r="Z74" s="13" t="s">
        <v>53</v>
      </c>
      <c r="AA74" s="17"/>
      <c r="AB74" s="13"/>
      <c r="AC74" s="22" t="str">
        <f aca="true">IF(OR($U74="",$B74=""),"",IF($AA74&lt;&gt;"",$AA74-$B74,TODAY()-$B74))</f>
        <v/>
      </c>
      <c r="AD74" s="22" t="str">
        <f aca="true">IF($W74="","",IF($Y74="Closed",IF($AA74="","Closed",IF($AA74&lt;=$W74,"Closed on time","Closed late")),IF(TODAY()&gt;$W74,"Overdue","Within time")))</f>
        <v/>
      </c>
      <c r="AE74" s="23"/>
      <c r="AF74" s="13"/>
      <c r="AG74" s="13"/>
      <c r="AH74" s="13"/>
      <c r="AI74" s="13"/>
      <c r="AJ74" s="13"/>
    </row>
    <row r="75" customFormat="false" ht="15" hidden="false" customHeight="false" outlineLevel="0" collapsed="false">
      <c r="A75" s="22" t="str">
        <f aca="false">IF($C75="","","R"&amp;TEXT(ROW()-4,"00000"))</f>
        <v>R00071</v>
      </c>
      <c r="B75" s="17" t="n">
        <v>46013</v>
      </c>
      <c r="C75" s="13" t="s">
        <v>227</v>
      </c>
      <c r="D75" s="22" t="str">
        <f aca="false">IF($C75="","",IFERROR(INDEX(Asset_Register!$C$5:$C$1000,MATCH($C75,Asset_Register!$A$5:$A$1000,0)),"Not in register"))</f>
        <v>Interpass tower acid pump</v>
      </c>
      <c r="E75" s="22" t="str">
        <f aca="false">IF($C75="","",IFERROR(INDEX(Asset_Register!$D$5:$D$1000,MATCH($C75,Asset_Register!$A$5:$A$1000,0)),"Not in register"))</f>
        <v>Acid plant</v>
      </c>
      <c r="F75" s="22" t="str">
        <f aca="false">IF($C75="","",IFERROR(INDEX(Asset_Register!$R$5:$R$1000,MATCH($C75,Asset_Register!$A$5:$A$1000,0)),"Not in register"))</f>
        <v>A</v>
      </c>
      <c r="G75" s="22" t="n">
        <f aca="false">IF($C75="","",IFERROR(INDEX(Asset_Register!$Q$5:$Q$1000,MATCH($C75,Asset_Register!$A$5:$A$1000,0)),"Not in register"))</f>
        <v>76</v>
      </c>
      <c r="H75" s="13" t="s">
        <v>48</v>
      </c>
      <c r="I75" s="13" t="s">
        <v>171</v>
      </c>
      <c r="J75" s="23" t="s">
        <v>358</v>
      </c>
      <c r="K75" s="13" t="n">
        <v>1.9</v>
      </c>
      <c r="L75" s="13" t="s">
        <v>359</v>
      </c>
      <c r="M75" s="13" t="n">
        <v>4.5</v>
      </c>
      <c r="N75" s="13" t="n">
        <v>7.1</v>
      </c>
      <c r="O75" s="13" t="s">
        <v>360</v>
      </c>
      <c r="P75" s="13"/>
      <c r="Q75" s="22" t="str">
        <f aca="false">IF($C75="","",IF($P75&lt;&gt;"",$P75,IF(AND(ISNUMBER($K75),ISNUMBER($M75),ISNUMBER($N75)),IF($O75="Lower is worse",IF($K75&lt;=$N75,"Danger",IF($K75&lt;=$M75,"Alert","OK")),IF($K75&gt;=$N75,"Danger",IF($K75&gt;=$M75,"Alert","OK"))),"Not set")))</f>
        <v>OK</v>
      </c>
      <c r="R75" s="22" t="n">
        <f aca="false">IF(OR($Q75="",$Q75="Not set"),"",MATCH($Q75,Lists!$F$2:$F$4,0)-1)</f>
        <v>0</v>
      </c>
      <c r="S75" s="23"/>
      <c r="T75" s="23"/>
      <c r="U75" s="22" t="str">
        <f aca="false">IF(OR($Q75="",$Q75="OK",$Q75="Not set",NOT(ISNUMBER($G75))),"",ROUND($G75*IF($Q75="Danger",Lists!$M$15,Lists!$M$16),0))</f>
        <v/>
      </c>
      <c r="V75" s="22" t="str">
        <f aca="false">IF($U75="","",IF(OR($Q75="Danger",$U75&gt;=Lists!$M$10),"P1",IF($U75&gt;=Lists!$M$11,"P2","P3")))</f>
        <v/>
      </c>
      <c r="W75" s="24" t="str">
        <f aca="false">IF(OR($V75="",$B75=""),"",$B75+INDEX(Lists!$N$10:$N$12,MATCH($V75,Lists!$L$10:$L$12,0)))</f>
        <v/>
      </c>
      <c r="X75" s="13"/>
      <c r="Y75" s="13" t="s">
        <v>361</v>
      </c>
      <c r="Z75" s="13" t="s">
        <v>53</v>
      </c>
      <c r="AA75" s="17"/>
      <c r="AB75" s="13"/>
      <c r="AC75" s="22" t="str">
        <f aca="true">IF(OR($U75="",$B75=""),"",IF($AA75&lt;&gt;"",$AA75-$B75,TODAY()-$B75))</f>
        <v/>
      </c>
      <c r="AD75" s="22" t="str">
        <f aca="true">IF($W75="","",IF($Y75="Closed",IF($AA75="","Closed",IF($AA75&lt;=$W75,"Closed on time","Closed late")),IF(TODAY()&gt;$W75,"Overdue","Within time")))</f>
        <v/>
      </c>
      <c r="AE75" s="23"/>
      <c r="AF75" s="13"/>
      <c r="AG75" s="13"/>
      <c r="AH75" s="13"/>
      <c r="AI75" s="13"/>
      <c r="AJ75" s="13"/>
    </row>
    <row r="76" customFormat="false" ht="15" hidden="false" customHeight="false" outlineLevel="0" collapsed="false">
      <c r="A76" s="22" t="str">
        <f aca="false">IF($C76="","","R"&amp;TEXT(ROW()-4,"00000"))</f>
        <v>R00072</v>
      </c>
      <c r="B76" s="17" t="n">
        <v>46013</v>
      </c>
      <c r="C76" s="13" t="s">
        <v>220</v>
      </c>
      <c r="D76" s="22" t="str">
        <f aca="false">IF($C76="","",IFERROR(INDEX(Asset_Register!$C$5:$C$1000,MATCH($C76,Asset_Register!$A$5:$A$1000,0)),"Not in register"))</f>
        <v>Drying tower acid pump</v>
      </c>
      <c r="E76" s="22" t="str">
        <f aca="false">IF($C76="","",IFERROR(INDEX(Asset_Register!$D$5:$D$1000,MATCH($C76,Asset_Register!$A$5:$A$1000,0)),"Not in register"))</f>
        <v>Acid plant</v>
      </c>
      <c r="F76" s="22" t="str">
        <f aca="false">IF($C76="","",IFERROR(INDEX(Asset_Register!$R$5:$R$1000,MATCH($C76,Asset_Register!$A$5:$A$1000,0)),"Not in register"))</f>
        <v>A</v>
      </c>
      <c r="G76" s="22" t="n">
        <f aca="false">IF($C76="","",IFERROR(INDEX(Asset_Register!$Q$5:$Q$1000,MATCH($C76,Asset_Register!$A$5:$A$1000,0)),"Not in register"))</f>
        <v>74</v>
      </c>
      <c r="H76" s="13" t="s">
        <v>74</v>
      </c>
      <c r="I76" s="13" t="s">
        <v>75</v>
      </c>
      <c r="J76" s="23" t="s">
        <v>379</v>
      </c>
      <c r="K76" s="13" t="n">
        <v>15</v>
      </c>
      <c r="L76" s="13" t="s">
        <v>365</v>
      </c>
      <c r="M76" s="13" t="n">
        <v>50</v>
      </c>
      <c r="N76" s="13" t="n">
        <v>100</v>
      </c>
      <c r="O76" s="13" t="s">
        <v>360</v>
      </c>
      <c r="P76" s="13"/>
      <c r="Q76" s="22" t="str">
        <f aca="false">IF($C76="","",IF($P76&lt;&gt;"",$P76,IF(AND(ISNUMBER($K76),ISNUMBER($M76),ISNUMBER($N76)),IF($O76="Lower is worse",IF($K76&lt;=$N76,"Danger",IF($K76&lt;=$M76,"Alert","OK")),IF($K76&gt;=$N76,"Danger",IF($K76&gt;=$M76,"Alert","OK"))),"Not set")))</f>
        <v>OK</v>
      </c>
      <c r="R76" s="22" t="n">
        <f aca="false">IF(OR($Q76="",$Q76="Not set"),"",MATCH($Q76,Lists!$F$2:$F$4,0)-1)</f>
        <v>0</v>
      </c>
      <c r="S76" s="23"/>
      <c r="T76" s="23"/>
      <c r="U76" s="22" t="str">
        <f aca="false">IF(OR($Q76="",$Q76="OK",$Q76="Not set",NOT(ISNUMBER($G76))),"",ROUND($G76*IF($Q76="Danger",Lists!$M$15,Lists!$M$16),0))</f>
        <v/>
      </c>
      <c r="V76" s="22" t="str">
        <f aca="false">IF($U76="","",IF(OR($Q76="Danger",$U76&gt;=Lists!$M$10),"P1",IF($U76&gt;=Lists!$M$11,"P2","P3")))</f>
        <v/>
      </c>
      <c r="W76" s="24" t="str">
        <f aca="false">IF(OR($V76="",$B76=""),"",$B76+INDEX(Lists!$N$10:$N$12,MATCH($V76,Lists!$L$10:$L$12,0)))</f>
        <v/>
      </c>
      <c r="X76" s="13"/>
      <c r="Y76" s="13" t="s">
        <v>361</v>
      </c>
      <c r="Z76" s="13" t="s">
        <v>53</v>
      </c>
      <c r="AA76" s="17"/>
      <c r="AB76" s="13"/>
      <c r="AC76" s="22" t="str">
        <f aca="true">IF(OR($U76="",$B76=""),"",IF($AA76&lt;&gt;"",$AA76-$B76,TODAY()-$B76))</f>
        <v/>
      </c>
      <c r="AD76" s="22" t="str">
        <f aca="true">IF($W76="","",IF($Y76="Closed",IF($AA76="","Closed",IF($AA76&lt;=$W76,"Closed on time","Closed late")),IF(TODAY()&gt;$W76,"Overdue","Within time")))</f>
        <v/>
      </c>
      <c r="AE76" s="23"/>
      <c r="AF76" s="13"/>
      <c r="AG76" s="13"/>
      <c r="AH76" s="13"/>
      <c r="AI76" s="13"/>
      <c r="AJ76" s="13"/>
    </row>
    <row r="77" customFormat="false" ht="15" hidden="false" customHeight="false" outlineLevel="0" collapsed="false">
      <c r="A77" s="22" t="str">
        <f aca="false">IF($C77="","","R"&amp;TEXT(ROW()-4,"00000"))</f>
        <v>R00073</v>
      </c>
      <c r="B77" s="17" t="n">
        <v>46015</v>
      </c>
      <c r="C77" s="13" t="s">
        <v>281</v>
      </c>
      <c r="D77" s="22" t="str">
        <f aca="false">IF($C77="","",IFERROR(INDEX(Asset_Register!$C$5:$C$1000,MATCH($C77,Asset_Register!$A$5:$A$1000,0)),"Not in register"))</f>
        <v>Transformer TX-01</v>
      </c>
      <c r="E77" s="22" t="str">
        <f aca="false">IF($C77="","",IFERROR(INDEX(Asset_Register!$D$5:$D$1000,MATCH($C77,Asset_Register!$A$5:$A$1000,0)),"Not in register"))</f>
        <v>Substation</v>
      </c>
      <c r="F77" s="22" t="str">
        <f aca="false">IF($C77="","",IFERROR(INDEX(Asset_Register!$R$5:$R$1000,MATCH($C77,Asset_Register!$A$5:$A$1000,0)),"Not in register"))</f>
        <v>A</v>
      </c>
      <c r="G77" s="22" t="n">
        <f aca="false">IF($C77="","",IFERROR(INDEX(Asset_Register!$Q$5:$Q$1000,MATCH($C77,Asset_Register!$A$5:$A$1000,0)),"Not in register"))</f>
        <v>86</v>
      </c>
      <c r="H77" s="13" t="s">
        <v>59</v>
      </c>
      <c r="I77" s="13" t="s">
        <v>55</v>
      </c>
      <c r="J77" s="23" t="s">
        <v>380</v>
      </c>
      <c r="K77" s="13" t="n">
        <v>3</v>
      </c>
      <c r="L77" s="13" t="s">
        <v>367</v>
      </c>
      <c r="M77" s="13" t="n">
        <v>4</v>
      </c>
      <c r="N77" s="13" t="n">
        <v>15</v>
      </c>
      <c r="O77" s="13" t="s">
        <v>360</v>
      </c>
      <c r="P77" s="13"/>
      <c r="Q77" s="22" t="str">
        <f aca="false">IF($C77="","",IF($P77&lt;&gt;"",$P77,IF(AND(ISNUMBER($K77),ISNUMBER($M77),ISNUMBER($N77)),IF($O77="Lower is worse",IF($K77&lt;=$N77,"Danger",IF($K77&lt;=$M77,"Alert","OK")),IF($K77&gt;=$N77,"Danger",IF($K77&gt;=$M77,"Alert","OK"))),"Not set")))</f>
        <v>OK</v>
      </c>
      <c r="R77" s="22" t="n">
        <f aca="false">IF(OR($Q77="",$Q77="Not set"),"",MATCH($Q77,Lists!$F$2:$F$4,0)-1)</f>
        <v>0</v>
      </c>
      <c r="S77" s="23"/>
      <c r="T77" s="23"/>
      <c r="U77" s="22" t="str">
        <f aca="false">IF(OR($Q77="",$Q77="OK",$Q77="Not set",NOT(ISNUMBER($G77))),"",ROUND($G77*IF($Q77="Danger",Lists!$M$15,Lists!$M$16),0))</f>
        <v/>
      </c>
      <c r="V77" s="22" t="str">
        <f aca="false">IF($U77="","",IF(OR($Q77="Danger",$U77&gt;=Lists!$M$10),"P1",IF($U77&gt;=Lists!$M$11,"P2","P3")))</f>
        <v/>
      </c>
      <c r="W77" s="24" t="str">
        <f aca="false">IF(OR($V77="",$B77=""),"",$B77+INDEX(Lists!$N$10:$N$12,MATCH($V77,Lists!$L$10:$L$12,0)))</f>
        <v/>
      </c>
      <c r="X77" s="13"/>
      <c r="Y77" s="13" t="s">
        <v>361</v>
      </c>
      <c r="Z77" s="13" t="s">
        <v>381</v>
      </c>
      <c r="AA77" s="17"/>
      <c r="AB77" s="13"/>
      <c r="AC77" s="22" t="str">
        <f aca="true">IF(OR($U77="",$B77=""),"",IF($AA77&lt;&gt;"",$AA77-$B77,TODAY()-$B77))</f>
        <v/>
      </c>
      <c r="AD77" s="22" t="str">
        <f aca="true">IF($W77="","",IF($Y77="Closed",IF($AA77="","Closed",IF($AA77&lt;=$W77,"Closed on time","Closed late")),IF(TODAY()&gt;$W77,"Overdue","Within time")))</f>
        <v/>
      </c>
      <c r="AE77" s="23"/>
      <c r="AF77" s="13"/>
      <c r="AG77" s="13"/>
      <c r="AH77" s="13"/>
      <c r="AI77" s="13"/>
      <c r="AJ77" s="13"/>
    </row>
    <row r="78" customFormat="false" ht="15" hidden="false" customHeight="false" outlineLevel="0" collapsed="false">
      <c r="A78" s="22" t="str">
        <f aca="false">IF($C78="","","R"&amp;TEXT(ROW()-4,"00000"))</f>
        <v>R00074</v>
      </c>
      <c r="B78" s="17" t="n">
        <v>46015</v>
      </c>
      <c r="C78" s="13" t="s">
        <v>287</v>
      </c>
      <c r="D78" s="22" t="str">
        <f aca="false">IF($C78="","",IFERROR(INDEX(Asset_Register!$C$5:$C$1000,MATCH($C78,Asset_Register!$A$5:$A$1000,0)),"Not in register"))</f>
        <v>Acid plant MCC</v>
      </c>
      <c r="E78" s="22" t="str">
        <f aca="false">IF($C78="","",IFERROR(INDEX(Asset_Register!$D$5:$D$1000,MATCH($C78,Asset_Register!$A$5:$A$1000,0)),"Not in register"))</f>
        <v>Substation</v>
      </c>
      <c r="F78" s="22" t="str">
        <f aca="false">IF($C78="","",IFERROR(INDEX(Asset_Register!$R$5:$R$1000,MATCH($C78,Asset_Register!$A$5:$A$1000,0)),"Not in register"))</f>
        <v>A</v>
      </c>
      <c r="G78" s="22" t="n">
        <f aca="false">IF($C78="","",IFERROR(INDEX(Asset_Register!$Q$5:$Q$1000,MATCH($C78,Asset_Register!$A$5:$A$1000,0)),"Not in register"))</f>
        <v>82</v>
      </c>
      <c r="H78" s="13" t="s">
        <v>54</v>
      </c>
      <c r="I78" s="13" t="s">
        <v>55</v>
      </c>
      <c r="J78" s="23" t="s">
        <v>382</v>
      </c>
      <c r="K78" s="13" t="n">
        <v>3</v>
      </c>
      <c r="L78" s="13" t="s">
        <v>367</v>
      </c>
      <c r="M78" s="13" t="n">
        <v>4</v>
      </c>
      <c r="N78" s="13" t="n">
        <v>15</v>
      </c>
      <c r="O78" s="13" t="s">
        <v>360</v>
      </c>
      <c r="P78" s="13"/>
      <c r="Q78" s="22" t="str">
        <f aca="false">IF($C78="","",IF($P78&lt;&gt;"",$P78,IF(AND(ISNUMBER($K78),ISNUMBER($M78),ISNUMBER($N78)),IF($O78="Lower is worse",IF($K78&lt;=$N78,"Danger",IF($K78&lt;=$M78,"Alert","OK")),IF($K78&gt;=$N78,"Danger",IF($K78&gt;=$M78,"Alert","OK"))),"Not set")))</f>
        <v>OK</v>
      </c>
      <c r="R78" s="22" t="n">
        <f aca="false">IF(OR($Q78="",$Q78="Not set"),"",MATCH($Q78,Lists!$F$2:$F$4,0)-1)</f>
        <v>0</v>
      </c>
      <c r="S78" s="23"/>
      <c r="T78" s="23"/>
      <c r="U78" s="22" t="str">
        <f aca="false">IF(OR($Q78="",$Q78="OK",$Q78="Not set",NOT(ISNUMBER($G78))),"",ROUND($G78*IF($Q78="Danger",Lists!$M$15,Lists!$M$16),0))</f>
        <v/>
      </c>
      <c r="V78" s="22" t="str">
        <f aca="false">IF($U78="","",IF(OR($Q78="Danger",$U78&gt;=Lists!$M$10),"P1",IF($U78&gt;=Lists!$M$11,"P2","P3")))</f>
        <v/>
      </c>
      <c r="W78" s="24" t="str">
        <f aca="false">IF(OR($V78="",$B78=""),"",$B78+INDEX(Lists!$N$10:$N$12,MATCH($V78,Lists!$L$10:$L$12,0)))</f>
        <v/>
      </c>
      <c r="X78" s="13"/>
      <c r="Y78" s="13" t="s">
        <v>361</v>
      </c>
      <c r="Z78" s="13" t="s">
        <v>53</v>
      </c>
      <c r="AA78" s="17"/>
      <c r="AB78" s="13"/>
      <c r="AC78" s="22" t="str">
        <f aca="true">IF(OR($U78="",$B78=""),"",IF($AA78&lt;&gt;"",$AA78-$B78,TODAY()-$B78))</f>
        <v/>
      </c>
      <c r="AD78" s="22" t="str">
        <f aca="true">IF($W78="","",IF($Y78="Closed",IF($AA78="","Closed",IF($AA78&lt;=$W78,"Closed on time","Closed late")),IF(TODAY()&gt;$W78,"Overdue","Within time")))</f>
        <v/>
      </c>
      <c r="AE78" s="23"/>
      <c r="AF78" s="13"/>
      <c r="AG78" s="13"/>
      <c r="AH78" s="13"/>
      <c r="AI78" s="13"/>
      <c r="AJ78" s="13"/>
    </row>
    <row r="79" customFormat="false" ht="15" hidden="false" customHeight="false" outlineLevel="0" collapsed="false">
      <c r="A79" s="22" t="str">
        <f aca="false">IF($C79="","","R"&amp;TEXT(ROW()-4,"00000"))</f>
        <v>R00075</v>
      </c>
      <c r="B79" s="17" t="n">
        <v>46019</v>
      </c>
      <c r="C79" s="13" t="s">
        <v>291</v>
      </c>
      <c r="D79" s="22" t="str">
        <f aca="false">IF($C79="","",IFERROR(INDEX(Asset_Register!$C$5:$C$1000,MATCH($C79,Asset_Register!$A$5:$A$1000,0)),"Not in register"))</f>
        <v>Diesel generator Gen 1</v>
      </c>
      <c r="E79" s="22" t="str">
        <f aca="false">IF($C79="","",IFERROR(INDEX(Asset_Register!$D$5:$D$1000,MATCH($C79,Asset_Register!$A$5:$A$1000,0)),"Not in register"))</f>
        <v>Power plant</v>
      </c>
      <c r="F79" s="22" t="str">
        <f aca="false">IF($C79="","",IFERROR(INDEX(Asset_Register!$R$5:$R$1000,MATCH($C79,Asset_Register!$A$5:$A$1000,0)),"Not in register"))</f>
        <v>A</v>
      </c>
      <c r="G79" s="22" t="n">
        <f aca="false">IF($C79="","",IFERROR(INDEX(Asset_Register!$Q$5:$Q$1000,MATCH($C79,Asset_Register!$A$5:$A$1000,0)),"Not in register"))</f>
        <v>83</v>
      </c>
      <c r="H79" s="13" t="s">
        <v>78</v>
      </c>
      <c r="I79" s="13" t="s">
        <v>79</v>
      </c>
      <c r="J79" s="23" t="s">
        <v>383</v>
      </c>
      <c r="K79" s="13" t="n">
        <v>480</v>
      </c>
      <c r="L79" s="13" t="s">
        <v>367</v>
      </c>
      <c r="M79" s="13" t="n">
        <v>520</v>
      </c>
      <c r="N79" s="13" t="n">
        <v>580</v>
      </c>
      <c r="O79" s="13" t="s">
        <v>360</v>
      </c>
      <c r="P79" s="13"/>
      <c r="Q79" s="22" t="str">
        <f aca="false">IF($C79="","",IF($P79&lt;&gt;"",$P79,IF(AND(ISNUMBER($K79),ISNUMBER($M79),ISNUMBER($N79)),IF($O79="Lower is worse",IF($K79&lt;=$N79,"Danger",IF($K79&lt;=$M79,"Alert","OK")),IF($K79&gt;=$N79,"Danger",IF($K79&gt;=$M79,"Alert","OK"))),"Not set")))</f>
        <v>OK</v>
      </c>
      <c r="R79" s="22" t="n">
        <f aca="false">IF(OR($Q79="",$Q79="Not set"),"",MATCH($Q79,Lists!$F$2:$F$4,0)-1)</f>
        <v>0</v>
      </c>
      <c r="S79" s="23"/>
      <c r="T79" s="23"/>
      <c r="U79" s="22" t="str">
        <f aca="false">IF(OR($Q79="",$Q79="OK",$Q79="Not set",NOT(ISNUMBER($G79))),"",ROUND($G79*IF($Q79="Danger",Lists!$M$15,Lists!$M$16),0))</f>
        <v/>
      </c>
      <c r="V79" s="22" t="str">
        <f aca="false">IF($U79="","",IF(OR($Q79="Danger",$U79&gt;=Lists!$M$10),"P1",IF($U79&gt;=Lists!$M$11,"P2","P3")))</f>
        <v/>
      </c>
      <c r="W79" s="24" t="str">
        <f aca="false">IF(OR($V79="",$B79=""),"",$B79+INDEX(Lists!$N$10:$N$12,MATCH($V79,Lists!$L$10:$L$12,0)))</f>
        <v/>
      </c>
      <c r="X79" s="13"/>
      <c r="Y79" s="13" t="s">
        <v>361</v>
      </c>
      <c r="Z79" s="13" t="s">
        <v>82</v>
      </c>
      <c r="AA79" s="17"/>
      <c r="AB79" s="13"/>
      <c r="AC79" s="22" t="str">
        <f aca="true">IF(OR($U79="",$B79=""),"",IF($AA79&lt;&gt;"",$AA79-$B79,TODAY()-$B79))</f>
        <v/>
      </c>
      <c r="AD79" s="22" t="str">
        <f aca="true">IF($W79="","",IF($Y79="Closed",IF($AA79="","Closed",IF($AA79&lt;=$W79,"Closed on time","Closed late")),IF(TODAY()&gt;$W79,"Overdue","Within time")))</f>
        <v/>
      </c>
      <c r="AE79" s="23"/>
      <c r="AF79" s="13"/>
      <c r="AG79" s="13"/>
      <c r="AH79" s="13"/>
      <c r="AI79" s="13"/>
      <c r="AJ79" s="13"/>
    </row>
    <row r="80" customFormat="false" ht="23.85" hidden="false" customHeight="false" outlineLevel="0" collapsed="false">
      <c r="A80" s="22" t="str">
        <f aca="false">IF($C80="","","R"&amp;TEXT(ROW()-4,"00000"))</f>
        <v>R00076</v>
      </c>
      <c r="B80" s="17" t="n">
        <v>46019</v>
      </c>
      <c r="C80" s="13" t="s">
        <v>297</v>
      </c>
      <c r="D80" s="22" t="str">
        <f aca="false">IF($C80="","",IFERROR(INDEX(Asset_Register!$C$5:$C$1000,MATCH($C80,Asset_Register!$A$5:$A$1000,0)),"Not in register"))</f>
        <v>Diesel generator Gen 2</v>
      </c>
      <c r="E80" s="22" t="str">
        <f aca="false">IF($C80="","",IFERROR(INDEX(Asset_Register!$D$5:$D$1000,MATCH($C80,Asset_Register!$A$5:$A$1000,0)),"Not in register"))</f>
        <v>Power plant</v>
      </c>
      <c r="F80" s="22" t="str">
        <f aca="false">IF($C80="","",IFERROR(INDEX(Asset_Register!$R$5:$R$1000,MATCH($C80,Asset_Register!$A$5:$A$1000,0)),"Not in register"))</f>
        <v>A</v>
      </c>
      <c r="G80" s="22" t="n">
        <f aca="false">IF($C80="","",IFERROR(INDEX(Asset_Register!$Q$5:$Q$1000,MATCH($C80,Asset_Register!$A$5:$A$1000,0)),"Not in register"))</f>
        <v>79</v>
      </c>
      <c r="H80" s="13" t="s">
        <v>78</v>
      </c>
      <c r="I80" s="13" t="s">
        <v>79</v>
      </c>
      <c r="J80" s="23" t="s">
        <v>384</v>
      </c>
      <c r="K80" s="13" t="n">
        <v>21</v>
      </c>
      <c r="L80" s="13" t="s">
        <v>367</v>
      </c>
      <c r="M80" s="13" t="n">
        <v>50</v>
      </c>
      <c r="N80" s="13" t="n">
        <v>80</v>
      </c>
      <c r="O80" s="13" t="s">
        <v>360</v>
      </c>
      <c r="P80" s="13"/>
      <c r="Q80" s="22" t="str">
        <f aca="false">IF($C80="","",IF($P80&lt;&gt;"",$P80,IF(AND(ISNUMBER($K80),ISNUMBER($M80),ISNUMBER($N80)),IF($O80="Lower is worse",IF($K80&lt;=$N80,"Danger",IF($K80&lt;=$M80,"Alert","OK")),IF($K80&gt;=$N80,"Danger",IF($K80&gt;=$M80,"Alert","OK"))),"Not set")))</f>
        <v>OK</v>
      </c>
      <c r="R80" s="22" t="n">
        <f aca="false">IF(OR($Q80="",$Q80="Not set"),"",MATCH($Q80,Lists!$F$2:$F$4,0)-1)</f>
        <v>0</v>
      </c>
      <c r="S80" s="23"/>
      <c r="T80" s="23"/>
      <c r="U80" s="22" t="str">
        <f aca="false">IF(OR($Q80="",$Q80="OK",$Q80="Not set",NOT(ISNUMBER($G80))),"",ROUND($G80*IF($Q80="Danger",Lists!$M$15,Lists!$M$16),0))</f>
        <v/>
      </c>
      <c r="V80" s="22" t="str">
        <f aca="false">IF($U80="","",IF(OR($Q80="Danger",$U80&gt;=Lists!$M$10),"P1",IF($U80&gt;=Lists!$M$11,"P2","P3")))</f>
        <v/>
      </c>
      <c r="W80" s="24" t="str">
        <f aca="false">IF(OR($V80="",$B80=""),"",$B80+INDEX(Lists!$N$10:$N$12,MATCH($V80,Lists!$L$10:$L$12,0)))</f>
        <v/>
      </c>
      <c r="X80" s="13"/>
      <c r="Y80" s="13" t="s">
        <v>361</v>
      </c>
      <c r="Z80" s="13" t="s">
        <v>82</v>
      </c>
      <c r="AA80" s="17"/>
      <c r="AB80" s="13"/>
      <c r="AC80" s="22" t="str">
        <f aca="true">IF(OR($U80="",$B80=""),"",IF($AA80&lt;&gt;"",$AA80-$B80,TODAY()-$B80))</f>
        <v/>
      </c>
      <c r="AD80" s="22" t="str">
        <f aca="true">IF($W80="","",IF($Y80="Closed",IF($AA80="","Closed",IF($AA80&lt;=$W80,"Closed on time","Closed late")),IF(TODAY()&gt;$W80,"Overdue","Within time")))</f>
        <v/>
      </c>
      <c r="AE80" s="23"/>
      <c r="AF80" s="13"/>
      <c r="AG80" s="13"/>
      <c r="AH80" s="13"/>
      <c r="AI80" s="13"/>
      <c r="AJ80" s="13"/>
    </row>
    <row r="81" customFormat="false" ht="15" hidden="false" customHeight="false" outlineLevel="0" collapsed="false">
      <c r="A81" s="22" t="str">
        <f aca="false">IF($C81="","","R"&amp;TEXT(ROW()-4,"00000"))</f>
        <v>R00077</v>
      </c>
      <c r="B81" s="17" t="n">
        <v>46019</v>
      </c>
      <c r="C81" s="13" t="s">
        <v>300</v>
      </c>
      <c r="D81" s="22" t="str">
        <f aca="false">IF($C81="","",IFERROR(INDEX(Asset_Register!$C$5:$C$1000,MATCH($C81,Asset_Register!$A$5:$A$1000,0)),"Not in register"))</f>
        <v>Diesel generator Gen 3</v>
      </c>
      <c r="E81" s="22" t="str">
        <f aca="false">IF($C81="","",IFERROR(INDEX(Asset_Register!$D$5:$D$1000,MATCH($C81,Asset_Register!$A$5:$A$1000,0)),"Not in register"))</f>
        <v>Power plant</v>
      </c>
      <c r="F81" s="22" t="str">
        <f aca="false">IF($C81="","",IFERROR(INDEX(Asset_Register!$R$5:$R$1000,MATCH($C81,Asset_Register!$A$5:$A$1000,0)),"Not in register"))</f>
        <v>A</v>
      </c>
      <c r="G81" s="22" t="n">
        <f aca="false">IF($C81="","",IFERROR(INDEX(Asset_Register!$Q$5:$Q$1000,MATCH($C81,Asset_Register!$A$5:$A$1000,0)),"Not in register"))</f>
        <v>79</v>
      </c>
      <c r="H81" s="13" t="s">
        <v>78</v>
      </c>
      <c r="I81" s="13" t="s">
        <v>79</v>
      </c>
      <c r="J81" s="23" t="s">
        <v>383</v>
      </c>
      <c r="K81" s="13" t="n">
        <v>450</v>
      </c>
      <c r="L81" s="13" t="s">
        <v>367</v>
      </c>
      <c r="M81" s="13" t="n">
        <v>520</v>
      </c>
      <c r="N81" s="13" t="n">
        <v>580</v>
      </c>
      <c r="O81" s="13" t="s">
        <v>360</v>
      </c>
      <c r="P81" s="13"/>
      <c r="Q81" s="22" t="str">
        <f aca="false">IF($C81="","",IF($P81&lt;&gt;"",$P81,IF(AND(ISNUMBER($K81),ISNUMBER($M81),ISNUMBER($N81)),IF($O81="Lower is worse",IF($K81&lt;=$N81,"Danger",IF($K81&lt;=$M81,"Alert","OK")),IF($K81&gt;=$N81,"Danger",IF($K81&gt;=$M81,"Alert","OK"))),"Not set")))</f>
        <v>OK</v>
      </c>
      <c r="R81" s="22" t="n">
        <f aca="false">IF(OR($Q81="",$Q81="Not set"),"",MATCH($Q81,Lists!$F$2:$F$4,0)-1)</f>
        <v>0</v>
      </c>
      <c r="S81" s="23"/>
      <c r="T81" s="23"/>
      <c r="U81" s="22" t="str">
        <f aca="false">IF(OR($Q81="",$Q81="OK",$Q81="Not set",NOT(ISNUMBER($G81))),"",ROUND($G81*IF($Q81="Danger",Lists!$M$15,Lists!$M$16),0))</f>
        <v/>
      </c>
      <c r="V81" s="22" t="str">
        <f aca="false">IF($U81="","",IF(OR($Q81="Danger",$U81&gt;=Lists!$M$10),"P1",IF($U81&gt;=Lists!$M$11,"P2","P3")))</f>
        <v/>
      </c>
      <c r="W81" s="24" t="str">
        <f aca="false">IF(OR($V81="",$B81=""),"",$B81+INDEX(Lists!$N$10:$N$12,MATCH($V81,Lists!$L$10:$L$12,0)))</f>
        <v/>
      </c>
      <c r="X81" s="13"/>
      <c r="Y81" s="13" t="s">
        <v>361</v>
      </c>
      <c r="Z81" s="13" t="s">
        <v>82</v>
      </c>
      <c r="AA81" s="17"/>
      <c r="AB81" s="13"/>
      <c r="AC81" s="22" t="str">
        <f aca="true">IF(OR($U81="",$B81=""),"",IF($AA81&lt;&gt;"",$AA81-$B81,TODAY()-$B81))</f>
        <v/>
      </c>
      <c r="AD81" s="22" t="str">
        <f aca="true">IF($W81="","",IF($Y81="Closed",IF($AA81="","Closed",IF($AA81&lt;=$W81,"Closed on time","Closed late")),IF(TODAY()&gt;$W81,"Overdue","Within time")))</f>
        <v/>
      </c>
      <c r="AE81" s="23"/>
      <c r="AF81" s="13"/>
      <c r="AG81" s="13"/>
      <c r="AH81" s="13"/>
      <c r="AI81" s="13"/>
      <c r="AJ81" s="13"/>
    </row>
    <row r="82" customFormat="false" ht="15" hidden="false" customHeight="false" outlineLevel="0" collapsed="false">
      <c r="A82" s="22" t="str">
        <f aca="false">IF($C82="","","R"&amp;TEXT(ROW()-4,"00000"))</f>
        <v>R00078</v>
      </c>
      <c r="B82" s="17" t="n">
        <v>46019</v>
      </c>
      <c r="C82" s="13" t="s">
        <v>303</v>
      </c>
      <c r="D82" s="22" t="str">
        <f aca="false">IF($C82="","",IFERROR(INDEX(Asset_Register!$C$5:$C$1000,MATCH($C82,Asset_Register!$A$5:$A$1000,0)),"Not in register"))</f>
        <v>Diesel generator Gen 4</v>
      </c>
      <c r="E82" s="22" t="str">
        <f aca="false">IF($C82="","",IFERROR(INDEX(Asset_Register!$D$5:$D$1000,MATCH($C82,Asset_Register!$A$5:$A$1000,0)),"Not in register"))</f>
        <v>Power plant</v>
      </c>
      <c r="F82" s="22" t="str">
        <f aca="false">IF($C82="","",IFERROR(INDEX(Asset_Register!$R$5:$R$1000,MATCH($C82,Asset_Register!$A$5:$A$1000,0)),"Not in register"))</f>
        <v>A</v>
      </c>
      <c r="G82" s="22" t="n">
        <f aca="false">IF($C82="","",IFERROR(INDEX(Asset_Register!$Q$5:$Q$1000,MATCH($C82,Asset_Register!$A$5:$A$1000,0)),"Not in register"))</f>
        <v>92</v>
      </c>
      <c r="H82" s="13" t="s">
        <v>78</v>
      </c>
      <c r="I82" s="13" t="s">
        <v>79</v>
      </c>
      <c r="J82" s="23" t="s">
        <v>385</v>
      </c>
      <c r="K82" s="13" t="n">
        <v>4.1</v>
      </c>
      <c r="L82" s="13" t="s">
        <v>386</v>
      </c>
      <c r="M82" s="13" t="n">
        <v>3.5</v>
      </c>
      <c r="N82" s="13" t="n">
        <v>2.5</v>
      </c>
      <c r="O82" s="13" t="s">
        <v>375</v>
      </c>
      <c r="P82" s="13"/>
      <c r="Q82" s="22" t="str">
        <f aca="false">IF($C82="","",IF($P82&lt;&gt;"",$P82,IF(AND(ISNUMBER($K82),ISNUMBER($M82),ISNUMBER($N82)),IF($O82="Lower is worse",IF($K82&lt;=$N82,"Danger",IF($K82&lt;=$M82,"Alert","OK")),IF($K82&gt;=$N82,"Danger",IF($K82&gt;=$M82,"Alert","OK"))),"Not set")))</f>
        <v>OK</v>
      </c>
      <c r="R82" s="22" t="n">
        <f aca="false">IF(OR($Q82="",$Q82="Not set"),"",MATCH($Q82,Lists!$F$2:$F$4,0)-1)</f>
        <v>0</v>
      </c>
      <c r="S82" s="23"/>
      <c r="T82" s="23"/>
      <c r="U82" s="22" t="str">
        <f aca="false">IF(OR($Q82="",$Q82="OK",$Q82="Not set",NOT(ISNUMBER($G82))),"",ROUND($G82*IF($Q82="Danger",Lists!$M$15,Lists!$M$16),0))</f>
        <v/>
      </c>
      <c r="V82" s="22" t="str">
        <f aca="false">IF($U82="","",IF(OR($Q82="Danger",$U82&gt;=Lists!$M$10),"P1",IF($U82&gt;=Lists!$M$11,"P2","P3")))</f>
        <v/>
      </c>
      <c r="W82" s="24" t="str">
        <f aca="false">IF(OR($V82="",$B82=""),"",$B82+INDEX(Lists!$N$10:$N$12,MATCH($V82,Lists!$L$10:$L$12,0)))</f>
        <v/>
      </c>
      <c r="X82" s="13"/>
      <c r="Y82" s="13" t="s">
        <v>361</v>
      </c>
      <c r="Z82" s="13" t="s">
        <v>82</v>
      </c>
      <c r="AA82" s="17"/>
      <c r="AB82" s="13"/>
      <c r="AC82" s="22" t="str">
        <f aca="true">IF(OR($U82="",$B82=""),"",IF($AA82&lt;&gt;"",$AA82-$B82,TODAY()-$B82))</f>
        <v/>
      </c>
      <c r="AD82" s="22" t="str">
        <f aca="true">IF($W82="","",IF($Y82="Closed",IF($AA82="","Closed",IF($AA82&lt;=$W82,"Closed on time","Closed late")),IF(TODAY()&gt;$W82,"Overdue","Within time")))</f>
        <v/>
      </c>
      <c r="AE82" s="23"/>
      <c r="AF82" s="13"/>
      <c r="AG82" s="13"/>
      <c r="AH82" s="13"/>
      <c r="AI82" s="13"/>
      <c r="AJ82" s="13"/>
    </row>
    <row r="83" customFormat="false" ht="15" hidden="false" customHeight="false" outlineLevel="0" collapsed="false">
      <c r="A83" s="22" t="str">
        <f aca="false">IF($C83="","","R"&amp;TEXT(ROW()-4,"00000"))</f>
        <v>R00079</v>
      </c>
      <c r="B83" s="17" t="n">
        <v>46023</v>
      </c>
      <c r="C83" s="13" t="s">
        <v>242</v>
      </c>
      <c r="D83" s="22" t="str">
        <f aca="false">IF($C83="","",IFERROR(INDEX(Asset_Register!$C$5:$C$1000,MATCH($C83,Asset_Register!$A$5:$A$1000,0)),"Not in register"))</f>
        <v>Molten sulphur pump</v>
      </c>
      <c r="E83" s="22" t="str">
        <f aca="false">IF($C83="","",IFERROR(INDEX(Asset_Register!$D$5:$D$1000,MATCH($C83,Asset_Register!$A$5:$A$1000,0)),"Not in register"))</f>
        <v>Acid plant</v>
      </c>
      <c r="F83" s="22" t="str">
        <f aca="false">IF($C83="","",IFERROR(INDEX(Asset_Register!$R$5:$R$1000,MATCH($C83,Asset_Register!$A$5:$A$1000,0)),"Not in register"))</f>
        <v>B</v>
      </c>
      <c r="G83" s="22" t="n">
        <f aca="false">IF($C83="","",IFERROR(INDEX(Asset_Register!$Q$5:$Q$1000,MATCH($C83,Asset_Register!$A$5:$A$1000,0)),"Not in register"))</f>
        <v>61</v>
      </c>
      <c r="H83" s="13" t="s">
        <v>48</v>
      </c>
      <c r="I83" s="13" t="s">
        <v>171</v>
      </c>
      <c r="J83" s="23" t="s">
        <v>358</v>
      </c>
      <c r="K83" s="13" t="n">
        <v>2.6</v>
      </c>
      <c r="L83" s="13" t="s">
        <v>359</v>
      </c>
      <c r="M83" s="13" t="n">
        <v>4.5</v>
      </c>
      <c r="N83" s="13" t="n">
        <v>7.1</v>
      </c>
      <c r="O83" s="13" t="s">
        <v>360</v>
      </c>
      <c r="P83" s="13"/>
      <c r="Q83" s="22" t="str">
        <f aca="false">IF($C83="","",IF($P83&lt;&gt;"",$P83,IF(AND(ISNUMBER($K83),ISNUMBER($M83),ISNUMBER($N83)),IF($O83="Lower is worse",IF($K83&lt;=$N83,"Danger",IF($K83&lt;=$M83,"Alert","OK")),IF($K83&gt;=$N83,"Danger",IF($K83&gt;=$M83,"Alert","OK"))),"Not set")))</f>
        <v>OK</v>
      </c>
      <c r="R83" s="22" t="n">
        <f aca="false">IF(OR($Q83="",$Q83="Not set"),"",MATCH($Q83,Lists!$F$2:$F$4,0)-1)</f>
        <v>0</v>
      </c>
      <c r="S83" s="23"/>
      <c r="T83" s="23"/>
      <c r="U83" s="22" t="str">
        <f aca="false">IF(OR($Q83="",$Q83="OK",$Q83="Not set",NOT(ISNUMBER($G83))),"",ROUND($G83*IF($Q83="Danger",Lists!$M$15,Lists!$M$16),0))</f>
        <v/>
      </c>
      <c r="V83" s="22" t="str">
        <f aca="false">IF($U83="","",IF(OR($Q83="Danger",$U83&gt;=Lists!$M$10),"P1",IF($U83&gt;=Lists!$M$11,"P2","P3")))</f>
        <v/>
      </c>
      <c r="W83" s="24" t="str">
        <f aca="false">IF(OR($V83="",$B83=""),"",$B83+INDEX(Lists!$N$10:$N$12,MATCH($V83,Lists!$L$10:$L$12,0)))</f>
        <v/>
      </c>
      <c r="X83" s="13"/>
      <c r="Y83" s="13" t="s">
        <v>361</v>
      </c>
      <c r="Z83" s="13" t="s">
        <v>53</v>
      </c>
      <c r="AA83" s="17"/>
      <c r="AB83" s="13"/>
      <c r="AC83" s="22" t="str">
        <f aca="true">IF(OR($U83="",$B83=""),"",IF($AA83&lt;&gt;"",$AA83-$B83,TODAY()-$B83))</f>
        <v/>
      </c>
      <c r="AD83" s="22" t="str">
        <f aca="true">IF($W83="","",IF($Y83="Closed",IF($AA83="","Closed",IF($AA83&lt;=$W83,"Closed on time","Closed late")),IF(TODAY()&gt;$W83,"Overdue","Within time")))</f>
        <v/>
      </c>
      <c r="AE83" s="23"/>
      <c r="AF83" s="13"/>
      <c r="AG83" s="13"/>
      <c r="AH83" s="13"/>
      <c r="AI83" s="13"/>
      <c r="AJ83" s="13"/>
    </row>
    <row r="84" customFormat="false" ht="15" hidden="false" customHeight="false" outlineLevel="0" collapsed="false">
      <c r="A84" s="22" t="str">
        <f aca="false">IF($C84="","","R"&amp;TEXT(ROW()-4,"00000"))</f>
        <v>R00080</v>
      </c>
      <c r="B84" s="17" t="n">
        <v>46023</v>
      </c>
      <c r="C84" s="13" t="s">
        <v>271</v>
      </c>
      <c r="D84" s="22" t="str">
        <f aca="false">IF($C84="","",IFERROR(INDEX(Asset_Register!$C$5:$C$1000,MATCH($C84,Asset_Register!$A$5:$A$1000,0)),"Not in register"))</f>
        <v>Instrument air receiver</v>
      </c>
      <c r="E84" s="22" t="str">
        <f aca="false">IF($C84="","",IFERROR(INDEX(Asset_Register!$D$5:$D$1000,MATCH($C84,Asset_Register!$A$5:$A$1000,0)),"Not in register"))</f>
        <v>Acid plant</v>
      </c>
      <c r="F84" s="22" t="str">
        <f aca="false">IF($C84="","",IFERROR(INDEX(Asset_Register!$R$5:$R$1000,MATCH($C84,Asset_Register!$A$5:$A$1000,0)),"Not in register"))</f>
        <v>B</v>
      </c>
      <c r="G84" s="22" t="n">
        <f aca="false">IF($C84="","",IFERROR(INDEX(Asset_Register!$Q$5:$Q$1000,MATCH($C84,Asset_Register!$A$5:$A$1000,0)),"Not in register"))</f>
        <v>53</v>
      </c>
      <c r="H84" s="13" t="s">
        <v>69</v>
      </c>
      <c r="I84" s="13" t="s">
        <v>172</v>
      </c>
      <c r="J84" s="23" t="s">
        <v>362</v>
      </c>
      <c r="K84" s="13" t="n">
        <v>12</v>
      </c>
      <c r="L84" s="13" t="s">
        <v>363</v>
      </c>
      <c r="M84" s="13" t="n">
        <v>30</v>
      </c>
      <c r="N84" s="13" t="n">
        <v>40</v>
      </c>
      <c r="O84" s="13" t="s">
        <v>360</v>
      </c>
      <c r="P84" s="13"/>
      <c r="Q84" s="22" t="str">
        <f aca="false">IF($C84="","",IF($P84&lt;&gt;"",$P84,IF(AND(ISNUMBER($K84),ISNUMBER($M84),ISNUMBER($N84)),IF($O84="Lower is worse",IF($K84&lt;=$N84,"Danger",IF($K84&lt;=$M84,"Alert","OK")),IF($K84&gt;=$N84,"Danger",IF($K84&gt;=$M84,"Alert","OK"))),"Not set")))</f>
        <v>OK</v>
      </c>
      <c r="R84" s="22" t="n">
        <f aca="false">IF(OR($Q84="",$Q84="Not set"),"",MATCH($Q84,Lists!$F$2:$F$4,0)-1)</f>
        <v>0</v>
      </c>
      <c r="S84" s="23"/>
      <c r="T84" s="23"/>
      <c r="U84" s="22" t="str">
        <f aca="false">IF(OR($Q84="",$Q84="OK",$Q84="Not set",NOT(ISNUMBER($G84))),"",ROUND($G84*IF($Q84="Danger",Lists!$M$15,Lists!$M$16),0))</f>
        <v/>
      </c>
      <c r="V84" s="22" t="str">
        <f aca="false">IF($U84="","",IF(OR($Q84="Danger",$U84&gt;=Lists!$M$10),"P1",IF($U84&gt;=Lists!$M$11,"P2","P3")))</f>
        <v/>
      </c>
      <c r="W84" s="24" t="str">
        <f aca="false">IF(OR($V84="",$B84=""),"",$B84+INDEX(Lists!$N$10:$N$12,MATCH($V84,Lists!$L$10:$L$12,0)))</f>
        <v/>
      </c>
      <c r="X84" s="13"/>
      <c r="Y84" s="13" t="s">
        <v>361</v>
      </c>
      <c r="Z84" s="13" t="s">
        <v>53</v>
      </c>
      <c r="AA84" s="17"/>
      <c r="AB84" s="13"/>
      <c r="AC84" s="22" t="str">
        <f aca="true">IF(OR($U84="",$B84=""),"",IF($AA84&lt;&gt;"",$AA84-$B84,TODAY()-$B84))</f>
        <v/>
      </c>
      <c r="AD84" s="22" t="str">
        <f aca="true">IF($W84="","",IF($Y84="Closed",IF($AA84="","Closed",IF($AA84&lt;=$W84,"Closed on time","Closed late")),IF(TODAY()&gt;$W84,"Overdue","Within time")))</f>
        <v/>
      </c>
      <c r="AE84" s="23"/>
      <c r="AF84" s="13"/>
      <c r="AG84" s="13"/>
      <c r="AH84" s="13"/>
      <c r="AI84" s="13"/>
      <c r="AJ84" s="13"/>
    </row>
    <row r="85" customFormat="false" ht="15" hidden="false" customHeight="false" outlineLevel="0" collapsed="false">
      <c r="A85" s="22" t="str">
        <f aca="false">IF($C85="","","R"&amp;TEXT(ROW()-4,"00000"))</f>
        <v>R00081</v>
      </c>
      <c r="B85" s="17" t="n">
        <v>46024</v>
      </c>
      <c r="C85" s="13" t="s">
        <v>234</v>
      </c>
      <c r="D85" s="22" t="str">
        <f aca="false">IF($C85="","",IFERROR(INDEX(Asset_Register!$C$5:$C$1000,MATCH($C85,Asset_Register!$A$5:$A$1000,0)),"Not in register"))</f>
        <v>Boiler feed water pump A</v>
      </c>
      <c r="E85" s="22" t="str">
        <f aca="false">IF($C85="","",IFERROR(INDEX(Asset_Register!$D$5:$D$1000,MATCH($C85,Asset_Register!$A$5:$A$1000,0)),"Not in register"))</f>
        <v>Acid plant</v>
      </c>
      <c r="F85" s="22" t="str">
        <f aca="false">IF($C85="","",IFERROR(INDEX(Asset_Register!$R$5:$R$1000,MATCH($C85,Asset_Register!$A$5:$A$1000,0)),"Not in register"))</f>
        <v>A</v>
      </c>
      <c r="G85" s="22" t="n">
        <f aca="false">IF($C85="","",IFERROR(INDEX(Asset_Register!$Q$5:$Q$1000,MATCH($C85,Asset_Register!$A$5:$A$1000,0)),"Not in register"))</f>
        <v>75</v>
      </c>
      <c r="H85" s="13" t="s">
        <v>48</v>
      </c>
      <c r="I85" s="13" t="s">
        <v>171</v>
      </c>
      <c r="J85" s="23" t="s">
        <v>358</v>
      </c>
      <c r="K85" s="13" t="n">
        <v>2.8</v>
      </c>
      <c r="L85" s="13" t="s">
        <v>359</v>
      </c>
      <c r="M85" s="13" t="n">
        <v>4.5</v>
      </c>
      <c r="N85" s="13" t="n">
        <v>7.1</v>
      </c>
      <c r="O85" s="13" t="s">
        <v>360</v>
      </c>
      <c r="P85" s="13"/>
      <c r="Q85" s="22" t="str">
        <f aca="false">IF($C85="","",IF($P85&lt;&gt;"",$P85,IF(AND(ISNUMBER($K85),ISNUMBER($M85),ISNUMBER($N85)),IF($O85="Lower is worse",IF($K85&lt;=$N85,"Danger",IF($K85&lt;=$M85,"Alert","OK")),IF($K85&gt;=$N85,"Danger",IF($K85&gt;=$M85,"Alert","OK"))),"Not set")))</f>
        <v>OK</v>
      </c>
      <c r="R85" s="22" t="n">
        <f aca="false">IF(OR($Q85="",$Q85="Not set"),"",MATCH($Q85,Lists!$F$2:$F$4,0)-1)</f>
        <v>0</v>
      </c>
      <c r="S85" s="23"/>
      <c r="T85" s="23"/>
      <c r="U85" s="22" t="str">
        <f aca="false">IF(OR($Q85="",$Q85="OK",$Q85="Not set",NOT(ISNUMBER($G85))),"",ROUND($G85*IF($Q85="Danger",Lists!$M$15,Lists!$M$16),0))</f>
        <v/>
      </c>
      <c r="V85" s="22" t="str">
        <f aca="false">IF($U85="","",IF(OR($Q85="Danger",$U85&gt;=Lists!$M$10),"P1",IF($U85&gt;=Lists!$M$11,"P2","P3")))</f>
        <v/>
      </c>
      <c r="W85" s="24" t="str">
        <f aca="false">IF(OR($V85="",$B85=""),"",$B85+INDEX(Lists!$N$10:$N$12,MATCH($V85,Lists!$L$10:$L$12,0)))</f>
        <v/>
      </c>
      <c r="X85" s="13"/>
      <c r="Y85" s="13" t="s">
        <v>361</v>
      </c>
      <c r="Z85" s="13" t="s">
        <v>53</v>
      </c>
      <c r="AA85" s="17"/>
      <c r="AB85" s="13"/>
      <c r="AC85" s="22" t="str">
        <f aca="true">IF(OR($U85="",$B85=""),"",IF($AA85&lt;&gt;"",$AA85-$B85,TODAY()-$B85))</f>
        <v/>
      </c>
      <c r="AD85" s="22" t="str">
        <f aca="true">IF($W85="","",IF($Y85="Closed",IF($AA85="","Closed",IF($AA85&lt;=$W85,"Closed on time","Closed late")),IF(TODAY()&gt;$W85,"Overdue","Within time")))</f>
        <v/>
      </c>
      <c r="AE85" s="23"/>
      <c r="AF85" s="13"/>
      <c r="AG85" s="13"/>
      <c r="AH85" s="13"/>
      <c r="AI85" s="13"/>
      <c r="AJ85" s="13"/>
    </row>
    <row r="86" customFormat="false" ht="15" hidden="false" customHeight="false" outlineLevel="0" collapsed="false">
      <c r="A86" s="22" t="str">
        <f aca="false">IF($C86="","","R"&amp;TEXT(ROW()-4,"00000"))</f>
        <v>R00082</v>
      </c>
      <c r="B86" s="17" t="n">
        <v>46024</v>
      </c>
      <c r="C86" s="13" t="s">
        <v>246</v>
      </c>
      <c r="D86" s="22" t="str">
        <f aca="false">IF($C86="","",IFERROR(INDEX(Asset_Register!$C$5:$C$1000,MATCH($C86,Asset_Register!$A$5:$A$1000,0)),"Not in register"))</f>
        <v>Sulphur melter agitator</v>
      </c>
      <c r="E86" s="22" t="str">
        <f aca="false">IF($C86="","",IFERROR(INDEX(Asset_Register!$D$5:$D$1000,MATCH($C86,Asset_Register!$A$5:$A$1000,0)),"Not in register"))</f>
        <v>Acid plant</v>
      </c>
      <c r="F86" s="22" t="str">
        <f aca="false">IF($C86="","",IFERROR(INDEX(Asset_Register!$R$5:$R$1000,MATCH($C86,Asset_Register!$A$5:$A$1000,0)),"Not in register"))</f>
        <v>C</v>
      </c>
      <c r="G86" s="22" t="n">
        <f aca="false">IF($C86="","",IFERROR(INDEX(Asset_Register!$Q$5:$Q$1000,MATCH($C86,Asset_Register!$A$5:$A$1000,0)),"Not in register"))</f>
        <v>43</v>
      </c>
      <c r="H86" s="13" t="s">
        <v>48</v>
      </c>
      <c r="I86" s="13" t="s">
        <v>171</v>
      </c>
      <c r="J86" s="23" t="s">
        <v>358</v>
      </c>
      <c r="K86" s="13" t="n">
        <v>1.6</v>
      </c>
      <c r="L86" s="13" t="s">
        <v>359</v>
      </c>
      <c r="M86" s="13" t="n">
        <v>4.5</v>
      </c>
      <c r="N86" s="13" t="n">
        <v>7.1</v>
      </c>
      <c r="O86" s="13" t="s">
        <v>360</v>
      </c>
      <c r="P86" s="13"/>
      <c r="Q86" s="22" t="str">
        <f aca="false">IF($C86="","",IF($P86&lt;&gt;"",$P86,IF(AND(ISNUMBER($K86),ISNUMBER($M86),ISNUMBER($N86)),IF($O86="Lower is worse",IF($K86&lt;=$N86,"Danger",IF($K86&lt;=$M86,"Alert","OK")),IF($K86&gt;=$N86,"Danger",IF($K86&gt;=$M86,"Alert","OK"))),"Not set")))</f>
        <v>OK</v>
      </c>
      <c r="R86" s="22" t="n">
        <f aca="false">IF(OR($Q86="",$Q86="Not set"),"",MATCH($Q86,Lists!$F$2:$F$4,0)-1)</f>
        <v>0</v>
      </c>
      <c r="S86" s="23"/>
      <c r="T86" s="23"/>
      <c r="U86" s="22" t="str">
        <f aca="false">IF(OR($Q86="",$Q86="OK",$Q86="Not set",NOT(ISNUMBER($G86))),"",ROUND($G86*IF($Q86="Danger",Lists!$M$15,Lists!$M$16),0))</f>
        <v/>
      </c>
      <c r="V86" s="22" t="str">
        <f aca="false">IF($U86="","",IF(OR($Q86="Danger",$U86&gt;=Lists!$M$10),"P1",IF($U86&gt;=Lists!$M$11,"P2","P3")))</f>
        <v/>
      </c>
      <c r="W86" s="24" t="str">
        <f aca="false">IF(OR($V86="",$B86=""),"",$B86+INDEX(Lists!$N$10:$N$12,MATCH($V86,Lists!$L$10:$L$12,0)))</f>
        <v/>
      </c>
      <c r="X86" s="13"/>
      <c r="Y86" s="13" t="s">
        <v>361</v>
      </c>
      <c r="Z86" s="13" t="s">
        <v>53</v>
      </c>
      <c r="AA86" s="17"/>
      <c r="AB86" s="13"/>
      <c r="AC86" s="22" t="str">
        <f aca="true">IF(OR($U86="",$B86=""),"",IF($AA86&lt;&gt;"",$AA86-$B86,TODAY()-$B86))</f>
        <v/>
      </c>
      <c r="AD86" s="22" t="str">
        <f aca="true">IF($W86="","",IF($Y86="Closed",IF($AA86="","Closed",IF($AA86&lt;=$W86,"Closed on time","Closed late")),IF(TODAY()&gt;$W86,"Overdue","Within time")))</f>
        <v/>
      </c>
      <c r="AE86" s="23"/>
      <c r="AF86" s="13"/>
      <c r="AG86" s="13"/>
      <c r="AH86" s="13"/>
      <c r="AI86" s="13"/>
      <c r="AJ86" s="13"/>
    </row>
    <row r="87" customFormat="false" ht="15" hidden="false" customHeight="false" outlineLevel="0" collapsed="false">
      <c r="A87" s="22" t="str">
        <f aca="false">IF($C87="","","R"&amp;TEXT(ROW()-4,"00000"))</f>
        <v>R00083</v>
      </c>
      <c r="B87" s="17" t="n">
        <v>46027</v>
      </c>
      <c r="C87" s="13" t="s">
        <v>238</v>
      </c>
      <c r="D87" s="22" t="str">
        <f aca="false">IF($C87="","",IFERROR(INDEX(Asset_Register!$C$5:$C$1000,MATCH($C87,Asset_Register!$A$5:$A$1000,0)),"Not in register"))</f>
        <v>Boiler feed water pump B</v>
      </c>
      <c r="E87" s="22" t="str">
        <f aca="false">IF($C87="","",IFERROR(INDEX(Asset_Register!$D$5:$D$1000,MATCH($C87,Asset_Register!$A$5:$A$1000,0)),"Not in register"))</f>
        <v>Acid plant</v>
      </c>
      <c r="F87" s="22" t="str">
        <f aca="false">IF($C87="","",IFERROR(INDEX(Asset_Register!$R$5:$R$1000,MATCH($C87,Asset_Register!$A$5:$A$1000,0)),"Not in register"))</f>
        <v>A</v>
      </c>
      <c r="G87" s="22" t="n">
        <f aca="false">IF($C87="","",IFERROR(INDEX(Asset_Register!$Q$5:$Q$1000,MATCH($C87,Asset_Register!$A$5:$A$1000,0)),"Not in register"))</f>
        <v>71</v>
      </c>
      <c r="H87" s="13" t="s">
        <v>48</v>
      </c>
      <c r="I87" s="13" t="s">
        <v>171</v>
      </c>
      <c r="J87" s="23" t="s">
        <v>358</v>
      </c>
      <c r="K87" s="13" t="n">
        <v>2</v>
      </c>
      <c r="L87" s="13" t="s">
        <v>359</v>
      </c>
      <c r="M87" s="13" t="n">
        <v>4.5</v>
      </c>
      <c r="N87" s="13" t="n">
        <v>7.1</v>
      </c>
      <c r="O87" s="13" t="s">
        <v>360</v>
      </c>
      <c r="P87" s="13"/>
      <c r="Q87" s="22" t="str">
        <f aca="false">IF($C87="","",IF($P87&lt;&gt;"",$P87,IF(AND(ISNUMBER($K87),ISNUMBER($M87),ISNUMBER($N87)),IF($O87="Lower is worse",IF($K87&lt;=$N87,"Danger",IF($K87&lt;=$M87,"Alert","OK")),IF($K87&gt;=$N87,"Danger",IF($K87&gt;=$M87,"Alert","OK"))),"Not set")))</f>
        <v>OK</v>
      </c>
      <c r="R87" s="22" t="n">
        <f aca="false">IF(OR($Q87="",$Q87="Not set"),"",MATCH($Q87,Lists!$F$2:$F$4,0)-1)</f>
        <v>0</v>
      </c>
      <c r="S87" s="23"/>
      <c r="T87" s="23"/>
      <c r="U87" s="22" t="str">
        <f aca="false">IF(OR($Q87="",$Q87="OK",$Q87="Not set",NOT(ISNUMBER($G87))),"",ROUND($G87*IF($Q87="Danger",Lists!$M$15,Lists!$M$16),0))</f>
        <v/>
      </c>
      <c r="V87" s="22" t="str">
        <f aca="false">IF($U87="","",IF(OR($Q87="Danger",$U87&gt;=Lists!$M$10),"P1",IF($U87&gt;=Lists!$M$11,"P2","P3")))</f>
        <v/>
      </c>
      <c r="W87" s="24" t="str">
        <f aca="false">IF(OR($V87="",$B87=""),"",$B87+INDEX(Lists!$N$10:$N$12,MATCH($V87,Lists!$L$10:$L$12,0)))</f>
        <v/>
      </c>
      <c r="X87" s="13"/>
      <c r="Y87" s="13" t="s">
        <v>361</v>
      </c>
      <c r="Z87" s="13" t="s">
        <v>53</v>
      </c>
      <c r="AA87" s="17"/>
      <c r="AB87" s="13"/>
      <c r="AC87" s="22" t="str">
        <f aca="true">IF(OR($U87="",$B87=""),"",IF($AA87&lt;&gt;"",$AA87-$B87,TODAY()-$B87))</f>
        <v/>
      </c>
      <c r="AD87" s="22" t="str">
        <f aca="true">IF($W87="","",IF($Y87="Closed",IF($AA87="","Closed",IF($AA87&lt;=$W87,"Closed on time","Closed late")),IF(TODAY()&gt;$W87,"Overdue","Within time")))</f>
        <v/>
      </c>
      <c r="AE87" s="23"/>
      <c r="AF87" s="13"/>
      <c r="AG87" s="13"/>
      <c r="AH87" s="13"/>
      <c r="AI87" s="13"/>
      <c r="AJ87" s="13"/>
    </row>
    <row r="88" customFormat="false" ht="15" hidden="false" customHeight="false" outlineLevel="0" collapsed="false">
      <c r="A88" s="22" t="str">
        <f aca="false">IF($C88="","","R"&amp;TEXT(ROW()-4,"00000"))</f>
        <v>R00084</v>
      </c>
      <c r="B88" s="17" t="n">
        <v>46027</v>
      </c>
      <c r="C88" s="13" t="s">
        <v>234</v>
      </c>
      <c r="D88" s="22" t="str">
        <f aca="false">IF($C88="","",IFERROR(INDEX(Asset_Register!$C$5:$C$1000,MATCH($C88,Asset_Register!$A$5:$A$1000,0)),"Not in register"))</f>
        <v>Boiler feed water pump A</v>
      </c>
      <c r="E88" s="22" t="str">
        <f aca="false">IF($C88="","",IFERROR(INDEX(Asset_Register!$D$5:$D$1000,MATCH($C88,Asset_Register!$A$5:$A$1000,0)),"Not in register"))</f>
        <v>Acid plant</v>
      </c>
      <c r="F88" s="22" t="str">
        <f aca="false">IF($C88="","",IFERROR(INDEX(Asset_Register!$R$5:$R$1000,MATCH($C88,Asset_Register!$A$5:$A$1000,0)),"Not in register"))</f>
        <v>A</v>
      </c>
      <c r="G88" s="22" t="n">
        <f aca="false">IF($C88="","",IFERROR(INDEX(Asset_Register!$Q$5:$Q$1000,MATCH($C88,Asset_Register!$A$5:$A$1000,0)),"Not in register"))</f>
        <v>75</v>
      </c>
      <c r="H88" s="13" t="s">
        <v>74</v>
      </c>
      <c r="I88" s="13" t="s">
        <v>75</v>
      </c>
      <c r="J88" s="23" t="s">
        <v>364</v>
      </c>
      <c r="K88" s="13" t="n">
        <v>200</v>
      </c>
      <c r="L88" s="13" t="s">
        <v>365</v>
      </c>
      <c r="M88" s="13" t="n">
        <v>1000</v>
      </c>
      <c r="N88" s="13" t="n">
        <v>2000</v>
      </c>
      <c r="O88" s="13" t="s">
        <v>360</v>
      </c>
      <c r="P88" s="13"/>
      <c r="Q88" s="22" t="str">
        <f aca="false">IF($C88="","",IF($P88&lt;&gt;"",$P88,IF(AND(ISNUMBER($K88),ISNUMBER($M88),ISNUMBER($N88)),IF($O88="Lower is worse",IF($K88&lt;=$N88,"Danger",IF($K88&lt;=$M88,"Alert","OK")),IF($K88&gt;=$N88,"Danger",IF($K88&gt;=$M88,"Alert","OK"))),"Not set")))</f>
        <v>OK</v>
      </c>
      <c r="R88" s="22" t="n">
        <f aca="false">IF(OR($Q88="",$Q88="Not set"),"",MATCH($Q88,Lists!$F$2:$F$4,0)-1)</f>
        <v>0</v>
      </c>
      <c r="S88" s="23"/>
      <c r="T88" s="23"/>
      <c r="U88" s="22" t="str">
        <f aca="false">IF(OR($Q88="",$Q88="OK",$Q88="Not set",NOT(ISNUMBER($G88))),"",ROUND($G88*IF($Q88="Danger",Lists!$M$15,Lists!$M$16),0))</f>
        <v/>
      </c>
      <c r="V88" s="22" t="str">
        <f aca="false">IF($U88="","",IF(OR($Q88="Danger",$U88&gt;=Lists!$M$10),"P1",IF($U88&gt;=Lists!$M$11,"P2","P3")))</f>
        <v/>
      </c>
      <c r="W88" s="24" t="str">
        <f aca="false">IF(OR($V88="",$B88=""),"",$B88+INDEX(Lists!$N$10:$N$12,MATCH($V88,Lists!$L$10:$L$12,0)))</f>
        <v/>
      </c>
      <c r="X88" s="13"/>
      <c r="Y88" s="13" t="s">
        <v>361</v>
      </c>
      <c r="Z88" s="13" t="s">
        <v>53</v>
      </c>
      <c r="AA88" s="17"/>
      <c r="AB88" s="13"/>
      <c r="AC88" s="22" t="str">
        <f aca="true">IF(OR($U88="",$B88=""),"",IF($AA88&lt;&gt;"",$AA88-$B88,TODAY()-$B88))</f>
        <v/>
      </c>
      <c r="AD88" s="22" t="str">
        <f aca="true">IF($W88="","",IF($Y88="Closed",IF($AA88="","Closed",IF($AA88&lt;=$W88,"Closed on time","Closed late")),IF(TODAY()&gt;$W88,"Overdue","Within time")))</f>
        <v/>
      </c>
      <c r="AE88" s="23"/>
      <c r="AF88" s="13"/>
      <c r="AG88" s="13"/>
      <c r="AH88" s="13"/>
      <c r="AI88" s="13"/>
      <c r="AJ88" s="13"/>
    </row>
    <row r="89" customFormat="false" ht="15" hidden="false" customHeight="false" outlineLevel="0" collapsed="false">
      <c r="A89" s="22" t="str">
        <f aca="false">IF($C89="","","R"&amp;TEXT(ROW()-4,"00000"))</f>
        <v>R00085</v>
      </c>
      <c r="B89" s="17" t="n">
        <v>46030</v>
      </c>
      <c r="C89" s="13" t="s">
        <v>192</v>
      </c>
      <c r="D89" s="22" t="str">
        <f aca="false">IF($C89="","",IFERROR(INDEX(Asset_Register!$C$5:$C$1000,MATCH($C89,Asset_Register!$A$5:$A$1000,0)),"Not in register"))</f>
        <v>Sulphur furnace</v>
      </c>
      <c r="E89" s="22" t="str">
        <f aca="false">IF($C89="","",IFERROR(INDEX(Asset_Register!$D$5:$D$1000,MATCH($C89,Asset_Register!$A$5:$A$1000,0)),"Not in register"))</f>
        <v>Acid plant</v>
      </c>
      <c r="F89" s="22" t="str">
        <f aca="false">IF($C89="","",IFERROR(INDEX(Asset_Register!$R$5:$R$1000,MATCH($C89,Asset_Register!$A$5:$A$1000,0)),"Not in register"))</f>
        <v>A</v>
      </c>
      <c r="G89" s="22" t="n">
        <f aca="false">IF($C89="","",IFERROR(INDEX(Asset_Register!$Q$5:$Q$1000,MATCH($C89,Asset_Register!$A$5:$A$1000,0)),"Not in register"))</f>
        <v>94</v>
      </c>
      <c r="H89" s="13" t="s">
        <v>54</v>
      </c>
      <c r="I89" s="13" t="s">
        <v>55</v>
      </c>
      <c r="J89" s="23" t="s">
        <v>366</v>
      </c>
      <c r="K89" s="13" t="n">
        <v>220</v>
      </c>
      <c r="L89" s="13" t="s">
        <v>367</v>
      </c>
      <c r="M89" s="13" t="n">
        <v>280</v>
      </c>
      <c r="N89" s="13" t="n">
        <v>320</v>
      </c>
      <c r="O89" s="13" t="s">
        <v>360</v>
      </c>
      <c r="P89" s="13"/>
      <c r="Q89" s="22" t="str">
        <f aca="false">IF($C89="","",IF($P89&lt;&gt;"",$P89,IF(AND(ISNUMBER($K89),ISNUMBER($M89),ISNUMBER($N89)),IF($O89="Lower is worse",IF($K89&lt;=$N89,"Danger",IF($K89&lt;=$M89,"Alert","OK")),IF($K89&gt;=$N89,"Danger",IF($K89&gt;=$M89,"Alert","OK"))),"Not set")))</f>
        <v>OK</v>
      </c>
      <c r="R89" s="22" t="n">
        <f aca="false">IF(OR($Q89="",$Q89="Not set"),"",MATCH($Q89,Lists!$F$2:$F$4,0)-1)</f>
        <v>0</v>
      </c>
      <c r="S89" s="23"/>
      <c r="T89" s="23"/>
      <c r="U89" s="22" t="str">
        <f aca="false">IF(OR($Q89="",$Q89="OK",$Q89="Not set",NOT(ISNUMBER($G89))),"",ROUND($G89*IF($Q89="Danger",Lists!$M$15,Lists!$M$16),0))</f>
        <v/>
      </c>
      <c r="V89" s="22" t="str">
        <f aca="false">IF($U89="","",IF(OR($Q89="Danger",$U89&gt;=Lists!$M$10),"P1",IF($U89&gt;=Lists!$M$11,"P2","P3")))</f>
        <v/>
      </c>
      <c r="W89" s="24" t="str">
        <f aca="false">IF(OR($V89="",$B89=""),"",$B89+INDEX(Lists!$N$10:$N$12,MATCH($V89,Lists!$L$10:$L$12,0)))</f>
        <v/>
      </c>
      <c r="X89" s="13"/>
      <c r="Y89" s="13" t="s">
        <v>361</v>
      </c>
      <c r="Z89" s="13" t="s">
        <v>53</v>
      </c>
      <c r="AA89" s="17"/>
      <c r="AB89" s="13"/>
      <c r="AC89" s="22" t="str">
        <f aca="true">IF(OR($U89="",$B89=""),"",IF($AA89&lt;&gt;"",$AA89-$B89,TODAY()-$B89))</f>
        <v/>
      </c>
      <c r="AD89" s="22" t="str">
        <f aca="true">IF($W89="","",IF($Y89="Closed",IF($AA89="","Closed",IF($AA89&lt;=$W89,"Closed on time","Closed late")),IF(TODAY()&gt;$W89,"Overdue","Within time")))</f>
        <v/>
      </c>
      <c r="AE89" s="23"/>
      <c r="AF89" s="13"/>
      <c r="AG89" s="13"/>
      <c r="AH89" s="13"/>
      <c r="AI89" s="13"/>
      <c r="AJ89" s="13"/>
    </row>
    <row r="90" customFormat="false" ht="15" hidden="false" customHeight="false" outlineLevel="0" collapsed="false">
      <c r="A90" s="22" t="str">
        <f aca="false">IF($C90="","","R"&amp;TEXT(ROW()-4,"00000"))</f>
        <v>R00086</v>
      </c>
      <c r="B90" s="17" t="n">
        <v>46032</v>
      </c>
      <c r="C90" s="13" t="s">
        <v>252</v>
      </c>
      <c r="D90" s="22" t="str">
        <f aca="false">IF($C90="","",IFERROR(INDEX(Asset_Register!$C$5:$C$1000,MATCH($C90,Asset_Register!$A$5:$A$1000,0)),"Not in register"))</f>
        <v>Cooling tower fan 1</v>
      </c>
      <c r="E90" s="22" t="str">
        <f aca="false">IF($C90="","",IFERROR(INDEX(Asset_Register!$D$5:$D$1000,MATCH($C90,Asset_Register!$A$5:$A$1000,0)),"Not in register"))</f>
        <v>Acid plant</v>
      </c>
      <c r="F90" s="22" t="str">
        <f aca="false">IF($C90="","",IFERROR(INDEX(Asset_Register!$R$5:$R$1000,MATCH($C90,Asset_Register!$A$5:$A$1000,0)),"Not in register"))</f>
        <v>B</v>
      </c>
      <c r="G90" s="22" t="n">
        <f aca="false">IF($C90="","",IFERROR(INDEX(Asset_Register!$Q$5:$Q$1000,MATCH($C90,Asset_Register!$A$5:$A$1000,0)),"Not in register"))</f>
        <v>50</v>
      </c>
      <c r="H90" s="13" t="s">
        <v>48</v>
      </c>
      <c r="I90" s="13" t="s">
        <v>171</v>
      </c>
      <c r="J90" s="23" t="s">
        <v>368</v>
      </c>
      <c r="K90" s="13" t="n">
        <v>3.8</v>
      </c>
      <c r="L90" s="13" t="s">
        <v>359</v>
      </c>
      <c r="M90" s="13" t="n">
        <v>4.5</v>
      </c>
      <c r="N90" s="13" t="n">
        <v>7.1</v>
      </c>
      <c r="O90" s="13" t="s">
        <v>360</v>
      </c>
      <c r="P90" s="13"/>
      <c r="Q90" s="22" t="str">
        <f aca="false">IF($C90="","",IF($P90&lt;&gt;"",$P90,IF(AND(ISNUMBER($K90),ISNUMBER($M90),ISNUMBER($N90)),IF($O90="Lower is worse",IF($K90&lt;=$N90,"Danger",IF($K90&lt;=$M90,"Alert","OK")),IF($K90&gt;=$N90,"Danger",IF($K90&gt;=$M90,"Alert","OK"))),"Not set")))</f>
        <v>OK</v>
      </c>
      <c r="R90" s="22" t="n">
        <f aca="false">IF(OR($Q90="",$Q90="Not set"),"",MATCH($Q90,Lists!$F$2:$F$4,0)-1)</f>
        <v>0</v>
      </c>
      <c r="S90" s="23"/>
      <c r="T90" s="23"/>
      <c r="U90" s="22" t="str">
        <f aca="false">IF(OR($Q90="",$Q90="OK",$Q90="Not set",NOT(ISNUMBER($G90))),"",ROUND($G90*IF($Q90="Danger",Lists!$M$15,Lists!$M$16),0))</f>
        <v/>
      </c>
      <c r="V90" s="22" t="str">
        <f aca="false">IF($U90="","",IF(OR($Q90="Danger",$U90&gt;=Lists!$M$10),"P1",IF($U90&gt;=Lists!$M$11,"P2","P3")))</f>
        <v/>
      </c>
      <c r="W90" s="24" t="str">
        <f aca="false">IF(OR($V90="",$B90=""),"",$B90+INDEX(Lists!$N$10:$N$12,MATCH($V90,Lists!$L$10:$L$12,0)))</f>
        <v/>
      </c>
      <c r="X90" s="13"/>
      <c r="Y90" s="13" t="s">
        <v>361</v>
      </c>
      <c r="Z90" s="13" t="s">
        <v>53</v>
      </c>
      <c r="AA90" s="17"/>
      <c r="AB90" s="13"/>
      <c r="AC90" s="22" t="str">
        <f aca="true">IF(OR($U90="",$B90=""),"",IF($AA90&lt;&gt;"",$AA90-$B90,TODAY()-$B90))</f>
        <v/>
      </c>
      <c r="AD90" s="22" t="str">
        <f aca="true">IF($W90="","",IF($Y90="Closed",IF($AA90="","Closed",IF($AA90&lt;=$W90,"Closed on time","Closed late")),IF(TODAY()&gt;$W90,"Overdue","Within time")))</f>
        <v/>
      </c>
      <c r="AE90" s="23"/>
      <c r="AF90" s="13"/>
      <c r="AG90" s="13"/>
      <c r="AH90" s="13"/>
      <c r="AI90" s="13"/>
      <c r="AJ90" s="13"/>
    </row>
    <row r="91" customFormat="false" ht="15" hidden="false" customHeight="false" outlineLevel="0" collapsed="false">
      <c r="A91" s="22" t="str">
        <f aca="false">IF($C91="","","R"&amp;TEXT(ROW()-4,"00000"))</f>
        <v>R00087</v>
      </c>
      <c r="B91" s="17" t="n">
        <v>46032</v>
      </c>
      <c r="C91" s="13" t="s">
        <v>276</v>
      </c>
      <c r="D91" s="22" t="str">
        <f aca="false">IF($C91="","",IFERROR(INDEX(Asset_Register!$C$5:$C$1000,MATCH($C91,Asset_Register!$A$5:$A$1000,0)),"Not in register"))</f>
        <v>Calciner kiln 1080</v>
      </c>
      <c r="E91" s="22" t="str">
        <f aca="false">IF($C91="","",IFERROR(INDEX(Asset_Register!$D$5:$D$1000,MATCH($C91,Asset_Register!$A$5:$A$1000,0)),"Not in register"))</f>
        <v>Calciner</v>
      </c>
      <c r="F91" s="22" t="str">
        <f aca="false">IF($C91="","",IFERROR(INDEX(Asset_Register!$R$5:$R$1000,MATCH($C91,Asset_Register!$A$5:$A$1000,0)),"Not in register"))</f>
        <v>A</v>
      </c>
      <c r="G91" s="22" t="n">
        <f aca="false">IF($C91="","",IFERROR(INDEX(Asset_Register!$Q$5:$Q$1000,MATCH($C91,Asset_Register!$A$5:$A$1000,0)),"Not in register"))</f>
        <v>90</v>
      </c>
      <c r="H91" s="13" t="s">
        <v>54</v>
      </c>
      <c r="I91" s="13" t="s">
        <v>55</v>
      </c>
      <c r="J91" s="23" t="s">
        <v>369</v>
      </c>
      <c r="K91" s="13" t="n">
        <v>248</v>
      </c>
      <c r="L91" s="13" t="s">
        <v>367</v>
      </c>
      <c r="M91" s="13" t="n">
        <v>280</v>
      </c>
      <c r="N91" s="13" t="n">
        <v>350</v>
      </c>
      <c r="O91" s="13" t="s">
        <v>360</v>
      </c>
      <c r="P91" s="13"/>
      <c r="Q91" s="22" t="str">
        <f aca="false">IF($C91="","",IF($P91&lt;&gt;"",$P91,IF(AND(ISNUMBER($K91),ISNUMBER($M91),ISNUMBER($N91)),IF($O91="Lower is worse",IF($K91&lt;=$N91,"Danger",IF($K91&lt;=$M91,"Alert","OK")),IF($K91&gt;=$N91,"Danger",IF($K91&gt;=$M91,"Alert","OK"))),"Not set")))</f>
        <v>OK</v>
      </c>
      <c r="R91" s="22" t="n">
        <f aca="false">IF(OR($Q91="",$Q91="Not set"),"",MATCH($Q91,Lists!$F$2:$F$4,0)-1)</f>
        <v>0</v>
      </c>
      <c r="S91" s="23"/>
      <c r="T91" s="23"/>
      <c r="U91" s="22" t="str">
        <f aca="false">IF(OR($Q91="",$Q91="OK",$Q91="Not set",NOT(ISNUMBER($G91))),"",ROUND($G91*IF($Q91="Danger",Lists!$M$15,Lists!$M$16),0))</f>
        <v/>
      </c>
      <c r="V91" s="22" t="str">
        <f aca="false">IF($U91="","",IF(OR($Q91="Danger",$U91&gt;=Lists!$M$10),"P1",IF($U91&gt;=Lists!$M$11,"P2","P3")))</f>
        <v/>
      </c>
      <c r="W91" s="24" t="str">
        <f aca="false">IF(OR($V91="",$B91=""),"",$B91+INDEX(Lists!$N$10:$N$12,MATCH($V91,Lists!$L$10:$L$12,0)))</f>
        <v/>
      </c>
      <c r="X91" s="13"/>
      <c r="Y91" s="13" t="s">
        <v>361</v>
      </c>
      <c r="Z91" s="13" t="s">
        <v>53</v>
      </c>
      <c r="AA91" s="17"/>
      <c r="AB91" s="13"/>
      <c r="AC91" s="22" t="str">
        <f aca="true">IF(OR($U91="",$B91=""),"",IF($AA91&lt;&gt;"",$AA91-$B91,TODAY()-$B91))</f>
        <v/>
      </c>
      <c r="AD91" s="22" t="str">
        <f aca="true">IF($W91="","",IF($Y91="Closed",IF($AA91="","Closed",IF($AA91&lt;=$W91,"Closed on time","Closed late")),IF(TODAY()&gt;$W91,"Overdue","Within time")))</f>
        <v/>
      </c>
      <c r="AE91" s="23"/>
      <c r="AF91" s="13"/>
      <c r="AG91" s="13"/>
      <c r="AH91" s="13"/>
      <c r="AI91" s="13"/>
      <c r="AJ91" s="13"/>
    </row>
    <row r="92" customFormat="false" ht="15" hidden="false" customHeight="false" outlineLevel="0" collapsed="false">
      <c r="A92" s="22" t="str">
        <f aca="false">IF($C92="","","R"&amp;TEXT(ROW()-4,"00000"))</f>
        <v>R00088</v>
      </c>
      <c r="B92" s="17" t="n">
        <v>46032</v>
      </c>
      <c r="C92" s="13" t="s">
        <v>252</v>
      </c>
      <c r="D92" s="22" t="str">
        <f aca="false">IF($C92="","",IFERROR(INDEX(Asset_Register!$C$5:$C$1000,MATCH($C92,Asset_Register!$A$5:$A$1000,0)),"Not in register"))</f>
        <v>Cooling tower fan 1</v>
      </c>
      <c r="E92" s="22" t="str">
        <f aca="false">IF($C92="","",IFERROR(INDEX(Asset_Register!$D$5:$D$1000,MATCH($C92,Asset_Register!$A$5:$A$1000,0)),"Not in register"))</f>
        <v>Acid plant</v>
      </c>
      <c r="F92" s="22" t="str">
        <f aca="false">IF($C92="","",IFERROR(INDEX(Asset_Register!$R$5:$R$1000,MATCH($C92,Asset_Register!$A$5:$A$1000,0)),"Not in register"))</f>
        <v>B</v>
      </c>
      <c r="G92" s="22" t="n">
        <f aca="false">IF($C92="","",IFERROR(INDEX(Asset_Register!$Q$5:$Q$1000,MATCH($C92,Asset_Register!$A$5:$A$1000,0)),"Not in register"))</f>
        <v>50</v>
      </c>
      <c r="H92" s="13" t="s">
        <v>74</v>
      </c>
      <c r="I92" s="13" t="s">
        <v>75</v>
      </c>
      <c r="J92" s="23" t="s">
        <v>370</v>
      </c>
      <c r="K92" s="13" t="n">
        <v>14</v>
      </c>
      <c r="L92" s="13" t="s">
        <v>365</v>
      </c>
      <c r="M92" s="13" t="n">
        <v>30</v>
      </c>
      <c r="N92" s="13" t="n">
        <v>60</v>
      </c>
      <c r="O92" s="13" t="s">
        <v>360</v>
      </c>
      <c r="P92" s="13"/>
      <c r="Q92" s="22" t="str">
        <f aca="false">IF($C92="","",IF($P92&lt;&gt;"",$P92,IF(AND(ISNUMBER($K92),ISNUMBER($M92),ISNUMBER($N92)),IF($O92="Lower is worse",IF($K92&lt;=$N92,"Danger",IF($K92&lt;=$M92,"Alert","OK")),IF($K92&gt;=$N92,"Danger",IF($K92&gt;=$M92,"Alert","OK"))),"Not set")))</f>
        <v>OK</v>
      </c>
      <c r="R92" s="22" t="n">
        <f aca="false">IF(OR($Q92="",$Q92="Not set"),"",MATCH($Q92,Lists!$F$2:$F$4,0)-1)</f>
        <v>0</v>
      </c>
      <c r="S92" s="23"/>
      <c r="T92" s="23"/>
      <c r="U92" s="22" t="str">
        <f aca="false">IF(OR($Q92="",$Q92="OK",$Q92="Not set",NOT(ISNUMBER($G92))),"",ROUND($G92*IF($Q92="Danger",Lists!$M$15,Lists!$M$16),0))</f>
        <v/>
      </c>
      <c r="V92" s="22" t="str">
        <f aca="false">IF($U92="","",IF(OR($Q92="Danger",$U92&gt;=Lists!$M$10),"P1",IF($U92&gt;=Lists!$M$11,"P2","P3")))</f>
        <v/>
      </c>
      <c r="W92" s="24" t="str">
        <f aca="false">IF(OR($V92="",$B92=""),"",$B92+INDEX(Lists!$N$10:$N$12,MATCH($V92,Lists!$L$10:$L$12,0)))</f>
        <v/>
      </c>
      <c r="X92" s="13"/>
      <c r="Y92" s="13" t="s">
        <v>361</v>
      </c>
      <c r="Z92" s="13" t="s">
        <v>53</v>
      </c>
      <c r="AA92" s="17"/>
      <c r="AB92" s="13"/>
      <c r="AC92" s="22" t="str">
        <f aca="true">IF(OR($U92="",$B92=""),"",IF($AA92&lt;&gt;"",$AA92-$B92,TODAY()-$B92))</f>
        <v/>
      </c>
      <c r="AD92" s="22" t="str">
        <f aca="true">IF($W92="","",IF($Y92="Closed",IF($AA92="","Closed",IF($AA92&lt;=$W92,"Closed on time","Closed late")),IF(TODAY()&gt;$W92,"Overdue","Within time")))</f>
        <v/>
      </c>
      <c r="AE92" s="23"/>
      <c r="AF92" s="13"/>
      <c r="AG92" s="13"/>
      <c r="AH92" s="13"/>
      <c r="AI92" s="13"/>
      <c r="AJ92" s="13"/>
    </row>
    <row r="93" customFormat="false" ht="15" hidden="false" customHeight="false" outlineLevel="0" collapsed="false">
      <c r="A93" s="22" t="str">
        <f aca="false">IF($C93="","","R"&amp;TEXT(ROW()-4,"00000"))</f>
        <v>R00089</v>
      </c>
      <c r="B93" s="17" t="n">
        <v>46032</v>
      </c>
      <c r="C93" s="13" t="s">
        <v>324</v>
      </c>
      <c r="D93" s="22" t="str">
        <f aca="false">IF($C93="","",IFERROR(INDEX(Asset_Register!$C$5:$C$1000,MATCH($C93,Asset_Register!$A$5:$A$1000,0)),"Not in register"))</f>
        <v>Front-end loader HV-03</v>
      </c>
      <c r="E93" s="22" t="str">
        <f aca="false">IF($C93="","",IFERROR(INDEX(Asset_Register!$D$5:$D$1000,MATCH($C93,Asset_Register!$A$5:$A$1000,0)),"Not in register"))</f>
        <v>Mobile fleet</v>
      </c>
      <c r="F93" s="22" t="str">
        <f aca="false">IF($C93="","",IFERROR(INDEX(Asset_Register!$R$5:$R$1000,MATCH($C93,Asset_Register!$A$5:$A$1000,0)),"Not in register"))</f>
        <v>B</v>
      </c>
      <c r="G93" s="22" t="n">
        <f aca="false">IF($C93="","",IFERROR(INDEX(Asset_Register!$Q$5:$Q$1000,MATCH($C93,Asset_Register!$A$5:$A$1000,0)),"Not in register"))</f>
        <v>67</v>
      </c>
      <c r="H93" s="13" t="s">
        <v>74</v>
      </c>
      <c r="I93" s="13" t="s">
        <v>75</v>
      </c>
      <c r="J93" s="23" t="s">
        <v>371</v>
      </c>
      <c r="K93" s="13" t="n">
        <v>10</v>
      </c>
      <c r="L93" s="13" t="s">
        <v>365</v>
      </c>
      <c r="M93" s="13" t="n">
        <v>20</v>
      </c>
      <c r="N93" s="13" t="n">
        <v>30</v>
      </c>
      <c r="O93" s="13" t="s">
        <v>360</v>
      </c>
      <c r="P93" s="13"/>
      <c r="Q93" s="22" t="str">
        <f aca="false">IF($C93="","",IF($P93&lt;&gt;"",$P93,IF(AND(ISNUMBER($K93),ISNUMBER($M93),ISNUMBER($N93)),IF($O93="Lower is worse",IF($K93&lt;=$N93,"Danger",IF($K93&lt;=$M93,"Alert","OK")),IF($K93&gt;=$N93,"Danger",IF($K93&gt;=$M93,"Alert","OK"))),"Not set")))</f>
        <v>OK</v>
      </c>
      <c r="R93" s="22" t="n">
        <f aca="false">IF(OR($Q93="",$Q93="Not set"),"",MATCH($Q93,Lists!$F$2:$F$4,0)-1)</f>
        <v>0</v>
      </c>
      <c r="S93" s="23"/>
      <c r="T93" s="23"/>
      <c r="U93" s="22" t="str">
        <f aca="false">IF(OR($Q93="",$Q93="OK",$Q93="Not set",NOT(ISNUMBER($G93))),"",ROUND($G93*IF($Q93="Danger",Lists!$M$15,Lists!$M$16),0))</f>
        <v/>
      </c>
      <c r="V93" s="22" t="str">
        <f aca="false">IF($U93="","",IF(OR($Q93="Danger",$U93&gt;=Lists!$M$10),"P1",IF($U93&gt;=Lists!$M$11,"P2","P3")))</f>
        <v/>
      </c>
      <c r="W93" s="24" t="str">
        <f aca="false">IF(OR($V93="",$B93=""),"",$B93+INDEX(Lists!$N$10:$N$12,MATCH($V93,Lists!$L$10:$L$12,0)))</f>
        <v/>
      </c>
      <c r="X93" s="13"/>
      <c r="Y93" s="13" t="s">
        <v>361</v>
      </c>
      <c r="Z93" s="13" t="s">
        <v>53</v>
      </c>
      <c r="AA93" s="17"/>
      <c r="AB93" s="13"/>
      <c r="AC93" s="22" t="str">
        <f aca="true">IF(OR($U93="",$B93=""),"",IF($AA93&lt;&gt;"",$AA93-$B93,TODAY()-$B93))</f>
        <v/>
      </c>
      <c r="AD93" s="22" t="str">
        <f aca="true">IF($W93="","",IF($Y93="Closed",IF($AA93="","Closed",IF($AA93&lt;=$W93,"Closed on time","Closed late")),IF(TODAY()&gt;$W93,"Overdue","Within time")))</f>
        <v/>
      </c>
      <c r="AE93" s="23"/>
      <c r="AF93" s="13"/>
      <c r="AG93" s="13"/>
      <c r="AH93" s="13"/>
      <c r="AI93" s="13"/>
      <c r="AJ93" s="13"/>
    </row>
    <row r="94" customFormat="false" ht="15" hidden="false" customHeight="false" outlineLevel="0" collapsed="false">
      <c r="A94" s="22" t="str">
        <f aca="false">IF($C94="","","R"&amp;TEXT(ROW()-4,"00000"))</f>
        <v>R00090</v>
      </c>
      <c r="B94" s="17" t="n">
        <v>46032</v>
      </c>
      <c r="C94" s="13" t="s">
        <v>316</v>
      </c>
      <c r="D94" s="22" t="str">
        <f aca="false">IF($C94="","",IFERROR(INDEX(Asset_Register!$C$5:$C$1000,MATCH($C94,Asset_Register!$A$5:$A$1000,0)),"Not in register"))</f>
        <v>Dozer HV-01</v>
      </c>
      <c r="E94" s="22" t="str">
        <f aca="false">IF($C94="","",IFERROR(INDEX(Asset_Register!$D$5:$D$1000,MATCH($C94,Asset_Register!$A$5:$A$1000,0)),"Not in register"))</f>
        <v>Mobile fleet</v>
      </c>
      <c r="F94" s="22" t="str">
        <f aca="false">IF($C94="","",IFERROR(INDEX(Asset_Register!$R$5:$R$1000,MATCH($C94,Asset_Register!$A$5:$A$1000,0)),"Not in register"))</f>
        <v>B</v>
      </c>
      <c r="G94" s="22" t="n">
        <f aca="false">IF($C94="","",IFERROR(INDEX(Asset_Register!$Q$5:$Q$1000,MATCH($C94,Asset_Register!$A$5:$A$1000,0)),"Not in register"))</f>
        <v>69</v>
      </c>
      <c r="H94" s="13" t="s">
        <v>74</v>
      </c>
      <c r="I94" s="13" t="s">
        <v>75</v>
      </c>
      <c r="J94" s="23" t="s">
        <v>372</v>
      </c>
      <c r="K94" s="13" t="n">
        <v>25</v>
      </c>
      <c r="L94" s="13" t="s">
        <v>365</v>
      </c>
      <c r="M94" s="13" t="n">
        <v>60</v>
      </c>
      <c r="N94" s="13" t="n">
        <v>100</v>
      </c>
      <c r="O94" s="13" t="s">
        <v>360</v>
      </c>
      <c r="P94" s="13"/>
      <c r="Q94" s="22" t="str">
        <f aca="false">IF($C94="","",IF($P94&lt;&gt;"",$P94,IF(AND(ISNUMBER($K94),ISNUMBER($M94),ISNUMBER($N94)),IF($O94="Lower is worse",IF($K94&lt;=$N94,"Danger",IF($K94&lt;=$M94,"Alert","OK")),IF($K94&gt;=$N94,"Danger",IF($K94&gt;=$M94,"Alert","OK"))),"Not set")))</f>
        <v>OK</v>
      </c>
      <c r="R94" s="22" t="n">
        <f aca="false">IF(OR($Q94="",$Q94="Not set"),"",MATCH($Q94,Lists!$F$2:$F$4,0)-1)</f>
        <v>0</v>
      </c>
      <c r="S94" s="23"/>
      <c r="T94" s="23"/>
      <c r="U94" s="22" t="str">
        <f aca="false">IF(OR($Q94="",$Q94="OK",$Q94="Not set",NOT(ISNUMBER($G94))),"",ROUND($G94*IF($Q94="Danger",Lists!$M$15,Lists!$M$16),0))</f>
        <v/>
      </c>
      <c r="V94" s="22" t="str">
        <f aca="false">IF($U94="","",IF(OR($Q94="Danger",$U94&gt;=Lists!$M$10),"P1",IF($U94&gt;=Lists!$M$11,"P2","P3")))</f>
        <v/>
      </c>
      <c r="W94" s="24" t="str">
        <f aca="false">IF(OR($V94="",$B94=""),"",$B94+INDEX(Lists!$N$10:$N$12,MATCH($V94,Lists!$L$10:$L$12,0)))</f>
        <v/>
      </c>
      <c r="X94" s="13"/>
      <c r="Y94" s="13" t="s">
        <v>361</v>
      </c>
      <c r="Z94" s="13" t="s">
        <v>53</v>
      </c>
      <c r="AA94" s="17"/>
      <c r="AB94" s="13"/>
      <c r="AC94" s="22" t="str">
        <f aca="true">IF(OR($U94="",$B94=""),"",IF($AA94&lt;&gt;"",$AA94-$B94,TODAY()-$B94))</f>
        <v/>
      </c>
      <c r="AD94" s="22" t="str">
        <f aca="true">IF($W94="","",IF($Y94="Closed",IF($AA94="","Closed",IF($AA94&lt;=$W94,"Closed on time","Closed late")),IF(TODAY()&gt;$W94,"Overdue","Within time")))</f>
        <v/>
      </c>
      <c r="AE94" s="23"/>
      <c r="AF94" s="13"/>
      <c r="AG94" s="13"/>
      <c r="AH94" s="13"/>
      <c r="AI94" s="13"/>
      <c r="AJ94" s="13"/>
    </row>
    <row r="95" customFormat="false" ht="15" hidden="false" customHeight="false" outlineLevel="0" collapsed="false">
      <c r="A95" s="22" t="str">
        <f aca="false">IF($C95="","","R"&amp;TEXT(ROW()-4,"00000"))</f>
        <v>R00091</v>
      </c>
      <c r="B95" s="17" t="n">
        <v>46032</v>
      </c>
      <c r="C95" s="13" t="s">
        <v>321</v>
      </c>
      <c r="D95" s="22" t="str">
        <f aca="false">IF($C95="","",IFERROR(INDEX(Asset_Register!$C$5:$C$1000,MATCH($C95,Asset_Register!$A$5:$A$1000,0)),"Not in register"))</f>
        <v>Compactor HV-02</v>
      </c>
      <c r="E95" s="22" t="str">
        <f aca="false">IF($C95="","",IFERROR(INDEX(Asset_Register!$D$5:$D$1000,MATCH($C95,Asset_Register!$A$5:$A$1000,0)),"Not in register"))</f>
        <v>Mobile fleet</v>
      </c>
      <c r="F95" s="22" t="str">
        <f aca="false">IF($C95="","",IFERROR(INDEX(Asset_Register!$R$5:$R$1000,MATCH($C95,Asset_Register!$A$5:$A$1000,0)),"Not in register"))</f>
        <v>B</v>
      </c>
      <c r="G95" s="22" t="n">
        <f aca="false">IF($C95="","",IFERROR(INDEX(Asset_Register!$Q$5:$Q$1000,MATCH($C95,Asset_Register!$A$5:$A$1000,0)),"Not in register"))</f>
        <v>58</v>
      </c>
      <c r="H95" s="13" t="s">
        <v>74</v>
      </c>
      <c r="I95" s="13" t="s">
        <v>75</v>
      </c>
      <c r="J95" s="23" t="s">
        <v>372</v>
      </c>
      <c r="K95" s="13" t="n">
        <v>19</v>
      </c>
      <c r="L95" s="13" t="s">
        <v>365</v>
      </c>
      <c r="M95" s="13" t="n">
        <v>60</v>
      </c>
      <c r="N95" s="13" t="n">
        <v>100</v>
      </c>
      <c r="O95" s="13" t="s">
        <v>360</v>
      </c>
      <c r="P95" s="13"/>
      <c r="Q95" s="22" t="str">
        <f aca="false">IF($C95="","",IF($P95&lt;&gt;"",$P95,IF(AND(ISNUMBER($K95),ISNUMBER($M95),ISNUMBER($N95)),IF($O95="Lower is worse",IF($K95&lt;=$N95,"Danger",IF($K95&lt;=$M95,"Alert","OK")),IF($K95&gt;=$N95,"Danger",IF($K95&gt;=$M95,"Alert","OK"))),"Not set")))</f>
        <v>OK</v>
      </c>
      <c r="R95" s="22" t="n">
        <f aca="false">IF(OR($Q95="",$Q95="Not set"),"",MATCH($Q95,Lists!$F$2:$F$4,0)-1)</f>
        <v>0</v>
      </c>
      <c r="S95" s="23"/>
      <c r="T95" s="23"/>
      <c r="U95" s="22" t="str">
        <f aca="false">IF(OR($Q95="",$Q95="OK",$Q95="Not set",NOT(ISNUMBER($G95))),"",ROUND($G95*IF($Q95="Danger",Lists!$M$15,Lists!$M$16),0))</f>
        <v/>
      </c>
      <c r="V95" s="22" t="str">
        <f aca="false">IF($U95="","",IF(OR($Q95="Danger",$U95&gt;=Lists!$M$10),"P1",IF($U95&gt;=Lists!$M$11,"P2","P3")))</f>
        <v/>
      </c>
      <c r="W95" s="24" t="str">
        <f aca="false">IF(OR($V95="",$B95=""),"",$B95+INDEX(Lists!$N$10:$N$12,MATCH($V95,Lists!$L$10:$L$12,0)))</f>
        <v/>
      </c>
      <c r="X95" s="13"/>
      <c r="Y95" s="13" t="s">
        <v>361</v>
      </c>
      <c r="Z95" s="13" t="s">
        <v>53</v>
      </c>
      <c r="AA95" s="17"/>
      <c r="AB95" s="13"/>
      <c r="AC95" s="22" t="str">
        <f aca="true">IF(OR($U95="",$B95=""),"",IF($AA95&lt;&gt;"",$AA95-$B95,TODAY()-$B95))</f>
        <v/>
      </c>
      <c r="AD95" s="22" t="str">
        <f aca="true">IF($W95="","",IF($Y95="Closed",IF($AA95="","Closed",IF($AA95&lt;=$W95,"Closed on time","Closed late")),IF(TODAY()&gt;$W95,"Overdue","Within time")))</f>
        <v/>
      </c>
      <c r="AE95" s="23"/>
      <c r="AF95" s="13"/>
      <c r="AG95" s="13"/>
      <c r="AH95" s="13"/>
      <c r="AI95" s="13"/>
      <c r="AJ95" s="13"/>
    </row>
    <row r="96" customFormat="false" ht="15" hidden="false" customHeight="false" outlineLevel="0" collapsed="false">
      <c r="A96" s="22" t="str">
        <f aca="false">IF($C96="","","R"&amp;TEXT(ROW()-4,"00000"))</f>
        <v>R00092</v>
      </c>
      <c r="B96" s="17" t="n">
        <v>46032</v>
      </c>
      <c r="C96" s="13" t="s">
        <v>227</v>
      </c>
      <c r="D96" s="22" t="str">
        <f aca="false">IF($C96="","",IFERROR(INDEX(Asset_Register!$C$5:$C$1000,MATCH($C96,Asset_Register!$A$5:$A$1000,0)),"Not in register"))</f>
        <v>Interpass tower acid pump</v>
      </c>
      <c r="E96" s="22" t="str">
        <f aca="false">IF($C96="","",IFERROR(INDEX(Asset_Register!$D$5:$D$1000,MATCH($C96,Asset_Register!$A$5:$A$1000,0)),"Not in register"))</f>
        <v>Acid plant</v>
      </c>
      <c r="F96" s="22" t="str">
        <f aca="false">IF($C96="","",IFERROR(INDEX(Asset_Register!$R$5:$R$1000,MATCH($C96,Asset_Register!$A$5:$A$1000,0)),"Not in register"))</f>
        <v>A</v>
      </c>
      <c r="G96" s="22" t="n">
        <f aca="false">IF($C96="","",IFERROR(INDEX(Asset_Register!$Q$5:$Q$1000,MATCH($C96,Asset_Register!$A$5:$A$1000,0)),"Not in register"))</f>
        <v>76</v>
      </c>
      <c r="H96" s="13" t="s">
        <v>48</v>
      </c>
      <c r="I96" s="13" t="s">
        <v>171</v>
      </c>
      <c r="J96" s="23" t="s">
        <v>388</v>
      </c>
      <c r="K96" s="13"/>
      <c r="L96" s="13"/>
      <c r="M96" s="13"/>
      <c r="N96" s="13"/>
      <c r="O96" s="13"/>
      <c r="P96" s="13" t="s">
        <v>104</v>
      </c>
      <c r="Q96" s="22" t="str">
        <f aca="false">IF($C96="","",IF($P96&lt;&gt;"",$P96,IF(AND(ISNUMBER($K96),ISNUMBER($M96),ISNUMBER($N96)),IF($O96="Lower is worse",IF($K96&lt;=$N96,"Danger",IF($K96&lt;=$M96,"Alert","OK")),IF($K96&gt;=$N96,"Danger",IF($K96&gt;=$M96,"Alert","OK"))),"Not set")))</f>
        <v>Alert</v>
      </c>
      <c r="R96" s="22" t="n">
        <f aca="false">IF(OR($Q96="",$Q96="Not set"),"",MATCH($Q96,Lists!$F$2:$F$4,0)-1)</f>
        <v>1</v>
      </c>
      <c r="S96" s="23" t="s">
        <v>389</v>
      </c>
      <c r="T96" s="23" t="s">
        <v>390</v>
      </c>
      <c r="U96" s="22" t="n">
        <f aca="false">IF(OR($Q96="",$Q96="OK",$Q96="Not set",NOT(ISNUMBER($G96))),"",ROUND($G96*IF($Q96="Danger",Lists!$M$15,Lists!$M$16),0))</f>
        <v>46</v>
      </c>
      <c r="V96" s="22" t="str">
        <f aca="false">IF($U96="","",IF(OR($Q96="Danger",$U96&gt;=Lists!$M$10),"P1",IF($U96&gt;=Lists!$M$11,"P2","P3")))</f>
        <v>P2</v>
      </c>
      <c r="W96" s="24" t="n">
        <f aca="false">IF(OR($V96="",$B96=""),"",$B96+INDEX(Lists!$N$10:$N$12,MATCH($V96,Lists!$L$10:$L$12,0)))</f>
        <v>46062</v>
      </c>
      <c r="X96" s="13" t="s">
        <v>391</v>
      </c>
      <c r="Y96" s="13" t="s">
        <v>392</v>
      </c>
      <c r="Z96" s="13" t="s">
        <v>53</v>
      </c>
      <c r="AA96" s="17" t="n">
        <v>46052</v>
      </c>
      <c r="AB96" s="13" t="s">
        <v>393</v>
      </c>
      <c r="AC96" s="22" t="n">
        <f aca="true">IF(OR($U96="",$B96=""),"",IF($AA96&lt;&gt;"",$AA96-$B96,TODAY()-$B96))</f>
        <v>20</v>
      </c>
      <c r="AD96" s="22" t="str">
        <f aca="true">IF($W96="","",IF($Y96="Closed",IF($AA96="","Closed",IF($AA96&lt;=$W96,"Closed on time","Closed late")),IF(TODAY()&gt;$W96,"Overdue","Within time")))</f>
        <v>Closed on time</v>
      </c>
      <c r="AE96" s="23"/>
      <c r="AF96" s="13"/>
      <c r="AG96" s="13"/>
      <c r="AH96" s="13"/>
      <c r="AI96" s="13"/>
      <c r="AJ96" s="13"/>
    </row>
    <row r="97" customFormat="false" ht="15" hidden="false" customHeight="false" outlineLevel="0" collapsed="false">
      <c r="A97" s="22" t="str">
        <f aca="false">IF($C97="","","R"&amp;TEXT(ROW()-4,"00000"))</f>
        <v>R00093</v>
      </c>
      <c r="B97" s="17" t="n">
        <v>46034</v>
      </c>
      <c r="C97" s="13" t="s">
        <v>208</v>
      </c>
      <c r="D97" s="22" t="str">
        <f aca="false">IF($C97="","",IFERROR(INDEX(Asset_Register!$C$5:$C$1000,MATCH($C97,Asset_Register!$A$5:$A$1000,0)),"Not in register"))</f>
        <v>Main air blower</v>
      </c>
      <c r="E97" s="22" t="str">
        <f aca="false">IF($C97="","",IFERROR(INDEX(Asset_Register!$D$5:$D$1000,MATCH($C97,Asset_Register!$A$5:$A$1000,0)),"Not in register"))</f>
        <v>Acid plant</v>
      </c>
      <c r="F97" s="22" t="str">
        <f aca="false">IF($C97="","",IFERROR(INDEX(Asset_Register!$R$5:$R$1000,MATCH($C97,Asset_Register!$A$5:$A$1000,0)),"Not in register"))</f>
        <v>A</v>
      </c>
      <c r="G97" s="22" t="n">
        <f aca="false">IF($C97="","",IFERROR(INDEX(Asset_Register!$Q$5:$Q$1000,MATCH($C97,Asset_Register!$A$5:$A$1000,0)),"Not in register"))</f>
        <v>87</v>
      </c>
      <c r="H97" s="13" t="s">
        <v>48</v>
      </c>
      <c r="I97" s="13" t="s">
        <v>171</v>
      </c>
      <c r="J97" s="23" t="s">
        <v>358</v>
      </c>
      <c r="K97" s="13" t="n">
        <v>2.3</v>
      </c>
      <c r="L97" s="13" t="s">
        <v>359</v>
      </c>
      <c r="M97" s="13" t="n">
        <v>4.5</v>
      </c>
      <c r="N97" s="13" t="n">
        <v>7.1</v>
      </c>
      <c r="O97" s="13" t="s">
        <v>360</v>
      </c>
      <c r="P97" s="13"/>
      <c r="Q97" s="22" t="str">
        <f aca="false">IF($C97="","",IF($P97&lt;&gt;"",$P97,IF(AND(ISNUMBER($K97),ISNUMBER($M97),ISNUMBER($N97)),IF($O97="Lower is worse",IF($K97&lt;=$N97,"Danger",IF($K97&lt;=$M97,"Alert","OK")),IF($K97&gt;=$N97,"Danger",IF($K97&gt;=$M97,"Alert","OK"))),"Not set")))</f>
        <v>OK</v>
      </c>
      <c r="R97" s="22" t="n">
        <f aca="false">IF(OR($Q97="",$Q97="Not set"),"",MATCH($Q97,Lists!$F$2:$F$4,0)-1)</f>
        <v>0</v>
      </c>
      <c r="S97" s="23"/>
      <c r="T97" s="23"/>
      <c r="U97" s="22" t="str">
        <f aca="false">IF(OR($Q97="",$Q97="OK",$Q97="Not set",NOT(ISNUMBER($G97))),"",ROUND($G97*IF($Q97="Danger",Lists!$M$15,Lists!$M$16),0))</f>
        <v/>
      </c>
      <c r="V97" s="22" t="str">
        <f aca="false">IF($U97="","",IF(OR($Q97="Danger",$U97&gt;=Lists!$M$10),"P1",IF($U97&gt;=Lists!$M$11,"P2","P3")))</f>
        <v/>
      </c>
      <c r="W97" s="24" t="str">
        <f aca="false">IF(OR($V97="",$B97=""),"",$B97+INDEX(Lists!$N$10:$N$12,MATCH($V97,Lists!$L$10:$L$12,0)))</f>
        <v/>
      </c>
      <c r="X97" s="13"/>
      <c r="Y97" s="13" t="s">
        <v>361</v>
      </c>
      <c r="Z97" s="13" t="s">
        <v>53</v>
      </c>
      <c r="AA97" s="17"/>
      <c r="AB97" s="13"/>
      <c r="AC97" s="22" t="str">
        <f aca="true">IF(OR($U97="",$B97=""),"",IF($AA97&lt;&gt;"",$AA97-$B97,TODAY()-$B97))</f>
        <v/>
      </c>
      <c r="AD97" s="22" t="str">
        <f aca="true">IF($W97="","",IF($Y97="Closed",IF($AA97="","Closed",IF($AA97&lt;=$W97,"Closed on time","Closed late")),IF(TODAY()&gt;$W97,"Overdue","Within time")))</f>
        <v/>
      </c>
      <c r="AE97" s="23"/>
      <c r="AF97" s="13"/>
      <c r="AG97" s="13"/>
      <c r="AH97" s="13"/>
      <c r="AI97" s="13"/>
      <c r="AJ97" s="13"/>
    </row>
    <row r="98" customFormat="false" ht="15" hidden="false" customHeight="false" outlineLevel="0" collapsed="false">
      <c r="A98" s="22" t="str">
        <f aca="false">IF($C98="","","R"&amp;TEXT(ROW()-4,"00000"))</f>
        <v>R00094</v>
      </c>
      <c r="B98" s="17" t="n">
        <v>46037</v>
      </c>
      <c r="C98" s="13" t="s">
        <v>230</v>
      </c>
      <c r="D98" s="22" t="str">
        <f aca="false">IF($C98="","",IFERROR(INDEX(Asset_Register!$C$5:$C$1000,MATCH($C98,Asset_Register!$A$5:$A$1000,0)),"Not in register"))</f>
        <v>Final tower acid pump</v>
      </c>
      <c r="E98" s="22" t="str">
        <f aca="false">IF($C98="","",IFERROR(INDEX(Asset_Register!$D$5:$D$1000,MATCH($C98,Asset_Register!$A$5:$A$1000,0)),"Not in register"))</f>
        <v>Acid plant</v>
      </c>
      <c r="F98" s="22" t="str">
        <f aca="false">IF($C98="","",IFERROR(INDEX(Asset_Register!$R$5:$R$1000,MATCH($C98,Asset_Register!$A$5:$A$1000,0)),"Not in register"))</f>
        <v>B</v>
      </c>
      <c r="G98" s="22" t="n">
        <f aca="false">IF($C98="","",IFERROR(INDEX(Asset_Register!$Q$5:$Q$1000,MATCH($C98,Asset_Register!$A$5:$A$1000,0)),"Not in register"))</f>
        <v>66</v>
      </c>
      <c r="H98" s="13" t="s">
        <v>48</v>
      </c>
      <c r="I98" s="13" t="s">
        <v>171</v>
      </c>
      <c r="J98" s="23" t="s">
        <v>358</v>
      </c>
      <c r="K98" s="13" t="n">
        <v>3.4</v>
      </c>
      <c r="L98" s="13" t="s">
        <v>359</v>
      </c>
      <c r="M98" s="13" t="n">
        <v>4.5</v>
      </c>
      <c r="N98" s="13" t="n">
        <v>7.1</v>
      </c>
      <c r="O98" s="13" t="s">
        <v>360</v>
      </c>
      <c r="P98" s="13"/>
      <c r="Q98" s="22" t="str">
        <f aca="false">IF($C98="","",IF($P98&lt;&gt;"",$P98,IF(AND(ISNUMBER($K98),ISNUMBER($M98),ISNUMBER($N98)),IF($O98="Lower is worse",IF($K98&lt;=$N98,"Danger",IF($K98&lt;=$M98,"Alert","OK")),IF($K98&gt;=$N98,"Danger",IF($K98&gt;=$M98,"Alert","OK"))),"Not set")))</f>
        <v>OK</v>
      </c>
      <c r="R98" s="22" t="n">
        <f aca="false">IF(OR($Q98="",$Q98="Not set"),"",MATCH($Q98,Lists!$F$2:$F$4,0)-1)</f>
        <v>0</v>
      </c>
      <c r="S98" s="23"/>
      <c r="T98" s="23"/>
      <c r="U98" s="22" t="str">
        <f aca="false">IF(OR($Q98="",$Q98="OK",$Q98="Not set",NOT(ISNUMBER($G98))),"",ROUND($G98*IF($Q98="Danger",Lists!$M$15,Lists!$M$16),0))</f>
        <v/>
      </c>
      <c r="V98" s="22" t="str">
        <f aca="false">IF($U98="","",IF(OR($Q98="Danger",$U98&gt;=Lists!$M$10),"P1",IF($U98&gt;=Lists!$M$11,"P2","P3")))</f>
        <v/>
      </c>
      <c r="W98" s="24" t="str">
        <f aca="false">IF(OR($V98="",$B98=""),"",$B98+INDEX(Lists!$N$10:$N$12,MATCH($V98,Lists!$L$10:$L$12,0)))</f>
        <v/>
      </c>
      <c r="X98" s="13"/>
      <c r="Y98" s="13" t="s">
        <v>361</v>
      </c>
      <c r="Z98" s="13" t="s">
        <v>53</v>
      </c>
      <c r="AA98" s="17"/>
      <c r="AB98" s="13"/>
      <c r="AC98" s="22" t="str">
        <f aca="true">IF(OR($U98="",$B98=""),"",IF($AA98&lt;&gt;"",$AA98-$B98,TODAY()-$B98))</f>
        <v/>
      </c>
      <c r="AD98" s="22" t="str">
        <f aca="true">IF($W98="","",IF($Y98="Closed",IF($AA98="","Closed",IF($AA98&lt;=$W98,"Closed on time","Closed late")),IF(TODAY()&gt;$W98,"Overdue","Within time")))</f>
        <v/>
      </c>
      <c r="AE98" s="23"/>
      <c r="AF98" s="13"/>
      <c r="AG98" s="13"/>
      <c r="AH98" s="13"/>
      <c r="AI98" s="13"/>
      <c r="AJ98" s="13"/>
    </row>
    <row r="99" customFormat="false" ht="15" hidden="false" customHeight="false" outlineLevel="0" collapsed="false">
      <c r="A99" s="22" t="str">
        <f aca="false">IF($C99="","","R"&amp;TEXT(ROW()-4,"00000"))</f>
        <v>R00095</v>
      </c>
      <c r="B99" s="17" t="n">
        <v>46040</v>
      </c>
      <c r="C99" s="13" t="s">
        <v>266</v>
      </c>
      <c r="D99" s="22" t="str">
        <f aca="false">IF($C99="","",IFERROR(INDEX(Asset_Register!$C$5:$C$1000,MATCH($C99,Asset_Register!$A$5:$A$1000,0)),"Not in register"))</f>
        <v>Acid transfer line</v>
      </c>
      <c r="E99" s="22" t="str">
        <f aca="false">IF($C99="","",IFERROR(INDEX(Asset_Register!$D$5:$D$1000,MATCH($C99,Asset_Register!$A$5:$A$1000,0)),"Not in register"))</f>
        <v>Acid plant</v>
      </c>
      <c r="F99" s="22" t="str">
        <f aca="false">IF($C99="","",IFERROR(INDEX(Asset_Register!$R$5:$R$1000,MATCH($C99,Asset_Register!$A$5:$A$1000,0)),"Not in register"))</f>
        <v>A</v>
      </c>
      <c r="G99" s="22" t="n">
        <f aca="false">IF($C99="","",IFERROR(INDEX(Asset_Register!$Q$5:$Q$1000,MATCH($C99,Asset_Register!$A$5:$A$1000,0)),"Not in register"))</f>
        <v>81</v>
      </c>
      <c r="H99" s="13" t="s">
        <v>69</v>
      </c>
      <c r="I99" s="13" t="s">
        <v>173</v>
      </c>
      <c r="J99" s="23" t="s">
        <v>373</v>
      </c>
      <c r="K99" s="13" t="n">
        <v>5.4</v>
      </c>
      <c r="L99" s="13" t="s">
        <v>374</v>
      </c>
      <c r="M99" s="13" t="n">
        <v>4.5</v>
      </c>
      <c r="N99" s="13" t="n">
        <v>4</v>
      </c>
      <c r="O99" s="13" t="s">
        <v>375</v>
      </c>
      <c r="P99" s="13"/>
      <c r="Q99" s="22" t="str">
        <f aca="false">IF($C99="","",IF($P99&lt;&gt;"",$P99,IF(AND(ISNUMBER($K99),ISNUMBER($M99),ISNUMBER($N99)),IF($O99="Lower is worse",IF($K99&lt;=$N99,"Danger",IF($K99&lt;=$M99,"Alert","OK")),IF($K99&gt;=$N99,"Danger",IF($K99&gt;=$M99,"Alert","OK"))),"Not set")))</f>
        <v>OK</v>
      </c>
      <c r="R99" s="22" t="n">
        <f aca="false">IF(OR($Q99="",$Q99="Not set"),"",MATCH($Q99,Lists!$F$2:$F$4,0)-1)</f>
        <v>0</v>
      </c>
      <c r="S99" s="23"/>
      <c r="T99" s="23"/>
      <c r="U99" s="22" t="str">
        <f aca="false">IF(OR($Q99="",$Q99="OK",$Q99="Not set",NOT(ISNUMBER($G99))),"",ROUND($G99*IF($Q99="Danger",Lists!$M$15,Lists!$M$16),0))</f>
        <v/>
      </c>
      <c r="V99" s="22" t="str">
        <f aca="false">IF($U99="","",IF(OR($Q99="Danger",$U99&gt;=Lists!$M$10),"P1",IF($U99&gt;=Lists!$M$11,"P2","P3")))</f>
        <v/>
      </c>
      <c r="W99" s="24" t="str">
        <f aca="false">IF(OR($V99="",$B99=""),"",$B99+INDEX(Lists!$N$10:$N$12,MATCH($V99,Lists!$L$10:$L$12,0)))</f>
        <v/>
      </c>
      <c r="X99" s="13"/>
      <c r="Y99" s="13" t="s">
        <v>361</v>
      </c>
      <c r="Z99" s="13" t="s">
        <v>376</v>
      </c>
      <c r="AA99" s="17"/>
      <c r="AB99" s="13"/>
      <c r="AC99" s="22" t="str">
        <f aca="true">IF(OR($U99="",$B99=""),"",IF($AA99&lt;&gt;"",$AA99-$B99,TODAY()-$B99))</f>
        <v/>
      </c>
      <c r="AD99" s="22" t="str">
        <f aca="true">IF($W99="","",IF($Y99="Closed",IF($AA99="","Closed",IF($AA99&lt;=$W99,"Closed on time","Closed late")),IF(TODAY()&gt;$W99,"Overdue","Within time")))</f>
        <v/>
      </c>
      <c r="AE99" s="23"/>
      <c r="AF99" s="13"/>
      <c r="AG99" s="13"/>
      <c r="AH99" s="13"/>
      <c r="AI99" s="13"/>
      <c r="AJ99" s="13"/>
    </row>
    <row r="100" customFormat="false" ht="23.85" hidden="false" customHeight="false" outlineLevel="0" collapsed="false">
      <c r="A100" s="22" t="str">
        <f aca="false">IF($C100="","","R"&amp;TEXT(ROW()-4,"00000"))</f>
        <v>R00096</v>
      </c>
      <c r="B100" s="17" t="n">
        <v>46042</v>
      </c>
      <c r="C100" s="13" t="s">
        <v>215</v>
      </c>
      <c r="D100" s="22" t="str">
        <f aca="false">IF($C100="","",IFERROR(INDEX(Asset_Register!$C$5:$C$1000,MATCH($C100,Asset_Register!$A$5:$A$1000,0)),"Not in register"))</f>
        <v>SO2 converter</v>
      </c>
      <c r="E100" s="22" t="str">
        <f aca="false">IF($C100="","",IFERROR(INDEX(Asset_Register!$D$5:$D$1000,MATCH($C100,Asset_Register!$A$5:$A$1000,0)),"Not in register"))</f>
        <v>Acid plant</v>
      </c>
      <c r="F100" s="22" t="str">
        <f aca="false">IF($C100="","",IFERROR(INDEX(Asset_Register!$R$5:$R$1000,MATCH($C100,Asset_Register!$A$5:$A$1000,0)),"Not in register"))</f>
        <v>A</v>
      </c>
      <c r="G100" s="22" t="n">
        <f aca="false">IF($C100="","",IFERROR(INDEX(Asset_Register!$Q$5:$Q$1000,MATCH($C100,Asset_Register!$A$5:$A$1000,0)),"Not in register"))</f>
        <v>86</v>
      </c>
      <c r="H100" s="13" t="s">
        <v>54</v>
      </c>
      <c r="I100" s="13" t="s">
        <v>55</v>
      </c>
      <c r="J100" s="23" t="s">
        <v>377</v>
      </c>
      <c r="K100" s="13" t="n">
        <v>7</v>
      </c>
      <c r="L100" s="13" t="s">
        <v>367</v>
      </c>
      <c r="M100" s="13" t="n">
        <v>30</v>
      </c>
      <c r="N100" s="13" t="n">
        <v>60</v>
      </c>
      <c r="O100" s="13" t="s">
        <v>360</v>
      </c>
      <c r="P100" s="13"/>
      <c r="Q100" s="22" t="str">
        <f aca="false">IF($C100="","",IF($P100&lt;&gt;"",$P100,IF(AND(ISNUMBER($K100),ISNUMBER($M100),ISNUMBER($N100)),IF($O100="Lower is worse",IF($K100&lt;=$N100,"Danger",IF($K100&lt;=$M100,"Alert","OK")),IF($K100&gt;=$N100,"Danger",IF($K100&gt;=$M100,"Alert","OK"))),"Not set")))</f>
        <v>OK</v>
      </c>
      <c r="R100" s="22" t="n">
        <f aca="false">IF(OR($Q100="",$Q100="Not set"),"",MATCH($Q100,Lists!$F$2:$F$4,0)-1)</f>
        <v>0</v>
      </c>
      <c r="S100" s="23"/>
      <c r="T100" s="23"/>
      <c r="U100" s="22" t="str">
        <f aca="false">IF(OR($Q100="",$Q100="OK",$Q100="Not set",NOT(ISNUMBER($G100))),"",ROUND($G100*IF($Q100="Danger",Lists!$M$15,Lists!$M$16),0))</f>
        <v/>
      </c>
      <c r="V100" s="22" t="str">
        <f aca="false">IF($U100="","",IF(OR($Q100="Danger",$U100&gt;=Lists!$M$10),"P1",IF($U100&gt;=Lists!$M$11,"P2","P3")))</f>
        <v/>
      </c>
      <c r="W100" s="24" t="str">
        <f aca="false">IF(OR($V100="",$B100=""),"",$B100+INDEX(Lists!$N$10:$N$12,MATCH($V100,Lists!$L$10:$L$12,0)))</f>
        <v/>
      </c>
      <c r="X100" s="13"/>
      <c r="Y100" s="13" t="s">
        <v>361</v>
      </c>
      <c r="Z100" s="13" t="s">
        <v>53</v>
      </c>
      <c r="AA100" s="17"/>
      <c r="AB100" s="13"/>
      <c r="AC100" s="22" t="str">
        <f aca="true">IF(OR($U100="",$B100=""),"",IF($AA100&lt;&gt;"",$AA100-$B100,TODAY()-$B100))</f>
        <v/>
      </c>
      <c r="AD100" s="22" t="str">
        <f aca="true">IF($W100="","",IF($Y100="Closed",IF($AA100="","Closed",IF($AA100&lt;=$W100,"Closed on time","Closed late")),IF(TODAY()&gt;$W100,"Overdue","Within time")))</f>
        <v/>
      </c>
      <c r="AE100" s="23"/>
      <c r="AF100" s="13"/>
      <c r="AG100" s="13"/>
      <c r="AH100" s="13"/>
      <c r="AI100" s="13"/>
      <c r="AJ100" s="13"/>
    </row>
    <row r="101" customFormat="false" ht="15" hidden="false" customHeight="false" outlineLevel="0" collapsed="false">
      <c r="A101" s="22" t="str">
        <f aca="false">IF($C101="","","R"&amp;TEXT(ROW()-4,"00000"))</f>
        <v>R00097</v>
      </c>
      <c r="B101" s="17" t="n">
        <v>46044</v>
      </c>
      <c r="C101" s="13" t="s">
        <v>220</v>
      </c>
      <c r="D101" s="22" t="str">
        <f aca="false">IF($C101="","",IFERROR(INDEX(Asset_Register!$C$5:$C$1000,MATCH($C101,Asset_Register!$A$5:$A$1000,0)),"Not in register"))</f>
        <v>Drying tower acid pump</v>
      </c>
      <c r="E101" s="22" t="str">
        <f aca="false">IF($C101="","",IFERROR(INDEX(Asset_Register!$D$5:$D$1000,MATCH($C101,Asset_Register!$A$5:$A$1000,0)),"Not in register"))</f>
        <v>Acid plant</v>
      </c>
      <c r="F101" s="22" t="str">
        <f aca="false">IF($C101="","",IFERROR(INDEX(Asset_Register!$R$5:$R$1000,MATCH($C101,Asset_Register!$A$5:$A$1000,0)),"Not in register"))</f>
        <v>A</v>
      </c>
      <c r="G101" s="22" t="n">
        <f aca="false">IF($C101="","",IFERROR(INDEX(Asset_Register!$Q$5:$Q$1000,MATCH($C101,Asset_Register!$A$5:$A$1000,0)),"Not in register"))</f>
        <v>74</v>
      </c>
      <c r="H101" s="13" t="s">
        <v>48</v>
      </c>
      <c r="I101" s="13" t="s">
        <v>171</v>
      </c>
      <c r="J101" s="23" t="s">
        <v>358</v>
      </c>
      <c r="K101" s="13" t="n">
        <v>3.3</v>
      </c>
      <c r="L101" s="13" t="s">
        <v>359</v>
      </c>
      <c r="M101" s="13" t="n">
        <v>4.5</v>
      </c>
      <c r="N101" s="13" t="n">
        <v>7.1</v>
      </c>
      <c r="O101" s="13" t="s">
        <v>360</v>
      </c>
      <c r="P101" s="13"/>
      <c r="Q101" s="22" t="str">
        <f aca="false">IF($C101="","",IF($P101&lt;&gt;"",$P101,IF(AND(ISNUMBER($K101),ISNUMBER($M101),ISNUMBER($N101)),IF($O101="Lower is worse",IF($K101&lt;=$N101,"Danger",IF($K101&lt;=$M101,"Alert","OK")),IF($K101&gt;=$N101,"Danger",IF($K101&gt;=$M101,"Alert","OK"))),"Not set")))</f>
        <v>OK</v>
      </c>
      <c r="R101" s="22" t="n">
        <f aca="false">IF(OR($Q101="",$Q101="Not set"),"",MATCH($Q101,Lists!$F$2:$F$4,0)-1)</f>
        <v>0</v>
      </c>
      <c r="S101" s="23"/>
      <c r="T101" s="23"/>
      <c r="U101" s="22" t="str">
        <f aca="false">IF(OR($Q101="",$Q101="OK",$Q101="Not set",NOT(ISNUMBER($G101))),"",ROUND($G101*IF($Q101="Danger",Lists!$M$15,Lists!$M$16),0))</f>
        <v/>
      </c>
      <c r="V101" s="22" t="str">
        <f aca="false">IF($U101="","",IF(OR($Q101="Danger",$U101&gt;=Lists!$M$10),"P1",IF($U101&gt;=Lists!$M$11,"P2","P3")))</f>
        <v/>
      </c>
      <c r="W101" s="24" t="str">
        <f aca="false">IF(OR($V101="",$B101=""),"",$B101+INDEX(Lists!$N$10:$N$12,MATCH($V101,Lists!$L$10:$L$12,0)))</f>
        <v/>
      </c>
      <c r="X101" s="13"/>
      <c r="Y101" s="13" t="s">
        <v>361</v>
      </c>
      <c r="Z101" s="13" t="s">
        <v>53</v>
      </c>
      <c r="AA101" s="17"/>
      <c r="AB101" s="13"/>
      <c r="AC101" s="22" t="str">
        <f aca="true">IF(OR($U101="",$B101=""),"",IF($AA101&lt;&gt;"",$AA101-$B101,TODAY()-$B101))</f>
        <v/>
      </c>
      <c r="AD101" s="22" t="str">
        <f aca="true">IF($W101="","",IF($Y101="Closed",IF($AA101="","Closed",IF($AA101&lt;=$W101,"Closed on time","Closed late")),IF(TODAY()&gt;$W101,"Overdue","Within time")))</f>
        <v/>
      </c>
      <c r="AE101" s="23"/>
      <c r="AF101" s="13"/>
      <c r="AG101" s="13"/>
      <c r="AH101" s="13"/>
      <c r="AI101" s="13"/>
      <c r="AJ101" s="13"/>
    </row>
    <row r="102" customFormat="false" ht="15" hidden="false" customHeight="false" outlineLevel="0" collapsed="false">
      <c r="A102" s="22" t="str">
        <f aca="false">IF($C102="","","R"&amp;TEXT(ROW()-4,"00000"))</f>
        <v>R00098</v>
      </c>
      <c r="B102" s="17" t="n">
        <v>46044</v>
      </c>
      <c r="C102" s="13" t="s">
        <v>227</v>
      </c>
      <c r="D102" s="22" t="str">
        <f aca="false">IF($C102="","",IFERROR(INDEX(Asset_Register!$C$5:$C$1000,MATCH($C102,Asset_Register!$A$5:$A$1000,0)),"Not in register"))</f>
        <v>Interpass tower acid pump</v>
      </c>
      <c r="E102" s="22" t="str">
        <f aca="false">IF($C102="","",IFERROR(INDEX(Asset_Register!$D$5:$D$1000,MATCH($C102,Asset_Register!$A$5:$A$1000,0)),"Not in register"))</f>
        <v>Acid plant</v>
      </c>
      <c r="F102" s="22" t="str">
        <f aca="false">IF($C102="","",IFERROR(INDEX(Asset_Register!$R$5:$R$1000,MATCH($C102,Asset_Register!$A$5:$A$1000,0)),"Not in register"))</f>
        <v>A</v>
      </c>
      <c r="G102" s="22" t="n">
        <f aca="false">IF($C102="","",IFERROR(INDEX(Asset_Register!$Q$5:$Q$1000,MATCH($C102,Asset_Register!$A$5:$A$1000,0)),"Not in register"))</f>
        <v>76</v>
      </c>
      <c r="H102" s="13" t="s">
        <v>48</v>
      </c>
      <c r="I102" s="13" t="s">
        <v>171</v>
      </c>
      <c r="J102" s="23" t="s">
        <v>358</v>
      </c>
      <c r="K102" s="13" t="n">
        <v>2.2</v>
      </c>
      <c r="L102" s="13" t="s">
        <v>359</v>
      </c>
      <c r="M102" s="13" t="n">
        <v>4.5</v>
      </c>
      <c r="N102" s="13" t="n">
        <v>7.1</v>
      </c>
      <c r="O102" s="13" t="s">
        <v>360</v>
      </c>
      <c r="P102" s="13"/>
      <c r="Q102" s="22" t="str">
        <f aca="false">IF($C102="","",IF($P102&lt;&gt;"",$P102,IF(AND(ISNUMBER($K102),ISNUMBER($M102),ISNUMBER($N102)),IF($O102="Lower is worse",IF($K102&lt;=$N102,"Danger",IF($K102&lt;=$M102,"Alert","OK")),IF($K102&gt;=$N102,"Danger",IF($K102&gt;=$M102,"Alert","OK"))),"Not set")))</f>
        <v>OK</v>
      </c>
      <c r="R102" s="22" t="n">
        <f aca="false">IF(OR($Q102="",$Q102="Not set"),"",MATCH($Q102,Lists!$F$2:$F$4,0)-1)</f>
        <v>0</v>
      </c>
      <c r="S102" s="23"/>
      <c r="T102" s="23"/>
      <c r="U102" s="22" t="str">
        <f aca="false">IF(OR($Q102="",$Q102="OK",$Q102="Not set",NOT(ISNUMBER($G102))),"",ROUND($G102*IF($Q102="Danger",Lists!$M$15,Lists!$M$16),0))</f>
        <v/>
      </c>
      <c r="V102" s="22" t="str">
        <f aca="false">IF($U102="","",IF(OR($Q102="Danger",$U102&gt;=Lists!$M$10),"P1",IF($U102&gt;=Lists!$M$11,"P2","P3")))</f>
        <v/>
      </c>
      <c r="W102" s="24" t="str">
        <f aca="false">IF(OR($V102="",$B102=""),"",$B102+INDEX(Lists!$N$10:$N$12,MATCH($V102,Lists!$L$10:$L$12,0)))</f>
        <v/>
      </c>
      <c r="X102" s="13"/>
      <c r="Y102" s="13" t="s">
        <v>361</v>
      </c>
      <c r="Z102" s="13" t="s">
        <v>53</v>
      </c>
      <c r="AA102" s="17"/>
      <c r="AB102" s="13"/>
      <c r="AC102" s="22" t="str">
        <f aca="true">IF(OR($U102="",$B102=""),"",IF($AA102&lt;&gt;"",$AA102-$B102,TODAY()-$B102))</f>
        <v/>
      </c>
      <c r="AD102" s="22" t="str">
        <f aca="true">IF($W102="","",IF($Y102="Closed",IF($AA102="","Closed",IF($AA102&lt;=$W102,"Closed on time","Closed late")),IF(TODAY()&gt;$W102,"Overdue","Within time")))</f>
        <v/>
      </c>
      <c r="AE102" s="23"/>
      <c r="AF102" s="13"/>
      <c r="AG102" s="13"/>
      <c r="AH102" s="13"/>
      <c r="AI102" s="13"/>
      <c r="AJ102" s="13"/>
    </row>
    <row r="103" customFormat="false" ht="15" hidden="false" customHeight="false" outlineLevel="0" collapsed="false">
      <c r="A103" s="22" t="str">
        <f aca="false">IF($C103="","","R"&amp;TEXT(ROW()-4,"00000"))</f>
        <v>R00099</v>
      </c>
      <c r="B103" s="17" t="n">
        <v>46044</v>
      </c>
      <c r="C103" s="13" t="s">
        <v>220</v>
      </c>
      <c r="D103" s="22" t="str">
        <f aca="false">IF($C103="","",IFERROR(INDEX(Asset_Register!$C$5:$C$1000,MATCH($C103,Asset_Register!$A$5:$A$1000,0)),"Not in register"))</f>
        <v>Drying tower acid pump</v>
      </c>
      <c r="E103" s="22" t="str">
        <f aca="false">IF($C103="","",IFERROR(INDEX(Asset_Register!$D$5:$D$1000,MATCH($C103,Asset_Register!$A$5:$A$1000,0)),"Not in register"))</f>
        <v>Acid plant</v>
      </c>
      <c r="F103" s="22" t="str">
        <f aca="false">IF($C103="","",IFERROR(INDEX(Asset_Register!$R$5:$R$1000,MATCH($C103,Asset_Register!$A$5:$A$1000,0)),"Not in register"))</f>
        <v>A</v>
      </c>
      <c r="G103" s="22" t="n">
        <f aca="false">IF($C103="","",IFERROR(INDEX(Asset_Register!$Q$5:$Q$1000,MATCH($C103,Asset_Register!$A$5:$A$1000,0)),"Not in register"))</f>
        <v>74</v>
      </c>
      <c r="H103" s="13" t="s">
        <v>74</v>
      </c>
      <c r="I103" s="13" t="s">
        <v>75</v>
      </c>
      <c r="J103" s="23" t="s">
        <v>379</v>
      </c>
      <c r="K103" s="13" t="n">
        <v>18</v>
      </c>
      <c r="L103" s="13" t="s">
        <v>365</v>
      </c>
      <c r="M103" s="13" t="n">
        <v>50</v>
      </c>
      <c r="N103" s="13" t="n">
        <v>100</v>
      </c>
      <c r="O103" s="13" t="s">
        <v>360</v>
      </c>
      <c r="P103" s="13"/>
      <c r="Q103" s="22" t="str">
        <f aca="false">IF($C103="","",IF($P103&lt;&gt;"",$P103,IF(AND(ISNUMBER($K103),ISNUMBER($M103),ISNUMBER($N103)),IF($O103="Lower is worse",IF($K103&lt;=$N103,"Danger",IF($K103&lt;=$M103,"Alert","OK")),IF($K103&gt;=$N103,"Danger",IF($K103&gt;=$M103,"Alert","OK"))),"Not set")))</f>
        <v>OK</v>
      </c>
      <c r="R103" s="22" t="n">
        <f aca="false">IF(OR($Q103="",$Q103="Not set"),"",MATCH($Q103,Lists!$F$2:$F$4,0)-1)</f>
        <v>0</v>
      </c>
      <c r="S103" s="23"/>
      <c r="T103" s="23"/>
      <c r="U103" s="22" t="str">
        <f aca="false">IF(OR($Q103="",$Q103="OK",$Q103="Not set",NOT(ISNUMBER($G103))),"",ROUND($G103*IF($Q103="Danger",Lists!$M$15,Lists!$M$16),0))</f>
        <v/>
      </c>
      <c r="V103" s="22" t="str">
        <f aca="false">IF($U103="","",IF(OR($Q103="Danger",$U103&gt;=Lists!$M$10),"P1",IF($U103&gt;=Lists!$M$11,"P2","P3")))</f>
        <v/>
      </c>
      <c r="W103" s="24" t="str">
        <f aca="false">IF(OR($V103="",$B103=""),"",$B103+INDEX(Lists!$N$10:$N$12,MATCH($V103,Lists!$L$10:$L$12,0)))</f>
        <v/>
      </c>
      <c r="X103" s="13"/>
      <c r="Y103" s="13" t="s">
        <v>361</v>
      </c>
      <c r="Z103" s="13" t="s">
        <v>53</v>
      </c>
      <c r="AA103" s="17"/>
      <c r="AB103" s="13"/>
      <c r="AC103" s="22" t="str">
        <f aca="true">IF(OR($U103="",$B103=""),"",IF($AA103&lt;&gt;"",$AA103-$B103,TODAY()-$B103))</f>
        <v/>
      </c>
      <c r="AD103" s="22" t="str">
        <f aca="true">IF($W103="","",IF($Y103="Closed",IF($AA103="","Closed",IF($AA103&lt;=$W103,"Closed on time","Closed late")),IF(TODAY()&gt;$W103,"Overdue","Within time")))</f>
        <v/>
      </c>
      <c r="AE103" s="23"/>
      <c r="AF103" s="13"/>
      <c r="AG103" s="13"/>
      <c r="AH103" s="13"/>
      <c r="AI103" s="13"/>
      <c r="AJ103" s="13"/>
    </row>
    <row r="104" customFormat="false" ht="15" hidden="false" customHeight="false" outlineLevel="0" collapsed="false">
      <c r="A104" s="22" t="str">
        <f aca="false">IF($C104="","","R"&amp;TEXT(ROW()-4,"00000"))</f>
        <v>R00100</v>
      </c>
      <c r="B104" s="17" t="n">
        <v>46046</v>
      </c>
      <c r="C104" s="13" t="s">
        <v>281</v>
      </c>
      <c r="D104" s="22" t="str">
        <f aca="false">IF($C104="","",IFERROR(INDEX(Asset_Register!$C$5:$C$1000,MATCH($C104,Asset_Register!$A$5:$A$1000,0)),"Not in register"))</f>
        <v>Transformer TX-01</v>
      </c>
      <c r="E104" s="22" t="str">
        <f aca="false">IF($C104="","",IFERROR(INDEX(Asset_Register!$D$5:$D$1000,MATCH($C104,Asset_Register!$A$5:$A$1000,0)),"Not in register"))</f>
        <v>Substation</v>
      </c>
      <c r="F104" s="22" t="str">
        <f aca="false">IF($C104="","",IFERROR(INDEX(Asset_Register!$R$5:$R$1000,MATCH($C104,Asset_Register!$A$5:$A$1000,0)),"Not in register"))</f>
        <v>A</v>
      </c>
      <c r="G104" s="22" t="n">
        <f aca="false">IF($C104="","",IFERROR(INDEX(Asset_Register!$Q$5:$Q$1000,MATCH($C104,Asset_Register!$A$5:$A$1000,0)),"Not in register"))</f>
        <v>86</v>
      </c>
      <c r="H104" s="13" t="s">
        <v>59</v>
      </c>
      <c r="I104" s="13" t="s">
        <v>55</v>
      </c>
      <c r="J104" s="23" t="s">
        <v>380</v>
      </c>
      <c r="K104" s="13" t="n">
        <v>3</v>
      </c>
      <c r="L104" s="13" t="s">
        <v>367</v>
      </c>
      <c r="M104" s="13" t="n">
        <v>4</v>
      </c>
      <c r="N104" s="13" t="n">
        <v>15</v>
      </c>
      <c r="O104" s="13" t="s">
        <v>360</v>
      </c>
      <c r="P104" s="13"/>
      <c r="Q104" s="22" t="str">
        <f aca="false">IF($C104="","",IF($P104&lt;&gt;"",$P104,IF(AND(ISNUMBER($K104),ISNUMBER($M104),ISNUMBER($N104)),IF($O104="Lower is worse",IF($K104&lt;=$N104,"Danger",IF($K104&lt;=$M104,"Alert","OK")),IF($K104&gt;=$N104,"Danger",IF($K104&gt;=$M104,"Alert","OK"))),"Not set")))</f>
        <v>OK</v>
      </c>
      <c r="R104" s="22" t="n">
        <f aca="false">IF(OR($Q104="",$Q104="Not set"),"",MATCH($Q104,Lists!$F$2:$F$4,0)-1)</f>
        <v>0</v>
      </c>
      <c r="S104" s="23"/>
      <c r="T104" s="23"/>
      <c r="U104" s="22" t="str">
        <f aca="false">IF(OR($Q104="",$Q104="OK",$Q104="Not set",NOT(ISNUMBER($G104))),"",ROUND($G104*IF($Q104="Danger",Lists!$M$15,Lists!$M$16),0))</f>
        <v/>
      </c>
      <c r="V104" s="22" t="str">
        <f aca="false">IF($U104="","",IF(OR($Q104="Danger",$U104&gt;=Lists!$M$10),"P1",IF($U104&gt;=Lists!$M$11,"P2","P3")))</f>
        <v/>
      </c>
      <c r="W104" s="24" t="str">
        <f aca="false">IF(OR($V104="",$B104=""),"",$B104+INDEX(Lists!$N$10:$N$12,MATCH($V104,Lists!$L$10:$L$12,0)))</f>
        <v/>
      </c>
      <c r="X104" s="13"/>
      <c r="Y104" s="13" t="s">
        <v>361</v>
      </c>
      <c r="Z104" s="13" t="s">
        <v>381</v>
      </c>
      <c r="AA104" s="17"/>
      <c r="AB104" s="13"/>
      <c r="AC104" s="22" t="str">
        <f aca="true">IF(OR($U104="",$B104=""),"",IF($AA104&lt;&gt;"",$AA104-$B104,TODAY()-$B104))</f>
        <v/>
      </c>
      <c r="AD104" s="22" t="str">
        <f aca="true">IF($W104="","",IF($Y104="Closed",IF($AA104="","Closed",IF($AA104&lt;=$W104,"Closed on time","Closed late")),IF(TODAY()&gt;$W104,"Overdue","Within time")))</f>
        <v/>
      </c>
      <c r="AE104" s="23"/>
      <c r="AF104" s="13"/>
      <c r="AG104" s="13"/>
      <c r="AH104" s="13"/>
      <c r="AI104" s="13"/>
      <c r="AJ104" s="13"/>
    </row>
    <row r="105" customFormat="false" ht="15" hidden="false" customHeight="false" outlineLevel="0" collapsed="false">
      <c r="A105" s="22" t="str">
        <f aca="false">IF($C105="","","R"&amp;TEXT(ROW()-4,"00000"))</f>
        <v>R00101</v>
      </c>
      <c r="B105" s="17" t="n">
        <v>46046</v>
      </c>
      <c r="C105" s="13" t="s">
        <v>287</v>
      </c>
      <c r="D105" s="22" t="str">
        <f aca="false">IF($C105="","",IFERROR(INDEX(Asset_Register!$C$5:$C$1000,MATCH($C105,Asset_Register!$A$5:$A$1000,0)),"Not in register"))</f>
        <v>Acid plant MCC</v>
      </c>
      <c r="E105" s="22" t="str">
        <f aca="false">IF($C105="","",IFERROR(INDEX(Asset_Register!$D$5:$D$1000,MATCH($C105,Asset_Register!$A$5:$A$1000,0)),"Not in register"))</f>
        <v>Substation</v>
      </c>
      <c r="F105" s="22" t="str">
        <f aca="false">IF($C105="","",IFERROR(INDEX(Asset_Register!$R$5:$R$1000,MATCH($C105,Asset_Register!$A$5:$A$1000,0)),"Not in register"))</f>
        <v>A</v>
      </c>
      <c r="G105" s="22" t="n">
        <f aca="false">IF($C105="","",IFERROR(INDEX(Asset_Register!$Q$5:$Q$1000,MATCH($C105,Asset_Register!$A$5:$A$1000,0)),"Not in register"))</f>
        <v>82</v>
      </c>
      <c r="H105" s="13" t="s">
        <v>54</v>
      </c>
      <c r="I105" s="13" t="s">
        <v>55</v>
      </c>
      <c r="J105" s="23" t="s">
        <v>382</v>
      </c>
      <c r="K105" s="13" t="n">
        <v>2</v>
      </c>
      <c r="L105" s="13" t="s">
        <v>367</v>
      </c>
      <c r="M105" s="13" t="n">
        <v>4</v>
      </c>
      <c r="N105" s="13" t="n">
        <v>15</v>
      </c>
      <c r="O105" s="13" t="s">
        <v>360</v>
      </c>
      <c r="P105" s="13"/>
      <c r="Q105" s="22" t="str">
        <f aca="false">IF($C105="","",IF($P105&lt;&gt;"",$P105,IF(AND(ISNUMBER($K105),ISNUMBER($M105),ISNUMBER($N105)),IF($O105="Lower is worse",IF($K105&lt;=$N105,"Danger",IF($K105&lt;=$M105,"Alert","OK")),IF($K105&gt;=$N105,"Danger",IF($K105&gt;=$M105,"Alert","OK"))),"Not set")))</f>
        <v>OK</v>
      </c>
      <c r="R105" s="22" t="n">
        <f aca="false">IF(OR($Q105="",$Q105="Not set"),"",MATCH($Q105,Lists!$F$2:$F$4,0)-1)</f>
        <v>0</v>
      </c>
      <c r="S105" s="23"/>
      <c r="T105" s="23"/>
      <c r="U105" s="22" t="str">
        <f aca="false">IF(OR($Q105="",$Q105="OK",$Q105="Not set",NOT(ISNUMBER($G105))),"",ROUND($G105*IF($Q105="Danger",Lists!$M$15,Lists!$M$16),0))</f>
        <v/>
      </c>
      <c r="V105" s="22" t="str">
        <f aca="false">IF($U105="","",IF(OR($Q105="Danger",$U105&gt;=Lists!$M$10),"P1",IF($U105&gt;=Lists!$M$11,"P2","P3")))</f>
        <v/>
      </c>
      <c r="W105" s="24" t="str">
        <f aca="false">IF(OR($V105="",$B105=""),"",$B105+INDEX(Lists!$N$10:$N$12,MATCH($V105,Lists!$L$10:$L$12,0)))</f>
        <v/>
      </c>
      <c r="X105" s="13"/>
      <c r="Y105" s="13" t="s">
        <v>361</v>
      </c>
      <c r="Z105" s="13" t="s">
        <v>53</v>
      </c>
      <c r="AA105" s="17"/>
      <c r="AB105" s="13"/>
      <c r="AC105" s="22" t="str">
        <f aca="true">IF(OR($U105="",$B105=""),"",IF($AA105&lt;&gt;"",$AA105-$B105,TODAY()-$B105))</f>
        <v/>
      </c>
      <c r="AD105" s="22" t="str">
        <f aca="true">IF($W105="","",IF($Y105="Closed",IF($AA105="","Closed",IF($AA105&lt;=$W105,"Closed on time","Closed late")),IF(TODAY()&gt;$W105,"Overdue","Within time")))</f>
        <v/>
      </c>
      <c r="AE105" s="23"/>
      <c r="AF105" s="13"/>
      <c r="AG105" s="13"/>
      <c r="AH105" s="13"/>
      <c r="AI105" s="13"/>
      <c r="AJ105" s="13"/>
    </row>
    <row r="106" customFormat="false" ht="15" hidden="false" customHeight="false" outlineLevel="0" collapsed="false">
      <c r="A106" s="22" t="str">
        <f aca="false">IF($C106="","","R"&amp;TEXT(ROW()-4,"00000"))</f>
        <v>R00102</v>
      </c>
      <c r="B106" s="17" t="n">
        <v>46050</v>
      </c>
      <c r="C106" s="13" t="s">
        <v>291</v>
      </c>
      <c r="D106" s="22" t="str">
        <f aca="false">IF($C106="","",IFERROR(INDEX(Asset_Register!$C$5:$C$1000,MATCH($C106,Asset_Register!$A$5:$A$1000,0)),"Not in register"))</f>
        <v>Diesel generator Gen 1</v>
      </c>
      <c r="E106" s="22" t="str">
        <f aca="false">IF($C106="","",IFERROR(INDEX(Asset_Register!$D$5:$D$1000,MATCH($C106,Asset_Register!$A$5:$A$1000,0)),"Not in register"))</f>
        <v>Power plant</v>
      </c>
      <c r="F106" s="22" t="str">
        <f aca="false">IF($C106="","",IFERROR(INDEX(Asset_Register!$R$5:$R$1000,MATCH($C106,Asset_Register!$A$5:$A$1000,0)),"Not in register"))</f>
        <v>A</v>
      </c>
      <c r="G106" s="22" t="n">
        <f aca="false">IF($C106="","",IFERROR(INDEX(Asset_Register!$Q$5:$Q$1000,MATCH($C106,Asset_Register!$A$5:$A$1000,0)),"Not in register"))</f>
        <v>83</v>
      </c>
      <c r="H106" s="13" t="s">
        <v>78</v>
      </c>
      <c r="I106" s="13" t="s">
        <v>79</v>
      </c>
      <c r="J106" s="23" t="s">
        <v>383</v>
      </c>
      <c r="K106" s="13" t="n">
        <v>478</v>
      </c>
      <c r="L106" s="13" t="s">
        <v>367</v>
      </c>
      <c r="M106" s="13" t="n">
        <v>520</v>
      </c>
      <c r="N106" s="13" t="n">
        <v>580</v>
      </c>
      <c r="O106" s="13" t="s">
        <v>360</v>
      </c>
      <c r="P106" s="13"/>
      <c r="Q106" s="22" t="str">
        <f aca="false">IF($C106="","",IF($P106&lt;&gt;"",$P106,IF(AND(ISNUMBER($K106),ISNUMBER($M106),ISNUMBER($N106)),IF($O106="Lower is worse",IF($K106&lt;=$N106,"Danger",IF($K106&lt;=$M106,"Alert","OK")),IF($K106&gt;=$N106,"Danger",IF($K106&gt;=$M106,"Alert","OK"))),"Not set")))</f>
        <v>OK</v>
      </c>
      <c r="R106" s="22" t="n">
        <f aca="false">IF(OR($Q106="",$Q106="Not set"),"",MATCH($Q106,Lists!$F$2:$F$4,0)-1)</f>
        <v>0</v>
      </c>
      <c r="S106" s="23"/>
      <c r="T106" s="23"/>
      <c r="U106" s="22" t="str">
        <f aca="false">IF(OR($Q106="",$Q106="OK",$Q106="Not set",NOT(ISNUMBER($G106))),"",ROUND($G106*IF($Q106="Danger",Lists!$M$15,Lists!$M$16),0))</f>
        <v/>
      </c>
      <c r="V106" s="22" t="str">
        <f aca="false">IF($U106="","",IF(OR($Q106="Danger",$U106&gt;=Lists!$M$10),"P1",IF($U106&gt;=Lists!$M$11,"P2","P3")))</f>
        <v/>
      </c>
      <c r="W106" s="24" t="str">
        <f aca="false">IF(OR($V106="",$B106=""),"",$B106+INDEX(Lists!$N$10:$N$12,MATCH($V106,Lists!$L$10:$L$12,0)))</f>
        <v/>
      </c>
      <c r="X106" s="13"/>
      <c r="Y106" s="13" t="s">
        <v>361</v>
      </c>
      <c r="Z106" s="13" t="s">
        <v>82</v>
      </c>
      <c r="AA106" s="17"/>
      <c r="AB106" s="13"/>
      <c r="AC106" s="22" t="str">
        <f aca="true">IF(OR($U106="",$B106=""),"",IF($AA106&lt;&gt;"",$AA106-$B106,TODAY()-$B106))</f>
        <v/>
      </c>
      <c r="AD106" s="22" t="str">
        <f aca="true">IF($W106="","",IF($Y106="Closed",IF($AA106="","Closed",IF($AA106&lt;=$W106,"Closed on time","Closed late")),IF(TODAY()&gt;$W106,"Overdue","Within time")))</f>
        <v/>
      </c>
      <c r="AE106" s="23"/>
      <c r="AF106" s="13"/>
      <c r="AG106" s="13"/>
      <c r="AH106" s="13"/>
      <c r="AI106" s="13"/>
      <c r="AJ106" s="13"/>
    </row>
    <row r="107" customFormat="false" ht="23.85" hidden="false" customHeight="false" outlineLevel="0" collapsed="false">
      <c r="A107" s="22" t="str">
        <f aca="false">IF($C107="","","R"&amp;TEXT(ROW()-4,"00000"))</f>
        <v>R00103</v>
      </c>
      <c r="B107" s="17" t="n">
        <v>46050</v>
      </c>
      <c r="C107" s="13" t="s">
        <v>297</v>
      </c>
      <c r="D107" s="22" t="str">
        <f aca="false">IF($C107="","",IFERROR(INDEX(Asset_Register!$C$5:$C$1000,MATCH($C107,Asset_Register!$A$5:$A$1000,0)),"Not in register"))</f>
        <v>Diesel generator Gen 2</v>
      </c>
      <c r="E107" s="22" t="str">
        <f aca="false">IF($C107="","",IFERROR(INDEX(Asset_Register!$D$5:$D$1000,MATCH($C107,Asset_Register!$A$5:$A$1000,0)),"Not in register"))</f>
        <v>Power plant</v>
      </c>
      <c r="F107" s="22" t="str">
        <f aca="false">IF($C107="","",IFERROR(INDEX(Asset_Register!$R$5:$R$1000,MATCH($C107,Asset_Register!$A$5:$A$1000,0)),"Not in register"))</f>
        <v>A</v>
      </c>
      <c r="G107" s="22" t="n">
        <f aca="false">IF($C107="","",IFERROR(INDEX(Asset_Register!$Q$5:$Q$1000,MATCH($C107,Asset_Register!$A$5:$A$1000,0)),"Not in register"))</f>
        <v>79</v>
      </c>
      <c r="H107" s="13" t="s">
        <v>78</v>
      </c>
      <c r="I107" s="13" t="s">
        <v>79</v>
      </c>
      <c r="J107" s="23" t="s">
        <v>384</v>
      </c>
      <c r="K107" s="13" t="n">
        <v>25</v>
      </c>
      <c r="L107" s="13" t="s">
        <v>367</v>
      </c>
      <c r="M107" s="13" t="n">
        <v>50</v>
      </c>
      <c r="N107" s="13" t="n">
        <v>80</v>
      </c>
      <c r="O107" s="13" t="s">
        <v>360</v>
      </c>
      <c r="P107" s="13"/>
      <c r="Q107" s="22" t="str">
        <f aca="false">IF($C107="","",IF($P107&lt;&gt;"",$P107,IF(AND(ISNUMBER($K107),ISNUMBER($M107),ISNUMBER($N107)),IF($O107="Lower is worse",IF($K107&lt;=$N107,"Danger",IF($K107&lt;=$M107,"Alert","OK")),IF($K107&gt;=$N107,"Danger",IF($K107&gt;=$M107,"Alert","OK"))),"Not set")))</f>
        <v>OK</v>
      </c>
      <c r="R107" s="22" t="n">
        <f aca="false">IF(OR($Q107="",$Q107="Not set"),"",MATCH($Q107,Lists!$F$2:$F$4,0)-1)</f>
        <v>0</v>
      </c>
      <c r="S107" s="23"/>
      <c r="T107" s="23"/>
      <c r="U107" s="22" t="str">
        <f aca="false">IF(OR($Q107="",$Q107="OK",$Q107="Not set",NOT(ISNUMBER($G107))),"",ROUND($G107*IF($Q107="Danger",Lists!$M$15,Lists!$M$16),0))</f>
        <v/>
      </c>
      <c r="V107" s="22" t="str">
        <f aca="false">IF($U107="","",IF(OR($Q107="Danger",$U107&gt;=Lists!$M$10),"P1",IF($U107&gt;=Lists!$M$11,"P2","P3")))</f>
        <v/>
      </c>
      <c r="W107" s="24" t="str">
        <f aca="false">IF(OR($V107="",$B107=""),"",$B107+INDEX(Lists!$N$10:$N$12,MATCH($V107,Lists!$L$10:$L$12,0)))</f>
        <v/>
      </c>
      <c r="X107" s="13"/>
      <c r="Y107" s="13" t="s">
        <v>361</v>
      </c>
      <c r="Z107" s="13" t="s">
        <v>82</v>
      </c>
      <c r="AA107" s="17"/>
      <c r="AB107" s="13"/>
      <c r="AC107" s="22" t="str">
        <f aca="true">IF(OR($U107="",$B107=""),"",IF($AA107&lt;&gt;"",$AA107-$B107,TODAY()-$B107))</f>
        <v/>
      </c>
      <c r="AD107" s="22" t="str">
        <f aca="true">IF($W107="","",IF($Y107="Closed",IF($AA107="","Closed",IF($AA107&lt;=$W107,"Closed on time","Closed late")),IF(TODAY()&gt;$W107,"Overdue","Within time")))</f>
        <v/>
      </c>
      <c r="AE107" s="23"/>
      <c r="AF107" s="13"/>
      <c r="AG107" s="13"/>
      <c r="AH107" s="13"/>
      <c r="AI107" s="13"/>
      <c r="AJ107" s="13"/>
    </row>
    <row r="108" customFormat="false" ht="15" hidden="false" customHeight="false" outlineLevel="0" collapsed="false">
      <c r="A108" s="22" t="str">
        <f aca="false">IF($C108="","","R"&amp;TEXT(ROW()-4,"00000"))</f>
        <v>R00104</v>
      </c>
      <c r="B108" s="17" t="n">
        <v>46050</v>
      </c>
      <c r="C108" s="13" t="s">
        <v>300</v>
      </c>
      <c r="D108" s="22" t="str">
        <f aca="false">IF($C108="","",IFERROR(INDEX(Asset_Register!$C$5:$C$1000,MATCH($C108,Asset_Register!$A$5:$A$1000,0)),"Not in register"))</f>
        <v>Diesel generator Gen 3</v>
      </c>
      <c r="E108" s="22" t="str">
        <f aca="false">IF($C108="","",IFERROR(INDEX(Asset_Register!$D$5:$D$1000,MATCH($C108,Asset_Register!$A$5:$A$1000,0)),"Not in register"))</f>
        <v>Power plant</v>
      </c>
      <c r="F108" s="22" t="str">
        <f aca="false">IF($C108="","",IFERROR(INDEX(Asset_Register!$R$5:$R$1000,MATCH($C108,Asset_Register!$A$5:$A$1000,0)),"Not in register"))</f>
        <v>A</v>
      </c>
      <c r="G108" s="22" t="n">
        <f aca="false">IF($C108="","",IFERROR(INDEX(Asset_Register!$Q$5:$Q$1000,MATCH($C108,Asset_Register!$A$5:$A$1000,0)),"Not in register"))</f>
        <v>79</v>
      </c>
      <c r="H108" s="13" t="s">
        <v>78</v>
      </c>
      <c r="I108" s="13" t="s">
        <v>79</v>
      </c>
      <c r="J108" s="23" t="s">
        <v>383</v>
      </c>
      <c r="K108" s="13" t="n">
        <v>460</v>
      </c>
      <c r="L108" s="13" t="s">
        <v>367</v>
      </c>
      <c r="M108" s="13" t="n">
        <v>520</v>
      </c>
      <c r="N108" s="13" t="n">
        <v>580</v>
      </c>
      <c r="O108" s="13" t="s">
        <v>360</v>
      </c>
      <c r="P108" s="13"/>
      <c r="Q108" s="22" t="str">
        <f aca="false">IF($C108="","",IF($P108&lt;&gt;"",$P108,IF(AND(ISNUMBER($K108),ISNUMBER($M108),ISNUMBER($N108)),IF($O108="Lower is worse",IF($K108&lt;=$N108,"Danger",IF($K108&lt;=$M108,"Alert","OK")),IF($K108&gt;=$N108,"Danger",IF($K108&gt;=$M108,"Alert","OK"))),"Not set")))</f>
        <v>OK</v>
      </c>
      <c r="R108" s="22" t="n">
        <f aca="false">IF(OR($Q108="",$Q108="Not set"),"",MATCH($Q108,Lists!$F$2:$F$4,0)-1)</f>
        <v>0</v>
      </c>
      <c r="S108" s="23"/>
      <c r="T108" s="23"/>
      <c r="U108" s="22" t="str">
        <f aca="false">IF(OR($Q108="",$Q108="OK",$Q108="Not set",NOT(ISNUMBER($G108))),"",ROUND($G108*IF($Q108="Danger",Lists!$M$15,Lists!$M$16),0))</f>
        <v/>
      </c>
      <c r="V108" s="22" t="str">
        <f aca="false">IF($U108="","",IF(OR($Q108="Danger",$U108&gt;=Lists!$M$10),"P1",IF($U108&gt;=Lists!$M$11,"P2","P3")))</f>
        <v/>
      </c>
      <c r="W108" s="24" t="str">
        <f aca="false">IF(OR($V108="",$B108=""),"",$B108+INDEX(Lists!$N$10:$N$12,MATCH($V108,Lists!$L$10:$L$12,0)))</f>
        <v/>
      </c>
      <c r="X108" s="13"/>
      <c r="Y108" s="13" t="s">
        <v>361</v>
      </c>
      <c r="Z108" s="13" t="s">
        <v>82</v>
      </c>
      <c r="AA108" s="17"/>
      <c r="AB108" s="13"/>
      <c r="AC108" s="22" t="str">
        <f aca="true">IF(OR($U108="",$B108=""),"",IF($AA108&lt;&gt;"",$AA108-$B108,TODAY()-$B108))</f>
        <v/>
      </c>
      <c r="AD108" s="22" t="str">
        <f aca="true">IF($W108="","",IF($Y108="Closed",IF($AA108="","Closed",IF($AA108&lt;=$W108,"Closed on time","Closed late")),IF(TODAY()&gt;$W108,"Overdue","Within time")))</f>
        <v/>
      </c>
      <c r="AE108" s="23"/>
      <c r="AF108" s="13"/>
      <c r="AG108" s="13"/>
      <c r="AH108" s="13"/>
      <c r="AI108" s="13"/>
      <c r="AJ108" s="13"/>
    </row>
    <row r="109" customFormat="false" ht="15" hidden="false" customHeight="false" outlineLevel="0" collapsed="false">
      <c r="A109" s="22" t="str">
        <f aca="false">IF($C109="","","R"&amp;TEXT(ROW()-4,"00000"))</f>
        <v>R00105</v>
      </c>
      <c r="B109" s="17" t="n">
        <v>46050</v>
      </c>
      <c r="C109" s="13" t="s">
        <v>303</v>
      </c>
      <c r="D109" s="22" t="str">
        <f aca="false">IF($C109="","",IFERROR(INDEX(Asset_Register!$C$5:$C$1000,MATCH($C109,Asset_Register!$A$5:$A$1000,0)),"Not in register"))</f>
        <v>Diesel generator Gen 4</v>
      </c>
      <c r="E109" s="22" t="str">
        <f aca="false">IF($C109="","",IFERROR(INDEX(Asset_Register!$D$5:$D$1000,MATCH($C109,Asset_Register!$A$5:$A$1000,0)),"Not in register"))</f>
        <v>Power plant</v>
      </c>
      <c r="F109" s="22" t="str">
        <f aca="false">IF($C109="","",IFERROR(INDEX(Asset_Register!$R$5:$R$1000,MATCH($C109,Asset_Register!$A$5:$A$1000,0)),"Not in register"))</f>
        <v>A</v>
      </c>
      <c r="G109" s="22" t="n">
        <f aca="false">IF($C109="","",IFERROR(INDEX(Asset_Register!$Q$5:$Q$1000,MATCH($C109,Asset_Register!$A$5:$A$1000,0)),"Not in register"))</f>
        <v>92</v>
      </c>
      <c r="H109" s="13" t="s">
        <v>78</v>
      </c>
      <c r="I109" s="13" t="s">
        <v>79</v>
      </c>
      <c r="J109" s="23" t="s">
        <v>385</v>
      </c>
      <c r="K109" s="13" t="n">
        <v>4.1</v>
      </c>
      <c r="L109" s="13" t="s">
        <v>386</v>
      </c>
      <c r="M109" s="13" t="n">
        <v>3.5</v>
      </c>
      <c r="N109" s="13" t="n">
        <v>2.5</v>
      </c>
      <c r="O109" s="13" t="s">
        <v>375</v>
      </c>
      <c r="P109" s="13"/>
      <c r="Q109" s="22" t="str">
        <f aca="false">IF($C109="","",IF($P109&lt;&gt;"",$P109,IF(AND(ISNUMBER($K109),ISNUMBER($M109),ISNUMBER($N109)),IF($O109="Lower is worse",IF($K109&lt;=$N109,"Danger",IF($K109&lt;=$M109,"Alert","OK")),IF($K109&gt;=$N109,"Danger",IF($K109&gt;=$M109,"Alert","OK"))),"Not set")))</f>
        <v>OK</v>
      </c>
      <c r="R109" s="22" t="n">
        <f aca="false">IF(OR($Q109="",$Q109="Not set"),"",MATCH($Q109,Lists!$F$2:$F$4,0)-1)</f>
        <v>0</v>
      </c>
      <c r="S109" s="23"/>
      <c r="T109" s="23"/>
      <c r="U109" s="22" t="str">
        <f aca="false">IF(OR($Q109="",$Q109="OK",$Q109="Not set",NOT(ISNUMBER($G109))),"",ROUND($G109*IF($Q109="Danger",Lists!$M$15,Lists!$M$16),0))</f>
        <v/>
      </c>
      <c r="V109" s="22" t="str">
        <f aca="false">IF($U109="","",IF(OR($Q109="Danger",$U109&gt;=Lists!$M$10),"P1",IF($U109&gt;=Lists!$M$11,"P2","P3")))</f>
        <v/>
      </c>
      <c r="W109" s="24" t="str">
        <f aca="false">IF(OR($V109="",$B109=""),"",$B109+INDEX(Lists!$N$10:$N$12,MATCH($V109,Lists!$L$10:$L$12,0)))</f>
        <v/>
      </c>
      <c r="X109" s="13"/>
      <c r="Y109" s="13" t="s">
        <v>361</v>
      </c>
      <c r="Z109" s="13" t="s">
        <v>82</v>
      </c>
      <c r="AA109" s="17"/>
      <c r="AB109" s="13"/>
      <c r="AC109" s="22" t="str">
        <f aca="true">IF(OR($U109="",$B109=""),"",IF($AA109&lt;&gt;"",$AA109-$B109,TODAY()-$B109))</f>
        <v/>
      </c>
      <c r="AD109" s="22" t="str">
        <f aca="true">IF($W109="","",IF($Y109="Closed",IF($AA109="","Closed",IF($AA109&lt;=$W109,"Closed on time","Closed late")),IF(TODAY()&gt;$W109,"Overdue","Within time")))</f>
        <v/>
      </c>
      <c r="AE109" s="23"/>
      <c r="AF109" s="13"/>
      <c r="AG109" s="13"/>
      <c r="AH109" s="13"/>
      <c r="AI109" s="13"/>
      <c r="AJ109" s="13"/>
    </row>
    <row r="110" customFormat="false" ht="15" hidden="false" customHeight="false" outlineLevel="0" collapsed="false">
      <c r="A110" s="22" t="str">
        <f aca="false">IF($C110="","","R"&amp;TEXT(ROW()-4,"00000"))</f>
        <v>R00106</v>
      </c>
      <c r="B110" s="17" t="n">
        <v>46050</v>
      </c>
      <c r="C110" s="13" t="s">
        <v>203</v>
      </c>
      <c r="D110" s="22" t="str">
        <f aca="false">IF($C110="","",IFERROR(INDEX(Asset_Register!$C$5:$C$1000,MATCH($C110,Asset_Register!$A$5:$A$1000,0)),"Not in register"))</f>
        <v>Waste heat boiler</v>
      </c>
      <c r="E110" s="22" t="str">
        <f aca="false">IF($C110="","",IFERROR(INDEX(Asset_Register!$D$5:$D$1000,MATCH($C110,Asset_Register!$A$5:$A$1000,0)),"Not in register"))</f>
        <v>Acid plant</v>
      </c>
      <c r="F110" s="22" t="str">
        <f aca="false">IF($C110="","",IFERROR(INDEX(Asset_Register!$R$5:$R$1000,MATCH($C110,Asset_Register!$A$5:$A$1000,0)),"Not in register"))</f>
        <v>A</v>
      </c>
      <c r="G110" s="22" t="n">
        <f aca="false">IF($C110="","",IFERROR(INDEX(Asset_Register!$Q$5:$Q$1000,MATCH($C110,Asset_Register!$A$5:$A$1000,0)),"Not in register"))</f>
        <v>91</v>
      </c>
      <c r="H110" s="13" t="s">
        <v>69</v>
      </c>
      <c r="I110" s="13" t="s">
        <v>173</v>
      </c>
      <c r="J110" s="23" t="s">
        <v>387</v>
      </c>
      <c r="K110" s="13" t="n">
        <v>6.15</v>
      </c>
      <c r="L110" s="13" t="s">
        <v>374</v>
      </c>
      <c r="M110" s="13" t="n">
        <v>5</v>
      </c>
      <c r="N110" s="13" t="n">
        <v>4.5</v>
      </c>
      <c r="O110" s="13" t="s">
        <v>375</v>
      </c>
      <c r="P110" s="13"/>
      <c r="Q110" s="22" t="str">
        <f aca="false">IF($C110="","",IF($P110&lt;&gt;"",$P110,IF(AND(ISNUMBER($K110),ISNUMBER($M110),ISNUMBER($N110)),IF($O110="Lower is worse",IF($K110&lt;=$N110,"Danger",IF($K110&lt;=$M110,"Alert","OK")),IF($K110&gt;=$N110,"Danger",IF($K110&gt;=$M110,"Alert","OK"))),"Not set")))</f>
        <v>OK</v>
      </c>
      <c r="R110" s="22" t="n">
        <f aca="false">IF(OR($Q110="",$Q110="Not set"),"",MATCH($Q110,Lists!$F$2:$F$4,0)-1)</f>
        <v>0</v>
      </c>
      <c r="S110" s="23"/>
      <c r="T110" s="23"/>
      <c r="U110" s="22" t="str">
        <f aca="false">IF(OR($Q110="",$Q110="OK",$Q110="Not set",NOT(ISNUMBER($G110))),"",ROUND($G110*IF($Q110="Danger",Lists!$M$15,Lists!$M$16),0))</f>
        <v/>
      </c>
      <c r="V110" s="22" t="str">
        <f aca="false">IF($U110="","",IF(OR($Q110="Danger",$U110&gt;=Lists!$M$10),"P1",IF($U110&gt;=Lists!$M$11,"P2","P3")))</f>
        <v/>
      </c>
      <c r="W110" s="24" t="str">
        <f aca="false">IF(OR($V110="",$B110=""),"",$B110+INDEX(Lists!$N$10:$N$12,MATCH($V110,Lists!$L$10:$L$12,0)))</f>
        <v/>
      </c>
      <c r="X110" s="13"/>
      <c r="Y110" s="13" t="s">
        <v>361</v>
      </c>
      <c r="Z110" s="13" t="s">
        <v>376</v>
      </c>
      <c r="AA110" s="17"/>
      <c r="AB110" s="13"/>
      <c r="AC110" s="22" t="str">
        <f aca="true">IF(OR($U110="",$B110=""),"",IF($AA110&lt;&gt;"",$AA110-$B110,TODAY()-$B110))</f>
        <v/>
      </c>
      <c r="AD110" s="22" t="str">
        <f aca="true">IF($W110="","",IF($Y110="Closed",IF($AA110="","Closed",IF($AA110&lt;=$W110,"Closed on time","Closed late")),IF(TODAY()&gt;$W110,"Overdue","Within time")))</f>
        <v/>
      </c>
      <c r="AE110" s="23"/>
      <c r="AF110" s="13"/>
      <c r="AG110" s="13"/>
      <c r="AH110" s="13"/>
      <c r="AI110" s="13"/>
      <c r="AJ110" s="13"/>
    </row>
    <row r="111" customFormat="false" ht="15" hidden="false" customHeight="false" outlineLevel="0" collapsed="false">
      <c r="A111" s="22" t="str">
        <f aca="false">IF($C111="","","R"&amp;TEXT(ROW()-4,"00000"))</f>
        <v>R00107</v>
      </c>
      <c r="B111" s="17" t="n">
        <v>46054</v>
      </c>
      <c r="C111" s="13" t="s">
        <v>242</v>
      </c>
      <c r="D111" s="22" t="str">
        <f aca="false">IF($C111="","",IFERROR(INDEX(Asset_Register!$C$5:$C$1000,MATCH($C111,Asset_Register!$A$5:$A$1000,0)),"Not in register"))</f>
        <v>Molten sulphur pump</v>
      </c>
      <c r="E111" s="22" t="str">
        <f aca="false">IF($C111="","",IFERROR(INDEX(Asset_Register!$D$5:$D$1000,MATCH($C111,Asset_Register!$A$5:$A$1000,0)),"Not in register"))</f>
        <v>Acid plant</v>
      </c>
      <c r="F111" s="22" t="str">
        <f aca="false">IF($C111="","",IFERROR(INDEX(Asset_Register!$R$5:$R$1000,MATCH($C111,Asset_Register!$A$5:$A$1000,0)),"Not in register"))</f>
        <v>B</v>
      </c>
      <c r="G111" s="22" t="n">
        <f aca="false">IF($C111="","",IFERROR(INDEX(Asset_Register!$Q$5:$Q$1000,MATCH($C111,Asset_Register!$A$5:$A$1000,0)),"Not in register"))</f>
        <v>61</v>
      </c>
      <c r="H111" s="13" t="s">
        <v>48</v>
      </c>
      <c r="I111" s="13" t="s">
        <v>171</v>
      </c>
      <c r="J111" s="23" t="s">
        <v>358</v>
      </c>
      <c r="K111" s="13" t="n">
        <v>2.5</v>
      </c>
      <c r="L111" s="13" t="s">
        <v>359</v>
      </c>
      <c r="M111" s="13" t="n">
        <v>4.5</v>
      </c>
      <c r="N111" s="13" t="n">
        <v>7.1</v>
      </c>
      <c r="O111" s="13" t="s">
        <v>360</v>
      </c>
      <c r="P111" s="13"/>
      <c r="Q111" s="22" t="str">
        <f aca="false">IF($C111="","",IF($P111&lt;&gt;"",$P111,IF(AND(ISNUMBER($K111),ISNUMBER($M111),ISNUMBER($N111)),IF($O111="Lower is worse",IF($K111&lt;=$N111,"Danger",IF($K111&lt;=$M111,"Alert","OK")),IF($K111&gt;=$N111,"Danger",IF($K111&gt;=$M111,"Alert","OK"))),"Not set")))</f>
        <v>OK</v>
      </c>
      <c r="R111" s="22" t="n">
        <f aca="false">IF(OR($Q111="",$Q111="Not set"),"",MATCH($Q111,Lists!$F$2:$F$4,0)-1)</f>
        <v>0</v>
      </c>
      <c r="S111" s="23"/>
      <c r="T111" s="23"/>
      <c r="U111" s="22" t="str">
        <f aca="false">IF(OR($Q111="",$Q111="OK",$Q111="Not set",NOT(ISNUMBER($G111))),"",ROUND($G111*IF($Q111="Danger",Lists!$M$15,Lists!$M$16),0))</f>
        <v/>
      </c>
      <c r="V111" s="22" t="str">
        <f aca="false">IF($U111="","",IF(OR($Q111="Danger",$U111&gt;=Lists!$M$10),"P1",IF($U111&gt;=Lists!$M$11,"P2","P3")))</f>
        <v/>
      </c>
      <c r="W111" s="24" t="str">
        <f aca="false">IF(OR($V111="",$B111=""),"",$B111+INDEX(Lists!$N$10:$N$12,MATCH($V111,Lists!$L$10:$L$12,0)))</f>
        <v/>
      </c>
      <c r="X111" s="13"/>
      <c r="Y111" s="13" t="s">
        <v>361</v>
      </c>
      <c r="Z111" s="13" t="s">
        <v>53</v>
      </c>
      <c r="AA111" s="17"/>
      <c r="AB111" s="13"/>
      <c r="AC111" s="22" t="str">
        <f aca="true">IF(OR($U111="",$B111=""),"",IF($AA111&lt;&gt;"",$AA111-$B111,TODAY()-$B111))</f>
        <v/>
      </c>
      <c r="AD111" s="22" t="str">
        <f aca="true">IF($W111="","",IF($Y111="Closed",IF($AA111="","Closed",IF($AA111&lt;=$W111,"Closed on time","Closed late")),IF(TODAY()&gt;$W111,"Overdue","Within time")))</f>
        <v/>
      </c>
      <c r="AE111" s="23"/>
      <c r="AF111" s="13"/>
      <c r="AG111" s="13"/>
      <c r="AH111" s="13"/>
      <c r="AI111" s="13"/>
      <c r="AJ111" s="13"/>
    </row>
    <row r="112" customFormat="false" ht="15" hidden="false" customHeight="false" outlineLevel="0" collapsed="false">
      <c r="A112" s="22" t="str">
        <f aca="false">IF($C112="","","R"&amp;TEXT(ROW()-4,"00000"))</f>
        <v>R00108</v>
      </c>
      <c r="B112" s="17" t="n">
        <v>46054</v>
      </c>
      <c r="C112" s="13" t="s">
        <v>271</v>
      </c>
      <c r="D112" s="22" t="str">
        <f aca="false">IF($C112="","",IFERROR(INDEX(Asset_Register!$C$5:$C$1000,MATCH($C112,Asset_Register!$A$5:$A$1000,0)),"Not in register"))</f>
        <v>Instrument air receiver</v>
      </c>
      <c r="E112" s="22" t="str">
        <f aca="false">IF($C112="","",IFERROR(INDEX(Asset_Register!$D$5:$D$1000,MATCH($C112,Asset_Register!$A$5:$A$1000,0)),"Not in register"))</f>
        <v>Acid plant</v>
      </c>
      <c r="F112" s="22" t="str">
        <f aca="false">IF($C112="","",IFERROR(INDEX(Asset_Register!$R$5:$R$1000,MATCH($C112,Asset_Register!$A$5:$A$1000,0)),"Not in register"))</f>
        <v>B</v>
      </c>
      <c r="G112" s="22" t="n">
        <f aca="false">IF($C112="","",IFERROR(INDEX(Asset_Register!$Q$5:$Q$1000,MATCH($C112,Asset_Register!$A$5:$A$1000,0)),"Not in register"))</f>
        <v>53</v>
      </c>
      <c r="H112" s="13" t="s">
        <v>69</v>
      </c>
      <c r="I112" s="13" t="s">
        <v>172</v>
      </c>
      <c r="J112" s="23" t="s">
        <v>362</v>
      </c>
      <c r="K112" s="13" t="n">
        <v>12</v>
      </c>
      <c r="L112" s="13" t="s">
        <v>363</v>
      </c>
      <c r="M112" s="13" t="n">
        <v>30</v>
      </c>
      <c r="N112" s="13" t="n">
        <v>40</v>
      </c>
      <c r="O112" s="13" t="s">
        <v>360</v>
      </c>
      <c r="P112" s="13"/>
      <c r="Q112" s="22" t="str">
        <f aca="false">IF($C112="","",IF($P112&lt;&gt;"",$P112,IF(AND(ISNUMBER($K112),ISNUMBER($M112),ISNUMBER($N112)),IF($O112="Lower is worse",IF($K112&lt;=$N112,"Danger",IF($K112&lt;=$M112,"Alert","OK")),IF($K112&gt;=$N112,"Danger",IF($K112&gt;=$M112,"Alert","OK"))),"Not set")))</f>
        <v>OK</v>
      </c>
      <c r="R112" s="22" t="n">
        <f aca="false">IF(OR($Q112="",$Q112="Not set"),"",MATCH($Q112,Lists!$F$2:$F$4,0)-1)</f>
        <v>0</v>
      </c>
      <c r="S112" s="23"/>
      <c r="T112" s="23"/>
      <c r="U112" s="22" t="str">
        <f aca="false">IF(OR($Q112="",$Q112="OK",$Q112="Not set",NOT(ISNUMBER($G112))),"",ROUND($G112*IF($Q112="Danger",Lists!$M$15,Lists!$M$16),0))</f>
        <v/>
      </c>
      <c r="V112" s="22" t="str">
        <f aca="false">IF($U112="","",IF(OR($Q112="Danger",$U112&gt;=Lists!$M$10),"P1",IF($U112&gt;=Lists!$M$11,"P2","P3")))</f>
        <v/>
      </c>
      <c r="W112" s="24" t="str">
        <f aca="false">IF(OR($V112="",$B112=""),"",$B112+INDEX(Lists!$N$10:$N$12,MATCH($V112,Lists!$L$10:$L$12,0)))</f>
        <v/>
      </c>
      <c r="X112" s="13"/>
      <c r="Y112" s="13" t="s">
        <v>361</v>
      </c>
      <c r="Z112" s="13" t="s">
        <v>53</v>
      </c>
      <c r="AA112" s="17"/>
      <c r="AB112" s="13"/>
      <c r="AC112" s="22" t="str">
        <f aca="true">IF(OR($U112="",$B112=""),"",IF($AA112&lt;&gt;"",$AA112-$B112,TODAY()-$B112))</f>
        <v/>
      </c>
      <c r="AD112" s="22" t="str">
        <f aca="true">IF($W112="","",IF($Y112="Closed",IF($AA112="","Closed",IF($AA112&lt;=$W112,"Closed on time","Closed late")),IF(TODAY()&gt;$W112,"Overdue","Within time")))</f>
        <v/>
      </c>
      <c r="AE112" s="23"/>
      <c r="AF112" s="13"/>
      <c r="AG112" s="13"/>
      <c r="AH112" s="13"/>
      <c r="AI112" s="13"/>
      <c r="AJ112" s="13"/>
    </row>
    <row r="113" customFormat="false" ht="15" hidden="false" customHeight="false" outlineLevel="0" collapsed="false">
      <c r="A113" s="22" t="str">
        <f aca="false">IF($C113="","","R"&amp;TEXT(ROW()-4,"00000"))</f>
        <v>R00109</v>
      </c>
      <c r="B113" s="17" t="n">
        <v>46055</v>
      </c>
      <c r="C113" s="13" t="s">
        <v>234</v>
      </c>
      <c r="D113" s="22" t="str">
        <f aca="false">IF($C113="","",IFERROR(INDEX(Asset_Register!$C$5:$C$1000,MATCH($C113,Asset_Register!$A$5:$A$1000,0)),"Not in register"))</f>
        <v>Boiler feed water pump A</v>
      </c>
      <c r="E113" s="22" t="str">
        <f aca="false">IF($C113="","",IFERROR(INDEX(Asset_Register!$D$5:$D$1000,MATCH($C113,Asset_Register!$A$5:$A$1000,0)),"Not in register"))</f>
        <v>Acid plant</v>
      </c>
      <c r="F113" s="22" t="str">
        <f aca="false">IF($C113="","",IFERROR(INDEX(Asset_Register!$R$5:$R$1000,MATCH($C113,Asset_Register!$A$5:$A$1000,0)),"Not in register"))</f>
        <v>A</v>
      </c>
      <c r="G113" s="22" t="n">
        <f aca="false">IF($C113="","",IFERROR(INDEX(Asset_Register!$Q$5:$Q$1000,MATCH($C113,Asset_Register!$A$5:$A$1000,0)),"Not in register"))</f>
        <v>75</v>
      </c>
      <c r="H113" s="13" t="s">
        <v>48</v>
      </c>
      <c r="I113" s="13" t="s">
        <v>171</v>
      </c>
      <c r="J113" s="23" t="s">
        <v>358</v>
      </c>
      <c r="K113" s="13" t="n">
        <v>2.9</v>
      </c>
      <c r="L113" s="13" t="s">
        <v>359</v>
      </c>
      <c r="M113" s="13" t="n">
        <v>4.5</v>
      </c>
      <c r="N113" s="13" t="n">
        <v>7.1</v>
      </c>
      <c r="O113" s="13" t="s">
        <v>360</v>
      </c>
      <c r="P113" s="13"/>
      <c r="Q113" s="22" t="str">
        <f aca="false">IF($C113="","",IF($P113&lt;&gt;"",$P113,IF(AND(ISNUMBER($K113),ISNUMBER($M113),ISNUMBER($N113)),IF($O113="Lower is worse",IF($K113&lt;=$N113,"Danger",IF($K113&lt;=$M113,"Alert","OK")),IF($K113&gt;=$N113,"Danger",IF($K113&gt;=$M113,"Alert","OK"))),"Not set")))</f>
        <v>OK</v>
      </c>
      <c r="R113" s="22" t="n">
        <f aca="false">IF(OR($Q113="",$Q113="Not set"),"",MATCH($Q113,Lists!$F$2:$F$4,0)-1)</f>
        <v>0</v>
      </c>
      <c r="S113" s="23"/>
      <c r="T113" s="23"/>
      <c r="U113" s="22" t="str">
        <f aca="false">IF(OR($Q113="",$Q113="OK",$Q113="Not set",NOT(ISNUMBER($G113))),"",ROUND($G113*IF($Q113="Danger",Lists!$M$15,Lists!$M$16),0))</f>
        <v/>
      </c>
      <c r="V113" s="22" t="str">
        <f aca="false">IF($U113="","",IF(OR($Q113="Danger",$U113&gt;=Lists!$M$10),"P1",IF($U113&gt;=Lists!$M$11,"P2","P3")))</f>
        <v/>
      </c>
      <c r="W113" s="24" t="str">
        <f aca="false">IF(OR($V113="",$B113=""),"",$B113+INDEX(Lists!$N$10:$N$12,MATCH($V113,Lists!$L$10:$L$12,0)))</f>
        <v/>
      </c>
      <c r="X113" s="13"/>
      <c r="Y113" s="13" t="s">
        <v>361</v>
      </c>
      <c r="Z113" s="13" t="s">
        <v>53</v>
      </c>
      <c r="AA113" s="17"/>
      <c r="AB113" s="13"/>
      <c r="AC113" s="22" t="str">
        <f aca="true">IF(OR($U113="",$B113=""),"",IF($AA113&lt;&gt;"",$AA113-$B113,TODAY()-$B113))</f>
        <v/>
      </c>
      <c r="AD113" s="22" t="str">
        <f aca="true">IF($W113="","",IF($Y113="Closed",IF($AA113="","Closed",IF($AA113&lt;=$W113,"Closed on time","Closed late")),IF(TODAY()&gt;$W113,"Overdue","Within time")))</f>
        <v/>
      </c>
      <c r="AE113" s="23"/>
      <c r="AF113" s="13"/>
      <c r="AG113" s="13"/>
      <c r="AH113" s="13"/>
      <c r="AI113" s="13"/>
      <c r="AJ113" s="13"/>
    </row>
    <row r="114" customFormat="false" ht="15" hidden="false" customHeight="false" outlineLevel="0" collapsed="false">
      <c r="A114" s="22" t="str">
        <f aca="false">IF($C114="","","R"&amp;TEXT(ROW()-4,"00000"))</f>
        <v>R00110</v>
      </c>
      <c r="B114" s="17" t="n">
        <v>46055</v>
      </c>
      <c r="C114" s="13" t="s">
        <v>246</v>
      </c>
      <c r="D114" s="22" t="str">
        <f aca="false">IF($C114="","",IFERROR(INDEX(Asset_Register!$C$5:$C$1000,MATCH($C114,Asset_Register!$A$5:$A$1000,0)),"Not in register"))</f>
        <v>Sulphur melter agitator</v>
      </c>
      <c r="E114" s="22" t="str">
        <f aca="false">IF($C114="","",IFERROR(INDEX(Asset_Register!$D$5:$D$1000,MATCH($C114,Asset_Register!$A$5:$A$1000,0)),"Not in register"))</f>
        <v>Acid plant</v>
      </c>
      <c r="F114" s="22" t="str">
        <f aca="false">IF($C114="","",IFERROR(INDEX(Asset_Register!$R$5:$R$1000,MATCH($C114,Asset_Register!$A$5:$A$1000,0)),"Not in register"))</f>
        <v>C</v>
      </c>
      <c r="G114" s="22" t="n">
        <f aca="false">IF($C114="","",IFERROR(INDEX(Asset_Register!$Q$5:$Q$1000,MATCH($C114,Asset_Register!$A$5:$A$1000,0)),"Not in register"))</f>
        <v>43</v>
      </c>
      <c r="H114" s="13" t="s">
        <v>48</v>
      </c>
      <c r="I114" s="13" t="s">
        <v>171</v>
      </c>
      <c r="J114" s="23" t="s">
        <v>358</v>
      </c>
      <c r="K114" s="13" t="n">
        <v>1.5</v>
      </c>
      <c r="L114" s="13" t="s">
        <v>359</v>
      </c>
      <c r="M114" s="13" t="n">
        <v>4.5</v>
      </c>
      <c r="N114" s="13" t="n">
        <v>7.1</v>
      </c>
      <c r="O114" s="13" t="s">
        <v>360</v>
      </c>
      <c r="P114" s="13"/>
      <c r="Q114" s="22" t="str">
        <f aca="false">IF($C114="","",IF($P114&lt;&gt;"",$P114,IF(AND(ISNUMBER($K114),ISNUMBER($M114),ISNUMBER($N114)),IF($O114="Lower is worse",IF($K114&lt;=$N114,"Danger",IF($K114&lt;=$M114,"Alert","OK")),IF($K114&gt;=$N114,"Danger",IF($K114&gt;=$M114,"Alert","OK"))),"Not set")))</f>
        <v>OK</v>
      </c>
      <c r="R114" s="22" t="n">
        <f aca="false">IF(OR($Q114="",$Q114="Not set"),"",MATCH($Q114,Lists!$F$2:$F$4,0)-1)</f>
        <v>0</v>
      </c>
      <c r="S114" s="23"/>
      <c r="T114" s="23"/>
      <c r="U114" s="22" t="str">
        <f aca="false">IF(OR($Q114="",$Q114="OK",$Q114="Not set",NOT(ISNUMBER($G114))),"",ROUND($G114*IF($Q114="Danger",Lists!$M$15,Lists!$M$16),0))</f>
        <v/>
      </c>
      <c r="V114" s="22" t="str">
        <f aca="false">IF($U114="","",IF(OR($Q114="Danger",$U114&gt;=Lists!$M$10),"P1",IF($U114&gt;=Lists!$M$11,"P2","P3")))</f>
        <v/>
      </c>
      <c r="W114" s="24" t="str">
        <f aca="false">IF(OR($V114="",$B114=""),"",$B114+INDEX(Lists!$N$10:$N$12,MATCH($V114,Lists!$L$10:$L$12,0)))</f>
        <v/>
      </c>
      <c r="X114" s="13"/>
      <c r="Y114" s="13" t="s">
        <v>361</v>
      </c>
      <c r="Z114" s="13" t="s">
        <v>53</v>
      </c>
      <c r="AA114" s="17"/>
      <c r="AB114" s="13"/>
      <c r="AC114" s="22" t="str">
        <f aca="true">IF(OR($U114="",$B114=""),"",IF($AA114&lt;&gt;"",$AA114-$B114,TODAY()-$B114))</f>
        <v/>
      </c>
      <c r="AD114" s="22" t="str">
        <f aca="true">IF($W114="","",IF($Y114="Closed",IF($AA114="","Closed",IF($AA114&lt;=$W114,"Closed on time","Closed late")),IF(TODAY()&gt;$W114,"Overdue","Within time")))</f>
        <v/>
      </c>
      <c r="AE114" s="23"/>
      <c r="AF114" s="13"/>
      <c r="AG114" s="13"/>
      <c r="AH114" s="13"/>
      <c r="AI114" s="13"/>
      <c r="AJ114" s="13"/>
    </row>
    <row r="115" customFormat="false" ht="15" hidden="false" customHeight="false" outlineLevel="0" collapsed="false">
      <c r="A115" s="22" t="str">
        <f aca="false">IF($C115="","","R"&amp;TEXT(ROW()-4,"00000"))</f>
        <v>R00111</v>
      </c>
      <c r="B115" s="17" t="n">
        <v>46056</v>
      </c>
      <c r="C115" s="13" t="s">
        <v>208</v>
      </c>
      <c r="D115" s="22" t="str">
        <f aca="false">IF($C115="","",IFERROR(INDEX(Asset_Register!$C$5:$C$1000,MATCH($C115,Asset_Register!$A$5:$A$1000,0)),"Not in register"))</f>
        <v>Main air blower</v>
      </c>
      <c r="E115" s="22" t="str">
        <f aca="false">IF($C115="","",IFERROR(INDEX(Asset_Register!$D$5:$D$1000,MATCH($C115,Asset_Register!$A$5:$A$1000,0)),"Not in register"))</f>
        <v>Acid plant</v>
      </c>
      <c r="F115" s="22" t="str">
        <f aca="false">IF($C115="","",IFERROR(INDEX(Asset_Register!$R$5:$R$1000,MATCH($C115,Asset_Register!$A$5:$A$1000,0)),"Not in register"))</f>
        <v>A</v>
      </c>
      <c r="G115" s="22" t="n">
        <f aca="false">IF($C115="","",IFERROR(INDEX(Asset_Register!$Q$5:$Q$1000,MATCH($C115,Asset_Register!$A$5:$A$1000,0)),"Not in register"))</f>
        <v>87</v>
      </c>
      <c r="H115" s="13" t="s">
        <v>74</v>
      </c>
      <c r="I115" s="13" t="s">
        <v>75</v>
      </c>
      <c r="J115" s="23" t="s">
        <v>394</v>
      </c>
      <c r="K115" s="13"/>
      <c r="L115" s="13"/>
      <c r="M115" s="13"/>
      <c r="N115" s="13"/>
      <c r="O115" s="13"/>
      <c r="P115" s="13" t="s">
        <v>104</v>
      </c>
      <c r="Q115" s="22" t="str">
        <f aca="false">IF($C115="","",IF($P115&lt;&gt;"",$P115,IF(AND(ISNUMBER($K115),ISNUMBER($M115),ISNUMBER($N115)),IF($O115="Lower is worse",IF($K115&lt;=$N115,"Danger",IF($K115&lt;=$M115,"Alert","OK")),IF($K115&gt;=$N115,"Danger",IF($K115&gt;=$M115,"Alert","OK"))),"Not set")))</f>
        <v>Alert</v>
      </c>
      <c r="R115" s="22" t="n">
        <f aca="false">IF(OR($Q115="",$Q115="Not set"),"",MATCH($Q115,Lists!$F$2:$F$4,0)-1)</f>
        <v>1</v>
      </c>
      <c r="S115" s="23" t="s">
        <v>395</v>
      </c>
      <c r="T115" s="23" t="s">
        <v>396</v>
      </c>
      <c r="U115" s="22" t="n">
        <f aca="false">IF(OR($Q115="",$Q115="OK",$Q115="Not set",NOT(ISNUMBER($G115))),"",ROUND($G115*IF($Q115="Danger",Lists!$M$15,Lists!$M$16),0))</f>
        <v>52</v>
      </c>
      <c r="V115" s="22" t="str">
        <f aca="false">IF($U115="","",IF(OR($Q115="Danger",$U115&gt;=Lists!$M$10),"P1",IF($U115&gt;=Lists!$M$11,"P2","P3")))</f>
        <v>P2</v>
      </c>
      <c r="W115" s="24" t="n">
        <f aca="false">IF(OR($V115="",$B115=""),"",$B115+INDEX(Lists!$N$10:$N$12,MATCH($V115,Lists!$L$10:$L$12,0)))</f>
        <v>46086</v>
      </c>
      <c r="X115" s="13" t="s">
        <v>397</v>
      </c>
      <c r="Y115" s="13" t="s">
        <v>392</v>
      </c>
      <c r="Z115" s="13" t="s">
        <v>53</v>
      </c>
      <c r="AA115" s="17" t="n">
        <v>46078</v>
      </c>
      <c r="AB115" s="13" t="s">
        <v>393</v>
      </c>
      <c r="AC115" s="22" t="n">
        <f aca="true">IF(OR($U115="",$B115=""),"",IF($AA115&lt;&gt;"",$AA115-$B115,TODAY()-$B115))</f>
        <v>22</v>
      </c>
      <c r="AD115" s="22" t="str">
        <f aca="true">IF($W115="","",IF($Y115="Closed",IF($AA115="","Closed",IF($AA115&lt;=$W115,"Closed on time","Closed late")),IF(TODAY()&gt;$W115,"Overdue","Within time")))</f>
        <v>Closed on time</v>
      </c>
      <c r="AE115" s="23"/>
      <c r="AF115" s="13"/>
      <c r="AG115" s="13"/>
      <c r="AH115" s="13"/>
      <c r="AI115" s="13"/>
      <c r="AJ115" s="13"/>
    </row>
    <row r="116" customFormat="false" ht="15" hidden="false" customHeight="false" outlineLevel="0" collapsed="false">
      <c r="A116" s="22" t="str">
        <f aca="false">IF($C116="","","R"&amp;TEXT(ROW()-4,"00000"))</f>
        <v>R00112</v>
      </c>
      <c r="B116" s="17" t="n">
        <v>46058</v>
      </c>
      <c r="C116" s="13" t="s">
        <v>238</v>
      </c>
      <c r="D116" s="22" t="str">
        <f aca="false">IF($C116="","",IFERROR(INDEX(Asset_Register!$C$5:$C$1000,MATCH($C116,Asset_Register!$A$5:$A$1000,0)),"Not in register"))</f>
        <v>Boiler feed water pump B</v>
      </c>
      <c r="E116" s="22" t="str">
        <f aca="false">IF($C116="","",IFERROR(INDEX(Asset_Register!$D$5:$D$1000,MATCH($C116,Asset_Register!$A$5:$A$1000,0)),"Not in register"))</f>
        <v>Acid plant</v>
      </c>
      <c r="F116" s="22" t="str">
        <f aca="false">IF($C116="","",IFERROR(INDEX(Asset_Register!$R$5:$R$1000,MATCH($C116,Asset_Register!$A$5:$A$1000,0)),"Not in register"))</f>
        <v>A</v>
      </c>
      <c r="G116" s="22" t="n">
        <f aca="false">IF($C116="","",IFERROR(INDEX(Asset_Register!$Q$5:$Q$1000,MATCH($C116,Asset_Register!$A$5:$A$1000,0)),"Not in register"))</f>
        <v>71</v>
      </c>
      <c r="H116" s="13" t="s">
        <v>48</v>
      </c>
      <c r="I116" s="13" t="s">
        <v>171</v>
      </c>
      <c r="J116" s="23" t="s">
        <v>358</v>
      </c>
      <c r="K116" s="13" t="n">
        <v>1.9</v>
      </c>
      <c r="L116" s="13" t="s">
        <v>359</v>
      </c>
      <c r="M116" s="13" t="n">
        <v>4.5</v>
      </c>
      <c r="N116" s="13" t="n">
        <v>7.1</v>
      </c>
      <c r="O116" s="13" t="s">
        <v>360</v>
      </c>
      <c r="P116" s="13"/>
      <c r="Q116" s="22" t="str">
        <f aca="false">IF($C116="","",IF($P116&lt;&gt;"",$P116,IF(AND(ISNUMBER($K116),ISNUMBER($M116),ISNUMBER($N116)),IF($O116="Lower is worse",IF($K116&lt;=$N116,"Danger",IF($K116&lt;=$M116,"Alert","OK")),IF($K116&gt;=$N116,"Danger",IF($K116&gt;=$M116,"Alert","OK"))),"Not set")))</f>
        <v>OK</v>
      </c>
      <c r="R116" s="22" t="n">
        <f aca="false">IF(OR($Q116="",$Q116="Not set"),"",MATCH($Q116,Lists!$F$2:$F$4,0)-1)</f>
        <v>0</v>
      </c>
      <c r="S116" s="23"/>
      <c r="T116" s="23"/>
      <c r="U116" s="22" t="str">
        <f aca="false">IF(OR($Q116="",$Q116="OK",$Q116="Not set",NOT(ISNUMBER($G116))),"",ROUND($G116*IF($Q116="Danger",Lists!$M$15,Lists!$M$16),0))</f>
        <v/>
      </c>
      <c r="V116" s="22" t="str">
        <f aca="false">IF($U116="","",IF(OR($Q116="Danger",$U116&gt;=Lists!$M$10),"P1",IF($U116&gt;=Lists!$M$11,"P2","P3")))</f>
        <v/>
      </c>
      <c r="W116" s="24" t="str">
        <f aca="false">IF(OR($V116="",$B116=""),"",$B116+INDEX(Lists!$N$10:$N$12,MATCH($V116,Lists!$L$10:$L$12,0)))</f>
        <v/>
      </c>
      <c r="X116" s="13"/>
      <c r="Y116" s="13" t="s">
        <v>361</v>
      </c>
      <c r="Z116" s="13" t="s">
        <v>53</v>
      </c>
      <c r="AA116" s="17"/>
      <c r="AB116" s="13"/>
      <c r="AC116" s="22" t="str">
        <f aca="true">IF(OR($U116="",$B116=""),"",IF($AA116&lt;&gt;"",$AA116-$B116,TODAY()-$B116))</f>
        <v/>
      </c>
      <c r="AD116" s="22" t="str">
        <f aca="true">IF($W116="","",IF($Y116="Closed",IF($AA116="","Closed",IF($AA116&lt;=$W116,"Closed on time","Closed late")),IF(TODAY()&gt;$W116,"Overdue","Within time")))</f>
        <v/>
      </c>
      <c r="AE116" s="23"/>
      <c r="AF116" s="13"/>
      <c r="AG116" s="13"/>
      <c r="AH116" s="13"/>
      <c r="AI116" s="13"/>
      <c r="AJ116" s="13"/>
    </row>
    <row r="117" customFormat="false" ht="15" hidden="false" customHeight="false" outlineLevel="0" collapsed="false">
      <c r="A117" s="22" t="str">
        <f aca="false">IF($C117="","","R"&amp;TEXT(ROW()-4,"00000"))</f>
        <v>R00113</v>
      </c>
      <c r="B117" s="17" t="n">
        <v>46058</v>
      </c>
      <c r="C117" s="13" t="s">
        <v>234</v>
      </c>
      <c r="D117" s="22" t="str">
        <f aca="false">IF($C117="","",IFERROR(INDEX(Asset_Register!$C$5:$C$1000,MATCH($C117,Asset_Register!$A$5:$A$1000,0)),"Not in register"))</f>
        <v>Boiler feed water pump A</v>
      </c>
      <c r="E117" s="22" t="str">
        <f aca="false">IF($C117="","",IFERROR(INDEX(Asset_Register!$D$5:$D$1000,MATCH($C117,Asset_Register!$A$5:$A$1000,0)),"Not in register"))</f>
        <v>Acid plant</v>
      </c>
      <c r="F117" s="22" t="str">
        <f aca="false">IF($C117="","",IFERROR(INDEX(Asset_Register!$R$5:$R$1000,MATCH($C117,Asset_Register!$A$5:$A$1000,0)),"Not in register"))</f>
        <v>A</v>
      </c>
      <c r="G117" s="22" t="n">
        <f aca="false">IF($C117="","",IFERROR(INDEX(Asset_Register!$Q$5:$Q$1000,MATCH($C117,Asset_Register!$A$5:$A$1000,0)),"Not in register"))</f>
        <v>75</v>
      </c>
      <c r="H117" s="13" t="s">
        <v>74</v>
      </c>
      <c r="I117" s="13" t="s">
        <v>75</v>
      </c>
      <c r="J117" s="23" t="s">
        <v>364</v>
      </c>
      <c r="K117" s="13" t="n">
        <v>240</v>
      </c>
      <c r="L117" s="13" t="s">
        <v>365</v>
      </c>
      <c r="M117" s="13" t="n">
        <v>1000</v>
      </c>
      <c r="N117" s="13" t="n">
        <v>2000</v>
      </c>
      <c r="O117" s="13" t="s">
        <v>360</v>
      </c>
      <c r="P117" s="13"/>
      <c r="Q117" s="22" t="str">
        <f aca="false">IF($C117="","",IF($P117&lt;&gt;"",$P117,IF(AND(ISNUMBER($K117),ISNUMBER($M117),ISNUMBER($N117)),IF($O117="Lower is worse",IF($K117&lt;=$N117,"Danger",IF($K117&lt;=$M117,"Alert","OK")),IF($K117&gt;=$N117,"Danger",IF($K117&gt;=$M117,"Alert","OK"))),"Not set")))</f>
        <v>OK</v>
      </c>
      <c r="R117" s="22" t="n">
        <f aca="false">IF(OR($Q117="",$Q117="Not set"),"",MATCH($Q117,Lists!$F$2:$F$4,0)-1)</f>
        <v>0</v>
      </c>
      <c r="S117" s="23"/>
      <c r="T117" s="23"/>
      <c r="U117" s="22" t="str">
        <f aca="false">IF(OR($Q117="",$Q117="OK",$Q117="Not set",NOT(ISNUMBER($G117))),"",ROUND($G117*IF($Q117="Danger",Lists!$M$15,Lists!$M$16),0))</f>
        <v/>
      </c>
      <c r="V117" s="22" t="str">
        <f aca="false">IF($U117="","",IF(OR($Q117="Danger",$U117&gt;=Lists!$M$10),"P1",IF($U117&gt;=Lists!$M$11,"P2","P3")))</f>
        <v/>
      </c>
      <c r="W117" s="24" t="str">
        <f aca="false">IF(OR($V117="",$B117=""),"",$B117+INDEX(Lists!$N$10:$N$12,MATCH($V117,Lists!$L$10:$L$12,0)))</f>
        <v/>
      </c>
      <c r="X117" s="13"/>
      <c r="Y117" s="13" t="s">
        <v>361</v>
      </c>
      <c r="Z117" s="13" t="s">
        <v>53</v>
      </c>
      <c r="AA117" s="17"/>
      <c r="AB117" s="13"/>
      <c r="AC117" s="22" t="str">
        <f aca="true">IF(OR($U117="",$B117=""),"",IF($AA117&lt;&gt;"",$AA117-$B117,TODAY()-$B117))</f>
        <v/>
      </c>
      <c r="AD117" s="22" t="str">
        <f aca="true">IF($W117="","",IF($Y117="Closed",IF($AA117="","Closed",IF($AA117&lt;=$W117,"Closed on time","Closed late")),IF(TODAY()&gt;$W117,"Overdue","Within time")))</f>
        <v/>
      </c>
      <c r="AE117" s="23"/>
      <c r="AF117" s="13"/>
      <c r="AG117" s="13"/>
      <c r="AH117" s="13"/>
      <c r="AI117" s="13"/>
      <c r="AJ117" s="13"/>
    </row>
    <row r="118" customFormat="false" ht="15" hidden="false" customHeight="false" outlineLevel="0" collapsed="false">
      <c r="A118" s="22" t="str">
        <f aca="false">IF($C118="","","R"&amp;TEXT(ROW()-4,"00000"))</f>
        <v>R00114</v>
      </c>
      <c r="B118" s="17" t="n">
        <v>46061</v>
      </c>
      <c r="C118" s="13" t="s">
        <v>192</v>
      </c>
      <c r="D118" s="22" t="str">
        <f aca="false">IF($C118="","",IFERROR(INDEX(Asset_Register!$C$5:$C$1000,MATCH($C118,Asset_Register!$A$5:$A$1000,0)),"Not in register"))</f>
        <v>Sulphur furnace</v>
      </c>
      <c r="E118" s="22" t="str">
        <f aca="false">IF($C118="","",IFERROR(INDEX(Asset_Register!$D$5:$D$1000,MATCH($C118,Asset_Register!$A$5:$A$1000,0)),"Not in register"))</f>
        <v>Acid plant</v>
      </c>
      <c r="F118" s="22" t="str">
        <f aca="false">IF($C118="","",IFERROR(INDEX(Asset_Register!$R$5:$R$1000,MATCH($C118,Asset_Register!$A$5:$A$1000,0)),"Not in register"))</f>
        <v>A</v>
      </c>
      <c r="G118" s="22" t="n">
        <f aca="false">IF($C118="","",IFERROR(INDEX(Asset_Register!$Q$5:$Q$1000,MATCH($C118,Asset_Register!$A$5:$A$1000,0)),"Not in register"))</f>
        <v>94</v>
      </c>
      <c r="H118" s="13" t="s">
        <v>54</v>
      </c>
      <c r="I118" s="13" t="s">
        <v>55</v>
      </c>
      <c r="J118" s="23" t="s">
        <v>366</v>
      </c>
      <c r="K118" s="13" t="n">
        <v>230</v>
      </c>
      <c r="L118" s="13" t="s">
        <v>367</v>
      </c>
      <c r="M118" s="13" t="n">
        <v>280</v>
      </c>
      <c r="N118" s="13" t="n">
        <v>320</v>
      </c>
      <c r="O118" s="13" t="s">
        <v>360</v>
      </c>
      <c r="P118" s="13"/>
      <c r="Q118" s="22" t="str">
        <f aca="false">IF($C118="","",IF($P118&lt;&gt;"",$P118,IF(AND(ISNUMBER($K118),ISNUMBER($M118),ISNUMBER($N118)),IF($O118="Lower is worse",IF($K118&lt;=$N118,"Danger",IF($K118&lt;=$M118,"Alert","OK")),IF($K118&gt;=$N118,"Danger",IF($K118&gt;=$M118,"Alert","OK"))),"Not set")))</f>
        <v>OK</v>
      </c>
      <c r="R118" s="22" t="n">
        <f aca="false">IF(OR($Q118="",$Q118="Not set"),"",MATCH($Q118,Lists!$F$2:$F$4,0)-1)</f>
        <v>0</v>
      </c>
      <c r="S118" s="23"/>
      <c r="T118" s="23"/>
      <c r="U118" s="22" t="str">
        <f aca="false">IF(OR($Q118="",$Q118="OK",$Q118="Not set",NOT(ISNUMBER($G118))),"",ROUND($G118*IF($Q118="Danger",Lists!$M$15,Lists!$M$16),0))</f>
        <v/>
      </c>
      <c r="V118" s="22" t="str">
        <f aca="false">IF($U118="","",IF(OR($Q118="Danger",$U118&gt;=Lists!$M$10),"P1",IF($U118&gt;=Lists!$M$11,"P2","P3")))</f>
        <v/>
      </c>
      <c r="W118" s="24" t="str">
        <f aca="false">IF(OR($V118="",$B118=""),"",$B118+INDEX(Lists!$N$10:$N$12,MATCH($V118,Lists!$L$10:$L$12,0)))</f>
        <v/>
      </c>
      <c r="X118" s="13"/>
      <c r="Y118" s="13" t="s">
        <v>361</v>
      </c>
      <c r="Z118" s="13" t="s">
        <v>53</v>
      </c>
      <c r="AA118" s="17"/>
      <c r="AB118" s="13"/>
      <c r="AC118" s="22" t="str">
        <f aca="true">IF(OR($U118="",$B118=""),"",IF($AA118&lt;&gt;"",$AA118-$B118,TODAY()-$B118))</f>
        <v/>
      </c>
      <c r="AD118" s="22" t="str">
        <f aca="true">IF($W118="","",IF($Y118="Closed",IF($AA118="","Closed",IF($AA118&lt;=$W118,"Closed on time","Closed late")),IF(TODAY()&gt;$W118,"Overdue","Within time")))</f>
        <v/>
      </c>
      <c r="AE118" s="23"/>
      <c r="AF118" s="13"/>
      <c r="AG118" s="13"/>
      <c r="AH118" s="13"/>
      <c r="AI118" s="13"/>
      <c r="AJ118" s="13"/>
    </row>
    <row r="119" customFormat="false" ht="15" hidden="false" customHeight="false" outlineLevel="0" collapsed="false">
      <c r="A119" s="22" t="str">
        <f aca="false">IF($C119="","","R"&amp;TEXT(ROW()-4,"00000"))</f>
        <v>R00115</v>
      </c>
      <c r="B119" s="17" t="n">
        <v>46063</v>
      </c>
      <c r="C119" s="13" t="s">
        <v>252</v>
      </c>
      <c r="D119" s="22" t="str">
        <f aca="false">IF($C119="","",IFERROR(INDEX(Asset_Register!$C$5:$C$1000,MATCH($C119,Asset_Register!$A$5:$A$1000,0)),"Not in register"))</f>
        <v>Cooling tower fan 1</v>
      </c>
      <c r="E119" s="22" t="str">
        <f aca="false">IF($C119="","",IFERROR(INDEX(Asset_Register!$D$5:$D$1000,MATCH($C119,Asset_Register!$A$5:$A$1000,0)),"Not in register"))</f>
        <v>Acid plant</v>
      </c>
      <c r="F119" s="22" t="str">
        <f aca="false">IF($C119="","",IFERROR(INDEX(Asset_Register!$R$5:$R$1000,MATCH($C119,Asset_Register!$A$5:$A$1000,0)),"Not in register"))</f>
        <v>B</v>
      </c>
      <c r="G119" s="22" t="n">
        <f aca="false">IF($C119="","",IFERROR(INDEX(Asset_Register!$Q$5:$Q$1000,MATCH($C119,Asset_Register!$A$5:$A$1000,0)),"Not in register"))</f>
        <v>50</v>
      </c>
      <c r="H119" s="13" t="s">
        <v>48</v>
      </c>
      <c r="I119" s="13" t="s">
        <v>171</v>
      </c>
      <c r="J119" s="23" t="s">
        <v>368</v>
      </c>
      <c r="K119" s="13" t="n">
        <v>4</v>
      </c>
      <c r="L119" s="13" t="s">
        <v>359</v>
      </c>
      <c r="M119" s="13" t="n">
        <v>4.5</v>
      </c>
      <c r="N119" s="13" t="n">
        <v>7.1</v>
      </c>
      <c r="O119" s="13" t="s">
        <v>360</v>
      </c>
      <c r="P119" s="13"/>
      <c r="Q119" s="22" t="str">
        <f aca="false">IF($C119="","",IF($P119&lt;&gt;"",$P119,IF(AND(ISNUMBER($K119),ISNUMBER($M119),ISNUMBER($N119)),IF($O119="Lower is worse",IF($K119&lt;=$N119,"Danger",IF($K119&lt;=$M119,"Alert","OK")),IF($K119&gt;=$N119,"Danger",IF($K119&gt;=$M119,"Alert","OK"))),"Not set")))</f>
        <v>OK</v>
      </c>
      <c r="R119" s="22" t="n">
        <f aca="false">IF(OR($Q119="",$Q119="Not set"),"",MATCH($Q119,Lists!$F$2:$F$4,0)-1)</f>
        <v>0</v>
      </c>
      <c r="S119" s="23"/>
      <c r="T119" s="23"/>
      <c r="U119" s="22" t="str">
        <f aca="false">IF(OR($Q119="",$Q119="OK",$Q119="Not set",NOT(ISNUMBER($G119))),"",ROUND($G119*IF($Q119="Danger",Lists!$M$15,Lists!$M$16),0))</f>
        <v/>
      </c>
      <c r="V119" s="22" t="str">
        <f aca="false">IF($U119="","",IF(OR($Q119="Danger",$U119&gt;=Lists!$M$10),"P1",IF($U119&gt;=Lists!$M$11,"P2","P3")))</f>
        <v/>
      </c>
      <c r="W119" s="24" t="str">
        <f aca="false">IF(OR($V119="",$B119=""),"",$B119+INDEX(Lists!$N$10:$N$12,MATCH($V119,Lists!$L$10:$L$12,0)))</f>
        <v/>
      </c>
      <c r="X119" s="13"/>
      <c r="Y119" s="13" t="s">
        <v>361</v>
      </c>
      <c r="Z119" s="13" t="s">
        <v>53</v>
      </c>
      <c r="AA119" s="17"/>
      <c r="AB119" s="13"/>
      <c r="AC119" s="22" t="str">
        <f aca="true">IF(OR($U119="",$B119=""),"",IF($AA119&lt;&gt;"",$AA119-$B119,TODAY()-$B119))</f>
        <v/>
      </c>
      <c r="AD119" s="22" t="str">
        <f aca="true">IF($W119="","",IF($Y119="Closed",IF($AA119="","Closed",IF($AA119&lt;=$W119,"Closed on time","Closed late")),IF(TODAY()&gt;$W119,"Overdue","Within time")))</f>
        <v/>
      </c>
      <c r="AE119" s="23"/>
      <c r="AF119" s="13"/>
      <c r="AG119" s="13"/>
      <c r="AH119" s="13"/>
      <c r="AI119" s="13"/>
      <c r="AJ119" s="13"/>
    </row>
    <row r="120" customFormat="false" ht="15" hidden="false" customHeight="false" outlineLevel="0" collapsed="false">
      <c r="A120" s="22" t="str">
        <f aca="false">IF($C120="","","R"&amp;TEXT(ROW()-4,"00000"))</f>
        <v>R00116</v>
      </c>
      <c r="B120" s="17" t="n">
        <v>46063</v>
      </c>
      <c r="C120" s="13" t="s">
        <v>276</v>
      </c>
      <c r="D120" s="22" t="str">
        <f aca="false">IF($C120="","",IFERROR(INDEX(Asset_Register!$C$5:$C$1000,MATCH($C120,Asset_Register!$A$5:$A$1000,0)),"Not in register"))</f>
        <v>Calciner kiln 1080</v>
      </c>
      <c r="E120" s="22" t="str">
        <f aca="false">IF($C120="","",IFERROR(INDEX(Asset_Register!$D$5:$D$1000,MATCH($C120,Asset_Register!$A$5:$A$1000,0)),"Not in register"))</f>
        <v>Calciner</v>
      </c>
      <c r="F120" s="22" t="str">
        <f aca="false">IF($C120="","",IFERROR(INDEX(Asset_Register!$R$5:$R$1000,MATCH($C120,Asset_Register!$A$5:$A$1000,0)),"Not in register"))</f>
        <v>A</v>
      </c>
      <c r="G120" s="22" t="n">
        <f aca="false">IF($C120="","",IFERROR(INDEX(Asset_Register!$Q$5:$Q$1000,MATCH($C120,Asset_Register!$A$5:$A$1000,0)),"Not in register"))</f>
        <v>90</v>
      </c>
      <c r="H120" s="13" t="s">
        <v>54</v>
      </c>
      <c r="I120" s="13" t="s">
        <v>55</v>
      </c>
      <c r="J120" s="23" t="s">
        <v>369</v>
      </c>
      <c r="K120" s="13" t="n">
        <v>255</v>
      </c>
      <c r="L120" s="13" t="s">
        <v>367</v>
      </c>
      <c r="M120" s="13" t="n">
        <v>280</v>
      </c>
      <c r="N120" s="13" t="n">
        <v>350</v>
      </c>
      <c r="O120" s="13" t="s">
        <v>360</v>
      </c>
      <c r="P120" s="13"/>
      <c r="Q120" s="22" t="str">
        <f aca="false">IF($C120="","",IF($P120&lt;&gt;"",$P120,IF(AND(ISNUMBER($K120),ISNUMBER($M120),ISNUMBER($N120)),IF($O120="Lower is worse",IF($K120&lt;=$N120,"Danger",IF($K120&lt;=$M120,"Alert","OK")),IF($K120&gt;=$N120,"Danger",IF($K120&gt;=$M120,"Alert","OK"))),"Not set")))</f>
        <v>OK</v>
      </c>
      <c r="R120" s="22" t="n">
        <f aca="false">IF(OR($Q120="",$Q120="Not set"),"",MATCH($Q120,Lists!$F$2:$F$4,0)-1)</f>
        <v>0</v>
      </c>
      <c r="S120" s="23"/>
      <c r="T120" s="23"/>
      <c r="U120" s="22" t="str">
        <f aca="false">IF(OR($Q120="",$Q120="OK",$Q120="Not set",NOT(ISNUMBER($G120))),"",ROUND($G120*IF($Q120="Danger",Lists!$M$15,Lists!$M$16),0))</f>
        <v/>
      </c>
      <c r="V120" s="22" t="str">
        <f aca="false">IF($U120="","",IF(OR($Q120="Danger",$U120&gt;=Lists!$M$10),"P1",IF($U120&gt;=Lists!$M$11,"P2","P3")))</f>
        <v/>
      </c>
      <c r="W120" s="24" t="str">
        <f aca="false">IF(OR($V120="",$B120=""),"",$B120+INDEX(Lists!$N$10:$N$12,MATCH($V120,Lists!$L$10:$L$12,0)))</f>
        <v/>
      </c>
      <c r="X120" s="13"/>
      <c r="Y120" s="13" t="s">
        <v>361</v>
      </c>
      <c r="Z120" s="13" t="s">
        <v>53</v>
      </c>
      <c r="AA120" s="17"/>
      <c r="AB120" s="13"/>
      <c r="AC120" s="22" t="str">
        <f aca="true">IF(OR($U120="",$B120=""),"",IF($AA120&lt;&gt;"",$AA120-$B120,TODAY()-$B120))</f>
        <v/>
      </c>
      <c r="AD120" s="22" t="str">
        <f aca="true">IF($W120="","",IF($Y120="Closed",IF($AA120="","Closed",IF($AA120&lt;=$W120,"Closed on time","Closed late")),IF(TODAY()&gt;$W120,"Overdue","Within time")))</f>
        <v/>
      </c>
      <c r="AE120" s="23"/>
      <c r="AF120" s="13"/>
      <c r="AG120" s="13"/>
      <c r="AH120" s="13"/>
      <c r="AI120" s="13"/>
      <c r="AJ120" s="13"/>
    </row>
    <row r="121" customFormat="false" ht="15" hidden="false" customHeight="false" outlineLevel="0" collapsed="false">
      <c r="A121" s="22" t="str">
        <f aca="false">IF($C121="","","R"&amp;TEXT(ROW()-4,"00000"))</f>
        <v>R00117</v>
      </c>
      <c r="B121" s="17" t="n">
        <v>46063</v>
      </c>
      <c r="C121" s="13" t="s">
        <v>252</v>
      </c>
      <c r="D121" s="22" t="str">
        <f aca="false">IF($C121="","",IFERROR(INDEX(Asset_Register!$C$5:$C$1000,MATCH($C121,Asset_Register!$A$5:$A$1000,0)),"Not in register"))</f>
        <v>Cooling tower fan 1</v>
      </c>
      <c r="E121" s="22" t="str">
        <f aca="false">IF($C121="","",IFERROR(INDEX(Asset_Register!$D$5:$D$1000,MATCH($C121,Asset_Register!$A$5:$A$1000,0)),"Not in register"))</f>
        <v>Acid plant</v>
      </c>
      <c r="F121" s="22" t="str">
        <f aca="false">IF($C121="","",IFERROR(INDEX(Asset_Register!$R$5:$R$1000,MATCH($C121,Asset_Register!$A$5:$A$1000,0)),"Not in register"))</f>
        <v>B</v>
      </c>
      <c r="G121" s="22" t="n">
        <f aca="false">IF($C121="","",IFERROR(INDEX(Asset_Register!$Q$5:$Q$1000,MATCH($C121,Asset_Register!$A$5:$A$1000,0)),"Not in register"))</f>
        <v>50</v>
      </c>
      <c r="H121" s="13" t="s">
        <v>74</v>
      </c>
      <c r="I121" s="13" t="s">
        <v>75</v>
      </c>
      <c r="J121" s="23" t="s">
        <v>370</v>
      </c>
      <c r="K121" s="13" t="n">
        <v>16</v>
      </c>
      <c r="L121" s="13" t="s">
        <v>365</v>
      </c>
      <c r="M121" s="13" t="n">
        <v>30</v>
      </c>
      <c r="N121" s="13" t="n">
        <v>60</v>
      </c>
      <c r="O121" s="13" t="s">
        <v>360</v>
      </c>
      <c r="P121" s="13"/>
      <c r="Q121" s="22" t="str">
        <f aca="false">IF($C121="","",IF($P121&lt;&gt;"",$P121,IF(AND(ISNUMBER($K121),ISNUMBER($M121),ISNUMBER($N121)),IF($O121="Lower is worse",IF($K121&lt;=$N121,"Danger",IF($K121&lt;=$M121,"Alert","OK")),IF($K121&gt;=$N121,"Danger",IF($K121&gt;=$M121,"Alert","OK"))),"Not set")))</f>
        <v>OK</v>
      </c>
      <c r="R121" s="22" t="n">
        <f aca="false">IF(OR($Q121="",$Q121="Not set"),"",MATCH($Q121,Lists!$F$2:$F$4,0)-1)</f>
        <v>0</v>
      </c>
      <c r="S121" s="23"/>
      <c r="T121" s="23"/>
      <c r="U121" s="22" t="str">
        <f aca="false">IF(OR($Q121="",$Q121="OK",$Q121="Not set",NOT(ISNUMBER($G121))),"",ROUND($G121*IF($Q121="Danger",Lists!$M$15,Lists!$M$16),0))</f>
        <v/>
      </c>
      <c r="V121" s="22" t="str">
        <f aca="false">IF($U121="","",IF(OR($Q121="Danger",$U121&gt;=Lists!$M$10),"P1",IF($U121&gt;=Lists!$M$11,"P2","P3")))</f>
        <v/>
      </c>
      <c r="W121" s="24" t="str">
        <f aca="false">IF(OR($V121="",$B121=""),"",$B121+INDEX(Lists!$N$10:$N$12,MATCH($V121,Lists!$L$10:$L$12,0)))</f>
        <v/>
      </c>
      <c r="X121" s="13"/>
      <c r="Y121" s="13" t="s">
        <v>361</v>
      </c>
      <c r="Z121" s="13" t="s">
        <v>53</v>
      </c>
      <c r="AA121" s="17"/>
      <c r="AB121" s="13"/>
      <c r="AC121" s="22" t="str">
        <f aca="true">IF(OR($U121="",$B121=""),"",IF($AA121&lt;&gt;"",$AA121-$B121,TODAY()-$B121))</f>
        <v/>
      </c>
      <c r="AD121" s="22" t="str">
        <f aca="true">IF($W121="","",IF($Y121="Closed",IF($AA121="","Closed",IF($AA121&lt;=$W121,"Closed on time","Closed late")),IF(TODAY()&gt;$W121,"Overdue","Within time")))</f>
        <v/>
      </c>
      <c r="AE121" s="23"/>
      <c r="AF121" s="13"/>
      <c r="AG121" s="13"/>
      <c r="AH121" s="13"/>
      <c r="AI121" s="13"/>
      <c r="AJ121" s="13"/>
    </row>
    <row r="122" customFormat="false" ht="15" hidden="false" customHeight="false" outlineLevel="0" collapsed="false">
      <c r="A122" s="22" t="str">
        <f aca="false">IF($C122="","","R"&amp;TEXT(ROW()-4,"00000"))</f>
        <v>R00118</v>
      </c>
      <c r="B122" s="17" t="n">
        <v>46063</v>
      </c>
      <c r="C122" s="13" t="s">
        <v>324</v>
      </c>
      <c r="D122" s="22" t="str">
        <f aca="false">IF($C122="","",IFERROR(INDEX(Asset_Register!$C$5:$C$1000,MATCH($C122,Asset_Register!$A$5:$A$1000,0)),"Not in register"))</f>
        <v>Front-end loader HV-03</v>
      </c>
      <c r="E122" s="22" t="str">
        <f aca="false">IF($C122="","",IFERROR(INDEX(Asset_Register!$D$5:$D$1000,MATCH($C122,Asset_Register!$A$5:$A$1000,0)),"Not in register"))</f>
        <v>Mobile fleet</v>
      </c>
      <c r="F122" s="22" t="str">
        <f aca="false">IF($C122="","",IFERROR(INDEX(Asset_Register!$R$5:$R$1000,MATCH($C122,Asset_Register!$A$5:$A$1000,0)),"Not in register"))</f>
        <v>B</v>
      </c>
      <c r="G122" s="22" t="n">
        <f aca="false">IF($C122="","",IFERROR(INDEX(Asset_Register!$Q$5:$Q$1000,MATCH($C122,Asset_Register!$A$5:$A$1000,0)),"Not in register"))</f>
        <v>67</v>
      </c>
      <c r="H122" s="13" t="s">
        <v>74</v>
      </c>
      <c r="I122" s="13" t="s">
        <v>75</v>
      </c>
      <c r="J122" s="23" t="s">
        <v>371</v>
      </c>
      <c r="K122" s="13" t="n">
        <v>9</v>
      </c>
      <c r="L122" s="13" t="s">
        <v>365</v>
      </c>
      <c r="M122" s="13" t="n">
        <v>20</v>
      </c>
      <c r="N122" s="13" t="n">
        <v>30</v>
      </c>
      <c r="O122" s="13" t="s">
        <v>360</v>
      </c>
      <c r="P122" s="13"/>
      <c r="Q122" s="22" t="str">
        <f aca="false">IF($C122="","",IF($P122&lt;&gt;"",$P122,IF(AND(ISNUMBER($K122),ISNUMBER($M122),ISNUMBER($N122)),IF($O122="Lower is worse",IF($K122&lt;=$N122,"Danger",IF($K122&lt;=$M122,"Alert","OK")),IF($K122&gt;=$N122,"Danger",IF($K122&gt;=$M122,"Alert","OK"))),"Not set")))</f>
        <v>OK</v>
      </c>
      <c r="R122" s="22" t="n">
        <f aca="false">IF(OR($Q122="",$Q122="Not set"),"",MATCH($Q122,Lists!$F$2:$F$4,0)-1)</f>
        <v>0</v>
      </c>
      <c r="S122" s="23"/>
      <c r="T122" s="23"/>
      <c r="U122" s="22" t="str">
        <f aca="false">IF(OR($Q122="",$Q122="OK",$Q122="Not set",NOT(ISNUMBER($G122))),"",ROUND($G122*IF($Q122="Danger",Lists!$M$15,Lists!$M$16),0))</f>
        <v/>
      </c>
      <c r="V122" s="22" t="str">
        <f aca="false">IF($U122="","",IF(OR($Q122="Danger",$U122&gt;=Lists!$M$10),"P1",IF($U122&gt;=Lists!$M$11,"P2","P3")))</f>
        <v/>
      </c>
      <c r="W122" s="24" t="str">
        <f aca="false">IF(OR($V122="",$B122=""),"",$B122+INDEX(Lists!$N$10:$N$12,MATCH($V122,Lists!$L$10:$L$12,0)))</f>
        <v/>
      </c>
      <c r="X122" s="13"/>
      <c r="Y122" s="13" t="s">
        <v>361</v>
      </c>
      <c r="Z122" s="13" t="s">
        <v>53</v>
      </c>
      <c r="AA122" s="17"/>
      <c r="AB122" s="13"/>
      <c r="AC122" s="22" t="str">
        <f aca="true">IF(OR($U122="",$B122=""),"",IF($AA122&lt;&gt;"",$AA122-$B122,TODAY()-$B122))</f>
        <v/>
      </c>
      <c r="AD122" s="22" t="str">
        <f aca="true">IF($W122="","",IF($Y122="Closed",IF($AA122="","Closed",IF($AA122&lt;=$W122,"Closed on time","Closed late")),IF(TODAY()&gt;$W122,"Overdue","Within time")))</f>
        <v/>
      </c>
      <c r="AE122" s="23"/>
      <c r="AF122" s="13"/>
      <c r="AG122" s="13"/>
      <c r="AH122" s="13"/>
      <c r="AI122" s="13"/>
      <c r="AJ122" s="13"/>
    </row>
    <row r="123" customFormat="false" ht="15" hidden="false" customHeight="false" outlineLevel="0" collapsed="false">
      <c r="A123" s="22" t="str">
        <f aca="false">IF($C123="","","R"&amp;TEXT(ROW()-4,"00000"))</f>
        <v>R00119</v>
      </c>
      <c r="B123" s="17" t="n">
        <v>46063</v>
      </c>
      <c r="C123" s="13" t="s">
        <v>316</v>
      </c>
      <c r="D123" s="22" t="str">
        <f aca="false">IF($C123="","",IFERROR(INDEX(Asset_Register!$C$5:$C$1000,MATCH($C123,Asset_Register!$A$5:$A$1000,0)),"Not in register"))</f>
        <v>Dozer HV-01</v>
      </c>
      <c r="E123" s="22" t="str">
        <f aca="false">IF($C123="","",IFERROR(INDEX(Asset_Register!$D$5:$D$1000,MATCH($C123,Asset_Register!$A$5:$A$1000,0)),"Not in register"))</f>
        <v>Mobile fleet</v>
      </c>
      <c r="F123" s="22" t="str">
        <f aca="false">IF($C123="","",IFERROR(INDEX(Asset_Register!$R$5:$R$1000,MATCH($C123,Asset_Register!$A$5:$A$1000,0)),"Not in register"))</f>
        <v>B</v>
      </c>
      <c r="G123" s="22" t="n">
        <f aca="false">IF($C123="","",IFERROR(INDEX(Asset_Register!$Q$5:$Q$1000,MATCH($C123,Asset_Register!$A$5:$A$1000,0)),"Not in register"))</f>
        <v>69</v>
      </c>
      <c r="H123" s="13" t="s">
        <v>74</v>
      </c>
      <c r="I123" s="13" t="s">
        <v>75</v>
      </c>
      <c r="J123" s="23" t="s">
        <v>372</v>
      </c>
      <c r="K123" s="13" t="n">
        <v>24</v>
      </c>
      <c r="L123" s="13" t="s">
        <v>365</v>
      </c>
      <c r="M123" s="13" t="n">
        <v>60</v>
      </c>
      <c r="N123" s="13" t="n">
        <v>100</v>
      </c>
      <c r="O123" s="13" t="s">
        <v>360</v>
      </c>
      <c r="P123" s="13"/>
      <c r="Q123" s="22" t="str">
        <f aca="false">IF($C123="","",IF($P123&lt;&gt;"",$P123,IF(AND(ISNUMBER($K123),ISNUMBER($M123),ISNUMBER($N123)),IF($O123="Lower is worse",IF($K123&lt;=$N123,"Danger",IF($K123&lt;=$M123,"Alert","OK")),IF($K123&gt;=$N123,"Danger",IF($K123&gt;=$M123,"Alert","OK"))),"Not set")))</f>
        <v>OK</v>
      </c>
      <c r="R123" s="22" t="n">
        <f aca="false">IF(OR($Q123="",$Q123="Not set"),"",MATCH($Q123,Lists!$F$2:$F$4,0)-1)</f>
        <v>0</v>
      </c>
      <c r="S123" s="23"/>
      <c r="T123" s="23"/>
      <c r="U123" s="22" t="str">
        <f aca="false">IF(OR($Q123="",$Q123="OK",$Q123="Not set",NOT(ISNUMBER($G123))),"",ROUND($G123*IF($Q123="Danger",Lists!$M$15,Lists!$M$16),0))</f>
        <v/>
      </c>
      <c r="V123" s="22" t="str">
        <f aca="false">IF($U123="","",IF(OR($Q123="Danger",$U123&gt;=Lists!$M$10),"P1",IF($U123&gt;=Lists!$M$11,"P2","P3")))</f>
        <v/>
      </c>
      <c r="W123" s="24" t="str">
        <f aca="false">IF(OR($V123="",$B123=""),"",$B123+INDEX(Lists!$N$10:$N$12,MATCH($V123,Lists!$L$10:$L$12,0)))</f>
        <v/>
      </c>
      <c r="X123" s="13"/>
      <c r="Y123" s="13" t="s">
        <v>361</v>
      </c>
      <c r="Z123" s="13" t="s">
        <v>53</v>
      </c>
      <c r="AA123" s="17"/>
      <c r="AB123" s="13"/>
      <c r="AC123" s="22" t="str">
        <f aca="true">IF(OR($U123="",$B123=""),"",IF($AA123&lt;&gt;"",$AA123-$B123,TODAY()-$B123))</f>
        <v/>
      </c>
      <c r="AD123" s="22" t="str">
        <f aca="true">IF($W123="","",IF($Y123="Closed",IF($AA123="","Closed",IF($AA123&lt;=$W123,"Closed on time","Closed late")),IF(TODAY()&gt;$W123,"Overdue","Within time")))</f>
        <v/>
      </c>
      <c r="AE123" s="23"/>
      <c r="AF123" s="13"/>
      <c r="AG123" s="13"/>
      <c r="AH123" s="13"/>
      <c r="AI123" s="13"/>
      <c r="AJ123" s="13"/>
    </row>
    <row r="124" customFormat="false" ht="15" hidden="false" customHeight="false" outlineLevel="0" collapsed="false">
      <c r="A124" s="22" t="str">
        <f aca="false">IF($C124="","","R"&amp;TEXT(ROW()-4,"00000"))</f>
        <v>R00120</v>
      </c>
      <c r="B124" s="17" t="n">
        <v>46063</v>
      </c>
      <c r="C124" s="13" t="s">
        <v>321</v>
      </c>
      <c r="D124" s="22" t="str">
        <f aca="false">IF($C124="","",IFERROR(INDEX(Asset_Register!$C$5:$C$1000,MATCH($C124,Asset_Register!$A$5:$A$1000,0)),"Not in register"))</f>
        <v>Compactor HV-02</v>
      </c>
      <c r="E124" s="22" t="str">
        <f aca="false">IF($C124="","",IFERROR(INDEX(Asset_Register!$D$5:$D$1000,MATCH($C124,Asset_Register!$A$5:$A$1000,0)),"Not in register"))</f>
        <v>Mobile fleet</v>
      </c>
      <c r="F124" s="22" t="str">
        <f aca="false">IF($C124="","",IFERROR(INDEX(Asset_Register!$R$5:$R$1000,MATCH($C124,Asset_Register!$A$5:$A$1000,0)),"Not in register"))</f>
        <v>B</v>
      </c>
      <c r="G124" s="22" t="n">
        <f aca="false">IF($C124="","",IFERROR(INDEX(Asset_Register!$Q$5:$Q$1000,MATCH($C124,Asset_Register!$A$5:$A$1000,0)),"Not in register"))</f>
        <v>58</v>
      </c>
      <c r="H124" s="13" t="s">
        <v>74</v>
      </c>
      <c r="I124" s="13" t="s">
        <v>75</v>
      </c>
      <c r="J124" s="23" t="s">
        <v>372</v>
      </c>
      <c r="K124" s="13" t="n">
        <v>22</v>
      </c>
      <c r="L124" s="13" t="s">
        <v>365</v>
      </c>
      <c r="M124" s="13" t="n">
        <v>60</v>
      </c>
      <c r="N124" s="13" t="n">
        <v>100</v>
      </c>
      <c r="O124" s="13" t="s">
        <v>360</v>
      </c>
      <c r="P124" s="13"/>
      <c r="Q124" s="22" t="str">
        <f aca="false">IF($C124="","",IF($P124&lt;&gt;"",$P124,IF(AND(ISNUMBER($K124),ISNUMBER($M124),ISNUMBER($N124)),IF($O124="Lower is worse",IF($K124&lt;=$N124,"Danger",IF($K124&lt;=$M124,"Alert","OK")),IF($K124&gt;=$N124,"Danger",IF($K124&gt;=$M124,"Alert","OK"))),"Not set")))</f>
        <v>OK</v>
      </c>
      <c r="R124" s="22" t="n">
        <f aca="false">IF(OR($Q124="",$Q124="Not set"),"",MATCH($Q124,Lists!$F$2:$F$4,0)-1)</f>
        <v>0</v>
      </c>
      <c r="S124" s="23"/>
      <c r="T124" s="23"/>
      <c r="U124" s="22" t="str">
        <f aca="false">IF(OR($Q124="",$Q124="OK",$Q124="Not set",NOT(ISNUMBER($G124))),"",ROUND($G124*IF($Q124="Danger",Lists!$M$15,Lists!$M$16),0))</f>
        <v/>
      </c>
      <c r="V124" s="22" t="str">
        <f aca="false">IF($U124="","",IF(OR($Q124="Danger",$U124&gt;=Lists!$M$10),"P1",IF($U124&gt;=Lists!$M$11,"P2","P3")))</f>
        <v/>
      </c>
      <c r="W124" s="24" t="str">
        <f aca="false">IF(OR($V124="",$B124=""),"",$B124+INDEX(Lists!$N$10:$N$12,MATCH($V124,Lists!$L$10:$L$12,0)))</f>
        <v/>
      </c>
      <c r="X124" s="13"/>
      <c r="Y124" s="13" t="s">
        <v>361</v>
      </c>
      <c r="Z124" s="13" t="s">
        <v>53</v>
      </c>
      <c r="AA124" s="17"/>
      <c r="AB124" s="13"/>
      <c r="AC124" s="22" t="str">
        <f aca="true">IF(OR($U124="",$B124=""),"",IF($AA124&lt;&gt;"",$AA124-$B124,TODAY()-$B124))</f>
        <v/>
      </c>
      <c r="AD124" s="22" t="str">
        <f aca="true">IF($W124="","",IF($Y124="Closed",IF($AA124="","Closed",IF($AA124&lt;=$W124,"Closed on time","Closed late")),IF(TODAY()&gt;$W124,"Overdue","Within time")))</f>
        <v/>
      </c>
      <c r="AE124" s="23"/>
      <c r="AF124" s="13"/>
      <c r="AG124" s="13"/>
      <c r="AH124" s="13"/>
      <c r="AI124" s="13"/>
      <c r="AJ124" s="13"/>
    </row>
    <row r="125" customFormat="false" ht="15" hidden="false" customHeight="false" outlineLevel="0" collapsed="false">
      <c r="A125" s="22" t="str">
        <f aca="false">IF($C125="","","R"&amp;TEXT(ROW()-4,"00000"))</f>
        <v>R00121</v>
      </c>
      <c r="B125" s="17" t="n">
        <v>46065</v>
      </c>
      <c r="C125" s="13" t="s">
        <v>208</v>
      </c>
      <c r="D125" s="22" t="str">
        <f aca="false">IF($C125="","",IFERROR(INDEX(Asset_Register!$C$5:$C$1000,MATCH($C125,Asset_Register!$A$5:$A$1000,0)),"Not in register"))</f>
        <v>Main air blower</v>
      </c>
      <c r="E125" s="22" t="str">
        <f aca="false">IF($C125="","",IFERROR(INDEX(Asset_Register!$D$5:$D$1000,MATCH($C125,Asset_Register!$A$5:$A$1000,0)),"Not in register"))</f>
        <v>Acid plant</v>
      </c>
      <c r="F125" s="22" t="str">
        <f aca="false">IF($C125="","",IFERROR(INDEX(Asset_Register!$R$5:$R$1000,MATCH($C125,Asset_Register!$A$5:$A$1000,0)),"Not in register"))</f>
        <v>A</v>
      </c>
      <c r="G125" s="22" t="n">
        <f aca="false">IF($C125="","",IFERROR(INDEX(Asset_Register!$Q$5:$Q$1000,MATCH($C125,Asset_Register!$A$5:$A$1000,0)),"Not in register"))</f>
        <v>87</v>
      </c>
      <c r="H125" s="13" t="s">
        <v>48</v>
      </c>
      <c r="I125" s="13" t="s">
        <v>171</v>
      </c>
      <c r="J125" s="23" t="s">
        <v>358</v>
      </c>
      <c r="K125" s="13" t="n">
        <v>2.4</v>
      </c>
      <c r="L125" s="13" t="s">
        <v>359</v>
      </c>
      <c r="M125" s="13" t="n">
        <v>4.5</v>
      </c>
      <c r="N125" s="13" t="n">
        <v>7.1</v>
      </c>
      <c r="O125" s="13" t="s">
        <v>360</v>
      </c>
      <c r="P125" s="13"/>
      <c r="Q125" s="22" t="str">
        <f aca="false">IF($C125="","",IF($P125&lt;&gt;"",$P125,IF(AND(ISNUMBER($K125),ISNUMBER($M125),ISNUMBER($N125)),IF($O125="Lower is worse",IF($K125&lt;=$N125,"Danger",IF($K125&lt;=$M125,"Alert","OK")),IF($K125&gt;=$N125,"Danger",IF($K125&gt;=$M125,"Alert","OK"))),"Not set")))</f>
        <v>OK</v>
      </c>
      <c r="R125" s="22" t="n">
        <f aca="false">IF(OR($Q125="",$Q125="Not set"),"",MATCH($Q125,Lists!$F$2:$F$4,0)-1)</f>
        <v>0</v>
      </c>
      <c r="S125" s="23"/>
      <c r="T125" s="23"/>
      <c r="U125" s="22" t="str">
        <f aca="false">IF(OR($Q125="",$Q125="OK",$Q125="Not set",NOT(ISNUMBER($G125))),"",ROUND($G125*IF($Q125="Danger",Lists!$M$15,Lists!$M$16),0))</f>
        <v/>
      </c>
      <c r="V125" s="22" t="str">
        <f aca="false">IF($U125="","",IF(OR($Q125="Danger",$U125&gt;=Lists!$M$10),"P1",IF($U125&gt;=Lists!$M$11,"P2","P3")))</f>
        <v/>
      </c>
      <c r="W125" s="24" t="str">
        <f aca="false">IF(OR($V125="",$B125=""),"",$B125+INDEX(Lists!$N$10:$N$12,MATCH($V125,Lists!$L$10:$L$12,0)))</f>
        <v/>
      </c>
      <c r="X125" s="13"/>
      <c r="Y125" s="13" t="s">
        <v>361</v>
      </c>
      <c r="Z125" s="13" t="s">
        <v>53</v>
      </c>
      <c r="AA125" s="17"/>
      <c r="AB125" s="13"/>
      <c r="AC125" s="22" t="str">
        <f aca="true">IF(OR($U125="",$B125=""),"",IF($AA125&lt;&gt;"",$AA125-$B125,TODAY()-$B125))</f>
        <v/>
      </c>
      <c r="AD125" s="22" t="str">
        <f aca="true">IF($W125="","",IF($Y125="Closed",IF($AA125="","Closed",IF($AA125&lt;=$W125,"Closed on time","Closed late")),IF(TODAY()&gt;$W125,"Overdue","Within time")))</f>
        <v/>
      </c>
      <c r="AE125" s="23"/>
      <c r="AF125" s="13"/>
      <c r="AG125" s="13"/>
      <c r="AH125" s="13"/>
      <c r="AI125" s="13"/>
      <c r="AJ125" s="13"/>
    </row>
    <row r="126" customFormat="false" ht="15" hidden="false" customHeight="false" outlineLevel="0" collapsed="false">
      <c r="A126" s="22" t="str">
        <f aca="false">IF($C126="","","R"&amp;TEXT(ROW()-4,"00000"))</f>
        <v>R00122</v>
      </c>
      <c r="B126" s="17" t="n">
        <v>46068</v>
      </c>
      <c r="C126" s="13" t="s">
        <v>230</v>
      </c>
      <c r="D126" s="22" t="str">
        <f aca="false">IF($C126="","",IFERROR(INDEX(Asset_Register!$C$5:$C$1000,MATCH($C126,Asset_Register!$A$5:$A$1000,0)),"Not in register"))</f>
        <v>Final tower acid pump</v>
      </c>
      <c r="E126" s="22" t="str">
        <f aca="false">IF($C126="","",IFERROR(INDEX(Asset_Register!$D$5:$D$1000,MATCH($C126,Asset_Register!$A$5:$A$1000,0)),"Not in register"))</f>
        <v>Acid plant</v>
      </c>
      <c r="F126" s="22" t="str">
        <f aca="false">IF($C126="","",IFERROR(INDEX(Asset_Register!$R$5:$R$1000,MATCH($C126,Asset_Register!$A$5:$A$1000,0)),"Not in register"))</f>
        <v>B</v>
      </c>
      <c r="G126" s="22" t="n">
        <f aca="false">IF($C126="","",IFERROR(INDEX(Asset_Register!$Q$5:$Q$1000,MATCH($C126,Asset_Register!$A$5:$A$1000,0)),"Not in register"))</f>
        <v>66</v>
      </c>
      <c r="H126" s="13" t="s">
        <v>48</v>
      </c>
      <c r="I126" s="13" t="s">
        <v>171</v>
      </c>
      <c r="J126" s="23" t="s">
        <v>358</v>
      </c>
      <c r="K126" s="13" t="n">
        <v>3.3</v>
      </c>
      <c r="L126" s="13" t="s">
        <v>359</v>
      </c>
      <c r="M126" s="13" t="n">
        <v>4.5</v>
      </c>
      <c r="N126" s="13" t="n">
        <v>7.1</v>
      </c>
      <c r="O126" s="13" t="s">
        <v>360</v>
      </c>
      <c r="P126" s="13"/>
      <c r="Q126" s="22" t="str">
        <f aca="false">IF($C126="","",IF($P126&lt;&gt;"",$P126,IF(AND(ISNUMBER($K126),ISNUMBER($M126),ISNUMBER($N126)),IF($O126="Lower is worse",IF($K126&lt;=$N126,"Danger",IF($K126&lt;=$M126,"Alert","OK")),IF($K126&gt;=$N126,"Danger",IF($K126&gt;=$M126,"Alert","OK"))),"Not set")))</f>
        <v>OK</v>
      </c>
      <c r="R126" s="22" t="n">
        <f aca="false">IF(OR($Q126="",$Q126="Not set"),"",MATCH($Q126,Lists!$F$2:$F$4,0)-1)</f>
        <v>0</v>
      </c>
      <c r="S126" s="23"/>
      <c r="T126" s="23"/>
      <c r="U126" s="22" t="str">
        <f aca="false">IF(OR($Q126="",$Q126="OK",$Q126="Not set",NOT(ISNUMBER($G126))),"",ROUND($G126*IF($Q126="Danger",Lists!$M$15,Lists!$M$16),0))</f>
        <v/>
      </c>
      <c r="V126" s="22" t="str">
        <f aca="false">IF($U126="","",IF(OR($Q126="Danger",$U126&gt;=Lists!$M$10),"P1",IF($U126&gt;=Lists!$M$11,"P2","P3")))</f>
        <v/>
      </c>
      <c r="W126" s="24" t="str">
        <f aca="false">IF(OR($V126="",$B126=""),"",$B126+INDEX(Lists!$N$10:$N$12,MATCH($V126,Lists!$L$10:$L$12,0)))</f>
        <v/>
      </c>
      <c r="X126" s="13"/>
      <c r="Y126" s="13" t="s">
        <v>361</v>
      </c>
      <c r="Z126" s="13" t="s">
        <v>53</v>
      </c>
      <c r="AA126" s="17"/>
      <c r="AB126" s="13"/>
      <c r="AC126" s="22" t="str">
        <f aca="true">IF(OR($U126="",$B126=""),"",IF($AA126&lt;&gt;"",$AA126-$B126,TODAY()-$B126))</f>
        <v/>
      </c>
      <c r="AD126" s="22" t="str">
        <f aca="true">IF($W126="","",IF($Y126="Closed",IF($AA126="","Closed",IF($AA126&lt;=$W126,"Closed on time","Closed late")),IF(TODAY()&gt;$W126,"Overdue","Within time")))</f>
        <v/>
      </c>
      <c r="AE126" s="23"/>
      <c r="AF126" s="13"/>
      <c r="AG126" s="13"/>
      <c r="AH126" s="13"/>
      <c r="AI126" s="13"/>
      <c r="AJ126" s="13"/>
    </row>
    <row r="127" customFormat="false" ht="23.85" hidden="false" customHeight="false" outlineLevel="0" collapsed="false">
      <c r="A127" s="22" t="str">
        <f aca="false">IF($C127="","","R"&amp;TEXT(ROW()-4,"00000"))</f>
        <v>R00123</v>
      </c>
      <c r="B127" s="17" t="n">
        <v>46073</v>
      </c>
      <c r="C127" s="13" t="s">
        <v>215</v>
      </c>
      <c r="D127" s="22" t="str">
        <f aca="false">IF($C127="","",IFERROR(INDEX(Asset_Register!$C$5:$C$1000,MATCH($C127,Asset_Register!$A$5:$A$1000,0)),"Not in register"))</f>
        <v>SO2 converter</v>
      </c>
      <c r="E127" s="22" t="str">
        <f aca="false">IF($C127="","",IFERROR(INDEX(Asset_Register!$D$5:$D$1000,MATCH($C127,Asset_Register!$A$5:$A$1000,0)),"Not in register"))</f>
        <v>Acid plant</v>
      </c>
      <c r="F127" s="22" t="str">
        <f aca="false">IF($C127="","",IFERROR(INDEX(Asset_Register!$R$5:$R$1000,MATCH($C127,Asset_Register!$A$5:$A$1000,0)),"Not in register"))</f>
        <v>A</v>
      </c>
      <c r="G127" s="22" t="n">
        <f aca="false">IF($C127="","",IFERROR(INDEX(Asset_Register!$Q$5:$Q$1000,MATCH($C127,Asset_Register!$A$5:$A$1000,0)),"Not in register"))</f>
        <v>86</v>
      </c>
      <c r="H127" s="13" t="s">
        <v>54</v>
      </c>
      <c r="I127" s="13" t="s">
        <v>55</v>
      </c>
      <c r="J127" s="23" t="s">
        <v>377</v>
      </c>
      <c r="K127" s="13" t="n">
        <v>8</v>
      </c>
      <c r="L127" s="13" t="s">
        <v>367</v>
      </c>
      <c r="M127" s="13" t="n">
        <v>30</v>
      </c>
      <c r="N127" s="13" t="n">
        <v>60</v>
      </c>
      <c r="O127" s="13" t="s">
        <v>360</v>
      </c>
      <c r="P127" s="13"/>
      <c r="Q127" s="22" t="str">
        <f aca="false">IF($C127="","",IF($P127&lt;&gt;"",$P127,IF(AND(ISNUMBER($K127),ISNUMBER($M127),ISNUMBER($N127)),IF($O127="Lower is worse",IF($K127&lt;=$N127,"Danger",IF($K127&lt;=$M127,"Alert","OK")),IF($K127&gt;=$N127,"Danger",IF($K127&gt;=$M127,"Alert","OK"))),"Not set")))</f>
        <v>OK</v>
      </c>
      <c r="R127" s="22" t="n">
        <f aca="false">IF(OR($Q127="",$Q127="Not set"),"",MATCH($Q127,Lists!$F$2:$F$4,0)-1)</f>
        <v>0</v>
      </c>
      <c r="S127" s="23"/>
      <c r="T127" s="23"/>
      <c r="U127" s="22" t="str">
        <f aca="false">IF(OR($Q127="",$Q127="OK",$Q127="Not set",NOT(ISNUMBER($G127))),"",ROUND($G127*IF($Q127="Danger",Lists!$M$15,Lists!$M$16),0))</f>
        <v/>
      </c>
      <c r="V127" s="22" t="str">
        <f aca="false">IF($U127="","",IF(OR($Q127="Danger",$U127&gt;=Lists!$M$10),"P1",IF($U127&gt;=Lists!$M$11,"P2","P3")))</f>
        <v/>
      </c>
      <c r="W127" s="24" t="str">
        <f aca="false">IF(OR($V127="",$B127=""),"",$B127+INDEX(Lists!$N$10:$N$12,MATCH($V127,Lists!$L$10:$L$12,0)))</f>
        <v/>
      </c>
      <c r="X127" s="13"/>
      <c r="Y127" s="13" t="s">
        <v>361</v>
      </c>
      <c r="Z127" s="13" t="s">
        <v>53</v>
      </c>
      <c r="AA127" s="17"/>
      <c r="AB127" s="13"/>
      <c r="AC127" s="22" t="str">
        <f aca="true">IF(OR($U127="",$B127=""),"",IF($AA127&lt;&gt;"",$AA127-$B127,TODAY()-$B127))</f>
        <v/>
      </c>
      <c r="AD127" s="22" t="str">
        <f aca="true">IF($W127="","",IF($Y127="Closed",IF($AA127="","Closed",IF($AA127&lt;=$W127,"Closed on time","Closed late")),IF(TODAY()&gt;$W127,"Overdue","Within time")))</f>
        <v/>
      </c>
      <c r="AE127" s="23"/>
      <c r="AF127" s="13"/>
      <c r="AG127" s="13"/>
      <c r="AH127" s="13"/>
      <c r="AI127" s="13"/>
      <c r="AJ127" s="13"/>
    </row>
    <row r="128" customFormat="false" ht="15" hidden="false" customHeight="false" outlineLevel="0" collapsed="false">
      <c r="A128" s="22" t="str">
        <f aca="false">IF($C128="","","R"&amp;TEXT(ROW()-4,"00000"))</f>
        <v>R00124</v>
      </c>
      <c r="B128" s="17" t="n">
        <v>46075</v>
      </c>
      <c r="C128" s="13" t="s">
        <v>220</v>
      </c>
      <c r="D128" s="22" t="str">
        <f aca="false">IF($C128="","",IFERROR(INDEX(Asset_Register!$C$5:$C$1000,MATCH($C128,Asset_Register!$A$5:$A$1000,0)),"Not in register"))</f>
        <v>Drying tower acid pump</v>
      </c>
      <c r="E128" s="22" t="str">
        <f aca="false">IF($C128="","",IFERROR(INDEX(Asset_Register!$D$5:$D$1000,MATCH($C128,Asset_Register!$A$5:$A$1000,0)),"Not in register"))</f>
        <v>Acid plant</v>
      </c>
      <c r="F128" s="22" t="str">
        <f aca="false">IF($C128="","",IFERROR(INDEX(Asset_Register!$R$5:$R$1000,MATCH($C128,Asset_Register!$A$5:$A$1000,0)),"Not in register"))</f>
        <v>A</v>
      </c>
      <c r="G128" s="22" t="n">
        <f aca="false">IF($C128="","",IFERROR(INDEX(Asset_Register!$Q$5:$Q$1000,MATCH($C128,Asset_Register!$A$5:$A$1000,0)),"Not in register"))</f>
        <v>74</v>
      </c>
      <c r="H128" s="13" t="s">
        <v>48</v>
      </c>
      <c r="I128" s="13" t="s">
        <v>171</v>
      </c>
      <c r="J128" s="23" t="s">
        <v>358</v>
      </c>
      <c r="K128" s="13" t="n">
        <v>3.9</v>
      </c>
      <c r="L128" s="13" t="s">
        <v>359</v>
      </c>
      <c r="M128" s="13" t="n">
        <v>4.5</v>
      </c>
      <c r="N128" s="13" t="n">
        <v>7.1</v>
      </c>
      <c r="O128" s="13" t="s">
        <v>360</v>
      </c>
      <c r="P128" s="13"/>
      <c r="Q128" s="22" t="str">
        <f aca="false">IF($C128="","",IF($P128&lt;&gt;"",$P128,IF(AND(ISNUMBER($K128),ISNUMBER($M128),ISNUMBER($N128)),IF($O128="Lower is worse",IF($K128&lt;=$N128,"Danger",IF($K128&lt;=$M128,"Alert","OK")),IF($K128&gt;=$N128,"Danger",IF($K128&gt;=$M128,"Alert","OK"))),"Not set")))</f>
        <v>OK</v>
      </c>
      <c r="R128" s="22" t="n">
        <f aca="false">IF(OR($Q128="",$Q128="Not set"),"",MATCH($Q128,Lists!$F$2:$F$4,0)-1)</f>
        <v>0</v>
      </c>
      <c r="S128" s="23"/>
      <c r="T128" s="23"/>
      <c r="U128" s="22" t="str">
        <f aca="false">IF(OR($Q128="",$Q128="OK",$Q128="Not set",NOT(ISNUMBER($G128))),"",ROUND($G128*IF($Q128="Danger",Lists!$M$15,Lists!$M$16),0))</f>
        <v/>
      </c>
      <c r="V128" s="22" t="str">
        <f aca="false">IF($U128="","",IF(OR($Q128="Danger",$U128&gt;=Lists!$M$10),"P1",IF($U128&gt;=Lists!$M$11,"P2","P3")))</f>
        <v/>
      </c>
      <c r="W128" s="24" t="str">
        <f aca="false">IF(OR($V128="",$B128=""),"",$B128+INDEX(Lists!$N$10:$N$12,MATCH($V128,Lists!$L$10:$L$12,0)))</f>
        <v/>
      </c>
      <c r="X128" s="13"/>
      <c r="Y128" s="13" t="s">
        <v>361</v>
      </c>
      <c r="Z128" s="13" t="s">
        <v>53</v>
      </c>
      <c r="AA128" s="17"/>
      <c r="AB128" s="13"/>
      <c r="AC128" s="22" t="str">
        <f aca="true">IF(OR($U128="",$B128=""),"",IF($AA128&lt;&gt;"",$AA128-$B128,TODAY()-$B128))</f>
        <v/>
      </c>
      <c r="AD128" s="22" t="str">
        <f aca="true">IF($W128="","",IF($Y128="Closed",IF($AA128="","Closed",IF($AA128&lt;=$W128,"Closed on time","Closed late")),IF(TODAY()&gt;$W128,"Overdue","Within time")))</f>
        <v/>
      </c>
      <c r="AE128" s="23"/>
      <c r="AF128" s="13"/>
      <c r="AG128" s="13"/>
      <c r="AH128" s="13"/>
      <c r="AI128" s="13"/>
      <c r="AJ128" s="13"/>
    </row>
    <row r="129" customFormat="false" ht="15" hidden="false" customHeight="false" outlineLevel="0" collapsed="false">
      <c r="A129" s="22" t="str">
        <f aca="false">IF($C129="","","R"&amp;TEXT(ROW()-4,"00000"))</f>
        <v>R00125</v>
      </c>
      <c r="B129" s="17" t="n">
        <v>46075</v>
      </c>
      <c r="C129" s="13" t="s">
        <v>227</v>
      </c>
      <c r="D129" s="22" t="str">
        <f aca="false">IF($C129="","",IFERROR(INDEX(Asset_Register!$C$5:$C$1000,MATCH($C129,Asset_Register!$A$5:$A$1000,0)),"Not in register"))</f>
        <v>Interpass tower acid pump</v>
      </c>
      <c r="E129" s="22" t="str">
        <f aca="false">IF($C129="","",IFERROR(INDEX(Asset_Register!$D$5:$D$1000,MATCH($C129,Asset_Register!$A$5:$A$1000,0)),"Not in register"))</f>
        <v>Acid plant</v>
      </c>
      <c r="F129" s="22" t="str">
        <f aca="false">IF($C129="","",IFERROR(INDEX(Asset_Register!$R$5:$R$1000,MATCH($C129,Asset_Register!$A$5:$A$1000,0)),"Not in register"))</f>
        <v>A</v>
      </c>
      <c r="G129" s="22" t="n">
        <f aca="false">IF($C129="","",IFERROR(INDEX(Asset_Register!$Q$5:$Q$1000,MATCH($C129,Asset_Register!$A$5:$A$1000,0)),"Not in register"))</f>
        <v>76</v>
      </c>
      <c r="H129" s="13" t="s">
        <v>48</v>
      </c>
      <c r="I129" s="13" t="s">
        <v>171</v>
      </c>
      <c r="J129" s="23" t="s">
        <v>358</v>
      </c>
      <c r="K129" s="13" t="n">
        <v>2</v>
      </c>
      <c r="L129" s="13" t="s">
        <v>359</v>
      </c>
      <c r="M129" s="13" t="n">
        <v>4.5</v>
      </c>
      <c r="N129" s="13" t="n">
        <v>7.1</v>
      </c>
      <c r="O129" s="13" t="s">
        <v>360</v>
      </c>
      <c r="P129" s="13"/>
      <c r="Q129" s="22" t="str">
        <f aca="false">IF($C129="","",IF($P129&lt;&gt;"",$P129,IF(AND(ISNUMBER($K129),ISNUMBER($M129),ISNUMBER($N129)),IF($O129="Lower is worse",IF($K129&lt;=$N129,"Danger",IF($K129&lt;=$M129,"Alert","OK")),IF($K129&gt;=$N129,"Danger",IF($K129&gt;=$M129,"Alert","OK"))),"Not set")))</f>
        <v>OK</v>
      </c>
      <c r="R129" s="22" t="n">
        <f aca="false">IF(OR($Q129="",$Q129="Not set"),"",MATCH($Q129,Lists!$F$2:$F$4,0)-1)</f>
        <v>0</v>
      </c>
      <c r="S129" s="23"/>
      <c r="T129" s="23"/>
      <c r="U129" s="22" t="str">
        <f aca="false">IF(OR($Q129="",$Q129="OK",$Q129="Not set",NOT(ISNUMBER($G129))),"",ROUND($G129*IF($Q129="Danger",Lists!$M$15,Lists!$M$16),0))</f>
        <v/>
      </c>
      <c r="V129" s="22" t="str">
        <f aca="false">IF($U129="","",IF(OR($Q129="Danger",$U129&gt;=Lists!$M$10),"P1",IF($U129&gt;=Lists!$M$11,"P2","P3")))</f>
        <v/>
      </c>
      <c r="W129" s="24" t="str">
        <f aca="false">IF(OR($V129="",$B129=""),"",$B129+INDEX(Lists!$N$10:$N$12,MATCH($V129,Lists!$L$10:$L$12,0)))</f>
        <v/>
      </c>
      <c r="X129" s="13"/>
      <c r="Y129" s="13" t="s">
        <v>361</v>
      </c>
      <c r="Z129" s="13" t="s">
        <v>53</v>
      </c>
      <c r="AA129" s="17"/>
      <c r="AB129" s="13"/>
      <c r="AC129" s="22" t="str">
        <f aca="true">IF(OR($U129="",$B129=""),"",IF($AA129&lt;&gt;"",$AA129-$B129,TODAY()-$B129))</f>
        <v/>
      </c>
      <c r="AD129" s="22" t="str">
        <f aca="true">IF($W129="","",IF($Y129="Closed",IF($AA129="","Closed",IF($AA129&lt;=$W129,"Closed on time","Closed late")),IF(TODAY()&gt;$W129,"Overdue","Within time")))</f>
        <v/>
      </c>
      <c r="AE129" s="23"/>
      <c r="AF129" s="13"/>
      <c r="AG129" s="13"/>
      <c r="AH129" s="13"/>
      <c r="AI129" s="13"/>
      <c r="AJ129" s="13"/>
    </row>
    <row r="130" customFormat="false" ht="15" hidden="false" customHeight="false" outlineLevel="0" collapsed="false">
      <c r="A130" s="22" t="str">
        <f aca="false">IF($C130="","","R"&amp;TEXT(ROW()-4,"00000"))</f>
        <v>R00126</v>
      </c>
      <c r="B130" s="17" t="n">
        <v>46075</v>
      </c>
      <c r="C130" s="13" t="s">
        <v>220</v>
      </c>
      <c r="D130" s="22" t="str">
        <f aca="false">IF($C130="","",IFERROR(INDEX(Asset_Register!$C$5:$C$1000,MATCH($C130,Asset_Register!$A$5:$A$1000,0)),"Not in register"))</f>
        <v>Drying tower acid pump</v>
      </c>
      <c r="E130" s="22" t="str">
        <f aca="false">IF($C130="","",IFERROR(INDEX(Asset_Register!$D$5:$D$1000,MATCH($C130,Asset_Register!$A$5:$A$1000,0)),"Not in register"))</f>
        <v>Acid plant</v>
      </c>
      <c r="F130" s="22" t="str">
        <f aca="false">IF($C130="","",IFERROR(INDEX(Asset_Register!$R$5:$R$1000,MATCH($C130,Asset_Register!$A$5:$A$1000,0)),"Not in register"))</f>
        <v>A</v>
      </c>
      <c r="G130" s="22" t="n">
        <f aca="false">IF($C130="","",IFERROR(INDEX(Asset_Register!$Q$5:$Q$1000,MATCH($C130,Asset_Register!$A$5:$A$1000,0)),"Not in register"))</f>
        <v>74</v>
      </c>
      <c r="H130" s="13" t="s">
        <v>74</v>
      </c>
      <c r="I130" s="13" t="s">
        <v>75</v>
      </c>
      <c r="J130" s="23" t="s">
        <v>379</v>
      </c>
      <c r="K130" s="13" t="n">
        <v>22</v>
      </c>
      <c r="L130" s="13" t="s">
        <v>365</v>
      </c>
      <c r="M130" s="13" t="n">
        <v>50</v>
      </c>
      <c r="N130" s="13" t="n">
        <v>100</v>
      </c>
      <c r="O130" s="13" t="s">
        <v>360</v>
      </c>
      <c r="P130" s="13"/>
      <c r="Q130" s="22" t="str">
        <f aca="false">IF($C130="","",IF($P130&lt;&gt;"",$P130,IF(AND(ISNUMBER($K130),ISNUMBER($M130),ISNUMBER($N130)),IF($O130="Lower is worse",IF($K130&lt;=$N130,"Danger",IF($K130&lt;=$M130,"Alert","OK")),IF($K130&gt;=$N130,"Danger",IF($K130&gt;=$M130,"Alert","OK"))),"Not set")))</f>
        <v>OK</v>
      </c>
      <c r="R130" s="22" t="n">
        <f aca="false">IF(OR($Q130="",$Q130="Not set"),"",MATCH($Q130,Lists!$F$2:$F$4,0)-1)</f>
        <v>0</v>
      </c>
      <c r="S130" s="23"/>
      <c r="T130" s="23"/>
      <c r="U130" s="22" t="str">
        <f aca="false">IF(OR($Q130="",$Q130="OK",$Q130="Not set",NOT(ISNUMBER($G130))),"",ROUND($G130*IF($Q130="Danger",Lists!$M$15,Lists!$M$16),0))</f>
        <v/>
      </c>
      <c r="V130" s="22" t="str">
        <f aca="false">IF($U130="","",IF(OR($Q130="Danger",$U130&gt;=Lists!$M$10),"P1",IF($U130&gt;=Lists!$M$11,"P2","P3")))</f>
        <v/>
      </c>
      <c r="W130" s="24" t="str">
        <f aca="false">IF(OR($V130="",$B130=""),"",$B130+INDEX(Lists!$N$10:$N$12,MATCH($V130,Lists!$L$10:$L$12,0)))</f>
        <v/>
      </c>
      <c r="X130" s="13"/>
      <c r="Y130" s="13" t="s">
        <v>361</v>
      </c>
      <c r="Z130" s="13" t="s">
        <v>53</v>
      </c>
      <c r="AA130" s="17"/>
      <c r="AB130" s="13"/>
      <c r="AC130" s="22" t="str">
        <f aca="true">IF(OR($U130="",$B130=""),"",IF($AA130&lt;&gt;"",$AA130-$B130,TODAY()-$B130))</f>
        <v/>
      </c>
      <c r="AD130" s="22" t="str">
        <f aca="true">IF($W130="","",IF($Y130="Closed",IF($AA130="","Closed",IF($AA130&lt;=$W130,"Closed on time","Closed late")),IF(TODAY()&gt;$W130,"Overdue","Within time")))</f>
        <v/>
      </c>
      <c r="AE130" s="23"/>
      <c r="AF130" s="13"/>
      <c r="AG130" s="13"/>
      <c r="AH130" s="13"/>
      <c r="AI130" s="13"/>
      <c r="AJ130" s="13"/>
    </row>
    <row r="131" customFormat="false" ht="15" hidden="false" customHeight="false" outlineLevel="0" collapsed="false">
      <c r="A131" s="22" t="str">
        <f aca="false">IF($C131="","","R"&amp;TEXT(ROW()-4,"00000"))</f>
        <v>R00127</v>
      </c>
      <c r="B131" s="17" t="n">
        <v>46077</v>
      </c>
      <c r="C131" s="13" t="s">
        <v>281</v>
      </c>
      <c r="D131" s="22" t="str">
        <f aca="false">IF($C131="","",IFERROR(INDEX(Asset_Register!$C$5:$C$1000,MATCH($C131,Asset_Register!$A$5:$A$1000,0)),"Not in register"))</f>
        <v>Transformer TX-01</v>
      </c>
      <c r="E131" s="22" t="str">
        <f aca="false">IF($C131="","",IFERROR(INDEX(Asset_Register!$D$5:$D$1000,MATCH($C131,Asset_Register!$A$5:$A$1000,0)),"Not in register"))</f>
        <v>Substation</v>
      </c>
      <c r="F131" s="22" t="str">
        <f aca="false">IF($C131="","",IFERROR(INDEX(Asset_Register!$R$5:$R$1000,MATCH($C131,Asset_Register!$A$5:$A$1000,0)),"Not in register"))</f>
        <v>A</v>
      </c>
      <c r="G131" s="22" t="n">
        <f aca="false">IF($C131="","",IFERROR(INDEX(Asset_Register!$Q$5:$Q$1000,MATCH($C131,Asset_Register!$A$5:$A$1000,0)),"Not in register"))</f>
        <v>86</v>
      </c>
      <c r="H131" s="13" t="s">
        <v>59</v>
      </c>
      <c r="I131" s="13" t="s">
        <v>55</v>
      </c>
      <c r="J131" s="23" t="s">
        <v>380</v>
      </c>
      <c r="K131" s="13" t="n">
        <v>5</v>
      </c>
      <c r="L131" s="13" t="s">
        <v>367</v>
      </c>
      <c r="M131" s="13" t="n">
        <v>4</v>
      </c>
      <c r="N131" s="13" t="n">
        <v>15</v>
      </c>
      <c r="O131" s="13" t="s">
        <v>360</v>
      </c>
      <c r="P131" s="13"/>
      <c r="Q131" s="22" t="str">
        <f aca="false">IF($C131="","",IF($P131&lt;&gt;"",$P131,IF(AND(ISNUMBER($K131),ISNUMBER($M131),ISNUMBER($N131)),IF($O131="Lower is worse",IF($K131&lt;=$N131,"Danger",IF($K131&lt;=$M131,"Alert","OK")),IF($K131&gt;=$N131,"Danger",IF($K131&gt;=$M131,"Alert","OK"))),"Not set")))</f>
        <v>Alert</v>
      </c>
      <c r="R131" s="22" t="n">
        <f aca="false">IF(OR($Q131="",$Q131="Not set"),"",MATCH($Q131,Lists!$F$2:$F$4,0)-1)</f>
        <v>1</v>
      </c>
      <c r="S131" s="23" t="s">
        <v>398</v>
      </c>
      <c r="T131" s="23" t="s">
        <v>399</v>
      </c>
      <c r="U131" s="22" t="n">
        <f aca="false">IF(OR($Q131="",$Q131="OK",$Q131="Not set",NOT(ISNUMBER($G131))),"",ROUND($G131*IF($Q131="Danger",Lists!$M$15,Lists!$M$16),0))</f>
        <v>52</v>
      </c>
      <c r="V131" s="22" t="str">
        <f aca="false">IF($U131="","",IF(OR($Q131="Danger",$U131&gt;=Lists!$M$10),"P1",IF($U131&gt;=Lists!$M$11,"P2","P3")))</f>
        <v>P2</v>
      </c>
      <c r="W131" s="24" t="n">
        <f aca="false">IF(OR($V131="",$B131=""),"",$B131+INDEX(Lists!$N$10:$N$12,MATCH($V131,Lists!$L$10:$L$12,0)))</f>
        <v>46107</v>
      </c>
      <c r="X131" s="13" t="s">
        <v>400</v>
      </c>
      <c r="Y131" s="13" t="s">
        <v>392</v>
      </c>
      <c r="Z131" s="13" t="s">
        <v>381</v>
      </c>
      <c r="AA131" s="17" t="n">
        <v>46127</v>
      </c>
      <c r="AB131" s="13" t="s">
        <v>401</v>
      </c>
      <c r="AC131" s="22" t="n">
        <f aca="true">IF(OR($U131="",$B131=""),"",IF($AA131&lt;&gt;"",$AA131-$B131,TODAY()-$B131))</f>
        <v>50</v>
      </c>
      <c r="AD131" s="22" t="str">
        <f aca="true">IF($W131="","",IF($Y131="Closed",IF($AA131="","Closed",IF($AA131&lt;=$W131,"Closed on time","Closed late")),IF(TODAY()&gt;$W131,"Overdue","Within time")))</f>
        <v>Closed late</v>
      </c>
      <c r="AE131" s="23"/>
      <c r="AF131" s="13"/>
      <c r="AG131" s="13"/>
      <c r="AH131" s="13"/>
      <c r="AI131" s="13"/>
      <c r="AJ131" s="13"/>
    </row>
    <row r="132" customFormat="false" ht="15" hidden="false" customHeight="false" outlineLevel="0" collapsed="false">
      <c r="A132" s="22" t="str">
        <f aca="false">IF($C132="","","R"&amp;TEXT(ROW()-4,"00000"))</f>
        <v>R00128</v>
      </c>
      <c r="B132" s="17" t="n">
        <v>46077</v>
      </c>
      <c r="C132" s="13" t="s">
        <v>287</v>
      </c>
      <c r="D132" s="22" t="str">
        <f aca="false">IF($C132="","",IFERROR(INDEX(Asset_Register!$C$5:$C$1000,MATCH($C132,Asset_Register!$A$5:$A$1000,0)),"Not in register"))</f>
        <v>Acid plant MCC</v>
      </c>
      <c r="E132" s="22" t="str">
        <f aca="false">IF($C132="","",IFERROR(INDEX(Asset_Register!$D$5:$D$1000,MATCH($C132,Asset_Register!$A$5:$A$1000,0)),"Not in register"))</f>
        <v>Substation</v>
      </c>
      <c r="F132" s="22" t="str">
        <f aca="false">IF($C132="","",IFERROR(INDEX(Asset_Register!$R$5:$R$1000,MATCH($C132,Asset_Register!$A$5:$A$1000,0)),"Not in register"))</f>
        <v>A</v>
      </c>
      <c r="G132" s="22" t="n">
        <f aca="false">IF($C132="","",IFERROR(INDEX(Asset_Register!$Q$5:$Q$1000,MATCH($C132,Asset_Register!$A$5:$A$1000,0)),"Not in register"))</f>
        <v>82</v>
      </c>
      <c r="H132" s="13" t="s">
        <v>54</v>
      </c>
      <c r="I132" s="13" t="s">
        <v>55</v>
      </c>
      <c r="J132" s="23" t="s">
        <v>382</v>
      </c>
      <c r="K132" s="13" t="n">
        <v>3</v>
      </c>
      <c r="L132" s="13" t="s">
        <v>367</v>
      </c>
      <c r="M132" s="13" t="n">
        <v>4</v>
      </c>
      <c r="N132" s="13" t="n">
        <v>15</v>
      </c>
      <c r="O132" s="13" t="s">
        <v>360</v>
      </c>
      <c r="P132" s="13"/>
      <c r="Q132" s="22" t="str">
        <f aca="false">IF($C132="","",IF($P132&lt;&gt;"",$P132,IF(AND(ISNUMBER($K132),ISNUMBER($M132),ISNUMBER($N132)),IF($O132="Lower is worse",IF($K132&lt;=$N132,"Danger",IF($K132&lt;=$M132,"Alert","OK")),IF($K132&gt;=$N132,"Danger",IF($K132&gt;=$M132,"Alert","OK"))),"Not set")))</f>
        <v>OK</v>
      </c>
      <c r="R132" s="22" t="n">
        <f aca="false">IF(OR($Q132="",$Q132="Not set"),"",MATCH($Q132,Lists!$F$2:$F$4,0)-1)</f>
        <v>0</v>
      </c>
      <c r="S132" s="23"/>
      <c r="T132" s="23"/>
      <c r="U132" s="22" t="str">
        <f aca="false">IF(OR($Q132="",$Q132="OK",$Q132="Not set",NOT(ISNUMBER($G132))),"",ROUND($G132*IF($Q132="Danger",Lists!$M$15,Lists!$M$16),0))</f>
        <v/>
      </c>
      <c r="V132" s="22" t="str">
        <f aca="false">IF($U132="","",IF(OR($Q132="Danger",$U132&gt;=Lists!$M$10),"P1",IF($U132&gt;=Lists!$M$11,"P2","P3")))</f>
        <v/>
      </c>
      <c r="W132" s="24" t="str">
        <f aca="false">IF(OR($V132="",$B132=""),"",$B132+INDEX(Lists!$N$10:$N$12,MATCH($V132,Lists!$L$10:$L$12,0)))</f>
        <v/>
      </c>
      <c r="X132" s="13"/>
      <c r="Y132" s="13" t="s">
        <v>361</v>
      </c>
      <c r="Z132" s="13" t="s">
        <v>53</v>
      </c>
      <c r="AA132" s="17"/>
      <c r="AB132" s="13"/>
      <c r="AC132" s="22" t="str">
        <f aca="true">IF(OR($U132="",$B132=""),"",IF($AA132&lt;&gt;"",$AA132-$B132,TODAY()-$B132))</f>
        <v/>
      </c>
      <c r="AD132" s="22" t="str">
        <f aca="true">IF($W132="","",IF($Y132="Closed",IF($AA132="","Closed",IF($AA132&lt;=$W132,"Closed on time","Closed late")),IF(TODAY()&gt;$W132,"Overdue","Within time")))</f>
        <v/>
      </c>
      <c r="AE132" s="23"/>
      <c r="AF132" s="13"/>
      <c r="AG132" s="13"/>
      <c r="AH132" s="13"/>
      <c r="AI132" s="13"/>
      <c r="AJ132" s="13"/>
    </row>
    <row r="133" customFormat="false" ht="15" hidden="false" customHeight="false" outlineLevel="0" collapsed="false">
      <c r="A133" s="22" t="str">
        <f aca="false">IF($C133="","","R"&amp;TEXT(ROW()-4,"00000"))</f>
        <v>R00129</v>
      </c>
      <c r="B133" s="17" t="n">
        <v>46081</v>
      </c>
      <c r="C133" s="13" t="s">
        <v>291</v>
      </c>
      <c r="D133" s="22" t="str">
        <f aca="false">IF($C133="","",IFERROR(INDEX(Asset_Register!$C$5:$C$1000,MATCH($C133,Asset_Register!$A$5:$A$1000,0)),"Not in register"))</f>
        <v>Diesel generator Gen 1</v>
      </c>
      <c r="E133" s="22" t="str">
        <f aca="false">IF($C133="","",IFERROR(INDEX(Asset_Register!$D$5:$D$1000,MATCH($C133,Asset_Register!$A$5:$A$1000,0)),"Not in register"))</f>
        <v>Power plant</v>
      </c>
      <c r="F133" s="22" t="str">
        <f aca="false">IF($C133="","",IFERROR(INDEX(Asset_Register!$R$5:$R$1000,MATCH($C133,Asset_Register!$A$5:$A$1000,0)),"Not in register"))</f>
        <v>A</v>
      </c>
      <c r="G133" s="22" t="n">
        <f aca="false">IF($C133="","",IFERROR(INDEX(Asset_Register!$Q$5:$Q$1000,MATCH($C133,Asset_Register!$A$5:$A$1000,0)),"Not in register"))</f>
        <v>83</v>
      </c>
      <c r="H133" s="13" t="s">
        <v>78</v>
      </c>
      <c r="I133" s="13" t="s">
        <v>79</v>
      </c>
      <c r="J133" s="23" t="s">
        <v>383</v>
      </c>
      <c r="K133" s="13" t="n">
        <v>485</v>
      </c>
      <c r="L133" s="13" t="s">
        <v>367</v>
      </c>
      <c r="M133" s="13" t="n">
        <v>520</v>
      </c>
      <c r="N133" s="13" t="n">
        <v>580</v>
      </c>
      <c r="O133" s="13" t="s">
        <v>360</v>
      </c>
      <c r="P133" s="13"/>
      <c r="Q133" s="22" t="str">
        <f aca="false">IF($C133="","",IF($P133&lt;&gt;"",$P133,IF(AND(ISNUMBER($K133),ISNUMBER($M133),ISNUMBER($N133)),IF($O133="Lower is worse",IF($K133&lt;=$N133,"Danger",IF($K133&lt;=$M133,"Alert","OK")),IF($K133&gt;=$N133,"Danger",IF($K133&gt;=$M133,"Alert","OK"))),"Not set")))</f>
        <v>OK</v>
      </c>
      <c r="R133" s="22" t="n">
        <f aca="false">IF(OR($Q133="",$Q133="Not set"),"",MATCH($Q133,Lists!$F$2:$F$4,0)-1)</f>
        <v>0</v>
      </c>
      <c r="S133" s="23"/>
      <c r="T133" s="23"/>
      <c r="U133" s="22" t="str">
        <f aca="false">IF(OR($Q133="",$Q133="OK",$Q133="Not set",NOT(ISNUMBER($G133))),"",ROUND($G133*IF($Q133="Danger",Lists!$M$15,Lists!$M$16),0))</f>
        <v/>
      </c>
      <c r="V133" s="22" t="str">
        <f aca="false">IF($U133="","",IF(OR($Q133="Danger",$U133&gt;=Lists!$M$10),"P1",IF($U133&gt;=Lists!$M$11,"P2","P3")))</f>
        <v/>
      </c>
      <c r="W133" s="24" t="str">
        <f aca="false">IF(OR($V133="",$B133=""),"",$B133+INDEX(Lists!$N$10:$N$12,MATCH($V133,Lists!$L$10:$L$12,0)))</f>
        <v/>
      </c>
      <c r="X133" s="13"/>
      <c r="Y133" s="13" t="s">
        <v>361</v>
      </c>
      <c r="Z133" s="13" t="s">
        <v>82</v>
      </c>
      <c r="AA133" s="17"/>
      <c r="AB133" s="13"/>
      <c r="AC133" s="22" t="str">
        <f aca="true">IF(OR($U133="",$B133=""),"",IF($AA133&lt;&gt;"",$AA133-$B133,TODAY()-$B133))</f>
        <v/>
      </c>
      <c r="AD133" s="22" t="str">
        <f aca="true">IF($W133="","",IF($Y133="Closed",IF($AA133="","Closed",IF($AA133&lt;=$W133,"Closed on time","Closed late")),IF(TODAY()&gt;$W133,"Overdue","Within time")))</f>
        <v/>
      </c>
      <c r="AE133" s="23"/>
      <c r="AF133" s="13"/>
      <c r="AG133" s="13"/>
      <c r="AH133" s="13"/>
      <c r="AI133" s="13"/>
      <c r="AJ133" s="13"/>
    </row>
    <row r="134" customFormat="false" ht="23.85" hidden="false" customHeight="false" outlineLevel="0" collapsed="false">
      <c r="A134" s="22" t="str">
        <f aca="false">IF($C134="","","R"&amp;TEXT(ROW()-4,"00000"))</f>
        <v>R00130</v>
      </c>
      <c r="B134" s="17" t="n">
        <v>46081</v>
      </c>
      <c r="C134" s="13" t="s">
        <v>297</v>
      </c>
      <c r="D134" s="22" t="str">
        <f aca="false">IF($C134="","",IFERROR(INDEX(Asset_Register!$C$5:$C$1000,MATCH($C134,Asset_Register!$A$5:$A$1000,0)),"Not in register"))</f>
        <v>Diesel generator Gen 2</v>
      </c>
      <c r="E134" s="22" t="str">
        <f aca="false">IF($C134="","",IFERROR(INDEX(Asset_Register!$D$5:$D$1000,MATCH($C134,Asset_Register!$A$5:$A$1000,0)),"Not in register"))</f>
        <v>Power plant</v>
      </c>
      <c r="F134" s="22" t="str">
        <f aca="false">IF($C134="","",IFERROR(INDEX(Asset_Register!$R$5:$R$1000,MATCH($C134,Asset_Register!$A$5:$A$1000,0)),"Not in register"))</f>
        <v>A</v>
      </c>
      <c r="G134" s="22" t="n">
        <f aca="false">IF($C134="","",IFERROR(INDEX(Asset_Register!$Q$5:$Q$1000,MATCH($C134,Asset_Register!$A$5:$A$1000,0)),"Not in register"))</f>
        <v>79</v>
      </c>
      <c r="H134" s="13" t="s">
        <v>78</v>
      </c>
      <c r="I134" s="13" t="s">
        <v>79</v>
      </c>
      <c r="J134" s="23" t="s">
        <v>384</v>
      </c>
      <c r="K134" s="13" t="n">
        <v>24</v>
      </c>
      <c r="L134" s="13" t="s">
        <v>367</v>
      </c>
      <c r="M134" s="13" t="n">
        <v>50</v>
      </c>
      <c r="N134" s="13" t="n">
        <v>80</v>
      </c>
      <c r="O134" s="13" t="s">
        <v>360</v>
      </c>
      <c r="P134" s="13"/>
      <c r="Q134" s="22" t="str">
        <f aca="false">IF($C134="","",IF($P134&lt;&gt;"",$P134,IF(AND(ISNUMBER($K134),ISNUMBER($M134),ISNUMBER($N134)),IF($O134="Lower is worse",IF($K134&lt;=$N134,"Danger",IF($K134&lt;=$M134,"Alert","OK")),IF($K134&gt;=$N134,"Danger",IF($K134&gt;=$M134,"Alert","OK"))),"Not set")))</f>
        <v>OK</v>
      </c>
      <c r="R134" s="22" t="n">
        <f aca="false">IF(OR($Q134="",$Q134="Not set"),"",MATCH($Q134,Lists!$F$2:$F$4,0)-1)</f>
        <v>0</v>
      </c>
      <c r="S134" s="23"/>
      <c r="T134" s="23"/>
      <c r="U134" s="22" t="str">
        <f aca="false">IF(OR($Q134="",$Q134="OK",$Q134="Not set",NOT(ISNUMBER($G134))),"",ROUND($G134*IF($Q134="Danger",Lists!$M$15,Lists!$M$16),0))</f>
        <v/>
      </c>
      <c r="V134" s="22" t="str">
        <f aca="false">IF($U134="","",IF(OR($Q134="Danger",$U134&gt;=Lists!$M$10),"P1",IF($U134&gt;=Lists!$M$11,"P2","P3")))</f>
        <v/>
      </c>
      <c r="W134" s="24" t="str">
        <f aca="false">IF(OR($V134="",$B134=""),"",$B134+INDEX(Lists!$N$10:$N$12,MATCH($V134,Lists!$L$10:$L$12,0)))</f>
        <v/>
      </c>
      <c r="X134" s="13"/>
      <c r="Y134" s="13" t="s">
        <v>361</v>
      </c>
      <c r="Z134" s="13" t="s">
        <v>82</v>
      </c>
      <c r="AA134" s="17"/>
      <c r="AB134" s="13"/>
      <c r="AC134" s="22" t="str">
        <f aca="true">IF(OR($U134="",$B134=""),"",IF($AA134&lt;&gt;"",$AA134-$B134,TODAY()-$B134))</f>
        <v/>
      </c>
      <c r="AD134" s="22" t="str">
        <f aca="true">IF($W134="","",IF($Y134="Closed",IF($AA134="","Closed",IF($AA134&lt;=$W134,"Closed on time","Closed late")),IF(TODAY()&gt;$W134,"Overdue","Within time")))</f>
        <v/>
      </c>
      <c r="AE134" s="23"/>
      <c r="AF134" s="13"/>
      <c r="AG134" s="13"/>
      <c r="AH134" s="13"/>
      <c r="AI134" s="13"/>
      <c r="AJ134" s="13"/>
    </row>
    <row r="135" customFormat="false" ht="15" hidden="false" customHeight="false" outlineLevel="0" collapsed="false">
      <c r="A135" s="22" t="str">
        <f aca="false">IF($C135="","","R"&amp;TEXT(ROW()-4,"00000"))</f>
        <v>R00131</v>
      </c>
      <c r="B135" s="17" t="n">
        <v>46081</v>
      </c>
      <c r="C135" s="13" t="s">
        <v>300</v>
      </c>
      <c r="D135" s="22" t="str">
        <f aca="false">IF($C135="","",IFERROR(INDEX(Asset_Register!$C$5:$C$1000,MATCH($C135,Asset_Register!$A$5:$A$1000,0)),"Not in register"))</f>
        <v>Diesel generator Gen 3</v>
      </c>
      <c r="E135" s="22" t="str">
        <f aca="false">IF($C135="","",IFERROR(INDEX(Asset_Register!$D$5:$D$1000,MATCH($C135,Asset_Register!$A$5:$A$1000,0)),"Not in register"))</f>
        <v>Power plant</v>
      </c>
      <c r="F135" s="22" t="str">
        <f aca="false">IF($C135="","",IFERROR(INDEX(Asset_Register!$R$5:$R$1000,MATCH($C135,Asset_Register!$A$5:$A$1000,0)),"Not in register"))</f>
        <v>A</v>
      </c>
      <c r="G135" s="22" t="n">
        <f aca="false">IF($C135="","",IFERROR(INDEX(Asset_Register!$Q$5:$Q$1000,MATCH($C135,Asset_Register!$A$5:$A$1000,0)),"Not in register"))</f>
        <v>79</v>
      </c>
      <c r="H135" s="13" t="s">
        <v>78</v>
      </c>
      <c r="I135" s="13" t="s">
        <v>79</v>
      </c>
      <c r="J135" s="23" t="s">
        <v>383</v>
      </c>
      <c r="K135" s="13" t="n">
        <v>462</v>
      </c>
      <c r="L135" s="13" t="s">
        <v>367</v>
      </c>
      <c r="M135" s="13" t="n">
        <v>520</v>
      </c>
      <c r="N135" s="13" t="n">
        <v>580</v>
      </c>
      <c r="O135" s="13" t="s">
        <v>360</v>
      </c>
      <c r="P135" s="13"/>
      <c r="Q135" s="22" t="str">
        <f aca="false">IF($C135="","",IF($P135&lt;&gt;"",$P135,IF(AND(ISNUMBER($K135),ISNUMBER($M135),ISNUMBER($N135)),IF($O135="Lower is worse",IF($K135&lt;=$N135,"Danger",IF($K135&lt;=$M135,"Alert","OK")),IF($K135&gt;=$N135,"Danger",IF($K135&gt;=$M135,"Alert","OK"))),"Not set")))</f>
        <v>OK</v>
      </c>
      <c r="R135" s="22" t="n">
        <f aca="false">IF(OR($Q135="",$Q135="Not set"),"",MATCH($Q135,Lists!$F$2:$F$4,0)-1)</f>
        <v>0</v>
      </c>
      <c r="S135" s="23"/>
      <c r="T135" s="23"/>
      <c r="U135" s="22" t="str">
        <f aca="false">IF(OR($Q135="",$Q135="OK",$Q135="Not set",NOT(ISNUMBER($G135))),"",ROUND($G135*IF($Q135="Danger",Lists!$M$15,Lists!$M$16),0))</f>
        <v/>
      </c>
      <c r="V135" s="22" t="str">
        <f aca="false">IF($U135="","",IF(OR($Q135="Danger",$U135&gt;=Lists!$M$10),"P1",IF($U135&gt;=Lists!$M$11,"P2","P3")))</f>
        <v/>
      </c>
      <c r="W135" s="24" t="str">
        <f aca="false">IF(OR($V135="",$B135=""),"",$B135+INDEX(Lists!$N$10:$N$12,MATCH($V135,Lists!$L$10:$L$12,0)))</f>
        <v/>
      </c>
      <c r="X135" s="13"/>
      <c r="Y135" s="13" t="s">
        <v>361</v>
      </c>
      <c r="Z135" s="13" t="s">
        <v>82</v>
      </c>
      <c r="AA135" s="17"/>
      <c r="AB135" s="13"/>
      <c r="AC135" s="22" t="str">
        <f aca="true">IF(OR($U135="",$B135=""),"",IF($AA135&lt;&gt;"",$AA135-$B135,TODAY()-$B135))</f>
        <v/>
      </c>
      <c r="AD135" s="22" t="str">
        <f aca="true">IF($W135="","",IF($Y135="Closed",IF($AA135="","Closed",IF($AA135&lt;=$W135,"Closed on time","Closed late")),IF(TODAY()&gt;$W135,"Overdue","Within time")))</f>
        <v/>
      </c>
      <c r="AE135" s="23"/>
      <c r="AF135" s="13"/>
      <c r="AG135" s="13"/>
      <c r="AH135" s="13"/>
      <c r="AI135" s="13"/>
      <c r="AJ135" s="13"/>
    </row>
    <row r="136" customFormat="false" ht="15" hidden="false" customHeight="false" outlineLevel="0" collapsed="false">
      <c r="A136" s="22" t="str">
        <f aca="false">IF($C136="","","R"&amp;TEXT(ROW()-4,"00000"))</f>
        <v>R00132</v>
      </c>
      <c r="B136" s="17" t="n">
        <v>46081</v>
      </c>
      <c r="C136" s="13" t="s">
        <v>303</v>
      </c>
      <c r="D136" s="22" t="str">
        <f aca="false">IF($C136="","",IFERROR(INDEX(Asset_Register!$C$5:$C$1000,MATCH($C136,Asset_Register!$A$5:$A$1000,0)),"Not in register"))</f>
        <v>Diesel generator Gen 4</v>
      </c>
      <c r="E136" s="22" t="str">
        <f aca="false">IF($C136="","",IFERROR(INDEX(Asset_Register!$D$5:$D$1000,MATCH($C136,Asset_Register!$A$5:$A$1000,0)),"Not in register"))</f>
        <v>Power plant</v>
      </c>
      <c r="F136" s="22" t="str">
        <f aca="false">IF($C136="","",IFERROR(INDEX(Asset_Register!$R$5:$R$1000,MATCH($C136,Asset_Register!$A$5:$A$1000,0)),"Not in register"))</f>
        <v>A</v>
      </c>
      <c r="G136" s="22" t="n">
        <f aca="false">IF($C136="","",IFERROR(INDEX(Asset_Register!$Q$5:$Q$1000,MATCH($C136,Asset_Register!$A$5:$A$1000,0)),"Not in register"))</f>
        <v>92</v>
      </c>
      <c r="H136" s="13" t="s">
        <v>78</v>
      </c>
      <c r="I136" s="13" t="s">
        <v>79</v>
      </c>
      <c r="J136" s="23" t="s">
        <v>385</v>
      </c>
      <c r="K136" s="13" t="n">
        <v>4</v>
      </c>
      <c r="L136" s="13" t="s">
        <v>386</v>
      </c>
      <c r="M136" s="13" t="n">
        <v>3.5</v>
      </c>
      <c r="N136" s="13" t="n">
        <v>2.5</v>
      </c>
      <c r="O136" s="13" t="s">
        <v>375</v>
      </c>
      <c r="P136" s="13"/>
      <c r="Q136" s="22" t="str">
        <f aca="false">IF($C136="","",IF($P136&lt;&gt;"",$P136,IF(AND(ISNUMBER($K136),ISNUMBER($M136),ISNUMBER($N136)),IF($O136="Lower is worse",IF($K136&lt;=$N136,"Danger",IF($K136&lt;=$M136,"Alert","OK")),IF($K136&gt;=$N136,"Danger",IF($K136&gt;=$M136,"Alert","OK"))),"Not set")))</f>
        <v>OK</v>
      </c>
      <c r="R136" s="22" t="n">
        <f aca="false">IF(OR($Q136="",$Q136="Not set"),"",MATCH($Q136,Lists!$F$2:$F$4,0)-1)</f>
        <v>0</v>
      </c>
      <c r="S136" s="23"/>
      <c r="T136" s="23"/>
      <c r="U136" s="22" t="str">
        <f aca="false">IF(OR($Q136="",$Q136="OK",$Q136="Not set",NOT(ISNUMBER($G136))),"",ROUND($G136*IF($Q136="Danger",Lists!$M$15,Lists!$M$16),0))</f>
        <v/>
      </c>
      <c r="V136" s="22" t="str">
        <f aca="false">IF($U136="","",IF(OR($Q136="Danger",$U136&gt;=Lists!$M$10),"P1",IF($U136&gt;=Lists!$M$11,"P2","P3")))</f>
        <v/>
      </c>
      <c r="W136" s="24" t="str">
        <f aca="false">IF(OR($V136="",$B136=""),"",$B136+INDEX(Lists!$N$10:$N$12,MATCH($V136,Lists!$L$10:$L$12,0)))</f>
        <v/>
      </c>
      <c r="X136" s="13"/>
      <c r="Y136" s="13" t="s">
        <v>361</v>
      </c>
      <c r="Z136" s="13" t="s">
        <v>82</v>
      </c>
      <c r="AA136" s="17"/>
      <c r="AB136" s="13"/>
      <c r="AC136" s="22" t="str">
        <f aca="true">IF(OR($U136="",$B136=""),"",IF($AA136&lt;&gt;"",$AA136-$B136,TODAY()-$B136))</f>
        <v/>
      </c>
      <c r="AD136" s="22" t="str">
        <f aca="true">IF($W136="","",IF($Y136="Closed",IF($AA136="","Closed",IF($AA136&lt;=$W136,"Closed on time","Closed late")),IF(TODAY()&gt;$W136,"Overdue","Within time")))</f>
        <v/>
      </c>
      <c r="AE136" s="23"/>
      <c r="AF136" s="13"/>
      <c r="AG136" s="13"/>
      <c r="AH136" s="13"/>
      <c r="AI136" s="13"/>
      <c r="AJ136" s="13"/>
    </row>
    <row r="137" customFormat="false" ht="15" hidden="false" customHeight="false" outlineLevel="0" collapsed="false">
      <c r="A137" s="22" t="str">
        <f aca="false">IF($C137="","","R"&amp;TEXT(ROW()-4,"00000"))</f>
        <v>R00133</v>
      </c>
      <c r="B137" s="17" t="n">
        <v>46082</v>
      </c>
      <c r="C137" s="13" t="s">
        <v>242</v>
      </c>
      <c r="D137" s="22" t="str">
        <f aca="false">IF($C137="","",IFERROR(INDEX(Asset_Register!$C$5:$C$1000,MATCH($C137,Asset_Register!$A$5:$A$1000,0)),"Not in register"))</f>
        <v>Molten sulphur pump</v>
      </c>
      <c r="E137" s="22" t="str">
        <f aca="false">IF($C137="","",IFERROR(INDEX(Asset_Register!$D$5:$D$1000,MATCH($C137,Asset_Register!$A$5:$A$1000,0)),"Not in register"))</f>
        <v>Acid plant</v>
      </c>
      <c r="F137" s="22" t="str">
        <f aca="false">IF($C137="","",IFERROR(INDEX(Asset_Register!$R$5:$R$1000,MATCH($C137,Asset_Register!$A$5:$A$1000,0)),"Not in register"))</f>
        <v>B</v>
      </c>
      <c r="G137" s="22" t="n">
        <f aca="false">IF($C137="","",IFERROR(INDEX(Asset_Register!$Q$5:$Q$1000,MATCH($C137,Asset_Register!$A$5:$A$1000,0)),"Not in register"))</f>
        <v>61</v>
      </c>
      <c r="H137" s="13" t="s">
        <v>48</v>
      </c>
      <c r="I137" s="13" t="s">
        <v>171</v>
      </c>
      <c r="J137" s="23" t="s">
        <v>358</v>
      </c>
      <c r="K137" s="13" t="n">
        <v>2.7</v>
      </c>
      <c r="L137" s="13" t="s">
        <v>359</v>
      </c>
      <c r="M137" s="13" t="n">
        <v>4.5</v>
      </c>
      <c r="N137" s="13" t="n">
        <v>7.1</v>
      </c>
      <c r="O137" s="13" t="s">
        <v>360</v>
      </c>
      <c r="P137" s="13"/>
      <c r="Q137" s="22" t="str">
        <f aca="false">IF($C137="","",IF($P137&lt;&gt;"",$P137,IF(AND(ISNUMBER($K137),ISNUMBER($M137),ISNUMBER($N137)),IF($O137="Lower is worse",IF($K137&lt;=$N137,"Danger",IF($K137&lt;=$M137,"Alert","OK")),IF($K137&gt;=$N137,"Danger",IF($K137&gt;=$M137,"Alert","OK"))),"Not set")))</f>
        <v>OK</v>
      </c>
      <c r="R137" s="22" t="n">
        <f aca="false">IF(OR($Q137="",$Q137="Not set"),"",MATCH($Q137,Lists!$F$2:$F$4,0)-1)</f>
        <v>0</v>
      </c>
      <c r="S137" s="23"/>
      <c r="T137" s="23"/>
      <c r="U137" s="22" t="str">
        <f aca="false">IF(OR($Q137="",$Q137="OK",$Q137="Not set",NOT(ISNUMBER($G137))),"",ROUND($G137*IF($Q137="Danger",Lists!$M$15,Lists!$M$16),0))</f>
        <v/>
      </c>
      <c r="V137" s="22" t="str">
        <f aca="false">IF($U137="","",IF(OR($Q137="Danger",$U137&gt;=Lists!$M$10),"P1",IF($U137&gt;=Lists!$M$11,"P2","P3")))</f>
        <v/>
      </c>
      <c r="W137" s="24" t="str">
        <f aca="false">IF(OR($V137="",$B137=""),"",$B137+INDEX(Lists!$N$10:$N$12,MATCH($V137,Lists!$L$10:$L$12,0)))</f>
        <v/>
      </c>
      <c r="X137" s="13"/>
      <c r="Y137" s="13" t="s">
        <v>361</v>
      </c>
      <c r="Z137" s="13" t="s">
        <v>53</v>
      </c>
      <c r="AA137" s="17"/>
      <c r="AB137" s="13"/>
      <c r="AC137" s="22" t="str">
        <f aca="true">IF(OR($U137="",$B137=""),"",IF($AA137&lt;&gt;"",$AA137-$B137,TODAY()-$B137))</f>
        <v/>
      </c>
      <c r="AD137" s="22" t="str">
        <f aca="true">IF($W137="","",IF($Y137="Closed",IF($AA137="","Closed",IF($AA137&lt;=$W137,"Closed on time","Closed late")),IF(TODAY()&gt;$W137,"Overdue","Within time")))</f>
        <v/>
      </c>
      <c r="AE137" s="23"/>
      <c r="AF137" s="13"/>
      <c r="AG137" s="13"/>
      <c r="AH137" s="13"/>
      <c r="AI137" s="13"/>
      <c r="AJ137" s="13"/>
    </row>
    <row r="138" customFormat="false" ht="15" hidden="false" customHeight="false" outlineLevel="0" collapsed="false">
      <c r="A138" s="22" t="str">
        <f aca="false">IF($C138="","","R"&amp;TEXT(ROW()-4,"00000"))</f>
        <v>R00134</v>
      </c>
      <c r="B138" s="17" t="n">
        <v>46082</v>
      </c>
      <c r="C138" s="13" t="s">
        <v>271</v>
      </c>
      <c r="D138" s="22" t="str">
        <f aca="false">IF($C138="","",IFERROR(INDEX(Asset_Register!$C$5:$C$1000,MATCH($C138,Asset_Register!$A$5:$A$1000,0)),"Not in register"))</f>
        <v>Instrument air receiver</v>
      </c>
      <c r="E138" s="22" t="str">
        <f aca="false">IF($C138="","",IFERROR(INDEX(Asset_Register!$D$5:$D$1000,MATCH($C138,Asset_Register!$A$5:$A$1000,0)),"Not in register"))</f>
        <v>Acid plant</v>
      </c>
      <c r="F138" s="22" t="str">
        <f aca="false">IF($C138="","",IFERROR(INDEX(Asset_Register!$R$5:$R$1000,MATCH($C138,Asset_Register!$A$5:$A$1000,0)),"Not in register"))</f>
        <v>B</v>
      </c>
      <c r="G138" s="22" t="n">
        <f aca="false">IF($C138="","",IFERROR(INDEX(Asset_Register!$Q$5:$Q$1000,MATCH($C138,Asset_Register!$A$5:$A$1000,0)),"Not in register"))</f>
        <v>53</v>
      </c>
      <c r="H138" s="13" t="s">
        <v>69</v>
      </c>
      <c r="I138" s="13" t="s">
        <v>172</v>
      </c>
      <c r="J138" s="23" t="s">
        <v>362</v>
      </c>
      <c r="K138" s="13" t="n">
        <v>14</v>
      </c>
      <c r="L138" s="13" t="s">
        <v>363</v>
      </c>
      <c r="M138" s="13" t="n">
        <v>30</v>
      </c>
      <c r="N138" s="13" t="n">
        <v>40</v>
      </c>
      <c r="O138" s="13" t="s">
        <v>360</v>
      </c>
      <c r="P138" s="13"/>
      <c r="Q138" s="22" t="str">
        <f aca="false">IF($C138="","",IF($P138&lt;&gt;"",$P138,IF(AND(ISNUMBER($K138),ISNUMBER($M138),ISNUMBER($N138)),IF($O138="Lower is worse",IF($K138&lt;=$N138,"Danger",IF($K138&lt;=$M138,"Alert","OK")),IF($K138&gt;=$N138,"Danger",IF($K138&gt;=$M138,"Alert","OK"))),"Not set")))</f>
        <v>OK</v>
      </c>
      <c r="R138" s="22" t="n">
        <f aca="false">IF(OR($Q138="",$Q138="Not set"),"",MATCH($Q138,Lists!$F$2:$F$4,0)-1)</f>
        <v>0</v>
      </c>
      <c r="S138" s="23"/>
      <c r="T138" s="23"/>
      <c r="U138" s="22" t="str">
        <f aca="false">IF(OR($Q138="",$Q138="OK",$Q138="Not set",NOT(ISNUMBER($G138))),"",ROUND($G138*IF($Q138="Danger",Lists!$M$15,Lists!$M$16),0))</f>
        <v/>
      </c>
      <c r="V138" s="22" t="str">
        <f aca="false">IF($U138="","",IF(OR($Q138="Danger",$U138&gt;=Lists!$M$10),"P1",IF($U138&gt;=Lists!$M$11,"P2","P3")))</f>
        <v/>
      </c>
      <c r="W138" s="24" t="str">
        <f aca="false">IF(OR($V138="",$B138=""),"",$B138+INDEX(Lists!$N$10:$N$12,MATCH($V138,Lists!$L$10:$L$12,0)))</f>
        <v/>
      </c>
      <c r="X138" s="13"/>
      <c r="Y138" s="13" t="s">
        <v>361</v>
      </c>
      <c r="Z138" s="13" t="s">
        <v>53</v>
      </c>
      <c r="AA138" s="17"/>
      <c r="AB138" s="13"/>
      <c r="AC138" s="22" t="str">
        <f aca="true">IF(OR($U138="",$B138=""),"",IF($AA138&lt;&gt;"",$AA138-$B138,TODAY()-$B138))</f>
        <v/>
      </c>
      <c r="AD138" s="22" t="str">
        <f aca="true">IF($W138="","",IF($Y138="Closed",IF($AA138="","Closed",IF($AA138&lt;=$W138,"Closed on time","Closed late")),IF(TODAY()&gt;$W138,"Overdue","Within time")))</f>
        <v/>
      </c>
      <c r="AE138" s="23"/>
      <c r="AF138" s="13"/>
      <c r="AG138" s="13"/>
      <c r="AH138" s="13"/>
      <c r="AI138" s="13"/>
      <c r="AJ138" s="13"/>
    </row>
    <row r="139" customFormat="false" ht="15" hidden="false" customHeight="false" outlineLevel="0" collapsed="false">
      <c r="A139" s="22" t="str">
        <f aca="false">IF($C139="","","R"&amp;TEXT(ROW()-4,"00000"))</f>
        <v>R00135</v>
      </c>
      <c r="B139" s="17" t="n">
        <v>46083</v>
      </c>
      <c r="C139" s="13" t="s">
        <v>234</v>
      </c>
      <c r="D139" s="22" t="str">
        <f aca="false">IF($C139="","",IFERROR(INDEX(Asset_Register!$C$5:$C$1000,MATCH($C139,Asset_Register!$A$5:$A$1000,0)),"Not in register"))</f>
        <v>Boiler feed water pump A</v>
      </c>
      <c r="E139" s="22" t="str">
        <f aca="false">IF($C139="","",IFERROR(INDEX(Asset_Register!$D$5:$D$1000,MATCH($C139,Asset_Register!$A$5:$A$1000,0)),"Not in register"))</f>
        <v>Acid plant</v>
      </c>
      <c r="F139" s="22" t="str">
        <f aca="false">IF($C139="","",IFERROR(INDEX(Asset_Register!$R$5:$R$1000,MATCH($C139,Asset_Register!$A$5:$A$1000,0)),"Not in register"))</f>
        <v>A</v>
      </c>
      <c r="G139" s="22" t="n">
        <f aca="false">IF($C139="","",IFERROR(INDEX(Asset_Register!$Q$5:$Q$1000,MATCH($C139,Asset_Register!$A$5:$A$1000,0)),"Not in register"))</f>
        <v>75</v>
      </c>
      <c r="H139" s="13" t="s">
        <v>48</v>
      </c>
      <c r="I139" s="13" t="s">
        <v>171</v>
      </c>
      <c r="J139" s="23" t="s">
        <v>358</v>
      </c>
      <c r="K139" s="13" t="n">
        <v>3.1</v>
      </c>
      <c r="L139" s="13" t="s">
        <v>359</v>
      </c>
      <c r="M139" s="13" t="n">
        <v>4.5</v>
      </c>
      <c r="N139" s="13" t="n">
        <v>7.1</v>
      </c>
      <c r="O139" s="13" t="s">
        <v>360</v>
      </c>
      <c r="P139" s="13"/>
      <c r="Q139" s="22" t="str">
        <f aca="false">IF($C139="","",IF($P139&lt;&gt;"",$P139,IF(AND(ISNUMBER($K139),ISNUMBER($M139),ISNUMBER($N139)),IF($O139="Lower is worse",IF($K139&lt;=$N139,"Danger",IF($K139&lt;=$M139,"Alert","OK")),IF($K139&gt;=$N139,"Danger",IF($K139&gt;=$M139,"Alert","OK"))),"Not set")))</f>
        <v>OK</v>
      </c>
      <c r="R139" s="22" t="n">
        <f aca="false">IF(OR($Q139="",$Q139="Not set"),"",MATCH($Q139,Lists!$F$2:$F$4,0)-1)</f>
        <v>0</v>
      </c>
      <c r="S139" s="23"/>
      <c r="T139" s="23"/>
      <c r="U139" s="22" t="str">
        <f aca="false">IF(OR($Q139="",$Q139="OK",$Q139="Not set",NOT(ISNUMBER($G139))),"",ROUND($G139*IF($Q139="Danger",Lists!$M$15,Lists!$M$16),0))</f>
        <v/>
      </c>
      <c r="V139" s="22" t="str">
        <f aca="false">IF($U139="","",IF(OR($Q139="Danger",$U139&gt;=Lists!$M$10),"P1",IF($U139&gt;=Lists!$M$11,"P2","P3")))</f>
        <v/>
      </c>
      <c r="W139" s="24" t="str">
        <f aca="false">IF(OR($V139="",$B139=""),"",$B139+INDEX(Lists!$N$10:$N$12,MATCH($V139,Lists!$L$10:$L$12,0)))</f>
        <v/>
      </c>
      <c r="X139" s="13"/>
      <c r="Y139" s="13" t="s">
        <v>361</v>
      </c>
      <c r="Z139" s="13" t="s">
        <v>53</v>
      </c>
      <c r="AA139" s="17"/>
      <c r="AB139" s="13"/>
      <c r="AC139" s="22" t="str">
        <f aca="true">IF(OR($U139="",$B139=""),"",IF($AA139&lt;&gt;"",$AA139-$B139,TODAY()-$B139))</f>
        <v/>
      </c>
      <c r="AD139" s="22" t="str">
        <f aca="true">IF($W139="","",IF($Y139="Closed",IF($AA139="","Closed",IF($AA139&lt;=$W139,"Closed on time","Closed late")),IF(TODAY()&gt;$W139,"Overdue","Within time")))</f>
        <v/>
      </c>
      <c r="AE139" s="23"/>
      <c r="AF139" s="13"/>
      <c r="AG139" s="13"/>
      <c r="AH139" s="13"/>
      <c r="AI139" s="13"/>
      <c r="AJ139" s="13"/>
    </row>
    <row r="140" customFormat="false" ht="15" hidden="false" customHeight="false" outlineLevel="0" collapsed="false">
      <c r="A140" s="22" t="str">
        <f aca="false">IF($C140="","","R"&amp;TEXT(ROW()-4,"00000"))</f>
        <v>R00136</v>
      </c>
      <c r="B140" s="17" t="n">
        <v>46083</v>
      </c>
      <c r="C140" s="13" t="s">
        <v>246</v>
      </c>
      <c r="D140" s="22" t="str">
        <f aca="false">IF($C140="","",IFERROR(INDEX(Asset_Register!$C$5:$C$1000,MATCH($C140,Asset_Register!$A$5:$A$1000,0)),"Not in register"))</f>
        <v>Sulphur melter agitator</v>
      </c>
      <c r="E140" s="22" t="str">
        <f aca="false">IF($C140="","",IFERROR(INDEX(Asset_Register!$D$5:$D$1000,MATCH($C140,Asset_Register!$A$5:$A$1000,0)),"Not in register"))</f>
        <v>Acid plant</v>
      </c>
      <c r="F140" s="22" t="str">
        <f aca="false">IF($C140="","",IFERROR(INDEX(Asset_Register!$R$5:$R$1000,MATCH($C140,Asset_Register!$A$5:$A$1000,0)),"Not in register"))</f>
        <v>C</v>
      </c>
      <c r="G140" s="22" t="n">
        <f aca="false">IF($C140="","",IFERROR(INDEX(Asset_Register!$Q$5:$Q$1000,MATCH($C140,Asset_Register!$A$5:$A$1000,0)),"Not in register"))</f>
        <v>43</v>
      </c>
      <c r="H140" s="13" t="s">
        <v>48</v>
      </c>
      <c r="I140" s="13" t="s">
        <v>171</v>
      </c>
      <c r="J140" s="23" t="s">
        <v>358</v>
      </c>
      <c r="K140" s="13" t="n">
        <v>1.6</v>
      </c>
      <c r="L140" s="13" t="s">
        <v>359</v>
      </c>
      <c r="M140" s="13" t="n">
        <v>4.5</v>
      </c>
      <c r="N140" s="13" t="n">
        <v>7.1</v>
      </c>
      <c r="O140" s="13" t="s">
        <v>360</v>
      </c>
      <c r="P140" s="13"/>
      <c r="Q140" s="22" t="str">
        <f aca="false">IF($C140="","",IF($P140&lt;&gt;"",$P140,IF(AND(ISNUMBER($K140),ISNUMBER($M140),ISNUMBER($N140)),IF($O140="Lower is worse",IF($K140&lt;=$N140,"Danger",IF($K140&lt;=$M140,"Alert","OK")),IF($K140&gt;=$N140,"Danger",IF($K140&gt;=$M140,"Alert","OK"))),"Not set")))</f>
        <v>OK</v>
      </c>
      <c r="R140" s="22" t="n">
        <f aca="false">IF(OR($Q140="",$Q140="Not set"),"",MATCH($Q140,Lists!$F$2:$F$4,0)-1)</f>
        <v>0</v>
      </c>
      <c r="S140" s="23"/>
      <c r="T140" s="23"/>
      <c r="U140" s="22" t="str">
        <f aca="false">IF(OR($Q140="",$Q140="OK",$Q140="Not set",NOT(ISNUMBER($G140))),"",ROUND($G140*IF($Q140="Danger",Lists!$M$15,Lists!$M$16),0))</f>
        <v/>
      </c>
      <c r="V140" s="22" t="str">
        <f aca="false">IF($U140="","",IF(OR($Q140="Danger",$U140&gt;=Lists!$M$10),"P1",IF($U140&gt;=Lists!$M$11,"P2","P3")))</f>
        <v/>
      </c>
      <c r="W140" s="24" t="str">
        <f aca="false">IF(OR($V140="",$B140=""),"",$B140+INDEX(Lists!$N$10:$N$12,MATCH($V140,Lists!$L$10:$L$12,0)))</f>
        <v/>
      </c>
      <c r="X140" s="13"/>
      <c r="Y140" s="13" t="s">
        <v>361</v>
      </c>
      <c r="Z140" s="13" t="s">
        <v>53</v>
      </c>
      <c r="AA140" s="17"/>
      <c r="AB140" s="13"/>
      <c r="AC140" s="22" t="str">
        <f aca="true">IF(OR($U140="",$B140=""),"",IF($AA140&lt;&gt;"",$AA140-$B140,TODAY()-$B140))</f>
        <v/>
      </c>
      <c r="AD140" s="22" t="str">
        <f aca="true">IF($W140="","",IF($Y140="Closed",IF($AA140="","Closed",IF($AA140&lt;=$W140,"Closed on time","Closed late")),IF(TODAY()&gt;$W140,"Overdue","Within time")))</f>
        <v/>
      </c>
      <c r="AE140" s="23"/>
      <c r="AF140" s="13"/>
      <c r="AG140" s="13"/>
      <c r="AH140" s="13"/>
      <c r="AI140" s="13"/>
      <c r="AJ140" s="13"/>
    </row>
    <row r="141" customFormat="false" ht="15" hidden="false" customHeight="false" outlineLevel="0" collapsed="false">
      <c r="A141" s="22" t="str">
        <f aca="false">IF($C141="","","R"&amp;TEXT(ROW()-4,"00000"))</f>
        <v>R00137</v>
      </c>
      <c r="B141" s="17" t="n">
        <v>46086</v>
      </c>
      <c r="C141" s="13" t="s">
        <v>238</v>
      </c>
      <c r="D141" s="22" t="str">
        <f aca="false">IF($C141="","",IFERROR(INDEX(Asset_Register!$C$5:$C$1000,MATCH($C141,Asset_Register!$A$5:$A$1000,0)),"Not in register"))</f>
        <v>Boiler feed water pump B</v>
      </c>
      <c r="E141" s="22" t="str">
        <f aca="false">IF($C141="","",IFERROR(INDEX(Asset_Register!$D$5:$D$1000,MATCH($C141,Asset_Register!$A$5:$A$1000,0)),"Not in register"))</f>
        <v>Acid plant</v>
      </c>
      <c r="F141" s="22" t="str">
        <f aca="false">IF($C141="","",IFERROR(INDEX(Asset_Register!$R$5:$R$1000,MATCH($C141,Asset_Register!$A$5:$A$1000,0)),"Not in register"))</f>
        <v>A</v>
      </c>
      <c r="G141" s="22" t="n">
        <f aca="false">IF($C141="","",IFERROR(INDEX(Asset_Register!$Q$5:$Q$1000,MATCH($C141,Asset_Register!$A$5:$A$1000,0)),"Not in register"))</f>
        <v>71</v>
      </c>
      <c r="H141" s="13" t="s">
        <v>48</v>
      </c>
      <c r="I141" s="13" t="s">
        <v>171</v>
      </c>
      <c r="J141" s="23" t="s">
        <v>358</v>
      </c>
      <c r="K141" s="13" t="n">
        <v>2</v>
      </c>
      <c r="L141" s="13" t="s">
        <v>359</v>
      </c>
      <c r="M141" s="13" t="n">
        <v>4.5</v>
      </c>
      <c r="N141" s="13" t="n">
        <v>7.1</v>
      </c>
      <c r="O141" s="13" t="s">
        <v>360</v>
      </c>
      <c r="P141" s="13"/>
      <c r="Q141" s="22" t="str">
        <f aca="false">IF($C141="","",IF($P141&lt;&gt;"",$P141,IF(AND(ISNUMBER($K141),ISNUMBER($M141),ISNUMBER($N141)),IF($O141="Lower is worse",IF($K141&lt;=$N141,"Danger",IF($K141&lt;=$M141,"Alert","OK")),IF($K141&gt;=$N141,"Danger",IF($K141&gt;=$M141,"Alert","OK"))),"Not set")))</f>
        <v>OK</v>
      </c>
      <c r="R141" s="22" t="n">
        <f aca="false">IF(OR($Q141="",$Q141="Not set"),"",MATCH($Q141,Lists!$F$2:$F$4,0)-1)</f>
        <v>0</v>
      </c>
      <c r="S141" s="23"/>
      <c r="T141" s="23"/>
      <c r="U141" s="22" t="str">
        <f aca="false">IF(OR($Q141="",$Q141="OK",$Q141="Not set",NOT(ISNUMBER($G141))),"",ROUND($G141*IF($Q141="Danger",Lists!$M$15,Lists!$M$16),0))</f>
        <v/>
      </c>
      <c r="V141" s="22" t="str">
        <f aca="false">IF($U141="","",IF(OR($Q141="Danger",$U141&gt;=Lists!$M$10),"P1",IF($U141&gt;=Lists!$M$11,"P2","P3")))</f>
        <v/>
      </c>
      <c r="W141" s="24" t="str">
        <f aca="false">IF(OR($V141="",$B141=""),"",$B141+INDEX(Lists!$N$10:$N$12,MATCH($V141,Lists!$L$10:$L$12,0)))</f>
        <v/>
      </c>
      <c r="X141" s="13"/>
      <c r="Y141" s="13" t="s">
        <v>361</v>
      </c>
      <c r="Z141" s="13" t="s">
        <v>53</v>
      </c>
      <c r="AA141" s="17"/>
      <c r="AB141" s="13"/>
      <c r="AC141" s="22" t="str">
        <f aca="true">IF(OR($U141="",$B141=""),"",IF($AA141&lt;&gt;"",$AA141-$B141,TODAY()-$B141))</f>
        <v/>
      </c>
      <c r="AD141" s="22" t="str">
        <f aca="true">IF($W141="","",IF($Y141="Closed",IF($AA141="","Closed",IF($AA141&lt;=$W141,"Closed on time","Closed late")),IF(TODAY()&gt;$W141,"Overdue","Within time")))</f>
        <v/>
      </c>
      <c r="AE141" s="23"/>
      <c r="AF141" s="13"/>
      <c r="AG141" s="13"/>
      <c r="AH141" s="13"/>
      <c r="AI141" s="13"/>
      <c r="AJ141" s="13"/>
    </row>
    <row r="142" customFormat="false" ht="15" hidden="false" customHeight="false" outlineLevel="0" collapsed="false">
      <c r="A142" s="22" t="str">
        <f aca="false">IF($C142="","","R"&amp;TEXT(ROW()-4,"00000"))</f>
        <v>R00138</v>
      </c>
      <c r="B142" s="17" t="n">
        <v>46086</v>
      </c>
      <c r="C142" s="13" t="s">
        <v>234</v>
      </c>
      <c r="D142" s="22" t="str">
        <f aca="false">IF($C142="","",IFERROR(INDEX(Asset_Register!$C$5:$C$1000,MATCH($C142,Asset_Register!$A$5:$A$1000,0)),"Not in register"))</f>
        <v>Boiler feed water pump A</v>
      </c>
      <c r="E142" s="22" t="str">
        <f aca="false">IF($C142="","",IFERROR(INDEX(Asset_Register!$D$5:$D$1000,MATCH($C142,Asset_Register!$A$5:$A$1000,0)),"Not in register"))</f>
        <v>Acid plant</v>
      </c>
      <c r="F142" s="22" t="str">
        <f aca="false">IF($C142="","",IFERROR(INDEX(Asset_Register!$R$5:$R$1000,MATCH($C142,Asset_Register!$A$5:$A$1000,0)),"Not in register"))</f>
        <v>A</v>
      </c>
      <c r="G142" s="22" t="n">
        <f aca="false">IF($C142="","",IFERROR(INDEX(Asset_Register!$Q$5:$Q$1000,MATCH($C142,Asset_Register!$A$5:$A$1000,0)),"Not in register"))</f>
        <v>75</v>
      </c>
      <c r="H142" s="13" t="s">
        <v>74</v>
      </c>
      <c r="I142" s="13" t="s">
        <v>75</v>
      </c>
      <c r="J142" s="23" t="s">
        <v>364</v>
      </c>
      <c r="K142" s="13" t="n">
        <v>300</v>
      </c>
      <c r="L142" s="13" t="s">
        <v>365</v>
      </c>
      <c r="M142" s="13" t="n">
        <v>1000</v>
      </c>
      <c r="N142" s="13" t="n">
        <v>2000</v>
      </c>
      <c r="O142" s="13" t="s">
        <v>360</v>
      </c>
      <c r="P142" s="13"/>
      <c r="Q142" s="22" t="str">
        <f aca="false">IF($C142="","",IF($P142&lt;&gt;"",$P142,IF(AND(ISNUMBER($K142),ISNUMBER($M142),ISNUMBER($N142)),IF($O142="Lower is worse",IF($K142&lt;=$N142,"Danger",IF($K142&lt;=$M142,"Alert","OK")),IF($K142&gt;=$N142,"Danger",IF($K142&gt;=$M142,"Alert","OK"))),"Not set")))</f>
        <v>OK</v>
      </c>
      <c r="R142" s="22" t="n">
        <f aca="false">IF(OR($Q142="",$Q142="Not set"),"",MATCH($Q142,Lists!$F$2:$F$4,0)-1)</f>
        <v>0</v>
      </c>
      <c r="S142" s="23"/>
      <c r="T142" s="23"/>
      <c r="U142" s="22" t="str">
        <f aca="false">IF(OR($Q142="",$Q142="OK",$Q142="Not set",NOT(ISNUMBER($G142))),"",ROUND($G142*IF($Q142="Danger",Lists!$M$15,Lists!$M$16),0))</f>
        <v/>
      </c>
      <c r="V142" s="22" t="str">
        <f aca="false">IF($U142="","",IF(OR($Q142="Danger",$U142&gt;=Lists!$M$10),"P1",IF($U142&gt;=Lists!$M$11,"P2","P3")))</f>
        <v/>
      </c>
      <c r="W142" s="24" t="str">
        <f aca="false">IF(OR($V142="",$B142=""),"",$B142+INDEX(Lists!$N$10:$N$12,MATCH($V142,Lists!$L$10:$L$12,0)))</f>
        <v/>
      </c>
      <c r="X142" s="13"/>
      <c r="Y142" s="13" t="s">
        <v>361</v>
      </c>
      <c r="Z142" s="13" t="s">
        <v>53</v>
      </c>
      <c r="AA142" s="17"/>
      <c r="AB142" s="13"/>
      <c r="AC142" s="22" t="str">
        <f aca="true">IF(OR($U142="",$B142=""),"",IF($AA142&lt;&gt;"",$AA142-$B142,TODAY()-$B142))</f>
        <v/>
      </c>
      <c r="AD142" s="22" t="str">
        <f aca="true">IF($W142="","",IF($Y142="Closed",IF($AA142="","Closed",IF($AA142&lt;=$W142,"Closed on time","Closed late")),IF(TODAY()&gt;$W142,"Overdue","Within time")))</f>
        <v/>
      </c>
      <c r="AE142" s="23"/>
      <c r="AF142" s="13"/>
      <c r="AG142" s="13"/>
      <c r="AH142" s="13"/>
      <c r="AI142" s="13"/>
      <c r="AJ142" s="13"/>
    </row>
    <row r="143" customFormat="false" ht="15" hidden="false" customHeight="false" outlineLevel="0" collapsed="false">
      <c r="A143" s="22" t="str">
        <f aca="false">IF($C143="","","R"&amp;TEXT(ROW()-4,"00000"))</f>
        <v>R00139</v>
      </c>
      <c r="B143" s="17" t="n">
        <v>46089</v>
      </c>
      <c r="C143" s="13" t="s">
        <v>192</v>
      </c>
      <c r="D143" s="22" t="str">
        <f aca="false">IF($C143="","",IFERROR(INDEX(Asset_Register!$C$5:$C$1000,MATCH($C143,Asset_Register!$A$5:$A$1000,0)),"Not in register"))</f>
        <v>Sulphur furnace</v>
      </c>
      <c r="E143" s="22" t="str">
        <f aca="false">IF($C143="","",IFERROR(INDEX(Asset_Register!$D$5:$D$1000,MATCH($C143,Asset_Register!$A$5:$A$1000,0)),"Not in register"))</f>
        <v>Acid plant</v>
      </c>
      <c r="F143" s="22" t="str">
        <f aca="false">IF($C143="","",IFERROR(INDEX(Asset_Register!$R$5:$R$1000,MATCH($C143,Asset_Register!$A$5:$A$1000,0)),"Not in register"))</f>
        <v>A</v>
      </c>
      <c r="G143" s="22" t="n">
        <f aca="false">IF($C143="","",IFERROR(INDEX(Asset_Register!$Q$5:$Q$1000,MATCH($C143,Asset_Register!$A$5:$A$1000,0)),"Not in register"))</f>
        <v>94</v>
      </c>
      <c r="H143" s="13" t="s">
        <v>54</v>
      </c>
      <c r="I143" s="13" t="s">
        <v>55</v>
      </c>
      <c r="J143" s="23" t="s">
        <v>366</v>
      </c>
      <c r="K143" s="13" t="n">
        <v>238</v>
      </c>
      <c r="L143" s="13" t="s">
        <v>367</v>
      </c>
      <c r="M143" s="13" t="n">
        <v>280</v>
      </c>
      <c r="N143" s="13" t="n">
        <v>320</v>
      </c>
      <c r="O143" s="13" t="s">
        <v>360</v>
      </c>
      <c r="P143" s="13"/>
      <c r="Q143" s="22" t="str">
        <f aca="false">IF($C143="","",IF($P143&lt;&gt;"",$P143,IF(AND(ISNUMBER($K143),ISNUMBER($M143),ISNUMBER($N143)),IF($O143="Lower is worse",IF($K143&lt;=$N143,"Danger",IF($K143&lt;=$M143,"Alert","OK")),IF($K143&gt;=$N143,"Danger",IF($K143&gt;=$M143,"Alert","OK"))),"Not set")))</f>
        <v>OK</v>
      </c>
      <c r="R143" s="22" t="n">
        <f aca="false">IF(OR($Q143="",$Q143="Not set"),"",MATCH($Q143,Lists!$F$2:$F$4,0)-1)</f>
        <v>0</v>
      </c>
      <c r="S143" s="23"/>
      <c r="T143" s="23"/>
      <c r="U143" s="22" t="str">
        <f aca="false">IF(OR($Q143="",$Q143="OK",$Q143="Not set",NOT(ISNUMBER($G143))),"",ROUND($G143*IF($Q143="Danger",Lists!$M$15,Lists!$M$16),0))</f>
        <v/>
      </c>
      <c r="V143" s="22" t="str">
        <f aca="false">IF($U143="","",IF(OR($Q143="Danger",$U143&gt;=Lists!$M$10),"P1",IF($U143&gt;=Lists!$M$11,"P2","P3")))</f>
        <v/>
      </c>
      <c r="W143" s="24" t="str">
        <f aca="false">IF(OR($V143="",$B143=""),"",$B143+INDEX(Lists!$N$10:$N$12,MATCH($V143,Lists!$L$10:$L$12,0)))</f>
        <v/>
      </c>
      <c r="X143" s="13"/>
      <c r="Y143" s="13" t="s">
        <v>361</v>
      </c>
      <c r="Z143" s="13" t="s">
        <v>53</v>
      </c>
      <c r="AA143" s="17"/>
      <c r="AB143" s="13"/>
      <c r="AC143" s="22" t="str">
        <f aca="true">IF(OR($U143="",$B143=""),"",IF($AA143&lt;&gt;"",$AA143-$B143,TODAY()-$B143))</f>
        <v/>
      </c>
      <c r="AD143" s="22" t="str">
        <f aca="true">IF($W143="","",IF($Y143="Closed",IF($AA143="","Closed",IF($AA143&lt;=$W143,"Closed on time","Closed late")),IF(TODAY()&gt;$W143,"Overdue","Within time")))</f>
        <v/>
      </c>
      <c r="AE143" s="23"/>
      <c r="AF143" s="13"/>
      <c r="AG143" s="13"/>
      <c r="AH143" s="13"/>
      <c r="AI143" s="13"/>
      <c r="AJ143" s="13"/>
    </row>
    <row r="144" customFormat="false" ht="15" hidden="false" customHeight="false" outlineLevel="0" collapsed="false">
      <c r="A144" s="22" t="str">
        <f aca="false">IF($C144="","","R"&amp;TEXT(ROW()-4,"00000"))</f>
        <v>R00140</v>
      </c>
      <c r="B144" s="17" t="n">
        <v>46091</v>
      </c>
      <c r="C144" s="13" t="s">
        <v>252</v>
      </c>
      <c r="D144" s="22" t="str">
        <f aca="false">IF($C144="","",IFERROR(INDEX(Asset_Register!$C$5:$C$1000,MATCH($C144,Asset_Register!$A$5:$A$1000,0)),"Not in register"))</f>
        <v>Cooling tower fan 1</v>
      </c>
      <c r="E144" s="22" t="str">
        <f aca="false">IF($C144="","",IFERROR(INDEX(Asset_Register!$D$5:$D$1000,MATCH($C144,Asset_Register!$A$5:$A$1000,0)),"Not in register"))</f>
        <v>Acid plant</v>
      </c>
      <c r="F144" s="22" t="str">
        <f aca="false">IF($C144="","",IFERROR(INDEX(Asset_Register!$R$5:$R$1000,MATCH($C144,Asset_Register!$A$5:$A$1000,0)),"Not in register"))</f>
        <v>B</v>
      </c>
      <c r="G144" s="22" t="n">
        <f aca="false">IF($C144="","",IFERROR(INDEX(Asset_Register!$Q$5:$Q$1000,MATCH($C144,Asset_Register!$A$5:$A$1000,0)),"Not in register"))</f>
        <v>50</v>
      </c>
      <c r="H144" s="13" t="s">
        <v>48</v>
      </c>
      <c r="I144" s="13" t="s">
        <v>171</v>
      </c>
      <c r="J144" s="23" t="s">
        <v>368</v>
      </c>
      <c r="K144" s="13" t="n">
        <v>4.2</v>
      </c>
      <c r="L144" s="13" t="s">
        <v>359</v>
      </c>
      <c r="M144" s="13" t="n">
        <v>4.5</v>
      </c>
      <c r="N144" s="13" t="n">
        <v>7.1</v>
      </c>
      <c r="O144" s="13" t="s">
        <v>360</v>
      </c>
      <c r="P144" s="13"/>
      <c r="Q144" s="22" t="str">
        <f aca="false">IF($C144="","",IF($P144&lt;&gt;"",$P144,IF(AND(ISNUMBER($K144),ISNUMBER($M144),ISNUMBER($N144)),IF($O144="Lower is worse",IF($K144&lt;=$N144,"Danger",IF($K144&lt;=$M144,"Alert","OK")),IF($K144&gt;=$N144,"Danger",IF($K144&gt;=$M144,"Alert","OK"))),"Not set")))</f>
        <v>OK</v>
      </c>
      <c r="R144" s="22" t="n">
        <f aca="false">IF(OR($Q144="",$Q144="Not set"),"",MATCH($Q144,Lists!$F$2:$F$4,0)-1)</f>
        <v>0</v>
      </c>
      <c r="S144" s="23"/>
      <c r="T144" s="23"/>
      <c r="U144" s="22" t="str">
        <f aca="false">IF(OR($Q144="",$Q144="OK",$Q144="Not set",NOT(ISNUMBER($G144))),"",ROUND($G144*IF($Q144="Danger",Lists!$M$15,Lists!$M$16),0))</f>
        <v/>
      </c>
      <c r="V144" s="22" t="str">
        <f aca="false">IF($U144="","",IF(OR($Q144="Danger",$U144&gt;=Lists!$M$10),"P1",IF($U144&gt;=Lists!$M$11,"P2","P3")))</f>
        <v/>
      </c>
      <c r="W144" s="24" t="str">
        <f aca="false">IF(OR($V144="",$B144=""),"",$B144+INDEX(Lists!$N$10:$N$12,MATCH($V144,Lists!$L$10:$L$12,0)))</f>
        <v/>
      </c>
      <c r="X144" s="13"/>
      <c r="Y144" s="13" t="s">
        <v>361</v>
      </c>
      <c r="Z144" s="13" t="s">
        <v>53</v>
      </c>
      <c r="AA144" s="17"/>
      <c r="AB144" s="13"/>
      <c r="AC144" s="22" t="str">
        <f aca="true">IF(OR($U144="",$B144=""),"",IF($AA144&lt;&gt;"",$AA144-$B144,TODAY()-$B144))</f>
        <v/>
      </c>
      <c r="AD144" s="22" t="str">
        <f aca="true">IF($W144="","",IF($Y144="Closed",IF($AA144="","Closed",IF($AA144&lt;=$W144,"Closed on time","Closed late")),IF(TODAY()&gt;$W144,"Overdue","Within time")))</f>
        <v/>
      </c>
      <c r="AE144" s="23"/>
      <c r="AF144" s="13"/>
      <c r="AG144" s="13"/>
      <c r="AH144" s="13"/>
      <c r="AI144" s="13"/>
      <c r="AJ144" s="13"/>
    </row>
    <row r="145" customFormat="false" ht="15" hidden="false" customHeight="false" outlineLevel="0" collapsed="false">
      <c r="A145" s="22" t="str">
        <f aca="false">IF($C145="","","R"&amp;TEXT(ROW()-4,"00000"))</f>
        <v>R00141</v>
      </c>
      <c r="B145" s="17" t="n">
        <v>46091</v>
      </c>
      <c r="C145" s="13" t="s">
        <v>276</v>
      </c>
      <c r="D145" s="22" t="str">
        <f aca="false">IF($C145="","",IFERROR(INDEX(Asset_Register!$C$5:$C$1000,MATCH($C145,Asset_Register!$A$5:$A$1000,0)),"Not in register"))</f>
        <v>Calciner kiln 1080</v>
      </c>
      <c r="E145" s="22" t="str">
        <f aca="false">IF($C145="","",IFERROR(INDEX(Asset_Register!$D$5:$D$1000,MATCH($C145,Asset_Register!$A$5:$A$1000,0)),"Not in register"))</f>
        <v>Calciner</v>
      </c>
      <c r="F145" s="22" t="str">
        <f aca="false">IF($C145="","",IFERROR(INDEX(Asset_Register!$R$5:$R$1000,MATCH($C145,Asset_Register!$A$5:$A$1000,0)),"Not in register"))</f>
        <v>A</v>
      </c>
      <c r="G145" s="22" t="n">
        <f aca="false">IF($C145="","",IFERROR(INDEX(Asset_Register!$Q$5:$Q$1000,MATCH($C145,Asset_Register!$A$5:$A$1000,0)),"Not in register"))</f>
        <v>90</v>
      </c>
      <c r="H145" s="13" t="s">
        <v>54</v>
      </c>
      <c r="I145" s="13" t="s">
        <v>55</v>
      </c>
      <c r="J145" s="23" t="s">
        <v>369</v>
      </c>
      <c r="K145" s="13" t="n">
        <v>262</v>
      </c>
      <c r="L145" s="13" t="s">
        <v>367</v>
      </c>
      <c r="M145" s="13" t="n">
        <v>280</v>
      </c>
      <c r="N145" s="13" t="n">
        <v>350</v>
      </c>
      <c r="O145" s="13" t="s">
        <v>360</v>
      </c>
      <c r="P145" s="13"/>
      <c r="Q145" s="22" t="str">
        <f aca="false">IF($C145="","",IF($P145&lt;&gt;"",$P145,IF(AND(ISNUMBER($K145),ISNUMBER($M145),ISNUMBER($N145)),IF($O145="Lower is worse",IF($K145&lt;=$N145,"Danger",IF($K145&lt;=$M145,"Alert","OK")),IF($K145&gt;=$N145,"Danger",IF($K145&gt;=$M145,"Alert","OK"))),"Not set")))</f>
        <v>OK</v>
      </c>
      <c r="R145" s="22" t="n">
        <f aca="false">IF(OR($Q145="",$Q145="Not set"),"",MATCH($Q145,Lists!$F$2:$F$4,0)-1)</f>
        <v>0</v>
      </c>
      <c r="S145" s="23"/>
      <c r="T145" s="23"/>
      <c r="U145" s="22" t="str">
        <f aca="false">IF(OR($Q145="",$Q145="OK",$Q145="Not set",NOT(ISNUMBER($G145))),"",ROUND($G145*IF($Q145="Danger",Lists!$M$15,Lists!$M$16),0))</f>
        <v/>
      </c>
      <c r="V145" s="22" t="str">
        <f aca="false">IF($U145="","",IF(OR($Q145="Danger",$U145&gt;=Lists!$M$10),"P1",IF($U145&gt;=Lists!$M$11,"P2","P3")))</f>
        <v/>
      </c>
      <c r="W145" s="24" t="str">
        <f aca="false">IF(OR($V145="",$B145=""),"",$B145+INDEX(Lists!$N$10:$N$12,MATCH($V145,Lists!$L$10:$L$12,0)))</f>
        <v/>
      </c>
      <c r="X145" s="13"/>
      <c r="Y145" s="13" t="s">
        <v>361</v>
      </c>
      <c r="Z145" s="13" t="s">
        <v>53</v>
      </c>
      <c r="AA145" s="17"/>
      <c r="AB145" s="13"/>
      <c r="AC145" s="22" t="str">
        <f aca="true">IF(OR($U145="",$B145=""),"",IF($AA145&lt;&gt;"",$AA145-$B145,TODAY()-$B145))</f>
        <v/>
      </c>
      <c r="AD145" s="22" t="str">
        <f aca="true">IF($W145="","",IF($Y145="Closed",IF($AA145="","Closed",IF($AA145&lt;=$W145,"Closed on time","Closed late")),IF(TODAY()&gt;$W145,"Overdue","Within time")))</f>
        <v/>
      </c>
      <c r="AE145" s="23"/>
      <c r="AF145" s="13"/>
      <c r="AG145" s="13"/>
      <c r="AH145" s="13"/>
      <c r="AI145" s="13"/>
      <c r="AJ145" s="13"/>
    </row>
    <row r="146" customFormat="false" ht="15" hidden="false" customHeight="false" outlineLevel="0" collapsed="false">
      <c r="A146" s="22" t="str">
        <f aca="false">IF($C146="","","R"&amp;TEXT(ROW()-4,"00000"))</f>
        <v>R00142</v>
      </c>
      <c r="B146" s="17" t="n">
        <v>46091</v>
      </c>
      <c r="C146" s="13" t="s">
        <v>252</v>
      </c>
      <c r="D146" s="22" t="str">
        <f aca="false">IF($C146="","",IFERROR(INDEX(Asset_Register!$C$5:$C$1000,MATCH($C146,Asset_Register!$A$5:$A$1000,0)),"Not in register"))</f>
        <v>Cooling tower fan 1</v>
      </c>
      <c r="E146" s="22" t="str">
        <f aca="false">IF($C146="","",IFERROR(INDEX(Asset_Register!$D$5:$D$1000,MATCH($C146,Asset_Register!$A$5:$A$1000,0)),"Not in register"))</f>
        <v>Acid plant</v>
      </c>
      <c r="F146" s="22" t="str">
        <f aca="false">IF($C146="","",IFERROR(INDEX(Asset_Register!$R$5:$R$1000,MATCH($C146,Asset_Register!$A$5:$A$1000,0)),"Not in register"))</f>
        <v>B</v>
      </c>
      <c r="G146" s="22" t="n">
        <f aca="false">IF($C146="","",IFERROR(INDEX(Asset_Register!$Q$5:$Q$1000,MATCH($C146,Asset_Register!$A$5:$A$1000,0)),"Not in register"))</f>
        <v>50</v>
      </c>
      <c r="H146" s="13" t="s">
        <v>74</v>
      </c>
      <c r="I146" s="13" t="s">
        <v>75</v>
      </c>
      <c r="J146" s="23" t="s">
        <v>370</v>
      </c>
      <c r="K146" s="13" t="n">
        <v>18</v>
      </c>
      <c r="L146" s="13" t="s">
        <v>365</v>
      </c>
      <c r="M146" s="13" t="n">
        <v>30</v>
      </c>
      <c r="N146" s="13" t="n">
        <v>60</v>
      </c>
      <c r="O146" s="13" t="s">
        <v>360</v>
      </c>
      <c r="P146" s="13"/>
      <c r="Q146" s="22" t="str">
        <f aca="false">IF($C146="","",IF($P146&lt;&gt;"",$P146,IF(AND(ISNUMBER($K146),ISNUMBER($M146),ISNUMBER($N146)),IF($O146="Lower is worse",IF($K146&lt;=$N146,"Danger",IF($K146&lt;=$M146,"Alert","OK")),IF($K146&gt;=$N146,"Danger",IF($K146&gt;=$M146,"Alert","OK"))),"Not set")))</f>
        <v>OK</v>
      </c>
      <c r="R146" s="22" t="n">
        <f aca="false">IF(OR($Q146="",$Q146="Not set"),"",MATCH($Q146,Lists!$F$2:$F$4,0)-1)</f>
        <v>0</v>
      </c>
      <c r="S146" s="23"/>
      <c r="T146" s="23"/>
      <c r="U146" s="22" t="str">
        <f aca="false">IF(OR($Q146="",$Q146="OK",$Q146="Not set",NOT(ISNUMBER($G146))),"",ROUND($G146*IF($Q146="Danger",Lists!$M$15,Lists!$M$16),0))</f>
        <v/>
      </c>
      <c r="V146" s="22" t="str">
        <f aca="false">IF($U146="","",IF(OR($Q146="Danger",$U146&gt;=Lists!$M$10),"P1",IF($U146&gt;=Lists!$M$11,"P2","P3")))</f>
        <v/>
      </c>
      <c r="W146" s="24" t="str">
        <f aca="false">IF(OR($V146="",$B146=""),"",$B146+INDEX(Lists!$N$10:$N$12,MATCH($V146,Lists!$L$10:$L$12,0)))</f>
        <v/>
      </c>
      <c r="X146" s="13"/>
      <c r="Y146" s="13" t="s">
        <v>361</v>
      </c>
      <c r="Z146" s="13" t="s">
        <v>53</v>
      </c>
      <c r="AA146" s="17"/>
      <c r="AB146" s="13"/>
      <c r="AC146" s="22" t="str">
        <f aca="true">IF(OR($U146="",$B146=""),"",IF($AA146&lt;&gt;"",$AA146-$B146,TODAY()-$B146))</f>
        <v/>
      </c>
      <c r="AD146" s="22" t="str">
        <f aca="true">IF($W146="","",IF($Y146="Closed",IF($AA146="","Closed",IF($AA146&lt;=$W146,"Closed on time","Closed late")),IF(TODAY()&gt;$W146,"Overdue","Within time")))</f>
        <v/>
      </c>
      <c r="AE146" s="23"/>
      <c r="AF146" s="13"/>
      <c r="AG146" s="13"/>
      <c r="AH146" s="13"/>
      <c r="AI146" s="13"/>
      <c r="AJ146" s="13"/>
    </row>
    <row r="147" customFormat="false" ht="15" hidden="false" customHeight="false" outlineLevel="0" collapsed="false">
      <c r="A147" s="22" t="str">
        <f aca="false">IF($C147="","","R"&amp;TEXT(ROW()-4,"00000"))</f>
        <v>R00143</v>
      </c>
      <c r="B147" s="17" t="n">
        <v>46091</v>
      </c>
      <c r="C147" s="13" t="s">
        <v>324</v>
      </c>
      <c r="D147" s="22" t="str">
        <f aca="false">IF($C147="","",IFERROR(INDEX(Asset_Register!$C$5:$C$1000,MATCH($C147,Asset_Register!$A$5:$A$1000,0)),"Not in register"))</f>
        <v>Front-end loader HV-03</v>
      </c>
      <c r="E147" s="22" t="str">
        <f aca="false">IF($C147="","",IFERROR(INDEX(Asset_Register!$D$5:$D$1000,MATCH($C147,Asset_Register!$A$5:$A$1000,0)),"Not in register"))</f>
        <v>Mobile fleet</v>
      </c>
      <c r="F147" s="22" t="str">
        <f aca="false">IF($C147="","",IFERROR(INDEX(Asset_Register!$R$5:$R$1000,MATCH($C147,Asset_Register!$A$5:$A$1000,0)),"Not in register"))</f>
        <v>B</v>
      </c>
      <c r="G147" s="22" t="n">
        <f aca="false">IF($C147="","",IFERROR(INDEX(Asset_Register!$Q$5:$Q$1000,MATCH($C147,Asset_Register!$A$5:$A$1000,0)),"Not in register"))</f>
        <v>67</v>
      </c>
      <c r="H147" s="13" t="s">
        <v>74</v>
      </c>
      <c r="I147" s="13" t="s">
        <v>75</v>
      </c>
      <c r="J147" s="23" t="s">
        <v>371</v>
      </c>
      <c r="K147" s="13" t="n">
        <v>11</v>
      </c>
      <c r="L147" s="13" t="s">
        <v>365</v>
      </c>
      <c r="M147" s="13" t="n">
        <v>20</v>
      </c>
      <c r="N147" s="13" t="n">
        <v>30</v>
      </c>
      <c r="O147" s="13" t="s">
        <v>360</v>
      </c>
      <c r="P147" s="13"/>
      <c r="Q147" s="22" t="str">
        <f aca="false">IF($C147="","",IF($P147&lt;&gt;"",$P147,IF(AND(ISNUMBER($K147),ISNUMBER($M147),ISNUMBER($N147)),IF($O147="Lower is worse",IF($K147&lt;=$N147,"Danger",IF($K147&lt;=$M147,"Alert","OK")),IF($K147&gt;=$N147,"Danger",IF($K147&gt;=$M147,"Alert","OK"))),"Not set")))</f>
        <v>OK</v>
      </c>
      <c r="R147" s="22" t="n">
        <f aca="false">IF(OR($Q147="",$Q147="Not set"),"",MATCH($Q147,Lists!$F$2:$F$4,0)-1)</f>
        <v>0</v>
      </c>
      <c r="S147" s="23"/>
      <c r="T147" s="23"/>
      <c r="U147" s="22" t="str">
        <f aca="false">IF(OR($Q147="",$Q147="OK",$Q147="Not set",NOT(ISNUMBER($G147))),"",ROUND($G147*IF($Q147="Danger",Lists!$M$15,Lists!$M$16),0))</f>
        <v/>
      </c>
      <c r="V147" s="22" t="str">
        <f aca="false">IF($U147="","",IF(OR($Q147="Danger",$U147&gt;=Lists!$M$10),"P1",IF($U147&gt;=Lists!$M$11,"P2","P3")))</f>
        <v/>
      </c>
      <c r="W147" s="24" t="str">
        <f aca="false">IF(OR($V147="",$B147=""),"",$B147+INDEX(Lists!$N$10:$N$12,MATCH($V147,Lists!$L$10:$L$12,0)))</f>
        <v/>
      </c>
      <c r="X147" s="13"/>
      <c r="Y147" s="13" t="s">
        <v>361</v>
      </c>
      <c r="Z147" s="13" t="s">
        <v>53</v>
      </c>
      <c r="AA147" s="17"/>
      <c r="AB147" s="13"/>
      <c r="AC147" s="22" t="str">
        <f aca="true">IF(OR($U147="",$B147=""),"",IF($AA147&lt;&gt;"",$AA147-$B147,TODAY()-$B147))</f>
        <v/>
      </c>
      <c r="AD147" s="22" t="str">
        <f aca="true">IF($W147="","",IF($Y147="Closed",IF($AA147="","Closed",IF($AA147&lt;=$W147,"Closed on time","Closed late")),IF(TODAY()&gt;$W147,"Overdue","Within time")))</f>
        <v/>
      </c>
      <c r="AE147" s="23"/>
      <c r="AF147" s="13"/>
      <c r="AG147" s="13"/>
      <c r="AH147" s="13"/>
      <c r="AI147" s="13"/>
      <c r="AJ147" s="13"/>
    </row>
    <row r="148" customFormat="false" ht="15" hidden="false" customHeight="false" outlineLevel="0" collapsed="false">
      <c r="A148" s="22" t="str">
        <f aca="false">IF($C148="","","R"&amp;TEXT(ROW()-4,"00000"))</f>
        <v>R00144</v>
      </c>
      <c r="B148" s="17" t="n">
        <v>46091</v>
      </c>
      <c r="C148" s="13" t="s">
        <v>316</v>
      </c>
      <c r="D148" s="22" t="str">
        <f aca="false">IF($C148="","",IFERROR(INDEX(Asset_Register!$C$5:$C$1000,MATCH($C148,Asset_Register!$A$5:$A$1000,0)),"Not in register"))</f>
        <v>Dozer HV-01</v>
      </c>
      <c r="E148" s="22" t="str">
        <f aca="false">IF($C148="","",IFERROR(INDEX(Asset_Register!$D$5:$D$1000,MATCH($C148,Asset_Register!$A$5:$A$1000,0)),"Not in register"))</f>
        <v>Mobile fleet</v>
      </c>
      <c r="F148" s="22" t="str">
        <f aca="false">IF($C148="","",IFERROR(INDEX(Asset_Register!$R$5:$R$1000,MATCH($C148,Asset_Register!$A$5:$A$1000,0)),"Not in register"))</f>
        <v>B</v>
      </c>
      <c r="G148" s="22" t="n">
        <f aca="false">IF($C148="","",IFERROR(INDEX(Asset_Register!$Q$5:$Q$1000,MATCH($C148,Asset_Register!$A$5:$A$1000,0)),"Not in register"))</f>
        <v>69</v>
      </c>
      <c r="H148" s="13" t="s">
        <v>74</v>
      </c>
      <c r="I148" s="13" t="s">
        <v>75</v>
      </c>
      <c r="J148" s="23" t="s">
        <v>372</v>
      </c>
      <c r="K148" s="13" t="n">
        <v>26</v>
      </c>
      <c r="L148" s="13" t="s">
        <v>365</v>
      </c>
      <c r="M148" s="13" t="n">
        <v>60</v>
      </c>
      <c r="N148" s="13" t="n">
        <v>100</v>
      </c>
      <c r="O148" s="13" t="s">
        <v>360</v>
      </c>
      <c r="P148" s="13"/>
      <c r="Q148" s="22" t="str">
        <f aca="false">IF($C148="","",IF($P148&lt;&gt;"",$P148,IF(AND(ISNUMBER($K148),ISNUMBER($M148),ISNUMBER($N148)),IF($O148="Lower is worse",IF($K148&lt;=$N148,"Danger",IF($K148&lt;=$M148,"Alert","OK")),IF($K148&gt;=$N148,"Danger",IF($K148&gt;=$M148,"Alert","OK"))),"Not set")))</f>
        <v>OK</v>
      </c>
      <c r="R148" s="22" t="n">
        <f aca="false">IF(OR($Q148="",$Q148="Not set"),"",MATCH($Q148,Lists!$F$2:$F$4,0)-1)</f>
        <v>0</v>
      </c>
      <c r="S148" s="23"/>
      <c r="T148" s="23"/>
      <c r="U148" s="22" t="str">
        <f aca="false">IF(OR($Q148="",$Q148="OK",$Q148="Not set",NOT(ISNUMBER($G148))),"",ROUND($G148*IF($Q148="Danger",Lists!$M$15,Lists!$M$16),0))</f>
        <v/>
      </c>
      <c r="V148" s="22" t="str">
        <f aca="false">IF($U148="","",IF(OR($Q148="Danger",$U148&gt;=Lists!$M$10),"P1",IF($U148&gt;=Lists!$M$11,"P2","P3")))</f>
        <v/>
      </c>
      <c r="W148" s="24" t="str">
        <f aca="false">IF(OR($V148="",$B148=""),"",$B148+INDEX(Lists!$N$10:$N$12,MATCH($V148,Lists!$L$10:$L$12,0)))</f>
        <v/>
      </c>
      <c r="X148" s="13"/>
      <c r="Y148" s="13" t="s">
        <v>361</v>
      </c>
      <c r="Z148" s="13" t="s">
        <v>53</v>
      </c>
      <c r="AA148" s="17"/>
      <c r="AB148" s="13"/>
      <c r="AC148" s="22" t="str">
        <f aca="true">IF(OR($U148="",$B148=""),"",IF($AA148&lt;&gt;"",$AA148-$B148,TODAY()-$B148))</f>
        <v/>
      </c>
      <c r="AD148" s="22" t="str">
        <f aca="true">IF($W148="","",IF($Y148="Closed",IF($AA148="","Closed",IF($AA148&lt;=$W148,"Closed on time","Closed late")),IF(TODAY()&gt;$W148,"Overdue","Within time")))</f>
        <v/>
      </c>
      <c r="AE148" s="23"/>
      <c r="AF148" s="13"/>
      <c r="AG148" s="13"/>
      <c r="AH148" s="13"/>
      <c r="AI148" s="13"/>
      <c r="AJ148" s="13"/>
    </row>
    <row r="149" customFormat="false" ht="15" hidden="false" customHeight="false" outlineLevel="0" collapsed="false">
      <c r="A149" s="22" t="str">
        <f aca="false">IF($C149="","","R"&amp;TEXT(ROW()-4,"00000"))</f>
        <v>R00145</v>
      </c>
      <c r="B149" s="17" t="n">
        <v>46091</v>
      </c>
      <c r="C149" s="13" t="s">
        <v>321</v>
      </c>
      <c r="D149" s="22" t="str">
        <f aca="false">IF($C149="","",IFERROR(INDEX(Asset_Register!$C$5:$C$1000,MATCH($C149,Asset_Register!$A$5:$A$1000,0)),"Not in register"))</f>
        <v>Compactor HV-02</v>
      </c>
      <c r="E149" s="22" t="str">
        <f aca="false">IF($C149="","",IFERROR(INDEX(Asset_Register!$D$5:$D$1000,MATCH($C149,Asset_Register!$A$5:$A$1000,0)),"Not in register"))</f>
        <v>Mobile fleet</v>
      </c>
      <c r="F149" s="22" t="str">
        <f aca="false">IF($C149="","",IFERROR(INDEX(Asset_Register!$R$5:$R$1000,MATCH($C149,Asset_Register!$A$5:$A$1000,0)),"Not in register"))</f>
        <v>B</v>
      </c>
      <c r="G149" s="22" t="n">
        <f aca="false">IF($C149="","",IFERROR(INDEX(Asset_Register!$Q$5:$Q$1000,MATCH($C149,Asset_Register!$A$5:$A$1000,0)),"Not in register"))</f>
        <v>58</v>
      </c>
      <c r="H149" s="13" t="s">
        <v>74</v>
      </c>
      <c r="I149" s="13" t="s">
        <v>75</v>
      </c>
      <c r="J149" s="23" t="s">
        <v>372</v>
      </c>
      <c r="K149" s="13" t="n">
        <v>21</v>
      </c>
      <c r="L149" s="13" t="s">
        <v>365</v>
      </c>
      <c r="M149" s="13" t="n">
        <v>60</v>
      </c>
      <c r="N149" s="13" t="n">
        <v>100</v>
      </c>
      <c r="O149" s="13" t="s">
        <v>360</v>
      </c>
      <c r="P149" s="13"/>
      <c r="Q149" s="22" t="str">
        <f aca="false">IF($C149="","",IF($P149&lt;&gt;"",$P149,IF(AND(ISNUMBER($K149),ISNUMBER($M149),ISNUMBER($N149)),IF($O149="Lower is worse",IF($K149&lt;=$N149,"Danger",IF($K149&lt;=$M149,"Alert","OK")),IF($K149&gt;=$N149,"Danger",IF($K149&gt;=$M149,"Alert","OK"))),"Not set")))</f>
        <v>OK</v>
      </c>
      <c r="R149" s="22" t="n">
        <f aca="false">IF(OR($Q149="",$Q149="Not set"),"",MATCH($Q149,Lists!$F$2:$F$4,0)-1)</f>
        <v>0</v>
      </c>
      <c r="S149" s="23"/>
      <c r="T149" s="23"/>
      <c r="U149" s="22" t="str">
        <f aca="false">IF(OR($Q149="",$Q149="OK",$Q149="Not set",NOT(ISNUMBER($G149))),"",ROUND($G149*IF($Q149="Danger",Lists!$M$15,Lists!$M$16),0))</f>
        <v/>
      </c>
      <c r="V149" s="22" t="str">
        <f aca="false">IF($U149="","",IF(OR($Q149="Danger",$U149&gt;=Lists!$M$10),"P1",IF($U149&gt;=Lists!$M$11,"P2","P3")))</f>
        <v/>
      </c>
      <c r="W149" s="24" t="str">
        <f aca="false">IF(OR($V149="",$B149=""),"",$B149+INDEX(Lists!$N$10:$N$12,MATCH($V149,Lists!$L$10:$L$12,0)))</f>
        <v/>
      </c>
      <c r="X149" s="13"/>
      <c r="Y149" s="13" t="s">
        <v>361</v>
      </c>
      <c r="Z149" s="13" t="s">
        <v>53</v>
      </c>
      <c r="AA149" s="17"/>
      <c r="AB149" s="13"/>
      <c r="AC149" s="22" t="str">
        <f aca="true">IF(OR($U149="",$B149=""),"",IF($AA149&lt;&gt;"",$AA149-$B149,TODAY()-$B149))</f>
        <v/>
      </c>
      <c r="AD149" s="22" t="str">
        <f aca="true">IF($W149="","",IF($Y149="Closed",IF($AA149="","Closed",IF($AA149&lt;=$W149,"Closed on time","Closed late")),IF(TODAY()&gt;$W149,"Overdue","Within time")))</f>
        <v/>
      </c>
      <c r="AE149" s="23"/>
      <c r="AF149" s="13"/>
      <c r="AG149" s="13"/>
      <c r="AH149" s="13"/>
      <c r="AI149" s="13"/>
      <c r="AJ149" s="13"/>
    </row>
    <row r="150" customFormat="false" ht="15" hidden="false" customHeight="false" outlineLevel="0" collapsed="false">
      <c r="A150" s="22" t="str">
        <f aca="false">IF($C150="","","R"&amp;TEXT(ROW()-4,"00000"))</f>
        <v>R00146</v>
      </c>
      <c r="B150" s="17" t="n">
        <v>46093</v>
      </c>
      <c r="C150" s="13" t="s">
        <v>208</v>
      </c>
      <c r="D150" s="22" t="str">
        <f aca="false">IF($C150="","",IFERROR(INDEX(Asset_Register!$C$5:$C$1000,MATCH($C150,Asset_Register!$A$5:$A$1000,0)),"Not in register"))</f>
        <v>Main air blower</v>
      </c>
      <c r="E150" s="22" t="str">
        <f aca="false">IF($C150="","",IFERROR(INDEX(Asset_Register!$D$5:$D$1000,MATCH($C150,Asset_Register!$A$5:$A$1000,0)),"Not in register"))</f>
        <v>Acid plant</v>
      </c>
      <c r="F150" s="22" t="str">
        <f aca="false">IF($C150="","",IFERROR(INDEX(Asset_Register!$R$5:$R$1000,MATCH($C150,Asset_Register!$A$5:$A$1000,0)),"Not in register"))</f>
        <v>A</v>
      </c>
      <c r="G150" s="22" t="n">
        <f aca="false">IF($C150="","",IFERROR(INDEX(Asset_Register!$Q$5:$Q$1000,MATCH($C150,Asset_Register!$A$5:$A$1000,0)),"Not in register"))</f>
        <v>87</v>
      </c>
      <c r="H150" s="13" t="s">
        <v>48</v>
      </c>
      <c r="I150" s="13" t="s">
        <v>171</v>
      </c>
      <c r="J150" s="23" t="s">
        <v>358</v>
      </c>
      <c r="K150" s="13" t="n">
        <v>2.6</v>
      </c>
      <c r="L150" s="13" t="s">
        <v>359</v>
      </c>
      <c r="M150" s="13" t="n">
        <v>4.5</v>
      </c>
      <c r="N150" s="13" t="n">
        <v>7.1</v>
      </c>
      <c r="O150" s="13" t="s">
        <v>360</v>
      </c>
      <c r="P150" s="13"/>
      <c r="Q150" s="22" t="str">
        <f aca="false">IF($C150="","",IF($P150&lt;&gt;"",$P150,IF(AND(ISNUMBER($K150),ISNUMBER($M150),ISNUMBER($N150)),IF($O150="Lower is worse",IF($K150&lt;=$N150,"Danger",IF($K150&lt;=$M150,"Alert","OK")),IF($K150&gt;=$N150,"Danger",IF($K150&gt;=$M150,"Alert","OK"))),"Not set")))</f>
        <v>OK</v>
      </c>
      <c r="R150" s="22" t="n">
        <f aca="false">IF(OR($Q150="",$Q150="Not set"),"",MATCH($Q150,Lists!$F$2:$F$4,0)-1)</f>
        <v>0</v>
      </c>
      <c r="S150" s="23"/>
      <c r="T150" s="23"/>
      <c r="U150" s="22" t="str">
        <f aca="false">IF(OR($Q150="",$Q150="OK",$Q150="Not set",NOT(ISNUMBER($G150))),"",ROUND($G150*IF($Q150="Danger",Lists!$M$15,Lists!$M$16),0))</f>
        <v/>
      </c>
      <c r="V150" s="22" t="str">
        <f aca="false">IF($U150="","",IF(OR($Q150="Danger",$U150&gt;=Lists!$M$10),"P1",IF($U150&gt;=Lists!$M$11,"P2","P3")))</f>
        <v/>
      </c>
      <c r="W150" s="24" t="str">
        <f aca="false">IF(OR($V150="",$B150=""),"",$B150+INDEX(Lists!$N$10:$N$12,MATCH($V150,Lists!$L$10:$L$12,0)))</f>
        <v/>
      </c>
      <c r="X150" s="13"/>
      <c r="Y150" s="13" t="s">
        <v>361</v>
      </c>
      <c r="Z150" s="13" t="s">
        <v>53</v>
      </c>
      <c r="AA150" s="17"/>
      <c r="AB150" s="13"/>
      <c r="AC150" s="22" t="str">
        <f aca="true">IF(OR($U150="",$B150=""),"",IF($AA150&lt;&gt;"",$AA150-$B150,TODAY()-$B150))</f>
        <v/>
      </c>
      <c r="AD150" s="22" t="str">
        <f aca="true">IF($W150="","",IF($Y150="Closed",IF($AA150="","Closed",IF($AA150&lt;=$W150,"Closed on time","Closed late")),IF(TODAY()&gt;$W150,"Overdue","Within time")))</f>
        <v/>
      </c>
      <c r="AE150" s="23"/>
      <c r="AF150" s="13"/>
      <c r="AG150" s="13"/>
      <c r="AH150" s="13"/>
      <c r="AI150" s="13"/>
      <c r="AJ150" s="13"/>
    </row>
    <row r="151" customFormat="false" ht="15" hidden="false" customHeight="false" outlineLevel="0" collapsed="false">
      <c r="A151" s="22" t="str">
        <f aca="false">IF($C151="","","R"&amp;TEXT(ROW()-4,"00000"))</f>
        <v>R00147</v>
      </c>
      <c r="B151" s="17" t="n">
        <v>46096</v>
      </c>
      <c r="C151" s="13" t="s">
        <v>230</v>
      </c>
      <c r="D151" s="22" t="str">
        <f aca="false">IF($C151="","",IFERROR(INDEX(Asset_Register!$C$5:$C$1000,MATCH($C151,Asset_Register!$A$5:$A$1000,0)),"Not in register"))</f>
        <v>Final tower acid pump</v>
      </c>
      <c r="E151" s="22" t="str">
        <f aca="false">IF($C151="","",IFERROR(INDEX(Asset_Register!$D$5:$D$1000,MATCH($C151,Asset_Register!$A$5:$A$1000,0)),"Not in register"))</f>
        <v>Acid plant</v>
      </c>
      <c r="F151" s="22" t="str">
        <f aca="false">IF($C151="","",IFERROR(INDEX(Asset_Register!$R$5:$R$1000,MATCH($C151,Asset_Register!$A$5:$A$1000,0)),"Not in register"))</f>
        <v>B</v>
      </c>
      <c r="G151" s="22" t="n">
        <f aca="false">IF($C151="","",IFERROR(INDEX(Asset_Register!$Q$5:$Q$1000,MATCH($C151,Asset_Register!$A$5:$A$1000,0)),"Not in register"))</f>
        <v>66</v>
      </c>
      <c r="H151" s="13" t="s">
        <v>48</v>
      </c>
      <c r="I151" s="13" t="s">
        <v>171</v>
      </c>
      <c r="J151" s="23" t="s">
        <v>358</v>
      </c>
      <c r="K151" s="13" t="n">
        <v>3.6</v>
      </c>
      <c r="L151" s="13" t="s">
        <v>359</v>
      </c>
      <c r="M151" s="13" t="n">
        <v>4.5</v>
      </c>
      <c r="N151" s="13" t="n">
        <v>7.1</v>
      </c>
      <c r="O151" s="13" t="s">
        <v>360</v>
      </c>
      <c r="P151" s="13"/>
      <c r="Q151" s="22" t="str">
        <f aca="false">IF($C151="","",IF($P151&lt;&gt;"",$P151,IF(AND(ISNUMBER($K151),ISNUMBER($M151),ISNUMBER($N151)),IF($O151="Lower is worse",IF($K151&lt;=$N151,"Danger",IF($K151&lt;=$M151,"Alert","OK")),IF($K151&gt;=$N151,"Danger",IF($K151&gt;=$M151,"Alert","OK"))),"Not set")))</f>
        <v>OK</v>
      </c>
      <c r="R151" s="22" t="n">
        <f aca="false">IF(OR($Q151="",$Q151="Not set"),"",MATCH($Q151,Lists!$F$2:$F$4,0)-1)</f>
        <v>0</v>
      </c>
      <c r="S151" s="23"/>
      <c r="T151" s="23"/>
      <c r="U151" s="22" t="str">
        <f aca="false">IF(OR($Q151="",$Q151="OK",$Q151="Not set",NOT(ISNUMBER($G151))),"",ROUND($G151*IF($Q151="Danger",Lists!$M$15,Lists!$M$16),0))</f>
        <v/>
      </c>
      <c r="V151" s="22" t="str">
        <f aca="false">IF($U151="","",IF(OR($Q151="Danger",$U151&gt;=Lists!$M$10),"P1",IF($U151&gt;=Lists!$M$11,"P2","P3")))</f>
        <v/>
      </c>
      <c r="W151" s="24" t="str">
        <f aca="false">IF(OR($V151="",$B151=""),"",$B151+INDEX(Lists!$N$10:$N$12,MATCH($V151,Lists!$L$10:$L$12,0)))</f>
        <v/>
      </c>
      <c r="X151" s="13"/>
      <c r="Y151" s="13" t="s">
        <v>361</v>
      </c>
      <c r="Z151" s="13" t="s">
        <v>53</v>
      </c>
      <c r="AA151" s="17"/>
      <c r="AB151" s="13"/>
      <c r="AC151" s="22" t="str">
        <f aca="true">IF(OR($U151="",$B151=""),"",IF($AA151&lt;&gt;"",$AA151-$B151,TODAY()-$B151))</f>
        <v/>
      </c>
      <c r="AD151" s="22" t="str">
        <f aca="true">IF($W151="","",IF($Y151="Closed",IF($AA151="","Closed",IF($AA151&lt;=$W151,"Closed on time","Closed late")),IF(TODAY()&gt;$W151,"Overdue","Within time")))</f>
        <v/>
      </c>
      <c r="AE151" s="23"/>
      <c r="AF151" s="13"/>
      <c r="AG151" s="13"/>
      <c r="AH151" s="13"/>
      <c r="AI151" s="13"/>
      <c r="AJ151" s="13"/>
    </row>
    <row r="152" customFormat="false" ht="23.85" hidden="false" customHeight="false" outlineLevel="0" collapsed="false">
      <c r="A152" s="22" t="str">
        <f aca="false">IF($C152="","","R"&amp;TEXT(ROW()-4,"00000"))</f>
        <v>R00148</v>
      </c>
      <c r="B152" s="17" t="n">
        <v>46101</v>
      </c>
      <c r="C152" s="13" t="s">
        <v>215</v>
      </c>
      <c r="D152" s="22" t="str">
        <f aca="false">IF($C152="","",IFERROR(INDEX(Asset_Register!$C$5:$C$1000,MATCH($C152,Asset_Register!$A$5:$A$1000,0)),"Not in register"))</f>
        <v>SO2 converter</v>
      </c>
      <c r="E152" s="22" t="str">
        <f aca="false">IF($C152="","",IFERROR(INDEX(Asset_Register!$D$5:$D$1000,MATCH($C152,Asset_Register!$A$5:$A$1000,0)),"Not in register"))</f>
        <v>Acid plant</v>
      </c>
      <c r="F152" s="22" t="str">
        <f aca="false">IF($C152="","",IFERROR(INDEX(Asset_Register!$R$5:$R$1000,MATCH($C152,Asset_Register!$A$5:$A$1000,0)),"Not in register"))</f>
        <v>A</v>
      </c>
      <c r="G152" s="22" t="n">
        <f aca="false">IF($C152="","",IFERROR(INDEX(Asset_Register!$Q$5:$Q$1000,MATCH($C152,Asset_Register!$A$5:$A$1000,0)),"Not in register"))</f>
        <v>86</v>
      </c>
      <c r="H152" s="13" t="s">
        <v>54</v>
      </c>
      <c r="I152" s="13" t="s">
        <v>55</v>
      </c>
      <c r="J152" s="23" t="s">
        <v>377</v>
      </c>
      <c r="K152" s="13" t="n">
        <v>9</v>
      </c>
      <c r="L152" s="13" t="s">
        <v>367</v>
      </c>
      <c r="M152" s="13" t="n">
        <v>30</v>
      </c>
      <c r="N152" s="13" t="n">
        <v>60</v>
      </c>
      <c r="O152" s="13" t="s">
        <v>360</v>
      </c>
      <c r="P152" s="13"/>
      <c r="Q152" s="22" t="str">
        <f aca="false">IF($C152="","",IF($P152&lt;&gt;"",$P152,IF(AND(ISNUMBER($K152),ISNUMBER($M152),ISNUMBER($N152)),IF($O152="Lower is worse",IF($K152&lt;=$N152,"Danger",IF($K152&lt;=$M152,"Alert","OK")),IF($K152&gt;=$N152,"Danger",IF($K152&gt;=$M152,"Alert","OK"))),"Not set")))</f>
        <v>OK</v>
      </c>
      <c r="R152" s="22" t="n">
        <f aca="false">IF(OR($Q152="",$Q152="Not set"),"",MATCH($Q152,Lists!$F$2:$F$4,0)-1)</f>
        <v>0</v>
      </c>
      <c r="S152" s="23"/>
      <c r="T152" s="23"/>
      <c r="U152" s="22" t="str">
        <f aca="false">IF(OR($Q152="",$Q152="OK",$Q152="Not set",NOT(ISNUMBER($G152))),"",ROUND($G152*IF($Q152="Danger",Lists!$M$15,Lists!$M$16),0))</f>
        <v/>
      </c>
      <c r="V152" s="22" t="str">
        <f aca="false">IF($U152="","",IF(OR($Q152="Danger",$U152&gt;=Lists!$M$10),"P1",IF($U152&gt;=Lists!$M$11,"P2","P3")))</f>
        <v/>
      </c>
      <c r="W152" s="24" t="str">
        <f aca="false">IF(OR($V152="",$B152=""),"",$B152+INDEX(Lists!$N$10:$N$12,MATCH($V152,Lists!$L$10:$L$12,0)))</f>
        <v/>
      </c>
      <c r="X152" s="13"/>
      <c r="Y152" s="13" t="s">
        <v>361</v>
      </c>
      <c r="Z152" s="13" t="s">
        <v>53</v>
      </c>
      <c r="AA152" s="17"/>
      <c r="AB152" s="13"/>
      <c r="AC152" s="22" t="str">
        <f aca="true">IF(OR($U152="",$B152=""),"",IF($AA152&lt;&gt;"",$AA152-$B152,TODAY()-$B152))</f>
        <v/>
      </c>
      <c r="AD152" s="22" t="str">
        <f aca="true">IF($W152="","",IF($Y152="Closed",IF($AA152="","Closed",IF($AA152&lt;=$W152,"Closed on time","Closed late")),IF(TODAY()&gt;$W152,"Overdue","Within time")))</f>
        <v/>
      </c>
      <c r="AE152" s="23"/>
      <c r="AF152" s="13"/>
      <c r="AG152" s="13"/>
      <c r="AH152" s="13"/>
      <c r="AI152" s="13"/>
      <c r="AJ152" s="13"/>
    </row>
    <row r="153" customFormat="false" ht="15" hidden="false" customHeight="false" outlineLevel="0" collapsed="false">
      <c r="A153" s="22" t="str">
        <f aca="false">IF($C153="","","R"&amp;TEXT(ROW()-4,"00000"))</f>
        <v>R00149</v>
      </c>
      <c r="B153" s="17" t="n">
        <v>46101</v>
      </c>
      <c r="C153" s="13" t="s">
        <v>242</v>
      </c>
      <c r="D153" s="22" t="str">
        <f aca="false">IF($C153="","",IFERROR(INDEX(Asset_Register!$C$5:$C$1000,MATCH($C153,Asset_Register!$A$5:$A$1000,0)),"Not in register"))</f>
        <v>Molten sulphur pump</v>
      </c>
      <c r="E153" s="22" t="str">
        <f aca="false">IF($C153="","",IFERROR(INDEX(Asset_Register!$D$5:$D$1000,MATCH($C153,Asset_Register!$A$5:$A$1000,0)),"Not in register"))</f>
        <v>Acid plant</v>
      </c>
      <c r="F153" s="22" t="str">
        <f aca="false">IF($C153="","",IFERROR(INDEX(Asset_Register!$R$5:$R$1000,MATCH($C153,Asset_Register!$A$5:$A$1000,0)),"Not in register"))</f>
        <v>B</v>
      </c>
      <c r="G153" s="22" t="n">
        <f aca="false">IF($C153="","",IFERROR(INDEX(Asset_Register!$Q$5:$Q$1000,MATCH($C153,Asset_Register!$A$5:$A$1000,0)),"Not in register"))</f>
        <v>61</v>
      </c>
      <c r="H153" s="13" t="s">
        <v>54</v>
      </c>
      <c r="I153" s="13" t="s">
        <v>55</v>
      </c>
      <c r="J153" s="23" t="s">
        <v>402</v>
      </c>
      <c r="K153" s="13"/>
      <c r="L153" s="13"/>
      <c r="M153" s="13"/>
      <c r="N153" s="13"/>
      <c r="O153" s="13"/>
      <c r="P153" s="13" t="s">
        <v>104</v>
      </c>
      <c r="Q153" s="22" t="str">
        <f aca="false">IF($C153="","",IF($P153&lt;&gt;"",$P153,IF(AND(ISNUMBER($K153),ISNUMBER($M153),ISNUMBER($N153)),IF($O153="Lower is worse",IF($K153&lt;=$N153,"Danger",IF($K153&lt;=$M153,"Alert","OK")),IF($K153&gt;=$N153,"Danger",IF($K153&gt;=$M153,"Alert","OK"))),"Not set")))</f>
        <v>Alert</v>
      </c>
      <c r="R153" s="22" t="n">
        <f aca="false">IF(OR($Q153="",$Q153="Not set"),"",MATCH($Q153,Lists!$F$2:$F$4,0)-1)</f>
        <v>1</v>
      </c>
      <c r="S153" s="23" t="s">
        <v>403</v>
      </c>
      <c r="T153" s="23" t="s">
        <v>404</v>
      </c>
      <c r="U153" s="22" t="n">
        <f aca="false">IF(OR($Q153="",$Q153="OK",$Q153="Not set",NOT(ISNUMBER($G153))),"",ROUND($G153*IF($Q153="Danger",Lists!$M$15,Lists!$M$16),0))</f>
        <v>37</v>
      </c>
      <c r="V153" s="22" t="str">
        <f aca="false">IF($U153="","",IF(OR($Q153="Danger",$U153&gt;=Lists!$M$10),"P1",IF($U153&gt;=Lists!$M$11,"P2","P3")))</f>
        <v>P3</v>
      </c>
      <c r="W153" s="24" t="n">
        <f aca="false">IF(OR($V153="",$B153=""),"",$B153+INDEX(Lists!$N$10:$N$12,MATCH($V153,Lists!$L$10:$L$12,0)))</f>
        <v>46161</v>
      </c>
      <c r="X153" s="13" t="s">
        <v>405</v>
      </c>
      <c r="Y153" s="13" t="s">
        <v>392</v>
      </c>
      <c r="Z153" s="13" t="s">
        <v>53</v>
      </c>
      <c r="AA153" s="17" t="n">
        <v>46122</v>
      </c>
      <c r="AB153" s="13" t="s">
        <v>401</v>
      </c>
      <c r="AC153" s="22" t="n">
        <f aca="true">IF(OR($U153="",$B153=""),"",IF($AA153&lt;&gt;"",$AA153-$B153,TODAY()-$B153))</f>
        <v>21</v>
      </c>
      <c r="AD153" s="22" t="str">
        <f aca="true">IF($W153="","",IF($Y153="Closed",IF($AA153="","Closed",IF($AA153&lt;=$W153,"Closed on time","Closed late")),IF(TODAY()&gt;$W153,"Overdue","Within time")))</f>
        <v>Closed on time</v>
      </c>
      <c r="AE153" s="23"/>
      <c r="AF153" s="13"/>
      <c r="AG153" s="13"/>
      <c r="AH153" s="13"/>
      <c r="AI153" s="13"/>
      <c r="AJ153" s="13"/>
    </row>
    <row r="154" customFormat="false" ht="15" hidden="false" customHeight="false" outlineLevel="0" collapsed="false">
      <c r="A154" s="22" t="str">
        <f aca="false">IF($C154="","","R"&amp;TEXT(ROW()-4,"00000"))</f>
        <v>R00150</v>
      </c>
      <c r="B154" s="17" t="n">
        <v>46103</v>
      </c>
      <c r="C154" s="13" t="s">
        <v>220</v>
      </c>
      <c r="D154" s="22" t="str">
        <f aca="false">IF($C154="","",IFERROR(INDEX(Asset_Register!$C$5:$C$1000,MATCH($C154,Asset_Register!$A$5:$A$1000,0)),"Not in register"))</f>
        <v>Drying tower acid pump</v>
      </c>
      <c r="E154" s="22" t="str">
        <f aca="false">IF($C154="","",IFERROR(INDEX(Asset_Register!$D$5:$D$1000,MATCH($C154,Asset_Register!$A$5:$A$1000,0)),"Not in register"))</f>
        <v>Acid plant</v>
      </c>
      <c r="F154" s="22" t="str">
        <f aca="false">IF($C154="","",IFERROR(INDEX(Asset_Register!$R$5:$R$1000,MATCH($C154,Asset_Register!$A$5:$A$1000,0)),"Not in register"))</f>
        <v>A</v>
      </c>
      <c r="G154" s="22" t="n">
        <f aca="false">IF($C154="","",IFERROR(INDEX(Asset_Register!$Q$5:$Q$1000,MATCH($C154,Asset_Register!$A$5:$A$1000,0)),"Not in register"))</f>
        <v>74</v>
      </c>
      <c r="H154" s="13" t="s">
        <v>48</v>
      </c>
      <c r="I154" s="13" t="s">
        <v>171</v>
      </c>
      <c r="J154" s="23" t="s">
        <v>358</v>
      </c>
      <c r="K154" s="13" t="n">
        <v>4.4</v>
      </c>
      <c r="L154" s="13" t="s">
        <v>359</v>
      </c>
      <c r="M154" s="13" t="n">
        <v>4.5</v>
      </c>
      <c r="N154" s="13" t="n">
        <v>7.1</v>
      </c>
      <c r="O154" s="13" t="s">
        <v>360</v>
      </c>
      <c r="P154" s="13"/>
      <c r="Q154" s="22" t="str">
        <f aca="false">IF($C154="","",IF($P154&lt;&gt;"",$P154,IF(AND(ISNUMBER($K154),ISNUMBER($M154),ISNUMBER($N154)),IF($O154="Lower is worse",IF($K154&lt;=$N154,"Danger",IF($K154&lt;=$M154,"Alert","OK")),IF($K154&gt;=$N154,"Danger",IF($K154&gt;=$M154,"Alert","OK"))),"Not set")))</f>
        <v>OK</v>
      </c>
      <c r="R154" s="22" t="n">
        <f aca="false">IF(OR($Q154="",$Q154="Not set"),"",MATCH($Q154,Lists!$F$2:$F$4,0)-1)</f>
        <v>0</v>
      </c>
      <c r="S154" s="23"/>
      <c r="T154" s="23"/>
      <c r="U154" s="22" t="str">
        <f aca="false">IF(OR($Q154="",$Q154="OK",$Q154="Not set",NOT(ISNUMBER($G154))),"",ROUND($G154*IF($Q154="Danger",Lists!$M$15,Lists!$M$16),0))</f>
        <v/>
      </c>
      <c r="V154" s="22" t="str">
        <f aca="false">IF($U154="","",IF(OR($Q154="Danger",$U154&gt;=Lists!$M$10),"P1",IF($U154&gt;=Lists!$M$11,"P2","P3")))</f>
        <v/>
      </c>
      <c r="W154" s="24" t="str">
        <f aca="false">IF(OR($V154="",$B154=""),"",$B154+INDEX(Lists!$N$10:$N$12,MATCH($V154,Lists!$L$10:$L$12,0)))</f>
        <v/>
      </c>
      <c r="X154" s="13"/>
      <c r="Y154" s="13" t="s">
        <v>361</v>
      </c>
      <c r="Z154" s="13" t="s">
        <v>53</v>
      </c>
      <c r="AA154" s="17"/>
      <c r="AB154" s="13"/>
      <c r="AC154" s="22" t="str">
        <f aca="true">IF(OR($U154="",$B154=""),"",IF($AA154&lt;&gt;"",$AA154-$B154,TODAY()-$B154))</f>
        <v/>
      </c>
      <c r="AD154" s="22" t="str">
        <f aca="true">IF($W154="","",IF($Y154="Closed",IF($AA154="","Closed",IF($AA154&lt;=$W154,"Closed on time","Closed late")),IF(TODAY()&gt;$W154,"Overdue","Within time")))</f>
        <v/>
      </c>
      <c r="AE154" s="23"/>
      <c r="AF154" s="13"/>
      <c r="AG154" s="13"/>
      <c r="AH154" s="13"/>
      <c r="AI154" s="13"/>
      <c r="AJ154" s="13"/>
    </row>
    <row r="155" customFormat="false" ht="15" hidden="false" customHeight="false" outlineLevel="0" collapsed="false">
      <c r="A155" s="22" t="str">
        <f aca="false">IF($C155="","","R"&amp;TEXT(ROW()-4,"00000"))</f>
        <v>R00151</v>
      </c>
      <c r="B155" s="17" t="n">
        <v>46103</v>
      </c>
      <c r="C155" s="13" t="s">
        <v>227</v>
      </c>
      <c r="D155" s="22" t="str">
        <f aca="false">IF($C155="","",IFERROR(INDEX(Asset_Register!$C$5:$C$1000,MATCH($C155,Asset_Register!$A$5:$A$1000,0)),"Not in register"))</f>
        <v>Interpass tower acid pump</v>
      </c>
      <c r="E155" s="22" t="str">
        <f aca="false">IF($C155="","",IFERROR(INDEX(Asset_Register!$D$5:$D$1000,MATCH($C155,Asset_Register!$A$5:$A$1000,0)),"Not in register"))</f>
        <v>Acid plant</v>
      </c>
      <c r="F155" s="22" t="str">
        <f aca="false">IF($C155="","",IFERROR(INDEX(Asset_Register!$R$5:$R$1000,MATCH($C155,Asset_Register!$A$5:$A$1000,0)),"Not in register"))</f>
        <v>A</v>
      </c>
      <c r="G155" s="22" t="n">
        <f aca="false">IF($C155="","",IFERROR(INDEX(Asset_Register!$Q$5:$Q$1000,MATCH($C155,Asset_Register!$A$5:$A$1000,0)),"Not in register"))</f>
        <v>76</v>
      </c>
      <c r="H155" s="13" t="s">
        <v>48</v>
      </c>
      <c r="I155" s="13" t="s">
        <v>171</v>
      </c>
      <c r="J155" s="23" t="s">
        <v>358</v>
      </c>
      <c r="K155" s="13" t="n">
        <v>2.1</v>
      </c>
      <c r="L155" s="13" t="s">
        <v>359</v>
      </c>
      <c r="M155" s="13" t="n">
        <v>4.5</v>
      </c>
      <c r="N155" s="13" t="n">
        <v>7.1</v>
      </c>
      <c r="O155" s="13" t="s">
        <v>360</v>
      </c>
      <c r="P155" s="13"/>
      <c r="Q155" s="22" t="str">
        <f aca="false">IF($C155="","",IF($P155&lt;&gt;"",$P155,IF(AND(ISNUMBER($K155),ISNUMBER($M155),ISNUMBER($N155)),IF($O155="Lower is worse",IF($K155&lt;=$N155,"Danger",IF($K155&lt;=$M155,"Alert","OK")),IF($K155&gt;=$N155,"Danger",IF($K155&gt;=$M155,"Alert","OK"))),"Not set")))</f>
        <v>OK</v>
      </c>
      <c r="R155" s="22" t="n">
        <f aca="false">IF(OR($Q155="",$Q155="Not set"),"",MATCH($Q155,Lists!$F$2:$F$4,0)-1)</f>
        <v>0</v>
      </c>
      <c r="S155" s="23"/>
      <c r="T155" s="23"/>
      <c r="U155" s="22" t="str">
        <f aca="false">IF(OR($Q155="",$Q155="OK",$Q155="Not set",NOT(ISNUMBER($G155))),"",ROUND($G155*IF($Q155="Danger",Lists!$M$15,Lists!$M$16),0))</f>
        <v/>
      </c>
      <c r="V155" s="22" t="str">
        <f aca="false">IF($U155="","",IF(OR($Q155="Danger",$U155&gt;=Lists!$M$10),"P1",IF($U155&gt;=Lists!$M$11,"P2","P3")))</f>
        <v/>
      </c>
      <c r="W155" s="24" t="str">
        <f aca="false">IF(OR($V155="",$B155=""),"",$B155+INDEX(Lists!$N$10:$N$12,MATCH($V155,Lists!$L$10:$L$12,0)))</f>
        <v/>
      </c>
      <c r="X155" s="13"/>
      <c r="Y155" s="13" t="s">
        <v>361</v>
      </c>
      <c r="Z155" s="13" t="s">
        <v>53</v>
      </c>
      <c r="AA155" s="17"/>
      <c r="AB155" s="13"/>
      <c r="AC155" s="22" t="str">
        <f aca="true">IF(OR($U155="",$B155=""),"",IF($AA155&lt;&gt;"",$AA155-$B155,TODAY()-$B155))</f>
        <v/>
      </c>
      <c r="AD155" s="22" t="str">
        <f aca="true">IF($W155="","",IF($Y155="Closed",IF($AA155="","Closed",IF($AA155&lt;=$W155,"Closed on time","Closed late")),IF(TODAY()&gt;$W155,"Overdue","Within time")))</f>
        <v/>
      </c>
      <c r="AE155" s="23"/>
      <c r="AF155" s="13"/>
      <c r="AG155" s="13"/>
      <c r="AH155" s="13"/>
      <c r="AI155" s="13"/>
      <c r="AJ155" s="13"/>
    </row>
    <row r="156" customFormat="false" ht="15" hidden="false" customHeight="false" outlineLevel="0" collapsed="false">
      <c r="A156" s="22" t="str">
        <f aca="false">IF($C156="","","R"&amp;TEXT(ROW()-4,"00000"))</f>
        <v>R00152</v>
      </c>
      <c r="B156" s="17" t="n">
        <v>46103</v>
      </c>
      <c r="C156" s="13" t="s">
        <v>220</v>
      </c>
      <c r="D156" s="22" t="str">
        <f aca="false">IF($C156="","",IFERROR(INDEX(Asset_Register!$C$5:$C$1000,MATCH($C156,Asset_Register!$A$5:$A$1000,0)),"Not in register"))</f>
        <v>Drying tower acid pump</v>
      </c>
      <c r="E156" s="22" t="str">
        <f aca="false">IF($C156="","",IFERROR(INDEX(Asset_Register!$D$5:$D$1000,MATCH($C156,Asset_Register!$A$5:$A$1000,0)),"Not in register"))</f>
        <v>Acid plant</v>
      </c>
      <c r="F156" s="22" t="str">
        <f aca="false">IF($C156="","",IFERROR(INDEX(Asset_Register!$R$5:$R$1000,MATCH($C156,Asset_Register!$A$5:$A$1000,0)),"Not in register"))</f>
        <v>A</v>
      </c>
      <c r="G156" s="22" t="n">
        <f aca="false">IF($C156="","",IFERROR(INDEX(Asset_Register!$Q$5:$Q$1000,MATCH($C156,Asset_Register!$A$5:$A$1000,0)),"Not in register"))</f>
        <v>74</v>
      </c>
      <c r="H156" s="13" t="s">
        <v>74</v>
      </c>
      <c r="I156" s="13" t="s">
        <v>75</v>
      </c>
      <c r="J156" s="23" t="s">
        <v>379</v>
      </c>
      <c r="K156" s="13" t="n">
        <v>30</v>
      </c>
      <c r="L156" s="13" t="s">
        <v>365</v>
      </c>
      <c r="M156" s="13" t="n">
        <v>50</v>
      </c>
      <c r="N156" s="13" t="n">
        <v>100</v>
      </c>
      <c r="O156" s="13" t="s">
        <v>360</v>
      </c>
      <c r="P156" s="13"/>
      <c r="Q156" s="22" t="str">
        <f aca="false">IF($C156="","",IF($P156&lt;&gt;"",$P156,IF(AND(ISNUMBER($K156),ISNUMBER($M156),ISNUMBER($N156)),IF($O156="Lower is worse",IF($K156&lt;=$N156,"Danger",IF($K156&lt;=$M156,"Alert","OK")),IF($K156&gt;=$N156,"Danger",IF($K156&gt;=$M156,"Alert","OK"))),"Not set")))</f>
        <v>OK</v>
      </c>
      <c r="R156" s="22" t="n">
        <f aca="false">IF(OR($Q156="",$Q156="Not set"),"",MATCH($Q156,Lists!$F$2:$F$4,0)-1)</f>
        <v>0</v>
      </c>
      <c r="S156" s="23"/>
      <c r="T156" s="23"/>
      <c r="U156" s="22" t="str">
        <f aca="false">IF(OR($Q156="",$Q156="OK",$Q156="Not set",NOT(ISNUMBER($G156))),"",ROUND($G156*IF($Q156="Danger",Lists!$M$15,Lists!$M$16),0))</f>
        <v/>
      </c>
      <c r="V156" s="22" t="str">
        <f aca="false">IF($U156="","",IF(OR($Q156="Danger",$U156&gt;=Lists!$M$10),"P1",IF($U156&gt;=Lists!$M$11,"P2","P3")))</f>
        <v/>
      </c>
      <c r="W156" s="24" t="str">
        <f aca="false">IF(OR($V156="",$B156=""),"",$B156+INDEX(Lists!$N$10:$N$12,MATCH($V156,Lists!$L$10:$L$12,0)))</f>
        <v/>
      </c>
      <c r="X156" s="13"/>
      <c r="Y156" s="13" t="s">
        <v>361</v>
      </c>
      <c r="Z156" s="13" t="s">
        <v>53</v>
      </c>
      <c r="AA156" s="17"/>
      <c r="AB156" s="13"/>
      <c r="AC156" s="22" t="str">
        <f aca="true">IF(OR($U156="",$B156=""),"",IF($AA156&lt;&gt;"",$AA156-$B156,TODAY()-$B156))</f>
        <v/>
      </c>
      <c r="AD156" s="22" t="str">
        <f aca="true">IF($W156="","",IF($Y156="Closed",IF($AA156="","Closed",IF($AA156&lt;=$W156,"Closed on time","Closed late")),IF(TODAY()&gt;$W156,"Overdue","Within time")))</f>
        <v/>
      </c>
      <c r="AE156" s="23"/>
      <c r="AF156" s="13"/>
      <c r="AG156" s="13"/>
      <c r="AH156" s="13"/>
      <c r="AI156" s="13"/>
      <c r="AJ156" s="13"/>
    </row>
    <row r="157" customFormat="false" ht="15" hidden="false" customHeight="false" outlineLevel="0" collapsed="false">
      <c r="A157" s="22" t="str">
        <f aca="false">IF($C157="","","R"&amp;TEXT(ROW()-4,"00000"))</f>
        <v>R00153</v>
      </c>
      <c r="B157" s="17" t="n">
        <v>46105</v>
      </c>
      <c r="C157" s="13" t="s">
        <v>281</v>
      </c>
      <c r="D157" s="22" t="str">
        <f aca="false">IF($C157="","",IFERROR(INDEX(Asset_Register!$C$5:$C$1000,MATCH($C157,Asset_Register!$A$5:$A$1000,0)),"Not in register"))</f>
        <v>Transformer TX-01</v>
      </c>
      <c r="E157" s="22" t="str">
        <f aca="false">IF($C157="","",IFERROR(INDEX(Asset_Register!$D$5:$D$1000,MATCH($C157,Asset_Register!$A$5:$A$1000,0)),"Not in register"))</f>
        <v>Substation</v>
      </c>
      <c r="F157" s="22" t="str">
        <f aca="false">IF($C157="","",IFERROR(INDEX(Asset_Register!$R$5:$R$1000,MATCH($C157,Asset_Register!$A$5:$A$1000,0)),"Not in register"))</f>
        <v>A</v>
      </c>
      <c r="G157" s="22" t="n">
        <f aca="false">IF($C157="","",IFERROR(INDEX(Asset_Register!$Q$5:$Q$1000,MATCH($C157,Asset_Register!$A$5:$A$1000,0)),"Not in register"))</f>
        <v>86</v>
      </c>
      <c r="H157" s="13" t="s">
        <v>59</v>
      </c>
      <c r="I157" s="13" t="s">
        <v>55</v>
      </c>
      <c r="J157" s="23" t="s">
        <v>380</v>
      </c>
      <c r="K157" s="13" t="n">
        <v>6</v>
      </c>
      <c r="L157" s="13" t="s">
        <v>367</v>
      </c>
      <c r="M157" s="13" t="n">
        <v>4</v>
      </c>
      <c r="N157" s="13" t="n">
        <v>15</v>
      </c>
      <c r="O157" s="13" t="s">
        <v>360</v>
      </c>
      <c r="P157" s="13"/>
      <c r="Q157" s="22" t="str">
        <f aca="false">IF($C157="","",IF($P157&lt;&gt;"",$P157,IF(AND(ISNUMBER($K157),ISNUMBER($M157),ISNUMBER($N157)),IF($O157="Lower is worse",IF($K157&lt;=$N157,"Danger",IF($K157&lt;=$M157,"Alert","OK")),IF($K157&gt;=$N157,"Danger",IF($K157&gt;=$M157,"Alert","OK"))),"Not set")))</f>
        <v>Alert</v>
      </c>
      <c r="R157" s="22" t="n">
        <f aca="false">IF(OR($Q157="",$Q157="Not set"),"",MATCH($Q157,Lists!$F$2:$F$4,0)-1)</f>
        <v>1</v>
      </c>
      <c r="S157" s="23"/>
      <c r="T157" s="23"/>
      <c r="U157" s="22" t="n">
        <f aca="false">IF(OR($Q157="",$Q157="OK",$Q157="Not set",NOT(ISNUMBER($G157))),"",ROUND($G157*IF($Q157="Danger",Lists!$M$15,Lists!$M$16),0))</f>
        <v>52</v>
      </c>
      <c r="V157" s="22" t="str">
        <f aca="false">IF($U157="","",IF(OR($Q157="Danger",$U157&gt;=Lists!$M$10),"P1",IF($U157&gt;=Lists!$M$11,"P2","P3")))</f>
        <v>P2</v>
      </c>
      <c r="W157" s="24" t="n">
        <f aca="false">IF(OR($V157="",$B157=""),"",$B157+INDEX(Lists!$N$10:$N$12,MATCH($V157,Lists!$L$10:$L$12,0)))</f>
        <v>46135</v>
      </c>
      <c r="X157" s="13"/>
      <c r="Y157" s="13" t="s">
        <v>361</v>
      </c>
      <c r="Z157" s="13" t="s">
        <v>381</v>
      </c>
      <c r="AA157" s="17"/>
      <c r="AB157" s="13"/>
      <c r="AC157" s="22" t="n">
        <f aca="true">IF(OR($U157="",$B157=""),"",IF($AA157&lt;&gt;"",$AA157-$B157,TODAY()-$B157))</f>
        <v>195</v>
      </c>
      <c r="AD157" s="22" t="str">
        <f aca="true">IF($W157="","",IF($Y157="Closed",IF($AA157="","Closed",IF($AA157&lt;=$W157,"Closed on time","Closed late")),IF(TODAY()&gt;$W157,"Overdue","Within time")))</f>
        <v>Overdue</v>
      </c>
      <c r="AE157" s="23"/>
      <c r="AF157" s="13"/>
      <c r="AG157" s="13"/>
      <c r="AH157" s="13"/>
      <c r="AI157" s="13"/>
      <c r="AJ157" s="13"/>
    </row>
    <row r="158" customFormat="false" ht="15" hidden="false" customHeight="false" outlineLevel="0" collapsed="false">
      <c r="A158" s="22" t="str">
        <f aca="false">IF($C158="","","R"&amp;TEXT(ROW()-4,"00000"))</f>
        <v>R00154</v>
      </c>
      <c r="B158" s="17" t="n">
        <v>46105</v>
      </c>
      <c r="C158" s="13" t="s">
        <v>287</v>
      </c>
      <c r="D158" s="22" t="str">
        <f aca="false">IF($C158="","",IFERROR(INDEX(Asset_Register!$C$5:$C$1000,MATCH($C158,Asset_Register!$A$5:$A$1000,0)),"Not in register"))</f>
        <v>Acid plant MCC</v>
      </c>
      <c r="E158" s="22" t="str">
        <f aca="false">IF($C158="","",IFERROR(INDEX(Asset_Register!$D$5:$D$1000,MATCH($C158,Asset_Register!$A$5:$A$1000,0)),"Not in register"))</f>
        <v>Substation</v>
      </c>
      <c r="F158" s="22" t="str">
        <f aca="false">IF($C158="","",IFERROR(INDEX(Asset_Register!$R$5:$R$1000,MATCH($C158,Asset_Register!$A$5:$A$1000,0)),"Not in register"))</f>
        <v>A</v>
      </c>
      <c r="G158" s="22" t="n">
        <f aca="false">IF($C158="","",IFERROR(INDEX(Asset_Register!$Q$5:$Q$1000,MATCH($C158,Asset_Register!$A$5:$A$1000,0)),"Not in register"))</f>
        <v>82</v>
      </c>
      <c r="H158" s="13" t="s">
        <v>54</v>
      </c>
      <c r="I158" s="13" t="s">
        <v>55</v>
      </c>
      <c r="J158" s="23" t="s">
        <v>382</v>
      </c>
      <c r="K158" s="13" t="n">
        <v>3</v>
      </c>
      <c r="L158" s="13" t="s">
        <v>367</v>
      </c>
      <c r="M158" s="13" t="n">
        <v>4</v>
      </c>
      <c r="N158" s="13" t="n">
        <v>15</v>
      </c>
      <c r="O158" s="13" t="s">
        <v>360</v>
      </c>
      <c r="P158" s="13"/>
      <c r="Q158" s="22" t="str">
        <f aca="false">IF($C158="","",IF($P158&lt;&gt;"",$P158,IF(AND(ISNUMBER($K158),ISNUMBER($M158),ISNUMBER($N158)),IF($O158="Lower is worse",IF($K158&lt;=$N158,"Danger",IF($K158&lt;=$M158,"Alert","OK")),IF($K158&gt;=$N158,"Danger",IF($K158&gt;=$M158,"Alert","OK"))),"Not set")))</f>
        <v>OK</v>
      </c>
      <c r="R158" s="22" t="n">
        <f aca="false">IF(OR($Q158="",$Q158="Not set"),"",MATCH($Q158,Lists!$F$2:$F$4,0)-1)</f>
        <v>0</v>
      </c>
      <c r="S158" s="23"/>
      <c r="T158" s="23"/>
      <c r="U158" s="22" t="str">
        <f aca="false">IF(OR($Q158="",$Q158="OK",$Q158="Not set",NOT(ISNUMBER($G158))),"",ROUND($G158*IF($Q158="Danger",Lists!$M$15,Lists!$M$16),0))</f>
        <v/>
      </c>
      <c r="V158" s="22" t="str">
        <f aca="false">IF($U158="","",IF(OR($Q158="Danger",$U158&gt;=Lists!$M$10),"P1",IF($U158&gt;=Lists!$M$11,"P2","P3")))</f>
        <v/>
      </c>
      <c r="W158" s="24" t="str">
        <f aca="false">IF(OR($V158="",$B158=""),"",$B158+INDEX(Lists!$N$10:$N$12,MATCH($V158,Lists!$L$10:$L$12,0)))</f>
        <v/>
      </c>
      <c r="X158" s="13"/>
      <c r="Y158" s="13" t="s">
        <v>361</v>
      </c>
      <c r="Z158" s="13" t="s">
        <v>53</v>
      </c>
      <c r="AA158" s="17"/>
      <c r="AB158" s="13"/>
      <c r="AC158" s="22" t="str">
        <f aca="true">IF(OR($U158="",$B158=""),"",IF($AA158&lt;&gt;"",$AA158-$B158,TODAY()-$B158))</f>
        <v/>
      </c>
      <c r="AD158" s="22" t="str">
        <f aca="true">IF($W158="","",IF($Y158="Closed",IF($AA158="","Closed",IF($AA158&lt;=$W158,"Closed on time","Closed late")),IF(TODAY()&gt;$W158,"Overdue","Within time")))</f>
        <v/>
      </c>
      <c r="AE158" s="23"/>
      <c r="AF158" s="13"/>
      <c r="AG158" s="13"/>
      <c r="AH158" s="13"/>
      <c r="AI158" s="13"/>
      <c r="AJ158" s="13"/>
    </row>
    <row r="159" customFormat="false" ht="15" hidden="false" customHeight="false" outlineLevel="0" collapsed="false">
      <c r="A159" s="22" t="str">
        <f aca="false">IF($C159="","","R"&amp;TEXT(ROW()-4,"00000"))</f>
        <v>R00155</v>
      </c>
      <c r="B159" s="17" t="n">
        <v>46109</v>
      </c>
      <c r="C159" s="13" t="s">
        <v>291</v>
      </c>
      <c r="D159" s="22" t="str">
        <f aca="false">IF($C159="","",IFERROR(INDEX(Asset_Register!$C$5:$C$1000,MATCH($C159,Asset_Register!$A$5:$A$1000,0)),"Not in register"))</f>
        <v>Diesel generator Gen 1</v>
      </c>
      <c r="E159" s="22" t="str">
        <f aca="false">IF($C159="","",IFERROR(INDEX(Asset_Register!$D$5:$D$1000,MATCH($C159,Asset_Register!$A$5:$A$1000,0)),"Not in register"))</f>
        <v>Power plant</v>
      </c>
      <c r="F159" s="22" t="str">
        <f aca="false">IF($C159="","",IFERROR(INDEX(Asset_Register!$R$5:$R$1000,MATCH($C159,Asset_Register!$A$5:$A$1000,0)),"Not in register"))</f>
        <v>A</v>
      </c>
      <c r="G159" s="22" t="n">
        <f aca="false">IF($C159="","",IFERROR(INDEX(Asset_Register!$Q$5:$Q$1000,MATCH($C159,Asset_Register!$A$5:$A$1000,0)),"Not in register"))</f>
        <v>83</v>
      </c>
      <c r="H159" s="13" t="s">
        <v>78</v>
      </c>
      <c r="I159" s="13" t="s">
        <v>79</v>
      </c>
      <c r="J159" s="23" t="s">
        <v>383</v>
      </c>
      <c r="K159" s="13" t="n">
        <v>490</v>
      </c>
      <c r="L159" s="13" t="s">
        <v>367</v>
      </c>
      <c r="M159" s="13" t="n">
        <v>520</v>
      </c>
      <c r="N159" s="13" t="n">
        <v>580</v>
      </c>
      <c r="O159" s="13" t="s">
        <v>360</v>
      </c>
      <c r="P159" s="13"/>
      <c r="Q159" s="22" t="str">
        <f aca="false">IF($C159="","",IF($P159&lt;&gt;"",$P159,IF(AND(ISNUMBER($K159),ISNUMBER($M159),ISNUMBER($N159)),IF($O159="Lower is worse",IF($K159&lt;=$N159,"Danger",IF($K159&lt;=$M159,"Alert","OK")),IF($K159&gt;=$N159,"Danger",IF($K159&gt;=$M159,"Alert","OK"))),"Not set")))</f>
        <v>OK</v>
      </c>
      <c r="R159" s="22" t="n">
        <f aca="false">IF(OR($Q159="",$Q159="Not set"),"",MATCH($Q159,Lists!$F$2:$F$4,0)-1)</f>
        <v>0</v>
      </c>
      <c r="S159" s="23"/>
      <c r="T159" s="23"/>
      <c r="U159" s="22" t="str">
        <f aca="false">IF(OR($Q159="",$Q159="OK",$Q159="Not set",NOT(ISNUMBER($G159))),"",ROUND($G159*IF($Q159="Danger",Lists!$M$15,Lists!$M$16),0))</f>
        <v/>
      </c>
      <c r="V159" s="22" t="str">
        <f aca="false">IF($U159="","",IF(OR($Q159="Danger",$U159&gt;=Lists!$M$10),"P1",IF($U159&gt;=Lists!$M$11,"P2","P3")))</f>
        <v/>
      </c>
      <c r="W159" s="24" t="str">
        <f aca="false">IF(OR($V159="",$B159=""),"",$B159+INDEX(Lists!$N$10:$N$12,MATCH($V159,Lists!$L$10:$L$12,0)))</f>
        <v/>
      </c>
      <c r="X159" s="13"/>
      <c r="Y159" s="13" t="s">
        <v>361</v>
      </c>
      <c r="Z159" s="13" t="s">
        <v>82</v>
      </c>
      <c r="AA159" s="17"/>
      <c r="AB159" s="13"/>
      <c r="AC159" s="22" t="str">
        <f aca="true">IF(OR($U159="",$B159=""),"",IF($AA159&lt;&gt;"",$AA159-$B159,TODAY()-$B159))</f>
        <v/>
      </c>
      <c r="AD159" s="22" t="str">
        <f aca="true">IF($W159="","",IF($Y159="Closed",IF($AA159="","Closed",IF($AA159&lt;=$W159,"Closed on time","Closed late")),IF(TODAY()&gt;$W159,"Overdue","Within time")))</f>
        <v/>
      </c>
      <c r="AE159" s="23"/>
      <c r="AF159" s="13"/>
      <c r="AG159" s="13"/>
      <c r="AH159" s="13"/>
      <c r="AI159" s="13"/>
      <c r="AJ159" s="13"/>
    </row>
    <row r="160" customFormat="false" ht="23.85" hidden="false" customHeight="false" outlineLevel="0" collapsed="false">
      <c r="A160" s="22" t="str">
        <f aca="false">IF($C160="","","R"&amp;TEXT(ROW()-4,"00000"))</f>
        <v>R00156</v>
      </c>
      <c r="B160" s="17" t="n">
        <v>46109</v>
      </c>
      <c r="C160" s="13" t="s">
        <v>297</v>
      </c>
      <c r="D160" s="22" t="str">
        <f aca="false">IF($C160="","",IFERROR(INDEX(Asset_Register!$C$5:$C$1000,MATCH($C160,Asset_Register!$A$5:$A$1000,0)),"Not in register"))</f>
        <v>Diesel generator Gen 2</v>
      </c>
      <c r="E160" s="22" t="str">
        <f aca="false">IF($C160="","",IFERROR(INDEX(Asset_Register!$D$5:$D$1000,MATCH($C160,Asset_Register!$A$5:$A$1000,0)),"Not in register"))</f>
        <v>Power plant</v>
      </c>
      <c r="F160" s="22" t="str">
        <f aca="false">IF($C160="","",IFERROR(INDEX(Asset_Register!$R$5:$R$1000,MATCH($C160,Asset_Register!$A$5:$A$1000,0)),"Not in register"))</f>
        <v>A</v>
      </c>
      <c r="G160" s="22" t="n">
        <f aca="false">IF($C160="","",IFERROR(INDEX(Asset_Register!$Q$5:$Q$1000,MATCH($C160,Asset_Register!$A$5:$A$1000,0)),"Not in register"))</f>
        <v>79</v>
      </c>
      <c r="H160" s="13" t="s">
        <v>78</v>
      </c>
      <c r="I160" s="13" t="s">
        <v>79</v>
      </c>
      <c r="J160" s="23" t="s">
        <v>384</v>
      </c>
      <c r="K160" s="13" t="n">
        <v>23</v>
      </c>
      <c r="L160" s="13" t="s">
        <v>367</v>
      </c>
      <c r="M160" s="13" t="n">
        <v>50</v>
      </c>
      <c r="N160" s="13" t="n">
        <v>80</v>
      </c>
      <c r="O160" s="13" t="s">
        <v>360</v>
      </c>
      <c r="P160" s="13"/>
      <c r="Q160" s="22" t="str">
        <f aca="false">IF($C160="","",IF($P160&lt;&gt;"",$P160,IF(AND(ISNUMBER($K160),ISNUMBER($M160),ISNUMBER($N160)),IF($O160="Lower is worse",IF($K160&lt;=$N160,"Danger",IF($K160&lt;=$M160,"Alert","OK")),IF($K160&gt;=$N160,"Danger",IF($K160&gt;=$M160,"Alert","OK"))),"Not set")))</f>
        <v>OK</v>
      </c>
      <c r="R160" s="22" t="n">
        <f aca="false">IF(OR($Q160="",$Q160="Not set"),"",MATCH($Q160,Lists!$F$2:$F$4,0)-1)</f>
        <v>0</v>
      </c>
      <c r="S160" s="23"/>
      <c r="T160" s="23"/>
      <c r="U160" s="22" t="str">
        <f aca="false">IF(OR($Q160="",$Q160="OK",$Q160="Not set",NOT(ISNUMBER($G160))),"",ROUND($G160*IF($Q160="Danger",Lists!$M$15,Lists!$M$16),0))</f>
        <v/>
      </c>
      <c r="V160" s="22" t="str">
        <f aca="false">IF($U160="","",IF(OR($Q160="Danger",$U160&gt;=Lists!$M$10),"P1",IF($U160&gt;=Lists!$M$11,"P2","P3")))</f>
        <v/>
      </c>
      <c r="W160" s="24" t="str">
        <f aca="false">IF(OR($V160="",$B160=""),"",$B160+INDEX(Lists!$N$10:$N$12,MATCH($V160,Lists!$L$10:$L$12,0)))</f>
        <v/>
      </c>
      <c r="X160" s="13"/>
      <c r="Y160" s="13" t="s">
        <v>361</v>
      </c>
      <c r="Z160" s="13" t="s">
        <v>82</v>
      </c>
      <c r="AA160" s="17"/>
      <c r="AB160" s="13"/>
      <c r="AC160" s="22" t="str">
        <f aca="true">IF(OR($U160="",$B160=""),"",IF($AA160&lt;&gt;"",$AA160-$B160,TODAY()-$B160))</f>
        <v/>
      </c>
      <c r="AD160" s="22" t="str">
        <f aca="true">IF($W160="","",IF($Y160="Closed",IF($AA160="","Closed",IF($AA160&lt;=$W160,"Closed on time","Closed late")),IF(TODAY()&gt;$W160,"Overdue","Within time")))</f>
        <v/>
      </c>
      <c r="AE160" s="23"/>
      <c r="AF160" s="13"/>
      <c r="AG160" s="13"/>
      <c r="AH160" s="13"/>
      <c r="AI160" s="13"/>
      <c r="AJ160" s="13"/>
    </row>
    <row r="161" customFormat="false" ht="15" hidden="false" customHeight="false" outlineLevel="0" collapsed="false">
      <c r="A161" s="22" t="str">
        <f aca="false">IF($C161="","","R"&amp;TEXT(ROW()-4,"00000"))</f>
        <v>R00157</v>
      </c>
      <c r="B161" s="17" t="n">
        <v>46109</v>
      </c>
      <c r="C161" s="13" t="s">
        <v>300</v>
      </c>
      <c r="D161" s="22" t="str">
        <f aca="false">IF($C161="","",IFERROR(INDEX(Asset_Register!$C$5:$C$1000,MATCH($C161,Asset_Register!$A$5:$A$1000,0)),"Not in register"))</f>
        <v>Diesel generator Gen 3</v>
      </c>
      <c r="E161" s="22" t="str">
        <f aca="false">IF($C161="","",IFERROR(INDEX(Asset_Register!$D$5:$D$1000,MATCH($C161,Asset_Register!$A$5:$A$1000,0)),"Not in register"))</f>
        <v>Power plant</v>
      </c>
      <c r="F161" s="22" t="str">
        <f aca="false">IF($C161="","",IFERROR(INDEX(Asset_Register!$R$5:$R$1000,MATCH($C161,Asset_Register!$A$5:$A$1000,0)),"Not in register"))</f>
        <v>A</v>
      </c>
      <c r="G161" s="22" t="n">
        <f aca="false">IF($C161="","",IFERROR(INDEX(Asset_Register!$Q$5:$Q$1000,MATCH($C161,Asset_Register!$A$5:$A$1000,0)),"Not in register"))</f>
        <v>79</v>
      </c>
      <c r="H161" s="13" t="s">
        <v>78</v>
      </c>
      <c r="I161" s="13" t="s">
        <v>79</v>
      </c>
      <c r="J161" s="23" t="s">
        <v>383</v>
      </c>
      <c r="K161" s="13" t="n">
        <v>458</v>
      </c>
      <c r="L161" s="13" t="s">
        <v>367</v>
      </c>
      <c r="M161" s="13" t="n">
        <v>520</v>
      </c>
      <c r="N161" s="13" t="n">
        <v>580</v>
      </c>
      <c r="O161" s="13" t="s">
        <v>360</v>
      </c>
      <c r="P161" s="13"/>
      <c r="Q161" s="22" t="str">
        <f aca="false">IF($C161="","",IF($P161&lt;&gt;"",$P161,IF(AND(ISNUMBER($K161),ISNUMBER($M161),ISNUMBER($N161)),IF($O161="Lower is worse",IF($K161&lt;=$N161,"Danger",IF($K161&lt;=$M161,"Alert","OK")),IF($K161&gt;=$N161,"Danger",IF($K161&gt;=$M161,"Alert","OK"))),"Not set")))</f>
        <v>OK</v>
      </c>
      <c r="R161" s="22" t="n">
        <f aca="false">IF(OR($Q161="",$Q161="Not set"),"",MATCH($Q161,Lists!$F$2:$F$4,0)-1)</f>
        <v>0</v>
      </c>
      <c r="S161" s="23"/>
      <c r="T161" s="23"/>
      <c r="U161" s="22" t="str">
        <f aca="false">IF(OR($Q161="",$Q161="OK",$Q161="Not set",NOT(ISNUMBER($G161))),"",ROUND($G161*IF($Q161="Danger",Lists!$M$15,Lists!$M$16),0))</f>
        <v/>
      </c>
      <c r="V161" s="22" t="str">
        <f aca="false">IF($U161="","",IF(OR($Q161="Danger",$U161&gt;=Lists!$M$10),"P1",IF($U161&gt;=Lists!$M$11,"P2","P3")))</f>
        <v/>
      </c>
      <c r="W161" s="24" t="str">
        <f aca="false">IF(OR($V161="",$B161=""),"",$B161+INDEX(Lists!$N$10:$N$12,MATCH($V161,Lists!$L$10:$L$12,0)))</f>
        <v/>
      </c>
      <c r="X161" s="13"/>
      <c r="Y161" s="13" t="s">
        <v>361</v>
      </c>
      <c r="Z161" s="13" t="s">
        <v>82</v>
      </c>
      <c r="AA161" s="17"/>
      <c r="AB161" s="13"/>
      <c r="AC161" s="22" t="str">
        <f aca="true">IF(OR($U161="",$B161=""),"",IF($AA161&lt;&gt;"",$AA161-$B161,TODAY()-$B161))</f>
        <v/>
      </c>
      <c r="AD161" s="22" t="str">
        <f aca="true">IF($W161="","",IF($Y161="Closed",IF($AA161="","Closed",IF($AA161&lt;=$W161,"Closed on time","Closed late")),IF(TODAY()&gt;$W161,"Overdue","Within time")))</f>
        <v/>
      </c>
      <c r="AE161" s="23"/>
      <c r="AF161" s="13"/>
      <c r="AG161" s="13"/>
      <c r="AH161" s="13"/>
      <c r="AI161" s="13"/>
      <c r="AJ161" s="13"/>
    </row>
    <row r="162" customFormat="false" ht="15" hidden="false" customHeight="false" outlineLevel="0" collapsed="false">
      <c r="A162" s="22" t="str">
        <f aca="false">IF($C162="","","R"&amp;TEXT(ROW()-4,"00000"))</f>
        <v>R00158</v>
      </c>
      <c r="B162" s="17" t="n">
        <v>46109</v>
      </c>
      <c r="C162" s="13" t="s">
        <v>303</v>
      </c>
      <c r="D162" s="22" t="str">
        <f aca="false">IF($C162="","",IFERROR(INDEX(Asset_Register!$C$5:$C$1000,MATCH($C162,Asset_Register!$A$5:$A$1000,0)),"Not in register"))</f>
        <v>Diesel generator Gen 4</v>
      </c>
      <c r="E162" s="22" t="str">
        <f aca="false">IF($C162="","",IFERROR(INDEX(Asset_Register!$D$5:$D$1000,MATCH($C162,Asset_Register!$A$5:$A$1000,0)),"Not in register"))</f>
        <v>Power plant</v>
      </c>
      <c r="F162" s="22" t="str">
        <f aca="false">IF($C162="","",IFERROR(INDEX(Asset_Register!$R$5:$R$1000,MATCH($C162,Asset_Register!$A$5:$A$1000,0)),"Not in register"))</f>
        <v>A</v>
      </c>
      <c r="G162" s="22" t="n">
        <f aca="false">IF($C162="","",IFERROR(INDEX(Asset_Register!$Q$5:$Q$1000,MATCH($C162,Asset_Register!$A$5:$A$1000,0)),"Not in register"))</f>
        <v>92</v>
      </c>
      <c r="H162" s="13" t="s">
        <v>78</v>
      </c>
      <c r="I162" s="13" t="s">
        <v>79</v>
      </c>
      <c r="J162" s="23" t="s">
        <v>385</v>
      </c>
      <c r="K162" s="13" t="n">
        <v>4</v>
      </c>
      <c r="L162" s="13" t="s">
        <v>386</v>
      </c>
      <c r="M162" s="13" t="n">
        <v>3.5</v>
      </c>
      <c r="N162" s="13" t="n">
        <v>2.5</v>
      </c>
      <c r="O162" s="13" t="s">
        <v>375</v>
      </c>
      <c r="P162" s="13"/>
      <c r="Q162" s="22" t="str">
        <f aca="false">IF($C162="","",IF($P162&lt;&gt;"",$P162,IF(AND(ISNUMBER($K162),ISNUMBER($M162),ISNUMBER($N162)),IF($O162="Lower is worse",IF($K162&lt;=$N162,"Danger",IF($K162&lt;=$M162,"Alert","OK")),IF($K162&gt;=$N162,"Danger",IF($K162&gt;=$M162,"Alert","OK"))),"Not set")))</f>
        <v>OK</v>
      </c>
      <c r="R162" s="22" t="n">
        <f aca="false">IF(OR($Q162="",$Q162="Not set"),"",MATCH($Q162,Lists!$F$2:$F$4,0)-1)</f>
        <v>0</v>
      </c>
      <c r="S162" s="23"/>
      <c r="T162" s="23"/>
      <c r="U162" s="22" t="str">
        <f aca="false">IF(OR($Q162="",$Q162="OK",$Q162="Not set",NOT(ISNUMBER($G162))),"",ROUND($G162*IF($Q162="Danger",Lists!$M$15,Lists!$M$16),0))</f>
        <v/>
      </c>
      <c r="V162" s="22" t="str">
        <f aca="false">IF($U162="","",IF(OR($Q162="Danger",$U162&gt;=Lists!$M$10),"P1",IF($U162&gt;=Lists!$M$11,"P2","P3")))</f>
        <v/>
      </c>
      <c r="W162" s="24" t="str">
        <f aca="false">IF(OR($V162="",$B162=""),"",$B162+INDEX(Lists!$N$10:$N$12,MATCH($V162,Lists!$L$10:$L$12,0)))</f>
        <v/>
      </c>
      <c r="X162" s="13"/>
      <c r="Y162" s="13" t="s">
        <v>361</v>
      </c>
      <c r="Z162" s="13" t="s">
        <v>82</v>
      </c>
      <c r="AA162" s="17"/>
      <c r="AB162" s="13"/>
      <c r="AC162" s="22" t="str">
        <f aca="true">IF(OR($U162="",$B162=""),"",IF($AA162&lt;&gt;"",$AA162-$B162,TODAY()-$B162))</f>
        <v/>
      </c>
      <c r="AD162" s="22" t="str">
        <f aca="true">IF($W162="","",IF($Y162="Closed",IF($AA162="","Closed",IF($AA162&lt;=$W162,"Closed on time","Closed late")),IF(TODAY()&gt;$W162,"Overdue","Within time")))</f>
        <v/>
      </c>
      <c r="AE162" s="23"/>
      <c r="AF162" s="13"/>
      <c r="AG162" s="13"/>
      <c r="AH162" s="13"/>
      <c r="AI162" s="13"/>
      <c r="AJ162" s="13"/>
    </row>
    <row r="163" customFormat="false" ht="15" hidden="false" customHeight="false" outlineLevel="0" collapsed="false">
      <c r="A163" s="22" t="str">
        <f aca="false">IF($C163="","","R"&amp;TEXT(ROW()-4,"00000"))</f>
        <v>R00159</v>
      </c>
      <c r="B163" s="17" t="n">
        <v>46113</v>
      </c>
      <c r="C163" s="13" t="s">
        <v>242</v>
      </c>
      <c r="D163" s="22" t="str">
        <f aca="false">IF($C163="","",IFERROR(INDEX(Asset_Register!$C$5:$C$1000,MATCH($C163,Asset_Register!$A$5:$A$1000,0)),"Not in register"))</f>
        <v>Molten sulphur pump</v>
      </c>
      <c r="E163" s="22" t="str">
        <f aca="false">IF($C163="","",IFERROR(INDEX(Asset_Register!$D$5:$D$1000,MATCH($C163,Asset_Register!$A$5:$A$1000,0)),"Not in register"))</f>
        <v>Acid plant</v>
      </c>
      <c r="F163" s="22" t="str">
        <f aca="false">IF($C163="","",IFERROR(INDEX(Asset_Register!$R$5:$R$1000,MATCH($C163,Asset_Register!$A$5:$A$1000,0)),"Not in register"))</f>
        <v>B</v>
      </c>
      <c r="G163" s="22" t="n">
        <f aca="false">IF($C163="","",IFERROR(INDEX(Asset_Register!$Q$5:$Q$1000,MATCH($C163,Asset_Register!$A$5:$A$1000,0)),"Not in register"))</f>
        <v>61</v>
      </c>
      <c r="H163" s="13" t="s">
        <v>48</v>
      </c>
      <c r="I163" s="13" t="s">
        <v>171</v>
      </c>
      <c r="J163" s="23" t="s">
        <v>358</v>
      </c>
      <c r="K163" s="13" t="n">
        <v>2.6</v>
      </c>
      <c r="L163" s="13" t="s">
        <v>359</v>
      </c>
      <c r="M163" s="13" t="n">
        <v>4.5</v>
      </c>
      <c r="N163" s="13" t="n">
        <v>7.1</v>
      </c>
      <c r="O163" s="13" t="s">
        <v>360</v>
      </c>
      <c r="P163" s="13"/>
      <c r="Q163" s="22" t="str">
        <f aca="false">IF($C163="","",IF($P163&lt;&gt;"",$P163,IF(AND(ISNUMBER($K163),ISNUMBER($M163),ISNUMBER($N163)),IF($O163="Lower is worse",IF($K163&lt;=$N163,"Danger",IF($K163&lt;=$M163,"Alert","OK")),IF($K163&gt;=$N163,"Danger",IF($K163&gt;=$M163,"Alert","OK"))),"Not set")))</f>
        <v>OK</v>
      </c>
      <c r="R163" s="22" t="n">
        <f aca="false">IF(OR($Q163="",$Q163="Not set"),"",MATCH($Q163,Lists!$F$2:$F$4,0)-1)</f>
        <v>0</v>
      </c>
      <c r="S163" s="23"/>
      <c r="T163" s="23"/>
      <c r="U163" s="22" t="str">
        <f aca="false">IF(OR($Q163="",$Q163="OK",$Q163="Not set",NOT(ISNUMBER($G163))),"",ROUND($G163*IF($Q163="Danger",Lists!$M$15,Lists!$M$16),0))</f>
        <v/>
      </c>
      <c r="V163" s="22" t="str">
        <f aca="false">IF($U163="","",IF(OR($Q163="Danger",$U163&gt;=Lists!$M$10),"P1",IF($U163&gt;=Lists!$M$11,"P2","P3")))</f>
        <v/>
      </c>
      <c r="W163" s="24" t="str">
        <f aca="false">IF(OR($V163="",$B163=""),"",$B163+INDEX(Lists!$N$10:$N$12,MATCH($V163,Lists!$L$10:$L$12,0)))</f>
        <v/>
      </c>
      <c r="X163" s="13"/>
      <c r="Y163" s="13" t="s">
        <v>361</v>
      </c>
      <c r="Z163" s="13" t="s">
        <v>53</v>
      </c>
      <c r="AA163" s="17"/>
      <c r="AB163" s="13"/>
      <c r="AC163" s="22" t="str">
        <f aca="true">IF(OR($U163="",$B163=""),"",IF($AA163&lt;&gt;"",$AA163-$B163,TODAY()-$B163))</f>
        <v/>
      </c>
      <c r="AD163" s="22" t="str">
        <f aca="true">IF($W163="","",IF($Y163="Closed",IF($AA163="","Closed",IF($AA163&lt;=$W163,"Closed on time","Closed late")),IF(TODAY()&gt;$W163,"Overdue","Within time")))</f>
        <v/>
      </c>
      <c r="AE163" s="23"/>
      <c r="AF163" s="13"/>
      <c r="AG163" s="13"/>
      <c r="AH163" s="13"/>
      <c r="AI163" s="13"/>
      <c r="AJ163" s="13"/>
    </row>
    <row r="164" customFormat="false" ht="15" hidden="false" customHeight="false" outlineLevel="0" collapsed="false">
      <c r="A164" s="22" t="str">
        <f aca="false">IF($C164="","","R"&amp;TEXT(ROW()-4,"00000"))</f>
        <v>R00160</v>
      </c>
      <c r="B164" s="17" t="n">
        <v>46113</v>
      </c>
      <c r="C164" s="13" t="s">
        <v>271</v>
      </c>
      <c r="D164" s="22" t="str">
        <f aca="false">IF($C164="","",IFERROR(INDEX(Asset_Register!$C$5:$C$1000,MATCH($C164,Asset_Register!$A$5:$A$1000,0)),"Not in register"))</f>
        <v>Instrument air receiver</v>
      </c>
      <c r="E164" s="22" t="str">
        <f aca="false">IF($C164="","",IFERROR(INDEX(Asset_Register!$D$5:$D$1000,MATCH($C164,Asset_Register!$A$5:$A$1000,0)),"Not in register"))</f>
        <v>Acid plant</v>
      </c>
      <c r="F164" s="22" t="str">
        <f aca="false">IF($C164="","",IFERROR(INDEX(Asset_Register!$R$5:$R$1000,MATCH($C164,Asset_Register!$A$5:$A$1000,0)),"Not in register"))</f>
        <v>B</v>
      </c>
      <c r="G164" s="22" t="n">
        <f aca="false">IF($C164="","",IFERROR(INDEX(Asset_Register!$Q$5:$Q$1000,MATCH($C164,Asset_Register!$A$5:$A$1000,0)),"Not in register"))</f>
        <v>53</v>
      </c>
      <c r="H164" s="13" t="s">
        <v>69</v>
      </c>
      <c r="I164" s="13" t="s">
        <v>172</v>
      </c>
      <c r="J164" s="23" t="s">
        <v>362</v>
      </c>
      <c r="K164" s="13" t="n">
        <v>13</v>
      </c>
      <c r="L164" s="13" t="s">
        <v>363</v>
      </c>
      <c r="M164" s="13" t="n">
        <v>30</v>
      </c>
      <c r="N164" s="13" t="n">
        <v>40</v>
      </c>
      <c r="O164" s="13" t="s">
        <v>360</v>
      </c>
      <c r="P164" s="13"/>
      <c r="Q164" s="22" t="str">
        <f aca="false">IF($C164="","",IF($P164&lt;&gt;"",$P164,IF(AND(ISNUMBER($K164),ISNUMBER($M164),ISNUMBER($N164)),IF($O164="Lower is worse",IF($K164&lt;=$N164,"Danger",IF($K164&lt;=$M164,"Alert","OK")),IF($K164&gt;=$N164,"Danger",IF($K164&gt;=$M164,"Alert","OK"))),"Not set")))</f>
        <v>OK</v>
      </c>
      <c r="R164" s="22" t="n">
        <f aca="false">IF(OR($Q164="",$Q164="Not set"),"",MATCH($Q164,Lists!$F$2:$F$4,0)-1)</f>
        <v>0</v>
      </c>
      <c r="S164" s="23"/>
      <c r="T164" s="23"/>
      <c r="U164" s="22" t="str">
        <f aca="false">IF(OR($Q164="",$Q164="OK",$Q164="Not set",NOT(ISNUMBER($G164))),"",ROUND($G164*IF($Q164="Danger",Lists!$M$15,Lists!$M$16),0))</f>
        <v/>
      </c>
      <c r="V164" s="22" t="str">
        <f aca="false">IF($U164="","",IF(OR($Q164="Danger",$U164&gt;=Lists!$M$10),"P1",IF($U164&gt;=Lists!$M$11,"P2","P3")))</f>
        <v/>
      </c>
      <c r="W164" s="24" t="str">
        <f aca="false">IF(OR($V164="",$B164=""),"",$B164+INDEX(Lists!$N$10:$N$12,MATCH($V164,Lists!$L$10:$L$12,0)))</f>
        <v/>
      </c>
      <c r="X164" s="13"/>
      <c r="Y164" s="13" t="s">
        <v>361</v>
      </c>
      <c r="Z164" s="13" t="s">
        <v>53</v>
      </c>
      <c r="AA164" s="17"/>
      <c r="AB164" s="13"/>
      <c r="AC164" s="22" t="str">
        <f aca="true">IF(OR($U164="",$B164=""),"",IF($AA164&lt;&gt;"",$AA164-$B164,TODAY()-$B164))</f>
        <v/>
      </c>
      <c r="AD164" s="22" t="str">
        <f aca="true">IF($W164="","",IF($Y164="Closed",IF($AA164="","Closed",IF($AA164&lt;=$W164,"Closed on time","Closed late")),IF(TODAY()&gt;$W164,"Overdue","Within time")))</f>
        <v/>
      </c>
      <c r="AE164" s="23"/>
      <c r="AF164" s="13"/>
      <c r="AG164" s="13"/>
      <c r="AH164" s="13"/>
      <c r="AI164" s="13"/>
      <c r="AJ164" s="13"/>
    </row>
    <row r="165" customFormat="false" ht="15" hidden="false" customHeight="false" outlineLevel="0" collapsed="false">
      <c r="A165" s="22" t="str">
        <f aca="false">IF($C165="","","R"&amp;TEXT(ROW()-4,"00000"))</f>
        <v>R00161</v>
      </c>
      <c r="B165" s="17" t="n">
        <v>46114</v>
      </c>
      <c r="C165" s="13" t="s">
        <v>234</v>
      </c>
      <c r="D165" s="22" t="str">
        <f aca="false">IF($C165="","",IFERROR(INDEX(Asset_Register!$C$5:$C$1000,MATCH($C165,Asset_Register!$A$5:$A$1000,0)),"Not in register"))</f>
        <v>Boiler feed water pump A</v>
      </c>
      <c r="E165" s="22" t="str">
        <f aca="false">IF($C165="","",IFERROR(INDEX(Asset_Register!$D$5:$D$1000,MATCH($C165,Asset_Register!$A$5:$A$1000,0)),"Not in register"))</f>
        <v>Acid plant</v>
      </c>
      <c r="F165" s="22" t="str">
        <f aca="false">IF($C165="","",IFERROR(INDEX(Asset_Register!$R$5:$R$1000,MATCH($C165,Asset_Register!$A$5:$A$1000,0)),"Not in register"))</f>
        <v>A</v>
      </c>
      <c r="G165" s="22" t="n">
        <f aca="false">IF($C165="","",IFERROR(INDEX(Asset_Register!$Q$5:$Q$1000,MATCH($C165,Asset_Register!$A$5:$A$1000,0)),"Not in register"))</f>
        <v>75</v>
      </c>
      <c r="H165" s="13" t="s">
        <v>48</v>
      </c>
      <c r="I165" s="13" t="s">
        <v>171</v>
      </c>
      <c r="J165" s="23" t="s">
        <v>358</v>
      </c>
      <c r="K165" s="13" t="n">
        <v>3.4</v>
      </c>
      <c r="L165" s="13" t="s">
        <v>359</v>
      </c>
      <c r="M165" s="13" t="n">
        <v>4.5</v>
      </c>
      <c r="N165" s="13" t="n">
        <v>7.1</v>
      </c>
      <c r="O165" s="13" t="s">
        <v>360</v>
      </c>
      <c r="P165" s="13"/>
      <c r="Q165" s="22" t="str">
        <f aca="false">IF($C165="","",IF($P165&lt;&gt;"",$P165,IF(AND(ISNUMBER($K165),ISNUMBER($M165),ISNUMBER($N165)),IF($O165="Lower is worse",IF($K165&lt;=$N165,"Danger",IF($K165&lt;=$M165,"Alert","OK")),IF($K165&gt;=$N165,"Danger",IF($K165&gt;=$M165,"Alert","OK"))),"Not set")))</f>
        <v>OK</v>
      </c>
      <c r="R165" s="22" t="n">
        <f aca="false">IF(OR($Q165="",$Q165="Not set"),"",MATCH($Q165,Lists!$F$2:$F$4,0)-1)</f>
        <v>0</v>
      </c>
      <c r="S165" s="23"/>
      <c r="T165" s="23"/>
      <c r="U165" s="22" t="str">
        <f aca="false">IF(OR($Q165="",$Q165="OK",$Q165="Not set",NOT(ISNUMBER($G165))),"",ROUND($G165*IF($Q165="Danger",Lists!$M$15,Lists!$M$16),0))</f>
        <v/>
      </c>
      <c r="V165" s="22" t="str">
        <f aca="false">IF($U165="","",IF(OR($Q165="Danger",$U165&gt;=Lists!$M$10),"P1",IF($U165&gt;=Lists!$M$11,"P2","P3")))</f>
        <v/>
      </c>
      <c r="W165" s="24" t="str">
        <f aca="false">IF(OR($V165="",$B165=""),"",$B165+INDEX(Lists!$N$10:$N$12,MATCH($V165,Lists!$L$10:$L$12,0)))</f>
        <v/>
      </c>
      <c r="X165" s="13"/>
      <c r="Y165" s="13" t="s">
        <v>361</v>
      </c>
      <c r="Z165" s="13" t="s">
        <v>53</v>
      </c>
      <c r="AA165" s="17"/>
      <c r="AB165" s="13"/>
      <c r="AC165" s="22" t="str">
        <f aca="true">IF(OR($U165="",$B165=""),"",IF($AA165&lt;&gt;"",$AA165-$B165,TODAY()-$B165))</f>
        <v/>
      </c>
      <c r="AD165" s="22" t="str">
        <f aca="true">IF($W165="","",IF($Y165="Closed",IF($AA165="","Closed",IF($AA165&lt;=$W165,"Closed on time","Closed late")),IF(TODAY()&gt;$W165,"Overdue","Within time")))</f>
        <v/>
      </c>
      <c r="AE165" s="23"/>
      <c r="AF165" s="13"/>
      <c r="AG165" s="13"/>
      <c r="AH165" s="13"/>
      <c r="AI165" s="13"/>
      <c r="AJ165" s="13"/>
    </row>
    <row r="166" customFormat="false" ht="15" hidden="false" customHeight="false" outlineLevel="0" collapsed="false">
      <c r="A166" s="22" t="str">
        <f aca="false">IF($C166="","","R"&amp;TEXT(ROW()-4,"00000"))</f>
        <v>R00162</v>
      </c>
      <c r="B166" s="17" t="n">
        <v>46114</v>
      </c>
      <c r="C166" s="13" t="s">
        <v>246</v>
      </c>
      <c r="D166" s="22" t="str">
        <f aca="false">IF($C166="","",IFERROR(INDEX(Asset_Register!$C$5:$C$1000,MATCH($C166,Asset_Register!$A$5:$A$1000,0)),"Not in register"))</f>
        <v>Sulphur melter agitator</v>
      </c>
      <c r="E166" s="22" t="str">
        <f aca="false">IF($C166="","",IFERROR(INDEX(Asset_Register!$D$5:$D$1000,MATCH($C166,Asset_Register!$A$5:$A$1000,0)),"Not in register"))</f>
        <v>Acid plant</v>
      </c>
      <c r="F166" s="22" t="str">
        <f aca="false">IF($C166="","",IFERROR(INDEX(Asset_Register!$R$5:$R$1000,MATCH($C166,Asset_Register!$A$5:$A$1000,0)),"Not in register"))</f>
        <v>C</v>
      </c>
      <c r="G166" s="22" t="n">
        <f aca="false">IF($C166="","",IFERROR(INDEX(Asset_Register!$Q$5:$Q$1000,MATCH($C166,Asset_Register!$A$5:$A$1000,0)),"Not in register"))</f>
        <v>43</v>
      </c>
      <c r="H166" s="13" t="s">
        <v>48</v>
      </c>
      <c r="I166" s="13" t="s">
        <v>171</v>
      </c>
      <c r="J166" s="23" t="s">
        <v>358</v>
      </c>
      <c r="K166" s="13" t="n">
        <v>1.5</v>
      </c>
      <c r="L166" s="13" t="s">
        <v>359</v>
      </c>
      <c r="M166" s="13" t="n">
        <v>4.5</v>
      </c>
      <c r="N166" s="13" t="n">
        <v>7.1</v>
      </c>
      <c r="O166" s="13" t="s">
        <v>360</v>
      </c>
      <c r="P166" s="13"/>
      <c r="Q166" s="22" t="str">
        <f aca="false">IF($C166="","",IF($P166&lt;&gt;"",$P166,IF(AND(ISNUMBER($K166),ISNUMBER($M166),ISNUMBER($N166)),IF($O166="Lower is worse",IF($K166&lt;=$N166,"Danger",IF($K166&lt;=$M166,"Alert","OK")),IF($K166&gt;=$N166,"Danger",IF($K166&gt;=$M166,"Alert","OK"))),"Not set")))</f>
        <v>OK</v>
      </c>
      <c r="R166" s="22" t="n">
        <f aca="false">IF(OR($Q166="",$Q166="Not set"),"",MATCH($Q166,Lists!$F$2:$F$4,0)-1)</f>
        <v>0</v>
      </c>
      <c r="S166" s="23"/>
      <c r="T166" s="23"/>
      <c r="U166" s="22" t="str">
        <f aca="false">IF(OR($Q166="",$Q166="OK",$Q166="Not set",NOT(ISNUMBER($G166))),"",ROUND($G166*IF($Q166="Danger",Lists!$M$15,Lists!$M$16),0))</f>
        <v/>
      </c>
      <c r="V166" s="22" t="str">
        <f aca="false">IF($U166="","",IF(OR($Q166="Danger",$U166&gt;=Lists!$M$10),"P1",IF($U166&gt;=Lists!$M$11,"P2","P3")))</f>
        <v/>
      </c>
      <c r="W166" s="24" t="str">
        <f aca="false">IF(OR($V166="",$B166=""),"",$B166+INDEX(Lists!$N$10:$N$12,MATCH($V166,Lists!$L$10:$L$12,0)))</f>
        <v/>
      </c>
      <c r="X166" s="13"/>
      <c r="Y166" s="13" t="s">
        <v>361</v>
      </c>
      <c r="Z166" s="13" t="s">
        <v>53</v>
      </c>
      <c r="AA166" s="17"/>
      <c r="AB166" s="13"/>
      <c r="AC166" s="22" t="str">
        <f aca="true">IF(OR($U166="",$B166=""),"",IF($AA166&lt;&gt;"",$AA166-$B166,TODAY()-$B166))</f>
        <v/>
      </c>
      <c r="AD166" s="22" t="str">
        <f aca="true">IF($W166="","",IF($Y166="Closed",IF($AA166="","Closed",IF($AA166&lt;=$W166,"Closed on time","Closed late")),IF(TODAY()&gt;$W166,"Overdue","Within time")))</f>
        <v/>
      </c>
      <c r="AE166" s="23"/>
      <c r="AF166" s="13"/>
      <c r="AG166" s="13"/>
      <c r="AH166" s="13"/>
      <c r="AI166" s="13"/>
      <c r="AJ166" s="13"/>
    </row>
    <row r="167" customFormat="false" ht="23.85" hidden="false" customHeight="false" outlineLevel="0" collapsed="false">
      <c r="A167" s="22" t="str">
        <f aca="false">IF($C167="","","R"&amp;TEXT(ROW()-4,"00000"))</f>
        <v>R00163</v>
      </c>
      <c r="B167" s="17" t="n">
        <v>46114</v>
      </c>
      <c r="C167" s="13" t="s">
        <v>259</v>
      </c>
      <c r="D167" s="22" t="str">
        <f aca="false">IF($C167="","",IFERROR(INDEX(Asset_Register!$C$5:$C$1000,MATCH($C167,Asset_Register!$A$5:$A$1000,0)),"Not in register"))</f>
        <v>Product acid storage tank</v>
      </c>
      <c r="E167" s="22" t="str">
        <f aca="false">IF($C167="","",IFERROR(INDEX(Asset_Register!$D$5:$D$1000,MATCH($C167,Asset_Register!$A$5:$A$1000,0)),"Not in register"))</f>
        <v>Acid plant</v>
      </c>
      <c r="F167" s="22" t="str">
        <f aca="false">IF($C167="","",IFERROR(INDEX(Asset_Register!$R$5:$R$1000,MATCH($C167,Asset_Register!$A$5:$A$1000,0)),"Not in register"))</f>
        <v>A</v>
      </c>
      <c r="G167" s="22" t="n">
        <f aca="false">IF($C167="","",IFERROR(INDEX(Asset_Register!$Q$5:$Q$1000,MATCH($C167,Asset_Register!$A$5:$A$1000,0)),"Not in register"))</f>
        <v>76</v>
      </c>
      <c r="H167" s="13" t="s">
        <v>69</v>
      </c>
      <c r="I167" s="13" t="s">
        <v>173</v>
      </c>
      <c r="J167" s="23" t="s">
        <v>378</v>
      </c>
      <c r="K167" s="13" t="n">
        <v>7.4</v>
      </c>
      <c r="L167" s="13" t="s">
        <v>374</v>
      </c>
      <c r="M167" s="13" t="n">
        <v>7.5</v>
      </c>
      <c r="N167" s="13" t="n">
        <v>6.5</v>
      </c>
      <c r="O167" s="13" t="s">
        <v>375</v>
      </c>
      <c r="P167" s="13"/>
      <c r="Q167" s="22" t="str">
        <f aca="false">IF($C167="","",IF($P167&lt;&gt;"",$P167,IF(AND(ISNUMBER($K167),ISNUMBER($M167),ISNUMBER($N167)),IF($O167="Lower is worse",IF($K167&lt;=$N167,"Danger",IF($K167&lt;=$M167,"Alert","OK")),IF($K167&gt;=$N167,"Danger",IF($K167&gt;=$M167,"Alert","OK"))),"Not set")))</f>
        <v>Alert</v>
      </c>
      <c r="R167" s="22" t="n">
        <f aca="false">IF(OR($Q167="",$Q167="Not set"),"",MATCH($Q167,Lists!$F$2:$F$4,0)-1)</f>
        <v>1</v>
      </c>
      <c r="S167" s="23" t="s">
        <v>406</v>
      </c>
      <c r="T167" s="23" t="s">
        <v>407</v>
      </c>
      <c r="U167" s="22" t="n">
        <f aca="false">IF(OR($Q167="",$Q167="OK",$Q167="Not set",NOT(ISNUMBER($G167))),"",ROUND($G167*IF($Q167="Danger",Lists!$M$15,Lists!$M$16),0))</f>
        <v>46</v>
      </c>
      <c r="V167" s="22" t="str">
        <f aca="false">IF($U167="","",IF(OR($Q167="Danger",$U167&gt;=Lists!$M$10),"P1",IF($U167&gt;=Lists!$M$11,"P2","P3")))</f>
        <v>P2</v>
      </c>
      <c r="W167" s="24" t="n">
        <f aca="false">IF(OR($V167="",$B167=""),"",$B167+INDEX(Lists!$N$10:$N$12,MATCH($V167,Lists!$L$10:$L$12,0)))</f>
        <v>46144</v>
      </c>
      <c r="X167" s="13"/>
      <c r="Y167" s="13" t="s">
        <v>408</v>
      </c>
      <c r="Z167" s="13" t="s">
        <v>376</v>
      </c>
      <c r="AA167" s="17"/>
      <c r="AB167" s="13"/>
      <c r="AC167" s="22" t="n">
        <f aca="true">IF(OR($U167="",$B167=""),"",IF($AA167&lt;&gt;"",$AA167-$B167,TODAY()-$B167))</f>
        <v>186</v>
      </c>
      <c r="AD167" s="22" t="str">
        <f aca="true">IF($W167="","",IF($Y167="Closed",IF($AA167="","Closed",IF($AA167&lt;=$W167,"Closed on time","Closed late")),IF(TODAY()&gt;$W167,"Overdue","Within time")))</f>
        <v>Overdue</v>
      </c>
      <c r="AE167" s="23"/>
      <c r="AF167" s="13"/>
      <c r="AG167" s="13"/>
      <c r="AH167" s="13"/>
      <c r="AI167" s="13"/>
      <c r="AJ167" s="13"/>
    </row>
    <row r="168" customFormat="false" ht="15" hidden="false" customHeight="false" outlineLevel="0" collapsed="false">
      <c r="A168" s="22" t="str">
        <f aca="false">IF($C168="","","R"&amp;TEXT(ROW()-4,"00000"))</f>
        <v>R00164</v>
      </c>
      <c r="B168" s="17" t="n">
        <v>46117</v>
      </c>
      <c r="C168" s="13" t="s">
        <v>238</v>
      </c>
      <c r="D168" s="22" t="str">
        <f aca="false">IF($C168="","",IFERROR(INDEX(Asset_Register!$C$5:$C$1000,MATCH($C168,Asset_Register!$A$5:$A$1000,0)),"Not in register"))</f>
        <v>Boiler feed water pump B</v>
      </c>
      <c r="E168" s="22" t="str">
        <f aca="false">IF($C168="","",IFERROR(INDEX(Asset_Register!$D$5:$D$1000,MATCH($C168,Asset_Register!$A$5:$A$1000,0)),"Not in register"))</f>
        <v>Acid plant</v>
      </c>
      <c r="F168" s="22" t="str">
        <f aca="false">IF($C168="","",IFERROR(INDEX(Asset_Register!$R$5:$R$1000,MATCH($C168,Asset_Register!$A$5:$A$1000,0)),"Not in register"))</f>
        <v>A</v>
      </c>
      <c r="G168" s="22" t="n">
        <f aca="false">IF($C168="","",IFERROR(INDEX(Asset_Register!$Q$5:$Q$1000,MATCH($C168,Asset_Register!$A$5:$A$1000,0)),"Not in register"))</f>
        <v>71</v>
      </c>
      <c r="H168" s="13" t="s">
        <v>48</v>
      </c>
      <c r="I168" s="13" t="s">
        <v>171</v>
      </c>
      <c r="J168" s="23" t="s">
        <v>358</v>
      </c>
      <c r="K168" s="13" t="n">
        <v>2.1</v>
      </c>
      <c r="L168" s="13" t="s">
        <v>359</v>
      </c>
      <c r="M168" s="13" t="n">
        <v>4.5</v>
      </c>
      <c r="N168" s="13" t="n">
        <v>7.1</v>
      </c>
      <c r="O168" s="13" t="s">
        <v>360</v>
      </c>
      <c r="P168" s="13"/>
      <c r="Q168" s="22" t="str">
        <f aca="false">IF($C168="","",IF($P168&lt;&gt;"",$P168,IF(AND(ISNUMBER($K168),ISNUMBER($M168),ISNUMBER($N168)),IF($O168="Lower is worse",IF($K168&lt;=$N168,"Danger",IF($K168&lt;=$M168,"Alert","OK")),IF($K168&gt;=$N168,"Danger",IF($K168&gt;=$M168,"Alert","OK"))),"Not set")))</f>
        <v>OK</v>
      </c>
      <c r="R168" s="22" t="n">
        <f aca="false">IF(OR($Q168="",$Q168="Not set"),"",MATCH($Q168,Lists!$F$2:$F$4,0)-1)</f>
        <v>0</v>
      </c>
      <c r="S168" s="23"/>
      <c r="T168" s="23"/>
      <c r="U168" s="22" t="str">
        <f aca="false">IF(OR($Q168="",$Q168="OK",$Q168="Not set",NOT(ISNUMBER($G168))),"",ROUND($G168*IF($Q168="Danger",Lists!$M$15,Lists!$M$16),0))</f>
        <v/>
      </c>
      <c r="V168" s="22" t="str">
        <f aca="false">IF($U168="","",IF(OR($Q168="Danger",$U168&gt;=Lists!$M$10),"P1",IF($U168&gt;=Lists!$M$11,"P2","P3")))</f>
        <v/>
      </c>
      <c r="W168" s="24" t="str">
        <f aca="false">IF(OR($V168="",$B168=""),"",$B168+INDEX(Lists!$N$10:$N$12,MATCH($V168,Lists!$L$10:$L$12,0)))</f>
        <v/>
      </c>
      <c r="X168" s="13"/>
      <c r="Y168" s="13" t="s">
        <v>361</v>
      </c>
      <c r="Z168" s="13" t="s">
        <v>53</v>
      </c>
      <c r="AA168" s="17"/>
      <c r="AB168" s="13"/>
      <c r="AC168" s="22" t="str">
        <f aca="true">IF(OR($U168="",$B168=""),"",IF($AA168&lt;&gt;"",$AA168-$B168,TODAY()-$B168))</f>
        <v/>
      </c>
      <c r="AD168" s="22" t="str">
        <f aca="true">IF($W168="","",IF($Y168="Closed",IF($AA168="","Closed",IF($AA168&lt;=$W168,"Closed on time","Closed late")),IF(TODAY()&gt;$W168,"Overdue","Within time")))</f>
        <v/>
      </c>
      <c r="AE168" s="23"/>
      <c r="AF168" s="13"/>
      <c r="AG168" s="13"/>
      <c r="AH168" s="13"/>
      <c r="AI168" s="13"/>
      <c r="AJ168" s="13"/>
    </row>
    <row r="169" customFormat="false" ht="15" hidden="false" customHeight="false" outlineLevel="0" collapsed="false">
      <c r="A169" s="22" t="str">
        <f aca="false">IF($C169="","","R"&amp;TEXT(ROW()-4,"00000"))</f>
        <v>R00165</v>
      </c>
      <c r="B169" s="17" t="n">
        <v>46117</v>
      </c>
      <c r="C169" s="13" t="s">
        <v>234</v>
      </c>
      <c r="D169" s="22" t="str">
        <f aca="false">IF($C169="","",IFERROR(INDEX(Asset_Register!$C$5:$C$1000,MATCH($C169,Asset_Register!$A$5:$A$1000,0)),"Not in register"))</f>
        <v>Boiler feed water pump A</v>
      </c>
      <c r="E169" s="22" t="str">
        <f aca="false">IF($C169="","",IFERROR(INDEX(Asset_Register!$D$5:$D$1000,MATCH($C169,Asset_Register!$A$5:$A$1000,0)),"Not in register"))</f>
        <v>Acid plant</v>
      </c>
      <c r="F169" s="22" t="str">
        <f aca="false">IF($C169="","",IFERROR(INDEX(Asset_Register!$R$5:$R$1000,MATCH($C169,Asset_Register!$A$5:$A$1000,0)),"Not in register"))</f>
        <v>A</v>
      </c>
      <c r="G169" s="22" t="n">
        <f aca="false">IF($C169="","",IFERROR(INDEX(Asset_Register!$Q$5:$Q$1000,MATCH($C169,Asset_Register!$A$5:$A$1000,0)),"Not in register"))</f>
        <v>75</v>
      </c>
      <c r="H169" s="13" t="s">
        <v>74</v>
      </c>
      <c r="I169" s="13" t="s">
        <v>75</v>
      </c>
      <c r="J169" s="23" t="s">
        <v>364</v>
      </c>
      <c r="K169" s="13" t="n">
        <v>420</v>
      </c>
      <c r="L169" s="13" t="s">
        <v>365</v>
      </c>
      <c r="M169" s="13" t="n">
        <v>1000</v>
      </c>
      <c r="N169" s="13" t="n">
        <v>2000</v>
      </c>
      <c r="O169" s="13" t="s">
        <v>360</v>
      </c>
      <c r="P169" s="13"/>
      <c r="Q169" s="22" t="str">
        <f aca="false">IF($C169="","",IF($P169&lt;&gt;"",$P169,IF(AND(ISNUMBER($K169),ISNUMBER($M169),ISNUMBER($N169)),IF($O169="Lower is worse",IF($K169&lt;=$N169,"Danger",IF($K169&lt;=$M169,"Alert","OK")),IF($K169&gt;=$N169,"Danger",IF($K169&gt;=$M169,"Alert","OK"))),"Not set")))</f>
        <v>OK</v>
      </c>
      <c r="R169" s="22" t="n">
        <f aca="false">IF(OR($Q169="",$Q169="Not set"),"",MATCH($Q169,Lists!$F$2:$F$4,0)-1)</f>
        <v>0</v>
      </c>
      <c r="S169" s="23"/>
      <c r="T169" s="23"/>
      <c r="U169" s="22" t="str">
        <f aca="false">IF(OR($Q169="",$Q169="OK",$Q169="Not set",NOT(ISNUMBER($G169))),"",ROUND($G169*IF($Q169="Danger",Lists!$M$15,Lists!$M$16),0))</f>
        <v/>
      </c>
      <c r="V169" s="22" t="str">
        <f aca="false">IF($U169="","",IF(OR($Q169="Danger",$U169&gt;=Lists!$M$10),"P1",IF($U169&gt;=Lists!$M$11,"P2","P3")))</f>
        <v/>
      </c>
      <c r="W169" s="24" t="str">
        <f aca="false">IF(OR($V169="",$B169=""),"",$B169+INDEX(Lists!$N$10:$N$12,MATCH($V169,Lists!$L$10:$L$12,0)))</f>
        <v/>
      </c>
      <c r="X169" s="13"/>
      <c r="Y169" s="13" t="s">
        <v>361</v>
      </c>
      <c r="Z169" s="13" t="s">
        <v>53</v>
      </c>
      <c r="AA169" s="17"/>
      <c r="AB169" s="13"/>
      <c r="AC169" s="22" t="str">
        <f aca="true">IF(OR($U169="",$B169=""),"",IF($AA169&lt;&gt;"",$AA169-$B169,TODAY()-$B169))</f>
        <v/>
      </c>
      <c r="AD169" s="22" t="str">
        <f aca="true">IF($W169="","",IF($Y169="Closed",IF($AA169="","Closed",IF($AA169&lt;=$W169,"Closed on time","Closed late")),IF(TODAY()&gt;$W169,"Overdue","Within time")))</f>
        <v/>
      </c>
      <c r="AE169" s="23"/>
      <c r="AF169" s="13"/>
      <c r="AG169" s="13"/>
      <c r="AH169" s="13"/>
      <c r="AI169" s="13"/>
      <c r="AJ169" s="13"/>
    </row>
    <row r="170" customFormat="false" ht="15" hidden="false" customHeight="false" outlineLevel="0" collapsed="false">
      <c r="A170" s="22" t="str">
        <f aca="false">IF($C170="","","R"&amp;TEXT(ROW()-4,"00000"))</f>
        <v>R00166</v>
      </c>
      <c r="B170" s="17" t="n">
        <v>46117</v>
      </c>
      <c r="C170" s="13" t="s">
        <v>276</v>
      </c>
      <c r="D170" s="22" t="str">
        <f aca="false">IF($C170="","",IFERROR(INDEX(Asset_Register!$C$5:$C$1000,MATCH($C170,Asset_Register!$A$5:$A$1000,0)),"Not in register"))</f>
        <v>Calciner kiln 1080</v>
      </c>
      <c r="E170" s="22" t="str">
        <f aca="false">IF($C170="","",IFERROR(INDEX(Asset_Register!$D$5:$D$1000,MATCH($C170,Asset_Register!$A$5:$A$1000,0)),"Not in register"))</f>
        <v>Calciner</v>
      </c>
      <c r="F170" s="22" t="str">
        <f aca="false">IF($C170="","",IFERROR(INDEX(Asset_Register!$R$5:$R$1000,MATCH($C170,Asset_Register!$A$5:$A$1000,0)),"Not in register"))</f>
        <v>A</v>
      </c>
      <c r="G170" s="22" t="n">
        <f aca="false">IF($C170="","",IFERROR(INDEX(Asset_Register!$Q$5:$Q$1000,MATCH($C170,Asset_Register!$A$5:$A$1000,0)),"Not in register"))</f>
        <v>90</v>
      </c>
      <c r="H170" s="13" t="s">
        <v>74</v>
      </c>
      <c r="I170" s="13" t="s">
        <v>75</v>
      </c>
      <c r="J170" s="23" t="s">
        <v>409</v>
      </c>
      <c r="K170" s="13"/>
      <c r="L170" s="13"/>
      <c r="M170" s="13"/>
      <c r="N170" s="13"/>
      <c r="O170" s="13"/>
      <c r="P170" s="13" t="s">
        <v>104</v>
      </c>
      <c r="Q170" s="22" t="str">
        <f aca="false">IF($C170="","",IF($P170&lt;&gt;"",$P170,IF(AND(ISNUMBER($K170),ISNUMBER($M170),ISNUMBER($N170)),IF($O170="Lower is worse",IF($K170&lt;=$N170,"Danger",IF($K170&lt;=$M170,"Alert","OK")),IF($K170&gt;=$N170,"Danger",IF($K170&gt;=$M170,"Alert","OK"))),"Not set")))</f>
        <v>Alert</v>
      </c>
      <c r="R170" s="22" t="n">
        <f aca="false">IF(OR($Q170="",$Q170="Not set"),"",MATCH($Q170,Lists!$F$2:$F$4,0)-1)</f>
        <v>1</v>
      </c>
      <c r="S170" s="23" t="s">
        <v>410</v>
      </c>
      <c r="T170" s="23" t="s">
        <v>411</v>
      </c>
      <c r="U170" s="22" t="n">
        <f aca="false">IF(OR($Q170="",$Q170="OK",$Q170="Not set",NOT(ISNUMBER($G170))),"",ROUND($G170*IF($Q170="Danger",Lists!$M$15,Lists!$M$16),0))</f>
        <v>54</v>
      </c>
      <c r="V170" s="22" t="str">
        <f aca="false">IF($U170="","",IF(OR($Q170="Danger",$U170&gt;=Lists!$M$10),"P1",IF($U170&gt;=Lists!$M$11,"P2","P3")))</f>
        <v>P2</v>
      </c>
      <c r="W170" s="24" t="n">
        <f aca="false">IF(OR($V170="",$B170=""),"",$B170+INDEX(Lists!$N$10:$N$12,MATCH($V170,Lists!$L$10:$L$12,0)))</f>
        <v>46147</v>
      </c>
      <c r="X170" s="13" t="s">
        <v>412</v>
      </c>
      <c r="Y170" s="13" t="s">
        <v>392</v>
      </c>
      <c r="Z170" s="13" t="s">
        <v>53</v>
      </c>
      <c r="AA170" s="17" t="n">
        <v>46162</v>
      </c>
      <c r="AB170" s="13" t="s">
        <v>393</v>
      </c>
      <c r="AC170" s="22" t="n">
        <f aca="true">IF(OR($U170="",$B170=""),"",IF($AA170&lt;&gt;"",$AA170-$B170,TODAY()-$B170))</f>
        <v>45</v>
      </c>
      <c r="AD170" s="22" t="str">
        <f aca="true">IF($W170="","",IF($Y170="Closed",IF($AA170="","Closed",IF($AA170&lt;=$W170,"Closed on time","Closed late")),IF(TODAY()&gt;$W170,"Overdue","Within time")))</f>
        <v>Closed late</v>
      </c>
      <c r="AE170" s="23"/>
      <c r="AF170" s="13"/>
      <c r="AG170" s="13"/>
      <c r="AH170" s="13"/>
      <c r="AI170" s="13"/>
      <c r="AJ170" s="13"/>
    </row>
    <row r="171" customFormat="false" ht="15" hidden="false" customHeight="false" outlineLevel="0" collapsed="false">
      <c r="A171" s="22" t="str">
        <f aca="false">IF($C171="","","R"&amp;TEXT(ROW()-4,"00000"))</f>
        <v>R00167</v>
      </c>
      <c r="B171" s="17" t="n">
        <v>46120</v>
      </c>
      <c r="C171" s="13" t="s">
        <v>192</v>
      </c>
      <c r="D171" s="22" t="str">
        <f aca="false">IF($C171="","",IFERROR(INDEX(Asset_Register!$C$5:$C$1000,MATCH($C171,Asset_Register!$A$5:$A$1000,0)),"Not in register"))</f>
        <v>Sulphur furnace</v>
      </c>
      <c r="E171" s="22" t="str">
        <f aca="false">IF($C171="","",IFERROR(INDEX(Asset_Register!$D$5:$D$1000,MATCH($C171,Asset_Register!$A$5:$A$1000,0)),"Not in register"))</f>
        <v>Acid plant</v>
      </c>
      <c r="F171" s="22" t="str">
        <f aca="false">IF($C171="","",IFERROR(INDEX(Asset_Register!$R$5:$R$1000,MATCH($C171,Asset_Register!$A$5:$A$1000,0)),"Not in register"))</f>
        <v>A</v>
      </c>
      <c r="G171" s="22" t="n">
        <f aca="false">IF($C171="","",IFERROR(INDEX(Asset_Register!$Q$5:$Q$1000,MATCH($C171,Asset_Register!$A$5:$A$1000,0)),"Not in register"))</f>
        <v>94</v>
      </c>
      <c r="H171" s="13" t="s">
        <v>54</v>
      </c>
      <c r="I171" s="13" t="s">
        <v>55</v>
      </c>
      <c r="J171" s="23" t="s">
        <v>366</v>
      </c>
      <c r="K171" s="13" t="n">
        <v>245</v>
      </c>
      <c r="L171" s="13" t="s">
        <v>367</v>
      </c>
      <c r="M171" s="13" t="n">
        <v>280</v>
      </c>
      <c r="N171" s="13" t="n">
        <v>320</v>
      </c>
      <c r="O171" s="13" t="s">
        <v>360</v>
      </c>
      <c r="P171" s="13"/>
      <c r="Q171" s="22" t="str">
        <f aca="false">IF($C171="","",IF($P171&lt;&gt;"",$P171,IF(AND(ISNUMBER($K171),ISNUMBER($M171),ISNUMBER($N171)),IF($O171="Lower is worse",IF($K171&lt;=$N171,"Danger",IF($K171&lt;=$M171,"Alert","OK")),IF($K171&gt;=$N171,"Danger",IF($K171&gt;=$M171,"Alert","OK"))),"Not set")))</f>
        <v>OK</v>
      </c>
      <c r="R171" s="22" t="n">
        <f aca="false">IF(OR($Q171="",$Q171="Not set"),"",MATCH($Q171,Lists!$F$2:$F$4,0)-1)</f>
        <v>0</v>
      </c>
      <c r="S171" s="23"/>
      <c r="T171" s="23"/>
      <c r="U171" s="22" t="str">
        <f aca="false">IF(OR($Q171="",$Q171="OK",$Q171="Not set",NOT(ISNUMBER($G171))),"",ROUND($G171*IF($Q171="Danger",Lists!$M$15,Lists!$M$16),0))</f>
        <v/>
      </c>
      <c r="V171" s="22" t="str">
        <f aca="false">IF($U171="","",IF(OR($Q171="Danger",$U171&gt;=Lists!$M$10),"P1",IF($U171&gt;=Lists!$M$11,"P2","P3")))</f>
        <v/>
      </c>
      <c r="W171" s="24" t="str">
        <f aca="false">IF(OR($V171="",$B171=""),"",$B171+INDEX(Lists!$N$10:$N$12,MATCH($V171,Lists!$L$10:$L$12,0)))</f>
        <v/>
      </c>
      <c r="X171" s="13"/>
      <c r="Y171" s="13" t="s">
        <v>361</v>
      </c>
      <c r="Z171" s="13" t="s">
        <v>53</v>
      </c>
      <c r="AA171" s="17"/>
      <c r="AB171" s="13"/>
      <c r="AC171" s="22" t="str">
        <f aca="true">IF(OR($U171="",$B171=""),"",IF($AA171&lt;&gt;"",$AA171-$B171,TODAY()-$B171))</f>
        <v/>
      </c>
      <c r="AD171" s="22" t="str">
        <f aca="true">IF($W171="","",IF($Y171="Closed",IF($AA171="","Closed",IF($AA171&lt;=$W171,"Closed on time","Closed late")),IF(TODAY()&gt;$W171,"Overdue","Within time")))</f>
        <v/>
      </c>
      <c r="AE171" s="23"/>
      <c r="AF171" s="13"/>
      <c r="AG171" s="13"/>
      <c r="AH171" s="13"/>
      <c r="AI171" s="13"/>
      <c r="AJ171" s="13"/>
    </row>
    <row r="172" customFormat="false" ht="15" hidden="false" customHeight="false" outlineLevel="0" collapsed="false">
      <c r="A172" s="22" t="str">
        <f aca="false">IF($C172="","","R"&amp;TEXT(ROW()-4,"00000"))</f>
        <v>R00168</v>
      </c>
      <c r="B172" s="17" t="n">
        <v>46122</v>
      </c>
      <c r="C172" s="13" t="s">
        <v>252</v>
      </c>
      <c r="D172" s="22" t="str">
        <f aca="false">IF($C172="","",IFERROR(INDEX(Asset_Register!$C$5:$C$1000,MATCH($C172,Asset_Register!$A$5:$A$1000,0)),"Not in register"))</f>
        <v>Cooling tower fan 1</v>
      </c>
      <c r="E172" s="22" t="str">
        <f aca="false">IF($C172="","",IFERROR(INDEX(Asset_Register!$D$5:$D$1000,MATCH($C172,Asset_Register!$A$5:$A$1000,0)),"Not in register"))</f>
        <v>Acid plant</v>
      </c>
      <c r="F172" s="22" t="str">
        <f aca="false">IF($C172="","",IFERROR(INDEX(Asset_Register!$R$5:$R$1000,MATCH($C172,Asset_Register!$A$5:$A$1000,0)),"Not in register"))</f>
        <v>B</v>
      </c>
      <c r="G172" s="22" t="n">
        <f aca="false">IF($C172="","",IFERROR(INDEX(Asset_Register!$Q$5:$Q$1000,MATCH($C172,Asset_Register!$A$5:$A$1000,0)),"Not in register"))</f>
        <v>50</v>
      </c>
      <c r="H172" s="13" t="s">
        <v>48</v>
      </c>
      <c r="I172" s="13" t="s">
        <v>171</v>
      </c>
      <c r="J172" s="23" t="s">
        <v>368</v>
      </c>
      <c r="K172" s="13" t="n">
        <v>4.4</v>
      </c>
      <c r="L172" s="13" t="s">
        <v>359</v>
      </c>
      <c r="M172" s="13" t="n">
        <v>4.5</v>
      </c>
      <c r="N172" s="13" t="n">
        <v>7.1</v>
      </c>
      <c r="O172" s="13" t="s">
        <v>360</v>
      </c>
      <c r="P172" s="13"/>
      <c r="Q172" s="22" t="str">
        <f aca="false">IF($C172="","",IF($P172&lt;&gt;"",$P172,IF(AND(ISNUMBER($K172),ISNUMBER($M172),ISNUMBER($N172)),IF($O172="Lower is worse",IF($K172&lt;=$N172,"Danger",IF($K172&lt;=$M172,"Alert","OK")),IF($K172&gt;=$N172,"Danger",IF($K172&gt;=$M172,"Alert","OK"))),"Not set")))</f>
        <v>OK</v>
      </c>
      <c r="R172" s="22" t="n">
        <f aca="false">IF(OR($Q172="",$Q172="Not set"),"",MATCH($Q172,Lists!$F$2:$F$4,0)-1)</f>
        <v>0</v>
      </c>
      <c r="S172" s="23"/>
      <c r="T172" s="23"/>
      <c r="U172" s="22" t="str">
        <f aca="false">IF(OR($Q172="",$Q172="OK",$Q172="Not set",NOT(ISNUMBER($G172))),"",ROUND($G172*IF($Q172="Danger",Lists!$M$15,Lists!$M$16),0))</f>
        <v/>
      </c>
      <c r="V172" s="22" t="str">
        <f aca="false">IF($U172="","",IF(OR($Q172="Danger",$U172&gt;=Lists!$M$10),"P1",IF($U172&gt;=Lists!$M$11,"P2","P3")))</f>
        <v/>
      </c>
      <c r="W172" s="24" t="str">
        <f aca="false">IF(OR($V172="",$B172=""),"",$B172+INDEX(Lists!$N$10:$N$12,MATCH($V172,Lists!$L$10:$L$12,0)))</f>
        <v/>
      </c>
      <c r="X172" s="13"/>
      <c r="Y172" s="13" t="s">
        <v>361</v>
      </c>
      <c r="Z172" s="13" t="s">
        <v>53</v>
      </c>
      <c r="AA172" s="17"/>
      <c r="AB172" s="13"/>
      <c r="AC172" s="22" t="str">
        <f aca="true">IF(OR($U172="",$B172=""),"",IF($AA172&lt;&gt;"",$AA172-$B172,TODAY()-$B172))</f>
        <v/>
      </c>
      <c r="AD172" s="22" t="str">
        <f aca="true">IF($W172="","",IF($Y172="Closed",IF($AA172="","Closed",IF($AA172&lt;=$W172,"Closed on time","Closed late")),IF(TODAY()&gt;$W172,"Overdue","Within time")))</f>
        <v/>
      </c>
      <c r="AE172" s="23"/>
      <c r="AF172" s="13"/>
      <c r="AG172" s="13"/>
      <c r="AH172" s="13"/>
      <c r="AI172" s="13"/>
      <c r="AJ172" s="13"/>
    </row>
    <row r="173" customFormat="false" ht="15" hidden="false" customHeight="false" outlineLevel="0" collapsed="false">
      <c r="A173" s="22" t="str">
        <f aca="false">IF($C173="","","R"&amp;TEXT(ROW()-4,"00000"))</f>
        <v>R00169</v>
      </c>
      <c r="B173" s="17" t="n">
        <v>46122</v>
      </c>
      <c r="C173" s="13" t="s">
        <v>276</v>
      </c>
      <c r="D173" s="22" t="str">
        <f aca="false">IF($C173="","",IFERROR(INDEX(Asset_Register!$C$5:$C$1000,MATCH($C173,Asset_Register!$A$5:$A$1000,0)),"Not in register"))</f>
        <v>Calciner kiln 1080</v>
      </c>
      <c r="E173" s="22" t="str">
        <f aca="false">IF($C173="","",IFERROR(INDEX(Asset_Register!$D$5:$D$1000,MATCH($C173,Asset_Register!$A$5:$A$1000,0)),"Not in register"))</f>
        <v>Calciner</v>
      </c>
      <c r="F173" s="22" t="str">
        <f aca="false">IF($C173="","",IFERROR(INDEX(Asset_Register!$R$5:$R$1000,MATCH($C173,Asset_Register!$A$5:$A$1000,0)),"Not in register"))</f>
        <v>A</v>
      </c>
      <c r="G173" s="22" t="n">
        <f aca="false">IF($C173="","",IFERROR(INDEX(Asset_Register!$Q$5:$Q$1000,MATCH($C173,Asset_Register!$A$5:$A$1000,0)),"Not in register"))</f>
        <v>90</v>
      </c>
      <c r="H173" s="13" t="s">
        <v>54</v>
      </c>
      <c r="I173" s="13" t="s">
        <v>55</v>
      </c>
      <c r="J173" s="23" t="s">
        <v>369</v>
      </c>
      <c r="K173" s="13" t="n">
        <v>268</v>
      </c>
      <c r="L173" s="13" t="s">
        <v>367</v>
      </c>
      <c r="M173" s="13" t="n">
        <v>280</v>
      </c>
      <c r="N173" s="13" t="n">
        <v>350</v>
      </c>
      <c r="O173" s="13" t="s">
        <v>360</v>
      </c>
      <c r="P173" s="13"/>
      <c r="Q173" s="22" t="str">
        <f aca="false">IF($C173="","",IF($P173&lt;&gt;"",$P173,IF(AND(ISNUMBER($K173),ISNUMBER($M173),ISNUMBER($N173)),IF($O173="Lower is worse",IF($K173&lt;=$N173,"Danger",IF($K173&lt;=$M173,"Alert","OK")),IF($K173&gt;=$N173,"Danger",IF($K173&gt;=$M173,"Alert","OK"))),"Not set")))</f>
        <v>OK</v>
      </c>
      <c r="R173" s="22" t="n">
        <f aca="false">IF(OR($Q173="",$Q173="Not set"),"",MATCH($Q173,Lists!$F$2:$F$4,0)-1)</f>
        <v>0</v>
      </c>
      <c r="S173" s="23"/>
      <c r="T173" s="23"/>
      <c r="U173" s="22" t="str">
        <f aca="false">IF(OR($Q173="",$Q173="OK",$Q173="Not set",NOT(ISNUMBER($G173))),"",ROUND($G173*IF($Q173="Danger",Lists!$M$15,Lists!$M$16),0))</f>
        <v/>
      </c>
      <c r="V173" s="22" t="str">
        <f aca="false">IF($U173="","",IF(OR($Q173="Danger",$U173&gt;=Lists!$M$10),"P1",IF($U173&gt;=Lists!$M$11,"P2","P3")))</f>
        <v/>
      </c>
      <c r="W173" s="24" t="str">
        <f aca="false">IF(OR($V173="",$B173=""),"",$B173+INDEX(Lists!$N$10:$N$12,MATCH($V173,Lists!$L$10:$L$12,0)))</f>
        <v/>
      </c>
      <c r="X173" s="13"/>
      <c r="Y173" s="13" t="s">
        <v>361</v>
      </c>
      <c r="Z173" s="13" t="s">
        <v>53</v>
      </c>
      <c r="AA173" s="17"/>
      <c r="AB173" s="13"/>
      <c r="AC173" s="22" t="str">
        <f aca="true">IF(OR($U173="",$B173=""),"",IF($AA173&lt;&gt;"",$AA173-$B173,TODAY()-$B173))</f>
        <v/>
      </c>
      <c r="AD173" s="22" t="str">
        <f aca="true">IF($W173="","",IF($Y173="Closed",IF($AA173="","Closed",IF($AA173&lt;=$W173,"Closed on time","Closed late")),IF(TODAY()&gt;$W173,"Overdue","Within time")))</f>
        <v/>
      </c>
      <c r="AE173" s="23"/>
      <c r="AF173" s="13"/>
      <c r="AG173" s="13"/>
      <c r="AH173" s="13"/>
      <c r="AI173" s="13"/>
      <c r="AJ173" s="13"/>
    </row>
    <row r="174" customFormat="false" ht="15" hidden="false" customHeight="false" outlineLevel="0" collapsed="false">
      <c r="A174" s="22" t="str">
        <f aca="false">IF($C174="","","R"&amp;TEXT(ROW()-4,"00000"))</f>
        <v>R00170</v>
      </c>
      <c r="B174" s="17" t="n">
        <v>46122</v>
      </c>
      <c r="C174" s="13" t="s">
        <v>252</v>
      </c>
      <c r="D174" s="22" t="str">
        <f aca="false">IF($C174="","",IFERROR(INDEX(Asset_Register!$C$5:$C$1000,MATCH($C174,Asset_Register!$A$5:$A$1000,0)),"Not in register"))</f>
        <v>Cooling tower fan 1</v>
      </c>
      <c r="E174" s="22" t="str">
        <f aca="false">IF($C174="","",IFERROR(INDEX(Asset_Register!$D$5:$D$1000,MATCH($C174,Asset_Register!$A$5:$A$1000,0)),"Not in register"))</f>
        <v>Acid plant</v>
      </c>
      <c r="F174" s="22" t="str">
        <f aca="false">IF($C174="","",IFERROR(INDEX(Asset_Register!$R$5:$R$1000,MATCH($C174,Asset_Register!$A$5:$A$1000,0)),"Not in register"))</f>
        <v>B</v>
      </c>
      <c r="G174" s="22" t="n">
        <f aca="false">IF($C174="","",IFERROR(INDEX(Asset_Register!$Q$5:$Q$1000,MATCH($C174,Asset_Register!$A$5:$A$1000,0)),"Not in register"))</f>
        <v>50</v>
      </c>
      <c r="H174" s="13" t="s">
        <v>74</v>
      </c>
      <c r="I174" s="13" t="s">
        <v>75</v>
      </c>
      <c r="J174" s="23" t="s">
        <v>370</v>
      </c>
      <c r="K174" s="13" t="n">
        <v>22</v>
      </c>
      <c r="L174" s="13" t="s">
        <v>365</v>
      </c>
      <c r="M174" s="13" t="n">
        <v>30</v>
      </c>
      <c r="N174" s="13" t="n">
        <v>60</v>
      </c>
      <c r="O174" s="13" t="s">
        <v>360</v>
      </c>
      <c r="P174" s="13"/>
      <c r="Q174" s="22" t="str">
        <f aca="false">IF($C174="","",IF($P174&lt;&gt;"",$P174,IF(AND(ISNUMBER($K174),ISNUMBER($M174),ISNUMBER($N174)),IF($O174="Lower is worse",IF($K174&lt;=$N174,"Danger",IF($K174&lt;=$M174,"Alert","OK")),IF($K174&gt;=$N174,"Danger",IF($K174&gt;=$M174,"Alert","OK"))),"Not set")))</f>
        <v>OK</v>
      </c>
      <c r="R174" s="22" t="n">
        <f aca="false">IF(OR($Q174="",$Q174="Not set"),"",MATCH($Q174,Lists!$F$2:$F$4,0)-1)</f>
        <v>0</v>
      </c>
      <c r="S174" s="23"/>
      <c r="T174" s="23"/>
      <c r="U174" s="22" t="str">
        <f aca="false">IF(OR($Q174="",$Q174="OK",$Q174="Not set",NOT(ISNUMBER($G174))),"",ROUND($G174*IF($Q174="Danger",Lists!$M$15,Lists!$M$16),0))</f>
        <v/>
      </c>
      <c r="V174" s="22" t="str">
        <f aca="false">IF($U174="","",IF(OR($Q174="Danger",$U174&gt;=Lists!$M$10),"P1",IF($U174&gt;=Lists!$M$11,"P2","P3")))</f>
        <v/>
      </c>
      <c r="W174" s="24" t="str">
        <f aca="false">IF(OR($V174="",$B174=""),"",$B174+INDEX(Lists!$N$10:$N$12,MATCH($V174,Lists!$L$10:$L$12,0)))</f>
        <v/>
      </c>
      <c r="X174" s="13"/>
      <c r="Y174" s="13" t="s">
        <v>361</v>
      </c>
      <c r="Z174" s="13" t="s">
        <v>53</v>
      </c>
      <c r="AA174" s="17"/>
      <c r="AB174" s="13"/>
      <c r="AC174" s="22" t="str">
        <f aca="true">IF(OR($U174="",$B174=""),"",IF($AA174&lt;&gt;"",$AA174-$B174,TODAY()-$B174))</f>
        <v/>
      </c>
      <c r="AD174" s="22" t="str">
        <f aca="true">IF($W174="","",IF($Y174="Closed",IF($AA174="","Closed",IF($AA174&lt;=$W174,"Closed on time","Closed late")),IF(TODAY()&gt;$W174,"Overdue","Within time")))</f>
        <v/>
      </c>
      <c r="AE174" s="23"/>
      <c r="AF174" s="13"/>
      <c r="AG174" s="13"/>
      <c r="AH174" s="13"/>
      <c r="AI174" s="13"/>
      <c r="AJ174" s="13"/>
    </row>
    <row r="175" customFormat="false" ht="15" hidden="false" customHeight="false" outlineLevel="0" collapsed="false">
      <c r="A175" s="22" t="str">
        <f aca="false">IF($C175="","","R"&amp;TEXT(ROW()-4,"00000"))</f>
        <v>R00171</v>
      </c>
      <c r="B175" s="17" t="n">
        <v>46122</v>
      </c>
      <c r="C175" s="13" t="s">
        <v>324</v>
      </c>
      <c r="D175" s="22" t="str">
        <f aca="false">IF($C175="","",IFERROR(INDEX(Asset_Register!$C$5:$C$1000,MATCH($C175,Asset_Register!$A$5:$A$1000,0)),"Not in register"))</f>
        <v>Front-end loader HV-03</v>
      </c>
      <c r="E175" s="22" t="str">
        <f aca="false">IF($C175="","",IFERROR(INDEX(Asset_Register!$D$5:$D$1000,MATCH($C175,Asset_Register!$A$5:$A$1000,0)),"Not in register"))</f>
        <v>Mobile fleet</v>
      </c>
      <c r="F175" s="22" t="str">
        <f aca="false">IF($C175="","",IFERROR(INDEX(Asset_Register!$R$5:$R$1000,MATCH($C175,Asset_Register!$A$5:$A$1000,0)),"Not in register"))</f>
        <v>B</v>
      </c>
      <c r="G175" s="22" t="n">
        <f aca="false">IF($C175="","",IFERROR(INDEX(Asset_Register!$Q$5:$Q$1000,MATCH($C175,Asset_Register!$A$5:$A$1000,0)),"Not in register"))</f>
        <v>67</v>
      </c>
      <c r="H175" s="13" t="s">
        <v>74</v>
      </c>
      <c r="I175" s="13" t="s">
        <v>75</v>
      </c>
      <c r="J175" s="23" t="s">
        <v>371</v>
      </c>
      <c r="K175" s="13" t="n">
        <v>10</v>
      </c>
      <c r="L175" s="13" t="s">
        <v>365</v>
      </c>
      <c r="M175" s="13" t="n">
        <v>20</v>
      </c>
      <c r="N175" s="13" t="n">
        <v>30</v>
      </c>
      <c r="O175" s="13" t="s">
        <v>360</v>
      </c>
      <c r="P175" s="13"/>
      <c r="Q175" s="22" t="str">
        <f aca="false">IF($C175="","",IF($P175&lt;&gt;"",$P175,IF(AND(ISNUMBER($K175),ISNUMBER($M175),ISNUMBER($N175)),IF($O175="Lower is worse",IF($K175&lt;=$N175,"Danger",IF($K175&lt;=$M175,"Alert","OK")),IF($K175&gt;=$N175,"Danger",IF($K175&gt;=$M175,"Alert","OK"))),"Not set")))</f>
        <v>OK</v>
      </c>
      <c r="R175" s="22" t="n">
        <f aca="false">IF(OR($Q175="",$Q175="Not set"),"",MATCH($Q175,Lists!$F$2:$F$4,0)-1)</f>
        <v>0</v>
      </c>
      <c r="S175" s="23"/>
      <c r="T175" s="23"/>
      <c r="U175" s="22" t="str">
        <f aca="false">IF(OR($Q175="",$Q175="OK",$Q175="Not set",NOT(ISNUMBER($G175))),"",ROUND($G175*IF($Q175="Danger",Lists!$M$15,Lists!$M$16),0))</f>
        <v/>
      </c>
      <c r="V175" s="22" t="str">
        <f aca="false">IF($U175="","",IF(OR($Q175="Danger",$U175&gt;=Lists!$M$10),"P1",IF($U175&gt;=Lists!$M$11,"P2","P3")))</f>
        <v/>
      </c>
      <c r="W175" s="24" t="str">
        <f aca="false">IF(OR($V175="",$B175=""),"",$B175+INDEX(Lists!$N$10:$N$12,MATCH($V175,Lists!$L$10:$L$12,0)))</f>
        <v/>
      </c>
      <c r="X175" s="13"/>
      <c r="Y175" s="13" t="s">
        <v>361</v>
      </c>
      <c r="Z175" s="13" t="s">
        <v>53</v>
      </c>
      <c r="AA175" s="17"/>
      <c r="AB175" s="13"/>
      <c r="AC175" s="22" t="str">
        <f aca="true">IF(OR($U175="",$B175=""),"",IF($AA175&lt;&gt;"",$AA175-$B175,TODAY()-$B175))</f>
        <v/>
      </c>
      <c r="AD175" s="22" t="str">
        <f aca="true">IF($W175="","",IF($Y175="Closed",IF($AA175="","Closed",IF($AA175&lt;=$W175,"Closed on time","Closed late")),IF(TODAY()&gt;$W175,"Overdue","Within time")))</f>
        <v/>
      </c>
      <c r="AE175" s="23"/>
      <c r="AF175" s="13"/>
      <c r="AG175" s="13"/>
      <c r="AH175" s="13"/>
      <c r="AI175" s="13"/>
      <c r="AJ175" s="13"/>
    </row>
    <row r="176" customFormat="false" ht="15" hidden="false" customHeight="false" outlineLevel="0" collapsed="false">
      <c r="A176" s="22" t="str">
        <f aca="false">IF($C176="","","R"&amp;TEXT(ROW()-4,"00000"))</f>
        <v>R00172</v>
      </c>
      <c r="B176" s="17" t="n">
        <v>46122</v>
      </c>
      <c r="C176" s="13" t="s">
        <v>316</v>
      </c>
      <c r="D176" s="22" t="str">
        <f aca="false">IF($C176="","",IFERROR(INDEX(Asset_Register!$C$5:$C$1000,MATCH($C176,Asset_Register!$A$5:$A$1000,0)),"Not in register"))</f>
        <v>Dozer HV-01</v>
      </c>
      <c r="E176" s="22" t="str">
        <f aca="false">IF($C176="","",IFERROR(INDEX(Asset_Register!$D$5:$D$1000,MATCH($C176,Asset_Register!$A$5:$A$1000,0)),"Not in register"))</f>
        <v>Mobile fleet</v>
      </c>
      <c r="F176" s="22" t="str">
        <f aca="false">IF($C176="","",IFERROR(INDEX(Asset_Register!$R$5:$R$1000,MATCH($C176,Asset_Register!$A$5:$A$1000,0)),"Not in register"))</f>
        <v>B</v>
      </c>
      <c r="G176" s="22" t="n">
        <f aca="false">IF($C176="","",IFERROR(INDEX(Asset_Register!$Q$5:$Q$1000,MATCH($C176,Asset_Register!$A$5:$A$1000,0)),"Not in register"))</f>
        <v>69</v>
      </c>
      <c r="H176" s="13" t="s">
        <v>74</v>
      </c>
      <c r="I176" s="13" t="s">
        <v>75</v>
      </c>
      <c r="J176" s="23" t="s">
        <v>372</v>
      </c>
      <c r="K176" s="13" t="n">
        <v>28</v>
      </c>
      <c r="L176" s="13" t="s">
        <v>365</v>
      </c>
      <c r="M176" s="13" t="n">
        <v>60</v>
      </c>
      <c r="N176" s="13" t="n">
        <v>100</v>
      </c>
      <c r="O176" s="13" t="s">
        <v>360</v>
      </c>
      <c r="P176" s="13"/>
      <c r="Q176" s="22" t="str">
        <f aca="false">IF($C176="","",IF($P176&lt;&gt;"",$P176,IF(AND(ISNUMBER($K176),ISNUMBER($M176),ISNUMBER($N176)),IF($O176="Lower is worse",IF($K176&lt;=$N176,"Danger",IF($K176&lt;=$M176,"Alert","OK")),IF($K176&gt;=$N176,"Danger",IF($K176&gt;=$M176,"Alert","OK"))),"Not set")))</f>
        <v>OK</v>
      </c>
      <c r="R176" s="22" t="n">
        <f aca="false">IF(OR($Q176="",$Q176="Not set"),"",MATCH($Q176,Lists!$F$2:$F$4,0)-1)</f>
        <v>0</v>
      </c>
      <c r="S176" s="23"/>
      <c r="T176" s="23"/>
      <c r="U176" s="22" t="str">
        <f aca="false">IF(OR($Q176="",$Q176="OK",$Q176="Not set",NOT(ISNUMBER($G176))),"",ROUND($G176*IF($Q176="Danger",Lists!$M$15,Lists!$M$16),0))</f>
        <v/>
      </c>
      <c r="V176" s="22" t="str">
        <f aca="false">IF($U176="","",IF(OR($Q176="Danger",$U176&gt;=Lists!$M$10),"P1",IF($U176&gt;=Lists!$M$11,"P2","P3")))</f>
        <v/>
      </c>
      <c r="W176" s="24" t="str">
        <f aca="false">IF(OR($V176="",$B176=""),"",$B176+INDEX(Lists!$N$10:$N$12,MATCH($V176,Lists!$L$10:$L$12,0)))</f>
        <v/>
      </c>
      <c r="X176" s="13"/>
      <c r="Y176" s="13" t="s">
        <v>361</v>
      </c>
      <c r="Z176" s="13" t="s">
        <v>53</v>
      </c>
      <c r="AA176" s="17"/>
      <c r="AB176" s="13"/>
      <c r="AC176" s="22" t="str">
        <f aca="true">IF(OR($U176="",$B176=""),"",IF($AA176&lt;&gt;"",$AA176-$B176,TODAY()-$B176))</f>
        <v/>
      </c>
      <c r="AD176" s="22" t="str">
        <f aca="true">IF($W176="","",IF($Y176="Closed",IF($AA176="","Closed",IF($AA176&lt;=$W176,"Closed on time","Closed late")),IF(TODAY()&gt;$W176,"Overdue","Within time")))</f>
        <v/>
      </c>
      <c r="AE176" s="23"/>
      <c r="AF176" s="13"/>
      <c r="AG176" s="13"/>
      <c r="AH176" s="13"/>
      <c r="AI176" s="13"/>
      <c r="AJ176" s="13"/>
    </row>
    <row r="177" customFormat="false" ht="15" hidden="false" customHeight="false" outlineLevel="0" collapsed="false">
      <c r="A177" s="22" t="str">
        <f aca="false">IF($C177="","","R"&amp;TEXT(ROW()-4,"00000"))</f>
        <v>R00173</v>
      </c>
      <c r="B177" s="17" t="n">
        <v>46122</v>
      </c>
      <c r="C177" s="13" t="s">
        <v>321</v>
      </c>
      <c r="D177" s="22" t="str">
        <f aca="false">IF($C177="","",IFERROR(INDEX(Asset_Register!$C$5:$C$1000,MATCH($C177,Asset_Register!$A$5:$A$1000,0)),"Not in register"))</f>
        <v>Compactor HV-02</v>
      </c>
      <c r="E177" s="22" t="str">
        <f aca="false">IF($C177="","",IFERROR(INDEX(Asset_Register!$D$5:$D$1000,MATCH($C177,Asset_Register!$A$5:$A$1000,0)),"Not in register"))</f>
        <v>Mobile fleet</v>
      </c>
      <c r="F177" s="22" t="str">
        <f aca="false">IF($C177="","",IFERROR(INDEX(Asset_Register!$R$5:$R$1000,MATCH($C177,Asset_Register!$A$5:$A$1000,0)),"Not in register"))</f>
        <v>B</v>
      </c>
      <c r="G177" s="22" t="n">
        <f aca="false">IF($C177="","",IFERROR(INDEX(Asset_Register!$Q$5:$Q$1000,MATCH($C177,Asset_Register!$A$5:$A$1000,0)),"Not in register"))</f>
        <v>58</v>
      </c>
      <c r="H177" s="13" t="s">
        <v>74</v>
      </c>
      <c r="I177" s="13" t="s">
        <v>75</v>
      </c>
      <c r="J177" s="23" t="s">
        <v>372</v>
      </c>
      <c r="K177" s="13" t="n">
        <v>23</v>
      </c>
      <c r="L177" s="13" t="s">
        <v>365</v>
      </c>
      <c r="M177" s="13" t="n">
        <v>60</v>
      </c>
      <c r="N177" s="13" t="n">
        <v>100</v>
      </c>
      <c r="O177" s="13" t="s">
        <v>360</v>
      </c>
      <c r="P177" s="13"/>
      <c r="Q177" s="22" t="str">
        <f aca="false">IF($C177="","",IF($P177&lt;&gt;"",$P177,IF(AND(ISNUMBER($K177),ISNUMBER($M177),ISNUMBER($N177)),IF($O177="Lower is worse",IF($K177&lt;=$N177,"Danger",IF($K177&lt;=$M177,"Alert","OK")),IF($K177&gt;=$N177,"Danger",IF($K177&gt;=$M177,"Alert","OK"))),"Not set")))</f>
        <v>OK</v>
      </c>
      <c r="R177" s="22" t="n">
        <f aca="false">IF(OR($Q177="",$Q177="Not set"),"",MATCH($Q177,Lists!$F$2:$F$4,0)-1)</f>
        <v>0</v>
      </c>
      <c r="S177" s="23"/>
      <c r="T177" s="23"/>
      <c r="U177" s="22" t="str">
        <f aca="false">IF(OR($Q177="",$Q177="OK",$Q177="Not set",NOT(ISNUMBER($G177))),"",ROUND($G177*IF($Q177="Danger",Lists!$M$15,Lists!$M$16),0))</f>
        <v/>
      </c>
      <c r="V177" s="22" t="str">
        <f aca="false">IF($U177="","",IF(OR($Q177="Danger",$U177&gt;=Lists!$M$10),"P1",IF($U177&gt;=Lists!$M$11,"P2","P3")))</f>
        <v/>
      </c>
      <c r="W177" s="24" t="str">
        <f aca="false">IF(OR($V177="",$B177=""),"",$B177+INDEX(Lists!$N$10:$N$12,MATCH($V177,Lists!$L$10:$L$12,0)))</f>
        <v/>
      </c>
      <c r="X177" s="13"/>
      <c r="Y177" s="13" t="s">
        <v>361</v>
      </c>
      <c r="Z177" s="13" t="s">
        <v>53</v>
      </c>
      <c r="AA177" s="17"/>
      <c r="AB177" s="13"/>
      <c r="AC177" s="22" t="str">
        <f aca="true">IF(OR($U177="",$B177=""),"",IF($AA177&lt;&gt;"",$AA177-$B177,TODAY()-$B177))</f>
        <v/>
      </c>
      <c r="AD177" s="22" t="str">
        <f aca="true">IF($W177="","",IF($Y177="Closed",IF($AA177="","Closed",IF($AA177&lt;=$W177,"Closed on time","Closed late")),IF(TODAY()&gt;$W177,"Overdue","Within time")))</f>
        <v/>
      </c>
      <c r="AE177" s="23"/>
      <c r="AF177" s="13"/>
      <c r="AG177" s="13"/>
      <c r="AH177" s="13"/>
      <c r="AI177" s="13"/>
      <c r="AJ177" s="13"/>
    </row>
    <row r="178" customFormat="false" ht="15" hidden="false" customHeight="false" outlineLevel="0" collapsed="false">
      <c r="A178" s="22" t="str">
        <f aca="false">IF($C178="","","R"&amp;TEXT(ROW()-4,"00000"))</f>
        <v>R00174</v>
      </c>
      <c r="B178" s="17" t="n">
        <v>46124</v>
      </c>
      <c r="C178" s="13" t="s">
        <v>208</v>
      </c>
      <c r="D178" s="22" t="str">
        <f aca="false">IF($C178="","",IFERROR(INDEX(Asset_Register!$C$5:$C$1000,MATCH($C178,Asset_Register!$A$5:$A$1000,0)),"Not in register"))</f>
        <v>Main air blower</v>
      </c>
      <c r="E178" s="22" t="str">
        <f aca="false">IF($C178="","",IFERROR(INDEX(Asset_Register!$D$5:$D$1000,MATCH($C178,Asset_Register!$A$5:$A$1000,0)),"Not in register"))</f>
        <v>Acid plant</v>
      </c>
      <c r="F178" s="22" t="str">
        <f aca="false">IF($C178="","",IFERROR(INDEX(Asset_Register!$R$5:$R$1000,MATCH($C178,Asset_Register!$A$5:$A$1000,0)),"Not in register"))</f>
        <v>A</v>
      </c>
      <c r="G178" s="22" t="n">
        <f aca="false">IF($C178="","",IFERROR(INDEX(Asset_Register!$Q$5:$Q$1000,MATCH($C178,Asset_Register!$A$5:$A$1000,0)),"Not in register"))</f>
        <v>87</v>
      </c>
      <c r="H178" s="13" t="s">
        <v>48</v>
      </c>
      <c r="I178" s="13" t="s">
        <v>171</v>
      </c>
      <c r="J178" s="23" t="s">
        <v>358</v>
      </c>
      <c r="K178" s="13" t="n">
        <v>2.9</v>
      </c>
      <c r="L178" s="13" t="s">
        <v>359</v>
      </c>
      <c r="M178" s="13" t="n">
        <v>4.5</v>
      </c>
      <c r="N178" s="13" t="n">
        <v>7.1</v>
      </c>
      <c r="O178" s="13" t="s">
        <v>360</v>
      </c>
      <c r="P178" s="13"/>
      <c r="Q178" s="22" t="str">
        <f aca="false">IF($C178="","",IF($P178&lt;&gt;"",$P178,IF(AND(ISNUMBER($K178),ISNUMBER($M178),ISNUMBER($N178)),IF($O178="Lower is worse",IF($K178&lt;=$N178,"Danger",IF($K178&lt;=$M178,"Alert","OK")),IF($K178&gt;=$N178,"Danger",IF($K178&gt;=$M178,"Alert","OK"))),"Not set")))</f>
        <v>OK</v>
      </c>
      <c r="R178" s="22" t="n">
        <f aca="false">IF(OR($Q178="",$Q178="Not set"),"",MATCH($Q178,Lists!$F$2:$F$4,0)-1)</f>
        <v>0</v>
      </c>
      <c r="S178" s="23"/>
      <c r="T178" s="23"/>
      <c r="U178" s="22" t="str">
        <f aca="false">IF(OR($Q178="",$Q178="OK",$Q178="Not set",NOT(ISNUMBER($G178))),"",ROUND($G178*IF($Q178="Danger",Lists!$M$15,Lists!$M$16),0))</f>
        <v/>
      </c>
      <c r="V178" s="22" t="str">
        <f aca="false">IF($U178="","",IF(OR($Q178="Danger",$U178&gt;=Lists!$M$10),"P1",IF($U178&gt;=Lists!$M$11,"P2","P3")))</f>
        <v/>
      </c>
      <c r="W178" s="24" t="str">
        <f aca="false">IF(OR($V178="",$B178=""),"",$B178+INDEX(Lists!$N$10:$N$12,MATCH($V178,Lists!$L$10:$L$12,0)))</f>
        <v/>
      </c>
      <c r="X178" s="13"/>
      <c r="Y178" s="13" t="s">
        <v>361</v>
      </c>
      <c r="Z178" s="13" t="s">
        <v>53</v>
      </c>
      <c r="AA178" s="17"/>
      <c r="AB178" s="13"/>
      <c r="AC178" s="22" t="str">
        <f aca="true">IF(OR($U178="",$B178=""),"",IF($AA178&lt;&gt;"",$AA178-$B178,TODAY()-$B178))</f>
        <v/>
      </c>
      <c r="AD178" s="22" t="str">
        <f aca="true">IF($W178="","",IF($Y178="Closed",IF($AA178="","Closed",IF($AA178&lt;=$W178,"Closed on time","Closed late")),IF(TODAY()&gt;$W178,"Overdue","Within time")))</f>
        <v/>
      </c>
      <c r="AE178" s="23"/>
      <c r="AF178" s="13"/>
      <c r="AG178" s="13"/>
      <c r="AH178" s="13"/>
      <c r="AI178" s="13"/>
      <c r="AJ178" s="13"/>
    </row>
    <row r="179" customFormat="false" ht="15" hidden="false" customHeight="false" outlineLevel="0" collapsed="false">
      <c r="A179" s="22" t="str">
        <f aca="false">IF($C179="","","R"&amp;TEXT(ROW()-4,"00000"))</f>
        <v>R00175</v>
      </c>
      <c r="B179" s="17" t="n">
        <v>46127</v>
      </c>
      <c r="C179" s="13" t="s">
        <v>230</v>
      </c>
      <c r="D179" s="22" t="str">
        <f aca="false">IF($C179="","",IFERROR(INDEX(Asset_Register!$C$5:$C$1000,MATCH($C179,Asset_Register!$A$5:$A$1000,0)),"Not in register"))</f>
        <v>Final tower acid pump</v>
      </c>
      <c r="E179" s="22" t="str">
        <f aca="false">IF($C179="","",IFERROR(INDEX(Asset_Register!$D$5:$D$1000,MATCH($C179,Asset_Register!$A$5:$A$1000,0)),"Not in register"))</f>
        <v>Acid plant</v>
      </c>
      <c r="F179" s="22" t="str">
        <f aca="false">IF($C179="","",IFERROR(INDEX(Asset_Register!$R$5:$R$1000,MATCH($C179,Asset_Register!$A$5:$A$1000,0)),"Not in register"))</f>
        <v>B</v>
      </c>
      <c r="G179" s="22" t="n">
        <f aca="false">IF($C179="","",IFERROR(INDEX(Asset_Register!$Q$5:$Q$1000,MATCH($C179,Asset_Register!$A$5:$A$1000,0)),"Not in register"))</f>
        <v>66</v>
      </c>
      <c r="H179" s="13" t="s">
        <v>48</v>
      </c>
      <c r="I179" s="13" t="s">
        <v>171</v>
      </c>
      <c r="J179" s="23" t="s">
        <v>358</v>
      </c>
      <c r="K179" s="13" t="n">
        <v>3.9</v>
      </c>
      <c r="L179" s="13" t="s">
        <v>359</v>
      </c>
      <c r="M179" s="13" t="n">
        <v>4.5</v>
      </c>
      <c r="N179" s="13" t="n">
        <v>7.1</v>
      </c>
      <c r="O179" s="13" t="s">
        <v>360</v>
      </c>
      <c r="P179" s="13"/>
      <c r="Q179" s="22" t="str">
        <f aca="false">IF($C179="","",IF($P179&lt;&gt;"",$P179,IF(AND(ISNUMBER($K179),ISNUMBER($M179),ISNUMBER($N179)),IF($O179="Lower is worse",IF($K179&lt;=$N179,"Danger",IF($K179&lt;=$M179,"Alert","OK")),IF($K179&gt;=$N179,"Danger",IF($K179&gt;=$M179,"Alert","OK"))),"Not set")))</f>
        <v>OK</v>
      </c>
      <c r="R179" s="22" t="n">
        <f aca="false">IF(OR($Q179="",$Q179="Not set"),"",MATCH($Q179,Lists!$F$2:$F$4,0)-1)</f>
        <v>0</v>
      </c>
      <c r="S179" s="23"/>
      <c r="T179" s="23"/>
      <c r="U179" s="22" t="str">
        <f aca="false">IF(OR($Q179="",$Q179="OK",$Q179="Not set",NOT(ISNUMBER($G179))),"",ROUND($G179*IF($Q179="Danger",Lists!$M$15,Lists!$M$16),0))</f>
        <v/>
      </c>
      <c r="V179" s="22" t="str">
        <f aca="false">IF($U179="","",IF(OR($Q179="Danger",$U179&gt;=Lists!$M$10),"P1",IF($U179&gt;=Lists!$M$11,"P2","P3")))</f>
        <v/>
      </c>
      <c r="W179" s="24" t="str">
        <f aca="false">IF(OR($V179="",$B179=""),"",$B179+INDEX(Lists!$N$10:$N$12,MATCH($V179,Lists!$L$10:$L$12,0)))</f>
        <v/>
      </c>
      <c r="X179" s="13"/>
      <c r="Y179" s="13" t="s">
        <v>361</v>
      </c>
      <c r="Z179" s="13" t="s">
        <v>53</v>
      </c>
      <c r="AA179" s="17"/>
      <c r="AB179" s="13"/>
      <c r="AC179" s="22" t="str">
        <f aca="true">IF(OR($U179="",$B179=""),"",IF($AA179&lt;&gt;"",$AA179-$B179,TODAY()-$B179))</f>
        <v/>
      </c>
      <c r="AD179" s="22" t="str">
        <f aca="true">IF($W179="","",IF($Y179="Closed",IF($AA179="","Closed",IF($AA179&lt;=$W179,"Closed on time","Closed late")),IF(TODAY()&gt;$W179,"Overdue","Within time")))</f>
        <v/>
      </c>
      <c r="AE179" s="23"/>
      <c r="AF179" s="13"/>
      <c r="AG179" s="13"/>
      <c r="AH179" s="13"/>
      <c r="AI179" s="13"/>
      <c r="AJ179" s="13"/>
    </row>
    <row r="180" customFormat="false" ht="15" hidden="false" customHeight="false" outlineLevel="0" collapsed="false">
      <c r="A180" s="22" t="str">
        <f aca="false">IF($C180="","","R"&amp;TEXT(ROW()-4,"00000"))</f>
        <v>R00176</v>
      </c>
      <c r="B180" s="17" t="n">
        <v>46130</v>
      </c>
      <c r="C180" s="13" t="s">
        <v>266</v>
      </c>
      <c r="D180" s="22" t="str">
        <f aca="false">IF($C180="","",IFERROR(INDEX(Asset_Register!$C$5:$C$1000,MATCH($C180,Asset_Register!$A$5:$A$1000,0)),"Not in register"))</f>
        <v>Acid transfer line</v>
      </c>
      <c r="E180" s="22" t="str">
        <f aca="false">IF($C180="","",IFERROR(INDEX(Asset_Register!$D$5:$D$1000,MATCH($C180,Asset_Register!$A$5:$A$1000,0)),"Not in register"))</f>
        <v>Acid plant</v>
      </c>
      <c r="F180" s="22" t="str">
        <f aca="false">IF($C180="","",IFERROR(INDEX(Asset_Register!$R$5:$R$1000,MATCH($C180,Asset_Register!$A$5:$A$1000,0)),"Not in register"))</f>
        <v>A</v>
      </c>
      <c r="G180" s="22" t="n">
        <f aca="false">IF($C180="","",IFERROR(INDEX(Asset_Register!$Q$5:$Q$1000,MATCH($C180,Asset_Register!$A$5:$A$1000,0)),"Not in register"))</f>
        <v>81</v>
      </c>
      <c r="H180" s="13" t="s">
        <v>69</v>
      </c>
      <c r="I180" s="13" t="s">
        <v>173</v>
      </c>
      <c r="J180" s="23" t="s">
        <v>373</v>
      </c>
      <c r="K180" s="13" t="n">
        <v>5.1</v>
      </c>
      <c r="L180" s="13" t="s">
        <v>374</v>
      </c>
      <c r="M180" s="13" t="n">
        <v>4.5</v>
      </c>
      <c r="N180" s="13" t="n">
        <v>4</v>
      </c>
      <c r="O180" s="13" t="s">
        <v>375</v>
      </c>
      <c r="P180" s="13"/>
      <c r="Q180" s="22" t="str">
        <f aca="false">IF($C180="","",IF($P180&lt;&gt;"",$P180,IF(AND(ISNUMBER($K180),ISNUMBER($M180),ISNUMBER($N180)),IF($O180="Lower is worse",IF($K180&lt;=$N180,"Danger",IF($K180&lt;=$M180,"Alert","OK")),IF($K180&gt;=$N180,"Danger",IF($K180&gt;=$M180,"Alert","OK"))),"Not set")))</f>
        <v>OK</v>
      </c>
      <c r="R180" s="22" t="n">
        <f aca="false">IF(OR($Q180="",$Q180="Not set"),"",MATCH($Q180,Lists!$F$2:$F$4,0)-1)</f>
        <v>0</v>
      </c>
      <c r="S180" s="23"/>
      <c r="T180" s="23"/>
      <c r="U180" s="22" t="str">
        <f aca="false">IF(OR($Q180="",$Q180="OK",$Q180="Not set",NOT(ISNUMBER($G180))),"",ROUND($G180*IF($Q180="Danger",Lists!$M$15,Lists!$M$16),0))</f>
        <v/>
      </c>
      <c r="V180" s="22" t="str">
        <f aca="false">IF($U180="","",IF(OR($Q180="Danger",$U180&gt;=Lists!$M$10),"P1",IF($U180&gt;=Lists!$M$11,"P2","P3")))</f>
        <v/>
      </c>
      <c r="W180" s="24" t="str">
        <f aca="false">IF(OR($V180="",$B180=""),"",$B180+INDEX(Lists!$N$10:$N$12,MATCH($V180,Lists!$L$10:$L$12,0)))</f>
        <v/>
      </c>
      <c r="X180" s="13"/>
      <c r="Y180" s="13" t="s">
        <v>361</v>
      </c>
      <c r="Z180" s="13" t="s">
        <v>376</v>
      </c>
      <c r="AA180" s="17"/>
      <c r="AB180" s="13"/>
      <c r="AC180" s="22" t="str">
        <f aca="true">IF(OR($U180="",$B180=""),"",IF($AA180&lt;&gt;"",$AA180-$B180,TODAY()-$B180))</f>
        <v/>
      </c>
      <c r="AD180" s="22" t="str">
        <f aca="true">IF($W180="","",IF($Y180="Closed",IF($AA180="","Closed",IF($AA180&lt;=$W180,"Closed on time","Closed late")),IF(TODAY()&gt;$W180,"Overdue","Within time")))</f>
        <v/>
      </c>
      <c r="AE180" s="23"/>
      <c r="AF180" s="13"/>
      <c r="AG180" s="13"/>
      <c r="AH180" s="13"/>
      <c r="AI180" s="13"/>
      <c r="AJ180" s="13"/>
    </row>
    <row r="181" customFormat="false" ht="23.85" hidden="false" customHeight="false" outlineLevel="0" collapsed="false">
      <c r="A181" s="22" t="str">
        <f aca="false">IF($C181="","","R"&amp;TEXT(ROW()-4,"00000"))</f>
        <v>R00177</v>
      </c>
      <c r="B181" s="17" t="n">
        <v>46132</v>
      </c>
      <c r="C181" s="13" t="s">
        <v>215</v>
      </c>
      <c r="D181" s="22" t="str">
        <f aca="false">IF($C181="","",IFERROR(INDEX(Asset_Register!$C$5:$C$1000,MATCH($C181,Asset_Register!$A$5:$A$1000,0)),"Not in register"))</f>
        <v>SO2 converter</v>
      </c>
      <c r="E181" s="22" t="str">
        <f aca="false">IF($C181="","",IFERROR(INDEX(Asset_Register!$D$5:$D$1000,MATCH($C181,Asset_Register!$A$5:$A$1000,0)),"Not in register"))</f>
        <v>Acid plant</v>
      </c>
      <c r="F181" s="22" t="str">
        <f aca="false">IF($C181="","",IFERROR(INDEX(Asset_Register!$R$5:$R$1000,MATCH($C181,Asset_Register!$A$5:$A$1000,0)),"Not in register"))</f>
        <v>A</v>
      </c>
      <c r="G181" s="22" t="n">
        <f aca="false">IF($C181="","",IFERROR(INDEX(Asset_Register!$Q$5:$Q$1000,MATCH($C181,Asset_Register!$A$5:$A$1000,0)),"Not in register"))</f>
        <v>86</v>
      </c>
      <c r="H181" s="13" t="s">
        <v>54</v>
      </c>
      <c r="I181" s="13" t="s">
        <v>55</v>
      </c>
      <c r="J181" s="23" t="s">
        <v>377</v>
      </c>
      <c r="K181" s="13" t="n">
        <v>10</v>
      </c>
      <c r="L181" s="13" t="s">
        <v>367</v>
      </c>
      <c r="M181" s="13" t="n">
        <v>30</v>
      </c>
      <c r="N181" s="13" t="n">
        <v>60</v>
      </c>
      <c r="O181" s="13" t="s">
        <v>360</v>
      </c>
      <c r="P181" s="13"/>
      <c r="Q181" s="22" t="str">
        <f aca="false">IF($C181="","",IF($P181&lt;&gt;"",$P181,IF(AND(ISNUMBER($K181),ISNUMBER($M181),ISNUMBER($N181)),IF($O181="Lower is worse",IF($K181&lt;=$N181,"Danger",IF($K181&lt;=$M181,"Alert","OK")),IF($K181&gt;=$N181,"Danger",IF($K181&gt;=$M181,"Alert","OK"))),"Not set")))</f>
        <v>OK</v>
      </c>
      <c r="R181" s="22" t="n">
        <f aca="false">IF(OR($Q181="",$Q181="Not set"),"",MATCH($Q181,Lists!$F$2:$F$4,0)-1)</f>
        <v>0</v>
      </c>
      <c r="S181" s="23"/>
      <c r="T181" s="23"/>
      <c r="U181" s="22" t="str">
        <f aca="false">IF(OR($Q181="",$Q181="OK",$Q181="Not set",NOT(ISNUMBER($G181))),"",ROUND($G181*IF($Q181="Danger",Lists!$M$15,Lists!$M$16),0))</f>
        <v/>
      </c>
      <c r="V181" s="22" t="str">
        <f aca="false">IF($U181="","",IF(OR($Q181="Danger",$U181&gt;=Lists!$M$10),"P1",IF($U181&gt;=Lists!$M$11,"P2","P3")))</f>
        <v/>
      </c>
      <c r="W181" s="24" t="str">
        <f aca="false">IF(OR($V181="",$B181=""),"",$B181+INDEX(Lists!$N$10:$N$12,MATCH($V181,Lists!$L$10:$L$12,0)))</f>
        <v/>
      </c>
      <c r="X181" s="13"/>
      <c r="Y181" s="13" t="s">
        <v>361</v>
      </c>
      <c r="Z181" s="13" t="s">
        <v>53</v>
      </c>
      <c r="AA181" s="17"/>
      <c r="AB181" s="13"/>
      <c r="AC181" s="22" t="str">
        <f aca="true">IF(OR($U181="",$B181=""),"",IF($AA181&lt;&gt;"",$AA181-$B181,TODAY()-$B181))</f>
        <v/>
      </c>
      <c r="AD181" s="22" t="str">
        <f aca="true">IF($W181="","",IF($Y181="Closed",IF($AA181="","Closed",IF($AA181&lt;=$W181,"Closed on time","Closed late")),IF(TODAY()&gt;$W181,"Overdue","Within time")))</f>
        <v/>
      </c>
      <c r="AE181" s="23"/>
      <c r="AF181" s="13"/>
      <c r="AG181" s="13"/>
      <c r="AH181" s="13"/>
      <c r="AI181" s="13"/>
      <c r="AJ181" s="13"/>
    </row>
    <row r="182" customFormat="false" ht="15" hidden="false" customHeight="false" outlineLevel="0" collapsed="false">
      <c r="A182" s="22" t="str">
        <f aca="false">IF($C182="","","R"&amp;TEXT(ROW()-4,"00000"))</f>
        <v>R00178</v>
      </c>
      <c r="B182" s="17" t="n">
        <v>46134</v>
      </c>
      <c r="C182" s="13" t="s">
        <v>220</v>
      </c>
      <c r="D182" s="22" t="str">
        <f aca="false">IF($C182="","",IFERROR(INDEX(Asset_Register!$C$5:$C$1000,MATCH($C182,Asset_Register!$A$5:$A$1000,0)),"Not in register"))</f>
        <v>Drying tower acid pump</v>
      </c>
      <c r="E182" s="22" t="str">
        <f aca="false">IF($C182="","",IFERROR(INDEX(Asset_Register!$D$5:$D$1000,MATCH($C182,Asset_Register!$A$5:$A$1000,0)),"Not in register"))</f>
        <v>Acid plant</v>
      </c>
      <c r="F182" s="22" t="str">
        <f aca="false">IF($C182="","",IFERROR(INDEX(Asset_Register!$R$5:$R$1000,MATCH($C182,Asset_Register!$A$5:$A$1000,0)),"Not in register"))</f>
        <v>A</v>
      </c>
      <c r="G182" s="22" t="n">
        <f aca="false">IF($C182="","",IFERROR(INDEX(Asset_Register!$Q$5:$Q$1000,MATCH($C182,Asset_Register!$A$5:$A$1000,0)),"Not in register"))</f>
        <v>74</v>
      </c>
      <c r="H182" s="13" t="s">
        <v>48</v>
      </c>
      <c r="I182" s="13" t="s">
        <v>171</v>
      </c>
      <c r="J182" s="23" t="s">
        <v>358</v>
      </c>
      <c r="K182" s="13" t="n">
        <v>2.4</v>
      </c>
      <c r="L182" s="13" t="s">
        <v>359</v>
      </c>
      <c r="M182" s="13" t="n">
        <v>4.5</v>
      </c>
      <c r="N182" s="13" t="n">
        <v>7.1</v>
      </c>
      <c r="O182" s="13" t="s">
        <v>360</v>
      </c>
      <c r="P182" s="13"/>
      <c r="Q182" s="22" t="str">
        <f aca="false">IF($C182="","",IF($P182&lt;&gt;"",$P182,IF(AND(ISNUMBER($K182),ISNUMBER($M182),ISNUMBER($N182)),IF($O182="Lower is worse",IF($K182&lt;=$N182,"Danger",IF($K182&lt;=$M182,"Alert","OK")),IF($K182&gt;=$N182,"Danger",IF($K182&gt;=$M182,"Alert","OK"))),"Not set")))</f>
        <v>OK</v>
      </c>
      <c r="R182" s="22" t="n">
        <f aca="false">IF(OR($Q182="",$Q182="Not set"),"",MATCH($Q182,Lists!$F$2:$F$4,0)-1)</f>
        <v>0</v>
      </c>
      <c r="S182" s="23"/>
      <c r="T182" s="23"/>
      <c r="U182" s="22" t="str">
        <f aca="false">IF(OR($Q182="",$Q182="OK",$Q182="Not set",NOT(ISNUMBER($G182))),"",ROUND($G182*IF($Q182="Danger",Lists!$M$15,Lists!$M$16),0))</f>
        <v/>
      </c>
      <c r="V182" s="22" t="str">
        <f aca="false">IF($U182="","",IF(OR($Q182="Danger",$U182&gt;=Lists!$M$10),"P1",IF($U182&gt;=Lists!$M$11,"P2","P3")))</f>
        <v/>
      </c>
      <c r="W182" s="24" t="str">
        <f aca="false">IF(OR($V182="",$B182=""),"",$B182+INDEX(Lists!$N$10:$N$12,MATCH($V182,Lists!$L$10:$L$12,0)))</f>
        <v/>
      </c>
      <c r="X182" s="13"/>
      <c r="Y182" s="13" t="s">
        <v>361</v>
      </c>
      <c r="Z182" s="13" t="s">
        <v>53</v>
      </c>
      <c r="AA182" s="17"/>
      <c r="AB182" s="13"/>
      <c r="AC182" s="22" t="str">
        <f aca="true">IF(OR($U182="",$B182=""),"",IF($AA182&lt;&gt;"",$AA182-$B182,TODAY()-$B182))</f>
        <v/>
      </c>
      <c r="AD182" s="22" t="str">
        <f aca="true">IF($W182="","",IF($Y182="Closed",IF($AA182="","Closed",IF($AA182&lt;=$W182,"Closed on time","Closed late")),IF(TODAY()&gt;$W182,"Overdue","Within time")))</f>
        <v/>
      </c>
      <c r="AE182" s="23"/>
      <c r="AF182" s="13"/>
      <c r="AG182" s="13"/>
      <c r="AH182" s="13"/>
      <c r="AI182" s="13"/>
      <c r="AJ182" s="13"/>
    </row>
    <row r="183" customFormat="false" ht="15" hidden="false" customHeight="false" outlineLevel="0" collapsed="false">
      <c r="A183" s="22" t="str">
        <f aca="false">IF($C183="","","R"&amp;TEXT(ROW()-4,"00000"))</f>
        <v>R00179</v>
      </c>
      <c r="B183" s="17" t="n">
        <v>46134</v>
      </c>
      <c r="C183" s="13" t="s">
        <v>227</v>
      </c>
      <c r="D183" s="22" t="str">
        <f aca="false">IF($C183="","",IFERROR(INDEX(Asset_Register!$C$5:$C$1000,MATCH($C183,Asset_Register!$A$5:$A$1000,0)),"Not in register"))</f>
        <v>Interpass tower acid pump</v>
      </c>
      <c r="E183" s="22" t="str">
        <f aca="false">IF($C183="","",IFERROR(INDEX(Asset_Register!$D$5:$D$1000,MATCH($C183,Asset_Register!$A$5:$A$1000,0)),"Not in register"))</f>
        <v>Acid plant</v>
      </c>
      <c r="F183" s="22" t="str">
        <f aca="false">IF($C183="","",IFERROR(INDEX(Asset_Register!$R$5:$R$1000,MATCH($C183,Asset_Register!$A$5:$A$1000,0)),"Not in register"))</f>
        <v>A</v>
      </c>
      <c r="G183" s="22" t="n">
        <f aca="false">IF($C183="","",IFERROR(INDEX(Asset_Register!$Q$5:$Q$1000,MATCH($C183,Asset_Register!$A$5:$A$1000,0)),"Not in register"))</f>
        <v>76</v>
      </c>
      <c r="H183" s="13" t="s">
        <v>48</v>
      </c>
      <c r="I183" s="13" t="s">
        <v>171</v>
      </c>
      <c r="J183" s="23" t="s">
        <v>358</v>
      </c>
      <c r="K183" s="13" t="n">
        <v>2.3</v>
      </c>
      <c r="L183" s="13" t="s">
        <v>359</v>
      </c>
      <c r="M183" s="13" t="n">
        <v>4.5</v>
      </c>
      <c r="N183" s="13" t="n">
        <v>7.1</v>
      </c>
      <c r="O183" s="13" t="s">
        <v>360</v>
      </c>
      <c r="P183" s="13"/>
      <c r="Q183" s="22" t="str">
        <f aca="false">IF($C183="","",IF($P183&lt;&gt;"",$P183,IF(AND(ISNUMBER($K183),ISNUMBER($M183),ISNUMBER($N183)),IF($O183="Lower is worse",IF($K183&lt;=$N183,"Danger",IF($K183&lt;=$M183,"Alert","OK")),IF($K183&gt;=$N183,"Danger",IF($K183&gt;=$M183,"Alert","OK"))),"Not set")))</f>
        <v>OK</v>
      </c>
      <c r="R183" s="22" t="n">
        <f aca="false">IF(OR($Q183="",$Q183="Not set"),"",MATCH($Q183,Lists!$F$2:$F$4,0)-1)</f>
        <v>0</v>
      </c>
      <c r="S183" s="23"/>
      <c r="T183" s="23"/>
      <c r="U183" s="22" t="str">
        <f aca="false">IF(OR($Q183="",$Q183="OK",$Q183="Not set",NOT(ISNUMBER($G183))),"",ROUND($G183*IF($Q183="Danger",Lists!$M$15,Lists!$M$16),0))</f>
        <v/>
      </c>
      <c r="V183" s="22" t="str">
        <f aca="false">IF($U183="","",IF(OR($Q183="Danger",$U183&gt;=Lists!$M$10),"P1",IF($U183&gt;=Lists!$M$11,"P2","P3")))</f>
        <v/>
      </c>
      <c r="W183" s="24" t="str">
        <f aca="false">IF(OR($V183="",$B183=""),"",$B183+INDEX(Lists!$N$10:$N$12,MATCH($V183,Lists!$L$10:$L$12,0)))</f>
        <v/>
      </c>
      <c r="X183" s="13"/>
      <c r="Y183" s="13" t="s">
        <v>361</v>
      </c>
      <c r="Z183" s="13" t="s">
        <v>53</v>
      </c>
      <c r="AA183" s="17"/>
      <c r="AB183" s="13"/>
      <c r="AC183" s="22" t="str">
        <f aca="true">IF(OR($U183="",$B183=""),"",IF($AA183&lt;&gt;"",$AA183-$B183,TODAY()-$B183))</f>
        <v/>
      </c>
      <c r="AD183" s="22" t="str">
        <f aca="true">IF($W183="","",IF($Y183="Closed",IF($AA183="","Closed",IF($AA183&lt;=$W183,"Closed on time","Closed late")),IF(TODAY()&gt;$W183,"Overdue","Within time")))</f>
        <v/>
      </c>
      <c r="AE183" s="23"/>
      <c r="AF183" s="13"/>
      <c r="AG183" s="13"/>
      <c r="AH183" s="13"/>
      <c r="AI183" s="13"/>
      <c r="AJ183" s="13"/>
    </row>
    <row r="184" customFormat="false" ht="15" hidden="false" customHeight="false" outlineLevel="0" collapsed="false">
      <c r="A184" s="22" t="str">
        <f aca="false">IF($C184="","","R"&amp;TEXT(ROW()-4,"00000"))</f>
        <v>R00180</v>
      </c>
      <c r="B184" s="17" t="n">
        <v>46134</v>
      </c>
      <c r="C184" s="13" t="s">
        <v>220</v>
      </c>
      <c r="D184" s="22" t="str">
        <f aca="false">IF($C184="","",IFERROR(INDEX(Asset_Register!$C$5:$C$1000,MATCH($C184,Asset_Register!$A$5:$A$1000,0)),"Not in register"))</f>
        <v>Drying tower acid pump</v>
      </c>
      <c r="E184" s="22" t="str">
        <f aca="false">IF($C184="","",IFERROR(INDEX(Asset_Register!$D$5:$D$1000,MATCH($C184,Asset_Register!$A$5:$A$1000,0)),"Not in register"))</f>
        <v>Acid plant</v>
      </c>
      <c r="F184" s="22" t="str">
        <f aca="false">IF($C184="","",IFERROR(INDEX(Asset_Register!$R$5:$R$1000,MATCH($C184,Asset_Register!$A$5:$A$1000,0)),"Not in register"))</f>
        <v>A</v>
      </c>
      <c r="G184" s="22" t="n">
        <f aca="false">IF($C184="","",IFERROR(INDEX(Asset_Register!$Q$5:$Q$1000,MATCH($C184,Asset_Register!$A$5:$A$1000,0)),"Not in register"))</f>
        <v>74</v>
      </c>
      <c r="H184" s="13" t="s">
        <v>74</v>
      </c>
      <c r="I184" s="13" t="s">
        <v>75</v>
      </c>
      <c r="J184" s="23" t="s">
        <v>379</v>
      </c>
      <c r="K184" s="13" t="n">
        <v>8</v>
      </c>
      <c r="L184" s="13" t="s">
        <v>365</v>
      </c>
      <c r="M184" s="13" t="n">
        <v>50</v>
      </c>
      <c r="N184" s="13" t="n">
        <v>100</v>
      </c>
      <c r="O184" s="13" t="s">
        <v>360</v>
      </c>
      <c r="P184" s="13"/>
      <c r="Q184" s="22" t="str">
        <f aca="false">IF($C184="","",IF($P184&lt;&gt;"",$P184,IF(AND(ISNUMBER($K184),ISNUMBER($M184),ISNUMBER($N184)),IF($O184="Lower is worse",IF($K184&lt;=$N184,"Danger",IF($K184&lt;=$M184,"Alert","OK")),IF($K184&gt;=$N184,"Danger",IF($K184&gt;=$M184,"Alert","OK"))),"Not set")))</f>
        <v>OK</v>
      </c>
      <c r="R184" s="22" t="n">
        <f aca="false">IF(OR($Q184="",$Q184="Not set"),"",MATCH($Q184,Lists!$F$2:$F$4,0)-1)</f>
        <v>0</v>
      </c>
      <c r="S184" s="23"/>
      <c r="T184" s="23"/>
      <c r="U184" s="22" t="str">
        <f aca="false">IF(OR($Q184="",$Q184="OK",$Q184="Not set",NOT(ISNUMBER($G184))),"",ROUND($G184*IF($Q184="Danger",Lists!$M$15,Lists!$M$16),0))</f>
        <v/>
      </c>
      <c r="V184" s="22" t="str">
        <f aca="false">IF($U184="","",IF(OR($Q184="Danger",$U184&gt;=Lists!$M$10),"P1",IF($U184&gt;=Lists!$M$11,"P2","P3")))</f>
        <v/>
      </c>
      <c r="W184" s="24" t="str">
        <f aca="false">IF(OR($V184="",$B184=""),"",$B184+INDEX(Lists!$N$10:$N$12,MATCH($V184,Lists!$L$10:$L$12,0)))</f>
        <v/>
      </c>
      <c r="X184" s="13"/>
      <c r="Y184" s="13" t="s">
        <v>361</v>
      </c>
      <c r="Z184" s="13" t="s">
        <v>53</v>
      </c>
      <c r="AA184" s="17"/>
      <c r="AB184" s="13"/>
      <c r="AC184" s="22" t="str">
        <f aca="true">IF(OR($U184="",$B184=""),"",IF($AA184&lt;&gt;"",$AA184-$B184,TODAY()-$B184))</f>
        <v/>
      </c>
      <c r="AD184" s="22" t="str">
        <f aca="true">IF($W184="","",IF($Y184="Closed",IF($AA184="","Closed",IF($AA184&lt;=$W184,"Closed on time","Closed late")),IF(TODAY()&gt;$W184,"Overdue","Within time")))</f>
        <v/>
      </c>
      <c r="AE184" s="23"/>
      <c r="AF184" s="13"/>
      <c r="AG184" s="13"/>
      <c r="AH184" s="13"/>
      <c r="AI184" s="13"/>
      <c r="AJ184" s="13"/>
    </row>
    <row r="185" customFormat="false" ht="15" hidden="false" customHeight="false" outlineLevel="0" collapsed="false">
      <c r="A185" s="22" t="str">
        <f aca="false">IF($C185="","","R"&amp;TEXT(ROW()-4,"00000"))</f>
        <v>R00181</v>
      </c>
      <c r="B185" s="17" t="n">
        <v>46136</v>
      </c>
      <c r="C185" s="13" t="s">
        <v>281</v>
      </c>
      <c r="D185" s="22" t="str">
        <f aca="false">IF($C185="","",IFERROR(INDEX(Asset_Register!$C$5:$C$1000,MATCH($C185,Asset_Register!$A$5:$A$1000,0)),"Not in register"))</f>
        <v>Transformer TX-01</v>
      </c>
      <c r="E185" s="22" t="str">
        <f aca="false">IF($C185="","",IFERROR(INDEX(Asset_Register!$D$5:$D$1000,MATCH($C185,Asset_Register!$A$5:$A$1000,0)),"Not in register"))</f>
        <v>Substation</v>
      </c>
      <c r="F185" s="22" t="str">
        <f aca="false">IF($C185="","",IFERROR(INDEX(Asset_Register!$R$5:$R$1000,MATCH($C185,Asset_Register!$A$5:$A$1000,0)),"Not in register"))</f>
        <v>A</v>
      </c>
      <c r="G185" s="22" t="n">
        <f aca="false">IF($C185="","",IFERROR(INDEX(Asset_Register!$Q$5:$Q$1000,MATCH($C185,Asset_Register!$A$5:$A$1000,0)),"Not in register"))</f>
        <v>86</v>
      </c>
      <c r="H185" s="13" t="s">
        <v>59</v>
      </c>
      <c r="I185" s="13" t="s">
        <v>55</v>
      </c>
      <c r="J185" s="23" t="s">
        <v>380</v>
      </c>
      <c r="K185" s="13" t="n">
        <v>2</v>
      </c>
      <c r="L185" s="13" t="s">
        <v>367</v>
      </c>
      <c r="M185" s="13" t="n">
        <v>4</v>
      </c>
      <c r="N185" s="13" t="n">
        <v>15</v>
      </c>
      <c r="O185" s="13" t="s">
        <v>360</v>
      </c>
      <c r="P185" s="13"/>
      <c r="Q185" s="22" t="str">
        <f aca="false">IF($C185="","",IF($P185&lt;&gt;"",$P185,IF(AND(ISNUMBER($K185),ISNUMBER($M185),ISNUMBER($N185)),IF($O185="Lower is worse",IF($K185&lt;=$N185,"Danger",IF($K185&lt;=$M185,"Alert","OK")),IF($K185&gt;=$N185,"Danger",IF($K185&gt;=$M185,"Alert","OK"))),"Not set")))</f>
        <v>OK</v>
      </c>
      <c r="R185" s="22" t="n">
        <f aca="false">IF(OR($Q185="",$Q185="Not set"),"",MATCH($Q185,Lists!$F$2:$F$4,0)-1)</f>
        <v>0</v>
      </c>
      <c r="S185" s="23"/>
      <c r="T185" s="23"/>
      <c r="U185" s="22" t="str">
        <f aca="false">IF(OR($Q185="",$Q185="OK",$Q185="Not set",NOT(ISNUMBER($G185))),"",ROUND($G185*IF($Q185="Danger",Lists!$M$15,Lists!$M$16),0))</f>
        <v/>
      </c>
      <c r="V185" s="22" t="str">
        <f aca="false">IF($U185="","",IF(OR($Q185="Danger",$U185&gt;=Lists!$M$10),"P1",IF($U185&gt;=Lists!$M$11,"P2","P3")))</f>
        <v/>
      </c>
      <c r="W185" s="24" t="str">
        <f aca="false">IF(OR($V185="",$B185=""),"",$B185+INDEX(Lists!$N$10:$N$12,MATCH($V185,Lists!$L$10:$L$12,0)))</f>
        <v/>
      </c>
      <c r="X185" s="13"/>
      <c r="Y185" s="13" t="s">
        <v>361</v>
      </c>
      <c r="Z185" s="13" t="s">
        <v>381</v>
      </c>
      <c r="AA185" s="17"/>
      <c r="AB185" s="13"/>
      <c r="AC185" s="22" t="str">
        <f aca="true">IF(OR($U185="",$B185=""),"",IF($AA185&lt;&gt;"",$AA185-$B185,TODAY()-$B185))</f>
        <v/>
      </c>
      <c r="AD185" s="22" t="str">
        <f aca="true">IF($W185="","",IF($Y185="Closed",IF($AA185="","Closed",IF($AA185&lt;=$W185,"Closed on time","Closed late")),IF(TODAY()&gt;$W185,"Overdue","Within time")))</f>
        <v/>
      </c>
      <c r="AE185" s="23"/>
      <c r="AF185" s="13"/>
      <c r="AG185" s="13"/>
      <c r="AH185" s="13"/>
      <c r="AI185" s="13"/>
      <c r="AJ185" s="13"/>
    </row>
    <row r="186" customFormat="false" ht="15" hidden="false" customHeight="false" outlineLevel="0" collapsed="false">
      <c r="A186" s="22" t="str">
        <f aca="false">IF($C186="","","R"&amp;TEXT(ROW()-4,"00000"))</f>
        <v>R00182</v>
      </c>
      <c r="B186" s="17" t="n">
        <v>46136</v>
      </c>
      <c r="C186" s="13" t="s">
        <v>287</v>
      </c>
      <c r="D186" s="22" t="str">
        <f aca="false">IF($C186="","",IFERROR(INDEX(Asset_Register!$C$5:$C$1000,MATCH($C186,Asset_Register!$A$5:$A$1000,0)),"Not in register"))</f>
        <v>Acid plant MCC</v>
      </c>
      <c r="E186" s="22" t="str">
        <f aca="false">IF($C186="","",IFERROR(INDEX(Asset_Register!$D$5:$D$1000,MATCH($C186,Asset_Register!$A$5:$A$1000,0)),"Not in register"))</f>
        <v>Substation</v>
      </c>
      <c r="F186" s="22" t="str">
        <f aca="false">IF($C186="","",IFERROR(INDEX(Asset_Register!$R$5:$R$1000,MATCH($C186,Asset_Register!$A$5:$A$1000,0)),"Not in register"))</f>
        <v>A</v>
      </c>
      <c r="G186" s="22" t="n">
        <f aca="false">IF($C186="","",IFERROR(INDEX(Asset_Register!$Q$5:$Q$1000,MATCH($C186,Asset_Register!$A$5:$A$1000,0)),"Not in register"))</f>
        <v>82</v>
      </c>
      <c r="H186" s="13" t="s">
        <v>54</v>
      </c>
      <c r="I186" s="13" t="s">
        <v>55</v>
      </c>
      <c r="J186" s="23" t="s">
        <v>382</v>
      </c>
      <c r="K186" s="13" t="n">
        <v>3</v>
      </c>
      <c r="L186" s="13" t="s">
        <v>367</v>
      </c>
      <c r="M186" s="13" t="n">
        <v>4</v>
      </c>
      <c r="N186" s="13" t="n">
        <v>15</v>
      </c>
      <c r="O186" s="13" t="s">
        <v>360</v>
      </c>
      <c r="P186" s="13"/>
      <c r="Q186" s="22" t="str">
        <f aca="false">IF($C186="","",IF($P186&lt;&gt;"",$P186,IF(AND(ISNUMBER($K186),ISNUMBER($M186),ISNUMBER($N186)),IF($O186="Lower is worse",IF($K186&lt;=$N186,"Danger",IF($K186&lt;=$M186,"Alert","OK")),IF($K186&gt;=$N186,"Danger",IF($K186&gt;=$M186,"Alert","OK"))),"Not set")))</f>
        <v>OK</v>
      </c>
      <c r="R186" s="22" t="n">
        <f aca="false">IF(OR($Q186="",$Q186="Not set"),"",MATCH($Q186,Lists!$F$2:$F$4,0)-1)</f>
        <v>0</v>
      </c>
      <c r="S186" s="23"/>
      <c r="T186" s="23"/>
      <c r="U186" s="22" t="str">
        <f aca="false">IF(OR($Q186="",$Q186="OK",$Q186="Not set",NOT(ISNUMBER($G186))),"",ROUND($G186*IF($Q186="Danger",Lists!$M$15,Lists!$M$16),0))</f>
        <v/>
      </c>
      <c r="V186" s="22" t="str">
        <f aca="false">IF($U186="","",IF(OR($Q186="Danger",$U186&gt;=Lists!$M$10),"P1",IF($U186&gt;=Lists!$M$11,"P2","P3")))</f>
        <v/>
      </c>
      <c r="W186" s="24" t="str">
        <f aca="false">IF(OR($V186="",$B186=""),"",$B186+INDEX(Lists!$N$10:$N$12,MATCH($V186,Lists!$L$10:$L$12,0)))</f>
        <v/>
      </c>
      <c r="X186" s="13"/>
      <c r="Y186" s="13" t="s">
        <v>361</v>
      </c>
      <c r="Z186" s="13" t="s">
        <v>53</v>
      </c>
      <c r="AA186" s="17"/>
      <c r="AB186" s="13"/>
      <c r="AC186" s="22" t="str">
        <f aca="true">IF(OR($U186="",$B186=""),"",IF($AA186&lt;&gt;"",$AA186-$B186,TODAY()-$B186))</f>
        <v/>
      </c>
      <c r="AD186" s="22" t="str">
        <f aca="true">IF($W186="","",IF($Y186="Closed",IF($AA186="","Closed",IF($AA186&lt;=$W186,"Closed on time","Closed late")),IF(TODAY()&gt;$W186,"Overdue","Within time")))</f>
        <v/>
      </c>
      <c r="AE186" s="23"/>
      <c r="AF186" s="13"/>
      <c r="AG186" s="13"/>
      <c r="AH186" s="13"/>
      <c r="AI186" s="13"/>
      <c r="AJ186" s="13"/>
    </row>
    <row r="187" customFormat="false" ht="15" hidden="false" customHeight="false" outlineLevel="0" collapsed="false">
      <c r="A187" s="22" t="str">
        <f aca="false">IF($C187="","","R"&amp;TEXT(ROW()-4,"00000"))</f>
        <v>R00183</v>
      </c>
      <c r="B187" s="17" t="n">
        <v>46140</v>
      </c>
      <c r="C187" s="13" t="s">
        <v>291</v>
      </c>
      <c r="D187" s="22" t="str">
        <f aca="false">IF($C187="","",IFERROR(INDEX(Asset_Register!$C$5:$C$1000,MATCH($C187,Asset_Register!$A$5:$A$1000,0)),"Not in register"))</f>
        <v>Diesel generator Gen 1</v>
      </c>
      <c r="E187" s="22" t="str">
        <f aca="false">IF($C187="","",IFERROR(INDEX(Asset_Register!$D$5:$D$1000,MATCH($C187,Asset_Register!$A$5:$A$1000,0)),"Not in register"))</f>
        <v>Power plant</v>
      </c>
      <c r="F187" s="22" t="str">
        <f aca="false">IF($C187="","",IFERROR(INDEX(Asset_Register!$R$5:$R$1000,MATCH($C187,Asset_Register!$A$5:$A$1000,0)),"Not in register"))</f>
        <v>A</v>
      </c>
      <c r="G187" s="22" t="n">
        <f aca="false">IF($C187="","",IFERROR(INDEX(Asset_Register!$Q$5:$Q$1000,MATCH($C187,Asset_Register!$A$5:$A$1000,0)),"Not in register"))</f>
        <v>83</v>
      </c>
      <c r="H187" s="13" t="s">
        <v>78</v>
      </c>
      <c r="I187" s="13" t="s">
        <v>79</v>
      </c>
      <c r="J187" s="23" t="s">
        <v>383</v>
      </c>
      <c r="K187" s="13" t="n">
        <v>495</v>
      </c>
      <c r="L187" s="13" t="s">
        <v>367</v>
      </c>
      <c r="M187" s="13" t="n">
        <v>520</v>
      </c>
      <c r="N187" s="13" t="n">
        <v>580</v>
      </c>
      <c r="O187" s="13" t="s">
        <v>360</v>
      </c>
      <c r="P187" s="13"/>
      <c r="Q187" s="22" t="str">
        <f aca="false">IF($C187="","",IF($P187&lt;&gt;"",$P187,IF(AND(ISNUMBER($K187),ISNUMBER($M187),ISNUMBER($N187)),IF($O187="Lower is worse",IF($K187&lt;=$N187,"Danger",IF($K187&lt;=$M187,"Alert","OK")),IF($K187&gt;=$N187,"Danger",IF($K187&gt;=$M187,"Alert","OK"))),"Not set")))</f>
        <v>OK</v>
      </c>
      <c r="R187" s="22" t="n">
        <f aca="false">IF(OR($Q187="",$Q187="Not set"),"",MATCH($Q187,Lists!$F$2:$F$4,0)-1)</f>
        <v>0</v>
      </c>
      <c r="S187" s="23"/>
      <c r="T187" s="23"/>
      <c r="U187" s="22" t="str">
        <f aca="false">IF(OR($Q187="",$Q187="OK",$Q187="Not set",NOT(ISNUMBER($G187))),"",ROUND($G187*IF($Q187="Danger",Lists!$M$15,Lists!$M$16),0))</f>
        <v/>
      </c>
      <c r="V187" s="22" t="str">
        <f aca="false">IF($U187="","",IF(OR($Q187="Danger",$U187&gt;=Lists!$M$10),"P1",IF($U187&gt;=Lists!$M$11,"P2","P3")))</f>
        <v/>
      </c>
      <c r="W187" s="24" t="str">
        <f aca="false">IF(OR($V187="",$B187=""),"",$B187+INDEX(Lists!$N$10:$N$12,MATCH($V187,Lists!$L$10:$L$12,0)))</f>
        <v/>
      </c>
      <c r="X187" s="13"/>
      <c r="Y187" s="13" t="s">
        <v>361</v>
      </c>
      <c r="Z187" s="13" t="s">
        <v>82</v>
      </c>
      <c r="AA187" s="17"/>
      <c r="AB187" s="13"/>
      <c r="AC187" s="22" t="str">
        <f aca="true">IF(OR($U187="",$B187=""),"",IF($AA187&lt;&gt;"",$AA187-$B187,TODAY()-$B187))</f>
        <v/>
      </c>
      <c r="AD187" s="22" t="str">
        <f aca="true">IF($W187="","",IF($Y187="Closed",IF($AA187="","Closed",IF($AA187&lt;=$W187,"Closed on time","Closed late")),IF(TODAY()&gt;$W187,"Overdue","Within time")))</f>
        <v/>
      </c>
      <c r="AE187" s="23"/>
      <c r="AF187" s="13"/>
      <c r="AG187" s="13"/>
      <c r="AH187" s="13"/>
      <c r="AI187" s="13"/>
      <c r="AJ187" s="13"/>
    </row>
    <row r="188" customFormat="false" ht="23.85" hidden="false" customHeight="false" outlineLevel="0" collapsed="false">
      <c r="A188" s="22" t="str">
        <f aca="false">IF($C188="","","R"&amp;TEXT(ROW()-4,"00000"))</f>
        <v>R00184</v>
      </c>
      <c r="B188" s="17" t="n">
        <v>46140</v>
      </c>
      <c r="C188" s="13" t="s">
        <v>297</v>
      </c>
      <c r="D188" s="22" t="str">
        <f aca="false">IF($C188="","",IFERROR(INDEX(Asset_Register!$C$5:$C$1000,MATCH($C188,Asset_Register!$A$5:$A$1000,0)),"Not in register"))</f>
        <v>Diesel generator Gen 2</v>
      </c>
      <c r="E188" s="22" t="str">
        <f aca="false">IF($C188="","",IFERROR(INDEX(Asset_Register!$D$5:$D$1000,MATCH($C188,Asset_Register!$A$5:$A$1000,0)),"Not in register"))</f>
        <v>Power plant</v>
      </c>
      <c r="F188" s="22" t="str">
        <f aca="false">IF($C188="","",IFERROR(INDEX(Asset_Register!$R$5:$R$1000,MATCH($C188,Asset_Register!$A$5:$A$1000,0)),"Not in register"))</f>
        <v>A</v>
      </c>
      <c r="G188" s="22" t="n">
        <f aca="false">IF($C188="","",IFERROR(INDEX(Asset_Register!$Q$5:$Q$1000,MATCH($C188,Asset_Register!$A$5:$A$1000,0)),"Not in register"))</f>
        <v>79</v>
      </c>
      <c r="H188" s="13" t="s">
        <v>78</v>
      </c>
      <c r="I188" s="13" t="s">
        <v>79</v>
      </c>
      <c r="J188" s="23" t="s">
        <v>384</v>
      </c>
      <c r="K188" s="13" t="n">
        <v>26</v>
      </c>
      <c r="L188" s="13" t="s">
        <v>367</v>
      </c>
      <c r="M188" s="13" t="n">
        <v>50</v>
      </c>
      <c r="N188" s="13" t="n">
        <v>80</v>
      </c>
      <c r="O188" s="13" t="s">
        <v>360</v>
      </c>
      <c r="P188" s="13"/>
      <c r="Q188" s="22" t="str">
        <f aca="false">IF($C188="","",IF($P188&lt;&gt;"",$P188,IF(AND(ISNUMBER($K188),ISNUMBER($M188),ISNUMBER($N188)),IF($O188="Lower is worse",IF($K188&lt;=$N188,"Danger",IF($K188&lt;=$M188,"Alert","OK")),IF($K188&gt;=$N188,"Danger",IF($K188&gt;=$M188,"Alert","OK"))),"Not set")))</f>
        <v>OK</v>
      </c>
      <c r="R188" s="22" t="n">
        <f aca="false">IF(OR($Q188="",$Q188="Not set"),"",MATCH($Q188,Lists!$F$2:$F$4,0)-1)</f>
        <v>0</v>
      </c>
      <c r="S188" s="23"/>
      <c r="T188" s="23"/>
      <c r="U188" s="22" t="str">
        <f aca="false">IF(OR($Q188="",$Q188="OK",$Q188="Not set",NOT(ISNUMBER($G188))),"",ROUND($G188*IF($Q188="Danger",Lists!$M$15,Lists!$M$16),0))</f>
        <v/>
      </c>
      <c r="V188" s="22" t="str">
        <f aca="false">IF($U188="","",IF(OR($Q188="Danger",$U188&gt;=Lists!$M$10),"P1",IF($U188&gt;=Lists!$M$11,"P2","P3")))</f>
        <v/>
      </c>
      <c r="W188" s="24" t="str">
        <f aca="false">IF(OR($V188="",$B188=""),"",$B188+INDEX(Lists!$N$10:$N$12,MATCH($V188,Lists!$L$10:$L$12,0)))</f>
        <v/>
      </c>
      <c r="X188" s="13"/>
      <c r="Y188" s="13" t="s">
        <v>361</v>
      </c>
      <c r="Z188" s="13" t="s">
        <v>82</v>
      </c>
      <c r="AA188" s="17"/>
      <c r="AB188" s="13"/>
      <c r="AC188" s="22" t="str">
        <f aca="true">IF(OR($U188="",$B188=""),"",IF($AA188&lt;&gt;"",$AA188-$B188,TODAY()-$B188))</f>
        <v/>
      </c>
      <c r="AD188" s="22" t="str">
        <f aca="true">IF($W188="","",IF($Y188="Closed",IF($AA188="","Closed",IF($AA188&lt;=$W188,"Closed on time","Closed late")),IF(TODAY()&gt;$W188,"Overdue","Within time")))</f>
        <v/>
      </c>
      <c r="AE188" s="23"/>
      <c r="AF188" s="13"/>
      <c r="AG188" s="13"/>
      <c r="AH188" s="13"/>
      <c r="AI188" s="13"/>
      <c r="AJ188" s="13"/>
    </row>
    <row r="189" customFormat="false" ht="15" hidden="false" customHeight="false" outlineLevel="0" collapsed="false">
      <c r="A189" s="22" t="str">
        <f aca="false">IF($C189="","","R"&amp;TEXT(ROW()-4,"00000"))</f>
        <v>R00185</v>
      </c>
      <c r="B189" s="17" t="n">
        <v>46140</v>
      </c>
      <c r="C189" s="13" t="s">
        <v>300</v>
      </c>
      <c r="D189" s="22" t="str">
        <f aca="false">IF($C189="","",IFERROR(INDEX(Asset_Register!$C$5:$C$1000,MATCH($C189,Asset_Register!$A$5:$A$1000,0)),"Not in register"))</f>
        <v>Diesel generator Gen 3</v>
      </c>
      <c r="E189" s="22" t="str">
        <f aca="false">IF($C189="","",IFERROR(INDEX(Asset_Register!$D$5:$D$1000,MATCH($C189,Asset_Register!$A$5:$A$1000,0)),"Not in register"))</f>
        <v>Power plant</v>
      </c>
      <c r="F189" s="22" t="str">
        <f aca="false">IF($C189="","",IFERROR(INDEX(Asset_Register!$R$5:$R$1000,MATCH($C189,Asset_Register!$A$5:$A$1000,0)),"Not in register"))</f>
        <v>A</v>
      </c>
      <c r="G189" s="22" t="n">
        <f aca="false">IF($C189="","",IFERROR(INDEX(Asset_Register!$Q$5:$Q$1000,MATCH($C189,Asset_Register!$A$5:$A$1000,0)),"Not in register"))</f>
        <v>79</v>
      </c>
      <c r="H189" s="13" t="s">
        <v>78</v>
      </c>
      <c r="I189" s="13" t="s">
        <v>79</v>
      </c>
      <c r="J189" s="23" t="s">
        <v>383</v>
      </c>
      <c r="K189" s="13" t="n">
        <v>465</v>
      </c>
      <c r="L189" s="13" t="s">
        <v>367</v>
      </c>
      <c r="M189" s="13" t="n">
        <v>520</v>
      </c>
      <c r="N189" s="13" t="n">
        <v>580</v>
      </c>
      <c r="O189" s="13" t="s">
        <v>360</v>
      </c>
      <c r="P189" s="13"/>
      <c r="Q189" s="22" t="str">
        <f aca="false">IF($C189="","",IF($P189&lt;&gt;"",$P189,IF(AND(ISNUMBER($K189),ISNUMBER($M189),ISNUMBER($N189)),IF($O189="Lower is worse",IF($K189&lt;=$N189,"Danger",IF($K189&lt;=$M189,"Alert","OK")),IF($K189&gt;=$N189,"Danger",IF($K189&gt;=$M189,"Alert","OK"))),"Not set")))</f>
        <v>OK</v>
      </c>
      <c r="R189" s="22" t="n">
        <f aca="false">IF(OR($Q189="",$Q189="Not set"),"",MATCH($Q189,Lists!$F$2:$F$4,0)-1)</f>
        <v>0</v>
      </c>
      <c r="S189" s="23"/>
      <c r="T189" s="23"/>
      <c r="U189" s="22" t="str">
        <f aca="false">IF(OR($Q189="",$Q189="OK",$Q189="Not set",NOT(ISNUMBER($G189))),"",ROUND($G189*IF($Q189="Danger",Lists!$M$15,Lists!$M$16),0))</f>
        <v/>
      </c>
      <c r="V189" s="22" t="str">
        <f aca="false">IF($U189="","",IF(OR($Q189="Danger",$U189&gt;=Lists!$M$10),"P1",IF($U189&gt;=Lists!$M$11,"P2","P3")))</f>
        <v/>
      </c>
      <c r="W189" s="24" t="str">
        <f aca="false">IF(OR($V189="",$B189=""),"",$B189+INDEX(Lists!$N$10:$N$12,MATCH($V189,Lists!$L$10:$L$12,0)))</f>
        <v/>
      </c>
      <c r="X189" s="13"/>
      <c r="Y189" s="13" t="s">
        <v>361</v>
      </c>
      <c r="Z189" s="13" t="s">
        <v>82</v>
      </c>
      <c r="AA189" s="17"/>
      <c r="AB189" s="13"/>
      <c r="AC189" s="22" t="str">
        <f aca="true">IF(OR($U189="",$B189=""),"",IF($AA189&lt;&gt;"",$AA189-$B189,TODAY()-$B189))</f>
        <v/>
      </c>
      <c r="AD189" s="22" t="str">
        <f aca="true">IF($W189="","",IF($Y189="Closed",IF($AA189="","Closed",IF($AA189&lt;=$W189,"Closed on time","Closed late")),IF(TODAY()&gt;$W189,"Overdue","Within time")))</f>
        <v/>
      </c>
      <c r="AE189" s="23"/>
      <c r="AF189" s="13"/>
      <c r="AG189" s="13"/>
      <c r="AH189" s="13"/>
      <c r="AI189" s="13"/>
      <c r="AJ189" s="13"/>
    </row>
    <row r="190" customFormat="false" ht="15" hidden="false" customHeight="false" outlineLevel="0" collapsed="false">
      <c r="A190" s="22" t="str">
        <f aca="false">IF($C190="","","R"&amp;TEXT(ROW()-4,"00000"))</f>
        <v>R00186</v>
      </c>
      <c r="B190" s="17" t="n">
        <v>46140</v>
      </c>
      <c r="C190" s="13" t="s">
        <v>303</v>
      </c>
      <c r="D190" s="22" t="str">
        <f aca="false">IF($C190="","",IFERROR(INDEX(Asset_Register!$C$5:$C$1000,MATCH($C190,Asset_Register!$A$5:$A$1000,0)),"Not in register"))</f>
        <v>Diesel generator Gen 4</v>
      </c>
      <c r="E190" s="22" t="str">
        <f aca="false">IF($C190="","",IFERROR(INDEX(Asset_Register!$D$5:$D$1000,MATCH($C190,Asset_Register!$A$5:$A$1000,0)),"Not in register"))</f>
        <v>Power plant</v>
      </c>
      <c r="F190" s="22" t="str">
        <f aca="false">IF($C190="","",IFERROR(INDEX(Asset_Register!$R$5:$R$1000,MATCH($C190,Asset_Register!$A$5:$A$1000,0)),"Not in register"))</f>
        <v>A</v>
      </c>
      <c r="G190" s="22" t="n">
        <f aca="false">IF($C190="","",IFERROR(INDEX(Asset_Register!$Q$5:$Q$1000,MATCH($C190,Asset_Register!$A$5:$A$1000,0)),"Not in register"))</f>
        <v>92</v>
      </c>
      <c r="H190" s="13" t="s">
        <v>78</v>
      </c>
      <c r="I190" s="13" t="s">
        <v>79</v>
      </c>
      <c r="J190" s="23" t="s">
        <v>385</v>
      </c>
      <c r="K190" s="13" t="n">
        <v>3.9</v>
      </c>
      <c r="L190" s="13" t="s">
        <v>386</v>
      </c>
      <c r="M190" s="13" t="n">
        <v>3.5</v>
      </c>
      <c r="N190" s="13" t="n">
        <v>2.5</v>
      </c>
      <c r="O190" s="13" t="s">
        <v>375</v>
      </c>
      <c r="P190" s="13"/>
      <c r="Q190" s="22" t="str">
        <f aca="false">IF($C190="","",IF($P190&lt;&gt;"",$P190,IF(AND(ISNUMBER($K190),ISNUMBER($M190),ISNUMBER($N190)),IF($O190="Lower is worse",IF($K190&lt;=$N190,"Danger",IF($K190&lt;=$M190,"Alert","OK")),IF($K190&gt;=$N190,"Danger",IF($K190&gt;=$M190,"Alert","OK"))),"Not set")))</f>
        <v>OK</v>
      </c>
      <c r="R190" s="22" t="n">
        <f aca="false">IF(OR($Q190="",$Q190="Not set"),"",MATCH($Q190,Lists!$F$2:$F$4,0)-1)</f>
        <v>0</v>
      </c>
      <c r="S190" s="23"/>
      <c r="T190" s="23"/>
      <c r="U190" s="22" t="str">
        <f aca="false">IF(OR($Q190="",$Q190="OK",$Q190="Not set",NOT(ISNUMBER($G190))),"",ROUND($G190*IF($Q190="Danger",Lists!$M$15,Lists!$M$16),0))</f>
        <v/>
      </c>
      <c r="V190" s="22" t="str">
        <f aca="false">IF($U190="","",IF(OR($Q190="Danger",$U190&gt;=Lists!$M$10),"P1",IF($U190&gt;=Lists!$M$11,"P2","P3")))</f>
        <v/>
      </c>
      <c r="W190" s="24" t="str">
        <f aca="false">IF(OR($V190="",$B190=""),"",$B190+INDEX(Lists!$N$10:$N$12,MATCH($V190,Lists!$L$10:$L$12,0)))</f>
        <v/>
      </c>
      <c r="X190" s="13"/>
      <c r="Y190" s="13" t="s">
        <v>361</v>
      </c>
      <c r="Z190" s="13" t="s">
        <v>82</v>
      </c>
      <c r="AA190" s="17"/>
      <c r="AB190" s="13"/>
      <c r="AC190" s="22" t="str">
        <f aca="true">IF(OR($U190="",$B190=""),"",IF($AA190&lt;&gt;"",$AA190-$B190,TODAY()-$B190))</f>
        <v/>
      </c>
      <c r="AD190" s="22" t="str">
        <f aca="true">IF($W190="","",IF($Y190="Closed",IF($AA190="","Closed",IF($AA190&lt;=$W190,"Closed on time","Closed late")),IF(TODAY()&gt;$W190,"Overdue","Within time")))</f>
        <v/>
      </c>
      <c r="AE190" s="23"/>
      <c r="AF190" s="13"/>
      <c r="AG190" s="13"/>
      <c r="AH190" s="13"/>
      <c r="AI190" s="13"/>
      <c r="AJ190" s="13"/>
    </row>
    <row r="191" customFormat="false" ht="15" hidden="false" customHeight="false" outlineLevel="0" collapsed="false">
      <c r="A191" s="22" t="str">
        <f aca="false">IF($C191="","","R"&amp;TEXT(ROW()-4,"00000"))</f>
        <v>R00187</v>
      </c>
      <c r="B191" s="17" t="n">
        <v>46140</v>
      </c>
      <c r="C191" s="13" t="s">
        <v>203</v>
      </c>
      <c r="D191" s="22" t="str">
        <f aca="false">IF($C191="","",IFERROR(INDEX(Asset_Register!$C$5:$C$1000,MATCH($C191,Asset_Register!$A$5:$A$1000,0)),"Not in register"))</f>
        <v>Waste heat boiler</v>
      </c>
      <c r="E191" s="22" t="str">
        <f aca="false">IF($C191="","",IFERROR(INDEX(Asset_Register!$D$5:$D$1000,MATCH($C191,Asset_Register!$A$5:$A$1000,0)),"Not in register"))</f>
        <v>Acid plant</v>
      </c>
      <c r="F191" s="22" t="str">
        <f aca="false">IF($C191="","",IFERROR(INDEX(Asset_Register!$R$5:$R$1000,MATCH($C191,Asset_Register!$A$5:$A$1000,0)),"Not in register"))</f>
        <v>A</v>
      </c>
      <c r="G191" s="22" t="n">
        <f aca="false">IF($C191="","",IFERROR(INDEX(Asset_Register!$Q$5:$Q$1000,MATCH($C191,Asset_Register!$A$5:$A$1000,0)),"Not in register"))</f>
        <v>91</v>
      </c>
      <c r="H191" s="13" t="s">
        <v>69</v>
      </c>
      <c r="I191" s="13" t="s">
        <v>173</v>
      </c>
      <c r="J191" s="23" t="s">
        <v>387</v>
      </c>
      <c r="K191" s="13" t="n">
        <v>6.11</v>
      </c>
      <c r="L191" s="13" t="s">
        <v>374</v>
      </c>
      <c r="M191" s="13" t="n">
        <v>5</v>
      </c>
      <c r="N191" s="13" t="n">
        <v>4.5</v>
      </c>
      <c r="O191" s="13" t="s">
        <v>375</v>
      </c>
      <c r="P191" s="13"/>
      <c r="Q191" s="22" t="str">
        <f aca="false">IF($C191="","",IF($P191&lt;&gt;"",$P191,IF(AND(ISNUMBER($K191),ISNUMBER($M191),ISNUMBER($N191)),IF($O191="Lower is worse",IF($K191&lt;=$N191,"Danger",IF($K191&lt;=$M191,"Alert","OK")),IF($K191&gt;=$N191,"Danger",IF($K191&gt;=$M191,"Alert","OK"))),"Not set")))</f>
        <v>OK</v>
      </c>
      <c r="R191" s="22" t="n">
        <f aca="false">IF(OR($Q191="",$Q191="Not set"),"",MATCH($Q191,Lists!$F$2:$F$4,0)-1)</f>
        <v>0</v>
      </c>
      <c r="S191" s="23"/>
      <c r="T191" s="23"/>
      <c r="U191" s="22" t="str">
        <f aca="false">IF(OR($Q191="",$Q191="OK",$Q191="Not set",NOT(ISNUMBER($G191))),"",ROUND($G191*IF($Q191="Danger",Lists!$M$15,Lists!$M$16),0))</f>
        <v/>
      </c>
      <c r="V191" s="22" t="str">
        <f aca="false">IF($U191="","",IF(OR($Q191="Danger",$U191&gt;=Lists!$M$10),"P1",IF($U191&gt;=Lists!$M$11,"P2","P3")))</f>
        <v/>
      </c>
      <c r="W191" s="24" t="str">
        <f aca="false">IF(OR($V191="",$B191=""),"",$B191+INDEX(Lists!$N$10:$N$12,MATCH($V191,Lists!$L$10:$L$12,0)))</f>
        <v/>
      </c>
      <c r="X191" s="13"/>
      <c r="Y191" s="13" t="s">
        <v>361</v>
      </c>
      <c r="Z191" s="13" t="s">
        <v>376</v>
      </c>
      <c r="AA191" s="17"/>
      <c r="AB191" s="13"/>
      <c r="AC191" s="22" t="str">
        <f aca="true">IF(OR($U191="",$B191=""),"",IF($AA191&lt;&gt;"",$AA191-$B191,TODAY()-$B191))</f>
        <v/>
      </c>
      <c r="AD191" s="22" t="str">
        <f aca="true">IF($W191="","",IF($Y191="Closed",IF($AA191="","Closed",IF($AA191&lt;=$W191,"Closed on time","Closed late")),IF(TODAY()&gt;$W191,"Overdue","Within time")))</f>
        <v/>
      </c>
      <c r="AE191" s="23"/>
      <c r="AF191" s="13"/>
      <c r="AG191" s="13"/>
      <c r="AH191" s="13"/>
      <c r="AI191" s="13"/>
      <c r="AJ191" s="13"/>
    </row>
    <row r="192" customFormat="false" ht="15" hidden="false" customHeight="false" outlineLevel="0" collapsed="false">
      <c r="A192" s="22" t="str">
        <f aca="false">IF($C192="","","R"&amp;TEXT(ROW()-4,"00000"))</f>
        <v>R00188</v>
      </c>
      <c r="B192" s="17" t="n">
        <v>46143</v>
      </c>
      <c r="C192" s="13" t="s">
        <v>242</v>
      </c>
      <c r="D192" s="22" t="str">
        <f aca="false">IF($C192="","",IFERROR(INDEX(Asset_Register!$C$5:$C$1000,MATCH($C192,Asset_Register!$A$5:$A$1000,0)),"Not in register"))</f>
        <v>Molten sulphur pump</v>
      </c>
      <c r="E192" s="22" t="str">
        <f aca="false">IF($C192="","",IFERROR(INDEX(Asset_Register!$D$5:$D$1000,MATCH($C192,Asset_Register!$A$5:$A$1000,0)),"Not in register"))</f>
        <v>Acid plant</v>
      </c>
      <c r="F192" s="22" t="str">
        <f aca="false">IF($C192="","",IFERROR(INDEX(Asset_Register!$R$5:$R$1000,MATCH($C192,Asset_Register!$A$5:$A$1000,0)),"Not in register"))</f>
        <v>B</v>
      </c>
      <c r="G192" s="22" t="n">
        <f aca="false">IF($C192="","",IFERROR(INDEX(Asset_Register!$Q$5:$Q$1000,MATCH($C192,Asset_Register!$A$5:$A$1000,0)),"Not in register"))</f>
        <v>61</v>
      </c>
      <c r="H192" s="13" t="s">
        <v>48</v>
      </c>
      <c r="I192" s="13" t="s">
        <v>171</v>
      </c>
      <c r="J192" s="23" t="s">
        <v>358</v>
      </c>
      <c r="K192" s="13" t="n">
        <v>2.8</v>
      </c>
      <c r="L192" s="13" t="s">
        <v>359</v>
      </c>
      <c r="M192" s="13" t="n">
        <v>4.5</v>
      </c>
      <c r="N192" s="13" t="n">
        <v>7.1</v>
      </c>
      <c r="O192" s="13" t="s">
        <v>360</v>
      </c>
      <c r="P192" s="13"/>
      <c r="Q192" s="22" t="str">
        <f aca="false">IF($C192="","",IF($P192&lt;&gt;"",$P192,IF(AND(ISNUMBER($K192),ISNUMBER($M192),ISNUMBER($N192)),IF($O192="Lower is worse",IF($K192&lt;=$N192,"Danger",IF($K192&lt;=$M192,"Alert","OK")),IF($K192&gt;=$N192,"Danger",IF($K192&gt;=$M192,"Alert","OK"))),"Not set")))</f>
        <v>OK</v>
      </c>
      <c r="R192" s="22" t="n">
        <f aca="false">IF(OR($Q192="",$Q192="Not set"),"",MATCH($Q192,Lists!$F$2:$F$4,0)-1)</f>
        <v>0</v>
      </c>
      <c r="S192" s="23"/>
      <c r="T192" s="23"/>
      <c r="U192" s="22" t="str">
        <f aca="false">IF(OR($Q192="",$Q192="OK",$Q192="Not set",NOT(ISNUMBER($G192))),"",ROUND($G192*IF($Q192="Danger",Lists!$M$15,Lists!$M$16),0))</f>
        <v/>
      </c>
      <c r="V192" s="22" t="str">
        <f aca="false">IF($U192="","",IF(OR($Q192="Danger",$U192&gt;=Lists!$M$10),"P1",IF($U192&gt;=Lists!$M$11,"P2","P3")))</f>
        <v/>
      </c>
      <c r="W192" s="24" t="str">
        <f aca="false">IF(OR($V192="",$B192=""),"",$B192+INDEX(Lists!$N$10:$N$12,MATCH($V192,Lists!$L$10:$L$12,0)))</f>
        <v/>
      </c>
      <c r="X192" s="13"/>
      <c r="Y192" s="13" t="s">
        <v>361</v>
      </c>
      <c r="Z192" s="13" t="s">
        <v>53</v>
      </c>
      <c r="AA192" s="17"/>
      <c r="AB192" s="13"/>
      <c r="AC192" s="22" t="str">
        <f aca="true">IF(OR($U192="",$B192=""),"",IF($AA192&lt;&gt;"",$AA192-$B192,TODAY()-$B192))</f>
        <v/>
      </c>
      <c r="AD192" s="22" t="str">
        <f aca="true">IF($W192="","",IF($Y192="Closed",IF($AA192="","Closed",IF($AA192&lt;=$W192,"Closed on time","Closed late")),IF(TODAY()&gt;$W192,"Overdue","Within time")))</f>
        <v/>
      </c>
      <c r="AE192" s="23"/>
      <c r="AF192" s="13"/>
      <c r="AG192" s="13"/>
      <c r="AH192" s="13"/>
      <c r="AI192" s="13"/>
      <c r="AJ192" s="13"/>
    </row>
    <row r="193" customFormat="false" ht="15" hidden="false" customHeight="false" outlineLevel="0" collapsed="false">
      <c r="A193" s="22" t="str">
        <f aca="false">IF($C193="","","R"&amp;TEXT(ROW()-4,"00000"))</f>
        <v>R00189</v>
      </c>
      <c r="B193" s="17" t="n">
        <v>46143</v>
      </c>
      <c r="C193" s="13" t="s">
        <v>271</v>
      </c>
      <c r="D193" s="22" t="str">
        <f aca="false">IF($C193="","",IFERROR(INDEX(Asset_Register!$C$5:$C$1000,MATCH($C193,Asset_Register!$A$5:$A$1000,0)),"Not in register"))</f>
        <v>Instrument air receiver</v>
      </c>
      <c r="E193" s="22" t="str">
        <f aca="false">IF($C193="","",IFERROR(INDEX(Asset_Register!$D$5:$D$1000,MATCH($C193,Asset_Register!$A$5:$A$1000,0)),"Not in register"))</f>
        <v>Acid plant</v>
      </c>
      <c r="F193" s="22" t="str">
        <f aca="false">IF($C193="","",IFERROR(INDEX(Asset_Register!$R$5:$R$1000,MATCH($C193,Asset_Register!$A$5:$A$1000,0)),"Not in register"))</f>
        <v>B</v>
      </c>
      <c r="G193" s="22" t="n">
        <f aca="false">IF($C193="","",IFERROR(INDEX(Asset_Register!$Q$5:$Q$1000,MATCH($C193,Asset_Register!$A$5:$A$1000,0)),"Not in register"))</f>
        <v>53</v>
      </c>
      <c r="H193" s="13" t="s">
        <v>69</v>
      </c>
      <c r="I193" s="13" t="s">
        <v>172</v>
      </c>
      <c r="J193" s="23" t="s">
        <v>362</v>
      </c>
      <c r="K193" s="13" t="n">
        <v>12</v>
      </c>
      <c r="L193" s="13" t="s">
        <v>363</v>
      </c>
      <c r="M193" s="13" t="n">
        <v>30</v>
      </c>
      <c r="N193" s="13" t="n">
        <v>40</v>
      </c>
      <c r="O193" s="13" t="s">
        <v>360</v>
      </c>
      <c r="P193" s="13"/>
      <c r="Q193" s="22" t="str">
        <f aca="false">IF($C193="","",IF($P193&lt;&gt;"",$P193,IF(AND(ISNUMBER($K193),ISNUMBER($M193),ISNUMBER($N193)),IF($O193="Lower is worse",IF($K193&lt;=$N193,"Danger",IF($K193&lt;=$M193,"Alert","OK")),IF($K193&gt;=$N193,"Danger",IF($K193&gt;=$M193,"Alert","OK"))),"Not set")))</f>
        <v>OK</v>
      </c>
      <c r="R193" s="22" t="n">
        <f aca="false">IF(OR($Q193="",$Q193="Not set"),"",MATCH($Q193,Lists!$F$2:$F$4,0)-1)</f>
        <v>0</v>
      </c>
      <c r="S193" s="23"/>
      <c r="T193" s="23"/>
      <c r="U193" s="22" t="str">
        <f aca="false">IF(OR($Q193="",$Q193="OK",$Q193="Not set",NOT(ISNUMBER($G193))),"",ROUND($G193*IF($Q193="Danger",Lists!$M$15,Lists!$M$16),0))</f>
        <v/>
      </c>
      <c r="V193" s="22" t="str">
        <f aca="false">IF($U193="","",IF(OR($Q193="Danger",$U193&gt;=Lists!$M$10),"P1",IF($U193&gt;=Lists!$M$11,"P2","P3")))</f>
        <v/>
      </c>
      <c r="W193" s="24" t="str">
        <f aca="false">IF(OR($V193="",$B193=""),"",$B193+INDEX(Lists!$N$10:$N$12,MATCH($V193,Lists!$L$10:$L$12,0)))</f>
        <v/>
      </c>
      <c r="X193" s="13"/>
      <c r="Y193" s="13" t="s">
        <v>361</v>
      </c>
      <c r="Z193" s="13" t="s">
        <v>53</v>
      </c>
      <c r="AA193" s="17"/>
      <c r="AB193" s="13"/>
      <c r="AC193" s="22" t="str">
        <f aca="true">IF(OR($U193="",$B193=""),"",IF($AA193&lt;&gt;"",$AA193-$B193,TODAY()-$B193))</f>
        <v/>
      </c>
      <c r="AD193" s="22" t="str">
        <f aca="true">IF($W193="","",IF($Y193="Closed",IF($AA193="","Closed",IF($AA193&lt;=$W193,"Closed on time","Closed late")),IF(TODAY()&gt;$W193,"Overdue","Within time")))</f>
        <v/>
      </c>
      <c r="AE193" s="23"/>
      <c r="AF193" s="13"/>
      <c r="AG193" s="13"/>
      <c r="AH193" s="13"/>
      <c r="AI193" s="13"/>
      <c r="AJ193" s="13"/>
    </row>
    <row r="194" customFormat="false" ht="15" hidden="false" customHeight="false" outlineLevel="0" collapsed="false">
      <c r="A194" s="22" t="str">
        <f aca="false">IF($C194="","","R"&amp;TEXT(ROW()-4,"00000"))</f>
        <v>R00190</v>
      </c>
      <c r="B194" s="17" t="n">
        <v>46144</v>
      </c>
      <c r="C194" s="13" t="s">
        <v>234</v>
      </c>
      <c r="D194" s="22" t="str">
        <f aca="false">IF($C194="","",IFERROR(INDEX(Asset_Register!$C$5:$C$1000,MATCH($C194,Asset_Register!$A$5:$A$1000,0)),"Not in register"))</f>
        <v>Boiler feed water pump A</v>
      </c>
      <c r="E194" s="22" t="str">
        <f aca="false">IF($C194="","",IFERROR(INDEX(Asset_Register!$D$5:$D$1000,MATCH($C194,Asset_Register!$A$5:$A$1000,0)),"Not in register"))</f>
        <v>Acid plant</v>
      </c>
      <c r="F194" s="22" t="str">
        <f aca="false">IF($C194="","",IFERROR(INDEX(Asset_Register!$R$5:$R$1000,MATCH($C194,Asset_Register!$A$5:$A$1000,0)),"Not in register"))</f>
        <v>A</v>
      </c>
      <c r="G194" s="22" t="n">
        <f aca="false">IF($C194="","",IFERROR(INDEX(Asset_Register!$Q$5:$Q$1000,MATCH($C194,Asset_Register!$A$5:$A$1000,0)),"Not in register"))</f>
        <v>75</v>
      </c>
      <c r="H194" s="13" t="s">
        <v>48</v>
      </c>
      <c r="I194" s="13" t="s">
        <v>171</v>
      </c>
      <c r="J194" s="23" t="s">
        <v>358</v>
      </c>
      <c r="K194" s="13" t="n">
        <v>3.9</v>
      </c>
      <c r="L194" s="13" t="s">
        <v>359</v>
      </c>
      <c r="M194" s="13" t="n">
        <v>4.5</v>
      </c>
      <c r="N194" s="13" t="n">
        <v>7.1</v>
      </c>
      <c r="O194" s="13" t="s">
        <v>360</v>
      </c>
      <c r="P194" s="13"/>
      <c r="Q194" s="22" t="str">
        <f aca="false">IF($C194="","",IF($P194&lt;&gt;"",$P194,IF(AND(ISNUMBER($K194),ISNUMBER($M194),ISNUMBER($N194)),IF($O194="Lower is worse",IF($K194&lt;=$N194,"Danger",IF($K194&lt;=$M194,"Alert","OK")),IF($K194&gt;=$N194,"Danger",IF($K194&gt;=$M194,"Alert","OK"))),"Not set")))</f>
        <v>OK</v>
      </c>
      <c r="R194" s="22" t="n">
        <f aca="false">IF(OR($Q194="",$Q194="Not set"),"",MATCH($Q194,Lists!$F$2:$F$4,0)-1)</f>
        <v>0</v>
      </c>
      <c r="S194" s="23"/>
      <c r="T194" s="23"/>
      <c r="U194" s="22" t="str">
        <f aca="false">IF(OR($Q194="",$Q194="OK",$Q194="Not set",NOT(ISNUMBER($G194))),"",ROUND($G194*IF($Q194="Danger",Lists!$M$15,Lists!$M$16),0))</f>
        <v/>
      </c>
      <c r="V194" s="22" t="str">
        <f aca="false">IF($U194="","",IF(OR($Q194="Danger",$U194&gt;=Lists!$M$10),"P1",IF($U194&gt;=Lists!$M$11,"P2","P3")))</f>
        <v/>
      </c>
      <c r="W194" s="24" t="str">
        <f aca="false">IF(OR($V194="",$B194=""),"",$B194+INDEX(Lists!$N$10:$N$12,MATCH($V194,Lists!$L$10:$L$12,0)))</f>
        <v/>
      </c>
      <c r="X194" s="13"/>
      <c r="Y194" s="13" t="s">
        <v>361</v>
      </c>
      <c r="Z194" s="13" t="s">
        <v>53</v>
      </c>
      <c r="AA194" s="17"/>
      <c r="AB194" s="13"/>
      <c r="AC194" s="22" t="str">
        <f aca="true">IF(OR($U194="",$B194=""),"",IF($AA194&lt;&gt;"",$AA194-$B194,TODAY()-$B194))</f>
        <v/>
      </c>
      <c r="AD194" s="22" t="str">
        <f aca="true">IF($W194="","",IF($Y194="Closed",IF($AA194="","Closed",IF($AA194&lt;=$W194,"Closed on time","Closed late")),IF(TODAY()&gt;$W194,"Overdue","Within time")))</f>
        <v/>
      </c>
      <c r="AE194" s="23"/>
      <c r="AF194" s="13"/>
      <c r="AG194" s="13"/>
      <c r="AH194" s="13"/>
      <c r="AI194" s="13"/>
      <c r="AJ194" s="13"/>
    </row>
    <row r="195" customFormat="false" ht="15" hidden="false" customHeight="false" outlineLevel="0" collapsed="false">
      <c r="A195" s="22" t="str">
        <f aca="false">IF($C195="","","R"&amp;TEXT(ROW()-4,"00000"))</f>
        <v>R00191</v>
      </c>
      <c r="B195" s="17" t="n">
        <v>46144</v>
      </c>
      <c r="C195" s="13" t="s">
        <v>246</v>
      </c>
      <c r="D195" s="22" t="str">
        <f aca="false">IF($C195="","",IFERROR(INDEX(Asset_Register!$C$5:$C$1000,MATCH($C195,Asset_Register!$A$5:$A$1000,0)),"Not in register"))</f>
        <v>Sulphur melter agitator</v>
      </c>
      <c r="E195" s="22" t="str">
        <f aca="false">IF($C195="","",IFERROR(INDEX(Asset_Register!$D$5:$D$1000,MATCH($C195,Asset_Register!$A$5:$A$1000,0)),"Not in register"))</f>
        <v>Acid plant</v>
      </c>
      <c r="F195" s="22" t="str">
        <f aca="false">IF($C195="","",IFERROR(INDEX(Asset_Register!$R$5:$R$1000,MATCH($C195,Asset_Register!$A$5:$A$1000,0)),"Not in register"))</f>
        <v>C</v>
      </c>
      <c r="G195" s="22" t="n">
        <f aca="false">IF($C195="","",IFERROR(INDEX(Asset_Register!$Q$5:$Q$1000,MATCH($C195,Asset_Register!$A$5:$A$1000,0)),"Not in register"))</f>
        <v>43</v>
      </c>
      <c r="H195" s="13" t="s">
        <v>48</v>
      </c>
      <c r="I195" s="13" t="s">
        <v>171</v>
      </c>
      <c r="J195" s="23" t="s">
        <v>358</v>
      </c>
      <c r="K195" s="13" t="n">
        <v>1.7</v>
      </c>
      <c r="L195" s="13" t="s">
        <v>359</v>
      </c>
      <c r="M195" s="13" t="n">
        <v>4.5</v>
      </c>
      <c r="N195" s="13" t="n">
        <v>7.1</v>
      </c>
      <c r="O195" s="13" t="s">
        <v>360</v>
      </c>
      <c r="P195" s="13"/>
      <c r="Q195" s="22" t="str">
        <f aca="false">IF($C195="","",IF($P195&lt;&gt;"",$P195,IF(AND(ISNUMBER($K195),ISNUMBER($M195),ISNUMBER($N195)),IF($O195="Lower is worse",IF($K195&lt;=$N195,"Danger",IF($K195&lt;=$M195,"Alert","OK")),IF($K195&gt;=$N195,"Danger",IF($K195&gt;=$M195,"Alert","OK"))),"Not set")))</f>
        <v>OK</v>
      </c>
      <c r="R195" s="22" t="n">
        <f aca="false">IF(OR($Q195="",$Q195="Not set"),"",MATCH($Q195,Lists!$F$2:$F$4,0)-1)</f>
        <v>0</v>
      </c>
      <c r="S195" s="23"/>
      <c r="T195" s="23"/>
      <c r="U195" s="22" t="str">
        <f aca="false">IF(OR($Q195="",$Q195="OK",$Q195="Not set",NOT(ISNUMBER($G195))),"",ROUND($G195*IF($Q195="Danger",Lists!$M$15,Lists!$M$16),0))</f>
        <v/>
      </c>
      <c r="V195" s="22" t="str">
        <f aca="false">IF($U195="","",IF(OR($Q195="Danger",$U195&gt;=Lists!$M$10),"P1",IF($U195&gt;=Lists!$M$11,"P2","P3")))</f>
        <v/>
      </c>
      <c r="W195" s="24" t="str">
        <f aca="false">IF(OR($V195="",$B195=""),"",$B195+INDEX(Lists!$N$10:$N$12,MATCH($V195,Lists!$L$10:$L$12,0)))</f>
        <v/>
      </c>
      <c r="X195" s="13"/>
      <c r="Y195" s="13" t="s">
        <v>361</v>
      </c>
      <c r="Z195" s="13" t="s">
        <v>53</v>
      </c>
      <c r="AA195" s="17"/>
      <c r="AB195" s="13"/>
      <c r="AC195" s="22" t="str">
        <f aca="true">IF(OR($U195="",$B195=""),"",IF($AA195&lt;&gt;"",$AA195-$B195,TODAY()-$B195))</f>
        <v/>
      </c>
      <c r="AD195" s="22" t="str">
        <f aca="true">IF($W195="","",IF($Y195="Closed",IF($AA195="","Closed",IF($AA195&lt;=$W195,"Closed on time","Closed late")),IF(TODAY()&gt;$W195,"Overdue","Within time")))</f>
        <v/>
      </c>
      <c r="AE195" s="23"/>
      <c r="AF195" s="13"/>
      <c r="AG195" s="13"/>
      <c r="AH195" s="13"/>
      <c r="AI195" s="13"/>
      <c r="AJ195" s="13"/>
    </row>
    <row r="196" customFormat="false" ht="15" hidden="false" customHeight="false" outlineLevel="0" collapsed="false">
      <c r="A196" s="22" t="str">
        <f aca="false">IF($C196="","","R"&amp;TEXT(ROW()-4,"00000"))</f>
        <v>R00192</v>
      </c>
      <c r="B196" s="17" t="n">
        <v>46147</v>
      </c>
      <c r="C196" s="13" t="s">
        <v>238</v>
      </c>
      <c r="D196" s="22" t="str">
        <f aca="false">IF($C196="","",IFERROR(INDEX(Asset_Register!$C$5:$C$1000,MATCH($C196,Asset_Register!$A$5:$A$1000,0)),"Not in register"))</f>
        <v>Boiler feed water pump B</v>
      </c>
      <c r="E196" s="22" t="str">
        <f aca="false">IF($C196="","",IFERROR(INDEX(Asset_Register!$D$5:$D$1000,MATCH($C196,Asset_Register!$A$5:$A$1000,0)),"Not in register"))</f>
        <v>Acid plant</v>
      </c>
      <c r="F196" s="22" t="str">
        <f aca="false">IF($C196="","",IFERROR(INDEX(Asset_Register!$R$5:$R$1000,MATCH($C196,Asset_Register!$A$5:$A$1000,0)),"Not in register"))</f>
        <v>A</v>
      </c>
      <c r="G196" s="22" t="n">
        <f aca="false">IF($C196="","",IFERROR(INDEX(Asset_Register!$Q$5:$Q$1000,MATCH($C196,Asset_Register!$A$5:$A$1000,0)),"Not in register"))</f>
        <v>71</v>
      </c>
      <c r="H196" s="13" t="s">
        <v>48</v>
      </c>
      <c r="I196" s="13" t="s">
        <v>171</v>
      </c>
      <c r="J196" s="23" t="s">
        <v>358</v>
      </c>
      <c r="K196" s="13" t="n">
        <v>2</v>
      </c>
      <c r="L196" s="13" t="s">
        <v>359</v>
      </c>
      <c r="M196" s="13" t="n">
        <v>4.5</v>
      </c>
      <c r="N196" s="13" t="n">
        <v>7.1</v>
      </c>
      <c r="O196" s="13" t="s">
        <v>360</v>
      </c>
      <c r="P196" s="13"/>
      <c r="Q196" s="22" t="str">
        <f aca="false">IF($C196="","",IF($P196&lt;&gt;"",$P196,IF(AND(ISNUMBER($K196),ISNUMBER($M196),ISNUMBER($N196)),IF($O196="Lower is worse",IF($K196&lt;=$N196,"Danger",IF($K196&lt;=$M196,"Alert","OK")),IF($K196&gt;=$N196,"Danger",IF($K196&gt;=$M196,"Alert","OK"))),"Not set")))</f>
        <v>OK</v>
      </c>
      <c r="R196" s="22" t="n">
        <f aca="false">IF(OR($Q196="",$Q196="Not set"),"",MATCH($Q196,Lists!$F$2:$F$4,0)-1)</f>
        <v>0</v>
      </c>
      <c r="S196" s="23"/>
      <c r="T196" s="23"/>
      <c r="U196" s="22" t="str">
        <f aca="false">IF(OR($Q196="",$Q196="OK",$Q196="Not set",NOT(ISNUMBER($G196))),"",ROUND($G196*IF($Q196="Danger",Lists!$M$15,Lists!$M$16),0))</f>
        <v/>
      </c>
      <c r="V196" s="22" t="str">
        <f aca="false">IF($U196="","",IF(OR($Q196="Danger",$U196&gt;=Lists!$M$10),"P1",IF($U196&gt;=Lists!$M$11,"P2","P3")))</f>
        <v/>
      </c>
      <c r="W196" s="24" t="str">
        <f aca="false">IF(OR($V196="",$B196=""),"",$B196+INDEX(Lists!$N$10:$N$12,MATCH($V196,Lists!$L$10:$L$12,0)))</f>
        <v/>
      </c>
      <c r="X196" s="13"/>
      <c r="Y196" s="13" t="s">
        <v>361</v>
      </c>
      <c r="Z196" s="13" t="s">
        <v>53</v>
      </c>
      <c r="AA196" s="17"/>
      <c r="AB196" s="13"/>
      <c r="AC196" s="22" t="str">
        <f aca="true">IF(OR($U196="",$B196=""),"",IF($AA196&lt;&gt;"",$AA196-$B196,TODAY()-$B196))</f>
        <v/>
      </c>
      <c r="AD196" s="22" t="str">
        <f aca="true">IF($W196="","",IF($Y196="Closed",IF($AA196="","Closed",IF($AA196&lt;=$W196,"Closed on time","Closed late")),IF(TODAY()&gt;$W196,"Overdue","Within time")))</f>
        <v/>
      </c>
      <c r="AE196" s="23"/>
      <c r="AF196" s="13"/>
      <c r="AG196" s="13"/>
      <c r="AH196" s="13"/>
      <c r="AI196" s="13"/>
      <c r="AJ196" s="13"/>
    </row>
    <row r="197" customFormat="false" ht="15" hidden="false" customHeight="false" outlineLevel="0" collapsed="false">
      <c r="A197" s="22" t="str">
        <f aca="false">IF($C197="","","R"&amp;TEXT(ROW()-4,"00000"))</f>
        <v>R00193</v>
      </c>
      <c r="B197" s="17" t="n">
        <v>46147</v>
      </c>
      <c r="C197" s="13" t="s">
        <v>234</v>
      </c>
      <c r="D197" s="22" t="str">
        <f aca="false">IF($C197="","",IFERROR(INDEX(Asset_Register!$C$5:$C$1000,MATCH($C197,Asset_Register!$A$5:$A$1000,0)),"Not in register"))</f>
        <v>Boiler feed water pump A</v>
      </c>
      <c r="E197" s="22" t="str">
        <f aca="false">IF($C197="","",IFERROR(INDEX(Asset_Register!$D$5:$D$1000,MATCH($C197,Asset_Register!$A$5:$A$1000,0)),"Not in register"))</f>
        <v>Acid plant</v>
      </c>
      <c r="F197" s="22" t="str">
        <f aca="false">IF($C197="","",IFERROR(INDEX(Asset_Register!$R$5:$R$1000,MATCH($C197,Asset_Register!$A$5:$A$1000,0)),"Not in register"))</f>
        <v>A</v>
      </c>
      <c r="G197" s="22" t="n">
        <f aca="false">IF($C197="","",IFERROR(INDEX(Asset_Register!$Q$5:$Q$1000,MATCH($C197,Asset_Register!$A$5:$A$1000,0)),"Not in register"))</f>
        <v>75</v>
      </c>
      <c r="H197" s="13" t="s">
        <v>74</v>
      </c>
      <c r="I197" s="13" t="s">
        <v>75</v>
      </c>
      <c r="J197" s="23" t="s">
        <v>364</v>
      </c>
      <c r="K197" s="13" t="n">
        <v>550</v>
      </c>
      <c r="L197" s="13" t="s">
        <v>365</v>
      </c>
      <c r="M197" s="13" t="n">
        <v>1000</v>
      </c>
      <c r="N197" s="13" t="n">
        <v>2000</v>
      </c>
      <c r="O197" s="13" t="s">
        <v>360</v>
      </c>
      <c r="P197" s="13"/>
      <c r="Q197" s="22" t="str">
        <f aca="false">IF($C197="","",IF($P197&lt;&gt;"",$P197,IF(AND(ISNUMBER($K197),ISNUMBER($M197),ISNUMBER($N197)),IF($O197="Lower is worse",IF($K197&lt;=$N197,"Danger",IF($K197&lt;=$M197,"Alert","OK")),IF($K197&gt;=$N197,"Danger",IF($K197&gt;=$M197,"Alert","OK"))),"Not set")))</f>
        <v>OK</v>
      </c>
      <c r="R197" s="22" t="n">
        <f aca="false">IF(OR($Q197="",$Q197="Not set"),"",MATCH($Q197,Lists!$F$2:$F$4,0)-1)</f>
        <v>0</v>
      </c>
      <c r="S197" s="23"/>
      <c r="T197" s="23"/>
      <c r="U197" s="22" t="str">
        <f aca="false">IF(OR($Q197="",$Q197="OK",$Q197="Not set",NOT(ISNUMBER($G197))),"",ROUND($G197*IF($Q197="Danger",Lists!$M$15,Lists!$M$16),0))</f>
        <v/>
      </c>
      <c r="V197" s="22" t="str">
        <f aca="false">IF($U197="","",IF(OR($Q197="Danger",$U197&gt;=Lists!$M$10),"P1",IF($U197&gt;=Lists!$M$11,"P2","P3")))</f>
        <v/>
      </c>
      <c r="W197" s="24" t="str">
        <f aca="false">IF(OR($V197="",$B197=""),"",$B197+INDEX(Lists!$N$10:$N$12,MATCH($V197,Lists!$L$10:$L$12,0)))</f>
        <v/>
      </c>
      <c r="X197" s="13"/>
      <c r="Y197" s="13" t="s">
        <v>361</v>
      </c>
      <c r="Z197" s="13" t="s">
        <v>53</v>
      </c>
      <c r="AA197" s="17"/>
      <c r="AB197" s="13"/>
      <c r="AC197" s="22" t="str">
        <f aca="true">IF(OR($U197="",$B197=""),"",IF($AA197&lt;&gt;"",$AA197-$B197,TODAY()-$B197))</f>
        <v/>
      </c>
      <c r="AD197" s="22" t="str">
        <f aca="true">IF($W197="","",IF($Y197="Closed",IF($AA197="","Closed",IF($AA197&lt;=$W197,"Closed on time","Closed late")),IF(TODAY()&gt;$W197,"Overdue","Within time")))</f>
        <v/>
      </c>
      <c r="AE197" s="23"/>
      <c r="AF197" s="13"/>
      <c r="AG197" s="13"/>
      <c r="AH197" s="13"/>
      <c r="AI197" s="13"/>
      <c r="AJ197" s="13"/>
    </row>
    <row r="198" customFormat="false" ht="15" hidden="false" customHeight="false" outlineLevel="0" collapsed="false">
      <c r="A198" s="22" t="str">
        <f aca="false">IF($C198="","","R"&amp;TEXT(ROW()-4,"00000"))</f>
        <v>R00194</v>
      </c>
      <c r="B198" s="17" t="n">
        <v>46150</v>
      </c>
      <c r="C198" s="13" t="s">
        <v>192</v>
      </c>
      <c r="D198" s="22" t="str">
        <f aca="false">IF($C198="","",IFERROR(INDEX(Asset_Register!$C$5:$C$1000,MATCH($C198,Asset_Register!$A$5:$A$1000,0)),"Not in register"))</f>
        <v>Sulphur furnace</v>
      </c>
      <c r="E198" s="22" t="str">
        <f aca="false">IF($C198="","",IFERROR(INDEX(Asset_Register!$D$5:$D$1000,MATCH($C198,Asset_Register!$A$5:$A$1000,0)),"Not in register"))</f>
        <v>Acid plant</v>
      </c>
      <c r="F198" s="22" t="str">
        <f aca="false">IF($C198="","",IFERROR(INDEX(Asset_Register!$R$5:$R$1000,MATCH($C198,Asset_Register!$A$5:$A$1000,0)),"Not in register"))</f>
        <v>A</v>
      </c>
      <c r="G198" s="22" t="n">
        <f aca="false">IF($C198="","",IFERROR(INDEX(Asset_Register!$Q$5:$Q$1000,MATCH($C198,Asset_Register!$A$5:$A$1000,0)),"Not in register"))</f>
        <v>94</v>
      </c>
      <c r="H198" s="13" t="s">
        <v>54</v>
      </c>
      <c r="I198" s="13" t="s">
        <v>55</v>
      </c>
      <c r="J198" s="23" t="s">
        <v>366</v>
      </c>
      <c r="K198" s="13" t="n">
        <v>248</v>
      </c>
      <c r="L198" s="13" t="s">
        <v>367</v>
      </c>
      <c r="M198" s="13" t="n">
        <v>280</v>
      </c>
      <c r="N198" s="13" t="n">
        <v>320</v>
      </c>
      <c r="O198" s="13" t="s">
        <v>360</v>
      </c>
      <c r="P198" s="13"/>
      <c r="Q198" s="22" t="str">
        <f aca="false">IF($C198="","",IF($P198&lt;&gt;"",$P198,IF(AND(ISNUMBER($K198),ISNUMBER($M198),ISNUMBER($N198)),IF($O198="Lower is worse",IF($K198&lt;=$N198,"Danger",IF($K198&lt;=$M198,"Alert","OK")),IF($K198&gt;=$N198,"Danger",IF($K198&gt;=$M198,"Alert","OK"))),"Not set")))</f>
        <v>OK</v>
      </c>
      <c r="R198" s="22" t="n">
        <f aca="false">IF(OR($Q198="",$Q198="Not set"),"",MATCH($Q198,Lists!$F$2:$F$4,0)-1)</f>
        <v>0</v>
      </c>
      <c r="S198" s="23"/>
      <c r="T198" s="23"/>
      <c r="U198" s="22" t="str">
        <f aca="false">IF(OR($Q198="",$Q198="OK",$Q198="Not set",NOT(ISNUMBER($G198))),"",ROUND($G198*IF($Q198="Danger",Lists!$M$15,Lists!$M$16),0))</f>
        <v/>
      </c>
      <c r="V198" s="22" t="str">
        <f aca="false">IF($U198="","",IF(OR($Q198="Danger",$U198&gt;=Lists!$M$10),"P1",IF($U198&gt;=Lists!$M$11,"P2","P3")))</f>
        <v/>
      </c>
      <c r="W198" s="24" t="str">
        <f aca="false">IF(OR($V198="",$B198=""),"",$B198+INDEX(Lists!$N$10:$N$12,MATCH($V198,Lists!$L$10:$L$12,0)))</f>
        <v/>
      </c>
      <c r="X198" s="13"/>
      <c r="Y198" s="13" t="s">
        <v>361</v>
      </c>
      <c r="Z198" s="13" t="s">
        <v>53</v>
      </c>
      <c r="AA198" s="17"/>
      <c r="AB198" s="13"/>
      <c r="AC198" s="22" t="str">
        <f aca="true">IF(OR($U198="",$B198=""),"",IF($AA198&lt;&gt;"",$AA198-$B198,TODAY()-$B198))</f>
        <v/>
      </c>
      <c r="AD198" s="22" t="str">
        <f aca="true">IF($W198="","",IF($Y198="Closed",IF($AA198="","Closed",IF($AA198&lt;=$W198,"Closed on time","Closed late")),IF(TODAY()&gt;$W198,"Overdue","Within time")))</f>
        <v/>
      </c>
      <c r="AE198" s="23"/>
      <c r="AF198" s="13"/>
      <c r="AG198" s="13"/>
      <c r="AH198" s="13"/>
      <c r="AI198" s="13"/>
      <c r="AJ198" s="13"/>
    </row>
    <row r="199" customFormat="false" ht="23.85" hidden="false" customHeight="false" outlineLevel="0" collapsed="false">
      <c r="A199" s="22" t="str">
        <f aca="false">IF($C199="","","R"&amp;TEXT(ROW()-4,"00000"))</f>
        <v>R00195</v>
      </c>
      <c r="B199" s="17" t="n">
        <v>46152</v>
      </c>
      <c r="C199" s="13" t="s">
        <v>252</v>
      </c>
      <c r="D199" s="22" t="str">
        <f aca="false">IF($C199="","",IFERROR(INDEX(Asset_Register!$C$5:$C$1000,MATCH($C199,Asset_Register!$A$5:$A$1000,0)),"Not in register"))</f>
        <v>Cooling tower fan 1</v>
      </c>
      <c r="E199" s="22" t="str">
        <f aca="false">IF($C199="","",IFERROR(INDEX(Asset_Register!$D$5:$D$1000,MATCH($C199,Asset_Register!$A$5:$A$1000,0)),"Not in register"))</f>
        <v>Acid plant</v>
      </c>
      <c r="F199" s="22" t="str">
        <f aca="false">IF($C199="","",IFERROR(INDEX(Asset_Register!$R$5:$R$1000,MATCH($C199,Asset_Register!$A$5:$A$1000,0)),"Not in register"))</f>
        <v>B</v>
      </c>
      <c r="G199" s="22" t="n">
        <f aca="false">IF($C199="","",IFERROR(INDEX(Asset_Register!$Q$5:$Q$1000,MATCH($C199,Asset_Register!$A$5:$A$1000,0)),"Not in register"))</f>
        <v>50</v>
      </c>
      <c r="H199" s="13" t="s">
        <v>48</v>
      </c>
      <c r="I199" s="13" t="s">
        <v>171</v>
      </c>
      <c r="J199" s="23" t="s">
        <v>368</v>
      </c>
      <c r="K199" s="13" t="n">
        <v>4.8</v>
      </c>
      <c r="L199" s="13" t="s">
        <v>359</v>
      </c>
      <c r="M199" s="13" t="n">
        <v>4.5</v>
      </c>
      <c r="N199" s="13" t="n">
        <v>7.1</v>
      </c>
      <c r="O199" s="13" t="s">
        <v>360</v>
      </c>
      <c r="P199" s="13"/>
      <c r="Q199" s="22" t="str">
        <f aca="false">IF($C199="","",IF($P199&lt;&gt;"",$P199,IF(AND(ISNUMBER($K199),ISNUMBER($M199),ISNUMBER($N199)),IF($O199="Lower is worse",IF($K199&lt;=$N199,"Danger",IF($K199&lt;=$M199,"Alert","OK")),IF($K199&gt;=$N199,"Danger",IF($K199&gt;=$M199,"Alert","OK"))),"Not set")))</f>
        <v>Alert</v>
      </c>
      <c r="R199" s="22" t="n">
        <f aca="false">IF(OR($Q199="",$Q199="Not set"),"",MATCH($Q199,Lists!$F$2:$F$4,0)-1)</f>
        <v>1</v>
      </c>
      <c r="S199" s="23" t="s">
        <v>413</v>
      </c>
      <c r="T199" s="23" t="s">
        <v>414</v>
      </c>
      <c r="U199" s="22" t="n">
        <f aca="false">IF(OR($Q199="",$Q199="OK",$Q199="Not set",NOT(ISNUMBER($G199))),"",ROUND($G199*IF($Q199="Danger",Lists!$M$15,Lists!$M$16),0))</f>
        <v>30</v>
      </c>
      <c r="V199" s="22" t="str">
        <f aca="false">IF($U199="","",IF(OR($Q199="Danger",$U199&gt;=Lists!$M$10),"P1",IF($U199&gt;=Lists!$M$11,"P2","P3")))</f>
        <v>P3</v>
      </c>
      <c r="W199" s="24" t="n">
        <f aca="false">IF(OR($V199="",$B199=""),"",$B199+INDEX(Lists!$N$10:$N$12,MATCH($V199,Lists!$L$10:$L$12,0)))</f>
        <v>46212</v>
      </c>
      <c r="X199" s="13" t="s">
        <v>415</v>
      </c>
      <c r="Y199" s="13" t="s">
        <v>416</v>
      </c>
      <c r="Z199" s="13" t="s">
        <v>53</v>
      </c>
      <c r="AA199" s="17"/>
      <c r="AB199" s="13"/>
      <c r="AC199" s="22" t="n">
        <f aca="true">IF(OR($U199="",$B199=""),"",IF($AA199&lt;&gt;"",$AA199-$B199,TODAY()-$B199))</f>
        <v>148</v>
      </c>
      <c r="AD199" s="22" t="str">
        <f aca="true">IF($W199="","",IF($Y199="Closed",IF($AA199="","Closed",IF($AA199&lt;=$W199,"Closed on time","Closed late")),IF(TODAY()&gt;$W199,"Overdue","Within time")))</f>
        <v>Overdue</v>
      </c>
      <c r="AE199" s="23"/>
      <c r="AF199" s="13"/>
      <c r="AG199" s="13"/>
      <c r="AH199" s="13"/>
      <c r="AI199" s="13"/>
      <c r="AJ199" s="13"/>
    </row>
    <row r="200" customFormat="false" ht="15" hidden="false" customHeight="false" outlineLevel="0" collapsed="false">
      <c r="A200" s="22" t="str">
        <f aca="false">IF($C200="","","R"&amp;TEXT(ROW()-4,"00000"))</f>
        <v>R00196</v>
      </c>
      <c r="B200" s="17" t="n">
        <v>46152</v>
      </c>
      <c r="C200" s="13" t="s">
        <v>276</v>
      </c>
      <c r="D200" s="22" t="str">
        <f aca="false">IF($C200="","",IFERROR(INDEX(Asset_Register!$C$5:$C$1000,MATCH($C200,Asset_Register!$A$5:$A$1000,0)),"Not in register"))</f>
        <v>Calciner kiln 1080</v>
      </c>
      <c r="E200" s="22" t="str">
        <f aca="false">IF($C200="","",IFERROR(INDEX(Asset_Register!$D$5:$D$1000,MATCH($C200,Asset_Register!$A$5:$A$1000,0)),"Not in register"))</f>
        <v>Calciner</v>
      </c>
      <c r="F200" s="22" t="str">
        <f aca="false">IF($C200="","",IFERROR(INDEX(Asset_Register!$R$5:$R$1000,MATCH($C200,Asset_Register!$A$5:$A$1000,0)),"Not in register"))</f>
        <v>A</v>
      </c>
      <c r="G200" s="22" t="n">
        <f aca="false">IF($C200="","",IFERROR(INDEX(Asset_Register!$Q$5:$Q$1000,MATCH($C200,Asset_Register!$A$5:$A$1000,0)),"Not in register"))</f>
        <v>90</v>
      </c>
      <c r="H200" s="13" t="s">
        <v>54</v>
      </c>
      <c r="I200" s="13" t="s">
        <v>55</v>
      </c>
      <c r="J200" s="23" t="s">
        <v>369</v>
      </c>
      <c r="K200" s="13" t="n">
        <v>270</v>
      </c>
      <c r="L200" s="13" t="s">
        <v>367</v>
      </c>
      <c r="M200" s="13" t="n">
        <v>280</v>
      </c>
      <c r="N200" s="13" t="n">
        <v>350</v>
      </c>
      <c r="O200" s="13" t="s">
        <v>360</v>
      </c>
      <c r="P200" s="13"/>
      <c r="Q200" s="22" t="str">
        <f aca="false">IF($C200="","",IF($P200&lt;&gt;"",$P200,IF(AND(ISNUMBER($K200),ISNUMBER($M200),ISNUMBER($N200)),IF($O200="Lower is worse",IF($K200&lt;=$N200,"Danger",IF($K200&lt;=$M200,"Alert","OK")),IF($K200&gt;=$N200,"Danger",IF($K200&gt;=$M200,"Alert","OK"))),"Not set")))</f>
        <v>OK</v>
      </c>
      <c r="R200" s="22" t="n">
        <f aca="false">IF(OR($Q200="",$Q200="Not set"),"",MATCH($Q200,Lists!$F$2:$F$4,0)-1)</f>
        <v>0</v>
      </c>
      <c r="S200" s="23"/>
      <c r="T200" s="23"/>
      <c r="U200" s="22" t="str">
        <f aca="false">IF(OR($Q200="",$Q200="OK",$Q200="Not set",NOT(ISNUMBER($G200))),"",ROUND($G200*IF($Q200="Danger",Lists!$M$15,Lists!$M$16),0))</f>
        <v/>
      </c>
      <c r="V200" s="22" t="str">
        <f aca="false">IF($U200="","",IF(OR($Q200="Danger",$U200&gt;=Lists!$M$10),"P1",IF($U200&gt;=Lists!$M$11,"P2","P3")))</f>
        <v/>
      </c>
      <c r="W200" s="24" t="str">
        <f aca="false">IF(OR($V200="",$B200=""),"",$B200+INDEX(Lists!$N$10:$N$12,MATCH($V200,Lists!$L$10:$L$12,0)))</f>
        <v/>
      </c>
      <c r="X200" s="13"/>
      <c r="Y200" s="13" t="s">
        <v>361</v>
      </c>
      <c r="Z200" s="13" t="s">
        <v>53</v>
      </c>
      <c r="AA200" s="17"/>
      <c r="AB200" s="13"/>
      <c r="AC200" s="22" t="str">
        <f aca="true">IF(OR($U200="",$B200=""),"",IF($AA200&lt;&gt;"",$AA200-$B200,TODAY()-$B200))</f>
        <v/>
      </c>
      <c r="AD200" s="22" t="str">
        <f aca="true">IF($W200="","",IF($Y200="Closed",IF($AA200="","Closed",IF($AA200&lt;=$W200,"Closed on time","Closed late")),IF(TODAY()&gt;$W200,"Overdue","Within time")))</f>
        <v/>
      </c>
      <c r="AE200" s="23"/>
      <c r="AF200" s="13"/>
      <c r="AG200" s="13"/>
      <c r="AH200" s="13"/>
      <c r="AI200" s="13"/>
      <c r="AJ200" s="13"/>
    </row>
    <row r="201" customFormat="false" ht="15" hidden="false" customHeight="false" outlineLevel="0" collapsed="false">
      <c r="A201" s="22" t="str">
        <f aca="false">IF($C201="","","R"&amp;TEXT(ROW()-4,"00000"))</f>
        <v>R00197</v>
      </c>
      <c r="B201" s="17" t="n">
        <v>46152</v>
      </c>
      <c r="C201" s="13" t="s">
        <v>252</v>
      </c>
      <c r="D201" s="22" t="str">
        <f aca="false">IF($C201="","",IFERROR(INDEX(Asset_Register!$C$5:$C$1000,MATCH($C201,Asset_Register!$A$5:$A$1000,0)),"Not in register"))</f>
        <v>Cooling tower fan 1</v>
      </c>
      <c r="E201" s="22" t="str">
        <f aca="false">IF($C201="","",IFERROR(INDEX(Asset_Register!$D$5:$D$1000,MATCH($C201,Asset_Register!$A$5:$A$1000,0)),"Not in register"))</f>
        <v>Acid plant</v>
      </c>
      <c r="F201" s="22" t="str">
        <f aca="false">IF($C201="","",IFERROR(INDEX(Asset_Register!$R$5:$R$1000,MATCH($C201,Asset_Register!$A$5:$A$1000,0)),"Not in register"))</f>
        <v>B</v>
      </c>
      <c r="G201" s="22" t="n">
        <f aca="false">IF($C201="","",IFERROR(INDEX(Asset_Register!$Q$5:$Q$1000,MATCH($C201,Asset_Register!$A$5:$A$1000,0)),"Not in register"))</f>
        <v>50</v>
      </c>
      <c r="H201" s="13" t="s">
        <v>74</v>
      </c>
      <c r="I201" s="13" t="s">
        <v>75</v>
      </c>
      <c r="J201" s="23" t="s">
        <v>370</v>
      </c>
      <c r="K201" s="13" t="n">
        <v>32</v>
      </c>
      <c r="L201" s="13" t="s">
        <v>365</v>
      </c>
      <c r="M201" s="13" t="n">
        <v>30</v>
      </c>
      <c r="N201" s="13" t="n">
        <v>60</v>
      </c>
      <c r="O201" s="13" t="s">
        <v>360</v>
      </c>
      <c r="P201" s="13"/>
      <c r="Q201" s="22" t="str">
        <f aca="false">IF($C201="","",IF($P201&lt;&gt;"",$P201,IF(AND(ISNUMBER($K201),ISNUMBER($M201),ISNUMBER($N201)),IF($O201="Lower is worse",IF($K201&lt;=$N201,"Danger",IF($K201&lt;=$M201,"Alert","OK")),IF($K201&gt;=$N201,"Danger",IF($K201&gt;=$M201,"Alert","OK"))),"Not set")))</f>
        <v>Alert</v>
      </c>
      <c r="R201" s="22" t="n">
        <f aca="false">IF(OR($Q201="",$Q201="Not set"),"",MATCH($Q201,Lists!$F$2:$F$4,0)-1)</f>
        <v>1</v>
      </c>
      <c r="S201" s="23" t="s">
        <v>417</v>
      </c>
      <c r="T201" s="23" t="s">
        <v>418</v>
      </c>
      <c r="U201" s="22" t="n">
        <f aca="false">IF(OR($Q201="",$Q201="OK",$Q201="Not set",NOT(ISNUMBER($G201))),"",ROUND($G201*IF($Q201="Danger",Lists!$M$15,Lists!$M$16),0))</f>
        <v>30</v>
      </c>
      <c r="V201" s="22" t="str">
        <f aca="false">IF($U201="","",IF(OR($Q201="Danger",$U201&gt;=Lists!$M$10),"P1",IF($U201&gt;=Lists!$M$11,"P2","P3")))</f>
        <v>P3</v>
      </c>
      <c r="W201" s="24" t="n">
        <f aca="false">IF(OR($V201="",$B201=""),"",$B201+INDEX(Lists!$N$10:$N$12,MATCH($V201,Lists!$L$10:$L$12,0)))</f>
        <v>46212</v>
      </c>
      <c r="X201" s="13" t="s">
        <v>419</v>
      </c>
      <c r="Y201" s="13" t="s">
        <v>416</v>
      </c>
      <c r="Z201" s="13" t="s">
        <v>53</v>
      </c>
      <c r="AA201" s="17"/>
      <c r="AB201" s="13"/>
      <c r="AC201" s="22" t="n">
        <f aca="true">IF(OR($U201="",$B201=""),"",IF($AA201&lt;&gt;"",$AA201-$B201,TODAY()-$B201))</f>
        <v>148</v>
      </c>
      <c r="AD201" s="22" t="str">
        <f aca="true">IF($W201="","",IF($Y201="Closed",IF($AA201="","Closed",IF($AA201&lt;=$W201,"Closed on time","Closed late")),IF(TODAY()&gt;$W201,"Overdue","Within time")))</f>
        <v>Overdue</v>
      </c>
      <c r="AE201" s="23"/>
      <c r="AF201" s="13"/>
      <c r="AG201" s="13"/>
      <c r="AH201" s="13"/>
      <c r="AI201" s="13"/>
      <c r="AJ201" s="13"/>
    </row>
    <row r="202" customFormat="false" ht="15" hidden="false" customHeight="false" outlineLevel="0" collapsed="false">
      <c r="A202" s="22" t="str">
        <f aca="false">IF($C202="","","R"&amp;TEXT(ROW()-4,"00000"))</f>
        <v>R00198</v>
      </c>
      <c r="B202" s="17" t="n">
        <v>46152</v>
      </c>
      <c r="C202" s="13" t="s">
        <v>324</v>
      </c>
      <c r="D202" s="22" t="str">
        <f aca="false">IF($C202="","",IFERROR(INDEX(Asset_Register!$C$5:$C$1000,MATCH($C202,Asset_Register!$A$5:$A$1000,0)),"Not in register"))</f>
        <v>Front-end loader HV-03</v>
      </c>
      <c r="E202" s="22" t="str">
        <f aca="false">IF($C202="","",IFERROR(INDEX(Asset_Register!$D$5:$D$1000,MATCH($C202,Asset_Register!$A$5:$A$1000,0)),"Not in register"))</f>
        <v>Mobile fleet</v>
      </c>
      <c r="F202" s="22" t="str">
        <f aca="false">IF($C202="","",IFERROR(INDEX(Asset_Register!$R$5:$R$1000,MATCH($C202,Asset_Register!$A$5:$A$1000,0)),"Not in register"))</f>
        <v>B</v>
      </c>
      <c r="G202" s="22" t="n">
        <f aca="false">IF($C202="","",IFERROR(INDEX(Asset_Register!$Q$5:$Q$1000,MATCH($C202,Asset_Register!$A$5:$A$1000,0)),"Not in register"))</f>
        <v>67</v>
      </c>
      <c r="H202" s="13" t="s">
        <v>74</v>
      </c>
      <c r="I202" s="13" t="s">
        <v>75</v>
      </c>
      <c r="J202" s="23" t="s">
        <v>371</v>
      </c>
      <c r="K202" s="13" t="n">
        <v>12</v>
      </c>
      <c r="L202" s="13" t="s">
        <v>365</v>
      </c>
      <c r="M202" s="13" t="n">
        <v>20</v>
      </c>
      <c r="N202" s="13" t="n">
        <v>30</v>
      </c>
      <c r="O202" s="13" t="s">
        <v>360</v>
      </c>
      <c r="P202" s="13"/>
      <c r="Q202" s="22" t="str">
        <f aca="false">IF($C202="","",IF($P202&lt;&gt;"",$P202,IF(AND(ISNUMBER($K202),ISNUMBER($M202),ISNUMBER($N202)),IF($O202="Lower is worse",IF($K202&lt;=$N202,"Danger",IF($K202&lt;=$M202,"Alert","OK")),IF($K202&gt;=$N202,"Danger",IF($K202&gt;=$M202,"Alert","OK"))),"Not set")))</f>
        <v>OK</v>
      </c>
      <c r="R202" s="22" t="n">
        <f aca="false">IF(OR($Q202="",$Q202="Not set"),"",MATCH($Q202,Lists!$F$2:$F$4,0)-1)</f>
        <v>0</v>
      </c>
      <c r="S202" s="23"/>
      <c r="T202" s="23"/>
      <c r="U202" s="22" t="str">
        <f aca="false">IF(OR($Q202="",$Q202="OK",$Q202="Not set",NOT(ISNUMBER($G202))),"",ROUND($G202*IF($Q202="Danger",Lists!$M$15,Lists!$M$16),0))</f>
        <v/>
      </c>
      <c r="V202" s="22" t="str">
        <f aca="false">IF($U202="","",IF(OR($Q202="Danger",$U202&gt;=Lists!$M$10),"P1",IF($U202&gt;=Lists!$M$11,"P2","P3")))</f>
        <v/>
      </c>
      <c r="W202" s="24" t="str">
        <f aca="false">IF(OR($V202="",$B202=""),"",$B202+INDEX(Lists!$N$10:$N$12,MATCH($V202,Lists!$L$10:$L$12,0)))</f>
        <v/>
      </c>
      <c r="X202" s="13"/>
      <c r="Y202" s="13" t="s">
        <v>361</v>
      </c>
      <c r="Z202" s="13" t="s">
        <v>53</v>
      </c>
      <c r="AA202" s="17"/>
      <c r="AB202" s="13"/>
      <c r="AC202" s="22" t="str">
        <f aca="true">IF(OR($U202="",$B202=""),"",IF($AA202&lt;&gt;"",$AA202-$B202,TODAY()-$B202))</f>
        <v/>
      </c>
      <c r="AD202" s="22" t="str">
        <f aca="true">IF($W202="","",IF($Y202="Closed",IF($AA202="","Closed",IF($AA202&lt;=$W202,"Closed on time","Closed late")),IF(TODAY()&gt;$W202,"Overdue","Within time")))</f>
        <v/>
      </c>
      <c r="AE202" s="23"/>
      <c r="AF202" s="13"/>
      <c r="AG202" s="13"/>
      <c r="AH202" s="13"/>
      <c r="AI202" s="13"/>
      <c r="AJ202" s="13"/>
    </row>
    <row r="203" customFormat="false" ht="15" hidden="false" customHeight="false" outlineLevel="0" collapsed="false">
      <c r="A203" s="22" t="str">
        <f aca="false">IF($C203="","","R"&amp;TEXT(ROW()-4,"00000"))</f>
        <v>R00199</v>
      </c>
      <c r="B203" s="17" t="n">
        <v>46152</v>
      </c>
      <c r="C203" s="13" t="s">
        <v>316</v>
      </c>
      <c r="D203" s="22" t="str">
        <f aca="false">IF($C203="","",IFERROR(INDEX(Asset_Register!$C$5:$C$1000,MATCH($C203,Asset_Register!$A$5:$A$1000,0)),"Not in register"))</f>
        <v>Dozer HV-01</v>
      </c>
      <c r="E203" s="22" t="str">
        <f aca="false">IF($C203="","",IFERROR(INDEX(Asset_Register!$D$5:$D$1000,MATCH($C203,Asset_Register!$A$5:$A$1000,0)),"Not in register"))</f>
        <v>Mobile fleet</v>
      </c>
      <c r="F203" s="22" t="str">
        <f aca="false">IF($C203="","",IFERROR(INDEX(Asset_Register!$R$5:$R$1000,MATCH($C203,Asset_Register!$A$5:$A$1000,0)),"Not in register"))</f>
        <v>B</v>
      </c>
      <c r="G203" s="22" t="n">
        <f aca="false">IF($C203="","",IFERROR(INDEX(Asset_Register!$Q$5:$Q$1000,MATCH($C203,Asset_Register!$A$5:$A$1000,0)),"Not in register"))</f>
        <v>69</v>
      </c>
      <c r="H203" s="13" t="s">
        <v>74</v>
      </c>
      <c r="I203" s="13" t="s">
        <v>75</v>
      </c>
      <c r="J203" s="23" t="s">
        <v>372</v>
      </c>
      <c r="K203" s="13" t="n">
        <v>27</v>
      </c>
      <c r="L203" s="13" t="s">
        <v>365</v>
      </c>
      <c r="M203" s="13" t="n">
        <v>60</v>
      </c>
      <c r="N203" s="13" t="n">
        <v>100</v>
      </c>
      <c r="O203" s="13" t="s">
        <v>360</v>
      </c>
      <c r="P203" s="13"/>
      <c r="Q203" s="22" t="str">
        <f aca="false">IF($C203="","",IF($P203&lt;&gt;"",$P203,IF(AND(ISNUMBER($K203),ISNUMBER($M203),ISNUMBER($N203)),IF($O203="Lower is worse",IF($K203&lt;=$N203,"Danger",IF($K203&lt;=$M203,"Alert","OK")),IF($K203&gt;=$N203,"Danger",IF($K203&gt;=$M203,"Alert","OK"))),"Not set")))</f>
        <v>OK</v>
      </c>
      <c r="R203" s="22" t="n">
        <f aca="false">IF(OR($Q203="",$Q203="Not set"),"",MATCH($Q203,Lists!$F$2:$F$4,0)-1)</f>
        <v>0</v>
      </c>
      <c r="S203" s="23"/>
      <c r="T203" s="23"/>
      <c r="U203" s="22" t="str">
        <f aca="false">IF(OR($Q203="",$Q203="OK",$Q203="Not set",NOT(ISNUMBER($G203))),"",ROUND($G203*IF($Q203="Danger",Lists!$M$15,Lists!$M$16),0))</f>
        <v/>
      </c>
      <c r="V203" s="22" t="str">
        <f aca="false">IF($U203="","",IF(OR($Q203="Danger",$U203&gt;=Lists!$M$10),"P1",IF($U203&gt;=Lists!$M$11,"P2","P3")))</f>
        <v/>
      </c>
      <c r="W203" s="24" t="str">
        <f aca="false">IF(OR($V203="",$B203=""),"",$B203+INDEX(Lists!$N$10:$N$12,MATCH($V203,Lists!$L$10:$L$12,0)))</f>
        <v/>
      </c>
      <c r="X203" s="13"/>
      <c r="Y203" s="13" t="s">
        <v>361</v>
      </c>
      <c r="Z203" s="13" t="s">
        <v>53</v>
      </c>
      <c r="AA203" s="17"/>
      <c r="AB203" s="13"/>
      <c r="AC203" s="22" t="str">
        <f aca="true">IF(OR($U203="",$B203=""),"",IF($AA203&lt;&gt;"",$AA203-$B203,TODAY()-$B203))</f>
        <v/>
      </c>
      <c r="AD203" s="22" t="str">
        <f aca="true">IF($W203="","",IF($Y203="Closed",IF($AA203="","Closed",IF($AA203&lt;=$W203,"Closed on time","Closed late")),IF(TODAY()&gt;$W203,"Overdue","Within time")))</f>
        <v/>
      </c>
      <c r="AE203" s="23"/>
      <c r="AF203" s="13"/>
      <c r="AG203" s="13"/>
      <c r="AH203" s="13"/>
      <c r="AI203" s="13"/>
      <c r="AJ203" s="13"/>
    </row>
    <row r="204" customFormat="false" ht="15" hidden="false" customHeight="false" outlineLevel="0" collapsed="false">
      <c r="A204" s="22" t="str">
        <f aca="false">IF($C204="","","R"&amp;TEXT(ROW()-4,"00000"))</f>
        <v>R00200</v>
      </c>
      <c r="B204" s="17" t="n">
        <v>46152</v>
      </c>
      <c r="C204" s="13" t="s">
        <v>321</v>
      </c>
      <c r="D204" s="22" t="str">
        <f aca="false">IF($C204="","",IFERROR(INDEX(Asset_Register!$C$5:$C$1000,MATCH($C204,Asset_Register!$A$5:$A$1000,0)),"Not in register"))</f>
        <v>Compactor HV-02</v>
      </c>
      <c r="E204" s="22" t="str">
        <f aca="false">IF($C204="","",IFERROR(INDEX(Asset_Register!$D$5:$D$1000,MATCH($C204,Asset_Register!$A$5:$A$1000,0)),"Not in register"))</f>
        <v>Mobile fleet</v>
      </c>
      <c r="F204" s="22" t="str">
        <f aca="false">IF($C204="","",IFERROR(INDEX(Asset_Register!$R$5:$R$1000,MATCH($C204,Asset_Register!$A$5:$A$1000,0)),"Not in register"))</f>
        <v>B</v>
      </c>
      <c r="G204" s="22" t="n">
        <f aca="false">IF($C204="","",IFERROR(INDEX(Asset_Register!$Q$5:$Q$1000,MATCH($C204,Asset_Register!$A$5:$A$1000,0)),"Not in register"))</f>
        <v>58</v>
      </c>
      <c r="H204" s="13" t="s">
        <v>74</v>
      </c>
      <c r="I204" s="13" t="s">
        <v>75</v>
      </c>
      <c r="J204" s="23" t="s">
        <v>372</v>
      </c>
      <c r="K204" s="13" t="n">
        <v>22</v>
      </c>
      <c r="L204" s="13" t="s">
        <v>365</v>
      </c>
      <c r="M204" s="13" t="n">
        <v>60</v>
      </c>
      <c r="N204" s="13" t="n">
        <v>100</v>
      </c>
      <c r="O204" s="13" t="s">
        <v>360</v>
      </c>
      <c r="P204" s="13"/>
      <c r="Q204" s="22" t="str">
        <f aca="false">IF($C204="","",IF($P204&lt;&gt;"",$P204,IF(AND(ISNUMBER($K204),ISNUMBER($M204),ISNUMBER($N204)),IF($O204="Lower is worse",IF($K204&lt;=$N204,"Danger",IF($K204&lt;=$M204,"Alert","OK")),IF($K204&gt;=$N204,"Danger",IF($K204&gt;=$M204,"Alert","OK"))),"Not set")))</f>
        <v>OK</v>
      </c>
      <c r="R204" s="22" t="n">
        <f aca="false">IF(OR($Q204="",$Q204="Not set"),"",MATCH($Q204,Lists!$F$2:$F$4,0)-1)</f>
        <v>0</v>
      </c>
      <c r="S204" s="23"/>
      <c r="T204" s="23"/>
      <c r="U204" s="22" t="str">
        <f aca="false">IF(OR($Q204="",$Q204="OK",$Q204="Not set",NOT(ISNUMBER($G204))),"",ROUND($G204*IF($Q204="Danger",Lists!$M$15,Lists!$M$16),0))</f>
        <v/>
      </c>
      <c r="V204" s="22" t="str">
        <f aca="false">IF($U204="","",IF(OR($Q204="Danger",$U204&gt;=Lists!$M$10),"P1",IF($U204&gt;=Lists!$M$11,"P2","P3")))</f>
        <v/>
      </c>
      <c r="W204" s="24" t="str">
        <f aca="false">IF(OR($V204="",$B204=""),"",$B204+INDEX(Lists!$N$10:$N$12,MATCH($V204,Lists!$L$10:$L$12,0)))</f>
        <v/>
      </c>
      <c r="X204" s="13"/>
      <c r="Y204" s="13" t="s">
        <v>361</v>
      </c>
      <c r="Z204" s="13" t="s">
        <v>53</v>
      </c>
      <c r="AA204" s="17"/>
      <c r="AB204" s="13"/>
      <c r="AC204" s="22" t="str">
        <f aca="true">IF(OR($U204="",$B204=""),"",IF($AA204&lt;&gt;"",$AA204-$B204,TODAY()-$B204))</f>
        <v/>
      </c>
      <c r="AD204" s="22" t="str">
        <f aca="true">IF($W204="","",IF($Y204="Closed",IF($AA204="","Closed",IF($AA204&lt;=$W204,"Closed on time","Closed late")),IF(TODAY()&gt;$W204,"Overdue","Within time")))</f>
        <v/>
      </c>
      <c r="AE204" s="23"/>
      <c r="AF204" s="13"/>
      <c r="AG204" s="13"/>
      <c r="AH204" s="13"/>
      <c r="AI204" s="13"/>
      <c r="AJ204" s="13"/>
    </row>
    <row r="205" customFormat="false" ht="15" hidden="false" customHeight="false" outlineLevel="0" collapsed="false">
      <c r="A205" s="22" t="str">
        <f aca="false">IF($C205="","","R"&amp;TEXT(ROW()-4,"00000"))</f>
        <v>R00201</v>
      </c>
      <c r="B205" s="17" t="n">
        <v>46154</v>
      </c>
      <c r="C205" s="13" t="s">
        <v>208</v>
      </c>
      <c r="D205" s="22" t="str">
        <f aca="false">IF($C205="","",IFERROR(INDEX(Asset_Register!$C$5:$C$1000,MATCH($C205,Asset_Register!$A$5:$A$1000,0)),"Not in register"))</f>
        <v>Main air blower</v>
      </c>
      <c r="E205" s="22" t="str">
        <f aca="false">IF($C205="","",IFERROR(INDEX(Asset_Register!$D$5:$D$1000,MATCH($C205,Asset_Register!$A$5:$A$1000,0)),"Not in register"))</f>
        <v>Acid plant</v>
      </c>
      <c r="F205" s="22" t="str">
        <f aca="false">IF($C205="","",IFERROR(INDEX(Asset_Register!$R$5:$R$1000,MATCH($C205,Asset_Register!$A$5:$A$1000,0)),"Not in register"))</f>
        <v>A</v>
      </c>
      <c r="G205" s="22" t="n">
        <f aca="false">IF($C205="","",IFERROR(INDEX(Asset_Register!$Q$5:$Q$1000,MATCH($C205,Asset_Register!$A$5:$A$1000,0)),"Not in register"))</f>
        <v>87</v>
      </c>
      <c r="H205" s="13" t="s">
        <v>48</v>
      </c>
      <c r="I205" s="13" t="s">
        <v>171</v>
      </c>
      <c r="J205" s="23" t="s">
        <v>358</v>
      </c>
      <c r="K205" s="13" t="n">
        <v>3.2</v>
      </c>
      <c r="L205" s="13" t="s">
        <v>359</v>
      </c>
      <c r="M205" s="13" t="n">
        <v>4.5</v>
      </c>
      <c r="N205" s="13" t="n">
        <v>7.1</v>
      </c>
      <c r="O205" s="13" t="s">
        <v>360</v>
      </c>
      <c r="P205" s="13"/>
      <c r="Q205" s="22" t="str">
        <f aca="false">IF($C205="","",IF($P205&lt;&gt;"",$P205,IF(AND(ISNUMBER($K205),ISNUMBER($M205),ISNUMBER($N205)),IF($O205="Lower is worse",IF($K205&lt;=$N205,"Danger",IF($K205&lt;=$M205,"Alert","OK")),IF($K205&gt;=$N205,"Danger",IF($K205&gt;=$M205,"Alert","OK"))),"Not set")))</f>
        <v>OK</v>
      </c>
      <c r="R205" s="22" t="n">
        <f aca="false">IF(OR($Q205="",$Q205="Not set"),"",MATCH($Q205,Lists!$F$2:$F$4,0)-1)</f>
        <v>0</v>
      </c>
      <c r="S205" s="23"/>
      <c r="T205" s="23"/>
      <c r="U205" s="22" t="str">
        <f aca="false">IF(OR($Q205="",$Q205="OK",$Q205="Not set",NOT(ISNUMBER($G205))),"",ROUND($G205*IF($Q205="Danger",Lists!$M$15,Lists!$M$16),0))</f>
        <v/>
      </c>
      <c r="V205" s="22" t="str">
        <f aca="false">IF($U205="","",IF(OR($Q205="Danger",$U205&gt;=Lists!$M$10),"P1",IF($U205&gt;=Lists!$M$11,"P2","P3")))</f>
        <v/>
      </c>
      <c r="W205" s="24" t="str">
        <f aca="false">IF(OR($V205="",$B205=""),"",$B205+INDEX(Lists!$N$10:$N$12,MATCH($V205,Lists!$L$10:$L$12,0)))</f>
        <v/>
      </c>
      <c r="X205" s="13"/>
      <c r="Y205" s="13" t="s">
        <v>361</v>
      </c>
      <c r="Z205" s="13" t="s">
        <v>53</v>
      </c>
      <c r="AA205" s="17"/>
      <c r="AB205" s="13"/>
      <c r="AC205" s="22" t="str">
        <f aca="true">IF(OR($U205="",$B205=""),"",IF($AA205&lt;&gt;"",$AA205-$B205,TODAY()-$B205))</f>
        <v/>
      </c>
      <c r="AD205" s="22" t="str">
        <f aca="true">IF($W205="","",IF($Y205="Closed",IF($AA205="","Closed",IF($AA205&lt;=$W205,"Closed on time","Closed late")),IF(TODAY()&gt;$W205,"Overdue","Within time")))</f>
        <v/>
      </c>
      <c r="AE205" s="23"/>
      <c r="AF205" s="13"/>
      <c r="AG205" s="13"/>
      <c r="AH205" s="13"/>
      <c r="AI205" s="13"/>
      <c r="AJ205" s="13"/>
    </row>
    <row r="206" customFormat="false" ht="23.85" hidden="false" customHeight="false" outlineLevel="0" collapsed="false">
      <c r="A206" s="22" t="str">
        <f aca="false">IF($C206="","","R"&amp;TEXT(ROW()-4,"00000"))</f>
        <v>R00202</v>
      </c>
      <c r="B206" s="17" t="n">
        <v>46154</v>
      </c>
      <c r="C206" s="13" t="s">
        <v>238</v>
      </c>
      <c r="D206" s="22" t="str">
        <f aca="false">IF($C206="","",IFERROR(INDEX(Asset_Register!$C$5:$C$1000,MATCH($C206,Asset_Register!$A$5:$A$1000,0)),"Not in register"))</f>
        <v>Boiler feed water pump B</v>
      </c>
      <c r="E206" s="22" t="str">
        <f aca="false">IF($C206="","",IFERROR(INDEX(Asset_Register!$D$5:$D$1000,MATCH($C206,Asset_Register!$A$5:$A$1000,0)),"Not in register"))</f>
        <v>Acid plant</v>
      </c>
      <c r="F206" s="22" t="str">
        <f aca="false">IF($C206="","",IFERROR(INDEX(Asset_Register!$R$5:$R$1000,MATCH($C206,Asset_Register!$A$5:$A$1000,0)),"Not in register"))</f>
        <v>A</v>
      </c>
      <c r="G206" s="22" t="n">
        <f aca="false">IF($C206="","",IFERROR(INDEX(Asset_Register!$Q$5:$Q$1000,MATCH($C206,Asset_Register!$A$5:$A$1000,0)),"Not in register"))</f>
        <v>71</v>
      </c>
      <c r="H206" s="13" t="s">
        <v>69</v>
      </c>
      <c r="I206" s="13" t="s">
        <v>172</v>
      </c>
      <c r="J206" s="23" t="s">
        <v>420</v>
      </c>
      <c r="K206" s="13"/>
      <c r="L206" s="13"/>
      <c r="M206" s="13"/>
      <c r="N206" s="13"/>
      <c r="O206" s="13"/>
      <c r="P206" s="13" t="s">
        <v>104</v>
      </c>
      <c r="Q206" s="22" t="str">
        <f aca="false">IF($C206="","",IF($P206&lt;&gt;"",$P206,IF(AND(ISNUMBER($K206),ISNUMBER($M206),ISNUMBER($N206)),IF($O206="Lower is worse",IF($K206&lt;=$N206,"Danger",IF($K206&lt;=$M206,"Alert","OK")),IF($K206&gt;=$N206,"Danger",IF($K206&gt;=$M206,"Alert","OK"))),"Not set")))</f>
        <v>Alert</v>
      </c>
      <c r="R206" s="22" t="n">
        <f aca="false">IF(OR($Q206="",$Q206="Not set"),"",MATCH($Q206,Lists!$F$2:$F$4,0)-1)</f>
        <v>1</v>
      </c>
      <c r="S206" s="23" t="s">
        <v>421</v>
      </c>
      <c r="T206" s="23" t="s">
        <v>422</v>
      </c>
      <c r="U206" s="22" t="n">
        <f aca="false">IF(OR($Q206="",$Q206="OK",$Q206="Not set",NOT(ISNUMBER($G206))),"",ROUND($G206*IF($Q206="Danger",Lists!$M$15,Lists!$M$16),0))</f>
        <v>43</v>
      </c>
      <c r="V206" s="22" t="str">
        <f aca="false">IF($U206="","",IF(OR($Q206="Danger",$U206&gt;=Lists!$M$10),"P1",IF($U206&gt;=Lists!$M$11,"P2","P3")))</f>
        <v>P3</v>
      </c>
      <c r="W206" s="24" t="n">
        <f aca="false">IF(OR($V206="",$B206=""),"",$B206+INDEX(Lists!$N$10:$N$12,MATCH($V206,Lists!$L$10:$L$12,0)))</f>
        <v>46214</v>
      </c>
      <c r="X206" s="13" t="s">
        <v>423</v>
      </c>
      <c r="Y206" s="13" t="s">
        <v>392</v>
      </c>
      <c r="Z206" s="13" t="s">
        <v>53</v>
      </c>
      <c r="AA206" s="17" t="n">
        <v>46175</v>
      </c>
      <c r="AB206" s="13" t="s">
        <v>393</v>
      </c>
      <c r="AC206" s="22" t="n">
        <f aca="true">IF(OR($U206="",$B206=""),"",IF($AA206&lt;&gt;"",$AA206-$B206,TODAY()-$B206))</f>
        <v>21</v>
      </c>
      <c r="AD206" s="22" t="str">
        <f aca="true">IF($W206="","",IF($Y206="Closed",IF($AA206="","Closed",IF($AA206&lt;=$W206,"Closed on time","Closed late")),IF(TODAY()&gt;$W206,"Overdue","Within time")))</f>
        <v>Closed on time</v>
      </c>
      <c r="AE206" s="23"/>
      <c r="AF206" s="13"/>
      <c r="AG206" s="13"/>
      <c r="AH206" s="13"/>
      <c r="AI206" s="13"/>
      <c r="AJ206" s="13"/>
    </row>
    <row r="207" customFormat="false" ht="15" hidden="false" customHeight="false" outlineLevel="0" collapsed="false">
      <c r="A207" s="22" t="str">
        <f aca="false">IF($C207="","","R"&amp;TEXT(ROW()-4,"00000"))</f>
        <v>R00203</v>
      </c>
      <c r="B207" s="17" t="n">
        <v>46157</v>
      </c>
      <c r="C207" s="13" t="s">
        <v>230</v>
      </c>
      <c r="D207" s="22" t="str">
        <f aca="false">IF($C207="","",IFERROR(INDEX(Asset_Register!$C$5:$C$1000,MATCH($C207,Asset_Register!$A$5:$A$1000,0)),"Not in register"))</f>
        <v>Final tower acid pump</v>
      </c>
      <c r="E207" s="22" t="str">
        <f aca="false">IF($C207="","",IFERROR(INDEX(Asset_Register!$D$5:$D$1000,MATCH($C207,Asset_Register!$A$5:$A$1000,0)),"Not in register"))</f>
        <v>Acid plant</v>
      </c>
      <c r="F207" s="22" t="str">
        <f aca="false">IF($C207="","",IFERROR(INDEX(Asset_Register!$R$5:$R$1000,MATCH($C207,Asset_Register!$A$5:$A$1000,0)),"Not in register"))</f>
        <v>B</v>
      </c>
      <c r="G207" s="22" t="n">
        <f aca="false">IF($C207="","",IFERROR(INDEX(Asset_Register!$Q$5:$Q$1000,MATCH($C207,Asset_Register!$A$5:$A$1000,0)),"Not in register"))</f>
        <v>66</v>
      </c>
      <c r="H207" s="13" t="s">
        <v>48</v>
      </c>
      <c r="I207" s="13" t="s">
        <v>171</v>
      </c>
      <c r="J207" s="23" t="s">
        <v>358</v>
      </c>
      <c r="K207" s="13" t="n">
        <v>4.1</v>
      </c>
      <c r="L207" s="13" t="s">
        <v>359</v>
      </c>
      <c r="M207" s="13" t="n">
        <v>4.5</v>
      </c>
      <c r="N207" s="13" t="n">
        <v>7.1</v>
      </c>
      <c r="O207" s="13" t="s">
        <v>360</v>
      </c>
      <c r="P207" s="13"/>
      <c r="Q207" s="22" t="str">
        <f aca="false">IF($C207="","",IF($P207&lt;&gt;"",$P207,IF(AND(ISNUMBER($K207),ISNUMBER($M207),ISNUMBER($N207)),IF($O207="Lower is worse",IF($K207&lt;=$N207,"Danger",IF($K207&lt;=$M207,"Alert","OK")),IF($K207&gt;=$N207,"Danger",IF($K207&gt;=$M207,"Alert","OK"))),"Not set")))</f>
        <v>OK</v>
      </c>
      <c r="R207" s="22" t="n">
        <f aca="false">IF(OR($Q207="",$Q207="Not set"),"",MATCH($Q207,Lists!$F$2:$F$4,0)-1)</f>
        <v>0</v>
      </c>
      <c r="S207" s="23"/>
      <c r="T207" s="23"/>
      <c r="U207" s="22" t="str">
        <f aca="false">IF(OR($Q207="",$Q207="OK",$Q207="Not set",NOT(ISNUMBER($G207))),"",ROUND($G207*IF($Q207="Danger",Lists!$M$15,Lists!$M$16),0))</f>
        <v/>
      </c>
      <c r="V207" s="22" t="str">
        <f aca="false">IF($U207="","",IF(OR($Q207="Danger",$U207&gt;=Lists!$M$10),"P1",IF($U207&gt;=Lists!$M$11,"P2","P3")))</f>
        <v/>
      </c>
      <c r="W207" s="24" t="str">
        <f aca="false">IF(OR($V207="",$B207=""),"",$B207+INDEX(Lists!$N$10:$N$12,MATCH($V207,Lists!$L$10:$L$12,0)))</f>
        <v/>
      </c>
      <c r="X207" s="13"/>
      <c r="Y207" s="13" t="s">
        <v>361</v>
      </c>
      <c r="Z207" s="13" t="s">
        <v>53</v>
      </c>
      <c r="AA207" s="17"/>
      <c r="AB207" s="13"/>
      <c r="AC207" s="22" t="str">
        <f aca="true">IF(OR($U207="",$B207=""),"",IF($AA207&lt;&gt;"",$AA207-$B207,TODAY()-$B207))</f>
        <v/>
      </c>
      <c r="AD207" s="22" t="str">
        <f aca="true">IF($W207="","",IF($Y207="Closed",IF($AA207="","Closed",IF($AA207&lt;=$W207,"Closed on time","Closed late")),IF(TODAY()&gt;$W207,"Overdue","Within time")))</f>
        <v/>
      </c>
      <c r="AE207" s="23"/>
      <c r="AF207" s="13"/>
      <c r="AG207" s="13"/>
      <c r="AH207" s="13"/>
      <c r="AI207" s="13"/>
      <c r="AJ207" s="13"/>
    </row>
    <row r="208" customFormat="false" ht="23.85" hidden="false" customHeight="false" outlineLevel="0" collapsed="false">
      <c r="A208" s="22" t="str">
        <f aca="false">IF($C208="","","R"&amp;TEXT(ROW()-4,"00000"))</f>
        <v>R00204</v>
      </c>
      <c r="B208" s="17" t="n">
        <v>46162</v>
      </c>
      <c r="C208" s="13" t="s">
        <v>215</v>
      </c>
      <c r="D208" s="22" t="str">
        <f aca="false">IF($C208="","",IFERROR(INDEX(Asset_Register!$C$5:$C$1000,MATCH($C208,Asset_Register!$A$5:$A$1000,0)),"Not in register"))</f>
        <v>SO2 converter</v>
      </c>
      <c r="E208" s="22" t="str">
        <f aca="false">IF($C208="","",IFERROR(INDEX(Asset_Register!$D$5:$D$1000,MATCH($C208,Asset_Register!$A$5:$A$1000,0)),"Not in register"))</f>
        <v>Acid plant</v>
      </c>
      <c r="F208" s="22" t="str">
        <f aca="false">IF($C208="","",IFERROR(INDEX(Asset_Register!$R$5:$R$1000,MATCH($C208,Asset_Register!$A$5:$A$1000,0)),"Not in register"))</f>
        <v>A</v>
      </c>
      <c r="G208" s="22" t="n">
        <f aca="false">IF($C208="","",IFERROR(INDEX(Asset_Register!$Q$5:$Q$1000,MATCH($C208,Asset_Register!$A$5:$A$1000,0)),"Not in register"))</f>
        <v>86</v>
      </c>
      <c r="H208" s="13" t="s">
        <v>54</v>
      </c>
      <c r="I208" s="13" t="s">
        <v>55</v>
      </c>
      <c r="J208" s="23" t="s">
        <v>377</v>
      </c>
      <c r="K208" s="13" t="n">
        <v>12</v>
      </c>
      <c r="L208" s="13" t="s">
        <v>367</v>
      </c>
      <c r="M208" s="13" t="n">
        <v>30</v>
      </c>
      <c r="N208" s="13" t="n">
        <v>60</v>
      </c>
      <c r="O208" s="13" t="s">
        <v>360</v>
      </c>
      <c r="P208" s="13"/>
      <c r="Q208" s="22" t="str">
        <f aca="false">IF($C208="","",IF($P208&lt;&gt;"",$P208,IF(AND(ISNUMBER($K208),ISNUMBER($M208),ISNUMBER($N208)),IF($O208="Lower is worse",IF($K208&lt;=$N208,"Danger",IF($K208&lt;=$M208,"Alert","OK")),IF($K208&gt;=$N208,"Danger",IF($K208&gt;=$M208,"Alert","OK"))),"Not set")))</f>
        <v>OK</v>
      </c>
      <c r="R208" s="22" t="n">
        <f aca="false">IF(OR($Q208="",$Q208="Not set"),"",MATCH($Q208,Lists!$F$2:$F$4,0)-1)</f>
        <v>0</v>
      </c>
      <c r="S208" s="23"/>
      <c r="T208" s="23"/>
      <c r="U208" s="22" t="str">
        <f aca="false">IF(OR($Q208="",$Q208="OK",$Q208="Not set",NOT(ISNUMBER($G208))),"",ROUND($G208*IF($Q208="Danger",Lists!$M$15,Lists!$M$16),0))</f>
        <v/>
      </c>
      <c r="V208" s="22" t="str">
        <f aca="false">IF($U208="","",IF(OR($Q208="Danger",$U208&gt;=Lists!$M$10),"P1",IF($U208&gt;=Lists!$M$11,"P2","P3")))</f>
        <v/>
      </c>
      <c r="W208" s="24" t="str">
        <f aca="false">IF(OR($V208="",$B208=""),"",$B208+INDEX(Lists!$N$10:$N$12,MATCH($V208,Lists!$L$10:$L$12,0)))</f>
        <v/>
      </c>
      <c r="X208" s="13"/>
      <c r="Y208" s="13" t="s">
        <v>361</v>
      </c>
      <c r="Z208" s="13" t="s">
        <v>53</v>
      </c>
      <c r="AA208" s="17"/>
      <c r="AB208" s="13"/>
      <c r="AC208" s="22" t="str">
        <f aca="true">IF(OR($U208="",$B208=""),"",IF($AA208&lt;&gt;"",$AA208-$B208,TODAY()-$B208))</f>
        <v/>
      </c>
      <c r="AD208" s="22" t="str">
        <f aca="true">IF($W208="","",IF($Y208="Closed",IF($AA208="","Closed",IF($AA208&lt;=$W208,"Closed on time","Closed late")),IF(TODAY()&gt;$W208,"Overdue","Within time")))</f>
        <v/>
      </c>
      <c r="AE208" s="23"/>
      <c r="AF208" s="13"/>
      <c r="AG208" s="13"/>
      <c r="AH208" s="13"/>
      <c r="AI208" s="13"/>
      <c r="AJ208" s="13"/>
    </row>
    <row r="209" customFormat="false" ht="15" hidden="false" customHeight="false" outlineLevel="0" collapsed="false">
      <c r="A209" s="22" t="str">
        <f aca="false">IF($C209="","","R"&amp;TEXT(ROW()-4,"00000"))</f>
        <v>R00205</v>
      </c>
      <c r="B209" s="17" t="n">
        <v>46164</v>
      </c>
      <c r="C209" s="13" t="s">
        <v>220</v>
      </c>
      <c r="D209" s="22" t="str">
        <f aca="false">IF($C209="","",IFERROR(INDEX(Asset_Register!$C$5:$C$1000,MATCH($C209,Asset_Register!$A$5:$A$1000,0)),"Not in register"))</f>
        <v>Drying tower acid pump</v>
      </c>
      <c r="E209" s="22" t="str">
        <f aca="false">IF($C209="","",IFERROR(INDEX(Asset_Register!$D$5:$D$1000,MATCH($C209,Asset_Register!$A$5:$A$1000,0)),"Not in register"))</f>
        <v>Acid plant</v>
      </c>
      <c r="F209" s="22" t="str">
        <f aca="false">IF($C209="","",IFERROR(INDEX(Asset_Register!$R$5:$R$1000,MATCH($C209,Asset_Register!$A$5:$A$1000,0)),"Not in register"))</f>
        <v>A</v>
      </c>
      <c r="G209" s="22" t="n">
        <f aca="false">IF($C209="","",IFERROR(INDEX(Asset_Register!$Q$5:$Q$1000,MATCH($C209,Asset_Register!$A$5:$A$1000,0)),"Not in register"))</f>
        <v>74</v>
      </c>
      <c r="H209" s="13" t="s">
        <v>48</v>
      </c>
      <c r="I209" s="13" t="s">
        <v>171</v>
      </c>
      <c r="J209" s="23" t="s">
        <v>358</v>
      </c>
      <c r="K209" s="13" t="n">
        <v>2.6</v>
      </c>
      <c r="L209" s="13" t="s">
        <v>359</v>
      </c>
      <c r="M209" s="13" t="n">
        <v>4.5</v>
      </c>
      <c r="N209" s="13" t="n">
        <v>7.1</v>
      </c>
      <c r="O209" s="13" t="s">
        <v>360</v>
      </c>
      <c r="P209" s="13"/>
      <c r="Q209" s="22" t="str">
        <f aca="false">IF($C209="","",IF($P209&lt;&gt;"",$P209,IF(AND(ISNUMBER($K209),ISNUMBER($M209),ISNUMBER($N209)),IF($O209="Lower is worse",IF($K209&lt;=$N209,"Danger",IF($K209&lt;=$M209,"Alert","OK")),IF($K209&gt;=$N209,"Danger",IF($K209&gt;=$M209,"Alert","OK"))),"Not set")))</f>
        <v>OK</v>
      </c>
      <c r="R209" s="22" t="n">
        <f aca="false">IF(OR($Q209="",$Q209="Not set"),"",MATCH($Q209,Lists!$F$2:$F$4,0)-1)</f>
        <v>0</v>
      </c>
      <c r="S209" s="23"/>
      <c r="T209" s="23"/>
      <c r="U209" s="22" t="str">
        <f aca="false">IF(OR($Q209="",$Q209="OK",$Q209="Not set",NOT(ISNUMBER($G209))),"",ROUND($G209*IF($Q209="Danger",Lists!$M$15,Lists!$M$16),0))</f>
        <v/>
      </c>
      <c r="V209" s="22" t="str">
        <f aca="false">IF($U209="","",IF(OR($Q209="Danger",$U209&gt;=Lists!$M$10),"P1",IF($U209&gt;=Lists!$M$11,"P2","P3")))</f>
        <v/>
      </c>
      <c r="W209" s="24" t="str">
        <f aca="false">IF(OR($V209="",$B209=""),"",$B209+INDEX(Lists!$N$10:$N$12,MATCH($V209,Lists!$L$10:$L$12,0)))</f>
        <v/>
      </c>
      <c r="X209" s="13"/>
      <c r="Y209" s="13" t="s">
        <v>361</v>
      </c>
      <c r="Z209" s="13" t="s">
        <v>53</v>
      </c>
      <c r="AA209" s="17"/>
      <c r="AB209" s="13"/>
      <c r="AC209" s="22" t="str">
        <f aca="true">IF(OR($U209="",$B209=""),"",IF($AA209&lt;&gt;"",$AA209-$B209,TODAY()-$B209))</f>
        <v/>
      </c>
      <c r="AD209" s="22" t="str">
        <f aca="true">IF($W209="","",IF($Y209="Closed",IF($AA209="","Closed",IF($AA209&lt;=$W209,"Closed on time","Closed late")),IF(TODAY()&gt;$W209,"Overdue","Within time")))</f>
        <v/>
      </c>
      <c r="AE209" s="23"/>
      <c r="AF209" s="13"/>
      <c r="AG209" s="13"/>
      <c r="AH209" s="13"/>
      <c r="AI209" s="13"/>
      <c r="AJ209" s="13"/>
    </row>
    <row r="210" customFormat="false" ht="15" hidden="false" customHeight="false" outlineLevel="0" collapsed="false">
      <c r="A210" s="22" t="str">
        <f aca="false">IF($C210="","","R"&amp;TEXT(ROW()-4,"00000"))</f>
        <v>R00206</v>
      </c>
      <c r="B210" s="17" t="n">
        <v>46164</v>
      </c>
      <c r="C210" s="13" t="s">
        <v>227</v>
      </c>
      <c r="D210" s="22" t="str">
        <f aca="false">IF($C210="","",IFERROR(INDEX(Asset_Register!$C$5:$C$1000,MATCH($C210,Asset_Register!$A$5:$A$1000,0)),"Not in register"))</f>
        <v>Interpass tower acid pump</v>
      </c>
      <c r="E210" s="22" t="str">
        <f aca="false">IF($C210="","",IFERROR(INDEX(Asset_Register!$D$5:$D$1000,MATCH($C210,Asset_Register!$A$5:$A$1000,0)),"Not in register"))</f>
        <v>Acid plant</v>
      </c>
      <c r="F210" s="22" t="str">
        <f aca="false">IF($C210="","",IFERROR(INDEX(Asset_Register!$R$5:$R$1000,MATCH($C210,Asset_Register!$A$5:$A$1000,0)),"Not in register"))</f>
        <v>A</v>
      </c>
      <c r="G210" s="22" t="n">
        <f aca="false">IF($C210="","",IFERROR(INDEX(Asset_Register!$Q$5:$Q$1000,MATCH($C210,Asset_Register!$A$5:$A$1000,0)),"Not in register"))</f>
        <v>76</v>
      </c>
      <c r="H210" s="13" t="s">
        <v>48</v>
      </c>
      <c r="I210" s="13" t="s">
        <v>171</v>
      </c>
      <c r="J210" s="23" t="s">
        <v>358</v>
      </c>
      <c r="K210" s="13" t="n">
        <v>2.2</v>
      </c>
      <c r="L210" s="13" t="s">
        <v>359</v>
      </c>
      <c r="M210" s="13" t="n">
        <v>4.5</v>
      </c>
      <c r="N210" s="13" t="n">
        <v>7.1</v>
      </c>
      <c r="O210" s="13" t="s">
        <v>360</v>
      </c>
      <c r="P210" s="13"/>
      <c r="Q210" s="22" t="str">
        <f aca="false">IF($C210="","",IF($P210&lt;&gt;"",$P210,IF(AND(ISNUMBER($K210),ISNUMBER($M210),ISNUMBER($N210)),IF($O210="Lower is worse",IF($K210&lt;=$N210,"Danger",IF($K210&lt;=$M210,"Alert","OK")),IF($K210&gt;=$N210,"Danger",IF($K210&gt;=$M210,"Alert","OK"))),"Not set")))</f>
        <v>OK</v>
      </c>
      <c r="R210" s="22" t="n">
        <f aca="false">IF(OR($Q210="",$Q210="Not set"),"",MATCH($Q210,Lists!$F$2:$F$4,0)-1)</f>
        <v>0</v>
      </c>
      <c r="S210" s="23"/>
      <c r="T210" s="23"/>
      <c r="U210" s="22" t="str">
        <f aca="false">IF(OR($Q210="",$Q210="OK",$Q210="Not set",NOT(ISNUMBER($G210))),"",ROUND($G210*IF($Q210="Danger",Lists!$M$15,Lists!$M$16),0))</f>
        <v/>
      </c>
      <c r="V210" s="22" t="str">
        <f aca="false">IF($U210="","",IF(OR($Q210="Danger",$U210&gt;=Lists!$M$10),"P1",IF($U210&gt;=Lists!$M$11,"P2","P3")))</f>
        <v/>
      </c>
      <c r="W210" s="24" t="str">
        <f aca="false">IF(OR($V210="",$B210=""),"",$B210+INDEX(Lists!$N$10:$N$12,MATCH($V210,Lists!$L$10:$L$12,0)))</f>
        <v/>
      </c>
      <c r="X210" s="13"/>
      <c r="Y210" s="13" t="s">
        <v>361</v>
      </c>
      <c r="Z210" s="13" t="s">
        <v>53</v>
      </c>
      <c r="AA210" s="17"/>
      <c r="AB210" s="13"/>
      <c r="AC210" s="22" t="str">
        <f aca="true">IF(OR($U210="",$B210=""),"",IF($AA210&lt;&gt;"",$AA210-$B210,TODAY()-$B210))</f>
        <v/>
      </c>
      <c r="AD210" s="22" t="str">
        <f aca="true">IF($W210="","",IF($Y210="Closed",IF($AA210="","Closed",IF($AA210&lt;=$W210,"Closed on time","Closed late")),IF(TODAY()&gt;$W210,"Overdue","Within time")))</f>
        <v/>
      </c>
      <c r="AE210" s="23"/>
      <c r="AF210" s="13"/>
      <c r="AG210" s="13"/>
      <c r="AH210" s="13"/>
      <c r="AI210" s="13"/>
      <c r="AJ210" s="13"/>
    </row>
    <row r="211" customFormat="false" ht="15" hidden="false" customHeight="false" outlineLevel="0" collapsed="false">
      <c r="A211" s="22" t="str">
        <f aca="false">IF($C211="","","R"&amp;TEXT(ROW()-4,"00000"))</f>
        <v>R00207</v>
      </c>
      <c r="B211" s="17" t="n">
        <v>46164</v>
      </c>
      <c r="C211" s="13" t="s">
        <v>220</v>
      </c>
      <c r="D211" s="22" t="str">
        <f aca="false">IF($C211="","",IFERROR(INDEX(Asset_Register!$C$5:$C$1000,MATCH($C211,Asset_Register!$A$5:$A$1000,0)),"Not in register"))</f>
        <v>Drying tower acid pump</v>
      </c>
      <c r="E211" s="22" t="str">
        <f aca="false">IF($C211="","",IFERROR(INDEX(Asset_Register!$D$5:$D$1000,MATCH($C211,Asset_Register!$A$5:$A$1000,0)),"Not in register"))</f>
        <v>Acid plant</v>
      </c>
      <c r="F211" s="22" t="str">
        <f aca="false">IF($C211="","",IFERROR(INDEX(Asset_Register!$R$5:$R$1000,MATCH($C211,Asset_Register!$A$5:$A$1000,0)),"Not in register"))</f>
        <v>A</v>
      </c>
      <c r="G211" s="22" t="n">
        <f aca="false">IF($C211="","",IFERROR(INDEX(Asset_Register!$Q$5:$Q$1000,MATCH($C211,Asset_Register!$A$5:$A$1000,0)),"Not in register"))</f>
        <v>74</v>
      </c>
      <c r="H211" s="13" t="s">
        <v>74</v>
      </c>
      <c r="I211" s="13" t="s">
        <v>75</v>
      </c>
      <c r="J211" s="23" t="s">
        <v>379</v>
      </c>
      <c r="K211" s="13" t="n">
        <v>10</v>
      </c>
      <c r="L211" s="13" t="s">
        <v>365</v>
      </c>
      <c r="M211" s="13" t="n">
        <v>50</v>
      </c>
      <c r="N211" s="13" t="n">
        <v>100</v>
      </c>
      <c r="O211" s="13" t="s">
        <v>360</v>
      </c>
      <c r="P211" s="13"/>
      <c r="Q211" s="22" t="str">
        <f aca="false">IF($C211="","",IF($P211&lt;&gt;"",$P211,IF(AND(ISNUMBER($K211),ISNUMBER($M211),ISNUMBER($N211)),IF($O211="Lower is worse",IF($K211&lt;=$N211,"Danger",IF($K211&lt;=$M211,"Alert","OK")),IF($K211&gt;=$N211,"Danger",IF($K211&gt;=$M211,"Alert","OK"))),"Not set")))</f>
        <v>OK</v>
      </c>
      <c r="R211" s="22" t="n">
        <f aca="false">IF(OR($Q211="",$Q211="Not set"),"",MATCH($Q211,Lists!$F$2:$F$4,0)-1)</f>
        <v>0</v>
      </c>
      <c r="S211" s="23"/>
      <c r="T211" s="23"/>
      <c r="U211" s="22" t="str">
        <f aca="false">IF(OR($Q211="",$Q211="OK",$Q211="Not set",NOT(ISNUMBER($G211))),"",ROUND($G211*IF($Q211="Danger",Lists!$M$15,Lists!$M$16),0))</f>
        <v/>
      </c>
      <c r="V211" s="22" t="str">
        <f aca="false">IF($U211="","",IF(OR($Q211="Danger",$U211&gt;=Lists!$M$10),"P1",IF($U211&gt;=Lists!$M$11,"P2","P3")))</f>
        <v/>
      </c>
      <c r="W211" s="24" t="str">
        <f aca="false">IF(OR($V211="",$B211=""),"",$B211+INDEX(Lists!$N$10:$N$12,MATCH($V211,Lists!$L$10:$L$12,0)))</f>
        <v/>
      </c>
      <c r="X211" s="13"/>
      <c r="Y211" s="13" t="s">
        <v>361</v>
      </c>
      <c r="Z211" s="13" t="s">
        <v>53</v>
      </c>
      <c r="AA211" s="17"/>
      <c r="AB211" s="13"/>
      <c r="AC211" s="22" t="str">
        <f aca="true">IF(OR($U211="",$B211=""),"",IF($AA211&lt;&gt;"",$AA211-$B211,TODAY()-$B211))</f>
        <v/>
      </c>
      <c r="AD211" s="22" t="str">
        <f aca="true">IF($W211="","",IF($Y211="Closed",IF($AA211="","Closed",IF($AA211&lt;=$W211,"Closed on time","Closed late")),IF(TODAY()&gt;$W211,"Overdue","Within time")))</f>
        <v/>
      </c>
      <c r="AE211" s="23"/>
      <c r="AF211" s="13"/>
      <c r="AG211" s="13"/>
      <c r="AH211" s="13"/>
      <c r="AI211" s="13"/>
      <c r="AJ211" s="13"/>
    </row>
    <row r="212" customFormat="false" ht="15" hidden="false" customHeight="false" outlineLevel="0" collapsed="false">
      <c r="A212" s="22" t="str">
        <f aca="false">IF($C212="","","R"&amp;TEXT(ROW()-4,"00000"))</f>
        <v>R00208</v>
      </c>
      <c r="B212" s="17" t="n">
        <v>46166</v>
      </c>
      <c r="C212" s="13" t="s">
        <v>281</v>
      </c>
      <c r="D212" s="22" t="str">
        <f aca="false">IF($C212="","",IFERROR(INDEX(Asset_Register!$C$5:$C$1000,MATCH($C212,Asset_Register!$A$5:$A$1000,0)),"Not in register"))</f>
        <v>Transformer TX-01</v>
      </c>
      <c r="E212" s="22" t="str">
        <f aca="false">IF($C212="","",IFERROR(INDEX(Asset_Register!$D$5:$D$1000,MATCH($C212,Asset_Register!$A$5:$A$1000,0)),"Not in register"))</f>
        <v>Substation</v>
      </c>
      <c r="F212" s="22" t="str">
        <f aca="false">IF($C212="","",IFERROR(INDEX(Asset_Register!$R$5:$R$1000,MATCH($C212,Asset_Register!$A$5:$A$1000,0)),"Not in register"))</f>
        <v>A</v>
      </c>
      <c r="G212" s="22" t="n">
        <f aca="false">IF($C212="","",IFERROR(INDEX(Asset_Register!$Q$5:$Q$1000,MATCH($C212,Asset_Register!$A$5:$A$1000,0)),"Not in register"))</f>
        <v>86</v>
      </c>
      <c r="H212" s="13" t="s">
        <v>59</v>
      </c>
      <c r="I212" s="13" t="s">
        <v>55</v>
      </c>
      <c r="J212" s="23" t="s">
        <v>380</v>
      </c>
      <c r="K212" s="13" t="n">
        <v>3</v>
      </c>
      <c r="L212" s="13" t="s">
        <v>367</v>
      </c>
      <c r="M212" s="13" t="n">
        <v>4</v>
      </c>
      <c r="N212" s="13" t="n">
        <v>15</v>
      </c>
      <c r="O212" s="13" t="s">
        <v>360</v>
      </c>
      <c r="P212" s="13"/>
      <c r="Q212" s="22" t="str">
        <f aca="false">IF($C212="","",IF($P212&lt;&gt;"",$P212,IF(AND(ISNUMBER($K212),ISNUMBER($M212),ISNUMBER($N212)),IF($O212="Lower is worse",IF($K212&lt;=$N212,"Danger",IF($K212&lt;=$M212,"Alert","OK")),IF($K212&gt;=$N212,"Danger",IF($K212&gt;=$M212,"Alert","OK"))),"Not set")))</f>
        <v>OK</v>
      </c>
      <c r="R212" s="22" t="n">
        <f aca="false">IF(OR($Q212="",$Q212="Not set"),"",MATCH($Q212,Lists!$F$2:$F$4,0)-1)</f>
        <v>0</v>
      </c>
      <c r="S212" s="23"/>
      <c r="T212" s="23"/>
      <c r="U212" s="22" t="str">
        <f aca="false">IF(OR($Q212="",$Q212="OK",$Q212="Not set",NOT(ISNUMBER($G212))),"",ROUND($G212*IF($Q212="Danger",Lists!$M$15,Lists!$M$16),0))</f>
        <v/>
      </c>
      <c r="V212" s="22" t="str">
        <f aca="false">IF($U212="","",IF(OR($Q212="Danger",$U212&gt;=Lists!$M$10),"P1",IF($U212&gt;=Lists!$M$11,"P2","P3")))</f>
        <v/>
      </c>
      <c r="W212" s="24" t="str">
        <f aca="false">IF(OR($V212="",$B212=""),"",$B212+INDEX(Lists!$N$10:$N$12,MATCH($V212,Lists!$L$10:$L$12,0)))</f>
        <v/>
      </c>
      <c r="X212" s="13"/>
      <c r="Y212" s="13" t="s">
        <v>361</v>
      </c>
      <c r="Z212" s="13" t="s">
        <v>381</v>
      </c>
      <c r="AA212" s="17"/>
      <c r="AB212" s="13"/>
      <c r="AC212" s="22" t="str">
        <f aca="true">IF(OR($U212="",$B212=""),"",IF($AA212&lt;&gt;"",$AA212-$B212,TODAY()-$B212))</f>
        <v/>
      </c>
      <c r="AD212" s="22" t="str">
        <f aca="true">IF($W212="","",IF($Y212="Closed",IF($AA212="","Closed",IF($AA212&lt;=$W212,"Closed on time","Closed late")),IF(TODAY()&gt;$W212,"Overdue","Within time")))</f>
        <v/>
      </c>
      <c r="AE212" s="23"/>
      <c r="AF212" s="13"/>
      <c r="AG212" s="13"/>
      <c r="AH212" s="13"/>
      <c r="AI212" s="13"/>
      <c r="AJ212" s="13"/>
    </row>
    <row r="213" customFormat="false" ht="15" hidden="false" customHeight="false" outlineLevel="0" collapsed="false">
      <c r="A213" s="22" t="str">
        <f aca="false">IF($C213="","","R"&amp;TEXT(ROW()-4,"00000"))</f>
        <v>R00209</v>
      </c>
      <c r="B213" s="17" t="n">
        <v>46166</v>
      </c>
      <c r="C213" s="13" t="s">
        <v>287</v>
      </c>
      <c r="D213" s="22" t="str">
        <f aca="false">IF($C213="","",IFERROR(INDEX(Asset_Register!$C$5:$C$1000,MATCH($C213,Asset_Register!$A$5:$A$1000,0)),"Not in register"))</f>
        <v>Acid plant MCC</v>
      </c>
      <c r="E213" s="22" t="str">
        <f aca="false">IF($C213="","",IFERROR(INDEX(Asset_Register!$D$5:$D$1000,MATCH($C213,Asset_Register!$A$5:$A$1000,0)),"Not in register"))</f>
        <v>Substation</v>
      </c>
      <c r="F213" s="22" t="str">
        <f aca="false">IF($C213="","",IFERROR(INDEX(Asset_Register!$R$5:$R$1000,MATCH($C213,Asset_Register!$A$5:$A$1000,0)),"Not in register"))</f>
        <v>A</v>
      </c>
      <c r="G213" s="22" t="n">
        <f aca="false">IF($C213="","",IFERROR(INDEX(Asset_Register!$Q$5:$Q$1000,MATCH($C213,Asset_Register!$A$5:$A$1000,0)),"Not in register"))</f>
        <v>82</v>
      </c>
      <c r="H213" s="13" t="s">
        <v>54</v>
      </c>
      <c r="I213" s="13" t="s">
        <v>55</v>
      </c>
      <c r="J213" s="23" t="s">
        <v>382</v>
      </c>
      <c r="K213" s="13" t="n">
        <v>16</v>
      </c>
      <c r="L213" s="13" t="s">
        <v>367</v>
      </c>
      <c r="M213" s="13" t="n">
        <v>4</v>
      </c>
      <c r="N213" s="13" t="n">
        <v>15</v>
      </c>
      <c r="O213" s="13" t="s">
        <v>360</v>
      </c>
      <c r="P213" s="13"/>
      <c r="Q213" s="22" t="str">
        <f aca="false">IF($C213="","",IF($P213&lt;&gt;"",$P213,IF(AND(ISNUMBER($K213),ISNUMBER($M213),ISNUMBER($N213)),IF($O213="Lower is worse",IF($K213&lt;=$N213,"Danger",IF($K213&lt;=$M213,"Alert","OK")),IF($K213&gt;=$N213,"Danger",IF($K213&gt;=$M213,"Alert","OK"))),"Not set")))</f>
        <v>Danger</v>
      </c>
      <c r="R213" s="22" t="n">
        <f aca="false">IF(OR($Q213="",$Q213="Not set"),"",MATCH($Q213,Lists!$F$2:$F$4,0)-1)</f>
        <v>2</v>
      </c>
      <c r="S213" s="23" t="s">
        <v>424</v>
      </c>
      <c r="T213" s="23" t="s">
        <v>425</v>
      </c>
      <c r="U213" s="22" t="n">
        <f aca="false">IF(OR($Q213="",$Q213="OK",$Q213="Not set",NOT(ISNUMBER($G213))),"",ROUND($G213*IF($Q213="Danger",Lists!$M$15,Lists!$M$16),0))</f>
        <v>82</v>
      </c>
      <c r="V213" s="22" t="str">
        <f aca="false">IF($U213="","",IF(OR($Q213="Danger",$U213&gt;=Lists!$M$10),"P1",IF($U213&gt;=Lists!$M$11,"P2","P3")))</f>
        <v>P1</v>
      </c>
      <c r="W213" s="24" t="n">
        <f aca="false">IF(OR($V213="",$B213=""),"",$B213+INDEX(Lists!$N$10:$N$12,MATCH($V213,Lists!$L$10:$L$12,0)))</f>
        <v>46173</v>
      </c>
      <c r="X213" s="13" t="s">
        <v>426</v>
      </c>
      <c r="Y213" s="13" t="s">
        <v>392</v>
      </c>
      <c r="Z213" s="13" t="s">
        <v>53</v>
      </c>
      <c r="AA213" s="17" t="n">
        <v>46171</v>
      </c>
      <c r="AB213" s="13" t="s">
        <v>401</v>
      </c>
      <c r="AC213" s="22" t="n">
        <f aca="true">IF(OR($U213="",$B213=""),"",IF($AA213&lt;&gt;"",$AA213-$B213,TODAY()-$B213))</f>
        <v>5</v>
      </c>
      <c r="AD213" s="22" t="str">
        <f aca="true">IF($W213="","",IF($Y213="Closed",IF($AA213="","Closed",IF($AA213&lt;=$W213,"Closed on time","Closed late")),IF(TODAY()&gt;$W213,"Overdue","Within time")))</f>
        <v>Closed on time</v>
      </c>
      <c r="AE213" s="23"/>
      <c r="AF213" s="13"/>
      <c r="AG213" s="13"/>
      <c r="AH213" s="13"/>
      <c r="AI213" s="13"/>
      <c r="AJ213" s="13"/>
    </row>
    <row r="214" customFormat="false" ht="15" hidden="false" customHeight="false" outlineLevel="0" collapsed="false">
      <c r="A214" s="22" t="str">
        <f aca="false">IF($C214="","","R"&amp;TEXT(ROW()-4,"00000"))</f>
        <v>R00210</v>
      </c>
      <c r="B214" s="17" t="n">
        <v>46170</v>
      </c>
      <c r="C214" s="13" t="s">
        <v>291</v>
      </c>
      <c r="D214" s="22" t="str">
        <f aca="false">IF($C214="","",IFERROR(INDEX(Asset_Register!$C$5:$C$1000,MATCH($C214,Asset_Register!$A$5:$A$1000,0)),"Not in register"))</f>
        <v>Diesel generator Gen 1</v>
      </c>
      <c r="E214" s="22" t="str">
        <f aca="false">IF($C214="","",IFERROR(INDEX(Asset_Register!$D$5:$D$1000,MATCH($C214,Asset_Register!$A$5:$A$1000,0)),"Not in register"))</f>
        <v>Power plant</v>
      </c>
      <c r="F214" s="22" t="str">
        <f aca="false">IF($C214="","",IFERROR(INDEX(Asset_Register!$R$5:$R$1000,MATCH($C214,Asset_Register!$A$5:$A$1000,0)),"Not in register"))</f>
        <v>A</v>
      </c>
      <c r="G214" s="22" t="n">
        <f aca="false">IF($C214="","",IFERROR(INDEX(Asset_Register!$Q$5:$Q$1000,MATCH($C214,Asset_Register!$A$5:$A$1000,0)),"Not in register"))</f>
        <v>83</v>
      </c>
      <c r="H214" s="13" t="s">
        <v>78</v>
      </c>
      <c r="I214" s="13" t="s">
        <v>79</v>
      </c>
      <c r="J214" s="23" t="s">
        <v>383</v>
      </c>
      <c r="K214" s="13" t="n">
        <v>500</v>
      </c>
      <c r="L214" s="13" t="s">
        <v>367</v>
      </c>
      <c r="M214" s="13" t="n">
        <v>520</v>
      </c>
      <c r="N214" s="13" t="n">
        <v>580</v>
      </c>
      <c r="O214" s="13" t="s">
        <v>360</v>
      </c>
      <c r="P214" s="13"/>
      <c r="Q214" s="22" t="str">
        <f aca="false">IF($C214="","",IF($P214&lt;&gt;"",$P214,IF(AND(ISNUMBER($K214),ISNUMBER($M214),ISNUMBER($N214)),IF($O214="Lower is worse",IF($K214&lt;=$N214,"Danger",IF($K214&lt;=$M214,"Alert","OK")),IF($K214&gt;=$N214,"Danger",IF($K214&gt;=$M214,"Alert","OK"))),"Not set")))</f>
        <v>OK</v>
      </c>
      <c r="R214" s="22" t="n">
        <f aca="false">IF(OR($Q214="",$Q214="Not set"),"",MATCH($Q214,Lists!$F$2:$F$4,0)-1)</f>
        <v>0</v>
      </c>
      <c r="S214" s="23"/>
      <c r="T214" s="23"/>
      <c r="U214" s="22" t="str">
        <f aca="false">IF(OR($Q214="",$Q214="OK",$Q214="Not set",NOT(ISNUMBER($G214))),"",ROUND($G214*IF($Q214="Danger",Lists!$M$15,Lists!$M$16),0))</f>
        <v/>
      </c>
      <c r="V214" s="22" t="str">
        <f aca="false">IF($U214="","",IF(OR($Q214="Danger",$U214&gt;=Lists!$M$10),"P1",IF($U214&gt;=Lists!$M$11,"P2","P3")))</f>
        <v/>
      </c>
      <c r="W214" s="24" t="str">
        <f aca="false">IF(OR($V214="",$B214=""),"",$B214+INDEX(Lists!$N$10:$N$12,MATCH($V214,Lists!$L$10:$L$12,0)))</f>
        <v/>
      </c>
      <c r="X214" s="13"/>
      <c r="Y214" s="13" t="s">
        <v>361</v>
      </c>
      <c r="Z214" s="13" t="s">
        <v>82</v>
      </c>
      <c r="AA214" s="17"/>
      <c r="AB214" s="13"/>
      <c r="AC214" s="22" t="str">
        <f aca="true">IF(OR($U214="",$B214=""),"",IF($AA214&lt;&gt;"",$AA214-$B214,TODAY()-$B214))</f>
        <v/>
      </c>
      <c r="AD214" s="22" t="str">
        <f aca="true">IF($W214="","",IF($Y214="Closed",IF($AA214="","Closed",IF($AA214&lt;=$W214,"Closed on time","Closed late")),IF(TODAY()&gt;$W214,"Overdue","Within time")))</f>
        <v/>
      </c>
      <c r="AE214" s="23"/>
      <c r="AF214" s="13"/>
      <c r="AG214" s="13"/>
      <c r="AH214" s="13"/>
      <c r="AI214" s="13"/>
      <c r="AJ214" s="13"/>
    </row>
    <row r="215" customFormat="false" ht="23.85" hidden="false" customHeight="false" outlineLevel="0" collapsed="false">
      <c r="A215" s="22" t="str">
        <f aca="false">IF($C215="","","R"&amp;TEXT(ROW()-4,"00000"))</f>
        <v>R00211</v>
      </c>
      <c r="B215" s="17" t="n">
        <v>46170</v>
      </c>
      <c r="C215" s="13" t="s">
        <v>297</v>
      </c>
      <c r="D215" s="22" t="str">
        <f aca="false">IF($C215="","",IFERROR(INDEX(Asset_Register!$C$5:$C$1000,MATCH($C215,Asset_Register!$A$5:$A$1000,0)),"Not in register"))</f>
        <v>Diesel generator Gen 2</v>
      </c>
      <c r="E215" s="22" t="str">
        <f aca="false">IF($C215="","",IFERROR(INDEX(Asset_Register!$D$5:$D$1000,MATCH($C215,Asset_Register!$A$5:$A$1000,0)),"Not in register"))</f>
        <v>Power plant</v>
      </c>
      <c r="F215" s="22" t="str">
        <f aca="false">IF($C215="","",IFERROR(INDEX(Asset_Register!$R$5:$R$1000,MATCH($C215,Asset_Register!$A$5:$A$1000,0)),"Not in register"))</f>
        <v>A</v>
      </c>
      <c r="G215" s="22" t="n">
        <f aca="false">IF($C215="","",IFERROR(INDEX(Asset_Register!$Q$5:$Q$1000,MATCH($C215,Asset_Register!$A$5:$A$1000,0)),"Not in register"))</f>
        <v>79</v>
      </c>
      <c r="H215" s="13" t="s">
        <v>78</v>
      </c>
      <c r="I215" s="13" t="s">
        <v>79</v>
      </c>
      <c r="J215" s="23" t="s">
        <v>384</v>
      </c>
      <c r="K215" s="13" t="n">
        <v>25</v>
      </c>
      <c r="L215" s="13" t="s">
        <v>367</v>
      </c>
      <c r="M215" s="13" t="n">
        <v>50</v>
      </c>
      <c r="N215" s="13" t="n">
        <v>80</v>
      </c>
      <c r="O215" s="13" t="s">
        <v>360</v>
      </c>
      <c r="P215" s="13"/>
      <c r="Q215" s="22" t="str">
        <f aca="false">IF($C215="","",IF($P215&lt;&gt;"",$P215,IF(AND(ISNUMBER($K215),ISNUMBER($M215),ISNUMBER($N215)),IF($O215="Lower is worse",IF($K215&lt;=$N215,"Danger",IF($K215&lt;=$M215,"Alert","OK")),IF($K215&gt;=$N215,"Danger",IF($K215&gt;=$M215,"Alert","OK"))),"Not set")))</f>
        <v>OK</v>
      </c>
      <c r="R215" s="22" t="n">
        <f aca="false">IF(OR($Q215="",$Q215="Not set"),"",MATCH($Q215,Lists!$F$2:$F$4,0)-1)</f>
        <v>0</v>
      </c>
      <c r="S215" s="23"/>
      <c r="T215" s="23"/>
      <c r="U215" s="22" t="str">
        <f aca="false">IF(OR($Q215="",$Q215="OK",$Q215="Not set",NOT(ISNUMBER($G215))),"",ROUND($G215*IF($Q215="Danger",Lists!$M$15,Lists!$M$16),0))</f>
        <v/>
      </c>
      <c r="V215" s="22" t="str">
        <f aca="false">IF($U215="","",IF(OR($Q215="Danger",$U215&gt;=Lists!$M$10),"P1",IF($U215&gt;=Lists!$M$11,"P2","P3")))</f>
        <v/>
      </c>
      <c r="W215" s="24" t="str">
        <f aca="false">IF(OR($V215="",$B215=""),"",$B215+INDEX(Lists!$N$10:$N$12,MATCH($V215,Lists!$L$10:$L$12,0)))</f>
        <v/>
      </c>
      <c r="X215" s="13"/>
      <c r="Y215" s="13" t="s">
        <v>361</v>
      </c>
      <c r="Z215" s="13" t="s">
        <v>82</v>
      </c>
      <c r="AA215" s="17"/>
      <c r="AB215" s="13"/>
      <c r="AC215" s="22" t="str">
        <f aca="true">IF(OR($U215="",$B215=""),"",IF($AA215&lt;&gt;"",$AA215-$B215,TODAY()-$B215))</f>
        <v/>
      </c>
      <c r="AD215" s="22" t="str">
        <f aca="true">IF($W215="","",IF($Y215="Closed",IF($AA215="","Closed",IF($AA215&lt;=$W215,"Closed on time","Closed late")),IF(TODAY()&gt;$W215,"Overdue","Within time")))</f>
        <v/>
      </c>
      <c r="AE215" s="23"/>
      <c r="AF215" s="13"/>
      <c r="AG215" s="13"/>
      <c r="AH215" s="13"/>
      <c r="AI215" s="13"/>
      <c r="AJ215" s="13"/>
    </row>
    <row r="216" customFormat="false" ht="15" hidden="false" customHeight="false" outlineLevel="0" collapsed="false">
      <c r="A216" s="22" t="str">
        <f aca="false">IF($C216="","","R"&amp;TEXT(ROW()-4,"00000"))</f>
        <v>R00212</v>
      </c>
      <c r="B216" s="17" t="n">
        <v>46170</v>
      </c>
      <c r="C216" s="13" t="s">
        <v>300</v>
      </c>
      <c r="D216" s="22" t="str">
        <f aca="false">IF($C216="","",IFERROR(INDEX(Asset_Register!$C$5:$C$1000,MATCH($C216,Asset_Register!$A$5:$A$1000,0)),"Not in register"))</f>
        <v>Diesel generator Gen 3</v>
      </c>
      <c r="E216" s="22" t="str">
        <f aca="false">IF($C216="","",IFERROR(INDEX(Asset_Register!$D$5:$D$1000,MATCH($C216,Asset_Register!$A$5:$A$1000,0)),"Not in register"))</f>
        <v>Power plant</v>
      </c>
      <c r="F216" s="22" t="str">
        <f aca="false">IF($C216="","",IFERROR(INDEX(Asset_Register!$R$5:$R$1000,MATCH($C216,Asset_Register!$A$5:$A$1000,0)),"Not in register"))</f>
        <v>A</v>
      </c>
      <c r="G216" s="22" t="n">
        <f aca="false">IF($C216="","",IFERROR(INDEX(Asset_Register!$Q$5:$Q$1000,MATCH($C216,Asset_Register!$A$5:$A$1000,0)),"Not in register"))</f>
        <v>79</v>
      </c>
      <c r="H216" s="13" t="s">
        <v>78</v>
      </c>
      <c r="I216" s="13" t="s">
        <v>79</v>
      </c>
      <c r="J216" s="23" t="s">
        <v>383</v>
      </c>
      <c r="K216" s="13" t="n">
        <v>460</v>
      </c>
      <c r="L216" s="13" t="s">
        <v>367</v>
      </c>
      <c r="M216" s="13" t="n">
        <v>520</v>
      </c>
      <c r="N216" s="13" t="n">
        <v>580</v>
      </c>
      <c r="O216" s="13" t="s">
        <v>360</v>
      </c>
      <c r="P216" s="13"/>
      <c r="Q216" s="22" t="str">
        <f aca="false">IF($C216="","",IF($P216&lt;&gt;"",$P216,IF(AND(ISNUMBER($K216),ISNUMBER($M216),ISNUMBER($N216)),IF($O216="Lower is worse",IF($K216&lt;=$N216,"Danger",IF($K216&lt;=$M216,"Alert","OK")),IF($K216&gt;=$N216,"Danger",IF($K216&gt;=$M216,"Alert","OK"))),"Not set")))</f>
        <v>OK</v>
      </c>
      <c r="R216" s="22" t="n">
        <f aca="false">IF(OR($Q216="",$Q216="Not set"),"",MATCH($Q216,Lists!$F$2:$F$4,0)-1)</f>
        <v>0</v>
      </c>
      <c r="S216" s="23"/>
      <c r="T216" s="23"/>
      <c r="U216" s="22" t="str">
        <f aca="false">IF(OR($Q216="",$Q216="OK",$Q216="Not set",NOT(ISNUMBER($G216))),"",ROUND($G216*IF($Q216="Danger",Lists!$M$15,Lists!$M$16),0))</f>
        <v/>
      </c>
      <c r="V216" s="22" t="str">
        <f aca="false">IF($U216="","",IF(OR($Q216="Danger",$U216&gt;=Lists!$M$10),"P1",IF($U216&gt;=Lists!$M$11,"P2","P3")))</f>
        <v/>
      </c>
      <c r="W216" s="24" t="str">
        <f aca="false">IF(OR($V216="",$B216=""),"",$B216+INDEX(Lists!$N$10:$N$12,MATCH($V216,Lists!$L$10:$L$12,0)))</f>
        <v/>
      </c>
      <c r="X216" s="13"/>
      <c r="Y216" s="13" t="s">
        <v>361</v>
      </c>
      <c r="Z216" s="13" t="s">
        <v>82</v>
      </c>
      <c r="AA216" s="17"/>
      <c r="AB216" s="13"/>
      <c r="AC216" s="22" t="str">
        <f aca="true">IF(OR($U216="",$B216=""),"",IF($AA216&lt;&gt;"",$AA216-$B216,TODAY()-$B216))</f>
        <v/>
      </c>
      <c r="AD216" s="22" t="str">
        <f aca="true">IF($W216="","",IF($Y216="Closed",IF($AA216="","Closed",IF($AA216&lt;=$W216,"Closed on time","Closed late")),IF(TODAY()&gt;$W216,"Overdue","Within time")))</f>
        <v/>
      </c>
      <c r="AE216" s="23"/>
      <c r="AF216" s="13"/>
      <c r="AG216" s="13"/>
      <c r="AH216" s="13"/>
      <c r="AI216" s="13"/>
      <c r="AJ216" s="13"/>
    </row>
    <row r="217" customFormat="false" ht="15" hidden="false" customHeight="false" outlineLevel="0" collapsed="false">
      <c r="A217" s="22" t="str">
        <f aca="false">IF($C217="","","R"&amp;TEXT(ROW()-4,"00000"))</f>
        <v>R00213</v>
      </c>
      <c r="B217" s="17" t="n">
        <v>46170</v>
      </c>
      <c r="C217" s="13" t="s">
        <v>303</v>
      </c>
      <c r="D217" s="22" t="str">
        <f aca="false">IF($C217="","",IFERROR(INDEX(Asset_Register!$C$5:$C$1000,MATCH($C217,Asset_Register!$A$5:$A$1000,0)),"Not in register"))</f>
        <v>Diesel generator Gen 4</v>
      </c>
      <c r="E217" s="22" t="str">
        <f aca="false">IF($C217="","",IFERROR(INDEX(Asset_Register!$D$5:$D$1000,MATCH($C217,Asset_Register!$A$5:$A$1000,0)),"Not in register"))</f>
        <v>Power plant</v>
      </c>
      <c r="F217" s="22" t="str">
        <f aca="false">IF($C217="","",IFERROR(INDEX(Asset_Register!$R$5:$R$1000,MATCH($C217,Asset_Register!$A$5:$A$1000,0)),"Not in register"))</f>
        <v>A</v>
      </c>
      <c r="G217" s="22" t="n">
        <f aca="false">IF($C217="","",IFERROR(INDEX(Asset_Register!$Q$5:$Q$1000,MATCH($C217,Asset_Register!$A$5:$A$1000,0)),"Not in register"))</f>
        <v>92</v>
      </c>
      <c r="H217" s="13" t="s">
        <v>78</v>
      </c>
      <c r="I217" s="13" t="s">
        <v>79</v>
      </c>
      <c r="J217" s="23" t="s">
        <v>385</v>
      </c>
      <c r="K217" s="13" t="n">
        <v>3.9</v>
      </c>
      <c r="L217" s="13" t="s">
        <v>386</v>
      </c>
      <c r="M217" s="13" t="n">
        <v>3.5</v>
      </c>
      <c r="N217" s="13" t="n">
        <v>2.5</v>
      </c>
      <c r="O217" s="13" t="s">
        <v>375</v>
      </c>
      <c r="P217" s="13"/>
      <c r="Q217" s="22" t="str">
        <f aca="false">IF($C217="","",IF($P217&lt;&gt;"",$P217,IF(AND(ISNUMBER($K217),ISNUMBER($M217),ISNUMBER($N217)),IF($O217="Lower is worse",IF($K217&lt;=$N217,"Danger",IF($K217&lt;=$M217,"Alert","OK")),IF($K217&gt;=$N217,"Danger",IF($K217&gt;=$M217,"Alert","OK"))),"Not set")))</f>
        <v>OK</v>
      </c>
      <c r="R217" s="22" t="n">
        <f aca="false">IF(OR($Q217="",$Q217="Not set"),"",MATCH($Q217,Lists!$F$2:$F$4,0)-1)</f>
        <v>0</v>
      </c>
      <c r="S217" s="23"/>
      <c r="T217" s="23"/>
      <c r="U217" s="22" t="str">
        <f aca="false">IF(OR($Q217="",$Q217="OK",$Q217="Not set",NOT(ISNUMBER($G217))),"",ROUND($G217*IF($Q217="Danger",Lists!$M$15,Lists!$M$16),0))</f>
        <v/>
      </c>
      <c r="V217" s="22" t="str">
        <f aca="false">IF($U217="","",IF(OR($Q217="Danger",$U217&gt;=Lists!$M$10),"P1",IF($U217&gt;=Lists!$M$11,"P2","P3")))</f>
        <v/>
      </c>
      <c r="W217" s="24" t="str">
        <f aca="false">IF(OR($V217="",$B217=""),"",$B217+INDEX(Lists!$N$10:$N$12,MATCH($V217,Lists!$L$10:$L$12,0)))</f>
        <v/>
      </c>
      <c r="X217" s="13"/>
      <c r="Y217" s="13" t="s">
        <v>361</v>
      </c>
      <c r="Z217" s="13" t="s">
        <v>82</v>
      </c>
      <c r="AA217" s="17"/>
      <c r="AB217" s="13"/>
      <c r="AC217" s="22" t="str">
        <f aca="true">IF(OR($U217="",$B217=""),"",IF($AA217&lt;&gt;"",$AA217-$B217,TODAY()-$B217))</f>
        <v/>
      </c>
      <c r="AD217" s="22" t="str">
        <f aca="true">IF($W217="","",IF($Y217="Closed",IF($AA217="","Closed",IF($AA217&lt;=$W217,"Closed on time","Closed late")),IF(TODAY()&gt;$W217,"Overdue","Within time")))</f>
        <v/>
      </c>
      <c r="AE217" s="23"/>
      <c r="AF217" s="13"/>
      <c r="AG217" s="13"/>
      <c r="AH217" s="13"/>
      <c r="AI217" s="13"/>
      <c r="AJ217" s="13"/>
    </row>
    <row r="218" customFormat="false" ht="15" hidden="false" customHeight="false" outlineLevel="0" collapsed="false">
      <c r="A218" s="22" t="str">
        <f aca="false">IF($C218="","","R"&amp;TEXT(ROW()-4,"00000"))</f>
        <v>R00214</v>
      </c>
      <c r="B218" s="17" t="n">
        <v>46174</v>
      </c>
      <c r="C218" s="13" t="s">
        <v>242</v>
      </c>
      <c r="D218" s="22" t="str">
        <f aca="false">IF($C218="","",IFERROR(INDEX(Asset_Register!$C$5:$C$1000,MATCH($C218,Asset_Register!$A$5:$A$1000,0)),"Not in register"))</f>
        <v>Molten sulphur pump</v>
      </c>
      <c r="E218" s="22" t="str">
        <f aca="false">IF($C218="","",IFERROR(INDEX(Asset_Register!$D$5:$D$1000,MATCH($C218,Asset_Register!$A$5:$A$1000,0)),"Not in register"))</f>
        <v>Acid plant</v>
      </c>
      <c r="F218" s="22" t="str">
        <f aca="false">IF($C218="","",IFERROR(INDEX(Asset_Register!$R$5:$R$1000,MATCH($C218,Asset_Register!$A$5:$A$1000,0)),"Not in register"))</f>
        <v>B</v>
      </c>
      <c r="G218" s="22" t="n">
        <f aca="false">IF($C218="","",IFERROR(INDEX(Asset_Register!$Q$5:$Q$1000,MATCH($C218,Asset_Register!$A$5:$A$1000,0)),"Not in register"))</f>
        <v>61</v>
      </c>
      <c r="H218" s="13" t="s">
        <v>48</v>
      </c>
      <c r="I218" s="13" t="s">
        <v>171</v>
      </c>
      <c r="J218" s="23" t="s">
        <v>358</v>
      </c>
      <c r="K218" s="13" t="n">
        <v>2.7</v>
      </c>
      <c r="L218" s="13" t="s">
        <v>359</v>
      </c>
      <c r="M218" s="13" t="n">
        <v>4.5</v>
      </c>
      <c r="N218" s="13" t="n">
        <v>7.1</v>
      </c>
      <c r="O218" s="13" t="s">
        <v>360</v>
      </c>
      <c r="P218" s="13"/>
      <c r="Q218" s="22" t="str">
        <f aca="false">IF($C218="","",IF($P218&lt;&gt;"",$P218,IF(AND(ISNUMBER($K218),ISNUMBER($M218),ISNUMBER($N218)),IF($O218="Lower is worse",IF($K218&lt;=$N218,"Danger",IF($K218&lt;=$M218,"Alert","OK")),IF($K218&gt;=$N218,"Danger",IF($K218&gt;=$M218,"Alert","OK"))),"Not set")))</f>
        <v>OK</v>
      </c>
      <c r="R218" s="22" t="n">
        <f aca="false">IF(OR($Q218="",$Q218="Not set"),"",MATCH($Q218,Lists!$F$2:$F$4,0)-1)</f>
        <v>0</v>
      </c>
      <c r="S218" s="23"/>
      <c r="T218" s="23"/>
      <c r="U218" s="22" t="str">
        <f aca="false">IF(OR($Q218="",$Q218="OK",$Q218="Not set",NOT(ISNUMBER($G218))),"",ROUND($G218*IF($Q218="Danger",Lists!$M$15,Lists!$M$16),0))</f>
        <v/>
      </c>
      <c r="V218" s="22" t="str">
        <f aca="false">IF($U218="","",IF(OR($Q218="Danger",$U218&gt;=Lists!$M$10),"P1",IF($U218&gt;=Lists!$M$11,"P2","P3")))</f>
        <v/>
      </c>
      <c r="W218" s="24" t="str">
        <f aca="false">IF(OR($V218="",$B218=""),"",$B218+INDEX(Lists!$N$10:$N$12,MATCH($V218,Lists!$L$10:$L$12,0)))</f>
        <v/>
      </c>
      <c r="X218" s="13"/>
      <c r="Y218" s="13" t="s">
        <v>361</v>
      </c>
      <c r="Z218" s="13" t="s">
        <v>53</v>
      </c>
      <c r="AA218" s="17"/>
      <c r="AB218" s="13"/>
      <c r="AC218" s="22" t="str">
        <f aca="true">IF(OR($U218="",$B218=""),"",IF($AA218&lt;&gt;"",$AA218-$B218,TODAY()-$B218))</f>
        <v/>
      </c>
      <c r="AD218" s="22" t="str">
        <f aca="true">IF($W218="","",IF($Y218="Closed",IF($AA218="","Closed",IF($AA218&lt;=$W218,"Closed on time","Closed late")),IF(TODAY()&gt;$W218,"Overdue","Within time")))</f>
        <v/>
      </c>
      <c r="AE218" s="23"/>
      <c r="AF218" s="13"/>
      <c r="AG218" s="13"/>
      <c r="AH218" s="13"/>
      <c r="AI218" s="13"/>
      <c r="AJ218" s="13"/>
    </row>
    <row r="219" customFormat="false" ht="15" hidden="false" customHeight="false" outlineLevel="0" collapsed="false">
      <c r="A219" s="22" t="str">
        <f aca="false">IF($C219="","","R"&amp;TEXT(ROW()-4,"00000"))</f>
        <v>R00215</v>
      </c>
      <c r="B219" s="17" t="n">
        <v>46174</v>
      </c>
      <c r="C219" s="13" t="s">
        <v>271</v>
      </c>
      <c r="D219" s="22" t="str">
        <f aca="false">IF($C219="","",IFERROR(INDEX(Asset_Register!$C$5:$C$1000,MATCH($C219,Asset_Register!$A$5:$A$1000,0)),"Not in register"))</f>
        <v>Instrument air receiver</v>
      </c>
      <c r="E219" s="22" t="str">
        <f aca="false">IF($C219="","",IFERROR(INDEX(Asset_Register!$D$5:$D$1000,MATCH($C219,Asset_Register!$A$5:$A$1000,0)),"Not in register"))</f>
        <v>Acid plant</v>
      </c>
      <c r="F219" s="22" t="str">
        <f aca="false">IF($C219="","",IFERROR(INDEX(Asset_Register!$R$5:$R$1000,MATCH($C219,Asset_Register!$A$5:$A$1000,0)),"Not in register"))</f>
        <v>B</v>
      </c>
      <c r="G219" s="22" t="n">
        <f aca="false">IF($C219="","",IFERROR(INDEX(Asset_Register!$Q$5:$Q$1000,MATCH($C219,Asset_Register!$A$5:$A$1000,0)),"Not in register"))</f>
        <v>53</v>
      </c>
      <c r="H219" s="13" t="s">
        <v>69</v>
      </c>
      <c r="I219" s="13" t="s">
        <v>172</v>
      </c>
      <c r="J219" s="23" t="s">
        <v>362</v>
      </c>
      <c r="K219" s="13" t="n">
        <v>32</v>
      </c>
      <c r="L219" s="13" t="s">
        <v>363</v>
      </c>
      <c r="M219" s="13" t="n">
        <v>30</v>
      </c>
      <c r="N219" s="13" t="n">
        <v>40</v>
      </c>
      <c r="O219" s="13" t="s">
        <v>360</v>
      </c>
      <c r="P219" s="13"/>
      <c r="Q219" s="22" t="str">
        <f aca="false">IF($C219="","",IF($P219&lt;&gt;"",$P219,IF(AND(ISNUMBER($K219),ISNUMBER($M219),ISNUMBER($N219)),IF($O219="Lower is worse",IF($K219&lt;=$N219,"Danger",IF($K219&lt;=$M219,"Alert","OK")),IF($K219&gt;=$N219,"Danger",IF($K219&gt;=$M219,"Alert","OK"))),"Not set")))</f>
        <v>Alert</v>
      </c>
      <c r="R219" s="22" t="n">
        <f aca="false">IF(OR($Q219="",$Q219="Not set"),"",MATCH($Q219,Lists!$F$2:$F$4,0)-1)</f>
        <v>1</v>
      </c>
      <c r="S219" s="23" t="s">
        <v>427</v>
      </c>
      <c r="T219" s="23" t="s">
        <v>428</v>
      </c>
      <c r="U219" s="22" t="n">
        <f aca="false">IF(OR($Q219="",$Q219="OK",$Q219="Not set",NOT(ISNUMBER($G219))),"",ROUND($G219*IF($Q219="Danger",Lists!$M$15,Lists!$M$16),0))</f>
        <v>32</v>
      </c>
      <c r="V219" s="22" t="str">
        <f aca="false">IF($U219="","",IF(OR($Q219="Danger",$U219&gt;=Lists!$M$10),"P1",IF($U219&gt;=Lists!$M$11,"P2","P3")))</f>
        <v>P3</v>
      </c>
      <c r="W219" s="24" t="n">
        <f aca="false">IF(OR($V219="",$B219=""),"",$B219+INDEX(Lists!$N$10:$N$12,MATCH($V219,Lists!$L$10:$L$12,0)))</f>
        <v>46234</v>
      </c>
      <c r="X219" s="13" t="s">
        <v>429</v>
      </c>
      <c r="Y219" s="13" t="s">
        <v>392</v>
      </c>
      <c r="Z219" s="13" t="s">
        <v>53</v>
      </c>
      <c r="AA219" s="17" t="n">
        <v>46193</v>
      </c>
      <c r="AB219" s="13" t="s">
        <v>393</v>
      </c>
      <c r="AC219" s="22" t="n">
        <f aca="true">IF(OR($U219="",$B219=""),"",IF($AA219&lt;&gt;"",$AA219-$B219,TODAY()-$B219))</f>
        <v>19</v>
      </c>
      <c r="AD219" s="22" t="str">
        <f aca="true">IF($W219="","",IF($Y219="Closed",IF($AA219="","Closed",IF($AA219&lt;=$W219,"Closed on time","Closed late")),IF(TODAY()&gt;$W219,"Overdue","Within time")))</f>
        <v>Closed on time</v>
      </c>
      <c r="AE219" s="23"/>
      <c r="AF219" s="13"/>
      <c r="AG219" s="13"/>
      <c r="AH219" s="13"/>
      <c r="AI219" s="13"/>
      <c r="AJ219" s="13"/>
    </row>
    <row r="220" customFormat="false" ht="15" hidden="false" customHeight="false" outlineLevel="0" collapsed="false">
      <c r="A220" s="22" t="str">
        <f aca="false">IF($C220="","","R"&amp;TEXT(ROW()-4,"00000"))</f>
        <v>R00216</v>
      </c>
      <c r="B220" s="17" t="n">
        <v>46175</v>
      </c>
      <c r="C220" s="13" t="s">
        <v>234</v>
      </c>
      <c r="D220" s="22" t="str">
        <f aca="false">IF($C220="","",IFERROR(INDEX(Asset_Register!$C$5:$C$1000,MATCH($C220,Asset_Register!$A$5:$A$1000,0)),"Not in register"))</f>
        <v>Boiler feed water pump A</v>
      </c>
      <c r="E220" s="22" t="str">
        <f aca="false">IF($C220="","",IFERROR(INDEX(Asset_Register!$D$5:$D$1000,MATCH($C220,Asset_Register!$A$5:$A$1000,0)),"Not in register"))</f>
        <v>Acid plant</v>
      </c>
      <c r="F220" s="22" t="str">
        <f aca="false">IF($C220="","",IFERROR(INDEX(Asset_Register!$R$5:$R$1000,MATCH($C220,Asset_Register!$A$5:$A$1000,0)),"Not in register"))</f>
        <v>A</v>
      </c>
      <c r="G220" s="22" t="n">
        <f aca="false">IF($C220="","",IFERROR(INDEX(Asset_Register!$Q$5:$Q$1000,MATCH($C220,Asset_Register!$A$5:$A$1000,0)),"Not in register"))</f>
        <v>75</v>
      </c>
      <c r="H220" s="13" t="s">
        <v>48</v>
      </c>
      <c r="I220" s="13" t="s">
        <v>171</v>
      </c>
      <c r="J220" s="23" t="s">
        <v>358</v>
      </c>
      <c r="K220" s="13" t="n">
        <v>4.2</v>
      </c>
      <c r="L220" s="13" t="s">
        <v>359</v>
      </c>
      <c r="M220" s="13" t="n">
        <v>4.5</v>
      </c>
      <c r="N220" s="13" t="n">
        <v>7.1</v>
      </c>
      <c r="O220" s="13" t="s">
        <v>360</v>
      </c>
      <c r="P220" s="13"/>
      <c r="Q220" s="22" t="str">
        <f aca="false">IF($C220="","",IF($P220&lt;&gt;"",$P220,IF(AND(ISNUMBER($K220),ISNUMBER($M220),ISNUMBER($N220)),IF($O220="Lower is worse",IF($K220&lt;=$N220,"Danger",IF($K220&lt;=$M220,"Alert","OK")),IF($K220&gt;=$N220,"Danger",IF($K220&gt;=$M220,"Alert","OK"))),"Not set")))</f>
        <v>OK</v>
      </c>
      <c r="R220" s="22" t="n">
        <f aca="false">IF(OR($Q220="",$Q220="Not set"),"",MATCH($Q220,Lists!$F$2:$F$4,0)-1)</f>
        <v>0</v>
      </c>
      <c r="S220" s="23"/>
      <c r="T220" s="23"/>
      <c r="U220" s="22" t="str">
        <f aca="false">IF(OR($Q220="",$Q220="OK",$Q220="Not set",NOT(ISNUMBER($G220))),"",ROUND($G220*IF($Q220="Danger",Lists!$M$15,Lists!$M$16),0))</f>
        <v/>
      </c>
      <c r="V220" s="22" t="str">
        <f aca="false">IF($U220="","",IF(OR($Q220="Danger",$U220&gt;=Lists!$M$10),"P1",IF($U220&gt;=Lists!$M$11,"P2","P3")))</f>
        <v/>
      </c>
      <c r="W220" s="24" t="str">
        <f aca="false">IF(OR($V220="",$B220=""),"",$B220+INDEX(Lists!$N$10:$N$12,MATCH($V220,Lists!$L$10:$L$12,0)))</f>
        <v/>
      </c>
      <c r="X220" s="13"/>
      <c r="Y220" s="13" t="s">
        <v>361</v>
      </c>
      <c r="Z220" s="13" t="s">
        <v>53</v>
      </c>
      <c r="AA220" s="17"/>
      <c r="AB220" s="13"/>
      <c r="AC220" s="22" t="str">
        <f aca="true">IF(OR($U220="",$B220=""),"",IF($AA220&lt;&gt;"",$AA220-$B220,TODAY()-$B220))</f>
        <v/>
      </c>
      <c r="AD220" s="22" t="str">
        <f aca="true">IF($W220="","",IF($Y220="Closed",IF($AA220="","Closed",IF($AA220&lt;=$W220,"Closed on time","Closed late")),IF(TODAY()&gt;$W220,"Overdue","Within time")))</f>
        <v/>
      </c>
      <c r="AE220" s="23"/>
      <c r="AF220" s="13"/>
      <c r="AG220" s="13"/>
      <c r="AH220" s="13"/>
      <c r="AI220" s="13"/>
      <c r="AJ220" s="13"/>
    </row>
    <row r="221" customFormat="false" ht="15" hidden="false" customHeight="false" outlineLevel="0" collapsed="false">
      <c r="A221" s="22" t="str">
        <f aca="false">IF($C221="","","R"&amp;TEXT(ROW()-4,"00000"))</f>
        <v>R00217</v>
      </c>
      <c r="B221" s="17" t="n">
        <v>46175</v>
      </c>
      <c r="C221" s="13" t="s">
        <v>246</v>
      </c>
      <c r="D221" s="22" t="str">
        <f aca="false">IF($C221="","",IFERROR(INDEX(Asset_Register!$C$5:$C$1000,MATCH($C221,Asset_Register!$A$5:$A$1000,0)),"Not in register"))</f>
        <v>Sulphur melter agitator</v>
      </c>
      <c r="E221" s="22" t="str">
        <f aca="false">IF($C221="","",IFERROR(INDEX(Asset_Register!$D$5:$D$1000,MATCH($C221,Asset_Register!$A$5:$A$1000,0)),"Not in register"))</f>
        <v>Acid plant</v>
      </c>
      <c r="F221" s="22" t="str">
        <f aca="false">IF($C221="","",IFERROR(INDEX(Asset_Register!$R$5:$R$1000,MATCH($C221,Asset_Register!$A$5:$A$1000,0)),"Not in register"))</f>
        <v>C</v>
      </c>
      <c r="G221" s="22" t="n">
        <f aca="false">IF($C221="","",IFERROR(INDEX(Asset_Register!$Q$5:$Q$1000,MATCH($C221,Asset_Register!$A$5:$A$1000,0)),"Not in register"))</f>
        <v>43</v>
      </c>
      <c r="H221" s="13" t="s">
        <v>48</v>
      </c>
      <c r="I221" s="13" t="s">
        <v>171</v>
      </c>
      <c r="J221" s="23" t="s">
        <v>358</v>
      </c>
      <c r="K221" s="13" t="n">
        <v>1.6</v>
      </c>
      <c r="L221" s="13" t="s">
        <v>359</v>
      </c>
      <c r="M221" s="13" t="n">
        <v>4.5</v>
      </c>
      <c r="N221" s="13" t="n">
        <v>7.1</v>
      </c>
      <c r="O221" s="13" t="s">
        <v>360</v>
      </c>
      <c r="P221" s="13"/>
      <c r="Q221" s="22" t="str">
        <f aca="false">IF($C221="","",IF($P221&lt;&gt;"",$P221,IF(AND(ISNUMBER($K221),ISNUMBER($M221),ISNUMBER($N221)),IF($O221="Lower is worse",IF($K221&lt;=$N221,"Danger",IF($K221&lt;=$M221,"Alert","OK")),IF($K221&gt;=$N221,"Danger",IF($K221&gt;=$M221,"Alert","OK"))),"Not set")))</f>
        <v>OK</v>
      </c>
      <c r="R221" s="22" t="n">
        <f aca="false">IF(OR($Q221="",$Q221="Not set"),"",MATCH($Q221,Lists!$F$2:$F$4,0)-1)</f>
        <v>0</v>
      </c>
      <c r="S221" s="23"/>
      <c r="T221" s="23"/>
      <c r="U221" s="22" t="str">
        <f aca="false">IF(OR($Q221="",$Q221="OK",$Q221="Not set",NOT(ISNUMBER($G221))),"",ROUND($G221*IF($Q221="Danger",Lists!$M$15,Lists!$M$16),0))</f>
        <v/>
      </c>
      <c r="V221" s="22" t="str">
        <f aca="false">IF($U221="","",IF(OR($Q221="Danger",$U221&gt;=Lists!$M$10),"P1",IF($U221&gt;=Lists!$M$11,"P2","P3")))</f>
        <v/>
      </c>
      <c r="W221" s="24" t="str">
        <f aca="false">IF(OR($V221="",$B221=""),"",$B221+INDEX(Lists!$N$10:$N$12,MATCH($V221,Lists!$L$10:$L$12,0)))</f>
        <v/>
      </c>
      <c r="X221" s="13"/>
      <c r="Y221" s="13" t="s">
        <v>361</v>
      </c>
      <c r="Z221" s="13" t="s">
        <v>53</v>
      </c>
      <c r="AA221" s="17"/>
      <c r="AB221" s="13"/>
      <c r="AC221" s="22" t="str">
        <f aca="true">IF(OR($U221="",$B221=""),"",IF($AA221&lt;&gt;"",$AA221-$B221,TODAY()-$B221))</f>
        <v/>
      </c>
      <c r="AD221" s="22" t="str">
        <f aca="true">IF($W221="","",IF($Y221="Closed",IF($AA221="","Closed",IF($AA221&lt;=$W221,"Closed on time","Closed late")),IF(TODAY()&gt;$W221,"Overdue","Within time")))</f>
        <v/>
      </c>
      <c r="AE221" s="23"/>
      <c r="AF221" s="13"/>
      <c r="AG221" s="13"/>
      <c r="AH221" s="13"/>
      <c r="AI221" s="13"/>
      <c r="AJ221" s="13"/>
    </row>
    <row r="222" customFormat="false" ht="15" hidden="false" customHeight="false" outlineLevel="0" collapsed="false">
      <c r="A222" s="22" t="str">
        <f aca="false">IF($C222="","","R"&amp;TEXT(ROW()-4,"00000"))</f>
        <v>R00218</v>
      </c>
      <c r="B222" s="17" t="n">
        <v>46178</v>
      </c>
      <c r="C222" s="13" t="s">
        <v>238</v>
      </c>
      <c r="D222" s="22" t="str">
        <f aca="false">IF($C222="","",IFERROR(INDEX(Asset_Register!$C$5:$C$1000,MATCH($C222,Asset_Register!$A$5:$A$1000,0)),"Not in register"))</f>
        <v>Boiler feed water pump B</v>
      </c>
      <c r="E222" s="22" t="str">
        <f aca="false">IF($C222="","",IFERROR(INDEX(Asset_Register!$D$5:$D$1000,MATCH($C222,Asset_Register!$A$5:$A$1000,0)),"Not in register"))</f>
        <v>Acid plant</v>
      </c>
      <c r="F222" s="22" t="str">
        <f aca="false">IF($C222="","",IFERROR(INDEX(Asset_Register!$R$5:$R$1000,MATCH($C222,Asset_Register!$A$5:$A$1000,0)),"Not in register"))</f>
        <v>A</v>
      </c>
      <c r="G222" s="22" t="n">
        <f aca="false">IF($C222="","",IFERROR(INDEX(Asset_Register!$Q$5:$Q$1000,MATCH($C222,Asset_Register!$A$5:$A$1000,0)),"Not in register"))</f>
        <v>71</v>
      </c>
      <c r="H222" s="13" t="s">
        <v>48</v>
      </c>
      <c r="I222" s="13" t="s">
        <v>171</v>
      </c>
      <c r="J222" s="23" t="s">
        <v>358</v>
      </c>
      <c r="K222" s="13" t="n">
        <v>2.2</v>
      </c>
      <c r="L222" s="13" t="s">
        <v>359</v>
      </c>
      <c r="M222" s="13" t="n">
        <v>4.5</v>
      </c>
      <c r="N222" s="13" t="n">
        <v>7.1</v>
      </c>
      <c r="O222" s="13" t="s">
        <v>360</v>
      </c>
      <c r="P222" s="13"/>
      <c r="Q222" s="22" t="str">
        <f aca="false">IF($C222="","",IF($P222&lt;&gt;"",$P222,IF(AND(ISNUMBER($K222),ISNUMBER($M222),ISNUMBER($N222)),IF($O222="Lower is worse",IF($K222&lt;=$N222,"Danger",IF($K222&lt;=$M222,"Alert","OK")),IF($K222&gt;=$N222,"Danger",IF($K222&gt;=$M222,"Alert","OK"))),"Not set")))</f>
        <v>OK</v>
      </c>
      <c r="R222" s="22" t="n">
        <f aca="false">IF(OR($Q222="",$Q222="Not set"),"",MATCH($Q222,Lists!$F$2:$F$4,0)-1)</f>
        <v>0</v>
      </c>
      <c r="S222" s="23"/>
      <c r="T222" s="23"/>
      <c r="U222" s="22" t="str">
        <f aca="false">IF(OR($Q222="",$Q222="OK",$Q222="Not set",NOT(ISNUMBER($G222))),"",ROUND($G222*IF($Q222="Danger",Lists!$M$15,Lists!$M$16),0))</f>
        <v/>
      </c>
      <c r="V222" s="22" t="str">
        <f aca="false">IF($U222="","",IF(OR($Q222="Danger",$U222&gt;=Lists!$M$10),"P1",IF($U222&gt;=Lists!$M$11,"P2","P3")))</f>
        <v/>
      </c>
      <c r="W222" s="24" t="str">
        <f aca="false">IF(OR($V222="",$B222=""),"",$B222+INDEX(Lists!$N$10:$N$12,MATCH($V222,Lists!$L$10:$L$12,0)))</f>
        <v/>
      </c>
      <c r="X222" s="13"/>
      <c r="Y222" s="13" t="s">
        <v>361</v>
      </c>
      <c r="Z222" s="13" t="s">
        <v>53</v>
      </c>
      <c r="AA222" s="17"/>
      <c r="AB222" s="13"/>
      <c r="AC222" s="22" t="str">
        <f aca="true">IF(OR($U222="",$B222=""),"",IF($AA222&lt;&gt;"",$AA222-$B222,TODAY()-$B222))</f>
        <v/>
      </c>
      <c r="AD222" s="22" t="str">
        <f aca="true">IF($W222="","",IF($Y222="Closed",IF($AA222="","Closed",IF($AA222&lt;=$W222,"Closed on time","Closed late")),IF(TODAY()&gt;$W222,"Overdue","Within time")))</f>
        <v/>
      </c>
      <c r="AE222" s="23"/>
      <c r="AF222" s="13"/>
      <c r="AG222" s="13"/>
      <c r="AH222" s="13"/>
      <c r="AI222" s="13"/>
      <c r="AJ222" s="13"/>
    </row>
    <row r="223" customFormat="false" ht="15" hidden="false" customHeight="false" outlineLevel="0" collapsed="false">
      <c r="A223" s="22" t="str">
        <f aca="false">IF($C223="","","R"&amp;TEXT(ROW()-4,"00000"))</f>
        <v>R00219</v>
      </c>
      <c r="B223" s="17" t="n">
        <v>46178</v>
      </c>
      <c r="C223" s="13" t="s">
        <v>234</v>
      </c>
      <c r="D223" s="22" t="str">
        <f aca="false">IF($C223="","",IFERROR(INDEX(Asset_Register!$C$5:$C$1000,MATCH($C223,Asset_Register!$A$5:$A$1000,0)),"Not in register"))</f>
        <v>Boiler feed water pump A</v>
      </c>
      <c r="E223" s="22" t="str">
        <f aca="false">IF($C223="","",IFERROR(INDEX(Asset_Register!$D$5:$D$1000,MATCH($C223,Asset_Register!$A$5:$A$1000,0)),"Not in register"))</f>
        <v>Acid plant</v>
      </c>
      <c r="F223" s="22" t="str">
        <f aca="false">IF($C223="","",IFERROR(INDEX(Asset_Register!$R$5:$R$1000,MATCH($C223,Asset_Register!$A$5:$A$1000,0)),"Not in register"))</f>
        <v>A</v>
      </c>
      <c r="G223" s="22" t="n">
        <f aca="false">IF($C223="","",IFERROR(INDEX(Asset_Register!$Q$5:$Q$1000,MATCH($C223,Asset_Register!$A$5:$A$1000,0)),"Not in register"))</f>
        <v>75</v>
      </c>
      <c r="H223" s="13" t="s">
        <v>74</v>
      </c>
      <c r="I223" s="13" t="s">
        <v>75</v>
      </c>
      <c r="J223" s="23" t="s">
        <v>364</v>
      </c>
      <c r="K223" s="13" t="n">
        <v>700</v>
      </c>
      <c r="L223" s="13" t="s">
        <v>365</v>
      </c>
      <c r="M223" s="13" t="n">
        <v>1000</v>
      </c>
      <c r="N223" s="13" t="n">
        <v>2000</v>
      </c>
      <c r="O223" s="13" t="s">
        <v>360</v>
      </c>
      <c r="P223" s="13"/>
      <c r="Q223" s="22" t="str">
        <f aca="false">IF($C223="","",IF($P223&lt;&gt;"",$P223,IF(AND(ISNUMBER($K223),ISNUMBER($M223),ISNUMBER($N223)),IF($O223="Lower is worse",IF($K223&lt;=$N223,"Danger",IF($K223&lt;=$M223,"Alert","OK")),IF($K223&gt;=$N223,"Danger",IF($K223&gt;=$M223,"Alert","OK"))),"Not set")))</f>
        <v>OK</v>
      </c>
      <c r="R223" s="22" t="n">
        <f aca="false">IF(OR($Q223="",$Q223="Not set"),"",MATCH($Q223,Lists!$F$2:$F$4,0)-1)</f>
        <v>0</v>
      </c>
      <c r="S223" s="23"/>
      <c r="T223" s="23"/>
      <c r="U223" s="22" t="str">
        <f aca="false">IF(OR($Q223="",$Q223="OK",$Q223="Not set",NOT(ISNUMBER($G223))),"",ROUND($G223*IF($Q223="Danger",Lists!$M$15,Lists!$M$16),0))</f>
        <v/>
      </c>
      <c r="V223" s="22" t="str">
        <f aca="false">IF($U223="","",IF(OR($Q223="Danger",$U223&gt;=Lists!$M$10),"P1",IF($U223&gt;=Lists!$M$11,"P2","P3")))</f>
        <v/>
      </c>
      <c r="W223" s="24" t="str">
        <f aca="false">IF(OR($V223="",$B223=""),"",$B223+INDEX(Lists!$N$10:$N$12,MATCH($V223,Lists!$L$10:$L$12,0)))</f>
        <v/>
      </c>
      <c r="X223" s="13"/>
      <c r="Y223" s="13" t="s">
        <v>361</v>
      </c>
      <c r="Z223" s="13" t="s">
        <v>53</v>
      </c>
      <c r="AA223" s="17"/>
      <c r="AB223" s="13"/>
      <c r="AC223" s="22" t="str">
        <f aca="true">IF(OR($U223="",$B223=""),"",IF($AA223&lt;&gt;"",$AA223-$B223,TODAY()-$B223))</f>
        <v/>
      </c>
      <c r="AD223" s="22" t="str">
        <f aca="true">IF($W223="","",IF($Y223="Closed",IF($AA223="","Closed",IF($AA223&lt;=$W223,"Closed on time","Closed late")),IF(TODAY()&gt;$W223,"Overdue","Within time")))</f>
        <v/>
      </c>
      <c r="AE223" s="23"/>
      <c r="AF223" s="13"/>
      <c r="AG223" s="13"/>
      <c r="AH223" s="13"/>
      <c r="AI223" s="13"/>
      <c r="AJ223" s="13"/>
    </row>
    <row r="224" customFormat="false" ht="15" hidden="false" customHeight="false" outlineLevel="0" collapsed="false">
      <c r="A224" s="22" t="str">
        <f aca="false">IF($C224="","","R"&amp;TEXT(ROW()-4,"00000"))</f>
        <v>R00220</v>
      </c>
      <c r="B224" s="17" t="n">
        <v>46181</v>
      </c>
      <c r="C224" s="13" t="s">
        <v>192</v>
      </c>
      <c r="D224" s="22" t="str">
        <f aca="false">IF($C224="","",IFERROR(INDEX(Asset_Register!$C$5:$C$1000,MATCH($C224,Asset_Register!$A$5:$A$1000,0)),"Not in register"))</f>
        <v>Sulphur furnace</v>
      </c>
      <c r="E224" s="22" t="str">
        <f aca="false">IF($C224="","",IFERROR(INDEX(Asset_Register!$D$5:$D$1000,MATCH($C224,Asset_Register!$A$5:$A$1000,0)),"Not in register"))</f>
        <v>Acid plant</v>
      </c>
      <c r="F224" s="22" t="str">
        <f aca="false">IF($C224="","",IFERROR(INDEX(Asset_Register!$R$5:$R$1000,MATCH($C224,Asset_Register!$A$5:$A$1000,0)),"Not in register"))</f>
        <v>A</v>
      </c>
      <c r="G224" s="22" t="n">
        <f aca="false">IF($C224="","",IFERROR(INDEX(Asset_Register!$Q$5:$Q$1000,MATCH($C224,Asset_Register!$A$5:$A$1000,0)),"Not in register"))</f>
        <v>94</v>
      </c>
      <c r="H224" s="13" t="s">
        <v>54</v>
      </c>
      <c r="I224" s="13" t="s">
        <v>55</v>
      </c>
      <c r="J224" s="23" t="s">
        <v>366</v>
      </c>
      <c r="K224" s="13" t="n">
        <v>250</v>
      </c>
      <c r="L224" s="13" t="s">
        <v>367</v>
      </c>
      <c r="M224" s="13" t="n">
        <v>280</v>
      </c>
      <c r="N224" s="13" t="n">
        <v>320</v>
      </c>
      <c r="O224" s="13" t="s">
        <v>360</v>
      </c>
      <c r="P224" s="13"/>
      <c r="Q224" s="22" t="str">
        <f aca="false">IF($C224="","",IF($P224&lt;&gt;"",$P224,IF(AND(ISNUMBER($K224),ISNUMBER($M224),ISNUMBER($N224)),IF($O224="Lower is worse",IF($K224&lt;=$N224,"Danger",IF($K224&lt;=$M224,"Alert","OK")),IF($K224&gt;=$N224,"Danger",IF($K224&gt;=$M224,"Alert","OK"))),"Not set")))</f>
        <v>OK</v>
      </c>
      <c r="R224" s="22" t="n">
        <f aca="false">IF(OR($Q224="",$Q224="Not set"),"",MATCH($Q224,Lists!$F$2:$F$4,0)-1)</f>
        <v>0</v>
      </c>
      <c r="S224" s="23"/>
      <c r="T224" s="23"/>
      <c r="U224" s="22" t="str">
        <f aca="false">IF(OR($Q224="",$Q224="OK",$Q224="Not set",NOT(ISNUMBER($G224))),"",ROUND($G224*IF($Q224="Danger",Lists!$M$15,Lists!$M$16),0))</f>
        <v/>
      </c>
      <c r="V224" s="22" t="str">
        <f aca="false">IF($U224="","",IF(OR($Q224="Danger",$U224&gt;=Lists!$M$10),"P1",IF($U224&gt;=Lists!$M$11,"P2","P3")))</f>
        <v/>
      </c>
      <c r="W224" s="24" t="str">
        <f aca="false">IF(OR($V224="",$B224=""),"",$B224+INDEX(Lists!$N$10:$N$12,MATCH($V224,Lists!$L$10:$L$12,0)))</f>
        <v/>
      </c>
      <c r="X224" s="13"/>
      <c r="Y224" s="13" t="s">
        <v>361</v>
      </c>
      <c r="Z224" s="13" t="s">
        <v>53</v>
      </c>
      <c r="AA224" s="17"/>
      <c r="AB224" s="13"/>
      <c r="AC224" s="22" t="str">
        <f aca="true">IF(OR($U224="",$B224=""),"",IF($AA224&lt;&gt;"",$AA224-$B224,TODAY()-$B224))</f>
        <v/>
      </c>
      <c r="AD224" s="22" t="str">
        <f aca="true">IF($W224="","",IF($Y224="Closed",IF($AA224="","Closed",IF($AA224&lt;=$W224,"Closed on time","Closed late")),IF(TODAY()&gt;$W224,"Overdue","Within time")))</f>
        <v/>
      </c>
      <c r="AE224" s="23"/>
      <c r="AF224" s="13"/>
      <c r="AG224" s="13"/>
      <c r="AH224" s="13"/>
      <c r="AI224" s="13"/>
      <c r="AJ224" s="13"/>
    </row>
    <row r="225" customFormat="false" ht="15" hidden="false" customHeight="false" outlineLevel="0" collapsed="false">
      <c r="A225" s="22" t="str">
        <f aca="false">IF($C225="","","R"&amp;TEXT(ROW()-4,"00000"))</f>
        <v>R00221</v>
      </c>
      <c r="B225" s="17" t="n">
        <v>46183</v>
      </c>
      <c r="C225" s="13" t="s">
        <v>252</v>
      </c>
      <c r="D225" s="22" t="str">
        <f aca="false">IF($C225="","",IFERROR(INDEX(Asset_Register!$C$5:$C$1000,MATCH($C225,Asset_Register!$A$5:$A$1000,0)),"Not in register"))</f>
        <v>Cooling tower fan 1</v>
      </c>
      <c r="E225" s="22" t="str">
        <f aca="false">IF($C225="","",IFERROR(INDEX(Asset_Register!$D$5:$D$1000,MATCH($C225,Asset_Register!$A$5:$A$1000,0)),"Not in register"))</f>
        <v>Acid plant</v>
      </c>
      <c r="F225" s="22" t="str">
        <f aca="false">IF($C225="","",IFERROR(INDEX(Asset_Register!$R$5:$R$1000,MATCH($C225,Asset_Register!$A$5:$A$1000,0)),"Not in register"))</f>
        <v>B</v>
      </c>
      <c r="G225" s="22" t="n">
        <f aca="false">IF($C225="","",IFERROR(INDEX(Asset_Register!$Q$5:$Q$1000,MATCH($C225,Asset_Register!$A$5:$A$1000,0)),"Not in register"))</f>
        <v>50</v>
      </c>
      <c r="H225" s="13" t="s">
        <v>48</v>
      </c>
      <c r="I225" s="13" t="s">
        <v>171</v>
      </c>
      <c r="J225" s="23" t="s">
        <v>368</v>
      </c>
      <c r="K225" s="13" t="n">
        <v>5.4</v>
      </c>
      <c r="L225" s="13" t="s">
        <v>359</v>
      </c>
      <c r="M225" s="13" t="n">
        <v>4.5</v>
      </c>
      <c r="N225" s="13" t="n">
        <v>7.1</v>
      </c>
      <c r="O225" s="13" t="s">
        <v>360</v>
      </c>
      <c r="P225" s="13"/>
      <c r="Q225" s="22" t="str">
        <f aca="false">IF($C225="","",IF($P225&lt;&gt;"",$P225,IF(AND(ISNUMBER($K225),ISNUMBER($M225),ISNUMBER($N225)),IF($O225="Lower is worse",IF($K225&lt;=$N225,"Danger",IF($K225&lt;=$M225,"Alert","OK")),IF($K225&gt;=$N225,"Danger",IF($K225&gt;=$M225,"Alert","OK"))),"Not set")))</f>
        <v>Alert</v>
      </c>
      <c r="R225" s="22" t="n">
        <f aca="false">IF(OR($Q225="",$Q225="Not set"),"",MATCH($Q225,Lists!$F$2:$F$4,0)-1)</f>
        <v>1</v>
      </c>
      <c r="S225" s="23"/>
      <c r="T225" s="23"/>
      <c r="U225" s="22" t="n">
        <f aca="false">IF(OR($Q225="",$Q225="OK",$Q225="Not set",NOT(ISNUMBER($G225))),"",ROUND($G225*IF($Q225="Danger",Lists!$M$15,Lists!$M$16),0))</f>
        <v>30</v>
      </c>
      <c r="V225" s="22" t="str">
        <f aca="false">IF($U225="","",IF(OR($Q225="Danger",$U225&gt;=Lists!$M$10),"P1",IF($U225&gt;=Lists!$M$11,"P2","P3")))</f>
        <v>P3</v>
      </c>
      <c r="W225" s="24" t="n">
        <f aca="false">IF(OR($V225="",$B225=""),"",$B225+INDEX(Lists!$N$10:$N$12,MATCH($V225,Lists!$L$10:$L$12,0)))</f>
        <v>46243</v>
      </c>
      <c r="X225" s="13"/>
      <c r="Y225" s="13" t="s">
        <v>361</v>
      </c>
      <c r="Z225" s="13" t="s">
        <v>53</v>
      </c>
      <c r="AA225" s="17"/>
      <c r="AB225" s="13"/>
      <c r="AC225" s="22" t="n">
        <f aca="true">IF(OR($U225="",$B225=""),"",IF($AA225&lt;&gt;"",$AA225-$B225,TODAY()-$B225))</f>
        <v>117</v>
      </c>
      <c r="AD225" s="22" t="str">
        <f aca="true">IF($W225="","",IF($Y225="Closed",IF($AA225="","Closed",IF($AA225&lt;=$W225,"Closed on time","Closed late")),IF(TODAY()&gt;$W225,"Overdue","Within time")))</f>
        <v>Overdue</v>
      </c>
      <c r="AE225" s="23"/>
      <c r="AF225" s="13"/>
      <c r="AG225" s="13"/>
      <c r="AH225" s="13"/>
      <c r="AI225" s="13"/>
      <c r="AJ225" s="13"/>
    </row>
    <row r="226" customFormat="false" ht="15" hidden="false" customHeight="false" outlineLevel="0" collapsed="false">
      <c r="A226" s="22" t="str">
        <f aca="false">IF($C226="","","R"&amp;TEXT(ROW()-4,"00000"))</f>
        <v>R00222</v>
      </c>
      <c r="B226" s="17" t="n">
        <v>46183</v>
      </c>
      <c r="C226" s="13" t="s">
        <v>276</v>
      </c>
      <c r="D226" s="22" t="str">
        <f aca="false">IF($C226="","",IFERROR(INDEX(Asset_Register!$C$5:$C$1000,MATCH($C226,Asset_Register!$A$5:$A$1000,0)),"Not in register"))</f>
        <v>Calciner kiln 1080</v>
      </c>
      <c r="E226" s="22" t="str">
        <f aca="false">IF($C226="","",IFERROR(INDEX(Asset_Register!$D$5:$D$1000,MATCH($C226,Asset_Register!$A$5:$A$1000,0)),"Not in register"))</f>
        <v>Calciner</v>
      </c>
      <c r="F226" s="22" t="str">
        <f aca="false">IF($C226="","",IFERROR(INDEX(Asset_Register!$R$5:$R$1000,MATCH($C226,Asset_Register!$A$5:$A$1000,0)),"Not in register"))</f>
        <v>A</v>
      </c>
      <c r="G226" s="22" t="n">
        <f aca="false">IF($C226="","",IFERROR(INDEX(Asset_Register!$Q$5:$Q$1000,MATCH($C226,Asset_Register!$A$5:$A$1000,0)),"Not in register"))</f>
        <v>90</v>
      </c>
      <c r="H226" s="13" t="s">
        <v>54</v>
      </c>
      <c r="I226" s="13" t="s">
        <v>55</v>
      </c>
      <c r="J226" s="23" t="s">
        <v>369</v>
      </c>
      <c r="K226" s="13" t="n">
        <v>272</v>
      </c>
      <c r="L226" s="13" t="s">
        <v>367</v>
      </c>
      <c r="M226" s="13" t="n">
        <v>280</v>
      </c>
      <c r="N226" s="13" t="n">
        <v>350</v>
      </c>
      <c r="O226" s="13" t="s">
        <v>360</v>
      </c>
      <c r="P226" s="13"/>
      <c r="Q226" s="22" t="str">
        <f aca="false">IF($C226="","",IF($P226&lt;&gt;"",$P226,IF(AND(ISNUMBER($K226),ISNUMBER($M226),ISNUMBER($N226)),IF($O226="Lower is worse",IF($K226&lt;=$N226,"Danger",IF($K226&lt;=$M226,"Alert","OK")),IF($K226&gt;=$N226,"Danger",IF($K226&gt;=$M226,"Alert","OK"))),"Not set")))</f>
        <v>OK</v>
      </c>
      <c r="R226" s="22" t="n">
        <f aca="false">IF(OR($Q226="",$Q226="Not set"),"",MATCH($Q226,Lists!$F$2:$F$4,0)-1)</f>
        <v>0</v>
      </c>
      <c r="S226" s="23"/>
      <c r="T226" s="23"/>
      <c r="U226" s="22" t="str">
        <f aca="false">IF(OR($Q226="",$Q226="OK",$Q226="Not set",NOT(ISNUMBER($G226))),"",ROUND($G226*IF($Q226="Danger",Lists!$M$15,Lists!$M$16),0))</f>
        <v/>
      </c>
      <c r="V226" s="22" t="str">
        <f aca="false">IF($U226="","",IF(OR($Q226="Danger",$U226&gt;=Lists!$M$10),"P1",IF($U226&gt;=Lists!$M$11,"P2","P3")))</f>
        <v/>
      </c>
      <c r="W226" s="24" t="str">
        <f aca="false">IF(OR($V226="",$B226=""),"",$B226+INDEX(Lists!$N$10:$N$12,MATCH($V226,Lists!$L$10:$L$12,0)))</f>
        <v/>
      </c>
      <c r="X226" s="13"/>
      <c r="Y226" s="13" t="s">
        <v>361</v>
      </c>
      <c r="Z226" s="13" t="s">
        <v>53</v>
      </c>
      <c r="AA226" s="17"/>
      <c r="AB226" s="13"/>
      <c r="AC226" s="22" t="str">
        <f aca="true">IF(OR($U226="",$B226=""),"",IF($AA226&lt;&gt;"",$AA226-$B226,TODAY()-$B226))</f>
        <v/>
      </c>
      <c r="AD226" s="22" t="str">
        <f aca="true">IF($W226="","",IF($Y226="Closed",IF($AA226="","Closed",IF($AA226&lt;=$W226,"Closed on time","Closed late")),IF(TODAY()&gt;$W226,"Overdue","Within time")))</f>
        <v/>
      </c>
      <c r="AE226" s="23"/>
      <c r="AF226" s="13"/>
      <c r="AG226" s="13"/>
      <c r="AH226" s="13"/>
      <c r="AI226" s="13"/>
      <c r="AJ226" s="13"/>
    </row>
    <row r="227" customFormat="false" ht="15" hidden="false" customHeight="false" outlineLevel="0" collapsed="false">
      <c r="A227" s="22" t="str">
        <f aca="false">IF($C227="","","R"&amp;TEXT(ROW()-4,"00000"))</f>
        <v>R00223</v>
      </c>
      <c r="B227" s="17" t="n">
        <v>46183</v>
      </c>
      <c r="C227" s="13" t="s">
        <v>252</v>
      </c>
      <c r="D227" s="22" t="str">
        <f aca="false">IF($C227="","",IFERROR(INDEX(Asset_Register!$C$5:$C$1000,MATCH($C227,Asset_Register!$A$5:$A$1000,0)),"Not in register"))</f>
        <v>Cooling tower fan 1</v>
      </c>
      <c r="E227" s="22" t="str">
        <f aca="false">IF($C227="","",IFERROR(INDEX(Asset_Register!$D$5:$D$1000,MATCH($C227,Asset_Register!$A$5:$A$1000,0)),"Not in register"))</f>
        <v>Acid plant</v>
      </c>
      <c r="F227" s="22" t="str">
        <f aca="false">IF($C227="","",IFERROR(INDEX(Asset_Register!$R$5:$R$1000,MATCH($C227,Asset_Register!$A$5:$A$1000,0)),"Not in register"))</f>
        <v>B</v>
      </c>
      <c r="G227" s="22" t="n">
        <f aca="false">IF($C227="","",IFERROR(INDEX(Asset_Register!$Q$5:$Q$1000,MATCH($C227,Asset_Register!$A$5:$A$1000,0)),"Not in register"))</f>
        <v>50</v>
      </c>
      <c r="H227" s="13" t="s">
        <v>74</v>
      </c>
      <c r="I227" s="13" t="s">
        <v>75</v>
      </c>
      <c r="J227" s="23" t="s">
        <v>370</v>
      </c>
      <c r="K227" s="13" t="n">
        <v>34</v>
      </c>
      <c r="L227" s="13" t="s">
        <v>365</v>
      </c>
      <c r="M227" s="13" t="n">
        <v>30</v>
      </c>
      <c r="N227" s="13" t="n">
        <v>60</v>
      </c>
      <c r="O227" s="13" t="s">
        <v>360</v>
      </c>
      <c r="P227" s="13"/>
      <c r="Q227" s="22" t="str">
        <f aca="false">IF($C227="","",IF($P227&lt;&gt;"",$P227,IF(AND(ISNUMBER($K227),ISNUMBER($M227),ISNUMBER($N227)),IF($O227="Lower is worse",IF($K227&lt;=$N227,"Danger",IF($K227&lt;=$M227,"Alert","OK")),IF($K227&gt;=$N227,"Danger",IF($K227&gt;=$M227,"Alert","OK"))),"Not set")))</f>
        <v>Alert</v>
      </c>
      <c r="R227" s="22" t="n">
        <f aca="false">IF(OR($Q227="",$Q227="Not set"),"",MATCH($Q227,Lists!$F$2:$F$4,0)-1)</f>
        <v>1</v>
      </c>
      <c r="S227" s="23"/>
      <c r="T227" s="23"/>
      <c r="U227" s="22" t="n">
        <f aca="false">IF(OR($Q227="",$Q227="OK",$Q227="Not set",NOT(ISNUMBER($G227))),"",ROUND($G227*IF($Q227="Danger",Lists!$M$15,Lists!$M$16),0))</f>
        <v>30</v>
      </c>
      <c r="V227" s="22" t="str">
        <f aca="false">IF($U227="","",IF(OR($Q227="Danger",$U227&gt;=Lists!$M$10),"P1",IF($U227&gt;=Lists!$M$11,"P2","P3")))</f>
        <v>P3</v>
      </c>
      <c r="W227" s="24" t="n">
        <f aca="false">IF(OR($V227="",$B227=""),"",$B227+INDEX(Lists!$N$10:$N$12,MATCH($V227,Lists!$L$10:$L$12,0)))</f>
        <v>46243</v>
      </c>
      <c r="X227" s="13"/>
      <c r="Y227" s="13" t="s">
        <v>361</v>
      </c>
      <c r="Z227" s="13" t="s">
        <v>53</v>
      </c>
      <c r="AA227" s="17"/>
      <c r="AB227" s="13"/>
      <c r="AC227" s="22" t="n">
        <f aca="true">IF(OR($U227="",$B227=""),"",IF($AA227&lt;&gt;"",$AA227-$B227,TODAY()-$B227))</f>
        <v>117</v>
      </c>
      <c r="AD227" s="22" t="str">
        <f aca="true">IF($W227="","",IF($Y227="Closed",IF($AA227="","Closed",IF($AA227&lt;=$W227,"Closed on time","Closed late")),IF(TODAY()&gt;$W227,"Overdue","Within time")))</f>
        <v>Overdue</v>
      </c>
      <c r="AE227" s="23"/>
      <c r="AF227" s="13"/>
      <c r="AG227" s="13"/>
      <c r="AH227" s="13"/>
      <c r="AI227" s="13"/>
      <c r="AJ227" s="13"/>
    </row>
    <row r="228" customFormat="false" ht="15" hidden="false" customHeight="false" outlineLevel="0" collapsed="false">
      <c r="A228" s="22" t="str">
        <f aca="false">IF($C228="","","R"&amp;TEXT(ROW()-4,"00000"))</f>
        <v>R00224</v>
      </c>
      <c r="B228" s="17" t="n">
        <v>46183</v>
      </c>
      <c r="C228" s="13" t="s">
        <v>324</v>
      </c>
      <c r="D228" s="22" t="str">
        <f aca="false">IF($C228="","",IFERROR(INDEX(Asset_Register!$C$5:$C$1000,MATCH($C228,Asset_Register!$A$5:$A$1000,0)),"Not in register"))</f>
        <v>Front-end loader HV-03</v>
      </c>
      <c r="E228" s="22" t="str">
        <f aca="false">IF($C228="","",IFERROR(INDEX(Asset_Register!$D$5:$D$1000,MATCH($C228,Asset_Register!$A$5:$A$1000,0)),"Not in register"))</f>
        <v>Mobile fleet</v>
      </c>
      <c r="F228" s="22" t="str">
        <f aca="false">IF($C228="","",IFERROR(INDEX(Asset_Register!$R$5:$R$1000,MATCH($C228,Asset_Register!$A$5:$A$1000,0)),"Not in register"))</f>
        <v>B</v>
      </c>
      <c r="G228" s="22" t="n">
        <f aca="false">IF($C228="","",IFERROR(INDEX(Asset_Register!$Q$5:$Q$1000,MATCH($C228,Asset_Register!$A$5:$A$1000,0)),"Not in register"))</f>
        <v>67</v>
      </c>
      <c r="H228" s="13" t="s">
        <v>74</v>
      </c>
      <c r="I228" s="13" t="s">
        <v>75</v>
      </c>
      <c r="J228" s="23" t="s">
        <v>371</v>
      </c>
      <c r="K228" s="13" t="n">
        <v>14</v>
      </c>
      <c r="L228" s="13" t="s">
        <v>365</v>
      </c>
      <c r="M228" s="13" t="n">
        <v>20</v>
      </c>
      <c r="N228" s="13" t="n">
        <v>30</v>
      </c>
      <c r="O228" s="13" t="s">
        <v>360</v>
      </c>
      <c r="P228" s="13"/>
      <c r="Q228" s="22" t="str">
        <f aca="false">IF($C228="","",IF($P228&lt;&gt;"",$P228,IF(AND(ISNUMBER($K228),ISNUMBER($M228),ISNUMBER($N228)),IF($O228="Lower is worse",IF($K228&lt;=$N228,"Danger",IF($K228&lt;=$M228,"Alert","OK")),IF($K228&gt;=$N228,"Danger",IF($K228&gt;=$M228,"Alert","OK"))),"Not set")))</f>
        <v>OK</v>
      </c>
      <c r="R228" s="22" t="n">
        <f aca="false">IF(OR($Q228="",$Q228="Not set"),"",MATCH($Q228,Lists!$F$2:$F$4,0)-1)</f>
        <v>0</v>
      </c>
      <c r="S228" s="23"/>
      <c r="T228" s="23"/>
      <c r="U228" s="22" t="str">
        <f aca="false">IF(OR($Q228="",$Q228="OK",$Q228="Not set",NOT(ISNUMBER($G228))),"",ROUND($G228*IF($Q228="Danger",Lists!$M$15,Lists!$M$16),0))</f>
        <v/>
      </c>
      <c r="V228" s="22" t="str">
        <f aca="false">IF($U228="","",IF(OR($Q228="Danger",$U228&gt;=Lists!$M$10),"P1",IF($U228&gt;=Lists!$M$11,"P2","P3")))</f>
        <v/>
      </c>
      <c r="W228" s="24" t="str">
        <f aca="false">IF(OR($V228="",$B228=""),"",$B228+INDEX(Lists!$N$10:$N$12,MATCH($V228,Lists!$L$10:$L$12,0)))</f>
        <v/>
      </c>
      <c r="X228" s="13"/>
      <c r="Y228" s="13" t="s">
        <v>361</v>
      </c>
      <c r="Z228" s="13" t="s">
        <v>53</v>
      </c>
      <c r="AA228" s="17"/>
      <c r="AB228" s="13"/>
      <c r="AC228" s="22" t="str">
        <f aca="true">IF(OR($U228="",$B228=""),"",IF($AA228&lt;&gt;"",$AA228-$B228,TODAY()-$B228))</f>
        <v/>
      </c>
      <c r="AD228" s="22" t="str">
        <f aca="true">IF($W228="","",IF($Y228="Closed",IF($AA228="","Closed",IF($AA228&lt;=$W228,"Closed on time","Closed late")),IF(TODAY()&gt;$W228,"Overdue","Within time")))</f>
        <v/>
      </c>
      <c r="AE228" s="23"/>
      <c r="AF228" s="13"/>
      <c r="AG228" s="13"/>
      <c r="AH228" s="13"/>
      <c r="AI228" s="13"/>
      <c r="AJ228" s="13"/>
    </row>
    <row r="229" customFormat="false" ht="15" hidden="false" customHeight="false" outlineLevel="0" collapsed="false">
      <c r="A229" s="22" t="str">
        <f aca="false">IF($C229="","","R"&amp;TEXT(ROW()-4,"00000"))</f>
        <v>R00225</v>
      </c>
      <c r="B229" s="17" t="n">
        <v>46183</v>
      </c>
      <c r="C229" s="13" t="s">
        <v>316</v>
      </c>
      <c r="D229" s="22" t="str">
        <f aca="false">IF($C229="","",IFERROR(INDEX(Asset_Register!$C$5:$C$1000,MATCH($C229,Asset_Register!$A$5:$A$1000,0)),"Not in register"))</f>
        <v>Dozer HV-01</v>
      </c>
      <c r="E229" s="22" t="str">
        <f aca="false">IF($C229="","",IFERROR(INDEX(Asset_Register!$D$5:$D$1000,MATCH($C229,Asset_Register!$A$5:$A$1000,0)),"Not in register"))</f>
        <v>Mobile fleet</v>
      </c>
      <c r="F229" s="22" t="str">
        <f aca="false">IF($C229="","",IFERROR(INDEX(Asset_Register!$R$5:$R$1000,MATCH($C229,Asset_Register!$A$5:$A$1000,0)),"Not in register"))</f>
        <v>B</v>
      </c>
      <c r="G229" s="22" t="n">
        <f aca="false">IF($C229="","",IFERROR(INDEX(Asset_Register!$Q$5:$Q$1000,MATCH($C229,Asset_Register!$A$5:$A$1000,0)),"Not in register"))</f>
        <v>69</v>
      </c>
      <c r="H229" s="13" t="s">
        <v>74</v>
      </c>
      <c r="I229" s="13" t="s">
        <v>75</v>
      </c>
      <c r="J229" s="23" t="s">
        <v>372</v>
      </c>
      <c r="K229" s="13" t="n">
        <v>30</v>
      </c>
      <c r="L229" s="13" t="s">
        <v>365</v>
      </c>
      <c r="M229" s="13" t="n">
        <v>60</v>
      </c>
      <c r="N229" s="13" t="n">
        <v>100</v>
      </c>
      <c r="O229" s="13" t="s">
        <v>360</v>
      </c>
      <c r="P229" s="13"/>
      <c r="Q229" s="22" t="str">
        <f aca="false">IF($C229="","",IF($P229&lt;&gt;"",$P229,IF(AND(ISNUMBER($K229),ISNUMBER($M229),ISNUMBER($N229)),IF($O229="Lower is worse",IF($K229&lt;=$N229,"Danger",IF($K229&lt;=$M229,"Alert","OK")),IF($K229&gt;=$N229,"Danger",IF($K229&gt;=$M229,"Alert","OK"))),"Not set")))</f>
        <v>OK</v>
      </c>
      <c r="R229" s="22" t="n">
        <f aca="false">IF(OR($Q229="",$Q229="Not set"),"",MATCH($Q229,Lists!$F$2:$F$4,0)-1)</f>
        <v>0</v>
      </c>
      <c r="S229" s="23"/>
      <c r="T229" s="23"/>
      <c r="U229" s="22" t="str">
        <f aca="false">IF(OR($Q229="",$Q229="OK",$Q229="Not set",NOT(ISNUMBER($G229))),"",ROUND($G229*IF($Q229="Danger",Lists!$M$15,Lists!$M$16),0))</f>
        <v/>
      </c>
      <c r="V229" s="22" t="str">
        <f aca="false">IF($U229="","",IF(OR($Q229="Danger",$U229&gt;=Lists!$M$10),"P1",IF($U229&gt;=Lists!$M$11,"P2","P3")))</f>
        <v/>
      </c>
      <c r="W229" s="24" t="str">
        <f aca="false">IF(OR($V229="",$B229=""),"",$B229+INDEX(Lists!$N$10:$N$12,MATCH($V229,Lists!$L$10:$L$12,0)))</f>
        <v/>
      </c>
      <c r="X229" s="13"/>
      <c r="Y229" s="13" t="s">
        <v>361</v>
      </c>
      <c r="Z229" s="13" t="s">
        <v>53</v>
      </c>
      <c r="AA229" s="17"/>
      <c r="AB229" s="13"/>
      <c r="AC229" s="22" t="str">
        <f aca="true">IF(OR($U229="",$B229=""),"",IF($AA229&lt;&gt;"",$AA229-$B229,TODAY()-$B229))</f>
        <v/>
      </c>
      <c r="AD229" s="22" t="str">
        <f aca="true">IF($W229="","",IF($Y229="Closed",IF($AA229="","Closed",IF($AA229&lt;=$W229,"Closed on time","Closed late")),IF(TODAY()&gt;$W229,"Overdue","Within time")))</f>
        <v/>
      </c>
      <c r="AE229" s="23"/>
      <c r="AF229" s="13"/>
      <c r="AG229" s="13"/>
      <c r="AH229" s="13"/>
      <c r="AI229" s="13"/>
      <c r="AJ229" s="13"/>
    </row>
    <row r="230" customFormat="false" ht="15" hidden="false" customHeight="false" outlineLevel="0" collapsed="false">
      <c r="A230" s="22" t="str">
        <f aca="false">IF($C230="","","R"&amp;TEXT(ROW()-4,"00000"))</f>
        <v>R00226</v>
      </c>
      <c r="B230" s="17" t="n">
        <v>46183</v>
      </c>
      <c r="C230" s="13" t="s">
        <v>321</v>
      </c>
      <c r="D230" s="22" t="str">
        <f aca="false">IF($C230="","",IFERROR(INDEX(Asset_Register!$C$5:$C$1000,MATCH($C230,Asset_Register!$A$5:$A$1000,0)),"Not in register"))</f>
        <v>Compactor HV-02</v>
      </c>
      <c r="E230" s="22" t="str">
        <f aca="false">IF($C230="","",IFERROR(INDEX(Asset_Register!$D$5:$D$1000,MATCH($C230,Asset_Register!$A$5:$A$1000,0)),"Not in register"))</f>
        <v>Mobile fleet</v>
      </c>
      <c r="F230" s="22" t="str">
        <f aca="false">IF($C230="","",IFERROR(INDEX(Asset_Register!$R$5:$R$1000,MATCH($C230,Asset_Register!$A$5:$A$1000,0)),"Not in register"))</f>
        <v>B</v>
      </c>
      <c r="G230" s="22" t="n">
        <f aca="false">IF($C230="","",IFERROR(INDEX(Asset_Register!$Q$5:$Q$1000,MATCH($C230,Asset_Register!$A$5:$A$1000,0)),"Not in register"))</f>
        <v>58</v>
      </c>
      <c r="H230" s="13" t="s">
        <v>74</v>
      </c>
      <c r="I230" s="13" t="s">
        <v>75</v>
      </c>
      <c r="J230" s="23" t="s">
        <v>372</v>
      </c>
      <c r="K230" s="13" t="n">
        <v>24</v>
      </c>
      <c r="L230" s="13" t="s">
        <v>365</v>
      </c>
      <c r="M230" s="13" t="n">
        <v>60</v>
      </c>
      <c r="N230" s="13" t="n">
        <v>100</v>
      </c>
      <c r="O230" s="13" t="s">
        <v>360</v>
      </c>
      <c r="P230" s="13"/>
      <c r="Q230" s="22" t="str">
        <f aca="false">IF($C230="","",IF($P230&lt;&gt;"",$P230,IF(AND(ISNUMBER($K230),ISNUMBER($M230),ISNUMBER($N230)),IF($O230="Lower is worse",IF($K230&lt;=$N230,"Danger",IF($K230&lt;=$M230,"Alert","OK")),IF($K230&gt;=$N230,"Danger",IF($K230&gt;=$M230,"Alert","OK"))),"Not set")))</f>
        <v>OK</v>
      </c>
      <c r="R230" s="22" t="n">
        <f aca="false">IF(OR($Q230="",$Q230="Not set"),"",MATCH($Q230,Lists!$F$2:$F$4,0)-1)</f>
        <v>0</v>
      </c>
      <c r="S230" s="23"/>
      <c r="T230" s="23"/>
      <c r="U230" s="22" t="str">
        <f aca="false">IF(OR($Q230="",$Q230="OK",$Q230="Not set",NOT(ISNUMBER($G230))),"",ROUND($G230*IF($Q230="Danger",Lists!$M$15,Lists!$M$16),0))</f>
        <v/>
      </c>
      <c r="V230" s="22" t="str">
        <f aca="false">IF($U230="","",IF(OR($Q230="Danger",$U230&gt;=Lists!$M$10),"P1",IF($U230&gt;=Lists!$M$11,"P2","P3")))</f>
        <v/>
      </c>
      <c r="W230" s="24" t="str">
        <f aca="false">IF(OR($V230="",$B230=""),"",$B230+INDEX(Lists!$N$10:$N$12,MATCH($V230,Lists!$L$10:$L$12,0)))</f>
        <v/>
      </c>
      <c r="X230" s="13"/>
      <c r="Y230" s="13" t="s">
        <v>361</v>
      </c>
      <c r="Z230" s="13" t="s">
        <v>53</v>
      </c>
      <c r="AA230" s="17"/>
      <c r="AB230" s="13"/>
      <c r="AC230" s="22" t="str">
        <f aca="true">IF(OR($U230="",$B230=""),"",IF($AA230&lt;&gt;"",$AA230-$B230,TODAY()-$B230))</f>
        <v/>
      </c>
      <c r="AD230" s="22" t="str">
        <f aca="true">IF($W230="","",IF($Y230="Closed",IF($AA230="","Closed",IF($AA230&lt;=$W230,"Closed on time","Closed late")),IF(TODAY()&gt;$W230,"Overdue","Within time")))</f>
        <v/>
      </c>
      <c r="AE230" s="23"/>
      <c r="AF230" s="13"/>
      <c r="AG230" s="13"/>
      <c r="AH230" s="13"/>
      <c r="AI230" s="13"/>
      <c r="AJ230" s="13"/>
    </row>
    <row r="231" customFormat="false" ht="15" hidden="false" customHeight="false" outlineLevel="0" collapsed="false">
      <c r="A231" s="22" t="str">
        <f aca="false">IF($C231="","","R"&amp;TEXT(ROW()-4,"00000"))</f>
        <v>R00227</v>
      </c>
      <c r="B231" s="17" t="n">
        <v>46185</v>
      </c>
      <c r="C231" s="13" t="s">
        <v>208</v>
      </c>
      <c r="D231" s="22" t="str">
        <f aca="false">IF($C231="","",IFERROR(INDEX(Asset_Register!$C$5:$C$1000,MATCH($C231,Asset_Register!$A$5:$A$1000,0)),"Not in register"))</f>
        <v>Main air blower</v>
      </c>
      <c r="E231" s="22" t="str">
        <f aca="false">IF($C231="","",IFERROR(INDEX(Asset_Register!$D$5:$D$1000,MATCH($C231,Asset_Register!$A$5:$A$1000,0)),"Not in register"))</f>
        <v>Acid plant</v>
      </c>
      <c r="F231" s="22" t="str">
        <f aca="false">IF($C231="","",IFERROR(INDEX(Asset_Register!$R$5:$R$1000,MATCH($C231,Asset_Register!$A$5:$A$1000,0)),"Not in register"))</f>
        <v>A</v>
      </c>
      <c r="G231" s="22" t="n">
        <f aca="false">IF($C231="","",IFERROR(INDEX(Asset_Register!$Q$5:$Q$1000,MATCH($C231,Asset_Register!$A$5:$A$1000,0)),"Not in register"))</f>
        <v>87</v>
      </c>
      <c r="H231" s="13" t="s">
        <v>48</v>
      </c>
      <c r="I231" s="13" t="s">
        <v>171</v>
      </c>
      <c r="J231" s="23" t="s">
        <v>358</v>
      </c>
      <c r="K231" s="13" t="n">
        <v>3.5</v>
      </c>
      <c r="L231" s="13" t="s">
        <v>359</v>
      </c>
      <c r="M231" s="13" t="n">
        <v>4.5</v>
      </c>
      <c r="N231" s="13" t="n">
        <v>7.1</v>
      </c>
      <c r="O231" s="13" t="s">
        <v>360</v>
      </c>
      <c r="P231" s="13"/>
      <c r="Q231" s="22" t="str">
        <f aca="false">IF($C231="","",IF($P231&lt;&gt;"",$P231,IF(AND(ISNUMBER($K231),ISNUMBER($M231),ISNUMBER($N231)),IF($O231="Lower is worse",IF($K231&lt;=$N231,"Danger",IF($K231&lt;=$M231,"Alert","OK")),IF($K231&gt;=$N231,"Danger",IF($K231&gt;=$M231,"Alert","OK"))),"Not set")))</f>
        <v>OK</v>
      </c>
      <c r="R231" s="22" t="n">
        <f aca="false">IF(OR($Q231="",$Q231="Not set"),"",MATCH($Q231,Lists!$F$2:$F$4,0)-1)</f>
        <v>0</v>
      </c>
      <c r="S231" s="23"/>
      <c r="T231" s="23"/>
      <c r="U231" s="22" t="str">
        <f aca="false">IF(OR($Q231="",$Q231="OK",$Q231="Not set",NOT(ISNUMBER($G231))),"",ROUND($G231*IF($Q231="Danger",Lists!$M$15,Lists!$M$16),0))</f>
        <v/>
      </c>
      <c r="V231" s="22" t="str">
        <f aca="false">IF($U231="","",IF(OR($Q231="Danger",$U231&gt;=Lists!$M$10),"P1",IF($U231&gt;=Lists!$M$11,"P2","P3")))</f>
        <v/>
      </c>
      <c r="W231" s="24" t="str">
        <f aca="false">IF(OR($V231="",$B231=""),"",$B231+INDEX(Lists!$N$10:$N$12,MATCH($V231,Lists!$L$10:$L$12,0)))</f>
        <v/>
      </c>
      <c r="X231" s="13"/>
      <c r="Y231" s="13" t="s">
        <v>361</v>
      </c>
      <c r="Z231" s="13" t="s">
        <v>53</v>
      </c>
      <c r="AA231" s="17"/>
      <c r="AB231" s="13"/>
      <c r="AC231" s="22" t="str">
        <f aca="true">IF(OR($U231="",$B231=""),"",IF($AA231&lt;&gt;"",$AA231-$B231,TODAY()-$B231))</f>
        <v/>
      </c>
      <c r="AD231" s="22" t="str">
        <f aca="true">IF($W231="","",IF($Y231="Closed",IF($AA231="","Closed",IF($AA231&lt;=$W231,"Closed on time","Closed late")),IF(TODAY()&gt;$W231,"Overdue","Within time")))</f>
        <v/>
      </c>
      <c r="AE231" s="23"/>
      <c r="AF231" s="13"/>
      <c r="AG231" s="13"/>
      <c r="AH231" s="13"/>
      <c r="AI231" s="13"/>
      <c r="AJ231" s="13"/>
    </row>
    <row r="232" customFormat="false" ht="15" hidden="false" customHeight="false" outlineLevel="0" collapsed="false">
      <c r="A232" s="22" t="str">
        <f aca="false">IF($C232="","","R"&amp;TEXT(ROW()-4,"00000"))</f>
        <v>R00228</v>
      </c>
      <c r="B232" s="17" t="n">
        <v>46188</v>
      </c>
      <c r="C232" s="13" t="s">
        <v>230</v>
      </c>
      <c r="D232" s="22" t="str">
        <f aca="false">IF($C232="","",IFERROR(INDEX(Asset_Register!$C$5:$C$1000,MATCH($C232,Asset_Register!$A$5:$A$1000,0)),"Not in register"))</f>
        <v>Final tower acid pump</v>
      </c>
      <c r="E232" s="22" t="str">
        <f aca="false">IF($C232="","",IFERROR(INDEX(Asset_Register!$D$5:$D$1000,MATCH($C232,Asset_Register!$A$5:$A$1000,0)),"Not in register"))</f>
        <v>Acid plant</v>
      </c>
      <c r="F232" s="22" t="str">
        <f aca="false">IF($C232="","",IFERROR(INDEX(Asset_Register!$R$5:$R$1000,MATCH($C232,Asset_Register!$A$5:$A$1000,0)),"Not in register"))</f>
        <v>B</v>
      </c>
      <c r="G232" s="22" t="n">
        <f aca="false">IF($C232="","",IFERROR(INDEX(Asset_Register!$Q$5:$Q$1000,MATCH($C232,Asset_Register!$A$5:$A$1000,0)),"Not in register"))</f>
        <v>66</v>
      </c>
      <c r="H232" s="13" t="s">
        <v>48</v>
      </c>
      <c r="I232" s="13" t="s">
        <v>171</v>
      </c>
      <c r="J232" s="23" t="s">
        <v>358</v>
      </c>
      <c r="K232" s="13" t="n">
        <v>4.6</v>
      </c>
      <c r="L232" s="13" t="s">
        <v>359</v>
      </c>
      <c r="M232" s="13" t="n">
        <v>4.5</v>
      </c>
      <c r="N232" s="13" t="n">
        <v>7.1</v>
      </c>
      <c r="O232" s="13" t="s">
        <v>360</v>
      </c>
      <c r="P232" s="13"/>
      <c r="Q232" s="22" t="str">
        <f aca="false">IF($C232="","",IF($P232&lt;&gt;"",$P232,IF(AND(ISNUMBER($K232),ISNUMBER($M232),ISNUMBER($N232)),IF($O232="Lower is worse",IF($K232&lt;=$N232,"Danger",IF($K232&lt;=$M232,"Alert","OK")),IF($K232&gt;=$N232,"Danger",IF($K232&gt;=$M232,"Alert","OK"))),"Not set")))</f>
        <v>Alert</v>
      </c>
      <c r="R232" s="22" t="n">
        <f aca="false">IF(OR($Q232="",$Q232="Not set"),"",MATCH($Q232,Lists!$F$2:$F$4,0)-1)</f>
        <v>1</v>
      </c>
      <c r="S232" s="23" t="s">
        <v>430</v>
      </c>
      <c r="T232" s="23" t="s">
        <v>431</v>
      </c>
      <c r="U232" s="22" t="n">
        <f aca="false">IF(OR($Q232="",$Q232="OK",$Q232="Not set",NOT(ISNUMBER($G232))),"",ROUND($G232*IF($Q232="Danger",Lists!$M$15,Lists!$M$16),0))</f>
        <v>40</v>
      </c>
      <c r="V232" s="22" t="str">
        <f aca="false">IF($U232="","",IF(OR($Q232="Danger",$U232&gt;=Lists!$M$10),"P1",IF($U232&gt;=Lists!$M$11,"P2","P3")))</f>
        <v>P3</v>
      </c>
      <c r="W232" s="24" t="n">
        <f aca="false">IF(OR($V232="",$B232=""),"",$B232+INDEX(Lists!$N$10:$N$12,MATCH($V232,Lists!$L$10:$L$12,0)))</f>
        <v>46248</v>
      </c>
      <c r="X232" s="13"/>
      <c r="Y232" s="13" t="s">
        <v>408</v>
      </c>
      <c r="Z232" s="13" t="s">
        <v>53</v>
      </c>
      <c r="AA232" s="17"/>
      <c r="AB232" s="13"/>
      <c r="AC232" s="22" t="n">
        <f aca="true">IF(OR($U232="",$B232=""),"",IF($AA232&lt;&gt;"",$AA232-$B232,TODAY()-$B232))</f>
        <v>112</v>
      </c>
      <c r="AD232" s="22" t="str">
        <f aca="true">IF($W232="","",IF($Y232="Closed",IF($AA232="","Closed",IF($AA232&lt;=$W232,"Closed on time","Closed late")),IF(TODAY()&gt;$W232,"Overdue","Within time")))</f>
        <v>Overdue</v>
      </c>
      <c r="AE232" s="23"/>
      <c r="AF232" s="13"/>
      <c r="AG232" s="13"/>
      <c r="AH232" s="13"/>
      <c r="AI232" s="13"/>
      <c r="AJ232" s="13"/>
    </row>
    <row r="233" customFormat="false" ht="23.85" hidden="false" customHeight="false" outlineLevel="0" collapsed="false">
      <c r="A233" s="22" t="str">
        <f aca="false">IF($C233="","","R"&amp;TEXT(ROW()-4,"00000"))</f>
        <v>R00229</v>
      </c>
      <c r="B233" s="17" t="n">
        <v>46193</v>
      </c>
      <c r="C233" s="13" t="s">
        <v>215</v>
      </c>
      <c r="D233" s="22" t="str">
        <f aca="false">IF($C233="","",IFERROR(INDEX(Asset_Register!$C$5:$C$1000,MATCH($C233,Asset_Register!$A$5:$A$1000,0)),"Not in register"))</f>
        <v>SO2 converter</v>
      </c>
      <c r="E233" s="22" t="str">
        <f aca="false">IF($C233="","",IFERROR(INDEX(Asset_Register!$D$5:$D$1000,MATCH($C233,Asset_Register!$A$5:$A$1000,0)),"Not in register"))</f>
        <v>Acid plant</v>
      </c>
      <c r="F233" s="22" t="str">
        <f aca="false">IF($C233="","",IFERROR(INDEX(Asset_Register!$R$5:$R$1000,MATCH($C233,Asset_Register!$A$5:$A$1000,0)),"Not in register"))</f>
        <v>A</v>
      </c>
      <c r="G233" s="22" t="n">
        <f aca="false">IF($C233="","",IFERROR(INDEX(Asset_Register!$Q$5:$Q$1000,MATCH($C233,Asset_Register!$A$5:$A$1000,0)),"Not in register"))</f>
        <v>86</v>
      </c>
      <c r="H233" s="13" t="s">
        <v>54</v>
      </c>
      <c r="I233" s="13" t="s">
        <v>55</v>
      </c>
      <c r="J233" s="23" t="s">
        <v>377</v>
      </c>
      <c r="K233" s="13" t="n">
        <v>22</v>
      </c>
      <c r="L233" s="13" t="s">
        <v>367</v>
      </c>
      <c r="M233" s="13" t="n">
        <v>30</v>
      </c>
      <c r="N233" s="13" t="n">
        <v>60</v>
      </c>
      <c r="O233" s="13" t="s">
        <v>360</v>
      </c>
      <c r="P233" s="13"/>
      <c r="Q233" s="22" t="str">
        <f aca="false">IF($C233="","",IF($P233&lt;&gt;"",$P233,IF(AND(ISNUMBER($K233),ISNUMBER($M233),ISNUMBER($N233)),IF($O233="Lower is worse",IF($K233&lt;=$N233,"Danger",IF($K233&lt;=$M233,"Alert","OK")),IF($K233&gt;=$N233,"Danger",IF($K233&gt;=$M233,"Alert","OK"))),"Not set")))</f>
        <v>OK</v>
      </c>
      <c r="R233" s="22" t="n">
        <f aca="false">IF(OR($Q233="",$Q233="Not set"),"",MATCH($Q233,Lists!$F$2:$F$4,0)-1)</f>
        <v>0</v>
      </c>
      <c r="S233" s="23"/>
      <c r="T233" s="23"/>
      <c r="U233" s="22" t="str">
        <f aca="false">IF(OR($Q233="",$Q233="OK",$Q233="Not set",NOT(ISNUMBER($G233))),"",ROUND($G233*IF($Q233="Danger",Lists!$M$15,Lists!$M$16),0))</f>
        <v/>
      </c>
      <c r="V233" s="22" t="str">
        <f aca="false">IF($U233="","",IF(OR($Q233="Danger",$U233&gt;=Lists!$M$10),"P1",IF($U233&gt;=Lists!$M$11,"P2","P3")))</f>
        <v/>
      </c>
      <c r="W233" s="24" t="str">
        <f aca="false">IF(OR($V233="",$B233=""),"",$B233+INDEX(Lists!$N$10:$N$12,MATCH($V233,Lists!$L$10:$L$12,0)))</f>
        <v/>
      </c>
      <c r="X233" s="13"/>
      <c r="Y233" s="13" t="s">
        <v>361</v>
      </c>
      <c r="Z233" s="13" t="s">
        <v>53</v>
      </c>
      <c r="AA233" s="17"/>
      <c r="AB233" s="13"/>
      <c r="AC233" s="22" t="str">
        <f aca="true">IF(OR($U233="",$B233=""),"",IF($AA233&lt;&gt;"",$AA233-$B233,TODAY()-$B233))</f>
        <v/>
      </c>
      <c r="AD233" s="22" t="str">
        <f aca="true">IF($W233="","",IF($Y233="Closed",IF($AA233="","Closed",IF($AA233&lt;=$W233,"Closed on time","Closed late")),IF(TODAY()&gt;$W233,"Overdue","Within time")))</f>
        <v/>
      </c>
      <c r="AE233" s="23"/>
      <c r="AF233" s="13"/>
      <c r="AG233" s="13"/>
      <c r="AH233" s="13"/>
      <c r="AI233" s="13"/>
      <c r="AJ233" s="13"/>
    </row>
    <row r="234" customFormat="false" ht="15" hidden="false" customHeight="false" outlineLevel="0" collapsed="false">
      <c r="A234" s="22" t="str">
        <f aca="false">IF($C234="","","R"&amp;TEXT(ROW()-4,"00000"))</f>
        <v>R00230</v>
      </c>
      <c r="B234" s="17" t="n">
        <v>46195</v>
      </c>
      <c r="C234" s="13" t="s">
        <v>220</v>
      </c>
      <c r="D234" s="22" t="str">
        <f aca="false">IF($C234="","",IFERROR(INDEX(Asset_Register!$C$5:$C$1000,MATCH($C234,Asset_Register!$A$5:$A$1000,0)),"Not in register"))</f>
        <v>Drying tower acid pump</v>
      </c>
      <c r="E234" s="22" t="str">
        <f aca="false">IF($C234="","",IFERROR(INDEX(Asset_Register!$D$5:$D$1000,MATCH($C234,Asset_Register!$A$5:$A$1000,0)),"Not in register"))</f>
        <v>Acid plant</v>
      </c>
      <c r="F234" s="22" t="str">
        <f aca="false">IF($C234="","",IFERROR(INDEX(Asset_Register!$R$5:$R$1000,MATCH($C234,Asset_Register!$A$5:$A$1000,0)),"Not in register"))</f>
        <v>A</v>
      </c>
      <c r="G234" s="22" t="n">
        <f aca="false">IF($C234="","",IFERROR(INDEX(Asset_Register!$Q$5:$Q$1000,MATCH($C234,Asset_Register!$A$5:$A$1000,0)),"Not in register"))</f>
        <v>74</v>
      </c>
      <c r="H234" s="13" t="s">
        <v>48</v>
      </c>
      <c r="I234" s="13" t="s">
        <v>171</v>
      </c>
      <c r="J234" s="23" t="s">
        <v>358</v>
      </c>
      <c r="K234" s="13" t="n">
        <v>2.9</v>
      </c>
      <c r="L234" s="13" t="s">
        <v>359</v>
      </c>
      <c r="M234" s="13" t="n">
        <v>4.5</v>
      </c>
      <c r="N234" s="13" t="n">
        <v>7.1</v>
      </c>
      <c r="O234" s="13" t="s">
        <v>360</v>
      </c>
      <c r="P234" s="13"/>
      <c r="Q234" s="22" t="str">
        <f aca="false">IF($C234="","",IF($P234&lt;&gt;"",$P234,IF(AND(ISNUMBER($K234),ISNUMBER($M234),ISNUMBER($N234)),IF($O234="Lower is worse",IF($K234&lt;=$N234,"Danger",IF($K234&lt;=$M234,"Alert","OK")),IF($K234&gt;=$N234,"Danger",IF($K234&gt;=$M234,"Alert","OK"))),"Not set")))</f>
        <v>OK</v>
      </c>
      <c r="R234" s="22" t="n">
        <f aca="false">IF(OR($Q234="",$Q234="Not set"),"",MATCH($Q234,Lists!$F$2:$F$4,0)-1)</f>
        <v>0</v>
      </c>
      <c r="S234" s="23"/>
      <c r="T234" s="23"/>
      <c r="U234" s="22" t="str">
        <f aca="false">IF(OR($Q234="",$Q234="OK",$Q234="Not set",NOT(ISNUMBER($G234))),"",ROUND($G234*IF($Q234="Danger",Lists!$M$15,Lists!$M$16),0))</f>
        <v/>
      </c>
      <c r="V234" s="22" t="str">
        <f aca="false">IF($U234="","",IF(OR($Q234="Danger",$U234&gt;=Lists!$M$10),"P1",IF($U234&gt;=Lists!$M$11,"P2","P3")))</f>
        <v/>
      </c>
      <c r="W234" s="24" t="str">
        <f aca="false">IF(OR($V234="",$B234=""),"",$B234+INDEX(Lists!$N$10:$N$12,MATCH($V234,Lists!$L$10:$L$12,0)))</f>
        <v/>
      </c>
      <c r="X234" s="13"/>
      <c r="Y234" s="13" t="s">
        <v>361</v>
      </c>
      <c r="Z234" s="13" t="s">
        <v>53</v>
      </c>
      <c r="AA234" s="17"/>
      <c r="AB234" s="13"/>
      <c r="AC234" s="22" t="str">
        <f aca="true">IF(OR($U234="",$B234=""),"",IF($AA234&lt;&gt;"",$AA234-$B234,TODAY()-$B234))</f>
        <v/>
      </c>
      <c r="AD234" s="22" t="str">
        <f aca="true">IF($W234="","",IF($Y234="Closed",IF($AA234="","Closed",IF($AA234&lt;=$W234,"Closed on time","Closed late")),IF(TODAY()&gt;$W234,"Overdue","Within time")))</f>
        <v/>
      </c>
      <c r="AE234" s="23"/>
      <c r="AF234" s="13"/>
      <c r="AG234" s="13"/>
      <c r="AH234" s="13"/>
      <c r="AI234" s="13"/>
      <c r="AJ234" s="13"/>
    </row>
    <row r="235" customFormat="false" ht="15" hidden="false" customHeight="false" outlineLevel="0" collapsed="false">
      <c r="A235" s="22" t="str">
        <f aca="false">IF($C235="","","R"&amp;TEXT(ROW()-4,"00000"))</f>
        <v>R00231</v>
      </c>
      <c r="B235" s="17" t="n">
        <v>46195</v>
      </c>
      <c r="C235" s="13" t="s">
        <v>227</v>
      </c>
      <c r="D235" s="22" t="str">
        <f aca="false">IF($C235="","",IFERROR(INDEX(Asset_Register!$C$5:$C$1000,MATCH($C235,Asset_Register!$A$5:$A$1000,0)),"Not in register"))</f>
        <v>Interpass tower acid pump</v>
      </c>
      <c r="E235" s="22" t="str">
        <f aca="false">IF($C235="","",IFERROR(INDEX(Asset_Register!$D$5:$D$1000,MATCH($C235,Asset_Register!$A$5:$A$1000,0)),"Not in register"))</f>
        <v>Acid plant</v>
      </c>
      <c r="F235" s="22" t="str">
        <f aca="false">IF($C235="","",IFERROR(INDEX(Asset_Register!$R$5:$R$1000,MATCH($C235,Asset_Register!$A$5:$A$1000,0)),"Not in register"))</f>
        <v>A</v>
      </c>
      <c r="G235" s="22" t="n">
        <f aca="false">IF($C235="","",IFERROR(INDEX(Asset_Register!$Q$5:$Q$1000,MATCH($C235,Asset_Register!$A$5:$A$1000,0)),"Not in register"))</f>
        <v>76</v>
      </c>
      <c r="H235" s="13" t="s">
        <v>48</v>
      </c>
      <c r="I235" s="13" t="s">
        <v>171</v>
      </c>
      <c r="J235" s="23" t="s">
        <v>358</v>
      </c>
      <c r="K235" s="13" t="n">
        <v>2.1</v>
      </c>
      <c r="L235" s="13" t="s">
        <v>359</v>
      </c>
      <c r="M235" s="13" t="n">
        <v>4.5</v>
      </c>
      <c r="N235" s="13" t="n">
        <v>7.1</v>
      </c>
      <c r="O235" s="13" t="s">
        <v>360</v>
      </c>
      <c r="P235" s="13"/>
      <c r="Q235" s="22" t="str">
        <f aca="false">IF($C235="","",IF($P235&lt;&gt;"",$P235,IF(AND(ISNUMBER($K235),ISNUMBER($M235),ISNUMBER($N235)),IF($O235="Lower is worse",IF($K235&lt;=$N235,"Danger",IF($K235&lt;=$M235,"Alert","OK")),IF($K235&gt;=$N235,"Danger",IF($K235&gt;=$M235,"Alert","OK"))),"Not set")))</f>
        <v>OK</v>
      </c>
      <c r="R235" s="22" t="n">
        <f aca="false">IF(OR($Q235="",$Q235="Not set"),"",MATCH($Q235,Lists!$F$2:$F$4,0)-1)</f>
        <v>0</v>
      </c>
      <c r="S235" s="23"/>
      <c r="T235" s="23"/>
      <c r="U235" s="22" t="str">
        <f aca="false">IF(OR($Q235="",$Q235="OK",$Q235="Not set",NOT(ISNUMBER($G235))),"",ROUND($G235*IF($Q235="Danger",Lists!$M$15,Lists!$M$16),0))</f>
        <v/>
      </c>
      <c r="V235" s="22" t="str">
        <f aca="false">IF($U235="","",IF(OR($Q235="Danger",$U235&gt;=Lists!$M$10),"P1",IF($U235&gt;=Lists!$M$11,"P2","P3")))</f>
        <v/>
      </c>
      <c r="W235" s="24" t="str">
        <f aca="false">IF(OR($V235="",$B235=""),"",$B235+INDEX(Lists!$N$10:$N$12,MATCH($V235,Lists!$L$10:$L$12,0)))</f>
        <v/>
      </c>
      <c r="X235" s="13"/>
      <c r="Y235" s="13" t="s">
        <v>361</v>
      </c>
      <c r="Z235" s="13" t="s">
        <v>53</v>
      </c>
      <c r="AA235" s="17"/>
      <c r="AB235" s="13"/>
      <c r="AC235" s="22" t="str">
        <f aca="true">IF(OR($U235="",$B235=""),"",IF($AA235&lt;&gt;"",$AA235-$B235,TODAY()-$B235))</f>
        <v/>
      </c>
      <c r="AD235" s="22" t="str">
        <f aca="true">IF($W235="","",IF($Y235="Closed",IF($AA235="","Closed",IF($AA235&lt;=$W235,"Closed on time","Closed late")),IF(TODAY()&gt;$W235,"Overdue","Within time")))</f>
        <v/>
      </c>
      <c r="AE235" s="23"/>
      <c r="AF235" s="13"/>
      <c r="AG235" s="13"/>
      <c r="AH235" s="13"/>
      <c r="AI235" s="13"/>
      <c r="AJ235" s="13"/>
    </row>
    <row r="236" customFormat="false" ht="15" hidden="false" customHeight="false" outlineLevel="0" collapsed="false">
      <c r="A236" s="22" t="str">
        <f aca="false">IF($C236="","","R"&amp;TEXT(ROW()-4,"00000"))</f>
        <v>R00232</v>
      </c>
      <c r="B236" s="17" t="n">
        <v>46195</v>
      </c>
      <c r="C236" s="13" t="s">
        <v>220</v>
      </c>
      <c r="D236" s="22" t="str">
        <f aca="false">IF($C236="","",IFERROR(INDEX(Asset_Register!$C$5:$C$1000,MATCH($C236,Asset_Register!$A$5:$A$1000,0)),"Not in register"))</f>
        <v>Drying tower acid pump</v>
      </c>
      <c r="E236" s="22" t="str">
        <f aca="false">IF($C236="","",IFERROR(INDEX(Asset_Register!$D$5:$D$1000,MATCH($C236,Asset_Register!$A$5:$A$1000,0)),"Not in register"))</f>
        <v>Acid plant</v>
      </c>
      <c r="F236" s="22" t="str">
        <f aca="false">IF($C236="","",IFERROR(INDEX(Asset_Register!$R$5:$R$1000,MATCH($C236,Asset_Register!$A$5:$A$1000,0)),"Not in register"))</f>
        <v>A</v>
      </c>
      <c r="G236" s="22" t="n">
        <f aca="false">IF($C236="","",IFERROR(INDEX(Asset_Register!$Q$5:$Q$1000,MATCH($C236,Asset_Register!$A$5:$A$1000,0)),"Not in register"))</f>
        <v>74</v>
      </c>
      <c r="H236" s="13" t="s">
        <v>74</v>
      </c>
      <c r="I236" s="13" t="s">
        <v>75</v>
      </c>
      <c r="J236" s="23" t="s">
        <v>379</v>
      </c>
      <c r="K236" s="13" t="n">
        <v>12</v>
      </c>
      <c r="L236" s="13" t="s">
        <v>365</v>
      </c>
      <c r="M236" s="13" t="n">
        <v>50</v>
      </c>
      <c r="N236" s="13" t="n">
        <v>100</v>
      </c>
      <c r="O236" s="13" t="s">
        <v>360</v>
      </c>
      <c r="P236" s="13"/>
      <c r="Q236" s="22" t="str">
        <f aca="false">IF($C236="","",IF($P236&lt;&gt;"",$P236,IF(AND(ISNUMBER($K236),ISNUMBER($M236),ISNUMBER($N236)),IF($O236="Lower is worse",IF($K236&lt;=$N236,"Danger",IF($K236&lt;=$M236,"Alert","OK")),IF($K236&gt;=$N236,"Danger",IF($K236&gt;=$M236,"Alert","OK"))),"Not set")))</f>
        <v>OK</v>
      </c>
      <c r="R236" s="22" t="n">
        <f aca="false">IF(OR($Q236="",$Q236="Not set"),"",MATCH($Q236,Lists!$F$2:$F$4,0)-1)</f>
        <v>0</v>
      </c>
      <c r="S236" s="23"/>
      <c r="T236" s="23"/>
      <c r="U236" s="22" t="str">
        <f aca="false">IF(OR($Q236="",$Q236="OK",$Q236="Not set",NOT(ISNUMBER($G236))),"",ROUND($G236*IF($Q236="Danger",Lists!$M$15,Lists!$M$16),0))</f>
        <v/>
      </c>
      <c r="V236" s="22" t="str">
        <f aca="false">IF($U236="","",IF(OR($Q236="Danger",$U236&gt;=Lists!$M$10),"P1",IF($U236&gt;=Lists!$M$11,"P2","P3")))</f>
        <v/>
      </c>
      <c r="W236" s="24" t="str">
        <f aca="false">IF(OR($V236="",$B236=""),"",$B236+INDEX(Lists!$N$10:$N$12,MATCH($V236,Lists!$L$10:$L$12,0)))</f>
        <v/>
      </c>
      <c r="X236" s="13"/>
      <c r="Y236" s="13" t="s">
        <v>361</v>
      </c>
      <c r="Z236" s="13" t="s">
        <v>53</v>
      </c>
      <c r="AA236" s="17"/>
      <c r="AB236" s="13"/>
      <c r="AC236" s="22" t="str">
        <f aca="true">IF(OR($U236="",$B236=""),"",IF($AA236&lt;&gt;"",$AA236-$B236,TODAY()-$B236))</f>
        <v/>
      </c>
      <c r="AD236" s="22" t="str">
        <f aca="true">IF($W236="","",IF($Y236="Closed",IF($AA236="","Closed",IF($AA236&lt;=$W236,"Closed on time","Closed late")),IF(TODAY()&gt;$W236,"Overdue","Within time")))</f>
        <v/>
      </c>
      <c r="AE236" s="23"/>
      <c r="AF236" s="13"/>
      <c r="AG236" s="13"/>
      <c r="AH236" s="13"/>
      <c r="AI236" s="13"/>
      <c r="AJ236" s="13"/>
    </row>
    <row r="237" customFormat="false" ht="15" hidden="false" customHeight="false" outlineLevel="0" collapsed="false">
      <c r="A237" s="22" t="str">
        <f aca="false">IF($C237="","","R"&amp;TEXT(ROW()-4,"00000"))</f>
        <v>R00233</v>
      </c>
      <c r="B237" s="17" t="n">
        <v>46197</v>
      </c>
      <c r="C237" s="13" t="s">
        <v>281</v>
      </c>
      <c r="D237" s="22" t="str">
        <f aca="false">IF($C237="","",IFERROR(INDEX(Asset_Register!$C$5:$C$1000,MATCH($C237,Asset_Register!$A$5:$A$1000,0)),"Not in register"))</f>
        <v>Transformer TX-01</v>
      </c>
      <c r="E237" s="22" t="str">
        <f aca="false">IF($C237="","",IFERROR(INDEX(Asset_Register!$D$5:$D$1000,MATCH($C237,Asset_Register!$A$5:$A$1000,0)),"Not in register"))</f>
        <v>Substation</v>
      </c>
      <c r="F237" s="22" t="str">
        <f aca="false">IF($C237="","",IFERROR(INDEX(Asset_Register!$R$5:$R$1000,MATCH($C237,Asset_Register!$A$5:$A$1000,0)),"Not in register"))</f>
        <v>A</v>
      </c>
      <c r="G237" s="22" t="n">
        <f aca="false">IF($C237="","",IFERROR(INDEX(Asset_Register!$Q$5:$Q$1000,MATCH($C237,Asset_Register!$A$5:$A$1000,0)),"Not in register"))</f>
        <v>86</v>
      </c>
      <c r="H237" s="13" t="s">
        <v>59</v>
      </c>
      <c r="I237" s="13" t="s">
        <v>55</v>
      </c>
      <c r="J237" s="23" t="s">
        <v>380</v>
      </c>
      <c r="K237" s="13" t="n">
        <v>3</v>
      </c>
      <c r="L237" s="13" t="s">
        <v>367</v>
      </c>
      <c r="M237" s="13" t="n">
        <v>4</v>
      </c>
      <c r="N237" s="13" t="n">
        <v>15</v>
      </c>
      <c r="O237" s="13" t="s">
        <v>360</v>
      </c>
      <c r="P237" s="13"/>
      <c r="Q237" s="22" t="str">
        <f aca="false">IF($C237="","",IF($P237&lt;&gt;"",$P237,IF(AND(ISNUMBER($K237),ISNUMBER($M237),ISNUMBER($N237)),IF($O237="Lower is worse",IF($K237&lt;=$N237,"Danger",IF($K237&lt;=$M237,"Alert","OK")),IF($K237&gt;=$N237,"Danger",IF($K237&gt;=$M237,"Alert","OK"))),"Not set")))</f>
        <v>OK</v>
      </c>
      <c r="R237" s="22" t="n">
        <f aca="false">IF(OR($Q237="",$Q237="Not set"),"",MATCH($Q237,Lists!$F$2:$F$4,0)-1)</f>
        <v>0</v>
      </c>
      <c r="S237" s="23"/>
      <c r="T237" s="23"/>
      <c r="U237" s="22" t="str">
        <f aca="false">IF(OR($Q237="",$Q237="OK",$Q237="Not set",NOT(ISNUMBER($G237))),"",ROUND($G237*IF($Q237="Danger",Lists!$M$15,Lists!$M$16),0))</f>
        <v/>
      </c>
      <c r="V237" s="22" t="str">
        <f aca="false">IF($U237="","",IF(OR($Q237="Danger",$U237&gt;=Lists!$M$10),"P1",IF($U237&gt;=Lists!$M$11,"P2","P3")))</f>
        <v/>
      </c>
      <c r="W237" s="24" t="str">
        <f aca="false">IF(OR($V237="",$B237=""),"",$B237+INDEX(Lists!$N$10:$N$12,MATCH($V237,Lists!$L$10:$L$12,0)))</f>
        <v/>
      </c>
      <c r="X237" s="13"/>
      <c r="Y237" s="13" t="s">
        <v>361</v>
      </c>
      <c r="Z237" s="13" t="s">
        <v>381</v>
      </c>
      <c r="AA237" s="17"/>
      <c r="AB237" s="13"/>
      <c r="AC237" s="22" t="str">
        <f aca="true">IF(OR($U237="",$B237=""),"",IF($AA237&lt;&gt;"",$AA237-$B237,TODAY()-$B237))</f>
        <v/>
      </c>
      <c r="AD237" s="22" t="str">
        <f aca="true">IF($W237="","",IF($Y237="Closed",IF($AA237="","Closed",IF($AA237&lt;=$W237,"Closed on time","Closed late")),IF(TODAY()&gt;$W237,"Overdue","Within time")))</f>
        <v/>
      </c>
      <c r="AE237" s="23"/>
      <c r="AF237" s="13"/>
      <c r="AG237" s="13"/>
      <c r="AH237" s="13"/>
      <c r="AI237" s="13"/>
      <c r="AJ237" s="13"/>
    </row>
    <row r="238" customFormat="false" ht="15" hidden="false" customHeight="false" outlineLevel="0" collapsed="false">
      <c r="A238" s="22" t="str">
        <f aca="false">IF($C238="","","R"&amp;TEXT(ROW()-4,"00000"))</f>
        <v>R00234</v>
      </c>
      <c r="B238" s="17" t="n">
        <v>46197</v>
      </c>
      <c r="C238" s="13" t="s">
        <v>287</v>
      </c>
      <c r="D238" s="22" t="str">
        <f aca="false">IF($C238="","",IFERROR(INDEX(Asset_Register!$C$5:$C$1000,MATCH($C238,Asset_Register!$A$5:$A$1000,0)),"Not in register"))</f>
        <v>Acid plant MCC</v>
      </c>
      <c r="E238" s="22" t="str">
        <f aca="false">IF($C238="","",IFERROR(INDEX(Asset_Register!$D$5:$D$1000,MATCH($C238,Asset_Register!$A$5:$A$1000,0)),"Not in register"))</f>
        <v>Substation</v>
      </c>
      <c r="F238" s="22" t="str">
        <f aca="false">IF($C238="","",IFERROR(INDEX(Asset_Register!$R$5:$R$1000,MATCH($C238,Asset_Register!$A$5:$A$1000,0)),"Not in register"))</f>
        <v>A</v>
      </c>
      <c r="G238" s="22" t="n">
        <f aca="false">IF($C238="","",IFERROR(INDEX(Asset_Register!$Q$5:$Q$1000,MATCH($C238,Asset_Register!$A$5:$A$1000,0)),"Not in register"))</f>
        <v>82</v>
      </c>
      <c r="H238" s="13" t="s">
        <v>54</v>
      </c>
      <c r="I238" s="13" t="s">
        <v>55</v>
      </c>
      <c r="J238" s="23" t="s">
        <v>382</v>
      </c>
      <c r="K238" s="13" t="n">
        <v>3</v>
      </c>
      <c r="L238" s="13" t="s">
        <v>367</v>
      </c>
      <c r="M238" s="13" t="n">
        <v>4</v>
      </c>
      <c r="N238" s="13" t="n">
        <v>15</v>
      </c>
      <c r="O238" s="13" t="s">
        <v>360</v>
      </c>
      <c r="P238" s="13"/>
      <c r="Q238" s="22" t="str">
        <f aca="false">IF($C238="","",IF($P238&lt;&gt;"",$P238,IF(AND(ISNUMBER($K238),ISNUMBER($M238),ISNUMBER($N238)),IF($O238="Lower is worse",IF($K238&lt;=$N238,"Danger",IF($K238&lt;=$M238,"Alert","OK")),IF($K238&gt;=$N238,"Danger",IF($K238&gt;=$M238,"Alert","OK"))),"Not set")))</f>
        <v>OK</v>
      </c>
      <c r="R238" s="22" t="n">
        <f aca="false">IF(OR($Q238="",$Q238="Not set"),"",MATCH($Q238,Lists!$F$2:$F$4,0)-1)</f>
        <v>0</v>
      </c>
      <c r="S238" s="23"/>
      <c r="T238" s="23"/>
      <c r="U238" s="22" t="str">
        <f aca="false">IF(OR($Q238="",$Q238="OK",$Q238="Not set",NOT(ISNUMBER($G238))),"",ROUND($G238*IF($Q238="Danger",Lists!$M$15,Lists!$M$16),0))</f>
        <v/>
      </c>
      <c r="V238" s="22" t="str">
        <f aca="false">IF($U238="","",IF(OR($Q238="Danger",$U238&gt;=Lists!$M$10),"P1",IF($U238&gt;=Lists!$M$11,"P2","P3")))</f>
        <v/>
      </c>
      <c r="W238" s="24" t="str">
        <f aca="false">IF(OR($V238="",$B238=""),"",$B238+INDEX(Lists!$N$10:$N$12,MATCH($V238,Lists!$L$10:$L$12,0)))</f>
        <v/>
      </c>
      <c r="X238" s="13"/>
      <c r="Y238" s="13" t="s">
        <v>361</v>
      </c>
      <c r="Z238" s="13" t="s">
        <v>53</v>
      </c>
      <c r="AA238" s="17"/>
      <c r="AB238" s="13"/>
      <c r="AC238" s="22" t="str">
        <f aca="true">IF(OR($U238="",$B238=""),"",IF($AA238&lt;&gt;"",$AA238-$B238,TODAY()-$B238))</f>
        <v/>
      </c>
      <c r="AD238" s="22" t="str">
        <f aca="true">IF($W238="","",IF($Y238="Closed",IF($AA238="","Closed",IF($AA238&lt;=$W238,"Closed on time","Closed late")),IF(TODAY()&gt;$W238,"Overdue","Within time")))</f>
        <v/>
      </c>
      <c r="AE238" s="23"/>
      <c r="AF238" s="13"/>
      <c r="AG238" s="13"/>
      <c r="AH238" s="13"/>
      <c r="AI238" s="13"/>
      <c r="AJ238" s="13"/>
    </row>
    <row r="239" customFormat="false" ht="15" hidden="false" customHeight="false" outlineLevel="0" collapsed="false">
      <c r="A239" s="22" t="str">
        <f aca="false">IF($C239="","","R"&amp;TEXT(ROW()-4,"00000"))</f>
        <v>R00235</v>
      </c>
      <c r="B239" s="17" t="n">
        <v>46201</v>
      </c>
      <c r="C239" s="13" t="s">
        <v>291</v>
      </c>
      <c r="D239" s="22" t="str">
        <f aca="false">IF($C239="","",IFERROR(INDEX(Asset_Register!$C$5:$C$1000,MATCH($C239,Asset_Register!$A$5:$A$1000,0)),"Not in register"))</f>
        <v>Diesel generator Gen 1</v>
      </c>
      <c r="E239" s="22" t="str">
        <f aca="false">IF($C239="","",IFERROR(INDEX(Asset_Register!$D$5:$D$1000,MATCH($C239,Asset_Register!$A$5:$A$1000,0)),"Not in register"))</f>
        <v>Power plant</v>
      </c>
      <c r="F239" s="22" t="str">
        <f aca="false">IF($C239="","",IFERROR(INDEX(Asset_Register!$R$5:$R$1000,MATCH($C239,Asset_Register!$A$5:$A$1000,0)),"Not in register"))</f>
        <v>A</v>
      </c>
      <c r="G239" s="22" t="n">
        <f aca="false">IF($C239="","",IFERROR(INDEX(Asset_Register!$Q$5:$Q$1000,MATCH($C239,Asset_Register!$A$5:$A$1000,0)),"Not in register"))</f>
        <v>83</v>
      </c>
      <c r="H239" s="13" t="s">
        <v>78</v>
      </c>
      <c r="I239" s="13" t="s">
        <v>79</v>
      </c>
      <c r="J239" s="23" t="s">
        <v>383</v>
      </c>
      <c r="K239" s="13" t="n">
        <v>505</v>
      </c>
      <c r="L239" s="13" t="s">
        <v>367</v>
      </c>
      <c r="M239" s="13" t="n">
        <v>520</v>
      </c>
      <c r="N239" s="13" t="n">
        <v>580</v>
      </c>
      <c r="O239" s="13" t="s">
        <v>360</v>
      </c>
      <c r="P239" s="13"/>
      <c r="Q239" s="22" t="str">
        <f aca="false">IF($C239="","",IF($P239&lt;&gt;"",$P239,IF(AND(ISNUMBER($K239),ISNUMBER($M239),ISNUMBER($N239)),IF($O239="Lower is worse",IF($K239&lt;=$N239,"Danger",IF($K239&lt;=$M239,"Alert","OK")),IF($K239&gt;=$N239,"Danger",IF($K239&gt;=$M239,"Alert","OK"))),"Not set")))</f>
        <v>OK</v>
      </c>
      <c r="R239" s="22" t="n">
        <f aca="false">IF(OR($Q239="",$Q239="Not set"),"",MATCH($Q239,Lists!$F$2:$F$4,0)-1)</f>
        <v>0</v>
      </c>
      <c r="S239" s="23"/>
      <c r="T239" s="23"/>
      <c r="U239" s="22" t="str">
        <f aca="false">IF(OR($Q239="",$Q239="OK",$Q239="Not set",NOT(ISNUMBER($G239))),"",ROUND($G239*IF($Q239="Danger",Lists!$M$15,Lists!$M$16),0))</f>
        <v/>
      </c>
      <c r="V239" s="22" t="str">
        <f aca="false">IF($U239="","",IF(OR($Q239="Danger",$U239&gt;=Lists!$M$10),"P1",IF($U239&gt;=Lists!$M$11,"P2","P3")))</f>
        <v/>
      </c>
      <c r="W239" s="24" t="str">
        <f aca="false">IF(OR($V239="",$B239=""),"",$B239+INDEX(Lists!$N$10:$N$12,MATCH($V239,Lists!$L$10:$L$12,0)))</f>
        <v/>
      </c>
      <c r="X239" s="13"/>
      <c r="Y239" s="13" t="s">
        <v>361</v>
      </c>
      <c r="Z239" s="13" t="s">
        <v>82</v>
      </c>
      <c r="AA239" s="17"/>
      <c r="AB239" s="13"/>
      <c r="AC239" s="22" t="str">
        <f aca="true">IF(OR($U239="",$B239=""),"",IF($AA239&lt;&gt;"",$AA239-$B239,TODAY()-$B239))</f>
        <v/>
      </c>
      <c r="AD239" s="22" t="str">
        <f aca="true">IF($W239="","",IF($Y239="Closed",IF($AA239="","Closed",IF($AA239&lt;=$W239,"Closed on time","Closed late")),IF(TODAY()&gt;$W239,"Overdue","Within time")))</f>
        <v/>
      </c>
      <c r="AE239" s="23"/>
      <c r="AF239" s="13"/>
      <c r="AG239" s="13"/>
      <c r="AH239" s="13"/>
      <c r="AI239" s="13"/>
      <c r="AJ239" s="13"/>
    </row>
    <row r="240" customFormat="false" ht="23.85" hidden="false" customHeight="false" outlineLevel="0" collapsed="false">
      <c r="A240" s="22" t="str">
        <f aca="false">IF($C240="","","R"&amp;TEXT(ROW()-4,"00000"))</f>
        <v>R00236</v>
      </c>
      <c r="B240" s="17" t="n">
        <v>46201</v>
      </c>
      <c r="C240" s="13" t="s">
        <v>297</v>
      </c>
      <c r="D240" s="22" t="str">
        <f aca="false">IF($C240="","",IFERROR(INDEX(Asset_Register!$C$5:$C$1000,MATCH($C240,Asset_Register!$A$5:$A$1000,0)),"Not in register"))</f>
        <v>Diesel generator Gen 2</v>
      </c>
      <c r="E240" s="22" t="str">
        <f aca="false">IF($C240="","",IFERROR(INDEX(Asset_Register!$D$5:$D$1000,MATCH($C240,Asset_Register!$A$5:$A$1000,0)),"Not in register"))</f>
        <v>Power plant</v>
      </c>
      <c r="F240" s="22" t="str">
        <f aca="false">IF($C240="","",IFERROR(INDEX(Asset_Register!$R$5:$R$1000,MATCH($C240,Asset_Register!$A$5:$A$1000,0)),"Not in register"))</f>
        <v>A</v>
      </c>
      <c r="G240" s="22" t="n">
        <f aca="false">IF($C240="","",IFERROR(INDEX(Asset_Register!$Q$5:$Q$1000,MATCH($C240,Asset_Register!$A$5:$A$1000,0)),"Not in register"))</f>
        <v>79</v>
      </c>
      <c r="H240" s="13" t="s">
        <v>78</v>
      </c>
      <c r="I240" s="13" t="s">
        <v>79</v>
      </c>
      <c r="J240" s="23" t="s">
        <v>384</v>
      </c>
      <c r="K240" s="13" t="n">
        <v>27</v>
      </c>
      <c r="L240" s="13" t="s">
        <v>367</v>
      </c>
      <c r="M240" s="13" t="n">
        <v>50</v>
      </c>
      <c r="N240" s="13" t="n">
        <v>80</v>
      </c>
      <c r="O240" s="13" t="s">
        <v>360</v>
      </c>
      <c r="P240" s="13"/>
      <c r="Q240" s="22" t="str">
        <f aca="false">IF($C240="","",IF($P240&lt;&gt;"",$P240,IF(AND(ISNUMBER($K240),ISNUMBER($M240),ISNUMBER($N240)),IF($O240="Lower is worse",IF($K240&lt;=$N240,"Danger",IF($K240&lt;=$M240,"Alert","OK")),IF($K240&gt;=$N240,"Danger",IF($K240&gt;=$M240,"Alert","OK"))),"Not set")))</f>
        <v>OK</v>
      </c>
      <c r="R240" s="22" t="n">
        <f aca="false">IF(OR($Q240="",$Q240="Not set"),"",MATCH($Q240,Lists!$F$2:$F$4,0)-1)</f>
        <v>0</v>
      </c>
      <c r="S240" s="23"/>
      <c r="T240" s="23"/>
      <c r="U240" s="22" t="str">
        <f aca="false">IF(OR($Q240="",$Q240="OK",$Q240="Not set",NOT(ISNUMBER($G240))),"",ROUND($G240*IF($Q240="Danger",Lists!$M$15,Lists!$M$16),0))</f>
        <v/>
      </c>
      <c r="V240" s="22" t="str">
        <f aca="false">IF($U240="","",IF(OR($Q240="Danger",$U240&gt;=Lists!$M$10),"P1",IF($U240&gt;=Lists!$M$11,"P2","P3")))</f>
        <v/>
      </c>
      <c r="W240" s="24" t="str">
        <f aca="false">IF(OR($V240="",$B240=""),"",$B240+INDEX(Lists!$N$10:$N$12,MATCH($V240,Lists!$L$10:$L$12,0)))</f>
        <v/>
      </c>
      <c r="X240" s="13"/>
      <c r="Y240" s="13" t="s">
        <v>361</v>
      </c>
      <c r="Z240" s="13" t="s">
        <v>82</v>
      </c>
      <c r="AA240" s="17"/>
      <c r="AB240" s="13"/>
      <c r="AC240" s="22" t="str">
        <f aca="true">IF(OR($U240="",$B240=""),"",IF($AA240&lt;&gt;"",$AA240-$B240,TODAY()-$B240))</f>
        <v/>
      </c>
      <c r="AD240" s="22" t="str">
        <f aca="true">IF($W240="","",IF($Y240="Closed",IF($AA240="","Closed",IF($AA240&lt;=$W240,"Closed on time","Closed late")),IF(TODAY()&gt;$W240,"Overdue","Within time")))</f>
        <v/>
      </c>
      <c r="AE240" s="23"/>
      <c r="AF240" s="13"/>
      <c r="AG240" s="13"/>
      <c r="AH240" s="13"/>
      <c r="AI240" s="13"/>
      <c r="AJ240" s="13"/>
    </row>
    <row r="241" customFormat="false" ht="15" hidden="false" customHeight="false" outlineLevel="0" collapsed="false">
      <c r="A241" s="22" t="str">
        <f aca="false">IF($C241="","","R"&amp;TEXT(ROW()-4,"00000"))</f>
        <v>R00237</v>
      </c>
      <c r="B241" s="17" t="n">
        <v>46201</v>
      </c>
      <c r="C241" s="13" t="s">
        <v>300</v>
      </c>
      <c r="D241" s="22" t="str">
        <f aca="false">IF($C241="","",IFERROR(INDEX(Asset_Register!$C$5:$C$1000,MATCH($C241,Asset_Register!$A$5:$A$1000,0)),"Not in register"))</f>
        <v>Diesel generator Gen 3</v>
      </c>
      <c r="E241" s="22" t="str">
        <f aca="false">IF($C241="","",IFERROR(INDEX(Asset_Register!$D$5:$D$1000,MATCH($C241,Asset_Register!$A$5:$A$1000,0)),"Not in register"))</f>
        <v>Power plant</v>
      </c>
      <c r="F241" s="22" t="str">
        <f aca="false">IF($C241="","",IFERROR(INDEX(Asset_Register!$R$5:$R$1000,MATCH($C241,Asset_Register!$A$5:$A$1000,0)),"Not in register"))</f>
        <v>A</v>
      </c>
      <c r="G241" s="22" t="n">
        <f aca="false">IF($C241="","",IFERROR(INDEX(Asset_Register!$Q$5:$Q$1000,MATCH($C241,Asset_Register!$A$5:$A$1000,0)),"Not in register"))</f>
        <v>79</v>
      </c>
      <c r="H241" s="13" t="s">
        <v>78</v>
      </c>
      <c r="I241" s="13" t="s">
        <v>79</v>
      </c>
      <c r="J241" s="23" t="s">
        <v>383</v>
      </c>
      <c r="K241" s="13" t="n">
        <v>463</v>
      </c>
      <c r="L241" s="13" t="s">
        <v>367</v>
      </c>
      <c r="M241" s="13" t="n">
        <v>520</v>
      </c>
      <c r="N241" s="13" t="n">
        <v>580</v>
      </c>
      <c r="O241" s="13" t="s">
        <v>360</v>
      </c>
      <c r="P241" s="13"/>
      <c r="Q241" s="22" t="str">
        <f aca="false">IF($C241="","",IF($P241&lt;&gt;"",$P241,IF(AND(ISNUMBER($K241),ISNUMBER($M241),ISNUMBER($N241)),IF($O241="Lower is worse",IF($K241&lt;=$N241,"Danger",IF($K241&lt;=$M241,"Alert","OK")),IF($K241&gt;=$N241,"Danger",IF($K241&gt;=$M241,"Alert","OK"))),"Not set")))</f>
        <v>OK</v>
      </c>
      <c r="R241" s="22" t="n">
        <f aca="false">IF(OR($Q241="",$Q241="Not set"),"",MATCH($Q241,Lists!$F$2:$F$4,0)-1)</f>
        <v>0</v>
      </c>
      <c r="S241" s="23"/>
      <c r="T241" s="23"/>
      <c r="U241" s="22" t="str">
        <f aca="false">IF(OR($Q241="",$Q241="OK",$Q241="Not set",NOT(ISNUMBER($G241))),"",ROUND($G241*IF($Q241="Danger",Lists!$M$15,Lists!$M$16),0))</f>
        <v/>
      </c>
      <c r="V241" s="22" t="str">
        <f aca="false">IF($U241="","",IF(OR($Q241="Danger",$U241&gt;=Lists!$M$10),"P1",IF($U241&gt;=Lists!$M$11,"P2","P3")))</f>
        <v/>
      </c>
      <c r="W241" s="24" t="str">
        <f aca="false">IF(OR($V241="",$B241=""),"",$B241+INDEX(Lists!$N$10:$N$12,MATCH($V241,Lists!$L$10:$L$12,0)))</f>
        <v/>
      </c>
      <c r="X241" s="13"/>
      <c r="Y241" s="13" t="s">
        <v>361</v>
      </c>
      <c r="Z241" s="13" t="s">
        <v>82</v>
      </c>
      <c r="AA241" s="17"/>
      <c r="AB241" s="13"/>
      <c r="AC241" s="22" t="str">
        <f aca="true">IF(OR($U241="",$B241=""),"",IF($AA241&lt;&gt;"",$AA241-$B241,TODAY()-$B241))</f>
        <v/>
      </c>
      <c r="AD241" s="22" t="str">
        <f aca="true">IF($W241="","",IF($Y241="Closed",IF($AA241="","Closed",IF($AA241&lt;=$W241,"Closed on time","Closed late")),IF(TODAY()&gt;$W241,"Overdue","Within time")))</f>
        <v/>
      </c>
      <c r="AE241" s="23"/>
      <c r="AF241" s="13"/>
      <c r="AG241" s="13"/>
      <c r="AH241" s="13"/>
      <c r="AI241" s="13"/>
      <c r="AJ241" s="13"/>
    </row>
    <row r="242" customFormat="false" ht="15" hidden="false" customHeight="false" outlineLevel="0" collapsed="false">
      <c r="A242" s="22" t="str">
        <f aca="false">IF($C242="","","R"&amp;TEXT(ROW()-4,"00000"))</f>
        <v>R00238</v>
      </c>
      <c r="B242" s="17" t="n">
        <v>46201</v>
      </c>
      <c r="C242" s="13" t="s">
        <v>303</v>
      </c>
      <c r="D242" s="22" t="str">
        <f aca="false">IF($C242="","",IFERROR(INDEX(Asset_Register!$C$5:$C$1000,MATCH($C242,Asset_Register!$A$5:$A$1000,0)),"Not in register"))</f>
        <v>Diesel generator Gen 4</v>
      </c>
      <c r="E242" s="22" t="str">
        <f aca="false">IF($C242="","",IFERROR(INDEX(Asset_Register!$D$5:$D$1000,MATCH($C242,Asset_Register!$A$5:$A$1000,0)),"Not in register"))</f>
        <v>Power plant</v>
      </c>
      <c r="F242" s="22" t="str">
        <f aca="false">IF($C242="","",IFERROR(INDEX(Asset_Register!$R$5:$R$1000,MATCH($C242,Asset_Register!$A$5:$A$1000,0)),"Not in register"))</f>
        <v>A</v>
      </c>
      <c r="G242" s="22" t="n">
        <f aca="false">IF($C242="","",IFERROR(INDEX(Asset_Register!$Q$5:$Q$1000,MATCH($C242,Asset_Register!$A$5:$A$1000,0)),"Not in register"))</f>
        <v>92</v>
      </c>
      <c r="H242" s="13" t="s">
        <v>78</v>
      </c>
      <c r="I242" s="13" t="s">
        <v>79</v>
      </c>
      <c r="J242" s="23" t="s">
        <v>385</v>
      </c>
      <c r="K242" s="13" t="n">
        <v>3.8</v>
      </c>
      <c r="L242" s="13" t="s">
        <v>386</v>
      </c>
      <c r="M242" s="13" t="n">
        <v>3.5</v>
      </c>
      <c r="N242" s="13" t="n">
        <v>2.5</v>
      </c>
      <c r="O242" s="13" t="s">
        <v>375</v>
      </c>
      <c r="P242" s="13"/>
      <c r="Q242" s="22" t="str">
        <f aca="false">IF($C242="","",IF($P242&lt;&gt;"",$P242,IF(AND(ISNUMBER($K242),ISNUMBER($M242),ISNUMBER($N242)),IF($O242="Lower is worse",IF($K242&lt;=$N242,"Danger",IF($K242&lt;=$M242,"Alert","OK")),IF($K242&gt;=$N242,"Danger",IF($K242&gt;=$M242,"Alert","OK"))),"Not set")))</f>
        <v>OK</v>
      </c>
      <c r="R242" s="22" t="n">
        <f aca="false">IF(OR($Q242="",$Q242="Not set"),"",MATCH($Q242,Lists!$F$2:$F$4,0)-1)</f>
        <v>0</v>
      </c>
      <c r="S242" s="23"/>
      <c r="T242" s="23"/>
      <c r="U242" s="22" t="str">
        <f aca="false">IF(OR($Q242="",$Q242="OK",$Q242="Not set",NOT(ISNUMBER($G242))),"",ROUND($G242*IF($Q242="Danger",Lists!$M$15,Lists!$M$16),0))</f>
        <v/>
      </c>
      <c r="V242" s="22" t="str">
        <f aca="false">IF($U242="","",IF(OR($Q242="Danger",$U242&gt;=Lists!$M$10),"P1",IF($U242&gt;=Lists!$M$11,"P2","P3")))</f>
        <v/>
      </c>
      <c r="W242" s="24" t="str">
        <f aca="false">IF(OR($V242="",$B242=""),"",$B242+INDEX(Lists!$N$10:$N$12,MATCH($V242,Lists!$L$10:$L$12,0)))</f>
        <v/>
      </c>
      <c r="X242" s="13"/>
      <c r="Y242" s="13" t="s">
        <v>361</v>
      </c>
      <c r="Z242" s="13" t="s">
        <v>82</v>
      </c>
      <c r="AA242" s="17"/>
      <c r="AB242" s="13"/>
      <c r="AC242" s="22" t="str">
        <f aca="true">IF(OR($U242="",$B242=""),"",IF($AA242&lt;&gt;"",$AA242-$B242,TODAY()-$B242))</f>
        <v/>
      </c>
      <c r="AD242" s="22" t="str">
        <f aca="true">IF($W242="","",IF($Y242="Closed",IF($AA242="","Closed",IF($AA242&lt;=$W242,"Closed on time","Closed late")),IF(TODAY()&gt;$W242,"Overdue","Within time")))</f>
        <v/>
      </c>
      <c r="AE242" s="23"/>
      <c r="AF242" s="13"/>
      <c r="AG242" s="13"/>
      <c r="AH242" s="13"/>
      <c r="AI242" s="13"/>
      <c r="AJ242" s="13"/>
    </row>
    <row r="243" customFormat="false" ht="15" hidden="false" customHeight="false" outlineLevel="0" collapsed="false">
      <c r="A243" s="22" t="str">
        <f aca="false">IF($C243="","","R"&amp;TEXT(ROW()-4,"00000"))</f>
        <v>R00239</v>
      </c>
      <c r="B243" s="17" t="n">
        <v>46204</v>
      </c>
      <c r="C243" s="13" t="s">
        <v>242</v>
      </c>
      <c r="D243" s="22" t="str">
        <f aca="false">IF($C243="","",IFERROR(INDEX(Asset_Register!$C$5:$C$1000,MATCH($C243,Asset_Register!$A$5:$A$1000,0)),"Not in register"))</f>
        <v>Molten sulphur pump</v>
      </c>
      <c r="E243" s="22" t="str">
        <f aca="false">IF($C243="","",IFERROR(INDEX(Asset_Register!$D$5:$D$1000,MATCH($C243,Asset_Register!$A$5:$A$1000,0)),"Not in register"))</f>
        <v>Acid plant</v>
      </c>
      <c r="F243" s="22" t="str">
        <f aca="false">IF($C243="","",IFERROR(INDEX(Asset_Register!$R$5:$R$1000,MATCH($C243,Asset_Register!$A$5:$A$1000,0)),"Not in register"))</f>
        <v>B</v>
      </c>
      <c r="G243" s="22" t="n">
        <f aca="false">IF($C243="","",IFERROR(INDEX(Asset_Register!$Q$5:$Q$1000,MATCH($C243,Asset_Register!$A$5:$A$1000,0)),"Not in register"))</f>
        <v>61</v>
      </c>
      <c r="H243" s="13" t="s">
        <v>48</v>
      </c>
      <c r="I243" s="13" t="s">
        <v>171</v>
      </c>
      <c r="J243" s="23" t="s">
        <v>358</v>
      </c>
      <c r="K243" s="13" t="n">
        <v>2.9</v>
      </c>
      <c r="L243" s="13" t="s">
        <v>359</v>
      </c>
      <c r="M243" s="13" t="n">
        <v>4.5</v>
      </c>
      <c r="N243" s="13" t="n">
        <v>7.1</v>
      </c>
      <c r="O243" s="13" t="s">
        <v>360</v>
      </c>
      <c r="P243" s="13"/>
      <c r="Q243" s="22" t="str">
        <f aca="false">IF($C243="","",IF($P243&lt;&gt;"",$P243,IF(AND(ISNUMBER($K243),ISNUMBER($M243),ISNUMBER($N243)),IF($O243="Lower is worse",IF($K243&lt;=$N243,"Danger",IF($K243&lt;=$M243,"Alert","OK")),IF($K243&gt;=$N243,"Danger",IF($K243&gt;=$M243,"Alert","OK"))),"Not set")))</f>
        <v>OK</v>
      </c>
      <c r="R243" s="22" t="n">
        <f aca="false">IF(OR($Q243="",$Q243="Not set"),"",MATCH($Q243,Lists!$F$2:$F$4,0)-1)</f>
        <v>0</v>
      </c>
      <c r="S243" s="23"/>
      <c r="T243" s="23"/>
      <c r="U243" s="22" t="str">
        <f aca="false">IF(OR($Q243="",$Q243="OK",$Q243="Not set",NOT(ISNUMBER($G243))),"",ROUND($G243*IF($Q243="Danger",Lists!$M$15,Lists!$M$16),0))</f>
        <v/>
      </c>
      <c r="V243" s="22" t="str">
        <f aca="false">IF($U243="","",IF(OR($Q243="Danger",$U243&gt;=Lists!$M$10),"P1",IF($U243&gt;=Lists!$M$11,"P2","P3")))</f>
        <v/>
      </c>
      <c r="W243" s="24" t="str">
        <f aca="false">IF(OR($V243="",$B243=""),"",$B243+INDEX(Lists!$N$10:$N$12,MATCH($V243,Lists!$L$10:$L$12,0)))</f>
        <v/>
      </c>
      <c r="X243" s="13"/>
      <c r="Y243" s="13" t="s">
        <v>361</v>
      </c>
      <c r="Z243" s="13" t="s">
        <v>53</v>
      </c>
      <c r="AA243" s="17"/>
      <c r="AB243" s="13"/>
      <c r="AC243" s="22" t="str">
        <f aca="true">IF(OR($U243="",$B243=""),"",IF($AA243&lt;&gt;"",$AA243-$B243,TODAY()-$B243))</f>
        <v/>
      </c>
      <c r="AD243" s="22" t="str">
        <f aca="true">IF($W243="","",IF($Y243="Closed",IF($AA243="","Closed",IF($AA243&lt;=$W243,"Closed on time","Closed late")),IF(TODAY()&gt;$W243,"Overdue","Within time")))</f>
        <v/>
      </c>
      <c r="AE243" s="23"/>
      <c r="AF243" s="13"/>
      <c r="AG243" s="13"/>
      <c r="AH243" s="13"/>
      <c r="AI243" s="13"/>
      <c r="AJ243" s="13"/>
    </row>
    <row r="244" customFormat="false" ht="15" hidden="false" customHeight="false" outlineLevel="0" collapsed="false">
      <c r="A244" s="22" t="str">
        <f aca="false">IF($C244="","","R"&amp;TEXT(ROW()-4,"00000"))</f>
        <v>R00240</v>
      </c>
      <c r="B244" s="17" t="n">
        <v>46204</v>
      </c>
      <c r="C244" s="13" t="s">
        <v>271</v>
      </c>
      <c r="D244" s="22" t="str">
        <f aca="false">IF($C244="","",IFERROR(INDEX(Asset_Register!$C$5:$C$1000,MATCH($C244,Asset_Register!$A$5:$A$1000,0)),"Not in register"))</f>
        <v>Instrument air receiver</v>
      </c>
      <c r="E244" s="22" t="str">
        <f aca="false">IF($C244="","",IFERROR(INDEX(Asset_Register!$D$5:$D$1000,MATCH($C244,Asset_Register!$A$5:$A$1000,0)),"Not in register"))</f>
        <v>Acid plant</v>
      </c>
      <c r="F244" s="22" t="str">
        <f aca="false">IF($C244="","",IFERROR(INDEX(Asset_Register!$R$5:$R$1000,MATCH($C244,Asset_Register!$A$5:$A$1000,0)),"Not in register"))</f>
        <v>B</v>
      </c>
      <c r="G244" s="22" t="n">
        <f aca="false">IF($C244="","",IFERROR(INDEX(Asset_Register!$Q$5:$Q$1000,MATCH($C244,Asset_Register!$A$5:$A$1000,0)),"Not in register"))</f>
        <v>53</v>
      </c>
      <c r="H244" s="13" t="s">
        <v>69</v>
      </c>
      <c r="I244" s="13" t="s">
        <v>172</v>
      </c>
      <c r="J244" s="23" t="s">
        <v>362</v>
      </c>
      <c r="K244" s="13" t="n">
        <v>12</v>
      </c>
      <c r="L244" s="13" t="s">
        <v>363</v>
      </c>
      <c r="M244" s="13" t="n">
        <v>30</v>
      </c>
      <c r="N244" s="13" t="n">
        <v>40</v>
      </c>
      <c r="O244" s="13" t="s">
        <v>360</v>
      </c>
      <c r="P244" s="13"/>
      <c r="Q244" s="22" t="str">
        <f aca="false">IF($C244="","",IF($P244&lt;&gt;"",$P244,IF(AND(ISNUMBER($K244),ISNUMBER($M244),ISNUMBER($N244)),IF($O244="Lower is worse",IF($K244&lt;=$N244,"Danger",IF($K244&lt;=$M244,"Alert","OK")),IF($K244&gt;=$N244,"Danger",IF($K244&gt;=$M244,"Alert","OK"))),"Not set")))</f>
        <v>OK</v>
      </c>
      <c r="R244" s="22" t="n">
        <f aca="false">IF(OR($Q244="",$Q244="Not set"),"",MATCH($Q244,Lists!$F$2:$F$4,0)-1)</f>
        <v>0</v>
      </c>
      <c r="S244" s="23"/>
      <c r="T244" s="23"/>
      <c r="U244" s="22" t="str">
        <f aca="false">IF(OR($Q244="",$Q244="OK",$Q244="Not set",NOT(ISNUMBER($G244))),"",ROUND($G244*IF($Q244="Danger",Lists!$M$15,Lists!$M$16),0))</f>
        <v/>
      </c>
      <c r="V244" s="22" t="str">
        <f aca="false">IF($U244="","",IF(OR($Q244="Danger",$U244&gt;=Lists!$M$10),"P1",IF($U244&gt;=Lists!$M$11,"P2","P3")))</f>
        <v/>
      </c>
      <c r="W244" s="24" t="str">
        <f aca="false">IF(OR($V244="",$B244=""),"",$B244+INDEX(Lists!$N$10:$N$12,MATCH($V244,Lists!$L$10:$L$12,0)))</f>
        <v/>
      </c>
      <c r="X244" s="13"/>
      <c r="Y244" s="13" t="s">
        <v>361</v>
      </c>
      <c r="Z244" s="13" t="s">
        <v>53</v>
      </c>
      <c r="AA244" s="17"/>
      <c r="AB244" s="13"/>
      <c r="AC244" s="22" t="str">
        <f aca="true">IF(OR($U244="",$B244=""),"",IF($AA244&lt;&gt;"",$AA244-$B244,TODAY()-$B244))</f>
        <v/>
      </c>
      <c r="AD244" s="22" t="str">
        <f aca="true">IF($W244="","",IF($Y244="Closed",IF($AA244="","Closed",IF($AA244&lt;=$W244,"Closed on time","Closed late")),IF(TODAY()&gt;$W244,"Overdue","Within time")))</f>
        <v/>
      </c>
      <c r="AE244" s="23"/>
      <c r="AF244" s="13"/>
      <c r="AG244" s="13"/>
      <c r="AH244" s="13"/>
      <c r="AI244" s="13"/>
      <c r="AJ244" s="13"/>
    </row>
    <row r="245" customFormat="false" ht="15" hidden="false" customHeight="false" outlineLevel="0" collapsed="false">
      <c r="A245" s="22" t="str">
        <f aca="false">IF($C245="","","R"&amp;TEXT(ROW()-4,"00000"))</f>
        <v>R00241</v>
      </c>
      <c r="B245" s="17" t="n">
        <v>46205</v>
      </c>
      <c r="C245" s="13" t="s">
        <v>234</v>
      </c>
      <c r="D245" s="22" t="str">
        <f aca="false">IF($C245="","",IFERROR(INDEX(Asset_Register!$C$5:$C$1000,MATCH($C245,Asset_Register!$A$5:$A$1000,0)),"Not in register"))</f>
        <v>Boiler feed water pump A</v>
      </c>
      <c r="E245" s="22" t="str">
        <f aca="false">IF($C245="","",IFERROR(INDEX(Asset_Register!$D$5:$D$1000,MATCH($C245,Asset_Register!$A$5:$A$1000,0)),"Not in register"))</f>
        <v>Acid plant</v>
      </c>
      <c r="F245" s="22" t="str">
        <f aca="false">IF($C245="","",IFERROR(INDEX(Asset_Register!$R$5:$R$1000,MATCH($C245,Asset_Register!$A$5:$A$1000,0)),"Not in register"))</f>
        <v>A</v>
      </c>
      <c r="G245" s="22" t="n">
        <f aca="false">IF($C245="","",IFERROR(INDEX(Asset_Register!$Q$5:$Q$1000,MATCH($C245,Asset_Register!$A$5:$A$1000,0)),"Not in register"))</f>
        <v>75</v>
      </c>
      <c r="H245" s="13" t="s">
        <v>48</v>
      </c>
      <c r="I245" s="13" t="s">
        <v>171</v>
      </c>
      <c r="J245" s="23" t="s">
        <v>358</v>
      </c>
      <c r="K245" s="13" t="n">
        <v>4.7</v>
      </c>
      <c r="L245" s="13" t="s">
        <v>359</v>
      </c>
      <c r="M245" s="13" t="n">
        <v>4.5</v>
      </c>
      <c r="N245" s="13" t="n">
        <v>7.1</v>
      </c>
      <c r="O245" s="13" t="s">
        <v>360</v>
      </c>
      <c r="P245" s="13"/>
      <c r="Q245" s="22" t="str">
        <f aca="false">IF($C245="","",IF($P245&lt;&gt;"",$P245,IF(AND(ISNUMBER($K245),ISNUMBER($M245),ISNUMBER($N245)),IF($O245="Lower is worse",IF($K245&lt;=$N245,"Danger",IF($K245&lt;=$M245,"Alert","OK")),IF($K245&gt;=$N245,"Danger",IF($K245&gt;=$M245,"Alert","OK"))),"Not set")))</f>
        <v>Alert</v>
      </c>
      <c r="R245" s="22" t="n">
        <f aca="false">IF(OR($Q245="",$Q245="Not set"),"",MATCH($Q245,Lists!$F$2:$F$4,0)-1)</f>
        <v>1</v>
      </c>
      <c r="S245" s="23" t="s">
        <v>432</v>
      </c>
      <c r="T245" s="23" t="s">
        <v>433</v>
      </c>
      <c r="U245" s="22" t="n">
        <f aca="false">IF(OR($Q245="",$Q245="OK",$Q245="Not set",NOT(ISNUMBER($G245))),"",ROUND($G245*IF($Q245="Danger",Lists!$M$15,Lists!$M$16),0))</f>
        <v>45</v>
      </c>
      <c r="V245" s="22" t="str">
        <f aca="false">IF($U245="","",IF(OR($Q245="Danger",$U245&gt;=Lists!$M$10),"P1",IF($U245&gt;=Lists!$M$11,"P2","P3")))</f>
        <v>P2</v>
      </c>
      <c r="W245" s="24" t="n">
        <f aca="false">IF(OR($V245="",$B245=""),"",$B245+INDEX(Lists!$N$10:$N$12,MATCH($V245,Lists!$L$10:$L$12,0)))</f>
        <v>46235</v>
      </c>
      <c r="X245" s="13" t="s">
        <v>434</v>
      </c>
      <c r="Y245" s="13" t="s">
        <v>392</v>
      </c>
      <c r="Z245" s="13" t="s">
        <v>53</v>
      </c>
      <c r="AA245" s="17" t="n">
        <v>46246</v>
      </c>
      <c r="AB245" s="13" t="s">
        <v>393</v>
      </c>
      <c r="AC245" s="22" t="n">
        <f aca="true">IF(OR($U245="",$B245=""),"",IF($AA245&lt;&gt;"",$AA245-$B245,TODAY()-$B245))</f>
        <v>41</v>
      </c>
      <c r="AD245" s="22" t="str">
        <f aca="true">IF($W245="","",IF($Y245="Closed",IF($AA245="","Closed",IF($AA245&lt;=$W245,"Closed on time","Closed late")),IF(TODAY()&gt;$W245,"Overdue","Within time")))</f>
        <v>Closed late</v>
      </c>
      <c r="AE245" s="23"/>
      <c r="AF245" s="13"/>
      <c r="AG245" s="13"/>
      <c r="AH245" s="13"/>
      <c r="AI245" s="13"/>
      <c r="AJ245" s="13"/>
    </row>
    <row r="246" customFormat="false" ht="15" hidden="false" customHeight="false" outlineLevel="0" collapsed="false">
      <c r="A246" s="22" t="str">
        <f aca="false">IF($C246="","","R"&amp;TEXT(ROW()-4,"00000"))</f>
        <v>R00242</v>
      </c>
      <c r="B246" s="17" t="n">
        <v>46205</v>
      </c>
      <c r="C246" s="13" t="s">
        <v>246</v>
      </c>
      <c r="D246" s="22" t="str">
        <f aca="false">IF($C246="","",IFERROR(INDEX(Asset_Register!$C$5:$C$1000,MATCH($C246,Asset_Register!$A$5:$A$1000,0)),"Not in register"))</f>
        <v>Sulphur melter agitator</v>
      </c>
      <c r="E246" s="22" t="str">
        <f aca="false">IF($C246="","",IFERROR(INDEX(Asset_Register!$D$5:$D$1000,MATCH($C246,Asset_Register!$A$5:$A$1000,0)),"Not in register"))</f>
        <v>Acid plant</v>
      </c>
      <c r="F246" s="22" t="str">
        <f aca="false">IF($C246="","",IFERROR(INDEX(Asset_Register!$R$5:$R$1000,MATCH($C246,Asset_Register!$A$5:$A$1000,0)),"Not in register"))</f>
        <v>C</v>
      </c>
      <c r="G246" s="22" t="n">
        <f aca="false">IF($C246="","",IFERROR(INDEX(Asset_Register!$Q$5:$Q$1000,MATCH($C246,Asset_Register!$A$5:$A$1000,0)),"Not in register"))</f>
        <v>43</v>
      </c>
      <c r="H246" s="13" t="s">
        <v>48</v>
      </c>
      <c r="I246" s="13" t="s">
        <v>171</v>
      </c>
      <c r="J246" s="23" t="s">
        <v>358</v>
      </c>
      <c r="K246" s="13" t="n">
        <v>1.6</v>
      </c>
      <c r="L246" s="13" t="s">
        <v>359</v>
      </c>
      <c r="M246" s="13" t="n">
        <v>4.5</v>
      </c>
      <c r="N246" s="13" t="n">
        <v>7.1</v>
      </c>
      <c r="O246" s="13" t="s">
        <v>360</v>
      </c>
      <c r="P246" s="13"/>
      <c r="Q246" s="22" t="str">
        <f aca="false">IF($C246="","",IF($P246&lt;&gt;"",$P246,IF(AND(ISNUMBER($K246),ISNUMBER($M246),ISNUMBER($N246)),IF($O246="Lower is worse",IF($K246&lt;=$N246,"Danger",IF($K246&lt;=$M246,"Alert","OK")),IF($K246&gt;=$N246,"Danger",IF($K246&gt;=$M246,"Alert","OK"))),"Not set")))</f>
        <v>OK</v>
      </c>
      <c r="R246" s="22" t="n">
        <f aca="false">IF(OR($Q246="",$Q246="Not set"),"",MATCH($Q246,Lists!$F$2:$F$4,0)-1)</f>
        <v>0</v>
      </c>
      <c r="S246" s="23"/>
      <c r="T246" s="23"/>
      <c r="U246" s="22" t="str">
        <f aca="false">IF(OR($Q246="",$Q246="OK",$Q246="Not set",NOT(ISNUMBER($G246))),"",ROUND($G246*IF($Q246="Danger",Lists!$M$15,Lists!$M$16),0))</f>
        <v/>
      </c>
      <c r="V246" s="22" t="str">
        <f aca="false">IF($U246="","",IF(OR($Q246="Danger",$U246&gt;=Lists!$M$10),"P1",IF($U246&gt;=Lists!$M$11,"P2","P3")))</f>
        <v/>
      </c>
      <c r="W246" s="24" t="str">
        <f aca="false">IF(OR($V246="",$B246=""),"",$B246+INDEX(Lists!$N$10:$N$12,MATCH($V246,Lists!$L$10:$L$12,0)))</f>
        <v/>
      </c>
      <c r="X246" s="13"/>
      <c r="Y246" s="13" t="s">
        <v>361</v>
      </c>
      <c r="Z246" s="13" t="s">
        <v>53</v>
      </c>
      <c r="AA246" s="17"/>
      <c r="AB246" s="13"/>
      <c r="AC246" s="22" t="str">
        <f aca="true">IF(OR($U246="",$B246=""),"",IF($AA246&lt;&gt;"",$AA246-$B246,TODAY()-$B246))</f>
        <v/>
      </c>
      <c r="AD246" s="22" t="str">
        <f aca="true">IF($W246="","",IF($Y246="Closed",IF($AA246="","Closed",IF($AA246&lt;=$W246,"Closed on time","Closed late")),IF(TODAY()&gt;$W246,"Overdue","Within time")))</f>
        <v/>
      </c>
      <c r="AE246" s="23"/>
      <c r="AF246" s="13"/>
      <c r="AG246" s="13"/>
      <c r="AH246" s="13"/>
      <c r="AI246" s="13"/>
      <c r="AJ246" s="13"/>
    </row>
    <row r="247" customFormat="false" ht="15" hidden="false" customHeight="false" outlineLevel="0" collapsed="false">
      <c r="A247" s="22" t="str">
        <f aca="false">IF($C247="","","R"&amp;TEXT(ROW()-4,"00000"))</f>
        <v>R00243</v>
      </c>
      <c r="B247" s="17" t="n">
        <v>46208</v>
      </c>
      <c r="C247" s="13" t="s">
        <v>238</v>
      </c>
      <c r="D247" s="22" t="str">
        <f aca="false">IF($C247="","",IFERROR(INDEX(Asset_Register!$C$5:$C$1000,MATCH($C247,Asset_Register!$A$5:$A$1000,0)),"Not in register"))</f>
        <v>Boiler feed water pump B</v>
      </c>
      <c r="E247" s="22" t="str">
        <f aca="false">IF($C247="","",IFERROR(INDEX(Asset_Register!$D$5:$D$1000,MATCH($C247,Asset_Register!$A$5:$A$1000,0)),"Not in register"))</f>
        <v>Acid plant</v>
      </c>
      <c r="F247" s="22" t="str">
        <f aca="false">IF($C247="","",IFERROR(INDEX(Asset_Register!$R$5:$R$1000,MATCH($C247,Asset_Register!$A$5:$A$1000,0)),"Not in register"))</f>
        <v>A</v>
      </c>
      <c r="G247" s="22" t="n">
        <f aca="false">IF($C247="","",IFERROR(INDEX(Asset_Register!$Q$5:$Q$1000,MATCH($C247,Asset_Register!$A$5:$A$1000,0)),"Not in register"))</f>
        <v>71</v>
      </c>
      <c r="H247" s="13" t="s">
        <v>48</v>
      </c>
      <c r="I247" s="13" t="s">
        <v>171</v>
      </c>
      <c r="J247" s="23" t="s">
        <v>358</v>
      </c>
      <c r="K247" s="13" t="n">
        <v>2.1</v>
      </c>
      <c r="L247" s="13" t="s">
        <v>359</v>
      </c>
      <c r="M247" s="13" t="n">
        <v>4.5</v>
      </c>
      <c r="N247" s="13" t="n">
        <v>7.1</v>
      </c>
      <c r="O247" s="13" t="s">
        <v>360</v>
      </c>
      <c r="P247" s="13"/>
      <c r="Q247" s="22" t="str">
        <f aca="false">IF($C247="","",IF($P247&lt;&gt;"",$P247,IF(AND(ISNUMBER($K247),ISNUMBER($M247),ISNUMBER($N247)),IF($O247="Lower is worse",IF($K247&lt;=$N247,"Danger",IF($K247&lt;=$M247,"Alert","OK")),IF($K247&gt;=$N247,"Danger",IF($K247&gt;=$M247,"Alert","OK"))),"Not set")))</f>
        <v>OK</v>
      </c>
      <c r="R247" s="22" t="n">
        <f aca="false">IF(OR($Q247="",$Q247="Not set"),"",MATCH($Q247,Lists!$F$2:$F$4,0)-1)</f>
        <v>0</v>
      </c>
      <c r="S247" s="23"/>
      <c r="T247" s="23"/>
      <c r="U247" s="22" t="str">
        <f aca="false">IF(OR($Q247="",$Q247="OK",$Q247="Not set",NOT(ISNUMBER($G247))),"",ROUND($G247*IF($Q247="Danger",Lists!$M$15,Lists!$M$16),0))</f>
        <v/>
      </c>
      <c r="V247" s="22" t="str">
        <f aca="false">IF($U247="","",IF(OR($Q247="Danger",$U247&gt;=Lists!$M$10),"P1",IF($U247&gt;=Lists!$M$11,"P2","P3")))</f>
        <v/>
      </c>
      <c r="W247" s="24" t="str">
        <f aca="false">IF(OR($V247="",$B247=""),"",$B247+INDEX(Lists!$N$10:$N$12,MATCH($V247,Lists!$L$10:$L$12,0)))</f>
        <v/>
      </c>
      <c r="X247" s="13"/>
      <c r="Y247" s="13" t="s">
        <v>361</v>
      </c>
      <c r="Z247" s="13" t="s">
        <v>53</v>
      </c>
      <c r="AA247" s="17"/>
      <c r="AB247" s="13"/>
      <c r="AC247" s="22" t="str">
        <f aca="true">IF(OR($U247="",$B247=""),"",IF($AA247&lt;&gt;"",$AA247-$B247,TODAY()-$B247))</f>
        <v/>
      </c>
      <c r="AD247" s="22" t="str">
        <f aca="true">IF($W247="","",IF($Y247="Closed",IF($AA247="","Closed",IF($AA247&lt;=$W247,"Closed on time","Closed late")),IF(TODAY()&gt;$W247,"Overdue","Within time")))</f>
        <v/>
      </c>
      <c r="AE247" s="23"/>
      <c r="AF247" s="13"/>
      <c r="AG247" s="13"/>
      <c r="AH247" s="13"/>
      <c r="AI247" s="13"/>
      <c r="AJ247" s="13"/>
    </row>
    <row r="248" customFormat="false" ht="15" hidden="false" customHeight="false" outlineLevel="0" collapsed="false">
      <c r="A248" s="22" t="str">
        <f aca="false">IF($C248="","","R"&amp;TEXT(ROW()-4,"00000"))</f>
        <v>R00244</v>
      </c>
      <c r="B248" s="17" t="n">
        <v>46208</v>
      </c>
      <c r="C248" s="13" t="s">
        <v>234</v>
      </c>
      <c r="D248" s="22" t="str">
        <f aca="false">IF($C248="","",IFERROR(INDEX(Asset_Register!$C$5:$C$1000,MATCH($C248,Asset_Register!$A$5:$A$1000,0)),"Not in register"))</f>
        <v>Boiler feed water pump A</v>
      </c>
      <c r="E248" s="22" t="str">
        <f aca="false">IF($C248="","",IFERROR(INDEX(Asset_Register!$D$5:$D$1000,MATCH($C248,Asset_Register!$A$5:$A$1000,0)),"Not in register"))</f>
        <v>Acid plant</v>
      </c>
      <c r="F248" s="22" t="str">
        <f aca="false">IF($C248="","",IFERROR(INDEX(Asset_Register!$R$5:$R$1000,MATCH($C248,Asset_Register!$A$5:$A$1000,0)),"Not in register"))</f>
        <v>A</v>
      </c>
      <c r="G248" s="22" t="n">
        <f aca="false">IF($C248="","",IFERROR(INDEX(Asset_Register!$Q$5:$Q$1000,MATCH($C248,Asset_Register!$A$5:$A$1000,0)),"Not in register"))</f>
        <v>75</v>
      </c>
      <c r="H248" s="13" t="s">
        <v>74</v>
      </c>
      <c r="I248" s="13" t="s">
        <v>75</v>
      </c>
      <c r="J248" s="23" t="s">
        <v>364</v>
      </c>
      <c r="K248" s="13" t="n">
        <v>850</v>
      </c>
      <c r="L248" s="13" t="s">
        <v>365</v>
      </c>
      <c r="M248" s="13" t="n">
        <v>1000</v>
      </c>
      <c r="N248" s="13" t="n">
        <v>2000</v>
      </c>
      <c r="O248" s="13" t="s">
        <v>360</v>
      </c>
      <c r="P248" s="13"/>
      <c r="Q248" s="22" t="str">
        <f aca="false">IF($C248="","",IF($P248&lt;&gt;"",$P248,IF(AND(ISNUMBER($K248),ISNUMBER($M248),ISNUMBER($N248)),IF($O248="Lower is worse",IF($K248&lt;=$N248,"Danger",IF($K248&lt;=$M248,"Alert","OK")),IF($K248&gt;=$N248,"Danger",IF($K248&gt;=$M248,"Alert","OK"))),"Not set")))</f>
        <v>OK</v>
      </c>
      <c r="R248" s="22" t="n">
        <f aca="false">IF(OR($Q248="",$Q248="Not set"),"",MATCH($Q248,Lists!$F$2:$F$4,0)-1)</f>
        <v>0</v>
      </c>
      <c r="S248" s="23"/>
      <c r="T248" s="23"/>
      <c r="U248" s="22" t="str">
        <f aca="false">IF(OR($Q248="",$Q248="OK",$Q248="Not set",NOT(ISNUMBER($G248))),"",ROUND($G248*IF($Q248="Danger",Lists!$M$15,Lists!$M$16),0))</f>
        <v/>
      </c>
      <c r="V248" s="22" t="str">
        <f aca="false">IF($U248="","",IF(OR($Q248="Danger",$U248&gt;=Lists!$M$10),"P1",IF($U248&gt;=Lists!$M$11,"P2","P3")))</f>
        <v/>
      </c>
      <c r="W248" s="24" t="str">
        <f aca="false">IF(OR($V248="",$B248=""),"",$B248+INDEX(Lists!$N$10:$N$12,MATCH($V248,Lists!$L$10:$L$12,0)))</f>
        <v/>
      </c>
      <c r="X248" s="13"/>
      <c r="Y248" s="13" t="s">
        <v>361</v>
      </c>
      <c r="Z248" s="13" t="s">
        <v>53</v>
      </c>
      <c r="AA248" s="17"/>
      <c r="AB248" s="13"/>
      <c r="AC248" s="22" t="str">
        <f aca="true">IF(OR($U248="",$B248=""),"",IF($AA248&lt;&gt;"",$AA248-$B248,TODAY()-$B248))</f>
        <v/>
      </c>
      <c r="AD248" s="22" t="str">
        <f aca="true">IF($W248="","",IF($Y248="Closed",IF($AA248="","Closed",IF($AA248&lt;=$W248,"Closed on time","Closed late")),IF(TODAY()&gt;$W248,"Overdue","Within time")))</f>
        <v/>
      </c>
      <c r="AE248" s="23"/>
      <c r="AF248" s="13"/>
      <c r="AG248" s="13"/>
      <c r="AH248" s="13"/>
      <c r="AI248" s="13"/>
      <c r="AJ248" s="13"/>
    </row>
    <row r="249" customFormat="false" ht="15" hidden="false" customHeight="false" outlineLevel="0" collapsed="false">
      <c r="A249" s="22" t="str">
        <f aca="false">IF($C249="","","R"&amp;TEXT(ROW()-4,"00000"))</f>
        <v>R00245</v>
      </c>
      <c r="B249" s="17" t="n">
        <v>46211</v>
      </c>
      <c r="C249" s="13" t="s">
        <v>192</v>
      </c>
      <c r="D249" s="22" t="str">
        <f aca="false">IF($C249="","",IFERROR(INDEX(Asset_Register!$C$5:$C$1000,MATCH($C249,Asset_Register!$A$5:$A$1000,0)),"Not in register"))</f>
        <v>Sulphur furnace</v>
      </c>
      <c r="E249" s="22" t="str">
        <f aca="false">IF($C249="","",IFERROR(INDEX(Asset_Register!$D$5:$D$1000,MATCH($C249,Asset_Register!$A$5:$A$1000,0)),"Not in register"))</f>
        <v>Acid plant</v>
      </c>
      <c r="F249" s="22" t="str">
        <f aca="false">IF($C249="","",IFERROR(INDEX(Asset_Register!$R$5:$R$1000,MATCH($C249,Asset_Register!$A$5:$A$1000,0)),"Not in register"))</f>
        <v>A</v>
      </c>
      <c r="G249" s="22" t="n">
        <f aca="false">IF($C249="","",IFERROR(INDEX(Asset_Register!$Q$5:$Q$1000,MATCH($C249,Asset_Register!$A$5:$A$1000,0)),"Not in register"))</f>
        <v>94</v>
      </c>
      <c r="H249" s="13" t="s">
        <v>54</v>
      </c>
      <c r="I249" s="13" t="s">
        <v>55</v>
      </c>
      <c r="J249" s="23" t="s">
        <v>366</v>
      </c>
      <c r="K249" s="13" t="n">
        <v>265</v>
      </c>
      <c r="L249" s="13" t="s">
        <v>367</v>
      </c>
      <c r="M249" s="13" t="n">
        <v>280</v>
      </c>
      <c r="N249" s="13" t="n">
        <v>320</v>
      </c>
      <c r="O249" s="13" t="s">
        <v>360</v>
      </c>
      <c r="P249" s="13"/>
      <c r="Q249" s="22" t="str">
        <f aca="false">IF($C249="","",IF($P249&lt;&gt;"",$P249,IF(AND(ISNUMBER($K249),ISNUMBER($M249),ISNUMBER($N249)),IF($O249="Lower is worse",IF($K249&lt;=$N249,"Danger",IF($K249&lt;=$M249,"Alert","OK")),IF($K249&gt;=$N249,"Danger",IF($K249&gt;=$M249,"Alert","OK"))),"Not set")))</f>
        <v>OK</v>
      </c>
      <c r="R249" s="22" t="n">
        <f aca="false">IF(OR($Q249="",$Q249="Not set"),"",MATCH($Q249,Lists!$F$2:$F$4,0)-1)</f>
        <v>0</v>
      </c>
      <c r="S249" s="23"/>
      <c r="T249" s="23"/>
      <c r="U249" s="22" t="str">
        <f aca="false">IF(OR($Q249="",$Q249="OK",$Q249="Not set",NOT(ISNUMBER($G249))),"",ROUND($G249*IF($Q249="Danger",Lists!$M$15,Lists!$M$16),0))</f>
        <v/>
      </c>
      <c r="V249" s="22" t="str">
        <f aca="false">IF($U249="","",IF(OR($Q249="Danger",$U249&gt;=Lists!$M$10),"P1",IF($U249&gt;=Lists!$M$11,"P2","P3")))</f>
        <v/>
      </c>
      <c r="W249" s="24" t="str">
        <f aca="false">IF(OR($V249="",$B249=""),"",$B249+INDEX(Lists!$N$10:$N$12,MATCH($V249,Lists!$L$10:$L$12,0)))</f>
        <v/>
      </c>
      <c r="X249" s="13"/>
      <c r="Y249" s="13" t="s">
        <v>361</v>
      </c>
      <c r="Z249" s="13" t="s">
        <v>53</v>
      </c>
      <c r="AA249" s="17"/>
      <c r="AB249" s="13"/>
      <c r="AC249" s="22" t="str">
        <f aca="true">IF(OR($U249="",$B249=""),"",IF($AA249&lt;&gt;"",$AA249-$B249,TODAY()-$B249))</f>
        <v/>
      </c>
      <c r="AD249" s="22" t="str">
        <f aca="true">IF($W249="","",IF($Y249="Closed",IF($AA249="","Closed",IF($AA249&lt;=$W249,"Closed on time","Closed late")),IF(TODAY()&gt;$W249,"Overdue","Within time")))</f>
        <v/>
      </c>
      <c r="AE249" s="23"/>
      <c r="AF249" s="13"/>
      <c r="AG249" s="13"/>
      <c r="AH249" s="13"/>
      <c r="AI249" s="13"/>
      <c r="AJ249" s="13"/>
    </row>
    <row r="250" customFormat="false" ht="15" hidden="false" customHeight="false" outlineLevel="0" collapsed="false">
      <c r="A250" s="22" t="str">
        <f aca="false">IF($C250="","","R"&amp;TEXT(ROW()-4,"00000"))</f>
        <v>R00246</v>
      </c>
      <c r="B250" s="17" t="n">
        <v>46213</v>
      </c>
      <c r="C250" s="13" t="s">
        <v>252</v>
      </c>
      <c r="D250" s="22" t="str">
        <f aca="false">IF($C250="","",IFERROR(INDEX(Asset_Register!$C$5:$C$1000,MATCH($C250,Asset_Register!$A$5:$A$1000,0)),"Not in register"))</f>
        <v>Cooling tower fan 1</v>
      </c>
      <c r="E250" s="22" t="str">
        <f aca="false">IF($C250="","",IFERROR(INDEX(Asset_Register!$D$5:$D$1000,MATCH($C250,Asset_Register!$A$5:$A$1000,0)),"Not in register"))</f>
        <v>Acid plant</v>
      </c>
      <c r="F250" s="22" t="str">
        <f aca="false">IF($C250="","",IFERROR(INDEX(Asset_Register!$R$5:$R$1000,MATCH($C250,Asset_Register!$A$5:$A$1000,0)),"Not in register"))</f>
        <v>B</v>
      </c>
      <c r="G250" s="22" t="n">
        <f aca="false">IF($C250="","",IFERROR(INDEX(Asset_Register!$Q$5:$Q$1000,MATCH($C250,Asset_Register!$A$5:$A$1000,0)),"Not in register"))</f>
        <v>50</v>
      </c>
      <c r="H250" s="13" t="s">
        <v>48</v>
      </c>
      <c r="I250" s="13" t="s">
        <v>171</v>
      </c>
      <c r="J250" s="23" t="s">
        <v>368</v>
      </c>
      <c r="K250" s="13" t="n">
        <v>5.9</v>
      </c>
      <c r="L250" s="13" t="s">
        <v>359</v>
      </c>
      <c r="M250" s="13" t="n">
        <v>4.5</v>
      </c>
      <c r="N250" s="13" t="n">
        <v>7.1</v>
      </c>
      <c r="O250" s="13" t="s">
        <v>360</v>
      </c>
      <c r="P250" s="13"/>
      <c r="Q250" s="22" t="str">
        <f aca="false">IF($C250="","",IF($P250&lt;&gt;"",$P250,IF(AND(ISNUMBER($K250),ISNUMBER($M250),ISNUMBER($N250)),IF($O250="Lower is worse",IF($K250&lt;=$N250,"Danger",IF($K250&lt;=$M250,"Alert","OK")),IF($K250&gt;=$N250,"Danger",IF($K250&gt;=$M250,"Alert","OK"))),"Not set")))</f>
        <v>Alert</v>
      </c>
      <c r="R250" s="22" t="n">
        <f aca="false">IF(OR($Q250="",$Q250="Not set"),"",MATCH($Q250,Lists!$F$2:$F$4,0)-1)</f>
        <v>1</v>
      </c>
      <c r="S250" s="23"/>
      <c r="T250" s="23"/>
      <c r="U250" s="22" t="n">
        <f aca="false">IF(OR($Q250="",$Q250="OK",$Q250="Not set",NOT(ISNUMBER($G250))),"",ROUND($G250*IF($Q250="Danger",Lists!$M$15,Lists!$M$16),0))</f>
        <v>30</v>
      </c>
      <c r="V250" s="22" t="str">
        <f aca="false">IF($U250="","",IF(OR($Q250="Danger",$U250&gt;=Lists!$M$10),"P1",IF($U250&gt;=Lists!$M$11,"P2","P3")))</f>
        <v>P3</v>
      </c>
      <c r="W250" s="24" t="n">
        <f aca="false">IF(OR($V250="",$B250=""),"",$B250+INDEX(Lists!$N$10:$N$12,MATCH($V250,Lists!$L$10:$L$12,0)))</f>
        <v>46273</v>
      </c>
      <c r="X250" s="13"/>
      <c r="Y250" s="13" t="s">
        <v>361</v>
      </c>
      <c r="Z250" s="13" t="s">
        <v>53</v>
      </c>
      <c r="AA250" s="17"/>
      <c r="AB250" s="13"/>
      <c r="AC250" s="22" t="n">
        <f aca="true">IF(OR($U250="",$B250=""),"",IF($AA250&lt;&gt;"",$AA250-$B250,TODAY()-$B250))</f>
        <v>87</v>
      </c>
      <c r="AD250" s="22" t="str">
        <f aca="true">IF($W250="","",IF($Y250="Closed",IF($AA250="","Closed",IF($AA250&lt;=$W250,"Closed on time","Closed late")),IF(TODAY()&gt;$W250,"Overdue","Within time")))</f>
        <v>Overdue</v>
      </c>
      <c r="AE250" s="23"/>
      <c r="AF250" s="13"/>
      <c r="AG250" s="13"/>
      <c r="AH250" s="13"/>
      <c r="AI250" s="13"/>
      <c r="AJ250" s="13"/>
    </row>
    <row r="251" customFormat="false" ht="15" hidden="false" customHeight="false" outlineLevel="0" collapsed="false">
      <c r="A251" s="22" t="str">
        <f aca="false">IF($C251="","","R"&amp;TEXT(ROW()-4,"00000"))</f>
        <v>R00247</v>
      </c>
      <c r="B251" s="17" t="n">
        <v>46213</v>
      </c>
      <c r="C251" s="13" t="s">
        <v>276</v>
      </c>
      <c r="D251" s="22" t="str">
        <f aca="false">IF($C251="","",IFERROR(INDEX(Asset_Register!$C$5:$C$1000,MATCH($C251,Asset_Register!$A$5:$A$1000,0)),"Not in register"))</f>
        <v>Calciner kiln 1080</v>
      </c>
      <c r="E251" s="22" t="str">
        <f aca="false">IF($C251="","",IFERROR(INDEX(Asset_Register!$D$5:$D$1000,MATCH($C251,Asset_Register!$A$5:$A$1000,0)),"Not in register"))</f>
        <v>Calciner</v>
      </c>
      <c r="F251" s="22" t="str">
        <f aca="false">IF($C251="","",IFERROR(INDEX(Asset_Register!$R$5:$R$1000,MATCH($C251,Asset_Register!$A$5:$A$1000,0)),"Not in register"))</f>
        <v>A</v>
      </c>
      <c r="G251" s="22" t="n">
        <f aca="false">IF($C251="","",IFERROR(INDEX(Asset_Register!$Q$5:$Q$1000,MATCH($C251,Asset_Register!$A$5:$A$1000,0)),"Not in register"))</f>
        <v>90</v>
      </c>
      <c r="H251" s="13" t="s">
        <v>54</v>
      </c>
      <c r="I251" s="13" t="s">
        <v>55</v>
      </c>
      <c r="J251" s="23" t="s">
        <v>369</v>
      </c>
      <c r="K251" s="13" t="n">
        <v>276</v>
      </c>
      <c r="L251" s="13" t="s">
        <v>367</v>
      </c>
      <c r="M251" s="13" t="n">
        <v>280</v>
      </c>
      <c r="N251" s="13" t="n">
        <v>350</v>
      </c>
      <c r="O251" s="13" t="s">
        <v>360</v>
      </c>
      <c r="P251" s="13"/>
      <c r="Q251" s="22" t="str">
        <f aca="false">IF($C251="","",IF($P251&lt;&gt;"",$P251,IF(AND(ISNUMBER($K251),ISNUMBER($M251),ISNUMBER($N251)),IF($O251="Lower is worse",IF($K251&lt;=$N251,"Danger",IF($K251&lt;=$M251,"Alert","OK")),IF($K251&gt;=$N251,"Danger",IF($K251&gt;=$M251,"Alert","OK"))),"Not set")))</f>
        <v>OK</v>
      </c>
      <c r="R251" s="22" t="n">
        <f aca="false">IF(OR($Q251="",$Q251="Not set"),"",MATCH($Q251,Lists!$F$2:$F$4,0)-1)</f>
        <v>0</v>
      </c>
      <c r="S251" s="23"/>
      <c r="T251" s="23"/>
      <c r="U251" s="22" t="str">
        <f aca="false">IF(OR($Q251="",$Q251="OK",$Q251="Not set",NOT(ISNUMBER($G251))),"",ROUND($G251*IF($Q251="Danger",Lists!$M$15,Lists!$M$16),0))</f>
        <v/>
      </c>
      <c r="V251" s="22" t="str">
        <f aca="false">IF($U251="","",IF(OR($Q251="Danger",$U251&gt;=Lists!$M$10),"P1",IF($U251&gt;=Lists!$M$11,"P2","P3")))</f>
        <v/>
      </c>
      <c r="W251" s="24" t="str">
        <f aca="false">IF(OR($V251="",$B251=""),"",$B251+INDEX(Lists!$N$10:$N$12,MATCH($V251,Lists!$L$10:$L$12,0)))</f>
        <v/>
      </c>
      <c r="X251" s="13"/>
      <c r="Y251" s="13" t="s">
        <v>361</v>
      </c>
      <c r="Z251" s="13" t="s">
        <v>53</v>
      </c>
      <c r="AA251" s="17"/>
      <c r="AB251" s="13"/>
      <c r="AC251" s="22" t="str">
        <f aca="true">IF(OR($U251="",$B251=""),"",IF($AA251&lt;&gt;"",$AA251-$B251,TODAY()-$B251))</f>
        <v/>
      </c>
      <c r="AD251" s="22" t="str">
        <f aca="true">IF($W251="","",IF($Y251="Closed",IF($AA251="","Closed",IF($AA251&lt;=$W251,"Closed on time","Closed late")),IF(TODAY()&gt;$W251,"Overdue","Within time")))</f>
        <v/>
      </c>
      <c r="AE251" s="23"/>
      <c r="AF251" s="13"/>
      <c r="AG251" s="13"/>
      <c r="AH251" s="13"/>
      <c r="AI251" s="13"/>
      <c r="AJ251" s="13"/>
    </row>
    <row r="252" customFormat="false" ht="15" hidden="false" customHeight="false" outlineLevel="0" collapsed="false">
      <c r="A252" s="22" t="str">
        <f aca="false">IF($C252="","","R"&amp;TEXT(ROW()-4,"00000"))</f>
        <v>R00248</v>
      </c>
      <c r="B252" s="17" t="n">
        <v>46213</v>
      </c>
      <c r="C252" s="13" t="s">
        <v>252</v>
      </c>
      <c r="D252" s="22" t="str">
        <f aca="false">IF($C252="","",IFERROR(INDEX(Asset_Register!$C$5:$C$1000,MATCH($C252,Asset_Register!$A$5:$A$1000,0)),"Not in register"))</f>
        <v>Cooling tower fan 1</v>
      </c>
      <c r="E252" s="22" t="str">
        <f aca="false">IF($C252="","",IFERROR(INDEX(Asset_Register!$D$5:$D$1000,MATCH($C252,Asset_Register!$A$5:$A$1000,0)),"Not in register"))</f>
        <v>Acid plant</v>
      </c>
      <c r="F252" s="22" t="str">
        <f aca="false">IF($C252="","",IFERROR(INDEX(Asset_Register!$R$5:$R$1000,MATCH($C252,Asset_Register!$A$5:$A$1000,0)),"Not in register"))</f>
        <v>B</v>
      </c>
      <c r="G252" s="22" t="n">
        <f aca="false">IF($C252="","",IFERROR(INDEX(Asset_Register!$Q$5:$Q$1000,MATCH($C252,Asset_Register!$A$5:$A$1000,0)),"Not in register"))</f>
        <v>50</v>
      </c>
      <c r="H252" s="13" t="s">
        <v>74</v>
      </c>
      <c r="I252" s="13" t="s">
        <v>75</v>
      </c>
      <c r="J252" s="23" t="s">
        <v>370</v>
      </c>
      <c r="K252" s="13" t="n">
        <v>36</v>
      </c>
      <c r="L252" s="13" t="s">
        <v>365</v>
      </c>
      <c r="M252" s="13" t="n">
        <v>30</v>
      </c>
      <c r="N252" s="13" t="n">
        <v>60</v>
      </c>
      <c r="O252" s="13" t="s">
        <v>360</v>
      </c>
      <c r="P252" s="13"/>
      <c r="Q252" s="22" t="str">
        <f aca="false">IF($C252="","",IF($P252&lt;&gt;"",$P252,IF(AND(ISNUMBER($K252),ISNUMBER($M252),ISNUMBER($N252)),IF($O252="Lower is worse",IF($K252&lt;=$N252,"Danger",IF($K252&lt;=$M252,"Alert","OK")),IF($K252&gt;=$N252,"Danger",IF($K252&gt;=$M252,"Alert","OK"))),"Not set")))</f>
        <v>Alert</v>
      </c>
      <c r="R252" s="22" t="n">
        <f aca="false">IF(OR($Q252="",$Q252="Not set"),"",MATCH($Q252,Lists!$F$2:$F$4,0)-1)</f>
        <v>1</v>
      </c>
      <c r="S252" s="23"/>
      <c r="T252" s="23"/>
      <c r="U252" s="22" t="n">
        <f aca="false">IF(OR($Q252="",$Q252="OK",$Q252="Not set",NOT(ISNUMBER($G252))),"",ROUND($G252*IF($Q252="Danger",Lists!$M$15,Lists!$M$16),0))</f>
        <v>30</v>
      </c>
      <c r="V252" s="22" t="str">
        <f aca="false">IF($U252="","",IF(OR($Q252="Danger",$U252&gt;=Lists!$M$10),"P1",IF($U252&gt;=Lists!$M$11,"P2","P3")))</f>
        <v>P3</v>
      </c>
      <c r="W252" s="24" t="n">
        <f aca="false">IF(OR($V252="",$B252=""),"",$B252+INDEX(Lists!$N$10:$N$12,MATCH($V252,Lists!$L$10:$L$12,0)))</f>
        <v>46273</v>
      </c>
      <c r="X252" s="13"/>
      <c r="Y252" s="13" t="s">
        <v>361</v>
      </c>
      <c r="Z252" s="13" t="s">
        <v>53</v>
      </c>
      <c r="AA252" s="17"/>
      <c r="AB252" s="13"/>
      <c r="AC252" s="22" t="n">
        <f aca="true">IF(OR($U252="",$B252=""),"",IF($AA252&lt;&gt;"",$AA252-$B252,TODAY()-$B252))</f>
        <v>87</v>
      </c>
      <c r="AD252" s="22" t="str">
        <f aca="true">IF($W252="","",IF($Y252="Closed",IF($AA252="","Closed",IF($AA252&lt;=$W252,"Closed on time","Closed late")),IF(TODAY()&gt;$W252,"Overdue","Within time")))</f>
        <v>Overdue</v>
      </c>
      <c r="AE252" s="23"/>
      <c r="AF252" s="13"/>
      <c r="AG252" s="13"/>
      <c r="AH252" s="13"/>
      <c r="AI252" s="13"/>
      <c r="AJ252" s="13"/>
    </row>
    <row r="253" customFormat="false" ht="15" hidden="false" customHeight="false" outlineLevel="0" collapsed="false">
      <c r="A253" s="22" t="str">
        <f aca="false">IF($C253="","","R"&amp;TEXT(ROW()-4,"00000"))</f>
        <v>R00249</v>
      </c>
      <c r="B253" s="17" t="n">
        <v>46213</v>
      </c>
      <c r="C253" s="13" t="s">
        <v>324</v>
      </c>
      <c r="D253" s="22" t="str">
        <f aca="false">IF($C253="","",IFERROR(INDEX(Asset_Register!$C$5:$C$1000,MATCH($C253,Asset_Register!$A$5:$A$1000,0)),"Not in register"))</f>
        <v>Front-end loader HV-03</v>
      </c>
      <c r="E253" s="22" t="str">
        <f aca="false">IF($C253="","",IFERROR(INDEX(Asset_Register!$D$5:$D$1000,MATCH($C253,Asset_Register!$A$5:$A$1000,0)),"Not in register"))</f>
        <v>Mobile fleet</v>
      </c>
      <c r="F253" s="22" t="str">
        <f aca="false">IF($C253="","",IFERROR(INDEX(Asset_Register!$R$5:$R$1000,MATCH($C253,Asset_Register!$A$5:$A$1000,0)),"Not in register"))</f>
        <v>B</v>
      </c>
      <c r="G253" s="22" t="n">
        <f aca="false">IF($C253="","",IFERROR(INDEX(Asset_Register!$Q$5:$Q$1000,MATCH($C253,Asset_Register!$A$5:$A$1000,0)),"Not in register"))</f>
        <v>67</v>
      </c>
      <c r="H253" s="13" t="s">
        <v>74</v>
      </c>
      <c r="I253" s="13" t="s">
        <v>75</v>
      </c>
      <c r="J253" s="23" t="s">
        <v>371</v>
      </c>
      <c r="K253" s="13" t="n">
        <v>16</v>
      </c>
      <c r="L253" s="13" t="s">
        <v>365</v>
      </c>
      <c r="M253" s="13" t="n">
        <v>20</v>
      </c>
      <c r="N253" s="13" t="n">
        <v>30</v>
      </c>
      <c r="O253" s="13" t="s">
        <v>360</v>
      </c>
      <c r="P253" s="13"/>
      <c r="Q253" s="22" t="str">
        <f aca="false">IF($C253="","",IF($P253&lt;&gt;"",$P253,IF(AND(ISNUMBER($K253),ISNUMBER($M253),ISNUMBER($N253)),IF($O253="Lower is worse",IF($K253&lt;=$N253,"Danger",IF($K253&lt;=$M253,"Alert","OK")),IF($K253&gt;=$N253,"Danger",IF($K253&gt;=$M253,"Alert","OK"))),"Not set")))</f>
        <v>OK</v>
      </c>
      <c r="R253" s="22" t="n">
        <f aca="false">IF(OR($Q253="",$Q253="Not set"),"",MATCH($Q253,Lists!$F$2:$F$4,0)-1)</f>
        <v>0</v>
      </c>
      <c r="S253" s="23"/>
      <c r="T253" s="23"/>
      <c r="U253" s="22" t="str">
        <f aca="false">IF(OR($Q253="",$Q253="OK",$Q253="Not set",NOT(ISNUMBER($G253))),"",ROUND($G253*IF($Q253="Danger",Lists!$M$15,Lists!$M$16),0))</f>
        <v/>
      </c>
      <c r="V253" s="22" t="str">
        <f aca="false">IF($U253="","",IF(OR($Q253="Danger",$U253&gt;=Lists!$M$10),"P1",IF($U253&gt;=Lists!$M$11,"P2","P3")))</f>
        <v/>
      </c>
      <c r="W253" s="24" t="str">
        <f aca="false">IF(OR($V253="",$B253=""),"",$B253+INDEX(Lists!$N$10:$N$12,MATCH($V253,Lists!$L$10:$L$12,0)))</f>
        <v/>
      </c>
      <c r="X253" s="13"/>
      <c r="Y253" s="13" t="s">
        <v>361</v>
      </c>
      <c r="Z253" s="13" t="s">
        <v>53</v>
      </c>
      <c r="AA253" s="17"/>
      <c r="AB253" s="13"/>
      <c r="AC253" s="22" t="str">
        <f aca="true">IF(OR($U253="",$B253=""),"",IF($AA253&lt;&gt;"",$AA253-$B253,TODAY()-$B253))</f>
        <v/>
      </c>
      <c r="AD253" s="22" t="str">
        <f aca="true">IF($W253="","",IF($Y253="Closed",IF($AA253="","Closed",IF($AA253&lt;=$W253,"Closed on time","Closed late")),IF(TODAY()&gt;$W253,"Overdue","Within time")))</f>
        <v/>
      </c>
      <c r="AE253" s="23"/>
      <c r="AF253" s="13"/>
      <c r="AG253" s="13"/>
      <c r="AH253" s="13"/>
      <c r="AI253" s="13"/>
      <c r="AJ253" s="13"/>
    </row>
    <row r="254" customFormat="false" ht="15" hidden="false" customHeight="false" outlineLevel="0" collapsed="false">
      <c r="A254" s="22" t="str">
        <f aca="false">IF($C254="","","R"&amp;TEXT(ROW()-4,"00000"))</f>
        <v>R00250</v>
      </c>
      <c r="B254" s="17" t="n">
        <v>46213</v>
      </c>
      <c r="C254" s="13" t="s">
        <v>316</v>
      </c>
      <c r="D254" s="22" t="str">
        <f aca="false">IF($C254="","",IFERROR(INDEX(Asset_Register!$C$5:$C$1000,MATCH($C254,Asset_Register!$A$5:$A$1000,0)),"Not in register"))</f>
        <v>Dozer HV-01</v>
      </c>
      <c r="E254" s="22" t="str">
        <f aca="false">IF($C254="","",IFERROR(INDEX(Asset_Register!$D$5:$D$1000,MATCH($C254,Asset_Register!$A$5:$A$1000,0)),"Not in register"))</f>
        <v>Mobile fleet</v>
      </c>
      <c r="F254" s="22" t="str">
        <f aca="false">IF($C254="","",IFERROR(INDEX(Asset_Register!$R$5:$R$1000,MATCH($C254,Asset_Register!$A$5:$A$1000,0)),"Not in register"))</f>
        <v>B</v>
      </c>
      <c r="G254" s="22" t="n">
        <f aca="false">IF($C254="","",IFERROR(INDEX(Asset_Register!$Q$5:$Q$1000,MATCH($C254,Asset_Register!$A$5:$A$1000,0)),"Not in register"))</f>
        <v>69</v>
      </c>
      <c r="H254" s="13" t="s">
        <v>74</v>
      </c>
      <c r="I254" s="13" t="s">
        <v>75</v>
      </c>
      <c r="J254" s="23" t="s">
        <v>372</v>
      </c>
      <c r="K254" s="13" t="n">
        <v>29</v>
      </c>
      <c r="L254" s="13" t="s">
        <v>365</v>
      </c>
      <c r="M254" s="13" t="n">
        <v>60</v>
      </c>
      <c r="N254" s="13" t="n">
        <v>100</v>
      </c>
      <c r="O254" s="13" t="s">
        <v>360</v>
      </c>
      <c r="P254" s="13"/>
      <c r="Q254" s="22" t="str">
        <f aca="false">IF($C254="","",IF($P254&lt;&gt;"",$P254,IF(AND(ISNUMBER($K254),ISNUMBER($M254),ISNUMBER($N254)),IF($O254="Lower is worse",IF($K254&lt;=$N254,"Danger",IF($K254&lt;=$M254,"Alert","OK")),IF($K254&gt;=$N254,"Danger",IF($K254&gt;=$M254,"Alert","OK"))),"Not set")))</f>
        <v>OK</v>
      </c>
      <c r="R254" s="22" t="n">
        <f aca="false">IF(OR($Q254="",$Q254="Not set"),"",MATCH($Q254,Lists!$F$2:$F$4,0)-1)</f>
        <v>0</v>
      </c>
      <c r="S254" s="23"/>
      <c r="T254" s="23"/>
      <c r="U254" s="22" t="str">
        <f aca="false">IF(OR($Q254="",$Q254="OK",$Q254="Not set",NOT(ISNUMBER($G254))),"",ROUND($G254*IF($Q254="Danger",Lists!$M$15,Lists!$M$16),0))</f>
        <v/>
      </c>
      <c r="V254" s="22" t="str">
        <f aca="false">IF($U254="","",IF(OR($Q254="Danger",$U254&gt;=Lists!$M$10),"P1",IF($U254&gt;=Lists!$M$11,"P2","P3")))</f>
        <v/>
      </c>
      <c r="W254" s="24" t="str">
        <f aca="false">IF(OR($V254="",$B254=""),"",$B254+INDEX(Lists!$N$10:$N$12,MATCH($V254,Lists!$L$10:$L$12,0)))</f>
        <v/>
      </c>
      <c r="X254" s="13"/>
      <c r="Y254" s="13" t="s">
        <v>361</v>
      </c>
      <c r="Z254" s="13" t="s">
        <v>53</v>
      </c>
      <c r="AA254" s="17"/>
      <c r="AB254" s="13"/>
      <c r="AC254" s="22" t="str">
        <f aca="true">IF(OR($U254="",$B254=""),"",IF($AA254&lt;&gt;"",$AA254-$B254,TODAY()-$B254))</f>
        <v/>
      </c>
      <c r="AD254" s="22" t="str">
        <f aca="true">IF($W254="","",IF($Y254="Closed",IF($AA254="","Closed",IF($AA254&lt;=$W254,"Closed on time","Closed late")),IF(TODAY()&gt;$W254,"Overdue","Within time")))</f>
        <v/>
      </c>
      <c r="AE254" s="23"/>
      <c r="AF254" s="13"/>
      <c r="AG254" s="13"/>
      <c r="AH254" s="13"/>
      <c r="AI254" s="13"/>
      <c r="AJ254" s="13"/>
    </row>
    <row r="255" customFormat="false" ht="15" hidden="false" customHeight="false" outlineLevel="0" collapsed="false">
      <c r="A255" s="22" t="str">
        <f aca="false">IF($C255="","","R"&amp;TEXT(ROW()-4,"00000"))</f>
        <v>R00251</v>
      </c>
      <c r="B255" s="17" t="n">
        <v>46213</v>
      </c>
      <c r="C255" s="13" t="s">
        <v>321</v>
      </c>
      <c r="D255" s="22" t="str">
        <f aca="false">IF($C255="","",IFERROR(INDEX(Asset_Register!$C$5:$C$1000,MATCH($C255,Asset_Register!$A$5:$A$1000,0)),"Not in register"))</f>
        <v>Compactor HV-02</v>
      </c>
      <c r="E255" s="22" t="str">
        <f aca="false">IF($C255="","",IFERROR(INDEX(Asset_Register!$D$5:$D$1000,MATCH($C255,Asset_Register!$A$5:$A$1000,0)),"Not in register"))</f>
        <v>Mobile fleet</v>
      </c>
      <c r="F255" s="22" t="str">
        <f aca="false">IF($C255="","",IFERROR(INDEX(Asset_Register!$R$5:$R$1000,MATCH($C255,Asset_Register!$A$5:$A$1000,0)),"Not in register"))</f>
        <v>B</v>
      </c>
      <c r="G255" s="22" t="n">
        <f aca="false">IF($C255="","",IFERROR(INDEX(Asset_Register!$Q$5:$Q$1000,MATCH($C255,Asset_Register!$A$5:$A$1000,0)),"Not in register"))</f>
        <v>58</v>
      </c>
      <c r="H255" s="13" t="s">
        <v>74</v>
      </c>
      <c r="I255" s="13" t="s">
        <v>75</v>
      </c>
      <c r="J255" s="23" t="s">
        <v>372</v>
      </c>
      <c r="K255" s="13" t="n">
        <v>23</v>
      </c>
      <c r="L255" s="13" t="s">
        <v>365</v>
      </c>
      <c r="M255" s="13" t="n">
        <v>60</v>
      </c>
      <c r="N255" s="13" t="n">
        <v>100</v>
      </c>
      <c r="O255" s="13" t="s">
        <v>360</v>
      </c>
      <c r="P255" s="13"/>
      <c r="Q255" s="22" t="str">
        <f aca="false">IF($C255="","",IF($P255&lt;&gt;"",$P255,IF(AND(ISNUMBER($K255),ISNUMBER($M255),ISNUMBER($N255)),IF($O255="Lower is worse",IF($K255&lt;=$N255,"Danger",IF($K255&lt;=$M255,"Alert","OK")),IF($K255&gt;=$N255,"Danger",IF($K255&gt;=$M255,"Alert","OK"))),"Not set")))</f>
        <v>OK</v>
      </c>
      <c r="R255" s="22" t="n">
        <f aca="false">IF(OR($Q255="",$Q255="Not set"),"",MATCH($Q255,Lists!$F$2:$F$4,0)-1)</f>
        <v>0</v>
      </c>
      <c r="S255" s="23"/>
      <c r="T255" s="23"/>
      <c r="U255" s="22" t="str">
        <f aca="false">IF(OR($Q255="",$Q255="OK",$Q255="Not set",NOT(ISNUMBER($G255))),"",ROUND($G255*IF($Q255="Danger",Lists!$M$15,Lists!$M$16),0))</f>
        <v/>
      </c>
      <c r="V255" s="22" t="str">
        <f aca="false">IF($U255="","",IF(OR($Q255="Danger",$U255&gt;=Lists!$M$10),"P1",IF($U255&gt;=Lists!$M$11,"P2","P3")))</f>
        <v/>
      </c>
      <c r="W255" s="24" t="str">
        <f aca="false">IF(OR($V255="",$B255=""),"",$B255+INDEX(Lists!$N$10:$N$12,MATCH($V255,Lists!$L$10:$L$12,0)))</f>
        <v/>
      </c>
      <c r="X255" s="13"/>
      <c r="Y255" s="13" t="s">
        <v>361</v>
      </c>
      <c r="Z255" s="13" t="s">
        <v>53</v>
      </c>
      <c r="AA255" s="17"/>
      <c r="AB255" s="13"/>
      <c r="AC255" s="22" t="str">
        <f aca="true">IF(OR($U255="",$B255=""),"",IF($AA255&lt;&gt;"",$AA255-$B255,TODAY()-$B255))</f>
        <v/>
      </c>
      <c r="AD255" s="22" t="str">
        <f aca="true">IF($W255="","",IF($Y255="Closed",IF($AA255="","Closed",IF($AA255&lt;=$W255,"Closed on time","Closed late")),IF(TODAY()&gt;$W255,"Overdue","Within time")))</f>
        <v/>
      </c>
      <c r="AE255" s="23"/>
      <c r="AF255" s="13"/>
      <c r="AG255" s="13"/>
      <c r="AH255" s="13"/>
      <c r="AI255" s="13"/>
      <c r="AJ255" s="13"/>
    </row>
    <row r="256" customFormat="false" ht="15" hidden="false" customHeight="false" outlineLevel="0" collapsed="false">
      <c r="A256" s="22" t="str">
        <f aca="false">IF($C256="","","R"&amp;TEXT(ROW()-4,"00000"))</f>
        <v>R00252</v>
      </c>
      <c r="B256" s="17" t="n">
        <v>46215</v>
      </c>
      <c r="C256" s="13" t="s">
        <v>208</v>
      </c>
      <c r="D256" s="22" t="str">
        <f aca="false">IF($C256="","",IFERROR(INDEX(Asset_Register!$C$5:$C$1000,MATCH($C256,Asset_Register!$A$5:$A$1000,0)),"Not in register"))</f>
        <v>Main air blower</v>
      </c>
      <c r="E256" s="22" t="str">
        <f aca="false">IF($C256="","",IFERROR(INDEX(Asset_Register!$D$5:$D$1000,MATCH($C256,Asset_Register!$A$5:$A$1000,0)),"Not in register"))</f>
        <v>Acid plant</v>
      </c>
      <c r="F256" s="22" t="str">
        <f aca="false">IF($C256="","",IFERROR(INDEX(Asset_Register!$R$5:$R$1000,MATCH($C256,Asset_Register!$A$5:$A$1000,0)),"Not in register"))</f>
        <v>A</v>
      </c>
      <c r="G256" s="22" t="n">
        <f aca="false">IF($C256="","",IFERROR(INDEX(Asset_Register!$Q$5:$Q$1000,MATCH($C256,Asset_Register!$A$5:$A$1000,0)),"Not in register"))</f>
        <v>87</v>
      </c>
      <c r="H256" s="13" t="s">
        <v>48</v>
      </c>
      <c r="I256" s="13" t="s">
        <v>171</v>
      </c>
      <c r="J256" s="23" t="s">
        <v>358</v>
      </c>
      <c r="K256" s="13" t="n">
        <v>3.9</v>
      </c>
      <c r="L256" s="13" t="s">
        <v>359</v>
      </c>
      <c r="M256" s="13" t="n">
        <v>4.5</v>
      </c>
      <c r="N256" s="13" t="n">
        <v>7.1</v>
      </c>
      <c r="O256" s="13" t="s">
        <v>360</v>
      </c>
      <c r="P256" s="13"/>
      <c r="Q256" s="22" t="str">
        <f aca="false">IF($C256="","",IF($P256&lt;&gt;"",$P256,IF(AND(ISNUMBER($K256),ISNUMBER($M256),ISNUMBER($N256)),IF($O256="Lower is worse",IF($K256&lt;=$N256,"Danger",IF($K256&lt;=$M256,"Alert","OK")),IF($K256&gt;=$N256,"Danger",IF($K256&gt;=$M256,"Alert","OK"))),"Not set")))</f>
        <v>OK</v>
      </c>
      <c r="R256" s="22" t="n">
        <f aca="false">IF(OR($Q256="",$Q256="Not set"),"",MATCH($Q256,Lists!$F$2:$F$4,0)-1)</f>
        <v>0</v>
      </c>
      <c r="S256" s="23"/>
      <c r="T256" s="23"/>
      <c r="U256" s="22" t="str">
        <f aca="false">IF(OR($Q256="",$Q256="OK",$Q256="Not set",NOT(ISNUMBER($G256))),"",ROUND($G256*IF($Q256="Danger",Lists!$M$15,Lists!$M$16),0))</f>
        <v/>
      </c>
      <c r="V256" s="22" t="str">
        <f aca="false">IF($U256="","",IF(OR($Q256="Danger",$U256&gt;=Lists!$M$10),"P1",IF($U256&gt;=Lists!$M$11,"P2","P3")))</f>
        <v/>
      </c>
      <c r="W256" s="24" t="str">
        <f aca="false">IF(OR($V256="",$B256=""),"",$B256+INDEX(Lists!$N$10:$N$12,MATCH($V256,Lists!$L$10:$L$12,0)))</f>
        <v/>
      </c>
      <c r="X256" s="13"/>
      <c r="Y256" s="13" t="s">
        <v>361</v>
      </c>
      <c r="Z256" s="13" t="s">
        <v>53</v>
      </c>
      <c r="AA256" s="17"/>
      <c r="AB256" s="13"/>
      <c r="AC256" s="22" t="str">
        <f aca="true">IF(OR($U256="",$B256=""),"",IF($AA256&lt;&gt;"",$AA256-$B256,TODAY()-$B256))</f>
        <v/>
      </c>
      <c r="AD256" s="22" t="str">
        <f aca="true">IF($W256="","",IF($Y256="Closed",IF($AA256="","Closed",IF($AA256&lt;=$W256,"Closed on time","Closed late")),IF(TODAY()&gt;$W256,"Overdue","Within time")))</f>
        <v/>
      </c>
      <c r="AE256" s="23"/>
      <c r="AF256" s="13"/>
      <c r="AG256" s="13"/>
      <c r="AH256" s="13"/>
      <c r="AI256" s="13"/>
      <c r="AJ256" s="13"/>
    </row>
    <row r="257" customFormat="false" ht="15" hidden="false" customHeight="false" outlineLevel="0" collapsed="false">
      <c r="A257" s="22" t="str">
        <f aca="false">IF($C257="","","R"&amp;TEXT(ROW()-4,"00000"))</f>
        <v>R00253</v>
      </c>
      <c r="B257" s="17" t="n">
        <v>46218</v>
      </c>
      <c r="C257" s="13" t="s">
        <v>230</v>
      </c>
      <c r="D257" s="22" t="str">
        <f aca="false">IF($C257="","",IFERROR(INDEX(Asset_Register!$C$5:$C$1000,MATCH($C257,Asset_Register!$A$5:$A$1000,0)),"Not in register"))</f>
        <v>Final tower acid pump</v>
      </c>
      <c r="E257" s="22" t="str">
        <f aca="false">IF($C257="","",IFERROR(INDEX(Asset_Register!$D$5:$D$1000,MATCH($C257,Asset_Register!$A$5:$A$1000,0)),"Not in register"))</f>
        <v>Acid plant</v>
      </c>
      <c r="F257" s="22" t="str">
        <f aca="false">IF($C257="","",IFERROR(INDEX(Asset_Register!$R$5:$R$1000,MATCH($C257,Asset_Register!$A$5:$A$1000,0)),"Not in register"))</f>
        <v>B</v>
      </c>
      <c r="G257" s="22" t="n">
        <f aca="false">IF($C257="","",IFERROR(INDEX(Asset_Register!$Q$5:$Q$1000,MATCH($C257,Asset_Register!$A$5:$A$1000,0)),"Not in register"))</f>
        <v>66</v>
      </c>
      <c r="H257" s="13" t="s">
        <v>48</v>
      </c>
      <c r="I257" s="13" t="s">
        <v>171</v>
      </c>
      <c r="J257" s="23" t="s">
        <v>358</v>
      </c>
      <c r="K257" s="13" t="n">
        <v>4.7</v>
      </c>
      <c r="L257" s="13" t="s">
        <v>359</v>
      </c>
      <c r="M257" s="13" t="n">
        <v>4.5</v>
      </c>
      <c r="N257" s="13" t="n">
        <v>7.1</v>
      </c>
      <c r="O257" s="13" t="s">
        <v>360</v>
      </c>
      <c r="P257" s="13"/>
      <c r="Q257" s="22" t="str">
        <f aca="false">IF($C257="","",IF($P257&lt;&gt;"",$P257,IF(AND(ISNUMBER($K257),ISNUMBER($M257),ISNUMBER($N257)),IF($O257="Lower is worse",IF($K257&lt;=$N257,"Danger",IF($K257&lt;=$M257,"Alert","OK")),IF($K257&gt;=$N257,"Danger",IF($K257&gt;=$M257,"Alert","OK"))),"Not set")))</f>
        <v>Alert</v>
      </c>
      <c r="R257" s="22" t="n">
        <f aca="false">IF(OR($Q257="",$Q257="Not set"),"",MATCH($Q257,Lists!$F$2:$F$4,0)-1)</f>
        <v>1</v>
      </c>
      <c r="S257" s="23"/>
      <c r="T257" s="23"/>
      <c r="U257" s="22" t="n">
        <f aca="false">IF(OR($Q257="",$Q257="OK",$Q257="Not set",NOT(ISNUMBER($G257))),"",ROUND($G257*IF($Q257="Danger",Lists!$M$15,Lists!$M$16),0))</f>
        <v>40</v>
      </c>
      <c r="V257" s="22" t="str">
        <f aca="false">IF($U257="","",IF(OR($Q257="Danger",$U257&gt;=Lists!$M$10),"P1",IF($U257&gt;=Lists!$M$11,"P2","P3")))</f>
        <v>P3</v>
      </c>
      <c r="W257" s="24" t="n">
        <f aca="false">IF(OR($V257="",$B257=""),"",$B257+INDEX(Lists!$N$10:$N$12,MATCH($V257,Lists!$L$10:$L$12,0)))</f>
        <v>46278</v>
      </c>
      <c r="X257" s="13"/>
      <c r="Y257" s="13" t="s">
        <v>361</v>
      </c>
      <c r="Z257" s="13" t="s">
        <v>53</v>
      </c>
      <c r="AA257" s="17"/>
      <c r="AB257" s="13"/>
      <c r="AC257" s="22" t="n">
        <f aca="true">IF(OR($U257="",$B257=""),"",IF($AA257&lt;&gt;"",$AA257-$B257,TODAY()-$B257))</f>
        <v>82</v>
      </c>
      <c r="AD257" s="22" t="str">
        <f aca="true">IF($W257="","",IF($Y257="Closed",IF($AA257="","Closed",IF($AA257&lt;=$W257,"Closed on time","Closed late")),IF(TODAY()&gt;$W257,"Overdue","Within time")))</f>
        <v>Overdue</v>
      </c>
      <c r="AE257" s="23"/>
      <c r="AF257" s="13"/>
      <c r="AG257" s="13"/>
      <c r="AH257" s="13"/>
      <c r="AI257" s="13"/>
      <c r="AJ257" s="13"/>
    </row>
    <row r="258" customFormat="false" ht="15" hidden="false" customHeight="false" outlineLevel="0" collapsed="false">
      <c r="A258" s="22" t="str">
        <f aca="false">IF($C258="","","R"&amp;TEXT(ROW()-4,"00000"))</f>
        <v>R00254</v>
      </c>
      <c r="B258" s="17" t="n">
        <v>46218</v>
      </c>
      <c r="C258" s="13" t="s">
        <v>246</v>
      </c>
      <c r="D258" s="22" t="str">
        <f aca="false">IF($C258="","",IFERROR(INDEX(Asset_Register!$C$5:$C$1000,MATCH($C258,Asset_Register!$A$5:$A$1000,0)),"Not in register"))</f>
        <v>Sulphur melter agitator</v>
      </c>
      <c r="E258" s="22" t="str">
        <f aca="false">IF($C258="","",IFERROR(INDEX(Asset_Register!$D$5:$D$1000,MATCH($C258,Asset_Register!$A$5:$A$1000,0)),"Not in register"))</f>
        <v>Acid plant</v>
      </c>
      <c r="F258" s="22" t="str">
        <f aca="false">IF($C258="","",IFERROR(INDEX(Asset_Register!$R$5:$R$1000,MATCH($C258,Asset_Register!$A$5:$A$1000,0)),"Not in register"))</f>
        <v>C</v>
      </c>
      <c r="G258" s="22" t="n">
        <f aca="false">IF($C258="","",IFERROR(INDEX(Asset_Register!$Q$5:$Q$1000,MATCH($C258,Asset_Register!$A$5:$A$1000,0)),"Not in register"))</f>
        <v>43</v>
      </c>
      <c r="H258" s="13" t="s">
        <v>74</v>
      </c>
      <c r="I258" s="13" t="s">
        <v>75</v>
      </c>
      <c r="J258" s="23" t="s">
        <v>435</v>
      </c>
      <c r="K258" s="13"/>
      <c r="L258" s="13"/>
      <c r="M258" s="13"/>
      <c r="N258" s="13"/>
      <c r="O258" s="13"/>
      <c r="P258" s="13" t="s">
        <v>104</v>
      </c>
      <c r="Q258" s="22" t="str">
        <f aca="false">IF($C258="","",IF($P258&lt;&gt;"",$P258,IF(AND(ISNUMBER($K258),ISNUMBER($M258),ISNUMBER($N258)),IF($O258="Lower is worse",IF($K258&lt;=$N258,"Danger",IF($K258&lt;=$M258,"Alert","OK")),IF($K258&gt;=$N258,"Danger",IF($K258&gt;=$M258,"Alert","OK"))),"Not set")))</f>
        <v>Alert</v>
      </c>
      <c r="R258" s="22" t="n">
        <f aca="false">IF(OR($Q258="",$Q258="Not set"),"",MATCH($Q258,Lists!$F$2:$F$4,0)-1)</f>
        <v>1</v>
      </c>
      <c r="S258" s="23" t="s">
        <v>436</v>
      </c>
      <c r="T258" s="23" t="s">
        <v>437</v>
      </c>
      <c r="U258" s="22" t="n">
        <f aca="false">IF(OR($Q258="",$Q258="OK",$Q258="Not set",NOT(ISNUMBER($G258))),"",ROUND($G258*IF($Q258="Danger",Lists!$M$15,Lists!$M$16),0))</f>
        <v>26</v>
      </c>
      <c r="V258" s="22" t="str">
        <f aca="false">IF($U258="","",IF(OR($Q258="Danger",$U258&gt;=Lists!$M$10),"P1",IF($U258&gt;=Lists!$M$11,"P2","P3")))</f>
        <v>P3</v>
      </c>
      <c r="W258" s="24" t="n">
        <f aca="false">IF(OR($V258="",$B258=""),"",$B258+INDEX(Lists!$N$10:$N$12,MATCH($V258,Lists!$L$10:$L$12,0)))</f>
        <v>46278</v>
      </c>
      <c r="X258" s="13" t="s">
        <v>438</v>
      </c>
      <c r="Y258" s="13" t="s">
        <v>392</v>
      </c>
      <c r="Z258" s="13" t="s">
        <v>53</v>
      </c>
      <c r="AA258" s="17" t="n">
        <v>46264</v>
      </c>
      <c r="AB258" s="13" t="s">
        <v>393</v>
      </c>
      <c r="AC258" s="22" t="n">
        <f aca="true">IF(OR($U258="",$B258=""),"",IF($AA258&lt;&gt;"",$AA258-$B258,TODAY()-$B258))</f>
        <v>46</v>
      </c>
      <c r="AD258" s="22" t="str">
        <f aca="true">IF($W258="","",IF($Y258="Closed",IF($AA258="","Closed",IF($AA258&lt;=$W258,"Closed on time","Closed late")),IF(TODAY()&gt;$W258,"Overdue","Within time")))</f>
        <v>Closed on time</v>
      </c>
      <c r="AE258" s="23"/>
      <c r="AF258" s="13"/>
      <c r="AG258" s="13"/>
      <c r="AH258" s="13"/>
      <c r="AI258" s="13"/>
      <c r="AJ258" s="13"/>
    </row>
    <row r="259" customFormat="false" ht="15" hidden="false" customHeight="false" outlineLevel="0" collapsed="false">
      <c r="A259" s="22" t="str">
        <f aca="false">IF($C259="","","R"&amp;TEXT(ROW()-4,"00000"))</f>
        <v>R00255</v>
      </c>
      <c r="B259" s="17" t="n">
        <v>46221</v>
      </c>
      <c r="C259" s="13" t="s">
        <v>266</v>
      </c>
      <c r="D259" s="22" t="str">
        <f aca="false">IF($C259="","",IFERROR(INDEX(Asset_Register!$C$5:$C$1000,MATCH($C259,Asset_Register!$A$5:$A$1000,0)),"Not in register"))</f>
        <v>Acid transfer line</v>
      </c>
      <c r="E259" s="22" t="str">
        <f aca="false">IF($C259="","",IFERROR(INDEX(Asset_Register!$D$5:$D$1000,MATCH($C259,Asset_Register!$A$5:$A$1000,0)),"Not in register"))</f>
        <v>Acid plant</v>
      </c>
      <c r="F259" s="22" t="str">
        <f aca="false">IF($C259="","",IFERROR(INDEX(Asset_Register!$R$5:$R$1000,MATCH($C259,Asset_Register!$A$5:$A$1000,0)),"Not in register"))</f>
        <v>A</v>
      </c>
      <c r="G259" s="22" t="n">
        <f aca="false">IF($C259="","",IFERROR(INDEX(Asset_Register!$Q$5:$Q$1000,MATCH($C259,Asset_Register!$A$5:$A$1000,0)),"Not in register"))</f>
        <v>81</v>
      </c>
      <c r="H259" s="13" t="s">
        <v>69</v>
      </c>
      <c r="I259" s="13" t="s">
        <v>173</v>
      </c>
      <c r="J259" s="23" t="s">
        <v>373</v>
      </c>
      <c r="K259" s="13" t="n">
        <v>4.7</v>
      </c>
      <c r="L259" s="13" t="s">
        <v>374</v>
      </c>
      <c r="M259" s="13" t="n">
        <v>4.5</v>
      </c>
      <c r="N259" s="13" t="n">
        <v>4</v>
      </c>
      <c r="O259" s="13" t="s">
        <v>375</v>
      </c>
      <c r="P259" s="13"/>
      <c r="Q259" s="22" t="str">
        <f aca="false">IF($C259="","",IF($P259&lt;&gt;"",$P259,IF(AND(ISNUMBER($K259),ISNUMBER($M259),ISNUMBER($N259)),IF($O259="Lower is worse",IF($K259&lt;=$N259,"Danger",IF($K259&lt;=$M259,"Alert","OK")),IF($K259&gt;=$N259,"Danger",IF($K259&gt;=$M259,"Alert","OK"))),"Not set")))</f>
        <v>OK</v>
      </c>
      <c r="R259" s="22" t="n">
        <f aca="false">IF(OR($Q259="",$Q259="Not set"),"",MATCH($Q259,Lists!$F$2:$F$4,0)-1)</f>
        <v>0</v>
      </c>
      <c r="S259" s="23"/>
      <c r="T259" s="23"/>
      <c r="U259" s="22" t="str">
        <f aca="false">IF(OR($Q259="",$Q259="OK",$Q259="Not set",NOT(ISNUMBER($G259))),"",ROUND($G259*IF($Q259="Danger",Lists!$M$15,Lists!$M$16),0))</f>
        <v/>
      </c>
      <c r="V259" s="22" t="str">
        <f aca="false">IF($U259="","",IF(OR($Q259="Danger",$U259&gt;=Lists!$M$10),"P1",IF($U259&gt;=Lists!$M$11,"P2","P3")))</f>
        <v/>
      </c>
      <c r="W259" s="24" t="str">
        <f aca="false">IF(OR($V259="",$B259=""),"",$B259+INDEX(Lists!$N$10:$N$12,MATCH($V259,Lists!$L$10:$L$12,0)))</f>
        <v/>
      </c>
      <c r="X259" s="13"/>
      <c r="Y259" s="13" t="s">
        <v>361</v>
      </c>
      <c r="Z259" s="13" t="s">
        <v>376</v>
      </c>
      <c r="AA259" s="17"/>
      <c r="AB259" s="13"/>
      <c r="AC259" s="22" t="str">
        <f aca="true">IF(OR($U259="",$B259=""),"",IF($AA259&lt;&gt;"",$AA259-$B259,TODAY()-$B259))</f>
        <v/>
      </c>
      <c r="AD259" s="22" t="str">
        <f aca="true">IF($W259="","",IF($Y259="Closed",IF($AA259="","Closed",IF($AA259&lt;=$W259,"Closed on time","Closed late")),IF(TODAY()&gt;$W259,"Overdue","Within time")))</f>
        <v/>
      </c>
      <c r="AE259" s="23"/>
      <c r="AF259" s="13"/>
      <c r="AG259" s="13"/>
      <c r="AH259" s="13"/>
      <c r="AI259" s="13"/>
      <c r="AJ259" s="13"/>
    </row>
    <row r="260" customFormat="false" ht="23.85" hidden="false" customHeight="false" outlineLevel="0" collapsed="false">
      <c r="A260" s="22" t="str">
        <f aca="false">IF($C260="","","R"&amp;TEXT(ROW()-4,"00000"))</f>
        <v>R00256</v>
      </c>
      <c r="B260" s="17" t="n">
        <v>46223</v>
      </c>
      <c r="C260" s="13" t="s">
        <v>215</v>
      </c>
      <c r="D260" s="22" t="str">
        <f aca="false">IF($C260="","",IFERROR(INDEX(Asset_Register!$C$5:$C$1000,MATCH($C260,Asset_Register!$A$5:$A$1000,0)),"Not in register"))</f>
        <v>SO2 converter</v>
      </c>
      <c r="E260" s="22" t="str">
        <f aca="false">IF($C260="","",IFERROR(INDEX(Asset_Register!$D$5:$D$1000,MATCH($C260,Asset_Register!$A$5:$A$1000,0)),"Not in register"))</f>
        <v>Acid plant</v>
      </c>
      <c r="F260" s="22" t="str">
        <f aca="false">IF($C260="","",IFERROR(INDEX(Asset_Register!$R$5:$R$1000,MATCH($C260,Asset_Register!$A$5:$A$1000,0)),"Not in register"))</f>
        <v>A</v>
      </c>
      <c r="G260" s="22" t="n">
        <f aca="false">IF($C260="","",IFERROR(INDEX(Asset_Register!$Q$5:$Q$1000,MATCH($C260,Asset_Register!$A$5:$A$1000,0)),"Not in register"))</f>
        <v>86</v>
      </c>
      <c r="H260" s="13" t="s">
        <v>54</v>
      </c>
      <c r="I260" s="13" t="s">
        <v>55</v>
      </c>
      <c r="J260" s="23" t="s">
        <v>377</v>
      </c>
      <c r="K260" s="13" t="n">
        <v>31</v>
      </c>
      <c r="L260" s="13" t="s">
        <v>367</v>
      </c>
      <c r="M260" s="13" t="n">
        <v>30</v>
      </c>
      <c r="N260" s="13" t="n">
        <v>60</v>
      </c>
      <c r="O260" s="13" t="s">
        <v>360</v>
      </c>
      <c r="P260" s="13"/>
      <c r="Q260" s="22" t="str">
        <f aca="false">IF($C260="","",IF($P260&lt;&gt;"",$P260,IF(AND(ISNUMBER($K260),ISNUMBER($M260),ISNUMBER($N260)),IF($O260="Lower is worse",IF($K260&lt;=$N260,"Danger",IF($K260&lt;=$M260,"Alert","OK")),IF($K260&gt;=$N260,"Danger",IF($K260&gt;=$M260,"Alert","OK"))),"Not set")))</f>
        <v>Alert</v>
      </c>
      <c r="R260" s="22" t="n">
        <f aca="false">IF(OR($Q260="",$Q260="Not set"),"",MATCH($Q260,Lists!$F$2:$F$4,0)-1)</f>
        <v>1</v>
      </c>
      <c r="S260" s="23" t="s">
        <v>439</v>
      </c>
      <c r="T260" s="23" t="s">
        <v>440</v>
      </c>
      <c r="U260" s="22" t="n">
        <f aca="false">IF(OR($Q260="",$Q260="OK",$Q260="Not set",NOT(ISNUMBER($G260))),"",ROUND($G260*IF($Q260="Danger",Lists!$M$15,Lists!$M$16),0))</f>
        <v>52</v>
      </c>
      <c r="V260" s="22" t="str">
        <f aca="false">IF($U260="","",IF(OR($Q260="Danger",$U260&gt;=Lists!$M$10),"P1",IF($U260&gt;=Lists!$M$11,"P2","P3")))</f>
        <v>P2</v>
      </c>
      <c r="W260" s="24" t="n">
        <f aca="false">IF(OR($V260="",$B260=""),"",$B260+INDEX(Lists!$N$10:$N$12,MATCH($V260,Lists!$L$10:$L$12,0)))</f>
        <v>46253</v>
      </c>
      <c r="X260" s="13" t="s">
        <v>441</v>
      </c>
      <c r="Y260" s="13" t="s">
        <v>416</v>
      </c>
      <c r="Z260" s="13" t="s">
        <v>53</v>
      </c>
      <c r="AA260" s="17"/>
      <c r="AB260" s="13"/>
      <c r="AC260" s="22" t="n">
        <f aca="true">IF(OR($U260="",$B260=""),"",IF($AA260&lt;&gt;"",$AA260-$B260,TODAY()-$B260))</f>
        <v>77</v>
      </c>
      <c r="AD260" s="22" t="str">
        <f aca="true">IF($W260="","",IF($Y260="Closed",IF($AA260="","Closed",IF($AA260&lt;=$W260,"Closed on time","Closed late")),IF(TODAY()&gt;$W260,"Overdue","Within time")))</f>
        <v>Overdue</v>
      </c>
      <c r="AE260" s="23"/>
      <c r="AF260" s="13"/>
      <c r="AG260" s="13"/>
      <c r="AH260" s="13"/>
      <c r="AI260" s="13"/>
      <c r="AJ260" s="13"/>
    </row>
    <row r="261" customFormat="false" ht="15" hidden="false" customHeight="false" outlineLevel="0" collapsed="false">
      <c r="A261" s="22" t="str">
        <f aca="false">IF($C261="","","R"&amp;TEXT(ROW()-4,"00000"))</f>
        <v>R00257</v>
      </c>
      <c r="B261" s="17" t="n">
        <v>46225</v>
      </c>
      <c r="C261" s="13" t="s">
        <v>220</v>
      </c>
      <c r="D261" s="22" t="str">
        <f aca="false">IF($C261="","",IFERROR(INDEX(Asset_Register!$C$5:$C$1000,MATCH($C261,Asset_Register!$A$5:$A$1000,0)),"Not in register"))</f>
        <v>Drying tower acid pump</v>
      </c>
      <c r="E261" s="22" t="str">
        <f aca="false">IF($C261="","",IFERROR(INDEX(Asset_Register!$D$5:$D$1000,MATCH($C261,Asset_Register!$A$5:$A$1000,0)),"Not in register"))</f>
        <v>Acid plant</v>
      </c>
      <c r="F261" s="22" t="str">
        <f aca="false">IF($C261="","",IFERROR(INDEX(Asset_Register!$R$5:$R$1000,MATCH($C261,Asset_Register!$A$5:$A$1000,0)),"Not in register"))</f>
        <v>A</v>
      </c>
      <c r="G261" s="22" t="n">
        <f aca="false">IF($C261="","",IFERROR(INDEX(Asset_Register!$Q$5:$Q$1000,MATCH($C261,Asset_Register!$A$5:$A$1000,0)),"Not in register"))</f>
        <v>74</v>
      </c>
      <c r="H261" s="13" t="s">
        <v>48</v>
      </c>
      <c r="I261" s="13" t="s">
        <v>171</v>
      </c>
      <c r="J261" s="23" t="s">
        <v>358</v>
      </c>
      <c r="K261" s="13" t="n">
        <v>3.4</v>
      </c>
      <c r="L261" s="13" t="s">
        <v>359</v>
      </c>
      <c r="M261" s="13" t="n">
        <v>4.5</v>
      </c>
      <c r="N261" s="13" t="n">
        <v>7.1</v>
      </c>
      <c r="O261" s="13" t="s">
        <v>360</v>
      </c>
      <c r="P261" s="13"/>
      <c r="Q261" s="22" t="str">
        <f aca="false">IF($C261="","",IF($P261&lt;&gt;"",$P261,IF(AND(ISNUMBER($K261),ISNUMBER($M261),ISNUMBER($N261)),IF($O261="Lower is worse",IF($K261&lt;=$N261,"Danger",IF($K261&lt;=$M261,"Alert","OK")),IF($K261&gt;=$N261,"Danger",IF($K261&gt;=$M261,"Alert","OK"))),"Not set")))</f>
        <v>OK</v>
      </c>
      <c r="R261" s="22" t="n">
        <f aca="false">IF(OR($Q261="",$Q261="Not set"),"",MATCH($Q261,Lists!$F$2:$F$4,0)-1)</f>
        <v>0</v>
      </c>
      <c r="S261" s="23"/>
      <c r="T261" s="23"/>
      <c r="U261" s="22" t="str">
        <f aca="false">IF(OR($Q261="",$Q261="OK",$Q261="Not set",NOT(ISNUMBER($G261))),"",ROUND($G261*IF($Q261="Danger",Lists!$M$15,Lists!$M$16),0))</f>
        <v/>
      </c>
      <c r="V261" s="22" t="str">
        <f aca="false">IF($U261="","",IF(OR($Q261="Danger",$U261&gt;=Lists!$M$10),"P1",IF($U261&gt;=Lists!$M$11,"P2","P3")))</f>
        <v/>
      </c>
      <c r="W261" s="24" t="str">
        <f aca="false">IF(OR($V261="",$B261=""),"",$B261+INDEX(Lists!$N$10:$N$12,MATCH($V261,Lists!$L$10:$L$12,0)))</f>
        <v/>
      </c>
      <c r="X261" s="13"/>
      <c r="Y261" s="13" t="s">
        <v>361</v>
      </c>
      <c r="Z261" s="13" t="s">
        <v>53</v>
      </c>
      <c r="AA261" s="17"/>
      <c r="AB261" s="13"/>
      <c r="AC261" s="22" t="str">
        <f aca="true">IF(OR($U261="",$B261=""),"",IF($AA261&lt;&gt;"",$AA261-$B261,TODAY()-$B261))</f>
        <v/>
      </c>
      <c r="AD261" s="22" t="str">
        <f aca="true">IF($W261="","",IF($Y261="Closed",IF($AA261="","Closed",IF($AA261&lt;=$W261,"Closed on time","Closed late")),IF(TODAY()&gt;$W261,"Overdue","Within time")))</f>
        <v/>
      </c>
      <c r="AE261" s="23"/>
      <c r="AF261" s="13"/>
      <c r="AG261" s="13"/>
      <c r="AH261" s="13"/>
      <c r="AI261" s="13"/>
      <c r="AJ261" s="13"/>
    </row>
    <row r="262" customFormat="false" ht="15" hidden="false" customHeight="false" outlineLevel="0" collapsed="false">
      <c r="A262" s="22" t="str">
        <f aca="false">IF($C262="","","R"&amp;TEXT(ROW()-4,"00000"))</f>
        <v>R00258</v>
      </c>
      <c r="B262" s="17" t="n">
        <v>46225</v>
      </c>
      <c r="C262" s="13" t="s">
        <v>227</v>
      </c>
      <c r="D262" s="22" t="str">
        <f aca="false">IF($C262="","",IFERROR(INDEX(Asset_Register!$C$5:$C$1000,MATCH($C262,Asset_Register!$A$5:$A$1000,0)),"Not in register"))</f>
        <v>Interpass tower acid pump</v>
      </c>
      <c r="E262" s="22" t="str">
        <f aca="false">IF($C262="","",IFERROR(INDEX(Asset_Register!$D$5:$D$1000,MATCH($C262,Asset_Register!$A$5:$A$1000,0)),"Not in register"))</f>
        <v>Acid plant</v>
      </c>
      <c r="F262" s="22" t="str">
        <f aca="false">IF($C262="","",IFERROR(INDEX(Asset_Register!$R$5:$R$1000,MATCH($C262,Asset_Register!$A$5:$A$1000,0)),"Not in register"))</f>
        <v>A</v>
      </c>
      <c r="G262" s="22" t="n">
        <f aca="false">IF($C262="","",IFERROR(INDEX(Asset_Register!$Q$5:$Q$1000,MATCH($C262,Asset_Register!$A$5:$A$1000,0)),"Not in register"))</f>
        <v>76</v>
      </c>
      <c r="H262" s="13" t="s">
        <v>48</v>
      </c>
      <c r="I262" s="13" t="s">
        <v>171</v>
      </c>
      <c r="J262" s="23" t="s">
        <v>358</v>
      </c>
      <c r="K262" s="13" t="n">
        <v>2.4</v>
      </c>
      <c r="L262" s="13" t="s">
        <v>359</v>
      </c>
      <c r="M262" s="13" t="n">
        <v>4.5</v>
      </c>
      <c r="N262" s="13" t="n">
        <v>7.1</v>
      </c>
      <c r="O262" s="13" t="s">
        <v>360</v>
      </c>
      <c r="P262" s="13"/>
      <c r="Q262" s="22" t="str">
        <f aca="false">IF($C262="","",IF($P262&lt;&gt;"",$P262,IF(AND(ISNUMBER($K262),ISNUMBER($M262),ISNUMBER($N262)),IF($O262="Lower is worse",IF($K262&lt;=$N262,"Danger",IF($K262&lt;=$M262,"Alert","OK")),IF($K262&gt;=$N262,"Danger",IF($K262&gt;=$M262,"Alert","OK"))),"Not set")))</f>
        <v>OK</v>
      </c>
      <c r="R262" s="22" t="n">
        <f aca="false">IF(OR($Q262="",$Q262="Not set"),"",MATCH($Q262,Lists!$F$2:$F$4,0)-1)</f>
        <v>0</v>
      </c>
      <c r="S262" s="23"/>
      <c r="T262" s="23"/>
      <c r="U262" s="22" t="str">
        <f aca="false">IF(OR($Q262="",$Q262="OK",$Q262="Not set",NOT(ISNUMBER($G262))),"",ROUND($G262*IF($Q262="Danger",Lists!$M$15,Lists!$M$16),0))</f>
        <v/>
      </c>
      <c r="V262" s="22" t="str">
        <f aca="false">IF($U262="","",IF(OR($Q262="Danger",$U262&gt;=Lists!$M$10),"P1",IF($U262&gt;=Lists!$M$11,"P2","P3")))</f>
        <v/>
      </c>
      <c r="W262" s="24" t="str">
        <f aca="false">IF(OR($V262="",$B262=""),"",$B262+INDEX(Lists!$N$10:$N$12,MATCH($V262,Lists!$L$10:$L$12,0)))</f>
        <v/>
      </c>
      <c r="X262" s="13"/>
      <c r="Y262" s="13" t="s">
        <v>361</v>
      </c>
      <c r="Z262" s="13" t="s">
        <v>53</v>
      </c>
      <c r="AA262" s="17"/>
      <c r="AB262" s="13"/>
      <c r="AC262" s="22" t="str">
        <f aca="true">IF(OR($U262="",$B262=""),"",IF($AA262&lt;&gt;"",$AA262-$B262,TODAY()-$B262))</f>
        <v/>
      </c>
      <c r="AD262" s="22" t="str">
        <f aca="true">IF($W262="","",IF($Y262="Closed",IF($AA262="","Closed",IF($AA262&lt;=$W262,"Closed on time","Closed late")),IF(TODAY()&gt;$W262,"Overdue","Within time")))</f>
        <v/>
      </c>
      <c r="AE262" s="23"/>
      <c r="AF262" s="13"/>
      <c r="AG262" s="13"/>
      <c r="AH262" s="13"/>
      <c r="AI262" s="13"/>
      <c r="AJ262" s="13"/>
    </row>
    <row r="263" customFormat="false" ht="15" hidden="false" customHeight="false" outlineLevel="0" collapsed="false">
      <c r="A263" s="22" t="str">
        <f aca="false">IF($C263="","","R"&amp;TEXT(ROW()-4,"00000"))</f>
        <v>R00259</v>
      </c>
      <c r="B263" s="17" t="n">
        <v>46225</v>
      </c>
      <c r="C263" s="13" t="s">
        <v>220</v>
      </c>
      <c r="D263" s="22" t="str">
        <f aca="false">IF($C263="","",IFERROR(INDEX(Asset_Register!$C$5:$C$1000,MATCH($C263,Asset_Register!$A$5:$A$1000,0)),"Not in register"))</f>
        <v>Drying tower acid pump</v>
      </c>
      <c r="E263" s="22" t="str">
        <f aca="false">IF($C263="","",IFERROR(INDEX(Asset_Register!$D$5:$D$1000,MATCH($C263,Asset_Register!$A$5:$A$1000,0)),"Not in register"))</f>
        <v>Acid plant</v>
      </c>
      <c r="F263" s="22" t="str">
        <f aca="false">IF($C263="","",IFERROR(INDEX(Asset_Register!$R$5:$R$1000,MATCH($C263,Asset_Register!$A$5:$A$1000,0)),"Not in register"))</f>
        <v>A</v>
      </c>
      <c r="G263" s="22" t="n">
        <f aca="false">IF($C263="","",IFERROR(INDEX(Asset_Register!$Q$5:$Q$1000,MATCH($C263,Asset_Register!$A$5:$A$1000,0)),"Not in register"))</f>
        <v>74</v>
      </c>
      <c r="H263" s="13" t="s">
        <v>74</v>
      </c>
      <c r="I263" s="13" t="s">
        <v>75</v>
      </c>
      <c r="J263" s="23" t="s">
        <v>379</v>
      </c>
      <c r="K263" s="13" t="n">
        <v>16</v>
      </c>
      <c r="L263" s="13" t="s">
        <v>365</v>
      </c>
      <c r="M263" s="13" t="n">
        <v>50</v>
      </c>
      <c r="N263" s="13" t="n">
        <v>100</v>
      </c>
      <c r="O263" s="13" t="s">
        <v>360</v>
      </c>
      <c r="P263" s="13"/>
      <c r="Q263" s="22" t="str">
        <f aca="false">IF($C263="","",IF($P263&lt;&gt;"",$P263,IF(AND(ISNUMBER($K263),ISNUMBER($M263),ISNUMBER($N263)),IF($O263="Lower is worse",IF($K263&lt;=$N263,"Danger",IF($K263&lt;=$M263,"Alert","OK")),IF($K263&gt;=$N263,"Danger",IF($K263&gt;=$M263,"Alert","OK"))),"Not set")))</f>
        <v>OK</v>
      </c>
      <c r="R263" s="22" t="n">
        <f aca="false">IF(OR($Q263="",$Q263="Not set"),"",MATCH($Q263,Lists!$F$2:$F$4,0)-1)</f>
        <v>0</v>
      </c>
      <c r="S263" s="23"/>
      <c r="T263" s="23"/>
      <c r="U263" s="22" t="str">
        <f aca="false">IF(OR($Q263="",$Q263="OK",$Q263="Not set",NOT(ISNUMBER($G263))),"",ROUND($G263*IF($Q263="Danger",Lists!$M$15,Lists!$M$16),0))</f>
        <v/>
      </c>
      <c r="V263" s="22" t="str">
        <f aca="false">IF($U263="","",IF(OR($Q263="Danger",$U263&gt;=Lists!$M$10),"P1",IF($U263&gt;=Lists!$M$11,"P2","P3")))</f>
        <v/>
      </c>
      <c r="W263" s="24" t="str">
        <f aca="false">IF(OR($V263="",$B263=""),"",$B263+INDEX(Lists!$N$10:$N$12,MATCH($V263,Lists!$L$10:$L$12,0)))</f>
        <v/>
      </c>
      <c r="X263" s="13"/>
      <c r="Y263" s="13" t="s">
        <v>361</v>
      </c>
      <c r="Z263" s="13" t="s">
        <v>53</v>
      </c>
      <c r="AA263" s="17"/>
      <c r="AB263" s="13"/>
      <c r="AC263" s="22" t="str">
        <f aca="true">IF(OR($U263="",$B263=""),"",IF($AA263&lt;&gt;"",$AA263-$B263,TODAY()-$B263))</f>
        <v/>
      </c>
      <c r="AD263" s="22" t="str">
        <f aca="true">IF($W263="","",IF($Y263="Closed",IF($AA263="","Closed",IF($AA263&lt;=$W263,"Closed on time","Closed late")),IF(TODAY()&gt;$W263,"Overdue","Within time")))</f>
        <v/>
      </c>
      <c r="AE263" s="23"/>
      <c r="AF263" s="13"/>
      <c r="AG263" s="13"/>
      <c r="AH263" s="13"/>
      <c r="AI263" s="13"/>
      <c r="AJ263" s="13"/>
    </row>
    <row r="264" customFormat="false" ht="15" hidden="false" customHeight="false" outlineLevel="0" collapsed="false">
      <c r="A264" s="22" t="str">
        <f aca="false">IF($C264="","","R"&amp;TEXT(ROW()-4,"00000"))</f>
        <v>R00260</v>
      </c>
      <c r="B264" s="17" t="n">
        <v>46227</v>
      </c>
      <c r="C264" s="13" t="s">
        <v>281</v>
      </c>
      <c r="D264" s="22" t="str">
        <f aca="false">IF($C264="","",IFERROR(INDEX(Asset_Register!$C$5:$C$1000,MATCH($C264,Asset_Register!$A$5:$A$1000,0)),"Not in register"))</f>
        <v>Transformer TX-01</v>
      </c>
      <c r="E264" s="22" t="str">
        <f aca="false">IF($C264="","",IFERROR(INDEX(Asset_Register!$D$5:$D$1000,MATCH($C264,Asset_Register!$A$5:$A$1000,0)),"Not in register"))</f>
        <v>Substation</v>
      </c>
      <c r="F264" s="22" t="str">
        <f aca="false">IF($C264="","",IFERROR(INDEX(Asset_Register!$R$5:$R$1000,MATCH($C264,Asset_Register!$A$5:$A$1000,0)),"Not in register"))</f>
        <v>A</v>
      </c>
      <c r="G264" s="22" t="n">
        <f aca="false">IF($C264="","",IFERROR(INDEX(Asset_Register!$Q$5:$Q$1000,MATCH($C264,Asset_Register!$A$5:$A$1000,0)),"Not in register"))</f>
        <v>86</v>
      </c>
      <c r="H264" s="13" t="s">
        <v>59</v>
      </c>
      <c r="I264" s="13" t="s">
        <v>55</v>
      </c>
      <c r="J264" s="23" t="s">
        <v>380</v>
      </c>
      <c r="K264" s="13" t="n">
        <v>3</v>
      </c>
      <c r="L264" s="13" t="s">
        <v>367</v>
      </c>
      <c r="M264" s="13" t="n">
        <v>4</v>
      </c>
      <c r="N264" s="13" t="n">
        <v>15</v>
      </c>
      <c r="O264" s="13" t="s">
        <v>360</v>
      </c>
      <c r="P264" s="13"/>
      <c r="Q264" s="22" t="str">
        <f aca="false">IF($C264="","",IF($P264&lt;&gt;"",$P264,IF(AND(ISNUMBER($K264),ISNUMBER($M264),ISNUMBER($N264)),IF($O264="Lower is worse",IF($K264&lt;=$N264,"Danger",IF($K264&lt;=$M264,"Alert","OK")),IF($K264&gt;=$N264,"Danger",IF($K264&gt;=$M264,"Alert","OK"))),"Not set")))</f>
        <v>OK</v>
      </c>
      <c r="R264" s="22" t="n">
        <f aca="false">IF(OR($Q264="",$Q264="Not set"),"",MATCH($Q264,Lists!$F$2:$F$4,0)-1)</f>
        <v>0</v>
      </c>
      <c r="S264" s="23"/>
      <c r="T264" s="23"/>
      <c r="U264" s="22" t="str">
        <f aca="false">IF(OR($Q264="",$Q264="OK",$Q264="Not set",NOT(ISNUMBER($G264))),"",ROUND($G264*IF($Q264="Danger",Lists!$M$15,Lists!$M$16),0))</f>
        <v/>
      </c>
      <c r="V264" s="22" t="str">
        <f aca="false">IF($U264="","",IF(OR($Q264="Danger",$U264&gt;=Lists!$M$10),"P1",IF($U264&gt;=Lists!$M$11,"P2","P3")))</f>
        <v/>
      </c>
      <c r="W264" s="24" t="str">
        <f aca="false">IF(OR($V264="",$B264=""),"",$B264+INDEX(Lists!$N$10:$N$12,MATCH($V264,Lists!$L$10:$L$12,0)))</f>
        <v/>
      </c>
      <c r="X264" s="13"/>
      <c r="Y264" s="13" t="s">
        <v>361</v>
      </c>
      <c r="Z264" s="13" t="s">
        <v>381</v>
      </c>
      <c r="AA264" s="17"/>
      <c r="AB264" s="13"/>
      <c r="AC264" s="22" t="str">
        <f aca="true">IF(OR($U264="",$B264=""),"",IF($AA264&lt;&gt;"",$AA264-$B264,TODAY()-$B264))</f>
        <v/>
      </c>
      <c r="AD264" s="22" t="str">
        <f aca="true">IF($W264="","",IF($Y264="Closed",IF($AA264="","Closed",IF($AA264&lt;=$W264,"Closed on time","Closed late")),IF(TODAY()&gt;$W264,"Overdue","Within time")))</f>
        <v/>
      </c>
      <c r="AE264" s="23"/>
      <c r="AF264" s="13"/>
      <c r="AG264" s="13"/>
      <c r="AH264" s="13"/>
      <c r="AI264" s="13"/>
      <c r="AJ264" s="13"/>
    </row>
    <row r="265" customFormat="false" ht="15" hidden="false" customHeight="false" outlineLevel="0" collapsed="false">
      <c r="A265" s="22" t="str">
        <f aca="false">IF($C265="","","R"&amp;TEXT(ROW()-4,"00000"))</f>
        <v>R00261</v>
      </c>
      <c r="B265" s="17" t="n">
        <v>46227</v>
      </c>
      <c r="C265" s="13" t="s">
        <v>287</v>
      </c>
      <c r="D265" s="22" t="str">
        <f aca="false">IF($C265="","",IFERROR(INDEX(Asset_Register!$C$5:$C$1000,MATCH($C265,Asset_Register!$A$5:$A$1000,0)),"Not in register"))</f>
        <v>Acid plant MCC</v>
      </c>
      <c r="E265" s="22" t="str">
        <f aca="false">IF($C265="","",IFERROR(INDEX(Asset_Register!$D$5:$D$1000,MATCH($C265,Asset_Register!$A$5:$A$1000,0)),"Not in register"))</f>
        <v>Substation</v>
      </c>
      <c r="F265" s="22" t="str">
        <f aca="false">IF($C265="","",IFERROR(INDEX(Asset_Register!$R$5:$R$1000,MATCH($C265,Asset_Register!$A$5:$A$1000,0)),"Not in register"))</f>
        <v>A</v>
      </c>
      <c r="G265" s="22" t="n">
        <f aca="false">IF($C265="","",IFERROR(INDEX(Asset_Register!$Q$5:$Q$1000,MATCH($C265,Asset_Register!$A$5:$A$1000,0)),"Not in register"))</f>
        <v>82</v>
      </c>
      <c r="H265" s="13" t="s">
        <v>54</v>
      </c>
      <c r="I265" s="13" t="s">
        <v>55</v>
      </c>
      <c r="J265" s="23" t="s">
        <v>382</v>
      </c>
      <c r="K265" s="13" t="n">
        <v>3</v>
      </c>
      <c r="L265" s="13" t="s">
        <v>367</v>
      </c>
      <c r="M265" s="13" t="n">
        <v>4</v>
      </c>
      <c r="N265" s="13" t="n">
        <v>15</v>
      </c>
      <c r="O265" s="13" t="s">
        <v>360</v>
      </c>
      <c r="P265" s="13"/>
      <c r="Q265" s="22" t="str">
        <f aca="false">IF($C265="","",IF($P265&lt;&gt;"",$P265,IF(AND(ISNUMBER($K265),ISNUMBER($M265),ISNUMBER($N265)),IF($O265="Lower is worse",IF($K265&lt;=$N265,"Danger",IF($K265&lt;=$M265,"Alert","OK")),IF($K265&gt;=$N265,"Danger",IF($K265&gt;=$M265,"Alert","OK"))),"Not set")))</f>
        <v>OK</v>
      </c>
      <c r="R265" s="22" t="n">
        <f aca="false">IF(OR($Q265="",$Q265="Not set"),"",MATCH($Q265,Lists!$F$2:$F$4,0)-1)</f>
        <v>0</v>
      </c>
      <c r="S265" s="23"/>
      <c r="T265" s="23"/>
      <c r="U265" s="22" t="str">
        <f aca="false">IF(OR($Q265="",$Q265="OK",$Q265="Not set",NOT(ISNUMBER($G265))),"",ROUND($G265*IF($Q265="Danger",Lists!$M$15,Lists!$M$16),0))</f>
        <v/>
      </c>
      <c r="V265" s="22" t="str">
        <f aca="false">IF($U265="","",IF(OR($Q265="Danger",$U265&gt;=Lists!$M$10),"P1",IF($U265&gt;=Lists!$M$11,"P2","P3")))</f>
        <v/>
      </c>
      <c r="W265" s="24" t="str">
        <f aca="false">IF(OR($V265="",$B265=""),"",$B265+INDEX(Lists!$N$10:$N$12,MATCH($V265,Lists!$L$10:$L$12,0)))</f>
        <v/>
      </c>
      <c r="X265" s="13"/>
      <c r="Y265" s="13" t="s">
        <v>361</v>
      </c>
      <c r="Z265" s="13" t="s">
        <v>53</v>
      </c>
      <c r="AA265" s="17"/>
      <c r="AB265" s="13"/>
      <c r="AC265" s="22" t="str">
        <f aca="true">IF(OR($U265="",$B265=""),"",IF($AA265&lt;&gt;"",$AA265-$B265,TODAY()-$B265))</f>
        <v/>
      </c>
      <c r="AD265" s="22" t="str">
        <f aca="true">IF($W265="","",IF($Y265="Closed",IF($AA265="","Closed",IF($AA265&lt;=$W265,"Closed on time","Closed late")),IF(TODAY()&gt;$W265,"Overdue","Within time")))</f>
        <v/>
      </c>
      <c r="AE265" s="23"/>
      <c r="AF265" s="13"/>
      <c r="AG265" s="13"/>
      <c r="AH265" s="13"/>
      <c r="AI265" s="13"/>
      <c r="AJ265" s="13"/>
    </row>
    <row r="266" customFormat="false" ht="15" hidden="false" customHeight="false" outlineLevel="0" collapsed="false">
      <c r="A266" s="22" t="str">
        <f aca="false">IF($C266="","","R"&amp;TEXT(ROW()-4,"00000"))</f>
        <v>R00262</v>
      </c>
      <c r="B266" s="17" t="n">
        <v>46231</v>
      </c>
      <c r="C266" s="13" t="s">
        <v>291</v>
      </c>
      <c r="D266" s="22" t="str">
        <f aca="false">IF($C266="","",IFERROR(INDEX(Asset_Register!$C$5:$C$1000,MATCH($C266,Asset_Register!$A$5:$A$1000,0)),"Not in register"))</f>
        <v>Diesel generator Gen 1</v>
      </c>
      <c r="E266" s="22" t="str">
        <f aca="false">IF($C266="","",IFERROR(INDEX(Asset_Register!$D$5:$D$1000,MATCH($C266,Asset_Register!$A$5:$A$1000,0)),"Not in register"))</f>
        <v>Power plant</v>
      </c>
      <c r="F266" s="22" t="str">
        <f aca="false">IF($C266="","",IFERROR(INDEX(Asset_Register!$R$5:$R$1000,MATCH($C266,Asset_Register!$A$5:$A$1000,0)),"Not in register"))</f>
        <v>A</v>
      </c>
      <c r="G266" s="22" t="n">
        <f aca="false">IF($C266="","",IFERROR(INDEX(Asset_Register!$Q$5:$Q$1000,MATCH($C266,Asset_Register!$A$5:$A$1000,0)),"Not in register"))</f>
        <v>83</v>
      </c>
      <c r="H266" s="13" t="s">
        <v>78</v>
      </c>
      <c r="I266" s="13" t="s">
        <v>79</v>
      </c>
      <c r="J266" s="23" t="s">
        <v>383</v>
      </c>
      <c r="K266" s="13" t="n">
        <v>510</v>
      </c>
      <c r="L266" s="13" t="s">
        <v>367</v>
      </c>
      <c r="M266" s="13" t="n">
        <v>520</v>
      </c>
      <c r="N266" s="13" t="n">
        <v>580</v>
      </c>
      <c r="O266" s="13" t="s">
        <v>360</v>
      </c>
      <c r="P266" s="13"/>
      <c r="Q266" s="22" t="str">
        <f aca="false">IF($C266="","",IF($P266&lt;&gt;"",$P266,IF(AND(ISNUMBER($K266),ISNUMBER($M266),ISNUMBER($N266)),IF($O266="Lower is worse",IF($K266&lt;=$N266,"Danger",IF($K266&lt;=$M266,"Alert","OK")),IF($K266&gt;=$N266,"Danger",IF($K266&gt;=$M266,"Alert","OK"))),"Not set")))</f>
        <v>OK</v>
      </c>
      <c r="R266" s="22" t="n">
        <f aca="false">IF(OR($Q266="",$Q266="Not set"),"",MATCH($Q266,Lists!$F$2:$F$4,0)-1)</f>
        <v>0</v>
      </c>
      <c r="S266" s="23"/>
      <c r="T266" s="23"/>
      <c r="U266" s="22" t="str">
        <f aca="false">IF(OR($Q266="",$Q266="OK",$Q266="Not set",NOT(ISNUMBER($G266))),"",ROUND($G266*IF($Q266="Danger",Lists!$M$15,Lists!$M$16),0))</f>
        <v/>
      </c>
      <c r="V266" s="22" t="str">
        <f aca="false">IF($U266="","",IF(OR($Q266="Danger",$U266&gt;=Lists!$M$10),"P1",IF($U266&gt;=Lists!$M$11,"P2","P3")))</f>
        <v/>
      </c>
      <c r="W266" s="24" t="str">
        <f aca="false">IF(OR($V266="",$B266=""),"",$B266+INDEX(Lists!$N$10:$N$12,MATCH($V266,Lists!$L$10:$L$12,0)))</f>
        <v/>
      </c>
      <c r="X266" s="13"/>
      <c r="Y266" s="13" t="s">
        <v>361</v>
      </c>
      <c r="Z266" s="13" t="s">
        <v>82</v>
      </c>
      <c r="AA266" s="17"/>
      <c r="AB266" s="13"/>
      <c r="AC266" s="22" t="str">
        <f aca="true">IF(OR($U266="",$B266=""),"",IF($AA266&lt;&gt;"",$AA266-$B266,TODAY()-$B266))</f>
        <v/>
      </c>
      <c r="AD266" s="22" t="str">
        <f aca="true">IF($W266="","",IF($Y266="Closed",IF($AA266="","Closed",IF($AA266&lt;=$W266,"Closed on time","Closed late")),IF(TODAY()&gt;$W266,"Overdue","Within time")))</f>
        <v/>
      </c>
      <c r="AE266" s="23"/>
      <c r="AF266" s="13"/>
      <c r="AG266" s="13"/>
      <c r="AH266" s="13"/>
      <c r="AI266" s="13"/>
      <c r="AJ266" s="13"/>
    </row>
    <row r="267" customFormat="false" ht="23.85" hidden="false" customHeight="false" outlineLevel="0" collapsed="false">
      <c r="A267" s="22" t="str">
        <f aca="false">IF($C267="","","R"&amp;TEXT(ROW()-4,"00000"))</f>
        <v>R00263</v>
      </c>
      <c r="B267" s="17" t="n">
        <v>46231</v>
      </c>
      <c r="C267" s="13" t="s">
        <v>297</v>
      </c>
      <c r="D267" s="22" t="str">
        <f aca="false">IF($C267="","",IFERROR(INDEX(Asset_Register!$C$5:$C$1000,MATCH($C267,Asset_Register!$A$5:$A$1000,0)),"Not in register"))</f>
        <v>Diesel generator Gen 2</v>
      </c>
      <c r="E267" s="22" t="str">
        <f aca="false">IF($C267="","",IFERROR(INDEX(Asset_Register!$D$5:$D$1000,MATCH($C267,Asset_Register!$A$5:$A$1000,0)),"Not in register"))</f>
        <v>Power plant</v>
      </c>
      <c r="F267" s="22" t="str">
        <f aca="false">IF($C267="","",IFERROR(INDEX(Asset_Register!$R$5:$R$1000,MATCH($C267,Asset_Register!$A$5:$A$1000,0)),"Not in register"))</f>
        <v>A</v>
      </c>
      <c r="G267" s="22" t="n">
        <f aca="false">IF($C267="","",IFERROR(INDEX(Asset_Register!$Q$5:$Q$1000,MATCH($C267,Asset_Register!$A$5:$A$1000,0)),"Not in register"))</f>
        <v>79</v>
      </c>
      <c r="H267" s="13" t="s">
        <v>78</v>
      </c>
      <c r="I267" s="13" t="s">
        <v>79</v>
      </c>
      <c r="J267" s="23" t="s">
        <v>384</v>
      </c>
      <c r="K267" s="13" t="n">
        <v>30</v>
      </c>
      <c r="L267" s="13" t="s">
        <v>367</v>
      </c>
      <c r="M267" s="13" t="n">
        <v>50</v>
      </c>
      <c r="N267" s="13" t="n">
        <v>80</v>
      </c>
      <c r="O267" s="13" t="s">
        <v>360</v>
      </c>
      <c r="P267" s="13"/>
      <c r="Q267" s="22" t="str">
        <f aca="false">IF($C267="","",IF($P267&lt;&gt;"",$P267,IF(AND(ISNUMBER($K267),ISNUMBER($M267),ISNUMBER($N267)),IF($O267="Lower is worse",IF($K267&lt;=$N267,"Danger",IF($K267&lt;=$M267,"Alert","OK")),IF($K267&gt;=$N267,"Danger",IF($K267&gt;=$M267,"Alert","OK"))),"Not set")))</f>
        <v>OK</v>
      </c>
      <c r="R267" s="22" t="n">
        <f aca="false">IF(OR($Q267="",$Q267="Not set"),"",MATCH($Q267,Lists!$F$2:$F$4,0)-1)</f>
        <v>0</v>
      </c>
      <c r="S267" s="23"/>
      <c r="T267" s="23"/>
      <c r="U267" s="22" t="str">
        <f aca="false">IF(OR($Q267="",$Q267="OK",$Q267="Not set",NOT(ISNUMBER($G267))),"",ROUND($G267*IF($Q267="Danger",Lists!$M$15,Lists!$M$16),0))</f>
        <v/>
      </c>
      <c r="V267" s="22" t="str">
        <f aca="false">IF($U267="","",IF(OR($Q267="Danger",$U267&gt;=Lists!$M$10),"P1",IF($U267&gt;=Lists!$M$11,"P2","P3")))</f>
        <v/>
      </c>
      <c r="W267" s="24" t="str">
        <f aca="false">IF(OR($V267="",$B267=""),"",$B267+INDEX(Lists!$N$10:$N$12,MATCH($V267,Lists!$L$10:$L$12,0)))</f>
        <v/>
      </c>
      <c r="X267" s="13"/>
      <c r="Y267" s="13" t="s">
        <v>361</v>
      </c>
      <c r="Z267" s="13" t="s">
        <v>82</v>
      </c>
      <c r="AA267" s="17"/>
      <c r="AB267" s="13"/>
      <c r="AC267" s="22" t="str">
        <f aca="true">IF(OR($U267="",$B267=""),"",IF($AA267&lt;&gt;"",$AA267-$B267,TODAY()-$B267))</f>
        <v/>
      </c>
      <c r="AD267" s="22" t="str">
        <f aca="true">IF($W267="","",IF($Y267="Closed",IF($AA267="","Closed",IF($AA267&lt;=$W267,"Closed on time","Closed late")),IF(TODAY()&gt;$W267,"Overdue","Within time")))</f>
        <v/>
      </c>
      <c r="AE267" s="23"/>
      <c r="AF267" s="13"/>
      <c r="AG267" s="13"/>
      <c r="AH267" s="13"/>
      <c r="AI267" s="13"/>
      <c r="AJ267" s="13"/>
    </row>
    <row r="268" customFormat="false" ht="15" hidden="false" customHeight="false" outlineLevel="0" collapsed="false">
      <c r="A268" s="22" t="str">
        <f aca="false">IF($C268="","","R"&amp;TEXT(ROW()-4,"00000"))</f>
        <v>R00264</v>
      </c>
      <c r="B268" s="17" t="n">
        <v>46231</v>
      </c>
      <c r="C268" s="13" t="s">
        <v>300</v>
      </c>
      <c r="D268" s="22" t="str">
        <f aca="false">IF($C268="","",IFERROR(INDEX(Asset_Register!$C$5:$C$1000,MATCH($C268,Asset_Register!$A$5:$A$1000,0)),"Not in register"))</f>
        <v>Diesel generator Gen 3</v>
      </c>
      <c r="E268" s="22" t="str">
        <f aca="false">IF($C268="","",IFERROR(INDEX(Asset_Register!$D$5:$D$1000,MATCH($C268,Asset_Register!$A$5:$A$1000,0)),"Not in register"))</f>
        <v>Power plant</v>
      </c>
      <c r="F268" s="22" t="str">
        <f aca="false">IF($C268="","",IFERROR(INDEX(Asset_Register!$R$5:$R$1000,MATCH($C268,Asset_Register!$A$5:$A$1000,0)),"Not in register"))</f>
        <v>A</v>
      </c>
      <c r="G268" s="22" t="n">
        <f aca="false">IF($C268="","",IFERROR(INDEX(Asset_Register!$Q$5:$Q$1000,MATCH($C268,Asset_Register!$A$5:$A$1000,0)),"Not in register"))</f>
        <v>79</v>
      </c>
      <c r="H268" s="13" t="s">
        <v>78</v>
      </c>
      <c r="I268" s="13" t="s">
        <v>79</v>
      </c>
      <c r="J268" s="23" t="s">
        <v>383</v>
      </c>
      <c r="K268" s="13" t="n">
        <v>466</v>
      </c>
      <c r="L268" s="13" t="s">
        <v>367</v>
      </c>
      <c r="M268" s="13" t="n">
        <v>520</v>
      </c>
      <c r="N268" s="13" t="n">
        <v>580</v>
      </c>
      <c r="O268" s="13" t="s">
        <v>360</v>
      </c>
      <c r="P268" s="13"/>
      <c r="Q268" s="22" t="str">
        <f aca="false">IF($C268="","",IF($P268&lt;&gt;"",$P268,IF(AND(ISNUMBER($K268),ISNUMBER($M268),ISNUMBER($N268)),IF($O268="Lower is worse",IF($K268&lt;=$N268,"Danger",IF($K268&lt;=$M268,"Alert","OK")),IF($K268&gt;=$N268,"Danger",IF($K268&gt;=$M268,"Alert","OK"))),"Not set")))</f>
        <v>OK</v>
      </c>
      <c r="R268" s="22" t="n">
        <f aca="false">IF(OR($Q268="",$Q268="Not set"),"",MATCH($Q268,Lists!$F$2:$F$4,0)-1)</f>
        <v>0</v>
      </c>
      <c r="S268" s="23"/>
      <c r="T268" s="23"/>
      <c r="U268" s="22" t="str">
        <f aca="false">IF(OR($Q268="",$Q268="OK",$Q268="Not set",NOT(ISNUMBER($G268))),"",ROUND($G268*IF($Q268="Danger",Lists!$M$15,Lists!$M$16),0))</f>
        <v/>
      </c>
      <c r="V268" s="22" t="str">
        <f aca="false">IF($U268="","",IF(OR($Q268="Danger",$U268&gt;=Lists!$M$10),"P1",IF($U268&gt;=Lists!$M$11,"P2","P3")))</f>
        <v/>
      </c>
      <c r="W268" s="24" t="str">
        <f aca="false">IF(OR($V268="",$B268=""),"",$B268+INDEX(Lists!$N$10:$N$12,MATCH($V268,Lists!$L$10:$L$12,0)))</f>
        <v/>
      </c>
      <c r="X268" s="13"/>
      <c r="Y268" s="13" t="s">
        <v>361</v>
      </c>
      <c r="Z268" s="13" t="s">
        <v>82</v>
      </c>
      <c r="AA268" s="17"/>
      <c r="AB268" s="13"/>
      <c r="AC268" s="22" t="str">
        <f aca="true">IF(OR($U268="",$B268=""),"",IF($AA268&lt;&gt;"",$AA268-$B268,TODAY()-$B268))</f>
        <v/>
      </c>
      <c r="AD268" s="22" t="str">
        <f aca="true">IF($W268="","",IF($Y268="Closed",IF($AA268="","Closed",IF($AA268&lt;=$W268,"Closed on time","Closed late")),IF(TODAY()&gt;$W268,"Overdue","Within time")))</f>
        <v/>
      </c>
      <c r="AE268" s="23"/>
      <c r="AF268" s="13"/>
      <c r="AG268" s="13"/>
      <c r="AH268" s="13"/>
      <c r="AI268" s="13"/>
      <c r="AJ268" s="13"/>
    </row>
    <row r="269" customFormat="false" ht="15" hidden="false" customHeight="false" outlineLevel="0" collapsed="false">
      <c r="A269" s="22" t="str">
        <f aca="false">IF($C269="","","R"&amp;TEXT(ROW()-4,"00000"))</f>
        <v>R00265</v>
      </c>
      <c r="B269" s="17" t="n">
        <v>46231</v>
      </c>
      <c r="C269" s="13" t="s">
        <v>303</v>
      </c>
      <c r="D269" s="22" t="str">
        <f aca="false">IF($C269="","",IFERROR(INDEX(Asset_Register!$C$5:$C$1000,MATCH($C269,Asset_Register!$A$5:$A$1000,0)),"Not in register"))</f>
        <v>Diesel generator Gen 4</v>
      </c>
      <c r="E269" s="22" t="str">
        <f aca="false">IF($C269="","",IFERROR(INDEX(Asset_Register!$D$5:$D$1000,MATCH($C269,Asset_Register!$A$5:$A$1000,0)),"Not in register"))</f>
        <v>Power plant</v>
      </c>
      <c r="F269" s="22" t="str">
        <f aca="false">IF($C269="","",IFERROR(INDEX(Asset_Register!$R$5:$R$1000,MATCH($C269,Asset_Register!$A$5:$A$1000,0)),"Not in register"))</f>
        <v>A</v>
      </c>
      <c r="G269" s="22" t="n">
        <f aca="false">IF($C269="","",IFERROR(INDEX(Asset_Register!$Q$5:$Q$1000,MATCH($C269,Asset_Register!$A$5:$A$1000,0)),"Not in register"))</f>
        <v>92</v>
      </c>
      <c r="H269" s="13" t="s">
        <v>78</v>
      </c>
      <c r="I269" s="13" t="s">
        <v>79</v>
      </c>
      <c r="J269" s="23" t="s">
        <v>385</v>
      </c>
      <c r="K269" s="13" t="n">
        <v>3.7</v>
      </c>
      <c r="L269" s="13" t="s">
        <v>386</v>
      </c>
      <c r="M269" s="13" t="n">
        <v>3.5</v>
      </c>
      <c r="N269" s="13" t="n">
        <v>2.5</v>
      </c>
      <c r="O269" s="13" t="s">
        <v>375</v>
      </c>
      <c r="P269" s="13"/>
      <c r="Q269" s="22" t="str">
        <f aca="false">IF($C269="","",IF($P269&lt;&gt;"",$P269,IF(AND(ISNUMBER($K269),ISNUMBER($M269),ISNUMBER($N269)),IF($O269="Lower is worse",IF($K269&lt;=$N269,"Danger",IF($K269&lt;=$M269,"Alert","OK")),IF($K269&gt;=$N269,"Danger",IF($K269&gt;=$M269,"Alert","OK"))),"Not set")))</f>
        <v>OK</v>
      </c>
      <c r="R269" s="22" t="n">
        <f aca="false">IF(OR($Q269="",$Q269="Not set"),"",MATCH($Q269,Lists!$F$2:$F$4,0)-1)</f>
        <v>0</v>
      </c>
      <c r="S269" s="23"/>
      <c r="T269" s="23"/>
      <c r="U269" s="22" t="str">
        <f aca="false">IF(OR($Q269="",$Q269="OK",$Q269="Not set",NOT(ISNUMBER($G269))),"",ROUND($G269*IF($Q269="Danger",Lists!$M$15,Lists!$M$16),0))</f>
        <v/>
      </c>
      <c r="V269" s="22" t="str">
        <f aca="false">IF($U269="","",IF(OR($Q269="Danger",$U269&gt;=Lists!$M$10),"P1",IF($U269&gt;=Lists!$M$11,"P2","P3")))</f>
        <v/>
      </c>
      <c r="W269" s="24" t="str">
        <f aca="false">IF(OR($V269="",$B269=""),"",$B269+INDEX(Lists!$N$10:$N$12,MATCH($V269,Lists!$L$10:$L$12,0)))</f>
        <v/>
      </c>
      <c r="X269" s="13"/>
      <c r="Y269" s="13" t="s">
        <v>361</v>
      </c>
      <c r="Z269" s="13" t="s">
        <v>82</v>
      </c>
      <c r="AA269" s="17"/>
      <c r="AB269" s="13"/>
      <c r="AC269" s="22" t="str">
        <f aca="true">IF(OR($U269="",$B269=""),"",IF($AA269&lt;&gt;"",$AA269-$B269,TODAY()-$B269))</f>
        <v/>
      </c>
      <c r="AD269" s="22" t="str">
        <f aca="true">IF($W269="","",IF($Y269="Closed",IF($AA269="","Closed",IF($AA269&lt;=$W269,"Closed on time","Closed late")),IF(TODAY()&gt;$W269,"Overdue","Within time")))</f>
        <v/>
      </c>
      <c r="AE269" s="23"/>
      <c r="AF269" s="13"/>
      <c r="AG269" s="13"/>
      <c r="AH269" s="13"/>
      <c r="AI269" s="13"/>
      <c r="AJ269" s="13"/>
    </row>
    <row r="270" customFormat="false" ht="15" hidden="false" customHeight="false" outlineLevel="0" collapsed="false">
      <c r="A270" s="22" t="str">
        <f aca="false">IF($C270="","","R"&amp;TEXT(ROW()-4,"00000"))</f>
        <v>R00266</v>
      </c>
      <c r="B270" s="17" t="n">
        <v>46235</v>
      </c>
      <c r="C270" s="13" t="s">
        <v>242</v>
      </c>
      <c r="D270" s="22" t="str">
        <f aca="false">IF($C270="","",IFERROR(INDEX(Asset_Register!$C$5:$C$1000,MATCH($C270,Asset_Register!$A$5:$A$1000,0)),"Not in register"))</f>
        <v>Molten sulphur pump</v>
      </c>
      <c r="E270" s="22" t="str">
        <f aca="false">IF($C270="","",IFERROR(INDEX(Asset_Register!$D$5:$D$1000,MATCH($C270,Asset_Register!$A$5:$A$1000,0)),"Not in register"))</f>
        <v>Acid plant</v>
      </c>
      <c r="F270" s="22" t="str">
        <f aca="false">IF($C270="","",IFERROR(INDEX(Asset_Register!$R$5:$R$1000,MATCH($C270,Asset_Register!$A$5:$A$1000,0)),"Not in register"))</f>
        <v>B</v>
      </c>
      <c r="G270" s="22" t="n">
        <f aca="false">IF($C270="","",IFERROR(INDEX(Asset_Register!$Q$5:$Q$1000,MATCH($C270,Asset_Register!$A$5:$A$1000,0)),"Not in register"))</f>
        <v>61</v>
      </c>
      <c r="H270" s="13" t="s">
        <v>48</v>
      </c>
      <c r="I270" s="13" t="s">
        <v>171</v>
      </c>
      <c r="J270" s="23" t="s">
        <v>358</v>
      </c>
      <c r="K270" s="13" t="n">
        <v>2.8</v>
      </c>
      <c r="L270" s="13" t="s">
        <v>359</v>
      </c>
      <c r="M270" s="13" t="n">
        <v>4.5</v>
      </c>
      <c r="N270" s="13" t="n">
        <v>7.1</v>
      </c>
      <c r="O270" s="13" t="s">
        <v>360</v>
      </c>
      <c r="P270" s="13"/>
      <c r="Q270" s="22" t="str">
        <f aca="false">IF($C270="","",IF($P270&lt;&gt;"",$P270,IF(AND(ISNUMBER($K270),ISNUMBER($M270),ISNUMBER($N270)),IF($O270="Lower is worse",IF($K270&lt;=$N270,"Danger",IF($K270&lt;=$M270,"Alert","OK")),IF($K270&gt;=$N270,"Danger",IF($K270&gt;=$M270,"Alert","OK"))),"Not set")))</f>
        <v>OK</v>
      </c>
      <c r="R270" s="22" t="n">
        <f aca="false">IF(OR($Q270="",$Q270="Not set"),"",MATCH($Q270,Lists!$F$2:$F$4,0)-1)</f>
        <v>0</v>
      </c>
      <c r="S270" s="23"/>
      <c r="T270" s="23"/>
      <c r="U270" s="22" t="str">
        <f aca="false">IF(OR($Q270="",$Q270="OK",$Q270="Not set",NOT(ISNUMBER($G270))),"",ROUND($G270*IF($Q270="Danger",Lists!$M$15,Lists!$M$16),0))</f>
        <v/>
      </c>
      <c r="V270" s="22" t="str">
        <f aca="false">IF($U270="","",IF(OR($Q270="Danger",$U270&gt;=Lists!$M$10),"P1",IF($U270&gt;=Lists!$M$11,"P2","P3")))</f>
        <v/>
      </c>
      <c r="W270" s="24" t="str">
        <f aca="false">IF(OR($V270="",$B270=""),"",$B270+INDEX(Lists!$N$10:$N$12,MATCH($V270,Lists!$L$10:$L$12,0)))</f>
        <v/>
      </c>
      <c r="X270" s="13"/>
      <c r="Y270" s="13" t="s">
        <v>361</v>
      </c>
      <c r="Z270" s="13" t="s">
        <v>53</v>
      </c>
      <c r="AA270" s="17"/>
      <c r="AB270" s="13"/>
      <c r="AC270" s="22" t="str">
        <f aca="true">IF(OR($U270="",$B270=""),"",IF($AA270&lt;&gt;"",$AA270-$B270,TODAY()-$B270))</f>
        <v/>
      </c>
      <c r="AD270" s="22" t="str">
        <f aca="true">IF($W270="","",IF($Y270="Closed",IF($AA270="","Closed",IF($AA270&lt;=$W270,"Closed on time","Closed late")),IF(TODAY()&gt;$W270,"Overdue","Within time")))</f>
        <v/>
      </c>
      <c r="AE270" s="23"/>
      <c r="AF270" s="13"/>
      <c r="AG270" s="13"/>
      <c r="AH270" s="13"/>
      <c r="AI270" s="13"/>
      <c r="AJ270" s="13"/>
    </row>
    <row r="271" customFormat="false" ht="15" hidden="false" customHeight="false" outlineLevel="0" collapsed="false">
      <c r="A271" s="22" t="str">
        <f aca="false">IF($C271="","","R"&amp;TEXT(ROW()-4,"00000"))</f>
        <v>R00267</v>
      </c>
      <c r="B271" s="17" t="n">
        <v>46235</v>
      </c>
      <c r="C271" s="13" t="s">
        <v>271</v>
      </c>
      <c r="D271" s="22" t="str">
        <f aca="false">IF($C271="","",IFERROR(INDEX(Asset_Register!$C$5:$C$1000,MATCH($C271,Asset_Register!$A$5:$A$1000,0)),"Not in register"))</f>
        <v>Instrument air receiver</v>
      </c>
      <c r="E271" s="22" t="str">
        <f aca="false">IF($C271="","",IFERROR(INDEX(Asset_Register!$D$5:$D$1000,MATCH($C271,Asset_Register!$A$5:$A$1000,0)),"Not in register"))</f>
        <v>Acid plant</v>
      </c>
      <c r="F271" s="22" t="str">
        <f aca="false">IF($C271="","",IFERROR(INDEX(Asset_Register!$R$5:$R$1000,MATCH($C271,Asset_Register!$A$5:$A$1000,0)),"Not in register"))</f>
        <v>B</v>
      </c>
      <c r="G271" s="22" t="n">
        <f aca="false">IF($C271="","",IFERROR(INDEX(Asset_Register!$Q$5:$Q$1000,MATCH($C271,Asset_Register!$A$5:$A$1000,0)),"Not in register"))</f>
        <v>53</v>
      </c>
      <c r="H271" s="13" t="s">
        <v>69</v>
      </c>
      <c r="I271" s="13" t="s">
        <v>172</v>
      </c>
      <c r="J271" s="23" t="s">
        <v>362</v>
      </c>
      <c r="K271" s="13" t="n">
        <v>14</v>
      </c>
      <c r="L271" s="13" t="s">
        <v>363</v>
      </c>
      <c r="M271" s="13" t="n">
        <v>30</v>
      </c>
      <c r="N271" s="13" t="n">
        <v>40</v>
      </c>
      <c r="O271" s="13" t="s">
        <v>360</v>
      </c>
      <c r="P271" s="13"/>
      <c r="Q271" s="22" t="str">
        <f aca="false">IF($C271="","",IF($P271&lt;&gt;"",$P271,IF(AND(ISNUMBER($K271),ISNUMBER($M271),ISNUMBER($N271)),IF($O271="Lower is worse",IF($K271&lt;=$N271,"Danger",IF($K271&lt;=$M271,"Alert","OK")),IF($K271&gt;=$N271,"Danger",IF($K271&gt;=$M271,"Alert","OK"))),"Not set")))</f>
        <v>OK</v>
      </c>
      <c r="R271" s="22" t="n">
        <f aca="false">IF(OR($Q271="",$Q271="Not set"),"",MATCH($Q271,Lists!$F$2:$F$4,0)-1)</f>
        <v>0</v>
      </c>
      <c r="S271" s="23"/>
      <c r="T271" s="23"/>
      <c r="U271" s="22" t="str">
        <f aca="false">IF(OR($Q271="",$Q271="OK",$Q271="Not set",NOT(ISNUMBER($G271))),"",ROUND($G271*IF($Q271="Danger",Lists!$M$15,Lists!$M$16),0))</f>
        <v/>
      </c>
      <c r="V271" s="22" t="str">
        <f aca="false">IF($U271="","",IF(OR($Q271="Danger",$U271&gt;=Lists!$M$10),"P1",IF($U271&gt;=Lists!$M$11,"P2","P3")))</f>
        <v/>
      </c>
      <c r="W271" s="24" t="str">
        <f aca="false">IF(OR($V271="",$B271=""),"",$B271+INDEX(Lists!$N$10:$N$12,MATCH($V271,Lists!$L$10:$L$12,0)))</f>
        <v/>
      </c>
      <c r="X271" s="13"/>
      <c r="Y271" s="13" t="s">
        <v>361</v>
      </c>
      <c r="Z271" s="13" t="s">
        <v>53</v>
      </c>
      <c r="AA271" s="17"/>
      <c r="AB271" s="13"/>
      <c r="AC271" s="22" t="str">
        <f aca="true">IF(OR($U271="",$B271=""),"",IF($AA271&lt;&gt;"",$AA271-$B271,TODAY()-$B271))</f>
        <v/>
      </c>
      <c r="AD271" s="22" t="str">
        <f aca="true">IF($W271="","",IF($Y271="Closed",IF($AA271="","Closed",IF($AA271&lt;=$W271,"Closed on time","Closed late")),IF(TODAY()&gt;$W271,"Overdue","Within time")))</f>
        <v/>
      </c>
      <c r="AE271" s="23"/>
      <c r="AF271" s="13"/>
      <c r="AG271" s="13"/>
      <c r="AH271" s="13"/>
      <c r="AI271" s="13"/>
      <c r="AJ271" s="13"/>
    </row>
    <row r="272" customFormat="false" ht="15" hidden="false" customHeight="false" outlineLevel="0" collapsed="false">
      <c r="A272" s="22" t="str">
        <f aca="false">IF($C272="","","R"&amp;TEXT(ROW()-4,"00000"))</f>
        <v>R00268</v>
      </c>
      <c r="B272" s="17" t="n">
        <v>46236</v>
      </c>
      <c r="C272" s="13" t="s">
        <v>234</v>
      </c>
      <c r="D272" s="22" t="str">
        <f aca="false">IF($C272="","",IFERROR(INDEX(Asset_Register!$C$5:$C$1000,MATCH($C272,Asset_Register!$A$5:$A$1000,0)),"Not in register"))</f>
        <v>Boiler feed water pump A</v>
      </c>
      <c r="E272" s="22" t="str">
        <f aca="false">IF($C272="","",IFERROR(INDEX(Asset_Register!$D$5:$D$1000,MATCH($C272,Asset_Register!$A$5:$A$1000,0)),"Not in register"))</f>
        <v>Acid plant</v>
      </c>
      <c r="F272" s="22" t="str">
        <f aca="false">IF($C272="","",IFERROR(INDEX(Asset_Register!$R$5:$R$1000,MATCH($C272,Asset_Register!$A$5:$A$1000,0)),"Not in register"))</f>
        <v>A</v>
      </c>
      <c r="G272" s="22" t="n">
        <f aca="false">IF($C272="","",IFERROR(INDEX(Asset_Register!$Q$5:$Q$1000,MATCH($C272,Asset_Register!$A$5:$A$1000,0)),"Not in register"))</f>
        <v>75</v>
      </c>
      <c r="H272" s="13" t="s">
        <v>48</v>
      </c>
      <c r="I272" s="13" t="s">
        <v>171</v>
      </c>
      <c r="J272" s="23" t="s">
        <v>358</v>
      </c>
      <c r="K272" s="13" t="n">
        <v>2.6</v>
      </c>
      <c r="L272" s="13" t="s">
        <v>359</v>
      </c>
      <c r="M272" s="13" t="n">
        <v>4.5</v>
      </c>
      <c r="N272" s="13" t="n">
        <v>7.1</v>
      </c>
      <c r="O272" s="13" t="s">
        <v>360</v>
      </c>
      <c r="P272" s="13"/>
      <c r="Q272" s="22" t="str">
        <f aca="false">IF($C272="","",IF($P272&lt;&gt;"",$P272,IF(AND(ISNUMBER($K272),ISNUMBER($M272),ISNUMBER($N272)),IF($O272="Lower is worse",IF($K272&lt;=$N272,"Danger",IF($K272&lt;=$M272,"Alert","OK")),IF($K272&gt;=$N272,"Danger",IF($K272&gt;=$M272,"Alert","OK"))),"Not set")))</f>
        <v>OK</v>
      </c>
      <c r="R272" s="22" t="n">
        <f aca="false">IF(OR($Q272="",$Q272="Not set"),"",MATCH($Q272,Lists!$F$2:$F$4,0)-1)</f>
        <v>0</v>
      </c>
      <c r="S272" s="23"/>
      <c r="T272" s="23"/>
      <c r="U272" s="22" t="str">
        <f aca="false">IF(OR($Q272="",$Q272="OK",$Q272="Not set",NOT(ISNUMBER($G272))),"",ROUND($G272*IF($Q272="Danger",Lists!$M$15,Lists!$M$16),0))</f>
        <v/>
      </c>
      <c r="V272" s="22" t="str">
        <f aca="false">IF($U272="","",IF(OR($Q272="Danger",$U272&gt;=Lists!$M$10),"P1",IF($U272&gt;=Lists!$M$11,"P2","P3")))</f>
        <v/>
      </c>
      <c r="W272" s="24" t="str">
        <f aca="false">IF(OR($V272="",$B272=""),"",$B272+INDEX(Lists!$N$10:$N$12,MATCH($V272,Lists!$L$10:$L$12,0)))</f>
        <v/>
      </c>
      <c r="X272" s="13"/>
      <c r="Y272" s="13" t="s">
        <v>361</v>
      </c>
      <c r="Z272" s="13" t="s">
        <v>53</v>
      </c>
      <c r="AA272" s="17"/>
      <c r="AB272" s="13"/>
      <c r="AC272" s="22" t="str">
        <f aca="true">IF(OR($U272="",$B272=""),"",IF($AA272&lt;&gt;"",$AA272-$B272,TODAY()-$B272))</f>
        <v/>
      </c>
      <c r="AD272" s="22" t="str">
        <f aca="true">IF($W272="","",IF($Y272="Closed",IF($AA272="","Closed",IF($AA272&lt;=$W272,"Closed on time","Closed late")),IF(TODAY()&gt;$W272,"Overdue","Within time")))</f>
        <v/>
      </c>
      <c r="AE272" s="23"/>
      <c r="AF272" s="13"/>
      <c r="AG272" s="13"/>
      <c r="AH272" s="13"/>
      <c r="AI272" s="13"/>
      <c r="AJ272" s="13"/>
    </row>
    <row r="273" customFormat="false" ht="15" hidden="false" customHeight="false" outlineLevel="0" collapsed="false">
      <c r="A273" s="22" t="str">
        <f aca="false">IF($C273="","","R"&amp;TEXT(ROW()-4,"00000"))</f>
        <v>R00269</v>
      </c>
      <c r="B273" s="17" t="n">
        <v>46236</v>
      </c>
      <c r="C273" s="13" t="s">
        <v>246</v>
      </c>
      <c r="D273" s="22" t="str">
        <f aca="false">IF($C273="","",IFERROR(INDEX(Asset_Register!$C$5:$C$1000,MATCH($C273,Asset_Register!$A$5:$A$1000,0)),"Not in register"))</f>
        <v>Sulphur melter agitator</v>
      </c>
      <c r="E273" s="22" t="str">
        <f aca="false">IF($C273="","",IFERROR(INDEX(Asset_Register!$D$5:$D$1000,MATCH($C273,Asset_Register!$A$5:$A$1000,0)),"Not in register"))</f>
        <v>Acid plant</v>
      </c>
      <c r="F273" s="22" t="str">
        <f aca="false">IF($C273="","",IFERROR(INDEX(Asset_Register!$R$5:$R$1000,MATCH($C273,Asset_Register!$A$5:$A$1000,0)),"Not in register"))</f>
        <v>C</v>
      </c>
      <c r="G273" s="22" t="n">
        <f aca="false">IF($C273="","",IFERROR(INDEX(Asset_Register!$Q$5:$Q$1000,MATCH($C273,Asset_Register!$A$5:$A$1000,0)),"Not in register"))</f>
        <v>43</v>
      </c>
      <c r="H273" s="13" t="s">
        <v>48</v>
      </c>
      <c r="I273" s="13" t="s">
        <v>171</v>
      </c>
      <c r="J273" s="23" t="s">
        <v>358</v>
      </c>
      <c r="K273" s="13" t="n">
        <v>1.7</v>
      </c>
      <c r="L273" s="13" t="s">
        <v>359</v>
      </c>
      <c r="M273" s="13" t="n">
        <v>4.5</v>
      </c>
      <c r="N273" s="13" t="n">
        <v>7.1</v>
      </c>
      <c r="O273" s="13" t="s">
        <v>360</v>
      </c>
      <c r="P273" s="13"/>
      <c r="Q273" s="22" t="str">
        <f aca="false">IF($C273="","",IF($P273&lt;&gt;"",$P273,IF(AND(ISNUMBER($K273),ISNUMBER($M273),ISNUMBER($N273)),IF($O273="Lower is worse",IF($K273&lt;=$N273,"Danger",IF($K273&lt;=$M273,"Alert","OK")),IF($K273&gt;=$N273,"Danger",IF($K273&gt;=$M273,"Alert","OK"))),"Not set")))</f>
        <v>OK</v>
      </c>
      <c r="R273" s="22" t="n">
        <f aca="false">IF(OR($Q273="",$Q273="Not set"),"",MATCH($Q273,Lists!$F$2:$F$4,0)-1)</f>
        <v>0</v>
      </c>
      <c r="S273" s="23"/>
      <c r="T273" s="23"/>
      <c r="U273" s="22" t="str">
        <f aca="false">IF(OR($Q273="",$Q273="OK",$Q273="Not set",NOT(ISNUMBER($G273))),"",ROUND($G273*IF($Q273="Danger",Lists!$M$15,Lists!$M$16),0))</f>
        <v/>
      </c>
      <c r="V273" s="22" t="str">
        <f aca="false">IF($U273="","",IF(OR($Q273="Danger",$U273&gt;=Lists!$M$10),"P1",IF($U273&gt;=Lists!$M$11,"P2","P3")))</f>
        <v/>
      </c>
      <c r="W273" s="24" t="str">
        <f aca="false">IF(OR($V273="",$B273=""),"",$B273+INDEX(Lists!$N$10:$N$12,MATCH($V273,Lists!$L$10:$L$12,0)))</f>
        <v/>
      </c>
      <c r="X273" s="13"/>
      <c r="Y273" s="13" t="s">
        <v>361</v>
      </c>
      <c r="Z273" s="13" t="s">
        <v>53</v>
      </c>
      <c r="AA273" s="17"/>
      <c r="AB273" s="13"/>
      <c r="AC273" s="22" t="str">
        <f aca="true">IF(OR($U273="",$B273=""),"",IF($AA273&lt;&gt;"",$AA273-$B273,TODAY()-$B273))</f>
        <v/>
      </c>
      <c r="AD273" s="22" t="str">
        <f aca="true">IF($W273="","",IF($Y273="Closed",IF($AA273="","Closed",IF($AA273&lt;=$W273,"Closed on time","Closed late")),IF(TODAY()&gt;$W273,"Overdue","Within time")))</f>
        <v/>
      </c>
      <c r="AE273" s="23"/>
      <c r="AF273" s="13"/>
      <c r="AG273" s="13"/>
      <c r="AH273" s="13"/>
      <c r="AI273" s="13"/>
      <c r="AJ273" s="13"/>
    </row>
    <row r="274" customFormat="false" ht="15" hidden="false" customHeight="false" outlineLevel="0" collapsed="false">
      <c r="A274" s="22" t="str">
        <f aca="false">IF($C274="","","R"&amp;TEXT(ROW()-4,"00000"))</f>
        <v>R00270</v>
      </c>
      <c r="B274" s="17" t="n">
        <v>46237</v>
      </c>
      <c r="C274" s="13" t="s">
        <v>192</v>
      </c>
      <c r="D274" s="22" t="str">
        <f aca="false">IF($C274="","",IFERROR(INDEX(Asset_Register!$C$5:$C$1000,MATCH($C274,Asset_Register!$A$5:$A$1000,0)),"Not in register"))</f>
        <v>Sulphur furnace</v>
      </c>
      <c r="E274" s="22" t="str">
        <f aca="false">IF($C274="","",IFERROR(INDEX(Asset_Register!$D$5:$D$1000,MATCH($C274,Asset_Register!$A$5:$A$1000,0)),"Not in register"))</f>
        <v>Acid plant</v>
      </c>
      <c r="F274" s="22" t="str">
        <f aca="false">IF($C274="","",IFERROR(INDEX(Asset_Register!$R$5:$R$1000,MATCH($C274,Asset_Register!$A$5:$A$1000,0)),"Not in register"))</f>
        <v>A</v>
      </c>
      <c r="G274" s="22" t="n">
        <f aca="false">IF($C274="","",IFERROR(INDEX(Asset_Register!$Q$5:$Q$1000,MATCH($C274,Asset_Register!$A$5:$A$1000,0)),"Not in register"))</f>
        <v>94</v>
      </c>
      <c r="H274" s="13" t="s">
        <v>48</v>
      </c>
      <c r="I274" s="13" t="s">
        <v>177</v>
      </c>
      <c r="J274" s="23" t="s">
        <v>442</v>
      </c>
      <c r="K274" s="13"/>
      <c r="L274" s="13"/>
      <c r="M274" s="13"/>
      <c r="N274" s="13"/>
      <c r="O274" s="13"/>
      <c r="P274" s="13" t="s">
        <v>104</v>
      </c>
      <c r="Q274" s="22" t="str">
        <f aca="false">IF($C274="","",IF($P274&lt;&gt;"",$P274,IF(AND(ISNUMBER($K274),ISNUMBER($M274),ISNUMBER($N274)),IF($O274="Lower is worse",IF($K274&lt;=$N274,"Danger",IF($K274&lt;=$M274,"Alert","OK")),IF($K274&gt;=$N274,"Danger",IF($K274&gt;=$M274,"Alert","OK"))),"Not set")))</f>
        <v>Alert</v>
      </c>
      <c r="R274" s="22" t="n">
        <f aca="false">IF(OR($Q274="",$Q274="Not set"),"",MATCH($Q274,Lists!$F$2:$F$4,0)-1)</f>
        <v>1</v>
      </c>
      <c r="S274" s="23" t="s">
        <v>443</v>
      </c>
      <c r="T274" s="23" t="s">
        <v>444</v>
      </c>
      <c r="U274" s="22" t="n">
        <f aca="false">IF(OR($Q274="",$Q274="OK",$Q274="Not set",NOT(ISNUMBER($G274))),"",ROUND($G274*IF($Q274="Danger",Lists!$M$15,Lists!$M$16),0))</f>
        <v>56</v>
      </c>
      <c r="V274" s="22" t="str">
        <f aca="false">IF($U274="","",IF(OR($Q274="Danger",$U274&gt;=Lists!$M$10),"P1",IF($U274&gt;=Lists!$M$11,"P2","P3")))</f>
        <v>P2</v>
      </c>
      <c r="W274" s="24" t="n">
        <f aca="false">IF(OR($V274="",$B274=""),"",$B274+INDEX(Lists!$N$10:$N$12,MATCH($V274,Lists!$L$10:$L$12,0)))</f>
        <v>46267</v>
      </c>
      <c r="X274" s="13" t="s">
        <v>445</v>
      </c>
      <c r="Y274" s="13" t="s">
        <v>392</v>
      </c>
      <c r="Z274" s="13" t="s">
        <v>53</v>
      </c>
      <c r="AA274" s="17" t="n">
        <v>46262</v>
      </c>
      <c r="AB274" s="13" t="s">
        <v>393</v>
      </c>
      <c r="AC274" s="22" t="n">
        <f aca="true">IF(OR($U274="",$B274=""),"",IF($AA274&lt;&gt;"",$AA274-$B274,TODAY()-$B274))</f>
        <v>25</v>
      </c>
      <c r="AD274" s="22" t="str">
        <f aca="true">IF($W274="","",IF($Y274="Closed",IF($AA274="","Closed",IF($AA274&lt;=$W274,"Closed on time","Closed late")),IF(TODAY()&gt;$W274,"Overdue","Within time")))</f>
        <v>Closed on time</v>
      </c>
      <c r="AE274" s="23"/>
      <c r="AF274" s="13"/>
      <c r="AG274" s="13"/>
      <c r="AH274" s="13"/>
      <c r="AI274" s="13"/>
      <c r="AJ274" s="13"/>
    </row>
    <row r="275" customFormat="false" ht="15" hidden="false" customHeight="false" outlineLevel="0" collapsed="false">
      <c r="A275" s="22" t="str">
        <f aca="false">IF($C275="","","R"&amp;TEXT(ROW()-4,"00000"))</f>
        <v>R00271</v>
      </c>
      <c r="B275" s="17" t="n">
        <v>46239</v>
      </c>
      <c r="C275" s="13" t="s">
        <v>238</v>
      </c>
      <c r="D275" s="22" t="str">
        <f aca="false">IF($C275="","",IFERROR(INDEX(Asset_Register!$C$5:$C$1000,MATCH($C275,Asset_Register!$A$5:$A$1000,0)),"Not in register"))</f>
        <v>Boiler feed water pump B</v>
      </c>
      <c r="E275" s="22" t="str">
        <f aca="false">IF($C275="","",IFERROR(INDEX(Asset_Register!$D$5:$D$1000,MATCH($C275,Asset_Register!$A$5:$A$1000,0)),"Not in register"))</f>
        <v>Acid plant</v>
      </c>
      <c r="F275" s="22" t="str">
        <f aca="false">IF($C275="","",IFERROR(INDEX(Asset_Register!$R$5:$R$1000,MATCH($C275,Asset_Register!$A$5:$A$1000,0)),"Not in register"))</f>
        <v>A</v>
      </c>
      <c r="G275" s="22" t="n">
        <f aca="false">IF($C275="","",IFERROR(INDEX(Asset_Register!$Q$5:$Q$1000,MATCH($C275,Asset_Register!$A$5:$A$1000,0)),"Not in register"))</f>
        <v>71</v>
      </c>
      <c r="H275" s="13" t="s">
        <v>48</v>
      </c>
      <c r="I275" s="13" t="s">
        <v>171</v>
      </c>
      <c r="J275" s="23" t="s">
        <v>358</v>
      </c>
      <c r="K275" s="13" t="n">
        <v>2</v>
      </c>
      <c r="L275" s="13" t="s">
        <v>359</v>
      </c>
      <c r="M275" s="13" t="n">
        <v>4.5</v>
      </c>
      <c r="N275" s="13" t="n">
        <v>7.1</v>
      </c>
      <c r="O275" s="13" t="s">
        <v>360</v>
      </c>
      <c r="P275" s="13"/>
      <c r="Q275" s="22" t="str">
        <f aca="false">IF($C275="","",IF($P275&lt;&gt;"",$P275,IF(AND(ISNUMBER($K275),ISNUMBER($M275),ISNUMBER($N275)),IF($O275="Lower is worse",IF($K275&lt;=$N275,"Danger",IF($K275&lt;=$M275,"Alert","OK")),IF($K275&gt;=$N275,"Danger",IF($K275&gt;=$M275,"Alert","OK"))),"Not set")))</f>
        <v>OK</v>
      </c>
      <c r="R275" s="22" t="n">
        <f aca="false">IF(OR($Q275="",$Q275="Not set"),"",MATCH($Q275,Lists!$F$2:$F$4,0)-1)</f>
        <v>0</v>
      </c>
      <c r="S275" s="23"/>
      <c r="T275" s="23"/>
      <c r="U275" s="22" t="str">
        <f aca="false">IF(OR($Q275="",$Q275="OK",$Q275="Not set",NOT(ISNUMBER($G275))),"",ROUND($G275*IF($Q275="Danger",Lists!$M$15,Lists!$M$16),0))</f>
        <v/>
      </c>
      <c r="V275" s="22" t="str">
        <f aca="false">IF($U275="","",IF(OR($Q275="Danger",$U275&gt;=Lists!$M$10),"P1",IF($U275&gt;=Lists!$M$11,"P2","P3")))</f>
        <v/>
      </c>
      <c r="W275" s="24" t="str">
        <f aca="false">IF(OR($V275="",$B275=""),"",$B275+INDEX(Lists!$N$10:$N$12,MATCH($V275,Lists!$L$10:$L$12,0)))</f>
        <v/>
      </c>
      <c r="X275" s="13"/>
      <c r="Y275" s="13" t="s">
        <v>361</v>
      </c>
      <c r="Z275" s="13" t="s">
        <v>53</v>
      </c>
      <c r="AA275" s="17"/>
      <c r="AB275" s="13"/>
      <c r="AC275" s="22" t="str">
        <f aca="true">IF(OR($U275="",$B275=""),"",IF($AA275&lt;&gt;"",$AA275-$B275,TODAY()-$B275))</f>
        <v/>
      </c>
      <c r="AD275" s="22" t="str">
        <f aca="true">IF($W275="","",IF($Y275="Closed",IF($AA275="","Closed",IF($AA275&lt;=$W275,"Closed on time","Closed late")),IF(TODAY()&gt;$W275,"Overdue","Within time")))</f>
        <v/>
      </c>
      <c r="AE275" s="23"/>
      <c r="AF275" s="13"/>
      <c r="AG275" s="13"/>
      <c r="AH275" s="13"/>
      <c r="AI275" s="13"/>
      <c r="AJ275" s="13"/>
    </row>
    <row r="276" customFormat="false" ht="15" hidden="false" customHeight="false" outlineLevel="0" collapsed="false">
      <c r="A276" s="22" t="str">
        <f aca="false">IF($C276="","","R"&amp;TEXT(ROW()-4,"00000"))</f>
        <v>R00272</v>
      </c>
      <c r="B276" s="17" t="n">
        <v>46239</v>
      </c>
      <c r="C276" s="13" t="s">
        <v>234</v>
      </c>
      <c r="D276" s="22" t="str">
        <f aca="false">IF($C276="","",IFERROR(INDEX(Asset_Register!$C$5:$C$1000,MATCH($C276,Asset_Register!$A$5:$A$1000,0)),"Not in register"))</f>
        <v>Boiler feed water pump A</v>
      </c>
      <c r="E276" s="22" t="str">
        <f aca="false">IF($C276="","",IFERROR(INDEX(Asset_Register!$D$5:$D$1000,MATCH($C276,Asset_Register!$A$5:$A$1000,0)),"Not in register"))</f>
        <v>Acid plant</v>
      </c>
      <c r="F276" s="22" t="str">
        <f aca="false">IF($C276="","",IFERROR(INDEX(Asset_Register!$R$5:$R$1000,MATCH($C276,Asset_Register!$A$5:$A$1000,0)),"Not in register"))</f>
        <v>A</v>
      </c>
      <c r="G276" s="22" t="n">
        <f aca="false">IF($C276="","",IFERROR(INDEX(Asset_Register!$Q$5:$Q$1000,MATCH($C276,Asset_Register!$A$5:$A$1000,0)),"Not in register"))</f>
        <v>75</v>
      </c>
      <c r="H276" s="13" t="s">
        <v>74</v>
      </c>
      <c r="I276" s="13" t="s">
        <v>75</v>
      </c>
      <c r="J276" s="23" t="s">
        <v>364</v>
      </c>
      <c r="K276" s="13" t="n">
        <v>980</v>
      </c>
      <c r="L276" s="13" t="s">
        <v>365</v>
      </c>
      <c r="M276" s="13" t="n">
        <v>1000</v>
      </c>
      <c r="N276" s="13" t="n">
        <v>2000</v>
      </c>
      <c r="O276" s="13" t="s">
        <v>360</v>
      </c>
      <c r="P276" s="13"/>
      <c r="Q276" s="22" t="str">
        <f aca="false">IF($C276="","",IF($P276&lt;&gt;"",$P276,IF(AND(ISNUMBER($K276),ISNUMBER($M276),ISNUMBER($N276)),IF($O276="Lower is worse",IF($K276&lt;=$N276,"Danger",IF($K276&lt;=$M276,"Alert","OK")),IF($K276&gt;=$N276,"Danger",IF($K276&gt;=$M276,"Alert","OK"))),"Not set")))</f>
        <v>OK</v>
      </c>
      <c r="R276" s="22" t="n">
        <f aca="false">IF(OR($Q276="",$Q276="Not set"),"",MATCH($Q276,Lists!$F$2:$F$4,0)-1)</f>
        <v>0</v>
      </c>
      <c r="S276" s="23"/>
      <c r="T276" s="23"/>
      <c r="U276" s="22" t="str">
        <f aca="false">IF(OR($Q276="",$Q276="OK",$Q276="Not set",NOT(ISNUMBER($G276))),"",ROUND($G276*IF($Q276="Danger",Lists!$M$15,Lists!$M$16),0))</f>
        <v/>
      </c>
      <c r="V276" s="22" t="str">
        <f aca="false">IF($U276="","",IF(OR($Q276="Danger",$U276&gt;=Lists!$M$10),"P1",IF($U276&gt;=Lists!$M$11,"P2","P3")))</f>
        <v/>
      </c>
      <c r="W276" s="24" t="str">
        <f aca="false">IF(OR($V276="",$B276=""),"",$B276+INDEX(Lists!$N$10:$N$12,MATCH($V276,Lists!$L$10:$L$12,0)))</f>
        <v/>
      </c>
      <c r="X276" s="13"/>
      <c r="Y276" s="13" t="s">
        <v>361</v>
      </c>
      <c r="Z276" s="13" t="s">
        <v>53</v>
      </c>
      <c r="AA276" s="17"/>
      <c r="AB276" s="13"/>
      <c r="AC276" s="22" t="str">
        <f aca="true">IF(OR($U276="",$B276=""),"",IF($AA276&lt;&gt;"",$AA276-$B276,TODAY()-$B276))</f>
        <v/>
      </c>
      <c r="AD276" s="22" t="str">
        <f aca="true">IF($W276="","",IF($Y276="Closed",IF($AA276="","Closed",IF($AA276&lt;=$W276,"Closed on time","Closed late")),IF(TODAY()&gt;$W276,"Overdue","Within time")))</f>
        <v/>
      </c>
      <c r="AE276" s="23"/>
      <c r="AF276" s="13"/>
      <c r="AG276" s="13"/>
      <c r="AH276" s="13"/>
      <c r="AI276" s="13"/>
      <c r="AJ276" s="13"/>
    </row>
    <row r="277" customFormat="false" ht="15" hidden="false" customHeight="false" outlineLevel="0" collapsed="false">
      <c r="A277" s="22" t="str">
        <f aca="false">IF($C277="","","R"&amp;TEXT(ROW()-4,"00000"))</f>
        <v>R00273</v>
      </c>
      <c r="B277" s="17" t="n">
        <v>46242</v>
      </c>
      <c r="C277" s="13" t="s">
        <v>192</v>
      </c>
      <c r="D277" s="22" t="str">
        <f aca="false">IF($C277="","",IFERROR(INDEX(Asset_Register!$C$5:$C$1000,MATCH($C277,Asset_Register!$A$5:$A$1000,0)),"Not in register"))</f>
        <v>Sulphur furnace</v>
      </c>
      <c r="E277" s="22" t="str">
        <f aca="false">IF($C277="","",IFERROR(INDEX(Asset_Register!$D$5:$D$1000,MATCH($C277,Asset_Register!$A$5:$A$1000,0)),"Not in register"))</f>
        <v>Acid plant</v>
      </c>
      <c r="F277" s="22" t="str">
        <f aca="false">IF($C277="","",IFERROR(INDEX(Asset_Register!$R$5:$R$1000,MATCH($C277,Asset_Register!$A$5:$A$1000,0)),"Not in register"))</f>
        <v>A</v>
      </c>
      <c r="G277" s="22" t="n">
        <f aca="false">IF($C277="","",IFERROR(INDEX(Asset_Register!$Q$5:$Q$1000,MATCH($C277,Asset_Register!$A$5:$A$1000,0)),"Not in register"))</f>
        <v>94</v>
      </c>
      <c r="H277" s="13" t="s">
        <v>54</v>
      </c>
      <c r="I277" s="13" t="s">
        <v>55</v>
      </c>
      <c r="J277" s="23" t="s">
        <v>366</v>
      </c>
      <c r="K277" s="13" t="n">
        <v>278</v>
      </c>
      <c r="L277" s="13" t="s">
        <v>367</v>
      </c>
      <c r="M277" s="13" t="n">
        <v>280</v>
      </c>
      <c r="N277" s="13" t="n">
        <v>320</v>
      </c>
      <c r="O277" s="13" t="s">
        <v>360</v>
      </c>
      <c r="P277" s="13"/>
      <c r="Q277" s="22" t="str">
        <f aca="false">IF($C277="","",IF($P277&lt;&gt;"",$P277,IF(AND(ISNUMBER($K277),ISNUMBER($M277),ISNUMBER($N277)),IF($O277="Lower is worse",IF($K277&lt;=$N277,"Danger",IF($K277&lt;=$M277,"Alert","OK")),IF($K277&gt;=$N277,"Danger",IF($K277&gt;=$M277,"Alert","OK"))),"Not set")))</f>
        <v>OK</v>
      </c>
      <c r="R277" s="22" t="n">
        <f aca="false">IF(OR($Q277="",$Q277="Not set"),"",MATCH($Q277,Lists!$F$2:$F$4,0)-1)</f>
        <v>0</v>
      </c>
      <c r="S277" s="23"/>
      <c r="T277" s="23"/>
      <c r="U277" s="22" t="str">
        <f aca="false">IF(OR($Q277="",$Q277="OK",$Q277="Not set",NOT(ISNUMBER($G277))),"",ROUND($G277*IF($Q277="Danger",Lists!$M$15,Lists!$M$16),0))</f>
        <v/>
      </c>
      <c r="V277" s="22" t="str">
        <f aca="false">IF($U277="","",IF(OR($Q277="Danger",$U277&gt;=Lists!$M$10),"P1",IF($U277&gt;=Lists!$M$11,"P2","P3")))</f>
        <v/>
      </c>
      <c r="W277" s="24" t="str">
        <f aca="false">IF(OR($V277="",$B277=""),"",$B277+INDEX(Lists!$N$10:$N$12,MATCH($V277,Lists!$L$10:$L$12,0)))</f>
        <v/>
      </c>
      <c r="X277" s="13"/>
      <c r="Y277" s="13" t="s">
        <v>361</v>
      </c>
      <c r="Z277" s="13" t="s">
        <v>53</v>
      </c>
      <c r="AA277" s="17"/>
      <c r="AB277" s="13"/>
      <c r="AC277" s="22" t="str">
        <f aca="true">IF(OR($U277="",$B277=""),"",IF($AA277&lt;&gt;"",$AA277-$B277,TODAY()-$B277))</f>
        <v/>
      </c>
      <c r="AD277" s="22" t="str">
        <f aca="true">IF($W277="","",IF($Y277="Closed",IF($AA277="","Closed",IF($AA277&lt;=$W277,"Closed on time","Closed late")),IF(TODAY()&gt;$W277,"Overdue","Within time")))</f>
        <v/>
      </c>
      <c r="AE277" s="23"/>
      <c r="AF277" s="13"/>
      <c r="AG277" s="13"/>
      <c r="AH277" s="13"/>
      <c r="AI277" s="13"/>
      <c r="AJ277" s="13"/>
    </row>
    <row r="278" customFormat="false" ht="15" hidden="false" customHeight="false" outlineLevel="0" collapsed="false">
      <c r="A278" s="22" t="str">
        <f aca="false">IF($C278="","","R"&amp;TEXT(ROW()-4,"00000"))</f>
        <v>R00274</v>
      </c>
      <c r="B278" s="17" t="n">
        <v>46244</v>
      </c>
      <c r="C278" s="13" t="s">
        <v>252</v>
      </c>
      <c r="D278" s="22" t="str">
        <f aca="false">IF($C278="","",IFERROR(INDEX(Asset_Register!$C$5:$C$1000,MATCH($C278,Asset_Register!$A$5:$A$1000,0)),"Not in register"))</f>
        <v>Cooling tower fan 1</v>
      </c>
      <c r="E278" s="22" t="str">
        <f aca="false">IF($C278="","",IFERROR(INDEX(Asset_Register!$D$5:$D$1000,MATCH($C278,Asset_Register!$A$5:$A$1000,0)),"Not in register"))</f>
        <v>Acid plant</v>
      </c>
      <c r="F278" s="22" t="str">
        <f aca="false">IF($C278="","",IFERROR(INDEX(Asset_Register!$R$5:$R$1000,MATCH($C278,Asset_Register!$A$5:$A$1000,0)),"Not in register"))</f>
        <v>B</v>
      </c>
      <c r="G278" s="22" t="n">
        <f aca="false">IF($C278="","",IFERROR(INDEX(Asset_Register!$Q$5:$Q$1000,MATCH($C278,Asset_Register!$A$5:$A$1000,0)),"Not in register"))</f>
        <v>50</v>
      </c>
      <c r="H278" s="13" t="s">
        <v>48</v>
      </c>
      <c r="I278" s="13" t="s">
        <v>171</v>
      </c>
      <c r="J278" s="23" t="s">
        <v>368</v>
      </c>
      <c r="K278" s="13" t="n">
        <v>6.4</v>
      </c>
      <c r="L278" s="13" t="s">
        <v>359</v>
      </c>
      <c r="M278" s="13" t="n">
        <v>4.5</v>
      </c>
      <c r="N278" s="13" t="n">
        <v>7.1</v>
      </c>
      <c r="O278" s="13" t="s">
        <v>360</v>
      </c>
      <c r="P278" s="13"/>
      <c r="Q278" s="22" t="str">
        <f aca="false">IF($C278="","",IF($P278&lt;&gt;"",$P278,IF(AND(ISNUMBER($K278),ISNUMBER($M278),ISNUMBER($N278)),IF($O278="Lower is worse",IF($K278&lt;=$N278,"Danger",IF($K278&lt;=$M278,"Alert","OK")),IF($K278&gt;=$N278,"Danger",IF($K278&gt;=$M278,"Alert","OK"))),"Not set")))</f>
        <v>Alert</v>
      </c>
      <c r="R278" s="22" t="n">
        <f aca="false">IF(OR($Q278="",$Q278="Not set"),"",MATCH($Q278,Lists!$F$2:$F$4,0)-1)</f>
        <v>1</v>
      </c>
      <c r="S278" s="23"/>
      <c r="T278" s="23"/>
      <c r="U278" s="22" t="n">
        <f aca="false">IF(OR($Q278="",$Q278="OK",$Q278="Not set",NOT(ISNUMBER($G278))),"",ROUND($G278*IF($Q278="Danger",Lists!$M$15,Lists!$M$16),0))</f>
        <v>30</v>
      </c>
      <c r="V278" s="22" t="str">
        <f aca="false">IF($U278="","",IF(OR($Q278="Danger",$U278&gt;=Lists!$M$10),"P1",IF($U278&gt;=Lists!$M$11,"P2","P3")))</f>
        <v>P3</v>
      </c>
      <c r="W278" s="24" t="n">
        <f aca="false">IF(OR($V278="",$B278=""),"",$B278+INDEX(Lists!$N$10:$N$12,MATCH($V278,Lists!$L$10:$L$12,0)))</f>
        <v>46304</v>
      </c>
      <c r="X278" s="13"/>
      <c r="Y278" s="13" t="s">
        <v>361</v>
      </c>
      <c r="Z278" s="13" t="s">
        <v>53</v>
      </c>
      <c r="AA278" s="17"/>
      <c r="AB278" s="13"/>
      <c r="AC278" s="22" t="n">
        <f aca="true">IF(OR($U278="",$B278=""),"",IF($AA278&lt;&gt;"",$AA278-$B278,TODAY()-$B278))</f>
        <v>56</v>
      </c>
      <c r="AD278" s="22" t="str">
        <f aca="true">IF($W278="","",IF($Y278="Closed",IF($AA278="","Closed",IF($AA278&lt;=$W278,"Closed on time","Closed late")),IF(TODAY()&gt;$W278,"Overdue","Within time")))</f>
        <v>Within time</v>
      </c>
      <c r="AE278" s="23"/>
      <c r="AF278" s="13"/>
      <c r="AG278" s="13"/>
      <c r="AH278" s="13"/>
      <c r="AI278" s="13"/>
      <c r="AJ278" s="13"/>
    </row>
    <row r="279" customFormat="false" ht="15" hidden="false" customHeight="false" outlineLevel="0" collapsed="false">
      <c r="A279" s="22" t="str">
        <f aca="false">IF($C279="","","R"&amp;TEXT(ROW()-4,"00000"))</f>
        <v>R00275</v>
      </c>
      <c r="B279" s="17" t="n">
        <v>46244</v>
      </c>
      <c r="C279" s="13" t="s">
        <v>276</v>
      </c>
      <c r="D279" s="22" t="str">
        <f aca="false">IF($C279="","",IFERROR(INDEX(Asset_Register!$C$5:$C$1000,MATCH($C279,Asset_Register!$A$5:$A$1000,0)),"Not in register"))</f>
        <v>Calciner kiln 1080</v>
      </c>
      <c r="E279" s="22" t="str">
        <f aca="false">IF($C279="","",IFERROR(INDEX(Asset_Register!$D$5:$D$1000,MATCH($C279,Asset_Register!$A$5:$A$1000,0)),"Not in register"))</f>
        <v>Calciner</v>
      </c>
      <c r="F279" s="22" t="str">
        <f aca="false">IF($C279="","",IFERROR(INDEX(Asset_Register!$R$5:$R$1000,MATCH($C279,Asset_Register!$A$5:$A$1000,0)),"Not in register"))</f>
        <v>A</v>
      </c>
      <c r="G279" s="22" t="n">
        <f aca="false">IF($C279="","",IFERROR(INDEX(Asset_Register!$Q$5:$Q$1000,MATCH($C279,Asset_Register!$A$5:$A$1000,0)),"Not in register"))</f>
        <v>90</v>
      </c>
      <c r="H279" s="13" t="s">
        <v>54</v>
      </c>
      <c r="I279" s="13" t="s">
        <v>55</v>
      </c>
      <c r="J279" s="23" t="s">
        <v>369</v>
      </c>
      <c r="K279" s="13" t="n">
        <v>282</v>
      </c>
      <c r="L279" s="13" t="s">
        <v>367</v>
      </c>
      <c r="M279" s="13" t="n">
        <v>280</v>
      </c>
      <c r="N279" s="13" t="n">
        <v>350</v>
      </c>
      <c r="O279" s="13" t="s">
        <v>360</v>
      </c>
      <c r="P279" s="13"/>
      <c r="Q279" s="22" t="str">
        <f aca="false">IF($C279="","",IF($P279&lt;&gt;"",$P279,IF(AND(ISNUMBER($K279),ISNUMBER($M279),ISNUMBER($N279)),IF($O279="Lower is worse",IF($K279&lt;=$N279,"Danger",IF($K279&lt;=$M279,"Alert","OK")),IF($K279&gt;=$N279,"Danger",IF($K279&gt;=$M279,"Alert","OK"))),"Not set")))</f>
        <v>Alert</v>
      </c>
      <c r="R279" s="22" t="n">
        <f aca="false">IF(OR($Q279="",$Q279="Not set"),"",MATCH($Q279,Lists!$F$2:$F$4,0)-1)</f>
        <v>1</v>
      </c>
      <c r="S279" s="23" t="s">
        <v>446</v>
      </c>
      <c r="T279" s="23" t="s">
        <v>447</v>
      </c>
      <c r="U279" s="22" t="n">
        <f aca="false">IF(OR($Q279="",$Q279="OK",$Q279="Not set",NOT(ISNUMBER($G279))),"",ROUND($G279*IF($Q279="Danger",Lists!$M$15,Lists!$M$16),0))</f>
        <v>54</v>
      </c>
      <c r="V279" s="22" t="str">
        <f aca="false">IF($U279="","",IF(OR($Q279="Danger",$U279&gt;=Lists!$M$10),"P1",IF($U279&gt;=Lists!$M$11,"P2","P3")))</f>
        <v>P2</v>
      </c>
      <c r="W279" s="24" t="n">
        <f aca="false">IF(OR($V279="",$B279=""),"",$B279+INDEX(Lists!$N$10:$N$12,MATCH($V279,Lists!$L$10:$L$12,0)))</f>
        <v>46274</v>
      </c>
      <c r="X279" s="13"/>
      <c r="Y279" s="13" t="s">
        <v>408</v>
      </c>
      <c r="Z279" s="13" t="s">
        <v>53</v>
      </c>
      <c r="AA279" s="17"/>
      <c r="AB279" s="13"/>
      <c r="AC279" s="22" t="n">
        <f aca="true">IF(OR($U279="",$B279=""),"",IF($AA279&lt;&gt;"",$AA279-$B279,TODAY()-$B279))</f>
        <v>56</v>
      </c>
      <c r="AD279" s="22" t="str">
        <f aca="true">IF($W279="","",IF($Y279="Closed",IF($AA279="","Closed",IF($AA279&lt;=$W279,"Closed on time","Closed late")),IF(TODAY()&gt;$W279,"Overdue","Within time")))</f>
        <v>Overdue</v>
      </c>
      <c r="AE279" s="23"/>
      <c r="AF279" s="13"/>
      <c r="AG279" s="13"/>
      <c r="AH279" s="13"/>
      <c r="AI279" s="13"/>
      <c r="AJ279" s="13"/>
    </row>
    <row r="280" customFormat="false" ht="15" hidden="false" customHeight="false" outlineLevel="0" collapsed="false">
      <c r="A280" s="22" t="str">
        <f aca="false">IF($C280="","","R"&amp;TEXT(ROW()-4,"00000"))</f>
        <v>R00276</v>
      </c>
      <c r="B280" s="17" t="n">
        <v>46244</v>
      </c>
      <c r="C280" s="13" t="s">
        <v>252</v>
      </c>
      <c r="D280" s="22" t="str">
        <f aca="false">IF($C280="","",IFERROR(INDEX(Asset_Register!$C$5:$C$1000,MATCH($C280,Asset_Register!$A$5:$A$1000,0)),"Not in register"))</f>
        <v>Cooling tower fan 1</v>
      </c>
      <c r="E280" s="22" t="str">
        <f aca="false">IF($C280="","",IFERROR(INDEX(Asset_Register!$D$5:$D$1000,MATCH($C280,Asset_Register!$A$5:$A$1000,0)),"Not in register"))</f>
        <v>Acid plant</v>
      </c>
      <c r="F280" s="22" t="str">
        <f aca="false">IF($C280="","",IFERROR(INDEX(Asset_Register!$R$5:$R$1000,MATCH($C280,Asset_Register!$A$5:$A$1000,0)),"Not in register"))</f>
        <v>B</v>
      </c>
      <c r="G280" s="22" t="n">
        <f aca="false">IF($C280="","",IFERROR(INDEX(Asset_Register!$Q$5:$Q$1000,MATCH($C280,Asset_Register!$A$5:$A$1000,0)),"Not in register"))</f>
        <v>50</v>
      </c>
      <c r="H280" s="13" t="s">
        <v>74</v>
      </c>
      <c r="I280" s="13" t="s">
        <v>75</v>
      </c>
      <c r="J280" s="23" t="s">
        <v>370</v>
      </c>
      <c r="K280" s="13" t="n">
        <v>38</v>
      </c>
      <c r="L280" s="13" t="s">
        <v>365</v>
      </c>
      <c r="M280" s="13" t="n">
        <v>30</v>
      </c>
      <c r="N280" s="13" t="n">
        <v>60</v>
      </c>
      <c r="O280" s="13" t="s">
        <v>360</v>
      </c>
      <c r="P280" s="13"/>
      <c r="Q280" s="22" t="str">
        <f aca="false">IF($C280="","",IF($P280&lt;&gt;"",$P280,IF(AND(ISNUMBER($K280),ISNUMBER($M280),ISNUMBER($N280)),IF($O280="Lower is worse",IF($K280&lt;=$N280,"Danger",IF($K280&lt;=$M280,"Alert","OK")),IF($K280&gt;=$N280,"Danger",IF($K280&gt;=$M280,"Alert","OK"))),"Not set")))</f>
        <v>Alert</v>
      </c>
      <c r="R280" s="22" t="n">
        <f aca="false">IF(OR($Q280="",$Q280="Not set"),"",MATCH($Q280,Lists!$F$2:$F$4,0)-1)</f>
        <v>1</v>
      </c>
      <c r="S280" s="23"/>
      <c r="T280" s="23"/>
      <c r="U280" s="22" t="n">
        <f aca="false">IF(OR($Q280="",$Q280="OK",$Q280="Not set",NOT(ISNUMBER($G280))),"",ROUND($G280*IF($Q280="Danger",Lists!$M$15,Lists!$M$16),0))</f>
        <v>30</v>
      </c>
      <c r="V280" s="22" t="str">
        <f aca="false">IF($U280="","",IF(OR($Q280="Danger",$U280&gt;=Lists!$M$10),"P1",IF($U280&gt;=Lists!$M$11,"P2","P3")))</f>
        <v>P3</v>
      </c>
      <c r="W280" s="24" t="n">
        <f aca="false">IF(OR($V280="",$B280=""),"",$B280+INDEX(Lists!$N$10:$N$12,MATCH($V280,Lists!$L$10:$L$12,0)))</f>
        <v>46304</v>
      </c>
      <c r="X280" s="13"/>
      <c r="Y280" s="13" t="s">
        <v>361</v>
      </c>
      <c r="Z280" s="13" t="s">
        <v>53</v>
      </c>
      <c r="AA280" s="17"/>
      <c r="AB280" s="13"/>
      <c r="AC280" s="22" t="n">
        <f aca="true">IF(OR($U280="",$B280=""),"",IF($AA280&lt;&gt;"",$AA280-$B280,TODAY()-$B280))</f>
        <v>56</v>
      </c>
      <c r="AD280" s="22" t="str">
        <f aca="true">IF($W280="","",IF($Y280="Closed",IF($AA280="","Closed",IF($AA280&lt;=$W280,"Closed on time","Closed late")),IF(TODAY()&gt;$W280,"Overdue","Within time")))</f>
        <v>Within time</v>
      </c>
      <c r="AE280" s="23"/>
      <c r="AF280" s="13"/>
      <c r="AG280" s="13"/>
      <c r="AH280" s="13"/>
      <c r="AI280" s="13"/>
      <c r="AJ280" s="13"/>
    </row>
    <row r="281" customFormat="false" ht="15" hidden="false" customHeight="false" outlineLevel="0" collapsed="false">
      <c r="A281" s="22" t="str">
        <f aca="false">IF($C281="","","R"&amp;TEXT(ROW()-4,"00000"))</f>
        <v>R00277</v>
      </c>
      <c r="B281" s="17" t="n">
        <v>46244</v>
      </c>
      <c r="C281" s="13" t="s">
        <v>324</v>
      </c>
      <c r="D281" s="22" t="str">
        <f aca="false">IF($C281="","",IFERROR(INDEX(Asset_Register!$C$5:$C$1000,MATCH($C281,Asset_Register!$A$5:$A$1000,0)),"Not in register"))</f>
        <v>Front-end loader HV-03</v>
      </c>
      <c r="E281" s="22" t="str">
        <f aca="false">IF($C281="","",IFERROR(INDEX(Asset_Register!$D$5:$D$1000,MATCH($C281,Asset_Register!$A$5:$A$1000,0)),"Not in register"))</f>
        <v>Mobile fleet</v>
      </c>
      <c r="F281" s="22" t="str">
        <f aca="false">IF($C281="","",IFERROR(INDEX(Asset_Register!$R$5:$R$1000,MATCH($C281,Asset_Register!$A$5:$A$1000,0)),"Not in register"))</f>
        <v>B</v>
      </c>
      <c r="G281" s="22" t="n">
        <f aca="false">IF($C281="","",IFERROR(INDEX(Asset_Register!$Q$5:$Q$1000,MATCH($C281,Asset_Register!$A$5:$A$1000,0)),"Not in register"))</f>
        <v>67</v>
      </c>
      <c r="H281" s="13" t="s">
        <v>74</v>
      </c>
      <c r="I281" s="13" t="s">
        <v>75</v>
      </c>
      <c r="J281" s="23" t="s">
        <v>371</v>
      </c>
      <c r="K281" s="13" t="n">
        <v>18</v>
      </c>
      <c r="L281" s="13" t="s">
        <v>365</v>
      </c>
      <c r="M281" s="13" t="n">
        <v>20</v>
      </c>
      <c r="N281" s="13" t="n">
        <v>30</v>
      </c>
      <c r="O281" s="13" t="s">
        <v>360</v>
      </c>
      <c r="P281" s="13"/>
      <c r="Q281" s="22" t="str">
        <f aca="false">IF($C281="","",IF($P281&lt;&gt;"",$P281,IF(AND(ISNUMBER($K281),ISNUMBER($M281),ISNUMBER($N281)),IF($O281="Lower is worse",IF($K281&lt;=$N281,"Danger",IF($K281&lt;=$M281,"Alert","OK")),IF($K281&gt;=$N281,"Danger",IF($K281&gt;=$M281,"Alert","OK"))),"Not set")))</f>
        <v>OK</v>
      </c>
      <c r="R281" s="22" t="n">
        <f aca="false">IF(OR($Q281="",$Q281="Not set"),"",MATCH($Q281,Lists!$F$2:$F$4,0)-1)</f>
        <v>0</v>
      </c>
      <c r="S281" s="23"/>
      <c r="T281" s="23"/>
      <c r="U281" s="22" t="str">
        <f aca="false">IF(OR($Q281="",$Q281="OK",$Q281="Not set",NOT(ISNUMBER($G281))),"",ROUND($G281*IF($Q281="Danger",Lists!$M$15,Lists!$M$16),0))</f>
        <v/>
      </c>
      <c r="V281" s="22" t="str">
        <f aca="false">IF($U281="","",IF(OR($Q281="Danger",$U281&gt;=Lists!$M$10),"P1",IF($U281&gt;=Lists!$M$11,"P2","P3")))</f>
        <v/>
      </c>
      <c r="W281" s="24" t="str">
        <f aca="false">IF(OR($V281="",$B281=""),"",$B281+INDEX(Lists!$N$10:$N$12,MATCH($V281,Lists!$L$10:$L$12,0)))</f>
        <v/>
      </c>
      <c r="X281" s="13"/>
      <c r="Y281" s="13" t="s">
        <v>361</v>
      </c>
      <c r="Z281" s="13" t="s">
        <v>53</v>
      </c>
      <c r="AA281" s="17"/>
      <c r="AB281" s="13"/>
      <c r="AC281" s="22" t="str">
        <f aca="true">IF(OR($U281="",$B281=""),"",IF($AA281&lt;&gt;"",$AA281-$B281,TODAY()-$B281))</f>
        <v/>
      </c>
      <c r="AD281" s="22" t="str">
        <f aca="true">IF($W281="","",IF($Y281="Closed",IF($AA281="","Closed",IF($AA281&lt;=$W281,"Closed on time","Closed late")),IF(TODAY()&gt;$W281,"Overdue","Within time")))</f>
        <v/>
      </c>
      <c r="AE281" s="23"/>
      <c r="AF281" s="13"/>
      <c r="AG281" s="13"/>
      <c r="AH281" s="13"/>
      <c r="AI281" s="13"/>
      <c r="AJ281" s="13"/>
    </row>
    <row r="282" customFormat="false" ht="15" hidden="false" customHeight="false" outlineLevel="0" collapsed="false">
      <c r="A282" s="22" t="str">
        <f aca="false">IF($C282="","","R"&amp;TEXT(ROW()-4,"00000"))</f>
        <v>R00278</v>
      </c>
      <c r="B282" s="17" t="n">
        <v>46244</v>
      </c>
      <c r="C282" s="13" t="s">
        <v>316</v>
      </c>
      <c r="D282" s="22" t="str">
        <f aca="false">IF($C282="","",IFERROR(INDEX(Asset_Register!$C$5:$C$1000,MATCH($C282,Asset_Register!$A$5:$A$1000,0)),"Not in register"))</f>
        <v>Dozer HV-01</v>
      </c>
      <c r="E282" s="22" t="str">
        <f aca="false">IF($C282="","",IFERROR(INDEX(Asset_Register!$D$5:$D$1000,MATCH($C282,Asset_Register!$A$5:$A$1000,0)),"Not in register"))</f>
        <v>Mobile fleet</v>
      </c>
      <c r="F282" s="22" t="str">
        <f aca="false">IF($C282="","",IFERROR(INDEX(Asset_Register!$R$5:$R$1000,MATCH($C282,Asset_Register!$A$5:$A$1000,0)),"Not in register"))</f>
        <v>B</v>
      </c>
      <c r="G282" s="22" t="n">
        <f aca="false">IF($C282="","",IFERROR(INDEX(Asset_Register!$Q$5:$Q$1000,MATCH($C282,Asset_Register!$A$5:$A$1000,0)),"Not in register"))</f>
        <v>69</v>
      </c>
      <c r="H282" s="13" t="s">
        <v>74</v>
      </c>
      <c r="I282" s="13" t="s">
        <v>75</v>
      </c>
      <c r="J282" s="23" t="s">
        <v>372</v>
      </c>
      <c r="K282" s="13" t="n">
        <v>31</v>
      </c>
      <c r="L282" s="13" t="s">
        <v>365</v>
      </c>
      <c r="M282" s="13" t="n">
        <v>60</v>
      </c>
      <c r="N282" s="13" t="n">
        <v>100</v>
      </c>
      <c r="O282" s="13" t="s">
        <v>360</v>
      </c>
      <c r="P282" s="13"/>
      <c r="Q282" s="22" t="str">
        <f aca="false">IF($C282="","",IF($P282&lt;&gt;"",$P282,IF(AND(ISNUMBER($K282),ISNUMBER($M282),ISNUMBER($N282)),IF($O282="Lower is worse",IF($K282&lt;=$N282,"Danger",IF($K282&lt;=$M282,"Alert","OK")),IF($K282&gt;=$N282,"Danger",IF($K282&gt;=$M282,"Alert","OK"))),"Not set")))</f>
        <v>OK</v>
      </c>
      <c r="R282" s="22" t="n">
        <f aca="false">IF(OR($Q282="",$Q282="Not set"),"",MATCH($Q282,Lists!$F$2:$F$4,0)-1)</f>
        <v>0</v>
      </c>
      <c r="S282" s="23"/>
      <c r="T282" s="23"/>
      <c r="U282" s="22" t="str">
        <f aca="false">IF(OR($Q282="",$Q282="OK",$Q282="Not set",NOT(ISNUMBER($G282))),"",ROUND($G282*IF($Q282="Danger",Lists!$M$15,Lists!$M$16),0))</f>
        <v/>
      </c>
      <c r="V282" s="22" t="str">
        <f aca="false">IF($U282="","",IF(OR($Q282="Danger",$U282&gt;=Lists!$M$10),"P1",IF($U282&gt;=Lists!$M$11,"P2","P3")))</f>
        <v/>
      </c>
      <c r="W282" s="24" t="str">
        <f aca="false">IF(OR($V282="",$B282=""),"",$B282+INDEX(Lists!$N$10:$N$12,MATCH($V282,Lists!$L$10:$L$12,0)))</f>
        <v/>
      </c>
      <c r="X282" s="13"/>
      <c r="Y282" s="13" t="s">
        <v>361</v>
      </c>
      <c r="Z282" s="13" t="s">
        <v>53</v>
      </c>
      <c r="AA282" s="17"/>
      <c r="AB282" s="13"/>
      <c r="AC282" s="22" t="str">
        <f aca="true">IF(OR($U282="",$B282=""),"",IF($AA282&lt;&gt;"",$AA282-$B282,TODAY()-$B282))</f>
        <v/>
      </c>
      <c r="AD282" s="22" t="str">
        <f aca="true">IF($W282="","",IF($Y282="Closed",IF($AA282="","Closed",IF($AA282&lt;=$W282,"Closed on time","Closed late")),IF(TODAY()&gt;$W282,"Overdue","Within time")))</f>
        <v/>
      </c>
      <c r="AE282" s="23"/>
      <c r="AF282" s="13"/>
      <c r="AG282" s="13"/>
      <c r="AH282" s="13"/>
      <c r="AI282" s="13"/>
      <c r="AJ282" s="13"/>
    </row>
    <row r="283" customFormat="false" ht="15" hidden="false" customHeight="false" outlineLevel="0" collapsed="false">
      <c r="A283" s="22" t="str">
        <f aca="false">IF($C283="","","R"&amp;TEXT(ROW()-4,"00000"))</f>
        <v>R00279</v>
      </c>
      <c r="B283" s="17" t="n">
        <v>46244</v>
      </c>
      <c r="C283" s="13" t="s">
        <v>321</v>
      </c>
      <c r="D283" s="22" t="str">
        <f aca="false">IF($C283="","",IFERROR(INDEX(Asset_Register!$C$5:$C$1000,MATCH($C283,Asset_Register!$A$5:$A$1000,0)),"Not in register"))</f>
        <v>Compactor HV-02</v>
      </c>
      <c r="E283" s="22" t="str">
        <f aca="false">IF($C283="","",IFERROR(INDEX(Asset_Register!$D$5:$D$1000,MATCH($C283,Asset_Register!$A$5:$A$1000,0)),"Not in register"))</f>
        <v>Mobile fleet</v>
      </c>
      <c r="F283" s="22" t="str">
        <f aca="false">IF($C283="","",IFERROR(INDEX(Asset_Register!$R$5:$R$1000,MATCH($C283,Asset_Register!$A$5:$A$1000,0)),"Not in register"))</f>
        <v>B</v>
      </c>
      <c r="G283" s="22" t="n">
        <f aca="false">IF($C283="","",IFERROR(INDEX(Asset_Register!$Q$5:$Q$1000,MATCH($C283,Asset_Register!$A$5:$A$1000,0)),"Not in register"))</f>
        <v>58</v>
      </c>
      <c r="H283" s="13" t="s">
        <v>74</v>
      </c>
      <c r="I283" s="13" t="s">
        <v>75</v>
      </c>
      <c r="J283" s="23" t="s">
        <v>372</v>
      </c>
      <c r="K283" s="13" t="n">
        <v>25</v>
      </c>
      <c r="L283" s="13" t="s">
        <v>365</v>
      </c>
      <c r="M283" s="13" t="n">
        <v>60</v>
      </c>
      <c r="N283" s="13" t="n">
        <v>100</v>
      </c>
      <c r="O283" s="13" t="s">
        <v>360</v>
      </c>
      <c r="P283" s="13"/>
      <c r="Q283" s="22" t="str">
        <f aca="false">IF($C283="","",IF($P283&lt;&gt;"",$P283,IF(AND(ISNUMBER($K283),ISNUMBER($M283),ISNUMBER($N283)),IF($O283="Lower is worse",IF($K283&lt;=$N283,"Danger",IF($K283&lt;=$M283,"Alert","OK")),IF($K283&gt;=$N283,"Danger",IF($K283&gt;=$M283,"Alert","OK"))),"Not set")))</f>
        <v>OK</v>
      </c>
      <c r="R283" s="22" t="n">
        <f aca="false">IF(OR($Q283="",$Q283="Not set"),"",MATCH($Q283,Lists!$F$2:$F$4,0)-1)</f>
        <v>0</v>
      </c>
      <c r="S283" s="23"/>
      <c r="T283" s="23"/>
      <c r="U283" s="22" t="str">
        <f aca="false">IF(OR($Q283="",$Q283="OK",$Q283="Not set",NOT(ISNUMBER($G283))),"",ROUND($G283*IF($Q283="Danger",Lists!$M$15,Lists!$M$16),0))</f>
        <v/>
      </c>
      <c r="V283" s="22" t="str">
        <f aca="false">IF($U283="","",IF(OR($Q283="Danger",$U283&gt;=Lists!$M$10),"P1",IF($U283&gt;=Lists!$M$11,"P2","P3")))</f>
        <v/>
      </c>
      <c r="W283" s="24" t="str">
        <f aca="false">IF(OR($V283="",$B283=""),"",$B283+INDEX(Lists!$N$10:$N$12,MATCH($V283,Lists!$L$10:$L$12,0)))</f>
        <v/>
      </c>
      <c r="X283" s="13"/>
      <c r="Y283" s="13" t="s">
        <v>361</v>
      </c>
      <c r="Z283" s="13" t="s">
        <v>53</v>
      </c>
      <c r="AA283" s="17"/>
      <c r="AB283" s="13"/>
      <c r="AC283" s="22" t="str">
        <f aca="true">IF(OR($U283="",$B283=""),"",IF($AA283&lt;&gt;"",$AA283-$B283,TODAY()-$B283))</f>
        <v/>
      </c>
      <c r="AD283" s="22" t="str">
        <f aca="true">IF($W283="","",IF($Y283="Closed",IF($AA283="","Closed",IF($AA283&lt;=$W283,"Closed on time","Closed late")),IF(TODAY()&gt;$W283,"Overdue","Within time")))</f>
        <v/>
      </c>
      <c r="AE283" s="23"/>
      <c r="AF283" s="13"/>
      <c r="AG283" s="13"/>
      <c r="AH283" s="13"/>
      <c r="AI283" s="13"/>
      <c r="AJ283" s="13"/>
    </row>
    <row r="284" customFormat="false" ht="23.85" hidden="false" customHeight="false" outlineLevel="0" collapsed="false">
      <c r="A284" s="22" t="str">
        <f aca="false">IF($C284="","","R"&amp;TEXT(ROW()-4,"00000"))</f>
        <v>R00280</v>
      </c>
      <c r="B284" s="17" t="n">
        <v>46245</v>
      </c>
      <c r="C284" s="13" t="s">
        <v>313</v>
      </c>
      <c r="D284" s="22" t="str">
        <f aca="false">IF($C284="","",IFERROR(INDEX(Asset_Register!$C$5:$C$1000,MATCH($C284,Asset_Register!$A$5:$A$1000,0)),"Not in register"))</f>
        <v>Light vehicle LV-02 (pickup)</v>
      </c>
      <c r="E284" s="22" t="str">
        <f aca="false">IF($C284="","",IFERROR(INDEX(Asset_Register!$D$5:$D$1000,MATCH($C284,Asset_Register!$A$5:$A$1000,0)),"Not in register"))</f>
        <v>Mobile fleet</v>
      </c>
      <c r="F284" s="22" t="str">
        <f aca="false">IF($C284="","",IFERROR(INDEX(Asset_Register!$R$5:$R$1000,MATCH($C284,Asset_Register!$A$5:$A$1000,0)),"Not in register"))</f>
        <v>C</v>
      </c>
      <c r="G284" s="22" t="n">
        <f aca="false">IF($C284="","",IFERROR(INDEX(Asset_Register!$Q$5:$Q$1000,MATCH($C284,Asset_Register!$A$5:$A$1000,0)),"Not in register"))</f>
        <v>41</v>
      </c>
      <c r="H284" s="13" t="s">
        <v>89</v>
      </c>
      <c r="I284" s="13" t="s">
        <v>90</v>
      </c>
      <c r="J284" s="23" t="s">
        <v>448</v>
      </c>
      <c r="K284" s="13"/>
      <c r="L284" s="13"/>
      <c r="M284" s="13"/>
      <c r="N284" s="13"/>
      <c r="O284" s="13"/>
      <c r="P284" s="13" t="s">
        <v>108</v>
      </c>
      <c r="Q284" s="22" t="str">
        <f aca="false">IF($C284="","",IF($P284&lt;&gt;"",$P284,IF(AND(ISNUMBER($K284),ISNUMBER($M284),ISNUMBER($N284)),IF($O284="Lower is worse",IF($K284&lt;=$N284,"Danger",IF($K284&lt;=$M284,"Alert","OK")),IF($K284&gt;=$N284,"Danger",IF($K284&gt;=$M284,"Alert","OK"))),"Not set")))</f>
        <v>Danger</v>
      </c>
      <c r="R284" s="22" t="n">
        <f aca="false">IF(OR($Q284="",$Q284="Not set"),"",MATCH($Q284,Lists!$F$2:$F$4,0)-1)</f>
        <v>2</v>
      </c>
      <c r="S284" s="23" t="s">
        <v>449</v>
      </c>
      <c r="T284" s="23" t="s">
        <v>450</v>
      </c>
      <c r="U284" s="22" t="n">
        <f aca="false">IF(OR($Q284="",$Q284="OK",$Q284="Not set",NOT(ISNUMBER($G284))),"",ROUND($G284*IF($Q284="Danger",Lists!$M$15,Lists!$M$16),0))</f>
        <v>41</v>
      </c>
      <c r="V284" s="22" t="str">
        <f aca="false">IF($U284="","",IF(OR($Q284="Danger",$U284&gt;=Lists!$M$10),"P1",IF($U284&gt;=Lists!$M$11,"P2","P3")))</f>
        <v>P1</v>
      </c>
      <c r="W284" s="24" t="n">
        <f aca="false">IF(OR($V284="",$B284=""),"",$B284+INDEX(Lists!$N$10:$N$12,MATCH($V284,Lists!$L$10:$L$12,0)))</f>
        <v>46252</v>
      </c>
      <c r="X284" s="13" t="s">
        <v>451</v>
      </c>
      <c r="Y284" s="13" t="s">
        <v>392</v>
      </c>
      <c r="Z284" s="13" t="s">
        <v>452</v>
      </c>
      <c r="AA284" s="17" t="n">
        <v>46246</v>
      </c>
      <c r="AB284" s="13" t="s">
        <v>453</v>
      </c>
      <c r="AC284" s="22" t="n">
        <f aca="true">IF(OR($U284="",$B284=""),"",IF($AA284&lt;&gt;"",$AA284-$B284,TODAY()-$B284))</f>
        <v>1</v>
      </c>
      <c r="AD284" s="22" t="str">
        <f aca="true">IF($W284="","",IF($Y284="Closed",IF($AA284="","Closed",IF($AA284&lt;=$W284,"Closed on time","Closed late")),IF(TODAY()&gt;$W284,"Overdue","Within time")))</f>
        <v>Closed on time</v>
      </c>
      <c r="AE284" s="23"/>
      <c r="AF284" s="13"/>
      <c r="AG284" s="13"/>
      <c r="AH284" s="13"/>
      <c r="AI284" s="13"/>
      <c r="AJ284" s="13"/>
    </row>
    <row r="285" customFormat="false" ht="15" hidden="false" customHeight="false" outlineLevel="0" collapsed="false">
      <c r="A285" s="22" t="str">
        <f aca="false">IF($C285="","","R"&amp;TEXT(ROW()-4,"00000"))</f>
        <v>R00281</v>
      </c>
      <c r="B285" s="17" t="n">
        <v>46246</v>
      </c>
      <c r="C285" s="13" t="s">
        <v>208</v>
      </c>
      <c r="D285" s="22" t="str">
        <f aca="false">IF($C285="","",IFERROR(INDEX(Asset_Register!$C$5:$C$1000,MATCH($C285,Asset_Register!$A$5:$A$1000,0)),"Not in register"))</f>
        <v>Main air blower</v>
      </c>
      <c r="E285" s="22" t="str">
        <f aca="false">IF($C285="","",IFERROR(INDEX(Asset_Register!$D$5:$D$1000,MATCH($C285,Asset_Register!$A$5:$A$1000,0)),"Not in register"))</f>
        <v>Acid plant</v>
      </c>
      <c r="F285" s="22" t="str">
        <f aca="false">IF($C285="","",IFERROR(INDEX(Asset_Register!$R$5:$R$1000,MATCH($C285,Asset_Register!$A$5:$A$1000,0)),"Not in register"))</f>
        <v>A</v>
      </c>
      <c r="G285" s="22" t="n">
        <f aca="false">IF($C285="","",IFERROR(INDEX(Asset_Register!$Q$5:$Q$1000,MATCH($C285,Asset_Register!$A$5:$A$1000,0)),"Not in register"))</f>
        <v>87</v>
      </c>
      <c r="H285" s="13" t="s">
        <v>48</v>
      </c>
      <c r="I285" s="13" t="s">
        <v>171</v>
      </c>
      <c r="J285" s="23" t="s">
        <v>358</v>
      </c>
      <c r="K285" s="13" t="n">
        <v>4.3</v>
      </c>
      <c r="L285" s="13" t="s">
        <v>359</v>
      </c>
      <c r="M285" s="13" t="n">
        <v>4.5</v>
      </c>
      <c r="N285" s="13" t="n">
        <v>7.1</v>
      </c>
      <c r="O285" s="13" t="s">
        <v>360</v>
      </c>
      <c r="P285" s="13"/>
      <c r="Q285" s="22" t="str">
        <f aca="false">IF($C285="","",IF($P285&lt;&gt;"",$P285,IF(AND(ISNUMBER($K285),ISNUMBER($M285),ISNUMBER($N285)),IF($O285="Lower is worse",IF($K285&lt;=$N285,"Danger",IF($K285&lt;=$M285,"Alert","OK")),IF($K285&gt;=$N285,"Danger",IF($K285&gt;=$M285,"Alert","OK"))),"Not set")))</f>
        <v>OK</v>
      </c>
      <c r="R285" s="22" t="n">
        <f aca="false">IF(OR($Q285="",$Q285="Not set"),"",MATCH($Q285,Lists!$F$2:$F$4,0)-1)</f>
        <v>0</v>
      </c>
      <c r="S285" s="23"/>
      <c r="T285" s="23"/>
      <c r="U285" s="22" t="str">
        <f aca="false">IF(OR($Q285="",$Q285="OK",$Q285="Not set",NOT(ISNUMBER($G285))),"",ROUND($G285*IF($Q285="Danger",Lists!$M$15,Lists!$M$16),0))</f>
        <v/>
      </c>
      <c r="V285" s="22" t="str">
        <f aca="false">IF($U285="","",IF(OR($Q285="Danger",$U285&gt;=Lists!$M$10),"P1",IF($U285&gt;=Lists!$M$11,"P2","P3")))</f>
        <v/>
      </c>
      <c r="W285" s="24" t="str">
        <f aca="false">IF(OR($V285="",$B285=""),"",$B285+INDEX(Lists!$N$10:$N$12,MATCH($V285,Lists!$L$10:$L$12,0)))</f>
        <v/>
      </c>
      <c r="X285" s="13"/>
      <c r="Y285" s="13" t="s">
        <v>361</v>
      </c>
      <c r="Z285" s="13" t="s">
        <v>53</v>
      </c>
      <c r="AA285" s="17"/>
      <c r="AB285" s="13"/>
      <c r="AC285" s="22" t="str">
        <f aca="true">IF(OR($U285="",$B285=""),"",IF($AA285&lt;&gt;"",$AA285-$B285,TODAY()-$B285))</f>
        <v/>
      </c>
      <c r="AD285" s="22" t="str">
        <f aca="true">IF($W285="","",IF($Y285="Closed",IF($AA285="","Closed",IF($AA285&lt;=$W285,"Closed on time","Closed late")),IF(TODAY()&gt;$W285,"Overdue","Within time")))</f>
        <v/>
      </c>
      <c r="AE285" s="23"/>
      <c r="AF285" s="13"/>
      <c r="AG285" s="13"/>
      <c r="AH285" s="13"/>
      <c r="AI285" s="13"/>
      <c r="AJ285" s="13"/>
    </row>
    <row r="286" customFormat="false" ht="15" hidden="false" customHeight="false" outlineLevel="0" collapsed="false">
      <c r="A286" s="22" t="str">
        <f aca="false">IF($C286="","","R"&amp;TEXT(ROW()-4,"00000"))</f>
        <v>R00282</v>
      </c>
      <c r="B286" s="17" t="n">
        <v>46249</v>
      </c>
      <c r="C286" s="13" t="s">
        <v>230</v>
      </c>
      <c r="D286" s="22" t="str">
        <f aca="false">IF($C286="","",IFERROR(INDEX(Asset_Register!$C$5:$C$1000,MATCH($C286,Asset_Register!$A$5:$A$1000,0)),"Not in register"))</f>
        <v>Final tower acid pump</v>
      </c>
      <c r="E286" s="22" t="str">
        <f aca="false">IF($C286="","",IFERROR(INDEX(Asset_Register!$D$5:$D$1000,MATCH($C286,Asset_Register!$A$5:$A$1000,0)),"Not in register"))</f>
        <v>Acid plant</v>
      </c>
      <c r="F286" s="22" t="str">
        <f aca="false">IF($C286="","",IFERROR(INDEX(Asset_Register!$R$5:$R$1000,MATCH($C286,Asset_Register!$A$5:$A$1000,0)),"Not in register"))</f>
        <v>B</v>
      </c>
      <c r="G286" s="22" t="n">
        <f aca="false">IF($C286="","",IFERROR(INDEX(Asset_Register!$Q$5:$Q$1000,MATCH($C286,Asset_Register!$A$5:$A$1000,0)),"Not in register"))</f>
        <v>66</v>
      </c>
      <c r="H286" s="13" t="s">
        <v>48</v>
      </c>
      <c r="I286" s="13" t="s">
        <v>171</v>
      </c>
      <c r="J286" s="23" t="s">
        <v>358</v>
      </c>
      <c r="K286" s="13" t="n">
        <v>4.9</v>
      </c>
      <c r="L286" s="13" t="s">
        <v>359</v>
      </c>
      <c r="M286" s="13" t="n">
        <v>4.5</v>
      </c>
      <c r="N286" s="13" t="n">
        <v>7.1</v>
      </c>
      <c r="O286" s="13" t="s">
        <v>360</v>
      </c>
      <c r="P286" s="13"/>
      <c r="Q286" s="22" t="str">
        <f aca="false">IF($C286="","",IF($P286&lt;&gt;"",$P286,IF(AND(ISNUMBER($K286),ISNUMBER($M286),ISNUMBER($N286)),IF($O286="Lower is worse",IF($K286&lt;=$N286,"Danger",IF($K286&lt;=$M286,"Alert","OK")),IF($K286&gt;=$N286,"Danger",IF($K286&gt;=$M286,"Alert","OK"))),"Not set")))</f>
        <v>Alert</v>
      </c>
      <c r="R286" s="22" t="n">
        <f aca="false">IF(OR($Q286="",$Q286="Not set"),"",MATCH($Q286,Lists!$F$2:$F$4,0)-1)</f>
        <v>1</v>
      </c>
      <c r="S286" s="23"/>
      <c r="T286" s="23"/>
      <c r="U286" s="22" t="n">
        <f aca="false">IF(OR($Q286="",$Q286="OK",$Q286="Not set",NOT(ISNUMBER($G286))),"",ROUND($G286*IF($Q286="Danger",Lists!$M$15,Lists!$M$16),0))</f>
        <v>40</v>
      </c>
      <c r="V286" s="22" t="str">
        <f aca="false">IF($U286="","",IF(OR($Q286="Danger",$U286&gt;=Lists!$M$10),"P1",IF($U286&gt;=Lists!$M$11,"P2","P3")))</f>
        <v>P3</v>
      </c>
      <c r="W286" s="24" t="n">
        <f aca="false">IF(OR($V286="",$B286=""),"",$B286+INDEX(Lists!$N$10:$N$12,MATCH($V286,Lists!$L$10:$L$12,0)))</f>
        <v>46309</v>
      </c>
      <c r="X286" s="13"/>
      <c r="Y286" s="13" t="s">
        <v>361</v>
      </c>
      <c r="Z286" s="13" t="s">
        <v>53</v>
      </c>
      <c r="AA286" s="17"/>
      <c r="AB286" s="13"/>
      <c r="AC286" s="22" t="n">
        <f aca="true">IF(OR($U286="",$B286=""),"",IF($AA286&lt;&gt;"",$AA286-$B286,TODAY()-$B286))</f>
        <v>51</v>
      </c>
      <c r="AD286" s="22" t="str">
        <f aca="true">IF($W286="","",IF($Y286="Closed",IF($AA286="","Closed",IF($AA286&lt;=$W286,"Closed on time","Closed late")),IF(TODAY()&gt;$W286,"Overdue","Within time")))</f>
        <v>Within time</v>
      </c>
      <c r="AE286" s="23"/>
      <c r="AF286" s="13"/>
      <c r="AG286" s="13"/>
      <c r="AH286" s="13"/>
      <c r="AI286" s="13"/>
      <c r="AJ286" s="13"/>
    </row>
    <row r="287" customFormat="false" ht="15" hidden="false" customHeight="false" outlineLevel="0" collapsed="false">
      <c r="A287" s="22" t="str">
        <f aca="false">IF($C287="","","R"&amp;TEXT(ROW()-4,"00000"))</f>
        <v>R00283</v>
      </c>
      <c r="B287" s="17" t="n">
        <v>46252</v>
      </c>
      <c r="C287" s="13" t="s">
        <v>227</v>
      </c>
      <c r="D287" s="22" t="str">
        <f aca="false">IF($C287="","",IFERROR(INDEX(Asset_Register!$C$5:$C$1000,MATCH($C287,Asset_Register!$A$5:$A$1000,0)),"Not in register"))</f>
        <v>Interpass tower acid pump</v>
      </c>
      <c r="E287" s="22" t="str">
        <f aca="false">IF($C287="","",IFERROR(INDEX(Asset_Register!$D$5:$D$1000,MATCH($C287,Asset_Register!$A$5:$A$1000,0)),"Not in register"))</f>
        <v>Acid plant</v>
      </c>
      <c r="F287" s="22" t="str">
        <f aca="false">IF($C287="","",IFERROR(INDEX(Asset_Register!$R$5:$R$1000,MATCH($C287,Asset_Register!$A$5:$A$1000,0)),"Not in register"))</f>
        <v>A</v>
      </c>
      <c r="G287" s="22" t="n">
        <f aca="false">IF($C287="","",IFERROR(INDEX(Asset_Register!$Q$5:$Q$1000,MATCH($C287,Asset_Register!$A$5:$A$1000,0)),"Not in register"))</f>
        <v>76</v>
      </c>
      <c r="H287" s="13" t="s">
        <v>74</v>
      </c>
      <c r="I287" s="13" t="s">
        <v>75</v>
      </c>
      <c r="J287" s="23" t="s">
        <v>454</v>
      </c>
      <c r="K287" s="13"/>
      <c r="L287" s="13"/>
      <c r="M287" s="13"/>
      <c r="N287" s="13"/>
      <c r="O287" s="13"/>
      <c r="P287" s="13" t="s">
        <v>104</v>
      </c>
      <c r="Q287" s="22" t="str">
        <f aca="false">IF($C287="","",IF($P287&lt;&gt;"",$P287,IF(AND(ISNUMBER($K287),ISNUMBER($M287),ISNUMBER($N287)),IF($O287="Lower is worse",IF($K287&lt;=$N287,"Danger",IF($K287&lt;=$M287,"Alert","OK")),IF($K287&gt;=$N287,"Danger",IF($K287&gt;=$M287,"Alert","OK"))),"Not set")))</f>
        <v>Alert</v>
      </c>
      <c r="R287" s="22" t="n">
        <f aca="false">IF(OR($Q287="",$Q287="Not set"),"",MATCH($Q287,Lists!$F$2:$F$4,0)-1)</f>
        <v>1</v>
      </c>
      <c r="S287" s="23" t="s">
        <v>455</v>
      </c>
      <c r="T287" s="23" t="s">
        <v>456</v>
      </c>
      <c r="U287" s="22" t="n">
        <f aca="false">IF(OR($Q287="",$Q287="OK",$Q287="Not set",NOT(ISNUMBER($G287))),"",ROUND($G287*IF($Q287="Danger",Lists!$M$15,Lists!$M$16),0))</f>
        <v>46</v>
      </c>
      <c r="V287" s="22" t="str">
        <f aca="false">IF($U287="","",IF(OR($Q287="Danger",$U287&gt;=Lists!$M$10),"P1",IF($U287&gt;=Lists!$M$11,"P2","P3")))</f>
        <v>P2</v>
      </c>
      <c r="W287" s="24" t="n">
        <f aca="false">IF(OR($V287="",$B287=""),"",$B287+INDEX(Lists!$N$10:$N$12,MATCH($V287,Lists!$L$10:$L$12,0)))</f>
        <v>46282</v>
      </c>
      <c r="X287" s="13" t="s">
        <v>457</v>
      </c>
      <c r="Y287" s="13" t="s">
        <v>392</v>
      </c>
      <c r="Z287" s="13" t="s">
        <v>53</v>
      </c>
      <c r="AA287" s="17" t="n">
        <v>46275</v>
      </c>
      <c r="AB287" s="13" t="s">
        <v>393</v>
      </c>
      <c r="AC287" s="22" t="n">
        <f aca="true">IF(OR($U287="",$B287=""),"",IF($AA287&lt;&gt;"",$AA287-$B287,TODAY()-$B287))</f>
        <v>23</v>
      </c>
      <c r="AD287" s="22" t="str">
        <f aca="true">IF($W287="","",IF($Y287="Closed",IF($AA287="","Closed",IF($AA287&lt;=$W287,"Closed on time","Closed late")),IF(TODAY()&gt;$W287,"Overdue","Within time")))</f>
        <v>Closed on time</v>
      </c>
      <c r="AE287" s="23"/>
      <c r="AF287" s="13"/>
      <c r="AG287" s="13"/>
      <c r="AH287" s="13"/>
      <c r="AI287" s="13"/>
      <c r="AJ287" s="13"/>
    </row>
    <row r="288" customFormat="false" ht="23.85" hidden="false" customHeight="false" outlineLevel="0" collapsed="false">
      <c r="A288" s="22" t="str">
        <f aca="false">IF($C288="","","R"&amp;TEXT(ROW()-4,"00000"))</f>
        <v>R00284</v>
      </c>
      <c r="B288" s="17" t="n">
        <v>46254</v>
      </c>
      <c r="C288" s="13" t="s">
        <v>215</v>
      </c>
      <c r="D288" s="22" t="str">
        <f aca="false">IF($C288="","",IFERROR(INDEX(Asset_Register!$C$5:$C$1000,MATCH($C288,Asset_Register!$A$5:$A$1000,0)),"Not in register"))</f>
        <v>SO2 converter</v>
      </c>
      <c r="E288" s="22" t="str">
        <f aca="false">IF($C288="","",IFERROR(INDEX(Asset_Register!$D$5:$D$1000,MATCH($C288,Asset_Register!$A$5:$A$1000,0)),"Not in register"))</f>
        <v>Acid plant</v>
      </c>
      <c r="F288" s="22" t="str">
        <f aca="false">IF($C288="","",IFERROR(INDEX(Asset_Register!$R$5:$R$1000,MATCH($C288,Asset_Register!$A$5:$A$1000,0)),"Not in register"))</f>
        <v>A</v>
      </c>
      <c r="G288" s="22" t="n">
        <f aca="false">IF($C288="","",IFERROR(INDEX(Asset_Register!$Q$5:$Q$1000,MATCH($C288,Asset_Register!$A$5:$A$1000,0)),"Not in register"))</f>
        <v>86</v>
      </c>
      <c r="H288" s="13" t="s">
        <v>54</v>
      </c>
      <c r="I288" s="13" t="s">
        <v>55</v>
      </c>
      <c r="J288" s="23" t="s">
        <v>377</v>
      </c>
      <c r="K288" s="13" t="n">
        <v>38</v>
      </c>
      <c r="L288" s="13" t="s">
        <v>367</v>
      </c>
      <c r="M288" s="13" t="n">
        <v>30</v>
      </c>
      <c r="N288" s="13" t="n">
        <v>60</v>
      </c>
      <c r="O288" s="13" t="s">
        <v>360</v>
      </c>
      <c r="P288" s="13"/>
      <c r="Q288" s="22" t="str">
        <f aca="false">IF($C288="","",IF($P288&lt;&gt;"",$P288,IF(AND(ISNUMBER($K288),ISNUMBER($M288),ISNUMBER($N288)),IF($O288="Lower is worse",IF($K288&lt;=$N288,"Danger",IF($K288&lt;=$M288,"Alert","OK")),IF($K288&gt;=$N288,"Danger",IF($K288&gt;=$M288,"Alert","OK"))),"Not set")))</f>
        <v>Alert</v>
      </c>
      <c r="R288" s="22" t="n">
        <f aca="false">IF(OR($Q288="",$Q288="Not set"),"",MATCH($Q288,Lists!$F$2:$F$4,0)-1)</f>
        <v>1</v>
      </c>
      <c r="S288" s="23"/>
      <c r="T288" s="23"/>
      <c r="U288" s="22" t="n">
        <f aca="false">IF(OR($Q288="",$Q288="OK",$Q288="Not set",NOT(ISNUMBER($G288))),"",ROUND($G288*IF($Q288="Danger",Lists!$M$15,Lists!$M$16),0))</f>
        <v>52</v>
      </c>
      <c r="V288" s="22" t="str">
        <f aca="false">IF($U288="","",IF(OR($Q288="Danger",$U288&gt;=Lists!$M$10),"P1",IF($U288&gt;=Lists!$M$11,"P2","P3")))</f>
        <v>P2</v>
      </c>
      <c r="W288" s="24" t="n">
        <f aca="false">IF(OR($V288="",$B288=""),"",$B288+INDEX(Lists!$N$10:$N$12,MATCH($V288,Lists!$L$10:$L$12,0)))</f>
        <v>46284</v>
      </c>
      <c r="X288" s="13"/>
      <c r="Y288" s="13" t="s">
        <v>361</v>
      </c>
      <c r="Z288" s="13" t="s">
        <v>53</v>
      </c>
      <c r="AA288" s="17"/>
      <c r="AB288" s="13"/>
      <c r="AC288" s="22" t="n">
        <f aca="true">IF(OR($U288="",$B288=""),"",IF($AA288&lt;&gt;"",$AA288-$B288,TODAY()-$B288))</f>
        <v>46</v>
      </c>
      <c r="AD288" s="22" t="str">
        <f aca="true">IF($W288="","",IF($Y288="Closed",IF($AA288="","Closed",IF($AA288&lt;=$W288,"Closed on time","Closed late")),IF(TODAY()&gt;$W288,"Overdue","Within time")))</f>
        <v>Overdue</v>
      </c>
      <c r="AE288" s="23"/>
      <c r="AF288" s="13"/>
      <c r="AG288" s="13"/>
      <c r="AH288" s="13"/>
      <c r="AI288" s="13"/>
      <c r="AJ288" s="13"/>
    </row>
    <row r="289" customFormat="false" ht="15" hidden="false" customHeight="false" outlineLevel="0" collapsed="false">
      <c r="A289" s="22" t="str">
        <f aca="false">IF($C289="","","R"&amp;TEXT(ROW()-4,"00000"))</f>
        <v>R00285</v>
      </c>
      <c r="B289" s="17" t="n">
        <v>46254</v>
      </c>
      <c r="C289" s="13" t="s">
        <v>215</v>
      </c>
      <c r="D289" s="22" t="str">
        <f aca="false">IF($C289="","",IFERROR(INDEX(Asset_Register!$C$5:$C$1000,MATCH($C289,Asset_Register!$A$5:$A$1000,0)),"Not in register"))</f>
        <v>SO2 converter</v>
      </c>
      <c r="E289" s="22" t="str">
        <f aca="false">IF($C289="","",IFERROR(INDEX(Asset_Register!$D$5:$D$1000,MATCH($C289,Asset_Register!$A$5:$A$1000,0)),"Not in register"))</f>
        <v>Acid plant</v>
      </c>
      <c r="F289" s="22" t="str">
        <f aca="false">IF($C289="","",IFERROR(INDEX(Asset_Register!$R$5:$R$1000,MATCH($C289,Asset_Register!$A$5:$A$1000,0)),"Not in register"))</f>
        <v>A</v>
      </c>
      <c r="G289" s="22" t="n">
        <f aca="false">IF($C289="","",IFERROR(INDEX(Asset_Register!$Q$5:$Q$1000,MATCH($C289,Asset_Register!$A$5:$A$1000,0)),"Not in register"))</f>
        <v>86</v>
      </c>
      <c r="H289" s="13" t="s">
        <v>48</v>
      </c>
      <c r="I289" s="13" t="s">
        <v>175</v>
      </c>
      <c r="J289" s="23" t="s">
        <v>458</v>
      </c>
      <c r="K289" s="13"/>
      <c r="L289" s="13"/>
      <c r="M289" s="13"/>
      <c r="N289" s="13"/>
      <c r="O289" s="13"/>
      <c r="P289" s="13" t="s">
        <v>104</v>
      </c>
      <c r="Q289" s="22" t="str">
        <f aca="false">IF($C289="","",IF($P289&lt;&gt;"",$P289,IF(AND(ISNUMBER($K289),ISNUMBER($M289),ISNUMBER($N289)),IF($O289="Lower is worse",IF($K289&lt;=$N289,"Danger",IF($K289&lt;=$M289,"Alert","OK")),IF($K289&gt;=$N289,"Danger",IF($K289&gt;=$M289,"Alert","OK"))),"Not set")))</f>
        <v>Alert</v>
      </c>
      <c r="R289" s="22" t="n">
        <f aca="false">IF(OR($Q289="",$Q289="Not set"),"",MATCH($Q289,Lists!$F$2:$F$4,0)-1)</f>
        <v>1</v>
      </c>
      <c r="S289" s="23" t="s">
        <v>459</v>
      </c>
      <c r="T289" s="23" t="s">
        <v>460</v>
      </c>
      <c r="U289" s="22" t="n">
        <f aca="false">IF(OR($Q289="",$Q289="OK",$Q289="Not set",NOT(ISNUMBER($G289))),"",ROUND($G289*IF($Q289="Danger",Lists!$M$15,Lists!$M$16),0))</f>
        <v>52</v>
      </c>
      <c r="V289" s="22" t="str">
        <f aca="false">IF($U289="","",IF(OR($Q289="Danger",$U289&gt;=Lists!$M$10),"P1",IF($U289&gt;=Lists!$M$11,"P2","P3")))</f>
        <v>P2</v>
      </c>
      <c r="W289" s="24" t="n">
        <f aca="false">IF(OR($V289="",$B289=""),"",$B289+INDEX(Lists!$N$10:$N$12,MATCH($V289,Lists!$L$10:$L$12,0)))</f>
        <v>46284</v>
      </c>
      <c r="X289" s="13" t="s">
        <v>461</v>
      </c>
      <c r="Y289" s="13" t="s">
        <v>392</v>
      </c>
      <c r="Z289" s="13" t="s">
        <v>53</v>
      </c>
      <c r="AA289" s="17" t="n">
        <v>46290</v>
      </c>
      <c r="AB289" s="13" t="s">
        <v>393</v>
      </c>
      <c r="AC289" s="22" t="n">
        <f aca="true">IF(OR($U289="",$B289=""),"",IF($AA289&lt;&gt;"",$AA289-$B289,TODAY()-$B289))</f>
        <v>36</v>
      </c>
      <c r="AD289" s="22" t="str">
        <f aca="true">IF($W289="","",IF($Y289="Closed",IF($AA289="","Closed",IF($AA289&lt;=$W289,"Closed on time","Closed late")),IF(TODAY()&gt;$W289,"Overdue","Within time")))</f>
        <v>Closed late</v>
      </c>
      <c r="AE289" s="23"/>
      <c r="AF289" s="13"/>
      <c r="AG289" s="13"/>
      <c r="AH289" s="13"/>
      <c r="AI289" s="13"/>
      <c r="AJ289" s="13"/>
    </row>
    <row r="290" customFormat="false" ht="15" hidden="false" customHeight="false" outlineLevel="0" collapsed="false">
      <c r="A290" s="22" t="str">
        <f aca="false">IF($C290="","","R"&amp;TEXT(ROW()-4,"00000"))</f>
        <v>R00286</v>
      </c>
      <c r="B290" s="17" t="n">
        <v>46256</v>
      </c>
      <c r="C290" s="13" t="s">
        <v>220</v>
      </c>
      <c r="D290" s="22" t="str">
        <f aca="false">IF($C290="","",IFERROR(INDEX(Asset_Register!$C$5:$C$1000,MATCH($C290,Asset_Register!$A$5:$A$1000,0)),"Not in register"))</f>
        <v>Drying tower acid pump</v>
      </c>
      <c r="E290" s="22" t="str">
        <f aca="false">IF($C290="","",IFERROR(INDEX(Asset_Register!$D$5:$D$1000,MATCH($C290,Asset_Register!$A$5:$A$1000,0)),"Not in register"))</f>
        <v>Acid plant</v>
      </c>
      <c r="F290" s="22" t="str">
        <f aca="false">IF($C290="","",IFERROR(INDEX(Asset_Register!$R$5:$R$1000,MATCH($C290,Asset_Register!$A$5:$A$1000,0)),"Not in register"))</f>
        <v>A</v>
      </c>
      <c r="G290" s="22" t="n">
        <f aca="false">IF($C290="","",IFERROR(INDEX(Asset_Register!$Q$5:$Q$1000,MATCH($C290,Asset_Register!$A$5:$A$1000,0)),"Not in register"))</f>
        <v>74</v>
      </c>
      <c r="H290" s="13" t="s">
        <v>48</v>
      </c>
      <c r="I290" s="13" t="s">
        <v>171</v>
      </c>
      <c r="J290" s="23" t="s">
        <v>358</v>
      </c>
      <c r="K290" s="13" t="n">
        <v>4.3</v>
      </c>
      <c r="L290" s="13" t="s">
        <v>359</v>
      </c>
      <c r="M290" s="13" t="n">
        <v>4.5</v>
      </c>
      <c r="N290" s="13" t="n">
        <v>7.1</v>
      </c>
      <c r="O290" s="13" t="s">
        <v>360</v>
      </c>
      <c r="P290" s="13"/>
      <c r="Q290" s="22" t="str">
        <f aca="false">IF($C290="","",IF($P290&lt;&gt;"",$P290,IF(AND(ISNUMBER($K290),ISNUMBER($M290),ISNUMBER($N290)),IF($O290="Lower is worse",IF($K290&lt;=$N290,"Danger",IF($K290&lt;=$M290,"Alert","OK")),IF($K290&gt;=$N290,"Danger",IF($K290&gt;=$M290,"Alert","OK"))),"Not set")))</f>
        <v>OK</v>
      </c>
      <c r="R290" s="22" t="n">
        <f aca="false">IF(OR($Q290="",$Q290="Not set"),"",MATCH($Q290,Lists!$F$2:$F$4,0)-1)</f>
        <v>0</v>
      </c>
      <c r="S290" s="23"/>
      <c r="T290" s="23"/>
      <c r="U290" s="22" t="str">
        <f aca="false">IF(OR($Q290="",$Q290="OK",$Q290="Not set",NOT(ISNUMBER($G290))),"",ROUND($G290*IF($Q290="Danger",Lists!$M$15,Lists!$M$16),0))</f>
        <v/>
      </c>
      <c r="V290" s="22" t="str">
        <f aca="false">IF($U290="","",IF(OR($Q290="Danger",$U290&gt;=Lists!$M$10),"P1",IF($U290&gt;=Lists!$M$11,"P2","P3")))</f>
        <v/>
      </c>
      <c r="W290" s="24" t="str">
        <f aca="false">IF(OR($V290="",$B290=""),"",$B290+INDEX(Lists!$N$10:$N$12,MATCH($V290,Lists!$L$10:$L$12,0)))</f>
        <v/>
      </c>
      <c r="X290" s="13"/>
      <c r="Y290" s="13" t="s">
        <v>361</v>
      </c>
      <c r="Z290" s="13" t="s">
        <v>53</v>
      </c>
      <c r="AA290" s="17"/>
      <c r="AB290" s="13"/>
      <c r="AC290" s="22" t="str">
        <f aca="true">IF(OR($U290="",$B290=""),"",IF($AA290&lt;&gt;"",$AA290-$B290,TODAY()-$B290))</f>
        <v/>
      </c>
      <c r="AD290" s="22" t="str">
        <f aca="true">IF($W290="","",IF($Y290="Closed",IF($AA290="","Closed",IF($AA290&lt;=$W290,"Closed on time","Closed late")),IF(TODAY()&gt;$W290,"Overdue","Within time")))</f>
        <v/>
      </c>
      <c r="AE290" s="23"/>
      <c r="AF290" s="13"/>
      <c r="AG290" s="13"/>
      <c r="AH290" s="13"/>
      <c r="AI290" s="13"/>
      <c r="AJ290" s="13"/>
    </row>
    <row r="291" customFormat="false" ht="15" hidden="false" customHeight="false" outlineLevel="0" collapsed="false">
      <c r="A291" s="22" t="str">
        <f aca="false">IF($C291="","","R"&amp;TEXT(ROW()-4,"00000"))</f>
        <v>R00287</v>
      </c>
      <c r="B291" s="17" t="n">
        <v>46256</v>
      </c>
      <c r="C291" s="13" t="s">
        <v>227</v>
      </c>
      <c r="D291" s="22" t="str">
        <f aca="false">IF($C291="","",IFERROR(INDEX(Asset_Register!$C$5:$C$1000,MATCH($C291,Asset_Register!$A$5:$A$1000,0)),"Not in register"))</f>
        <v>Interpass tower acid pump</v>
      </c>
      <c r="E291" s="22" t="str">
        <f aca="false">IF($C291="","",IFERROR(INDEX(Asset_Register!$D$5:$D$1000,MATCH($C291,Asset_Register!$A$5:$A$1000,0)),"Not in register"))</f>
        <v>Acid plant</v>
      </c>
      <c r="F291" s="22" t="str">
        <f aca="false">IF($C291="","",IFERROR(INDEX(Asset_Register!$R$5:$R$1000,MATCH($C291,Asset_Register!$A$5:$A$1000,0)),"Not in register"))</f>
        <v>A</v>
      </c>
      <c r="G291" s="22" t="n">
        <f aca="false">IF($C291="","",IFERROR(INDEX(Asset_Register!$Q$5:$Q$1000,MATCH($C291,Asset_Register!$A$5:$A$1000,0)),"Not in register"))</f>
        <v>76</v>
      </c>
      <c r="H291" s="13" t="s">
        <v>48</v>
      </c>
      <c r="I291" s="13" t="s">
        <v>171</v>
      </c>
      <c r="J291" s="23" t="s">
        <v>358</v>
      </c>
      <c r="K291" s="13" t="n">
        <v>2.3</v>
      </c>
      <c r="L291" s="13" t="s">
        <v>359</v>
      </c>
      <c r="M291" s="13" t="n">
        <v>4.5</v>
      </c>
      <c r="N291" s="13" t="n">
        <v>7.1</v>
      </c>
      <c r="O291" s="13" t="s">
        <v>360</v>
      </c>
      <c r="P291" s="13"/>
      <c r="Q291" s="22" t="str">
        <f aca="false">IF($C291="","",IF($P291&lt;&gt;"",$P291,IF(AND(ISNUMBER($K291),ISNUMBER($M291),ISNUMBER($N291)),IF($O291="Lower is worse",IF($K291&lt;=$N291,"Danger",IF($K291&lt;=$M291,"Alert","OK")),IF($K291&gt;=$N291,"Danger",IF($K291&gt;=$M291,"Alert","OK"))),"Not set")))</f>
        <v>OK</v>
      </c>
      <c r="R291" s="22" t="n">
        <f aca="false">IF(OR($Q291="",$Q291="Not set"),"",MATCH($Q291,Lists!$F$2:$F$4,0)-1)</f>
        <v>0</v>
      </c>
      <c r="S291" s="23"/>
      <c r="T291" s="23"/>
      <c r="U291" s="22" t="str">
        <f aca="false">IF(OR($Q291="",$Q291="OK",$Q291="Not set",NOT(ISNUMBER($G291))),"",ROUND($G291*IF($Q291="Danger",Lists!$M$15,Lists!$M$16),0))</f>
        <v/>
      </c>
      <c r="V291" s="22" t="str">
        <f aca="false">IF($U291="","",IF(OR($Q291="Danger",$U291&gt;=Lists!$M$10),"P1",IF($U291&gt;=Lists!$M$11,"P2","P3")))</f>
        <v/>
      </c>
      <c r="W291" s="24" t="str">
        <f aca="false">IF(OR($V291="",$B291=""),"",$B291+INDEX(Lists!$N$10:$N$12,MATCH($V291,Lists!$L$10:$L$12,0)))</f>
        <v/>
      </c>
      <c r="X291" s="13"/>
      <c r="Y291" s="13" t="s">
        <v>361</v>
      </c>
      <c r="Z291" s="13" t="s">
        <v>53</v>
      </c>
      <c r="AA291" s="17"/>
      <c r="AB291" s="13"/>
      <c r="AC291" s="22" t="str">
        <f aca="true">IF(OR($U291="",$B291=""),"",IF($AA291&lt;&gt;"",$AA291-$B291,TODAY()-$B291))</f>
        <v/>
      </c>
      <c r="AD291" s="22" t="str">
        <f aca="true">IF($W291="","",IF($Y291="Closed",IF($AA291="","Closed",IF($AA291&lt;=$W291,"Closed on time","Closed late")),IF(TODAY()&gt;$W291,"Overdue","Within time")))</f>
        <v/>
      </c>
      <c r="AE291" s="23"/>
      <c r="AF291" s="13"/>
      <c r="AG291" s="13"/>
      <c r="AH291" s="13"/>
      <c r="AI291" s="13"/>
      <c r="AJ291" s="13"/>
    </row>
    <row r="292" customFormat="false" ht="15" hidden="false" customHeight="false" outlineLevel="0" collapsed="false">
      <c r="A292" s="22" t="str">
        <f aca="false">IF($C292="","","R"&amp;TEXT(ROW()-4,"00000"))</f>
        <v>R00288</v>
      </c>
      <c r="B292" s="17" t="n">
        <v>46256</v>
      </c>
      <c r="C292" s="13" t="s">
        <v>220</v>
      </c>
      <c r="D292" s="22" t="str">
        <f aca="false">IF($C292="","",IFERROR(INDEX(Asset_Register!$C$5:$C$1000,MATCH($C292,Asset_Register!$A$5:$A$1000,0)),"Not in register"))</f>
        <v>Drying tower acid pump</v>
      </c>
      <c r="E292" s="22" t="str">
        <f aca="false">IF($C292="","",IFERROR(INDEX(Asset_Register!$D$5:$D$1000,MATCH($C292,Asset_Register!$A$5:$A$1000,0)),"Not in register"))</f>
        <v>Acid plant</v>
      </c>
      <c r="F292" s="22" t="str">
        <f aca="false">IF($C292="","",IFERROR(INDEX(Asset_Register!$R$5:$R$1000,MATCH($C292,Asset_Register!$A$5:$A$1000,0)),"Not in register"))</f>
        <v>A</v>
      </c>
      <c r="G292" s="22" t="n">
        <f aca="false">IF($C292="","",IFERROR(INDEX(Asset_Register!$Q$5:$Q$1000,MATCH($C292,Asset_Register!$A$5:$A$1000,0)),"Not in register"))</f>
        <v>74</v>
      </c>
      <c r="H292" s="13" t="s">
        <v>74</v>
      </c>
      <c r="I292" s="13" t="s">
        <v>75</v>
      </c>
      <c r="J292" s="23" t="s">
        <v>379</v>
      </c>
      <c r="K292" s="13" t="n">
        <v>24</v>
      </c>
      <c r="L292" s="13" t="s">
        <v>365</v>
      </c>
      <c r="M292" s="13" t="n">
        <v>50</v>
      </c>
      <c r="N292" s="13" t="n">
        <v>100</v>
      </c>
      <c r="O292" s="13" t="s">
        <v>360</v>
      </c>
      <c r="P292" s="13"/>
      <c r="Q292" s="22" t="str">
        <f aca="false">IF($C292="","",IF($P292&lt;&gt;"",$P292,IF(AND(ISNUMBER($K292),ISNUMBER($M292),ISNUMBER($N292)),IF($O292="Lower is worse",IF($K292&lt;=$N292,"Danger",IF($K292&lt;=$M292,"Alert","OK")),IF($K292&gt;=$N292,"Danger",IF($K292&gt;=$M292,"Alert","OK"))),"Not set")))</f>
        <v>OK</v>
      </c>
      <c r="R292" s="22" t="n">
        <f aca="false">IF(OR($Q292="",$Q292="Not set"),"",MATCH($Q292,Lists!$F$2:$F$4,0)-1)</f>
        <v>0</v>
      </c>
      <c r="S292" s="23"/>
      <c r="T292" s="23"/>
      <c r="U292" s="22" t="str">
        <f aca="false">IF(OR($Q292="",$Q292="OK",$Q292="Not set",NOT(ISNUMBER($G292))),"",ROUND($G292*IF($Q292="Danger",Lists!$M$15,Lists!$M$16),0))</f>
        <v/>
      </c>
      <c r="V292" s="22" t="str">
        <f aca="false">IF($U292="","",IF(OR($Q292="Danger",$U292&gt;=Lists!$M$10),"P1",IF($U292&gt;=Lists!$M$11,"P2","P3")))</f>
        <v/>
      </c>
      <c r="W292" s="24" t="str">
        <f aca="false">IF(OR($V292="",$B292=""),"",$B292+INDEX(Lists!$N$10:$N$12,MATCH($V292,Lists!$L$10:$L$12,0)))</f>
        <v/>
      </c>
      <c r="X292" s="13"/>
      <c r="Y292" s="13" t="s">
        <v>361</v>
      </c>
      <c r="Z292" s="13" t="s">
        <v>53</v>
      </c>
      <c r="AA292" s="17"/>
      <c r="AB292" s="13"/>
      <c r="AC292" s="22" t="str">
        <f aca="true">IF(OR($U292="",$B292=""),"",IF($AA292&lt;&gt;"",$AA292-$B292,TODAY()-$B292))</f>
        <v/>
      </c>
      <c r="AD292" s="22" t="str">
        <f aca="true">IF($W292="","",IF($Y292="Closed",IF($AA292="","Closed",IF($AA292&lt;=$W292,"Closed on time","Closed late")),IF(TODAY()&gt;$W292,"Overdue","Within time")))</f>
        <v/>
      </c>
      <c r="AE292" s="23"/>
      <c r="AF292" s="13"/>
      <c r="AG292" s="13"/>
      <c r="AH292" s="13"/>
      <c r="AI292" s="13"/>
      <c r="AJ292" s="13"/>
    </row>
    <row r="293" customFormat="false" ht="15" hidden="false" customHeight="false" outlineLevel="0" collapsed="false">
      <c r="A293" s="22" t="str">
        <f aca="false">IF($C293="","","R"&amp;TEXT(ROW()-4,"00000"))</f>
        <v>R00289</v>
      </c>
      <c r="B293" s="17" t="n">
        <v>46258</v>
      </c>
      <c r="C293" s="13" t="s">
        <v>281</v>
      </c>
      <c r="D293" s="22" t="str">
        <f aca="false">IF($C293="","",IFERROR(INDEX(Asset_Register!$C$5:$C$1000,MATCH($C293,Asset_Register!$A$5:$A$1000,0)),"Not in register"))</f>
        <v>Transformer TX-01</v>
      </c>
      <c r="E293" s="22" t="str">
        <f aca="false">IF($C293="","",IFERROR(INDEX(Asset_Register!$D$5:$D$1000,MATCH($C293,Asset_Register!$A$5:$A$1000,0)),"Not in register"))</f>
        <v>Substation</v>
      </c>
      <c r="F293" s="22" t="str">
        <f aca="false">IF($C293="","",IFERROR(INDEX(Asset_Register!$R$5:$R$1000,MATCH($C293,Asset_Register!$A$5:$A$1000,0)),"Not in register"))</f>
        <v>A</v>
      </c>
      <c r="G293" s="22" t="n">
        <f aca="false">IF($C293="","",IFERROR(INDEX(Asset_Register!$Q$5:$Q$1000,MATCH($C293,Asset_Register!$A$5:$A$1000,0)),"Not in register"))</f>
        <v>86</v>
      </c>
      <c r="H293" s="13" t="s">
        <v>59</v>
      </c>
      <c r="I293" s="13" t="s">
        <v>55</v>
      </c>
      <c r="J293" s="23" t="s">
        <v>380</v>
      </c>
      <c r="K293" s="13" t="n">
        <v>12</v>
      </c>
      <c r="L293" s="13" t="s">
        <v>367</v>
      </c>
      <c r="M293" s="13" t="n">
        <v>4</v>
      </c>
      <c r="N293" s="13" t="n">
        <v>15</v>
      </c>
      <c r="O293" s="13" t="s">
        <v>360</v>
      </c>
      <c r="P293" s="13"/>
      <c r="Q293" s="22" t="str">
        <f aca="false">IF($C293="","",IF($P293&lt;&gt;"",$P293,IF(AND(ISNUMBER($K293),ISNUMBER($M293),ISNUMBER($N293)),IF($O293="Lower is worse",IF($K293&lt;=$N293,"Danger",IF($K293&lt;=$M293,"Alert","OK")),IF($K293&gt;=$N293,"Danger",IF($K293&gt;=$M293,"Alert","OK"))),"Not set")))</f>
        <v>Alert</v>
      </c>
      <c r="R293" s="22" t="n">
        <f aca="false">IF(OR($Q293="",$Q293="Not set"),"",MATCH($Q293,Lists!$F$2:$F$4,0)-1)</f>
        <v>1</v>
      </c>
      <c r="S293" s="23" t="s">
        <v>462</v>
      </c>
      <c r="T293" s="23" t="s">
        <v>463</v>
      </c>
      <c r="U293" s="22" t="n">
        <f aca="false">IF(OR($Q293="",$Q293="OK",$Q293="Not set",NOT(ISNUMBER($G293))),"",ROUND($G293*IF($Q293="Danger",Lists!$M$15,Lists!$M$16),0))</f>
        <v>52</v>
      </c>
      <c r="V293" s="22" t="str">
        <f aca="false">IF($U293="","",IF(OR($Q293="Danger",$U293&gt;=Lists!$M$10),"P1",IF($U293&gt;=Lists!$M$11,"P2","P3")))</f>
        <v>P2</v>
      </c>
      <c r="W293" s="24" t="n">
        <f aca="false">IF(OR($V293="",$B293=""),"",$B293+INDEX(Lists!$N$10:$N$12,MATCH($V293,Lists!$L$10:$L$12,0)))</f>
        <v>46288</v>
      </c>
      <c r="X293" s="13" t="s">
        <v>464</v>
      </c>
      <c r="Y293" s="13" t="s">
        <v>465</v>
      </c>
      <c r="Z293" s="13" t="s">
        <v>381</v>
      </c>
      <c r="AA293" s="17"/>
      <c r="AB293" s="13"/>
      <c r="AC293" s="22" t="n">
        <f aca="true">IF(OR($U293="",$B293=""),"",IF($AA293&lt;&gt;"",$AA293-$B293,TODAY()-$B293))</f>
        <v>42</v>
      </c>
      <c r="AD293" s="22" t="str">
        <f aca="true">IF($W293="","",IF($Y293="Closed",IF($AA293="","Closed",IF($AA293&lt;=$W293,"Closed on time","Closed late")),IF(TODAY()&gt;$W293,"Overdue","Within time")))</f>
        <v>Overdue</v>
      </c>
      <c r="AE293" s="23"/>
      <c r="AF293" s="13"/>
      <c r="AG293" s="13"/>
      <c r="AH293" s="13"/>
      <c r="AI293" s="13"/>
      <c r="AJ293" s="13"/>
    </row>
    <row r="294" customFormat="false" ht="15" hidden="false" customHeight="false" outlineLevel="0" collapsed="false">
      <c r="A294" s="22" t="str">
        <f aca="false">IF($C294="","","R"&amp;TEXT(ROW()-4,"00000"))</f>
        <v>R00290</v>
      </c>
      <c r="B294" s="17" t="n">
        <v>46258</v>
      </c>
      <c r="C294" s="13" t="s">
        <v>287</v>
      </c>
      <c r="D294" s="22" t="str">
        <f aca="false">IF($C294="","",IFERROR(INDEX(Asset_Register!$C$5:$C$1000,MATCH($C294,Asset_Register!$A$5:$A$1000,0)),"Not in register"))</f>
        <v>Acid plant MCC</v>
      </c>
      <c r="E294" s="22" t="str">
        <f aca="false">IF($C294="","",IFERROR(INDEX(Asset_Register!$D$5:$D$1000,MATCH($C294,Asset_Register!$A$5:$A$1000,0)),"Not in register"))</f>
        <v>Substation</v>
      </c>
      <c r="F294" s="22" t="str">
        <f aca="false">IF($C294="","",IFERROR(INDEX(Asset_Register!$R$5:$R$1000,MATCH($C294,Asset_Register!$A$5:$A$1000,0)),"Not in register"))</f>
        <v>A</v>
      </c>
      <c r="G294" s="22" t="n">
        <f aca="false">IF($C294="","",IFERROR(INDEX(Asset_Register!$Q$5:$Q$1000,MATCH($C294,Asset_Register!$A$5:$A$1000,0)),"Not in register"))</f>
        <v>82</v>
      </c>
      <c r="H294" s="13" t="s">
        <v>54</v>
      </c>
      <c r="I294" s="13" t="s">
        <v>55</v>
      </c>
      <c r="J294" s="23" t="s">
        <v>382</v>
      </c>
      <c r="K294" s="13" t="n">
        <v>3</v>
      </c>
      <c r="L294" s="13" t="s">
        <v>367</v>
      </c>
      <c r="M294" s="13" t="n">
        <v>4</v>
      </c>
      <c r="N294" s="13" t="n">
        <v>15</v>
      </c>
      <c r="O294" s="13" t="s">
        <v>360</v>
      </c>
      <c r="P294" s="13"/>
      <c r="Q294" s="22" t="str">
        <f aca="false">IF($C294="","",IF($P294&lt;&gt;"",$P294,IF(AND(ISNUMBER($K294),ISNUMBER($M294),ISNUMBER($N294)),IF($O294="Lower is worse",IF($K294&lt;=$N294,"Danger",IF($K294&lt;=$M294,"Alert","OK")),IF($K294&gt;=$N294,"Danger",IF($K294&gt;=$M294,"Alert","OK"))),"Not set")))</f>
        <v>OK</v>
      </c>
      <c r="R294" s="22" t="n">
        <f aca="false">IF(OR($Q294="",$Q294="Not set"),"",MATCH($Q294,Lists!$F$2:$F$4,0)-1)</f>
        <v>0</v>
      </c>
      <c r="S294" s="23"/>
      <c r="T294" s="23"/>
      <c r="U294" s="22" t="str">
        <f aca="false">IF(OR($Q294="",$Q294="OK",$Q294="Not set",NOT(ISNUMBER($G294))),"",ROUND($G294*IF($Q294="Danger",Lists!$M$15,Lists!$M$16),0))</f>
        <v/>
      </c>
      <c r="V294" s="22" t="str">
        <f aca="false">IF($U294="","",IF(OR($Q294="Danger",$U294&gt;=Lists!$M$10),"P1",IF($U294&gt;=Lists!$M$11,"P2","P3")))</f>
        <v/>
      </c>
      <c r="W294" s="24" t="str">
        <f aca="false">IF(OR($V294="",$B294=""),"",$B294+INDEX(Lists!$N$10:$N$12,MATCH($V294,Lists!$L$10:$L$12,0)))</f>
        <v/>
      </c>
      <c r="X294" s="13"/>
      <c r="Y294" s="13" t="s">
        <v>361</v>
      </c>
      <c r="Z294" s="13" t="s">
        <v>53</v>
      </c>
      <c r="AA294" s="17"/>
      <c r="AB294" s="13"/>
      <c r="AC294" s="22" t="str">
        <f aca="true">IF(OR($U294="",$B294=""),"",IF($AA294&lt;&gt;"",$AA294-$B294,TODAY()-$B294))</f>
        <v/>
      </c>
      <c r="AD294" s="22" t="str">
        <f aca="true">IF($W294="","",IF($Y294="Closed",IF($AA294="","Closed",IF($AA294&lt;=$W294,"Closed on time","Closed late")),IF(TODAY()&gt;$W294,"Overdue","Within time")))</f>
        <v/>
      </c>
      <c r="AE294" s="23"/>
      <c r="AF294" s="13"/>
      <c r="AG294" s="13"/>
      <c r="AH294" s="13"/>
      <c r="AI294" s="13"/>
      <c r="AJ294" s="13"/>
    </row>
    <row r="295" customFormat="false" ht="15" hidden="false" customHeight="false" outlineLevel="0" collapsed="false">
      <c r="A295" s="22" t="str">
        <f aca="false">IF($C295="","","R"&amp;TEXT(ROW()-4,"00000"))</f>
        <v>R00291</v>
      </c>
      <c r="B295" s="17" t="n">
        <v>46262</v>
      </c>
      <c r="C295" s="13" t="s">
        <v>291</v>
      </c>
      <c r="D295" s="22" t="str">
        <f aca="false">IF($C295="","",IFERROR(INDEX(Asset_Register!$C$5:$C$1000,MATCH($C295,Asset_Register!$A$5:$A$1000,0)),"Not in register"))</f>
        <v>Diesel generator Gen 1</v>
      </c>
      <c r="E295" s="22" t="str">
        <f aca="false">IF($C295="","",IFERROR(INDEX(Asset_Register!$D$5:$D$1000,MATCH($C295,Asset_Register!$A$5:$A$1000,0)),"Not in register"))</f>
        <v>Power plant</v>
      </c>
      <c r="F295" s="22" t="str">
        <f aca="false">IF($C295="","",IFERROR(INDEX(Asset_Register!$R$5:$R$1000,MATCH($C295,Asset_Register!$A$5:$A$1000,0)),"Not in register"))</f>
        <v>A</v>
      </c>
      <c r="G295" s="22" t="n">
        <f aca="false">IF($C295="","",IFERROR(INDEX(Asset_Register!$Q$5:$Q$1000,MATCH($C295,Asset_Register!$A$5:$A$1000,0)),"Not in register"))</f>
        <v>83</v>
      </c>
      <c r="H295" s="13" t="s">
        <v>78</v>
      </c>
      <c r="I295" s="13" t="s">
        <v>79</v>
      </c>
      <c r="J295" s="23" t="s">
        <v>383</v>
      </c>
      <c r="K295" s="13" t="n">
        <v>515</v>
      </c>
      <c r="L295" s="13" t="s">
        <v>367</v>
      </c>
      <c r="M295" s="13" t="n">
        <v>520</v>
      </c>
      <c r="N295" s="13" t="n">
        <v>580</v>
      </c>
      <c r="O295" s="13" t="s">
        <v>360</v>
      </c>
      <c r="P295" s="13"/>
      <c r="Q295" s="22" t="str">
        <f aca="false">IF($C295="","",IF($P295&lt;&gt;"",$P295,IF(AND(ISNUMBER($K295),ISNUMBER($M295),ISNUMBER($N295)),IF($O295="Lower is worse",IF($K295&lt;=$N295,"Danger",IF($K295&lt;=$M295,"Alert","OK")),IF($K295&gt;=$N295,"Danger",IF($K295&gt;=$M295,"Alert","OK"))),"Not set")))</f>
        <v>OK</v>
      </c>
      <c r="R295" s="22" t="n">
        <f aca="false">IF(OR($Q295="",$Q295="Not set"),"",MATCH($Q295,Lists!$F$2:$F$4,0)-1)</f>
        <v>0</v>
      </c>
      <c r="S295" s="23"/>
      <c r="T295" s="23"/>
      <c r="U295" s="22" t="str">
        <f aca="false">IF(OR($Q295="",$Q295="OK",$Q295="Not set",NOT(ISNUMBER($G295))),"",ROUND($G295*IF($Q295="Danger",Lists!$M$15,Lists!$M$16),0))</f>
        <v/>
      </c>
      <c r="V295" s="22" t="str">
        <f aca="false">IF($U295="","",IF(OR($Q295="Danger",$U295&gt;=Lists!$M$10),"P1",IF($U295&gt;=Lists!$M$11,"P2","P3")))</f>
        <v/>
      </c>
      <c r="W295" s="24" t="str">
        <f aca="false">IF(OR($V295="",$B295=""),"",$B295+INDEX(Lists!$N$10:$N$12,MATCH($V295,Lists!$L$10:$L$12,0)))</f>
        <v/>
      </c>
      <c r="X295" s="13"/>
      <c r="Y295" s="13" t="s">
        <v>361</v>
      </c>
      <c r="Z295" s="13" t="s">
        <v>82</v>
      </c>
      <c r="AA295" s="17"/>
      <c r="AB295" s="13"/>
      <c r="AC295" s="22" t="str">
        <f aca="true">IF(OR($U295="",$B295=""),"",IF($AA295&lt;&gt;"",$AA295-$B295,TODAY()-$B295))</f>
        <v/>
      </c>
      <c r="AD295" s="22" t="str">
        <f aca="true">IF($W295="","",IF($Y295="Closed",IF($AA295="","Closed",IF($AA295&lt;=$W295,"Closed on time","Closed late")),IF(TODAY()&gt;$W295,"Overdue","Within time")))</f>
        <v/>
      </c>
      <c r="AE295" s="23"/>
      <c r="AF295" s="13"/>
      <c r="AG295" s="13"/>
      <c r="AH295" s="13"/>
      <c r="AI295" s="13"/>
      <c r="AJ295" s="13"/>
    </row>
    <row r="296" customFormat="false" ht="23.85" hidden="false" customHeight="false" outlineLevel="0" collapsed="false">
      <c r="A296" s="22" t="str">
        <f aca="false">IF($C296="","","R"&amp;TEXT(ROW()-4,"00000"))</f>
        <v>R00292</v>
      </c>
      <c r="B296" s="17" t="n">
        <v>46262</v>
      </c>
      <c r="C296" s="13" t="s">
        <v>297</v>
      </c>
      <c r="D296" s="22" t="str">
        <f aca="false">IF($C296="","",IFERROR(INDEX(Asset_Register!$C$5:$C$1000,MATCH($C296,Asset_Register!$A$5:$A$1000,0)),"Not in register"))</f>
        <v>Diesel generator Gen 2</v>
      </c>
      <c r="E296" s="22" t="str">
        <f aca="false">IF($C296="","",IFERROR(INDEX(Asset_Register!$D$5:$D$1000,MATCH($C296,Asset_Register!$A$5:$A$1000,0)),"Not in register"))</f>
        <v>Power plant</v>
      </c>
      <c r="F296" s="22" t="str">
        <f aca="false">IF($C296="","",IFERROR(INDEX(Asset_Register!$R$5:$R$1000,MATCH($C296,Asset_Register!$A$5:$A$1000,0)),"Not in register"))</f>
        <v>A</v>
      </c>
      <c r="G296" s="22" t="n">
        <f aca="false">IF($C296="","",IFERROR(INDEX(Asset_Register!$Q$5:$Q$1000,MATCH($C296,Asset_Register!$A$5:$A$1000,0)),"Not in register"))</f>
        <v>79</v>
      </c>
      <c r="H296" s="13" t="s">
        <v>78</v>
      </c>
      <c r="I296" s="13" t="s">
        <v>79</v>
      </c>
      <c r="J296" s="23" t="s">
        <v>384</v>
      </c>
      <c r="K296" s="13" t="n">
        <v>32</v>
      </c>
      <c r="L296" s="13" t="s">
        <v>367</v>
      </c>
      <c r="M296" s="13" t="n">
        <v>50</v>
      </c>
      <c r="N296" s="13" t="n">
        <v>80</v>
      </c>
      <c r="O296" s="13" t="s">
        <v>360</v>
      </c>
      <c r="P296" s="13"/>
      <c r="Q296" s="22" t="str">
        <f aca="false">IF($C296="","",IF($P296&lt;&gt;"",$P296,IF(AND(ISNUMBER($K296),ISNUMBER($M296),ISNUMBER($N296)),IF($O296="Lower is worse",IF($K296&lt;=$N296,"Danger",IF($K296&lt;=$M296,"Alert","OK")),IF($K296&gt;=$N296,"Danger",IF($K296&gt;=$M296,"Alert","OK"))),"Not set")))</f>
        <v>OK</v>
      </c>
      <c r="R296" s="22" t="n">
        <f aca="false">IF(OR($Q296="",$Q296="Not set"),"",MATCH($Q296,Lists!$F$2:$F$4,0)-1)</f>
        <v>0</v>
      </c>
      <c r="S296" s="23"/>
      <c r="T296" s="23"/>
      <c r="U296" s="22" t="str">
        <f aca="false">IF(OR($Q296="",$Q296="OK",$Q296="Not set",NOT(ISNUMBER($G296))),"",ROUND($G296*IF($Q296="Danger",Lists!$M$15,Lists!$M$16),0))</f>
        <v/>
      </c>
      <c r="V296" s="22" t="str">
        <f aca="false">IF($U296="","",IF(OR($Q296="Danger",$U296&gt;=Lists!$M$10),"P1",IF($U296&gt;=Lists!$M$11,"P2","P3")))</f>
        <v/>
      </c>
      <c r="W296" s="24" t="str">
        <f aca="false">IF(OR($V296="",$B296=""),"",$B296+INDEX(Lists!$N$10:$N$12,MATCH($V296,Lists!$L$10:$L$12,0)))</f>
        <v/>
      </c>
      <c r="X296" s="13"/>
      <c r="Y296" s="13" t="s">
        <v>361</v>
      </c>
      <c r="Z296" s="13" t="s">
        <v>82</v>
      </c>
      <c r="AA296" s="17"/>
      <c r="AB296" s="13"/>
      <c r="AC296" s="22" t="str">
        <f aca="true">IF(OR($U296="",$B296=""),"",IF($AA296&lt;&gt;"",$AA296-$B296,TODAY()-$B296))</f>
        <v/>
      </c>
      <c r="AD296" s="22" t="str">
        <f aca="true">IF($W296="","",IF($Y296="Closed",IF($AA296="","Closed",IF($AA296&lt;=$W296,"Closed on time","Closed late")),IF(TODAY()&gt;$W296,"Overdue","Within time")))</f>
        <v/>
      </c>
      <c r="AE296" s="23"/>
      <c r="AF296" s="13"/>
      <c r="AG296" s="13"/>
      <c r="AH296" s="13"/>
      <c r="AI296" s="13"/>
      <c r="AJ296" s="13"/>
    </row>
    <row r="297" customFormat="false" ht="15" hidden="false" customHeight="false" outlineLevel="0" collapsed="false">
      <c r="A297" s="22" t="str">
        <f aca="false">IF($C297="","","R"&amp;TEXT(ROW()-4,"00000"))</f>
        <v>R00293</v>
      </c>
      <c r="B297" s="17" t="n">
        <v>46262</v>
      </c>
      <c r="C297" s="13" t="s">
        <v>300</v>
      </c>
      <c r="D297" s="22" t="str">
        <f aca="false">IF($C297="","",IFERROR(INDEX(Asset_Register!$C$5:$C$1000,MATCH($C297,Asset_Register!$A$5:$A$1000,0)),"Not in register"))</f>
        <v>Diesel generator Gen 3</v>
      </c>
      <c r="E297" s="22" t="str">
        <f aca="false">IF($C297="","",IFERROR(INDEX(Asset_Register!$D$5:$D$1000,MATCH($C297,Asset_Register!$A$5:$A$1000,0)),"Not in register"))</f>
        <v>Power plant</v>
      </c>
      <c r="F297" s="22" t="str">
        <f aca="false">IF($C297="","",IFERROR(INDEX(Asset_Register!$R$5:$R$1000,MATCH($C297,Asset_Register!$A$5:$A$1000,0)),"Not in register"))</f>
        <v>A</v>
      </c>
      <c r="G297" s="22" t="n">
        <f aca="false">IF($C297="","",IFERROR(INDEX(Asset_Register!$Q$5:$Q$1000,MATCH($C297,Asset_Register!$A$5:$A$1000,0)),"Not in register"))</f>
        <v>79</v>
      </c>
      <c r="H297" s="13" t="s">
        <v>78</v>
      </c>
      <c r="I297" s="13" t="s">
        <v>79</v>
      </c>
      <c r="J297" s="23" t="s">
        <v>383</v>
      </c>
      <c r="K297" s="13" t="n">
        <v>462</v>
      </c>
      <c r="L297" s="13" t="s">
        <v>367</v>
      </c>
      <c r="M297" s="13" t="n">
        <v>520</v>
      </c>
      <c r="N297" s="13" t="n">
        <v>580</v>
      </c>
      <c r="O297" s="13" t="s">
        <v>360</v>
      </c>
      <c r="P297" s="13"/>
      <c r="Q297" s="22" t="str">
        <f aca="false">IF($C297="","",IF($P297&lt;&gt;"",$P297,IF(AND(ISNUMBER($K297),ISNUMBER($M297),ISNUMBER($N297)),IF($O297="Lower is worse",IF($K297&lt;=$N297,"Danger",IF($K297&lt;=$M297,"Alert","OK")),IF($K297&gt;=$N297,"Danger",IF($K297&gt;=$M297,"Alert","OK"))),"Not set")))</f>
        <v>OK</v>
      </c>
      <c r="R297" s="22" t="n">
        <f aca="false">IF(OR($Q297="",$Q297="Not set"),"",MATCH($Q297,Lists!$F$2:$F$4,0)-1)</f>
        <v>0</v>
      </c>
      <c r="S297" s="23"/>
      <c r="T297" s="23"/>
      <c r="U297" s="22" t="str">
        <f aca="false">IF(OR($Q297="",$Q297="OK",$Q297="Not set",NOT(ISNUMBER($G297))),"",ROUND($G297*IF($Q297="Danger",Lists!$M$15,Lists!$M$16),0))</f>
        <v/>
      </c>
      <c r="V297" s="22" t="str">
        <f aca="false">IF($U297="","",IF(OR($Q297="Danger",$U297&gt;=Lists!$M$10),"P1",IF($U297&gt;=Lists!$M$11,"P2","P3")))</f>
        <v/>
      </c>
      <c r="W297" s="24" t="str">
        <f aca="false">IF(OR($V297="",$B297=""),"",$B297+INDEX(Lists!$N$10:$N$12,MATCH($V297,Lists!$L$10:$L$12,0)))</f>
        <v/>
      </c>
      <c r="X297" s="13"/>
      <c r="Y297" s="13" t="s">
        <v>361</v>
      </c>
      <c r="Z297" s="13" t="s">
        <v>82</v>
      </c>
      <c r="AA297" s="17"/>
      <c r="AB297" s="13"/>
      <c r="AC297" s="22" t="str">
        <f aca="true">IF(OR($U297="",$B297=""),"",IF($AA297&lt;&gt;"",$AA297-$B297,TODAY()-$B297))</f>
        <v/>
      </c>
      <c r="AD297" s="22" t="str">
        <f aca="true">IF($W297="","",IF($Y297="Closed",IF($AA297="","Closed",IF($AA297&lt;=$W297,"Closed on time","Closed late")),IF(TODAY()&gt;$W297,"Overdue","Within time")))</f>
        <v/>
      </c>
      <c r="AE297" s="23"/>
      <c r="AF297" s="13"/>
      <c r="AG297" s="13"/>
      <c r="AH297" s="13"/>
      <c r="AI297" s="13"/>
      <c r="AJ297" s="13"/>
    </row>
    <row r="298" customFormat="false" ht="15" hidden="false" customHeight="false" outlineLevel="0" collapsed="false">
      <c r="A298" s="22" t="str">
        <f aca="false">IF($C298="","","R"&amp;TEXT(ROW()-4,"00000"))</f>
        <v>R00294</v>
      </c>
      <c r="B298" s="17" t="n">
        <v>46262</v>
      </c>
      <c r="C298" s="13" t="s">
        <v>303</v>
      </c>
      <c r="D298" s="22" t="str">
        <f aca="false">IF($C298="","",IFERROR(INDEX(Asset_Register!$C$5:$C$1000,MATCH($C298,Asset_Register!$A$5:$A$1000,0)),"Not in register"))</f>
        <v>Diesel generator Gen 4</v>
      </c>
      <c r="E298" s="22" t="str">
        <f aca="false">IF($C298="","",IFERROR(INDEX(Asset_Register!$D$5:$D$1000,MATCH($C298,Asset_Register!$A$5:$A$1000,0)),"Not in register"))</f>
        <v>Power plant</v>
      </c>
      <c r="F298" s="22" t="str">
        <f aca="false">IF($C298="","",IFERROR(INDEX(Asset_Register!$R$5:$R$1000,MATCH($C298,Asset_Register!$A$5:$A$1000,0)),"Not in register"))</f>
        <v>A</v>
      </c>
      <c r="G298" s="22" t="n">
        <f aca="false">IF($C298="","",IFERROR(INDEX(Asset_Register!$Q$5:$Q$1000,MATCH($C298,Asset_Register!$A$5:$A$1000,0)),"Not in register"))</f>
        <v>92</v>
      </c>
      <c r="H298" s="13" t="s">
        <v>78</v>
      </c>
      <c r="I298" s="13" t="s">
        <v>79</v>
      </c>
      <c r="J298" s="23" t="s">
        <v>385</v>
      </c>
      <c r="K298" s="13" t="n">
        <v>3.6</v>
      </c>
      <c r="L298" s="13" t="s">
        <v>386</v>
      </c>
      <c r="M298" s="13" t="n">
        <v>3.5</v>
      </c>
      <c r="N298" s="13" t="n">
        <v>2.5</v>
      </c>
      <c r="O298" s="13" t="s">
        <v>375</v>
      </c>
      <c r="P298" s="13"/>
      <c r="Q298" s="22" t="str">
        <f aca="false">IF($C298="","",IF($P298&lt;&gt;"",$P298,IF(AND(ISNUMBER($K298),ISNUMBER($M298),ISNUMBER($N298)),IF($O298="Lower is worse",IF($K298&lt;=$N298,"Danger",IF($K298&lt;=$M298,"Alert","OK")),IF($K298&gt;=$N298,"Danger",IF($K298&gt;=$M298,"Alert","OK"))),"Not set")))</f>
        <v>OK</v>
      </c>
      <c r="R298" s="22" t="n">
        <f aca="false">IF(OR($Q298="",$Q298="Not set"),"",MATCH($Q298,Lists!$F$2:$F$4,0)-1)</f>
        <v>0</v>
      </c>
      <c r="S298" s="23"/>
      <c r="T298" s="23"/>
      <c r="U298" s="22" t="str">
        <f aca="false">IF(OR($Q298="",$Q298="OK",$Q298="Not set",NOT(ISNUMBER($G298))),"",ROUND($G298*IF($Q298="Danger",Lists!$M$15,Lists!$M$16),0))</f>
        <v/>
      </c>
      <c r="V298" s="22" t="str">
        <f aca="false">IF($U298="","",IF(OR($Q298="Danger",$U298&gt;=Lists!$M$10),"P1",IF($U298&gt;=Lists!$M$11,"P2","P3")))</f>
        <v/>
      </c>
      <c r="W298" s="24" t="str">
        <f aca="false">IF(OR($V298="",$B298=""),"",$B298+INDEX(Lists!$N$10:$N$12,MATCH($V298,Lists!$L$10:$L$12,0)))</f>
        <v/>
      </c>
      <c r="X298" s="13"/>
      <c r="Y298" s="13" t="s">
        <v>361</v>
      </c>
      <c r="Z298" s="13" t="s">
        <v>82</v>
      </c>
      <c r="AA298" s="17"/>
      <c r="AB298" s="13"/>
      <c r="AC298" s="22" t="str">
        <f aca="true">IF(OR($U298="",$B298=""),"",IF($AA298&lt;&gt;"",$AA298-$B298,TODAY()-$B298))</f>
        <v/>
      </c>
      <c r="AD298" s="22" t="str">
        <f aca="true">IF($W298="","",IF($Y298="Closed",IF($AA298="","Closed",IF($AA298&lt;=$W298,"Closed on time","Closed late")),IF(TODAY()&gt;$W298,"Overdue","Within time")))</f>
        <v/>
      </c>
      <c r="AE298" s="23"/>
      <c r="AF298" s="13"/>
      <c r="AG298" s="13"/>
      <c r="AH298" s="13"/>
      <c r="AI298" s="13"/>
      <c r="AJ298" s="13"/>
    </row>
    <row r="299" customFormat="false" ht="15" hidden="false" customHeight="false" outlineLevel="0" collapsed="false">
      <c r="A299" s="22" t="str">
        <f aca="false">IF($C299="","","R"&amp;TEXT(ROW()-4,"00000"))</f>
        <v>R00295</v>
      </c>
      <c r="B299" s="17" t="n">
        <v>46262</v>
      </c>
      <c r="C299" s="13" t="s">
        <v>203</v>
      </c>
      <c r="D299" s="22" t="str">
        <f aca="false">IF($C299="","",IFERROR(INDEX(Asset_Register!$C$5:$C$1000,MATCH($C299,Asset_Register!$A$5:$A$1000,0)),"Not in register"))</f>
        <v>Waste heat boiler</v>
      </c>
      <c r="E299" s="22" t="str">
        <f aca="false">IF($C299="","",IFERROR(INDEX(Asset_Register!$D$5:$D$1000,MATCH($C299,Asset_Register!$A$5:$A$1000,0)),"Not in register"))</f>
        <v>Acid plant</v>
      </c>
      <c r="F299" s="22" t="str">
        <f aca="false">IF($C299="","",IFERROR(INDEX(Asset_Register!$R$5:$R$1000,MATCH($C299,Asset_Register!$A$5:$A$1000,0)),"Not in register"))</f>
        <v>A</v>
      </c>
      <c r="G299" s="22" t="n">
        <f aca="false">IF($C299="","",IFERROR(INDEX(Asset_Register!$Q$5:$Q$1000,MATCH($C299,Asset_Register!$A$5:$A$1000,0)),"Not in register"))</f>
        <v>91</v>
      </c>
      <c r="H299" s="13" t="s">
        <v>69</v>
      </c>
      <c r="I299" s="13" t="s">
        <v>173</v>
      </c>
      <c r="J299" s="23" t="s">
        <v>387</v>
      </c>
      <c r="K299" s="13" t="n">
        <v>6.05</v>
      </c>
      <c r="L299" s="13" t="s">
        <v>374</v>
      </c>
      <c r="M299" s="13" t="n">
        <v>5</v>
      </c>
      <c r="N299" s="13" t="n">
        <v>4.5</v>
      </c>
      <c r="O299" s="13" t="s">
        <v>375</v>
      </c>
      <c r="P299" s="13"/>
      <c r="Q299" s="22" t="str">
        <f aca="false">IF($C299="","",IF($P299&lt;&gt;"",$P299,IF(AND(ISNUMBER($K299),ISNUMBER($M299),ISNUMBER($N299)),IF($O299="Lower is worse",IF($K299&lt;=$N299,"Danger",IF($K299&lt;=$M299,"Alert","OK")),IF($K299&gt;=$N299,"Danger",IF($K299&gt;=$M299,"Alert","OK"))),"Not set")))</f>
        <v>OK</v>
      </c>
      <c r="R299" s="22" t="n">
        <f aca="false">IF(OR($Q299="",$Q299="Not set"),"",MATCH($Q299,Lists!$F$2:$F$4,0)-1)</f>
        <v>0</v>
      </c>
      <c r="S299" s="23"/>
      <c r="T299" s="23"/>
      <c r="U299" s="22" t="str">
        <f aca="false">IF(OR($Q299="",$Q299="OK",$Q299="Not set",NOT(ISNUMBER($G299))),"",ROUND($G299*IF($Q299="Danger",Lists!$M$15,Lists!$M$16),0))</f>
        <v/>
      </c>
      <c r="V299" s="22" t="str">
        <f aca="false">IF($U299="","",IF(OR($Q299="Danger",$U299&gt;=Lists!$M$10),"P1",IF($U299&gt;=Lists!$M$11,"P2","P3")))</f>
        <v/>
      </c>
      <c r="W299" s="24" t="str">
        <f aca="false">IF(OR($V299="",$B299=""),"",$B299+INDEX(Lists!$N$10:$N$12,MATCH($V299,Lists!$L$10:$L$12,0)))</f>
        <v/>
      </c>
      <c r="X299" s="13"/>
      <c r="Y299" s="13" t="s">
        <v>361</v>
      </c>
      <c r="Z299" s="13" t="s">
        <v>376</v>
      </c>
      <c r="AA299" s="17"/>
      <c r="AB299" s="13"/>
      <c r="AC299" s="22" t="str">
        <f aca="true">IF(OR($U299="",$B299=""),"",IF($AA299&lt;&gt;"",$AA299-$B299,TODAY()-$B299))</f>
        <v/>
      </c>
      <c r="AD299" s="22" t="str">
        <f aca="true">IF($W299="","",IF($Y299="Closed",IF($AA299="","Closed",IF($AA299&lt;=$W299,"Closed on time","Closed late")),IF(TODAY()&gt;$W299,"Overdue","Within time")))</f>
        <v/>
      </c>
      <c r="AE299" s="23"/>
      <c r="AF299" s="13"/>
      <c r="AG299" s="13"/>
      <c r="AH299" s="13"/>
      <c r="AI299" s="13"/>
      <c r="AJ299" s="13"/>
    </row>
    <row r="300" customFormat="false" ht="15" hidden="false" customHeight="false" outlineLevel="0" collapsed="false">
      <c r="A300" s="22" t="str">
        <f aca="false">IF($C300="","","R"&amp;TEXT(ROW()-4,"00000"))</f>
        <v>R00296</v>
      </c>
      <c r="B300" s="17" t="n">
        <v>46266</v>
      </c>
      <c r="C300" s="13" t="s">
        <v>242</v>
      </c>
      <c r="D300" s="22" t="str">
        <f aca="false">IF($C300="","",IFERROR(INDEX(Asset_Register!$C$5:$C$1000,MATCH($C300,Asset_Register!$A$5:$A$1000,0)),"Not in register"))</f>
        <v>Molten sulphur pump</v>
      </c>
      <c r="E300" s="22" t="str">
        <f aca="false">IF($C300="","",IFERROR(INDEX(Asset_Register!$D$5:$D$1000,MATCH($C300,Asset_Register!$A$5:$A$1000,0)),"Not in register"))</f>
        <v>Acid plant</v>
      </c>
      <c r="F300" s="22" t="str">
        <f aca="false">IF($C300="","",IFERROR(INDEX(Asset_Register!$R$5:$R$1000,MATCH($C300,Asset_Register!$A$5:$A$1000,0)),"Not in register"))</f>
        <v>B</v>
      </c>
      <c r="G300" s="22" t="n">
        <f aca="false">IF($C300="","",IFERROR(INDEX(Asset_Register!$Q$5:$Q$1000,MATCH($C300,Asset_Register!$A$5:$A$1000,0)),"Not in register"))</f>
        <v>61</v>
      </c>
      <c r="H300" s="13" t="s">
        <v>48</v>
      </c>
      <c r="I300" s="13" t="s">
        <v>171</v>
      </c>
      <c r="J300" s="23" t="s">
        <v>358</v>
      </c>
      <c r="K300" s="13" t="n">
        <v>2.7</v>
      </c>
      <c r="L300" s="13" t="s">
        <v>359</v>
      </c>
      <c r="M300" s="13" t="n">
        <v>4.5</v>
      </c>
      <c r="N300" s="13" t="n">
        <v>7.1</v>
      </c>
      <c r="O300" s="13" t="s">
        <v>360</v>
      </c>
      <c r="P300" s="13"/>
      <c r="Q300" s="22" t="str">
        <f aca="false">IF($C300="","",IF($P300&lt;&gt;"",$P300,IF(AND(ISNUMBER($K300),ISNUMBER($M300),ISNUMBER($N300)),IF($O300="Lower is worse",IF($K300&lt;=$N300,"Danger",IF($K300&lt;=$M300,"Alert","OK")),IF($K300&gt;=$N300,"Danger",IF($K300&gt;=$M300,"Alert","OK"))),"Not set")))</f>
        <v>OK</v>
      </c>
      <c r="R300" s="22" t="n">
        <f aca="false">IF(OR($Q300="",$Q300="Not set"),"",MATCH($Q300,Lists!$F$2:$F$4,0)-1)</f>
        <v>0</v>
      </c>
      <c r="S300" s="23"/>
      <c r="T300" s="23"/>
      <c r="U300" s="22" t="str">
        <f aca="false">IF(OR($Q300="",$Q300="OK",$Q300="Not set",NOT(ISNUMBER($G300))),"",ROUND($G300*IF($Q300="Danger",Lists!$M$15,Lists!$M$16),0))</f>
        <v/>
      </c>
      <c r="V300" s="22" t="str">
        <f aca="false">IF($U300="","",IF(OR($Q300="Danger",$U300&gt;=Lists!$M$10),"P1",IF($U300&gt;=Lists!$M$11,"P2","P3")))</f>
        <v/>
      </c>
      <c r="W300" s="24" t="str">
        <f aca="false">IF(OR($V300="",$B300=""),"",$B300+INDEX(Lists!$N$10:$N$12,MATCH($V300,Lists!$L$10:$L$12,0)))</f>
        <v/>
      </c>
      <c r="X300" s="13"/>
      <c r="Y300" s="13" t="s">
        <v>361</v>
      </c>
      <c r="Z300" s="13" t="s">
        <v>53</v>
      </c>
      <c r="AA300" s="17"/>
      <c r="AB300" s="13"/>
      <c r="AC300" s="22" t="str">
        <f aca="true">IF(OR($U300="",$B300=""),"",IF($AA300&lt;&gt;"",$AA300-$B300,TODAY()-$B300))</f>
        <v/>
      </c>
      <c r="AD300" s="22" t="str">
        <f aca="true">IF($W300="","",IF($Y300="Closed",IF($AA300="","Closed",IF($AA300&lt;=$W300,"Closed on time","Closed late")),IF(TODAY()&gt;$W300,"Overdue","Within time")))</f>
        <v/>
      </c>
      <c r="AE300" s="23"/>
      <c r="AF300" s="13"/>
      <c r="AG300" s="13"/>
      <c r="AH300" s="13"/>
      <c r="AI300" s="13"/>
      <c r="AJ300" s="13"/>
    </row>
    <row r="301" customFormat="false" ht="15" hidden="false" customHeight="false" outlineLevel="0" collapsed="false">
      <c r="A301" s="22" t="str">
        <f aca="false">IF($C301="","","R"&amp;TEXT(ROW()-4,"00000"))</f>
        <v>R00297</v>
      </c>
      <c r="B301" s="17" t="n">
        <v>46266</v>
      </c>
      <c r="C301" s="13" t="s">
        <v>271</v>
      </c>
      <c r="D301" s="22" t="str">
        <f aca="false">IF($C301="","",IFERROR(INDEX(Asset_Register!$C$5:$C$1000,MATCH($C301,Asset_Register!$A$5:$A$1000,0)),"Not in register"))</f>
        <v>Instrument air receiver</v>
      </c>
      <c r="E301" s="22" t="str">
        <f aca="false">IF($C301="","",IFERROR(INDEX(Asset_Register!$D$5:$D$1000,MATCH($C301,Asset_Register!$A$5:$A$1000,0)),"Not in register"))</f>
        <v>Acid plant</v>
      </c>
      <c r="F301" s="22" t="str">
        <f aca="false">IF($C301="","",IFERROR(INDEX(Asset_Register!$R$5:$R$1000,MATCH($C301,Asset_Register!$A$5:$A$1000,0)),"Not in register"))</f>
        <v>B</v>
      </c>
      <c r="G301" s="22" t="n">
        <f aca="false">IF($C301="","",IFERROR(INDEX(Asset_Register!$Q$5:$Q$1000,MATCH($C301,Asset_Register!$A$5:$A$1000,0)),"Not in register"))</f>
        <v>53</v>
      </c>
      <c r="H301" s="13" t="s">
        <v>69</v>
      </c>
      <c r="I301" s="13" t="s">
        <v>172</v>
      </c>
      <c r="J301" s="23" t="s">
        <v>362</v>
      </c>
      <c r="K301" s="13" t="n">
        <v>13</v>
      </c>
      <c r="L301" s="13" t="s">
        <v>363</v>
      </c>
      <c r="M301" s="13" t="n">
        <v>30</v>
      </c>
      <c r="N301" s="13" t="n">
        <v>40</v>
      </c>
      <c r="O301" s="13" t="s">
        <v>360</v>
      </c>
      <c r="P301" s="13"/>
      <c r="Q301" s="22" t="str">
        <f aca="false">IF($C301="","",IF($P301&lt;&gt;"",$P301,IF(AND(ISNUMBER($K301),ISNUMBER($M301),ISNUMBER($N301)),IF($O301="Lower is worse",IF($K301&lt;=$N301,"Danger",IF($K301&lt;=$M301,"Alert","OK")),IF($K301&gt;=$N301,"Danger",IF($K301&gt;=$M301,"Alert","OK"))),"Not set")))</f>
        <v>OK</v>
      </c>
      <c r="R301" s="22" t="n">
        <f aca="false">IF(OR($Q301="",$Q301="Not set"),"",MATCH($Q301,Lists!$F$2:$F$4,0)-1)</f>
        <v>0</v>
      </c>
      <c r="S301" s="23"/>
      <c r="T301" s="23"/>
      <c r="U301" s="22" t="str">
        <f aca="false">IF(OR($Q301="",$Q301="OK",$Q301="Not set",NOT(ISNUMBER($G301))),"",ROUND($G301*IF($Q301="Danger",Lists!$M$15,Lists!$M$16),0))</f>
        <v/>
      </c>
      <c r="V301" s="22" t="str">
        <f aca="false">IF($U301="","",IF(OR($Q301="Danger",$U301&gt;=Lists!$M$10),"P1",IF($U301&gt;=Lists!$M$11,"P2","P3")))</f>
        <v/>
      </c>
      <c r="W301" s="24" t="str">
        <f aca="false">IF(OR($V301="",$B301=""),"",$B301+INDEX(Lists!$N$10:$N$12,MATCH($V301,Lists!$L$10:$L$12,0)))</f>
        <v/>
      </c>
      <c r="X301" s="13"/>
      <c r="Y301" s="13" t="s">
        <v>361</v>
      </c>
      <c r="Z301" s="13" t="s">
        <v>53</v>
      </c>
      <c r="AA301" s="17"/>
      <c r="AB301" s="13"/>
      <c r="AC301" s="22" t="str">
        <f aca="true">IF(OR($U301="",$B301=""),"",IF($AA301&lt;&gt;"",$AA301-$B301,TODAY()-$B301))</f>
        <v/>
      </c>
      <c r="AD301" s="22" t="str">
        <f aca="true">IF($W301="","",IF($Y301="Closed",IF($AA301="","Closed",IF($AA301&lt;=$W301,"Closed on time","Closed late")),IF(TODAY()&gt;$W301,"Overdue","Within time")))</f>
        <v/>
      </c>
      <c r="AE301" s="23"/>
      <c r="AF301" s="13"/>
      <c r="AG301" s="13"/>
      <c r="AH301" s="13"/>
      <c r="AI301" s="13"/>
      <c r="AJ301" s="13"/>
    </row>
    <row r="302" customFormat="false" ht="23.85" hidden="false" customHeight="false" outlineLevel="0" collapsed="false">
      <c r="A302" s="22" t="str">
        <f aca="false">IF($C302="","","R"&amp;TEXT(ROW()-4,"00000"))</f>
        <v>R00298</v>
      </c>
      <c r="B302" s="17" t="n">
        <v>46266</v>
      </c>
      <c r="C302" s="13" t="s">
        <v>203</v>
      </c>
      <c r="D302" s="22" t="str">
        <f aca="false">IF($C302="","",IFERROR(INDEX(Asset_Register!$C$5:$C$1000,MATCH($C302,Asset_Register!$A$5:$A$1000,0)),"Not in register"))</f>
        <v>Waste heat boiler</v>
      </c>
      <c r="E302" s="22" t="str">
        <f aca="false">IF($C302="","",IFERROR(INDEX(Asset_Register!$D$5:$D$1000,MATCH($C302,Asset_Register!$A$5:$A$1000,0)),"Not in register"))</f>
        <v>Acid plant</v>
      </c>
      <c r="F302" s="22" t="str">
        <f aca="false">IF($C302="","",IFERROR(INDEX(Asset_Register!$R$5:$R$1000,MATCH($C302,Asset_Register!$A$5:$A$1000,0)),"Not in register"))</f>
        <v>A</v>
      </c>
      <c r="G302" s="22" t="n">
        <f aca="false">IF($C302="","",IFERROR(INDEX(Asset_Register!$Q$5:$Q$1000,MATCH($C302,Asset_Register!$A$5:$A$1000,0)),"Not in register"))</f>
        <v>91</v>
      </c>
      <c r="H302" s="13" t="s">
        <v>63</v>
      </c>
      <c r="I302" s="13" t="s">
        <v>64</v>
      </c>
      <c r="J302" s="23" t="s">
        <v>466</v>
      </c>
      <c r="K302" s="13"/>
      <c r="L302" s="13"/>
      <c r="M302" s="13"/>
      <c r="N302" s="13"/>
      <c r="O302" s="13"/>
      <c r="P302" s="13" t="s">
        <v>104</v>
      </c>
      <c r="Q302" s="22" t="str">
        <f aca="false">IF($C302="","",IF($P302&lt;&gt;"",$P302,IF(AND(ISNUMBER($K302),ISNUMBER($M302),ISNUMBER($N302)),IF($O302="Lower is worse",IF($K302&lt;=$N302,"Danger",IF($K302&lt;=$M302,"Alert","OK")),IF($K302&gt;=$N302,"Danger",IF($K302&gt;=$M302,"Alert","OK"))),"Not set")))</f>
        <v>Alert</v>
      </c>
      <c r="R302" s="22" t="n">
        <f aca="false">IF(OR($Q302="",$Q302="Not set"),"",MATCH($Q302,Lists!$F$2:$F$4,0)-1)</f>
        <v>1</v>
      </c>
      <c r="S302" s="23" t="s">
        <v>467</v>
      </c>
      <c r="T302" s="23" t="s">
        <v>468</v>
      </c>
      <c r="U302" s="22" t="n">
        <f aca="false">IF(OR($Q302="",$Q302="OK",$Q302="Not set",NOT(ISNUMBER($G302))),"",ROUND($G302*IF($Q302="Danger",Lists!$M$15,Lists!$M$16),0))</f>
        <v>55</v>
      </c>
      <c r="V302" s="22" t="str">
        <f aca="false">IF($U302="","",IF(OR($Q302="Danger",$U302&gt;=Lists!$M$10),"P1",IF($U302&gt;=Lists!$M$11,"P2","P3")))</f>
        <v>P2</v>
      </c>
      <c r="W302" s="24" t="n">
        <f aca="false">IF(OR($V302="",$B302=""),"",$B302+INDEX(Lists!$N$10:$N$12,MATCH($V302,Lists!$L$10:$L$12,0)))</f>
        <v>46296</v>
      </c>
      <c r="X302" s="13" t="s">
        <v>469</v>
      </c>
      <c r="Y302" s="13" t="s">
        <v>416</v>
      </c>
      <c r="Z302" s="13" t="s">
        <v>53</v>
      </c>
      <c r="AA302" s="17"/>
      <c r="AB302" s="13"/>
      <c r="AC302" s="22" t="n">
        <f aca="true">IF(OR($U302="",$B302=""),"",IF($AA302&lt;&gt;"",$AA302-$B302,TODAY()-$B302))</f>
        <v>34</v>
      </c>
      <c r="AD302" s="22" t="str">
        <f aca="true">IF($W302="","",IF($Y302="Closed",IF($AA302="","Closed",IF($AA302&lt;=$W302,"Closed on time","Closed late")),IF(TODAY()&gt;$W302,"Overdue","Within time")))</f>
        <v>Overdue</v>
      </c>
      <c r="AE302" s="23"/>
      <c r="AF302" s="13"/>
      <c r="AG302" s="13"/>
      <c r="AH302" s="13"/>
      <c r="AI302" s="13"/>
      <c r="AJ302" s="13"/>
    </row>
    <row r="303" customFormat="false" ht="15" hidden="false" customHeight="false" outlineLevel="0" collapsed="false">
      <c r="A303" s="22" t="str">
        <f aca="false">IF($C303="","","R"&amp;TEXT(ROW()-4,"00000"))</f>
        <v>R00299</v>
      </c>
      <c r="B303" s="17" t="n">
        <v>46266</v>
      </c>
      <c r="C303" s="13" t="s">
        <v>242</v>
      </c>
      <c r="D303" s="22" t="str">
        <f aca="false">IF($C303="","",IFERROR(INDEX(Asset_Register!$C$5:$C$1000,MATCH($C303,Asset_Register!$A$5:$A$1000,0)),"Not in register"))</f>
        <v>Molten sulphur pump</v>
      </c>
      <c r="E303" s="22" t="str">
        <f aca="false">IF($C303="","",IFERROR(INDEX(Asset_Register!$D$5:$D$1000,MATCH($C303,Asset_Register!$A$5:$A$1000,0)),"Not in register"))</f>
        <v>Acid plant</v>
      </c>
      <c r="F303" s="22" t="str">
        <f aca="false">IF($C303="","",IFERROR(INDEX(Asset_Register!$R$5:$R$1000,MATCH($C303,Asset_Register!$A$5:$A$1000,0)),"Not in register"))</f>
        <v>B</v>
      </c>
      <c r="G303" s="22" t="n">
        <f aca="false">IF($C303="","",IFERROR(INDEX(Asset_Register!$Q$5:$Q$1000,MATCH($C303,Asset_Register!$A$5:$A$1000,0)),"Not in register"))</f>
        <v>61</v>
      </c>
      <c r="H303" s="13" t="s">
        <v>48</v>
      </c>
      <c r="I303" s="13" t="s">
        <v>171</v>
      </c>
      <c r="J303" s="23" t="s">
        <v>470</v>
      </c>
      <c r="K303" s="13"/>
      <c r="L303" s="13"/>
      <c r="M303" s="13"/>
      <c r="N303" s="13"/>
      <c r="O303" s="13"/>
      <c r="P303" s="13" t="s">
        <v>104</v>
      </c>
      <c r="Q303" s="22" t="str">
        <f aca="false">IF($C303="","",IF($P303&lt;&gt;"",$P303,IF(AND(ISNUMBER($K303),ISNUMBER($M303),ISNUMBER($N303)),IF($O303="Lower is worse",IF($K303&lt;=$N303,"Danger",IF($K303&lt;=$M303,"Alert","OK")),IF($K303&gt;=$N303,"Danger",IF($K303&gt;=$M303,"Alert","OK"))),"Not set")))</f>
        <v>Alert</v>
      </c>
      <c r="R303" s="22" t="n">
        <f aca="false">IF(OR($Q303="",$Q303="Not set"),"",MATCH($Q303,Lists!$F$2:$F$4,0)-1)</f>
        <v>1</v>
      </c>
      <c r="S303" s="23" t="s">
        <v>471</v>
      </c>
      <c r="T303" s="23" t="s">
        <v>472</v>
      </c>
      <c r="U303" s="22" t="n">
        <f aca="false">IF(OR($Q303="",$Q303="OK",$Q303="Not set",NOT(ISNUMBER($G303))),"",ROUND($G303*IF($Q303="Danger",Lists!$M$15,Lists!$M$16),0))</f>
        <v>37</v>
      </c>
      <c r="V303" s="22" t="str">
        <f aca="false">IF($U303="","",IF(OR($Q303="Danger",$U303&gt;=Lists!$M$10),"P1",IF($U303&gt;=Lists!$M$11,"P2","P3")))</f>
        <v>P3</v>
      </c>
      <c r="W303" s="24" t="n">
        <f aca="false">IF(OR($V303="",$B303=""),"",$B303+INDEX(Lists!$N$10:$N$12,MATCH($V303,Lists!$L$10:$L$12,0)))</f>
        <v>46326</v>
      </c>
      <c r="X303" s="13" t="s">
        <v>473</v>
      </c>
      <c r="Y303" s="13" t="s">
        <v>392</v>
      </c>
      <c r="Z303" s="13" t="s">
        <v>53</v>
      </c>
      <c r="AA303" s="17" t="n">
        <v>46279</v>
      </c>
      <c r="AB303" s="13" t="s">
        <v>393</v>
      </c>
      <c r="AC303" s="22" t="n">
        <f aca="true">IF(OR($U303="",$B303=""),"",IF($AA303&lt;&gt;"",$AA303-$B303,TODAY()-$B303))</f>
        <v>13</v>
      </c>
      <c r="AD303" s="22" t="str">
        <f aca="true">IF($W303="","",IF($Y303="Closed",IF($AA303="","Closed",IF($AA303&lt;=$W303,"Closed on time","Closed late")),IF(TODAY()&gt;$W303,"Overdue","Within time")))</f>
        <v>Closed on time</v>
      </c>
      <c r="AE303" s="23"/>
      <c r="AF303" s="13"/>
      <c r="AG303" s="13"/>
      <c r="AH303" s="13"/>
      <c r="AI303" s="13"/>
      <c r="AJ303" s="13"/>
    </row>
    <row r="304" customFormat="false" ht="15" hidden="false" customHeight="false" outlineLevel="0" collapsed="false">
      <c r="A304" s="22" t="str">
        <f aca="false">IF($C304="","","R"&amp;TEXT(ROW()-4,"00000"))</f>
        <v>R00300</v>
      </c>
      <c r="B304" s="17" t="n">
        <v>46267</v>
      </c>
      <c r="C304" s="13" t="s">
        <v>234</v>
      </c>
      <c r="D304" s="22" t="str">
        <f aca="false">IF($C304="","",IFERROR(INDEX(Asset_Register!$C$5:$C$1000,MATCH($C304,Asset_Register!$A$5:$A$1000,0)),"Not in register"))</f>
        <v>Boiler feed water pump A</v>
      </c>
      <c r="E304" s="22" t="str">
        <f aca="false">IF($C304="","",IFERROR(INDEX(Asset_Register!$D$5:$D$1000,MATCH($C304,Asset_Register!$A$5:$A$1000,0)),"Not in register"))</f>
        <v>Acid plant</v>
      </c>
      <c r="F304" s="22" t="str">
        <f aca="false">IF($C304="","",IFERROR(INDEX(Asset_Register!$R$5:$R$1000,MATCH($C304,Asset_Register!$A$5:$A$1000,0)),"Not in register"))</f>
        <v>A</v>
      </c>
      <c r="G304" s="22" t="n">
        <f aca="false">IF($C304="","",IFERROR(INDEX(Asset_Register!$Q$5:$Q$1000,MATCH($C304,Asset_Register!$A$5:$A$1000,0)),"Not in register"))</f>
        <v>75</v>
      </c>
      <c r="H304" s="13" t="s">
        <v>48</v>
      </c>
      <c r="I304" s="13" t="s">
        <v>171</v>
      </c>
      <c r="J304" s="23" t="s">
        <v>358</v>
      </c>
      <c r="K304" s="13" t="n">
        <v>2.7</v>
      </c>
      <c r="L304" s="13" t="s">
        <v>359</v>
      </c>
      <c r="M304" s="13" t="n">
        <v>4.5</v>
      </c>
      <c r="N304" s="13" t="n">
        <v>7.1</v>
      </c>
      <c r="O304" s="13" t="s">
        <v>360</v>
      </c>
      <c r="P304" s="13"/>
      <c r="Q304" s="22" t="str">
        <f aca="false">IF($C304="","",IF($P304&lt;&gt;"",$P304,IF(AND(ISNUMBER($K304),ISNUMBER($M304),ISNUMBER($N304)),IF($O304="Lower is worse",IF($K304&lt;=$N304,"Danger",IF($K304&lt;=$M304,"Alert","OK")),IF($K304&gt;=$N304,"Danger",IF($K304&gt;=$M304,"Alert","OK"))),"Not set")))</f>
        <v>OK</v>
      </c>
      <c r="R304" s="22" t="n">
        <f aca="false">IF(OR($Q304="",$Q304="Not set"),"",MATCH($Q304,Lists!$F$2:$F$4,0)-1)</f>
        <v>0</v>
      </c>
      <c r="S304" s="23"/>
      <c r="T304" s="23"/>
      <c r="U304" s="22" t="str">
        <f aca="false">IF(OR($Q304="",$Q304="OK",$Q304="Not set",NOT(ISNUMBER($G304))),"",ROUND($G304*IF($Q304="Danger",Lists!$M$15,Lists!$M$16),0))</f>
        <v/>
      </c>
      <c r="V304" s="22" t="str">
        <f aca="false">IF($U304="","",IF(OR($Q304="Danger",$U304&gt;=Lists!$M$10),"P1",IF($U304&gt;=Lists!$M$11,"P2","P3")))</f>
        <v/>
      </c>
      <c r="W304" s="24" t="str">
        <f aca="false">IF(OR($V304="",$B304=""),"",$B304+INDEX(Lists!$N$10:$N$12,MATCH($V304,Lists!$L$10:$L$12,0)))</f>
        <v/>
      </c>
      <c r="X304" s="13"/>
      <c r="Y304" s="13" t="s">
        <v>361</v>
      </c>
      <c r="Z304" s="13" t="s">
        <v>53</v>
      </c>
      <c r="AA304" s="17"/>
      <c r="AB304" s="13"/>
      <c r="AC304" s="22" t="str">
        <f aca="true">IF(OR($U304="",$B304=""),"",IF($AA304&lt;&gt;"",$AA304-$B304,TODAY()-$B304))</f>
        <v/>
      </c>
      <c r="AD304" s="22" t="str">
        <f aca="true">IF($W304="","",IF($Y304="Closed",IF($AA304="","Closed",IF($AA304&lt;=$W304,"Closed on time","Closed late")),IF(TODAY()&gt;$W304,"Overdue","Within time")))</f>
        <v/>
      </c>
      <c r="AE304" s="23"/>
      <c r="AF304" s="13"/>
      <c r="AG304" s="13"/>
      <c r="AH304" s="13"/>
      <c r="AI304" s="13"/>
      <c r="AJ304" s="13"/>
    </row>
    <row r="305" customFormat="false" ht="15" hidden="false" customHeight="false" outlineLevel="0" collapsed="false">
      <c r="A305" s="22" t="str">
        <f aca="false">IF($C305="","","R"&amp;TEXT(ROW()-4,"00000"))</f>
        <v>R00301</v>
      </c>
      <c r="B305" s="17" t="n">
        <v>46267</v>
      </c>
      <c r="C305" s="13" t="s">
        <v>246</v>
      </c>
      <c r="D305" s="22" t="str">
        <f aca="false">IF($C305="","",IFERROR(INDEX(Asset_Register!$C$5:$C$1000,MATCH($C305,Asset_Register!$A$5:$A$1000,0)),"Not in register"))</f>
        <v>Sulphur melter agitator</v>
      </c>
      <c r="E305" s="22" t="str">
        <f aca="false">IF($C305="","",IFERROR(INDEX(Asset_Register!$D$5:$D$1000,MATCH($C305,Asset_Register!$A$5:$A$1000,0)),"Not in register"))</f>
        <v>Acid plant</v>
      </c>
      <c r="F305" s="22" t="str">
        <f aca="false">IF($C305="","",IFERROR(INDEX(Asset_Register!$R$5:$R$1000,MATCH($C305,Asset_Register!$A$5:$A$1000,0)),"Not in register"))</f>
        <v>C</v>
      </c>
      <c r="G305" s="22" t="n">
        <f aca="false">IF($C305="","",IFERROR(INDEX(Asset_Register!$Q$5:$Q$1000,MATCH($C305,Asset_Register!$A$5:$A$1000,0)),"Not in register"))</f>
        <v>43</v>
      </c>
      <c r="H305" s="13" t="s">
        <v>48</v>
      </c>
      <c r="I305" s="13" t="s">
        <v>171</v>
      </c>
      <c r="J305" s="23" t="s">
        <v>358</v>
      </c>
      <c r="K305" s="13" t="n">
        <v>1.6</v>
      </c>
      <c r="L305" s="13" t="s">
        <v>359</v>
      </c>
      <c r="M305" s="13" t="n">
        <v>4.5</v>
      </c>
      <c r="N305" s="13" t="n">
        <v>7.1</v>
      </c>
      <c r="O305" s="13" t="s">
        <v>360</v>
      </c>
      <c r="P305" s="13"/>
      <c r="Q305" s="22" t="str">
        <f aca="false">IF($C305="","",IF($P305&lt;&gt;"",$P305,IF(AND(ISNUMBER($K305),ISNUMBER($M305),ISNUMBER($N305)),IF($O305="Lower is worse",IF($K305&lt;=$N305,"Danger",IF($K305&lt;=$M305,"Alert","OK")),IF($K305&gt;=$N305,"Danger",IF($K305&gt;=$M305,"Alert","OK"))),"Not set")))</f>
        <v>OK</v>
      </c>
      <c r="R305" s="22" t="n">
        <f aca="false">IF(OR($Q305="",$Q305="Not set"),"",MATCH($Q305,Lists!$F$2:$F$4,0)-1)</f>
        <v>0</v>
      </c>
      <c r="S305" s="23"/>
      <c r="T305" s="23"/>
      <c r="U305" s="22" t="str">
        <f aca="false">IF(OR($Q305="",$Q305="OK",$Q305="Not set",NOT(ISNUMBER($G305))),"",ROUND($G305*IF($Q305="Danger",Lists!$M$15,Lists!$M$16),0))</f>
        <v/>
      </c>
      <c r="V305" s="22" t="str">
        <f aca="false">IF($U305="","",IF(OR($Q305="Danger",$U305&gt;=Lists!$M$10),"P1",IF($U305&gt;=Lists!$M$11,"P2","P3")))</f>
        <v/>
      </c>
      <c r="W305" s="24" t="str">
        <f aca="false">IF(OR($V305="",$B305=""),"",$B305+INDEX(Lists!$N$10:$N$12,MATCH($V305,Lists!$L$10:$L$12,0)))</f>
        <v/>
      </c>
      <c r="X305" s="13"/>
      <c r="Y305" s="13" t="s">
        <v>361</v>
      </c>
      <c r="Z305" s="13" t="s">
        <v>53</v>
      </c>
      <c r="AA305" s="17"/>
      <c r="AB305" s="13"/>
      <c r="AC305" s="22" t="str">
        <f aca="true">IF(OR($U305="",$B305=""),"",IF($AA305&lt;&gt;"",$AA305-$B305,TODAY()-$B305))</f>
        <v/>
      </c>
      <c r="AD305" s="22" t="str">
        <f aca="true">IF($W305="","",IF($Y305="Closed",IF($AA305="","Closed",IF($AA305&lt;=$W305,"Closed on time","Closed late")),IF(TODAY()&gt;$W305,"Overdue","Within time")))</f>
        <v/>
      </c>
      <c r="AE305" s="23"/>
      <c r="AF305" s="13"/>
      <c r="AG305" s="13"/>
      <c r="AH305" s="13"/>
      <c r="AI305" s="13"/>
      <c r="AJ305" s="13"/>
    </row>
    <row r="306" customFormat="false" ht="15" hidden="false" customHeight="false" outlineLevel="0" collapsed="false">
      <c r="A306" s="22" t="str">
        <f aca="false">IF($C306="","","R"&amp;TEXT(ROW()-4,"00000"))</f>
        <v>R00302</v>
      </c>
      <c r="B306" s="17" t="n">
        <v>46270</v>
      </c>
      <c r="C306" s="13" t="s">
        <v>238</v>
      </c>
      <c r="D306" s="22" t="str">
        <f aca="false">IF($C306="","",IFERROR(INDEX(Asset_Register!$C$5:$C$1000,MATCH($C306,Asset_Register!$A$5:$A$1000,0)),"Not in register"))</f>
        <v>Boiler feed water pump B</v>
      </c>
      <c r="E306" s="22" t="str">
        <f aca="false">IF($C306="","",IFERROR(INDEX(Asset_Register!$D$5:$D$1000,MATCH($C306,Asset_Register!$A$5:$A$1000,0)),"Not in register"))</f>
        <v>Acid plant</v>
      </c>
      <c r="F306" s="22" t="str">
        <f aca="false">IF($C306="","",IFERROR(INDEX(Asset_Register!$R$5:$R$1000,MATCH($C306,Asset_Register!$A$5:$A$1000,0)),"Not in register"))</f>
        <v>A</v>
      </c>
      <c r="G306" s="22" t="n">
        <f aca="false">IF($C306="","",IFERROR(INDEX(Asset_Register!$Q$5:$Q$1000,MATCH($C306,Asset_Register!$A$5:$A$1000,0)),"Not in register"))</f>
        <v>71</v>
      </c>
      <c r="H306" s="13" t="s">
        <v>48</v>
      </c>
      <c r="I306" s="13" t="s">
        <v>171</v>
      </c>
      <c r="J306" s="23" t="s">
        <v>358</v>
      </c>
      <c r="K306" s="13" t="n">
        <v>2.1</v>
      </c>
      <c r="L306" s="13" t="s">
        <v>359</v>
      </c>
      <c r="M306" s="13" t="n">
        <v>4.5</v>
      </c>
      <c r="N306" s="13" t="n">
        <v>7.1</v>
      </c>
      <c r="O306" s="13" t="s">
        <v>360</v>
      </c>
      <c r="P306" s="13"/>
      <c r="Q306" s="22" t="str">
        <f aca="false">IF($C306="","",IF($P306&lt;&gt;"",$P306,IF(AND(ISNUMBER($K306),ISNUMBER($M306),ISNUMBER($N306)),IF($O306="Lower is worse",IF($K306&lt;=$N306,"Danger",IF($K306&lt;=$M306,"Alert","OK")),IF($K306&gt;=$N306,"Danger",IF($K306&gt;=$M306,"Alert","OK"))),"Not set")))</f>
        <v>OK</v>
      </c>
      <c r="R306" s="22" t="n">
        <f aca="false">IF(OR($Q306="",$Q306="Not set"),"",MATCH($Q306,Lists!$F$2:$F$4,0)-1)</f>
        <v>0</v>
      </c>
      <c r="S306" s="23"/>
      <c r="T306" s="23"/>
      <c r="U306" s="22" t="str">
        <f aca="false">IF(OR($Q306="",$Q306="OK",$Q306="Not set",NOT(ISNUMBER($G306))),"",ROUND($G306*IF($Q306="Danger",Lists!$M$15,Lists!$M$16),0))</f>
        <v/>
      </c>
      <c r="V306" s="22" t="str">
        <f aca="false">IF($U306="","",IF(OR($Q306="Danger",$U306&gt;=Lists!$M$10),"P1",IF($U306&gt;=Lists!$M$11,"P2","P3")))</f>
        <v/>
      </c>
      <c r="W306" s="24" t="str">
        <f aca="false">IF(OR($V306="",$B306=""),"",$B306+INDEX(Lists!$N$10:$N$12,MATCH($V306,Lists!$L$10:$L$12,0)))</f>
        <v/>
      </c>
      <c r="X306" s="13"/>
      <c r="Y306" s="13" t="s">
        <v>361</v>
      </c>
      <c r="Z306" s="13" t="s">
        <v>53</v>
      </c>
      <c r="AA306" s="17"/>
      <c r="AB306" s="13"/>
      <c r="AC306" s="22" t="str">
        <f aca="true">IF(OR($U306="",$B306=""),"",IF($AA306&lt;&gt;"",$AA306-$B306,TODAY()-$B306))</f>
        <v/>
      </c>
      <c r="AD306" s="22" t="str">
        <f aca="true">IF($W306="","",IF($Y306="Closed",IF($AA306="","Closed",IF($AA306&lt;=$W306,"Closed on time","Closed late")),IF(TODAY()&gt;$W306,"Overdue","Within time")))</f>
        <v/>
      </c>
      <c r="AE306" s="23"/>
      <c r="AF306" s="13"/>
      <c r="AG306" s="13"/>
      <c r="AH306" s="13"/>
      <c r="AI306" s="13"/>
      <c r="AJ306" s="13"/>
    </row>
    <row r="307" customFormat="false" ht="23.85" hidden="false" customHeight="false" outlineLevel="0" collapsed="false">
      <c r="A307" s="22" t="str">
        <f aca="false">IF($C307="","","R"&amp;TEXT(ROW()-4,"00000"))</f>
        <v>R00303</v>
      </c>
      <c r="B307" s="17" t="n">
        <v>46270</v>
      </c>
      <c r="C307" s="13" t="s">
        <v>234</v>
      </c>
      <c r="D307" s="22" t="str">
        <f aca="false">IF($C307="","",IFERROR(INDEX(Asset_Register!$C$5:$C$1000,MATCH($C307,Asset_Register!$A$5:$A$1000,0)),"Not in register"))</f>
        <v>Boiler feed water pump A</v>
      </c>
      <c r="E307" s="22" t="str">
        <f aca="false">IF($C307="","",IFERROR(INDEX(Asset_Register!$D$5:$D$1000,MATCH($C307,Asset_Register!$A$5:$A$1000,0)),"Not in register"))</f>
        <v>Acid plant</v>
      </c>
      <c r="F307" s="22" t="str">
        <f aca="false">IF($C307="","",IFERROR(INDEX(Asset_Register!$R$5:$R$1000,MATCH($C307,Asset_Register!$A$5:$A$1000,0)),"Not in register"))</f>
        <v>A</v>
      </c>
      <c r="G307" s="22" t="n">
        <f aca="false">IF($C307="","",IFERROR(INDEX(Asset_Register!$Q$5:$Q$1000,MATCH($C307,Asset_Register!$A$5:$A$1000,0)),"Not in register"))</f>
        <v>75</v>
      </c>
      <c r="H307" s="13" t="s">
        <v>74</v>
      </c>
      <c r="I307" s="13" t="s">
        <v>75</v>
      </c>
      <c r="J307" s="23" t="s">
        <v>364</v>
      </c>
      <c r="K307" s="13" t="n">
        <v>1200</v>
      </c>
      <c r="L307" s="13" t="s">
        <v>365</v>
      </c>
      <c r="M307" s="13" t="n">
        <v>1000</v>
      </c>
      <c r="N307" s="13" t="n">
        <v>2000</v>
      </c>
      <c r="O307" s="13" t="s">
        <v>360</v>
      </c>
      <c r="P307" s="13"/>
      <c r="Q307" s="22" t="str">
        <f aca="false">IF($C307="","",IF($P307&lt;&gt;"",$P307,IF(AND(ISNUMBER($K307),ISNUMBER($M307),ISNUMBER($N307)),IF($O307="Lower is worse",IF($K307&lt;=$N307,"Danger",IF($K307&lt;=$M307,"Alert","OK")),IF($K307&gt;=$N307,"Danger",IF($K307&gt;=$M307,"Alert","OK"))),"Not set")))</f>
        <v>Alert</v>
      </c>
      <c r="R307" s="22" t="n">
        <f aca="false">IF(OR($Q307="",$Q307="Not set"),"",MATCH($Q307,Lists!$F$2:$F$4,0)-1)</f>
        <v>1</v>
      </c>
      <c r="S307" s="23" t="s">
        <v>474</v>
      </c>
      <c r="T307" s="23" t="s">
        <v>475</v>
      </c>
      <c r="U307" s="22" t="n">
        <f aca="false">IF(OR($Q307="",$Q307="OK",$Q307="Not set",NOT(ISNUMBER($G307))),"",ROUND($G307*IF($Q307="Danger",Lists!$M$15,Lists!$M$16),0))</f>
        <v>45</v>
      </c>
      <c r="V307" s="22" t="str">
        <f aca="false">IF($U307="","",IF(OR($Q307="Danger",$U307&gt;=Lists!$M$10),"P1",IF($U307&gt;=Lists!$M$11,"P2","P3")))</f>
        <v>P2</v>
      </c>
      <c r="W307" s="24" t="n">
        <f aca="false">IF(OR($V307="",$B307=""),"",$B307+INDEX(Lists!$N$10:$N$12,MATCH($V307,Lists!$L$10:$L$12,0)))</f>
        <v>46300</v>
      </c>
      <c r="X307" s="13" t="s">
        <v>476</v>
      </c>
      <c r="Y307" s="13" t="s">
        <v>465</v>
      </c>
      <c r="Z307" s="13" t="s">
        <v>53</v>
      </c>
      <c r="AA307" s="17"/>
      <c r="AB307" s="13"/>
      <c r="AC307" s="22" t="n">
        <f aca="true">IF(OR($U307="",$B307=""),"",IF($AA307&lt;&gt;"",$AA307-$B307,TODAY()-$B307))</f>
        <v>30</v>
      </c>
      <c r="AD307" s="22" t="str">
        <f aca="true">IF($W307="","",IF($Y307="Closed",IF($AA307="","Closed",IF($AA307&lt;=$W307,"Closed on time","Closed late")),IF(TODAY()&gt;$W307,"Overdue","Within time")))</f>
        <v>Within time</v>
      </c>
      <c r="AE307" s="23"/>
      <c r="AF307" s="13"/>
      <c r="AG307" s="13"/>
      <c r="AH307" s="13"/>
      <c r="AI307" s="13"/>
      <c r="AJ307" s="13"/>
    </row>
    <row r="308" customFormat="false" ht="23.85" hidden="false" customHeight="false" outlineLevel="0" collapsed="false">
      <c r="A308" s="22" t="str">
        <f aca="false">IF($C308="","","R"&amp;TEXT(ROW()-4,"00000"))</f>
        <v>R00304</v>
      </c>
      <c r="B308" s="17" t="n">
        <v>46273</v>
      </c>
      <c r="C308" s="13" t="s">
        <v>192</v>
      </c>
      <c r="D308" s="22" t="str">
        <f aca="false">IF($C308="","",IFERROR(INDEX(Asset_Register!$C$5:$C$1000,MATCH($C308,Asset_Register!$A$5:$A$1000,0)),"Not in register"))</f>
        <v>Sulphur furnace</v>
      </c>
      <c r="E308" s="22" t="str">
        <f aca="false">IF($C308="","",IFERROR(INDEX(Asset_Register!$D$5:$D$1000,MATCH($C308,Asset_Register!$A$5:$A$1000,0)),"Not in register"))</f>
        <v>Acid plant</v>
      </c>
      <c r="F308" s="22" t="str">
        <f aca="false">IF($C308="","",IFERROR(INDEX(Asset_Register!$R$5:$R$1000,MATCH($C308,Asset_Register!$A$5:$A$1000,0)),"Not in register"))</f>
        <v>A</v>
      </c>
      <c r="G308" s="22" t="n">
        <f aca="false">IF($C308="","",IFERROR(INDEX(Asset_Register!$Q$5:$Q$1000,MATCH($C308,Asset_Register!$A$5:$A$1000,0)),"Not in register"))</f>
        <v>94</v>
      </c>
      <c r="H308" s="13" t="s">
        <v>54</v>
      </c>
      <c r="I308" s="13" t="s">
        <v>55</v>
      </c>
      <c r="J308" s="23" t="s">
        <v>366</v>
      </c>
      <c r="K308" s="13" t="n">
        <v>340</v>
      </c>
      <c r="L308" s="13" t="s">
        <v>367</v>
      </c>
      <c r="M308" s="13" t="n">
        <v>280</v>
      </c>
      <c r="N308" s="13" t="n">
        <v>320</v>
      </c>
      <c r="O308" s="13" t="s">
        <v>360</v>
      </c>
      <c r="P308" s="13"/>
      <c r="Q308" s="22" t="str">
        <f aca="false">IF($C308="","",IF($P308&lt;&gt;"",$P308,IF(AND(ISNUMBER($K308),ISNUMBER($M308),ISNUMBER($N308)),IF($O308="Lower is worse",IF($K308&lt;=$N308,"Danger",IF($K308&lt;=$M308,"Alert","OK")),IF($K308&gt;=$N308,"Danger",IF($K308&gt;=$M308,"Alert","OK"))),"Not set")))</f>
        <v>Danger</v>
      </c>
      <c r="R308" s="22" t="n">
        <f aca="false">IF(OR($Q308="",$Q308="Not set"),"",MATCH($Q308,Lists!$F$2:$F$4,0)-1)</f>
        <v>2</v>
      </c>
      <c r="S308" s="23" t="s">
        <v>477</v>
      </c>
      <c r="T308" s="23" t="s">
        <v>478</v>
      </c>
      <c r="U308" s="22" t="n">
        <f aca="false">IF(OR($Q308="",$Q308="OK",$Q308="Not set",NOT(ISNUMBER($G308))),"",ROUND($G308*IF($Q308="Danger",Lists!$M$15,Lists!$M$16),0))</f>
        <v>94</v>
      </c>
      <c r="V308" s="22" t="str">
        <f aca="false">IF($U308="","",IF(OR($Q308="Danger",$U308&gt;=Lists!$M$10),"P1",IF($U308&gt;=Lists!$M$11,"P2","P3")))</f>
        <v>P1</v>
      </c>
      <c r="W308" s="24" t="n">
        <f aca="false">IF(OR($V308="",$B308=""),"",$B308+INDEX(Lists!$N$10:$N$12,MATCH($V308,Lists!$L$10:$L$12,0)))</f>
        <v>46280</v>
      </c>
      <c r="X308" s="13" t="s">
        <v>479</v>
      </c>
      <c r="Y308" s="13" t="s">
        <v>416</v>
      </c>
      <c r="Z308" s="13" t="s">
        <v>53</v>
      </c>
      <c r="AA308" s="17"/>
      <c r="AB308" s="13"/>
      <c r="AC308" s="22" t="n">
        <f aca="true">IF(OR($U308="",$B308=""),"",IF($AA308&lt;&gt;"",$AA308-$B308,TODAY()-$B308))</f>
        <v>27</v>
      </c>
      <c r="AD308" s="22" t="str">
        <f aca="true">IF($W308="","",IF($Y308="Closed",IF($AA308="","Closed",IF($AA308&lt;=$W308,"Closed on time","Closed late")),IF(TODAY()&gt;$W308,"Overdue","Within time")))</f>
        <v>Overdue</v>
      </c>
      <c r="AE308" s="23"/>
      <c r="AF308" s="13"/>
      <c r="AG308" s="13"/>
      <c r="AH308" s="13"/>
      <c r="AI308" s="13"/>
      <c r="AJ308" s="13"/>
    </row>
    <row r="309" customFormat="false" ht="15" hidden="false" customHeight="false" outlineLevel="0" collapsed="false">
      <c r="A309" s="22" t="str">
        <f aca="false">IF($C309="","","R"&amp;TEXT(ROW()-4,"00000"))</f>
        <v>R00305</v>
      </c>
      <c r="B309" s="17" t="n">
        <v>46275</v>
      </c>
      <c r="C309" s="13" t="s">
        <v>252</v>
      </c>
      <c r="D309" s="22" t="str">
        <f aca="false">IF($C309="","",IFERROR(INDEX(Asset_Register!$C$5:$C$1000,MATCH($C309,Asset_Register!$A$5:$A$1000,0)),"Not in register"))</f>
        <v>Cooling tower fan 1</v>
      </c>
      <c r="E309" s="22" t="str">
        <f aca="false">IF($C309="","",IFERROR(INDEX(Asset_Register!$D$5:$D$1000,MATCH($C309,Asset_Register!$A$5:$A$1000,0)),"Not in register"))</f>
        <v>Acid plant</v>
      </c>
      <c r="F309" s="22" t="str">
        <f aca="false">IF($C309="","",IFERROR(INDEX(Asset_Register!$R$5:$R$1000,MATCH($C309,Asset_Register!$A$5:$A$1000,0)),"Not in register"))</f>
        <v>B</v>
      </c>
      <c r="G309" s="22" t="n">
        <f aca="false">IF($C309="","",IFERROR(INDEX(Asset_Register!$Q$5:$Q$1000,MATCH($C309,Asset_Register!$A$5:$A$1000,0)),"Not in register"))</f>
        <v>50</v>
      </c>
      <c r="H309" s="13" t="s">
        <v>48</v>
      </c>
      <c r="I309" s="13" t="s">
        <v>171</v>
      </c>
      <c r="J309" s="23" t="s">
        <v>368</v>
      </c>
      <c r="K309" s="13" t="n">
        <v>6.8</v>
      </c>
      <c r="L309" s="13" t="s">
        <v>359</v>
      </c>
      <c r="M309" s="13" t="n">
        <v>4.5</v>
      </c>
      <c r="N309" s="13" t="n">
        <v>7.1</v>
      </c>
      <c r="O309" s="13" t="s">
        <v>360</v>
      </c>
      <c r="P309" s="13"/>
      <c r="Q309" s="22" t="str">
        <f aca="false">IF($C309="","",IF($P309&lt;&gt;"",$P309,IF(AND(ISNUMBER($K309),ISNUMBER($M309),ISNUMBER($N309)),IF($O309="Lower is worse",IF($K309&lt;=$N309,"Danger",IF($K309&lt;=$M309,"Alert","OK")),IF($K309&gt;=$N309,"Danger",IF($K309&gt;=$M309,"Alert","OK"))),"Not set")))</f>
        <v>Alert</v>
      </c>
      <c r="R309" s="22" t="n">
        <f aca="false">IF(OR($Q309="",$Q309="Not set"),"",MATCH($Q309,Lists!$F$2:$F$4,0)-1)</f>
        <v>1</v>
      </c>
      <c r="S309" s="23"/>
      <c r="T309" s="23"/>
      <c r="U309" s="22" t="n">
        <f aca="false">IF(OR($Q309="",$Q309="OK",$Q309="Not set",NOT(ISNUMBER($G309))),"",ROUND($G309*IF($Q309="Danger",Lists!$M$15,Lists!$M$16),0))</f>
        <v>30</v>
      </c>
      <c r="V309" s="22" t="str">
        <f aca="false">IF($U309="","",IF(OR($Q309="Danger",$U309&gt;=Lists!$M$10),"P1",IF($U309&gt;=Lists!$M$11,"P2","P3")))</f>
        <v>P3</v>
      </c>
      <c r="W309" s="24" t="n">
        <f aca="false">IF(OR($V309="",$B309=""),"",$B309+INDEX(Lists!$N$10:$N$12,MATCH($V309,Lists!$L$10:$L$12,0)))</f>
        <v>46335</v>
      </c>
      <c r="X309" s="13"/>
      <c r="Y309" s="13" t="s">
        <v>361</v>
      </c>
      <c r="Z309" s="13" t="s">
        <v>53</v>
      </c>
      <c r="AA309" s="17"/>
      <c r="AB309" s="13"/>
      <c r="AC309" s="22" t="n">
        <f aca="true">IF(OR($U309="",$B309=""),"",IF($AA309&lt;&gt;"",$AA309-$B309,TODAY()-$B309))</f>
        <v>25</v>
      </c>
      <c r="AD309" s="22" t="str">
        <f aca="true">IF($W309="","",IF($Y309="Closed",IF($AA309="","Closed",IF($AA309&lt;=$W309,"Closed on time","Closed late")),IF(TODAY()&gt;$W309,"Overdue","Within time")))</f>
        <v>Within time</v>
      </c>
      <c r="AE309" s="23"/>
      <c r="AF309" s="13"/>
      <c r="AG309" s="13"/>
      <c r="AH309" s="13"/>
      <c r="AI309" s="13"/>
      <c r="AJ309" s="13"/>
    </row>
    <row r="310" customFormat="false" ht="15" hidden="false" customHeight="false" outlineLevel="0" collapsed="false">
      <c r="A310" s="22" t="str">
        <f aca="false">IF($C310="","","R"&amp;TEXT(ROW()-4,"00000"))</f>
        <v>R00306</v>
      </c>
      <c r="B310" s="17" t="n">
        <v>46275</v>
      </c>
      <c r="C310" s="13" t="s">
        <v>276</v>
      </c>
      <c r="D310" s="22" t="str">
        <f aca="false">IF($C310="","",IFERROR(INDEX(Asset_Register!$C$5:$C$1000,MATCH($C310,Asset_Register!$A$5:$A$1000,0)),"Not in register"))</f>
        <v>Calciner kiln 1080</v>
      </c>
      <c r="E310" s="22" t="str">
        <f aca="false">IF($C310="","",IFERROR(INDEX(Asset_Register!$D$5:$D$1000,MATCH($C310,Asset_Register!$A$5:$A$1000,0)),"Not in register"))</f>
        <v>Calciner</v>
      </c>
      <c r="F310" s="22" t="str">
        <f aca="false">IF($C310="","",IFERROR(INDEX(Asset_Register!$R$5:$R$1000,MATCH($C310,Asset_Register!$A$5:$A$1000,0)),"Not in register"))</f>
        <v>A</v>
      </c>
      <c r="G310" s="22" t="n">
        <f aca="false">IF($C310="","",IFERROR(INDEX(Asset_Register!$Q$5:$Q$1000,MATCH($C310,Asset_Register!$A$5:$A$1000,0)),"Not in register"))</f>
        <v>90</v>
      </c>
      <c r="H310" s="13" t="s">
        <v>54</v>
      </c>
      <c r="I310" s="13" t="s">
        <v>55</v>
      </c>
      <c r="J310" s="23" t="s">
        <v>369</v>
      </c>
      <c r="K310" s="13" t="n">
        <v>310</v>
      </c>
      <c r="L310" s="13" t="s">
        <v>367</v>
      </c>
      <c r="M310" s="13" t="n">
        <v>280</v>
      </c>
      <c r="N310" s="13" t="n">
        <v>350</v>
      </c>
      <c r="O310" s="13" t="s">
        <v>360</v>
      </c>
      <c r="P310" s="13"/>
      <c r="Q310" s="22" t="str">
        <f aca="false">IF($C310="","",IF($P310&lt;&gt;"",$P310,IF(AND(ISNUMBER($K310),ISNUMBER($M310),ISNUMBER($N310)),IF($O310="Lower is worse",IF($K310&lt;=$N310,"Danger",IF($K310&lt;=$M310,"Alert","OK")),IF($K310&gt;=$N310,"Danger",IF($K310&gt;=$M310,"Alert","OK"))),"Not set")))</f>
        <v>Alert</v>
      </c>
      <c r="R310" s="22" t="n">
        <f aca="false">IF(OR($Q310="",$Q310="Not set"),"",MATCH($Q310,Lists!$F$2:$F$4,0)-1)</f>
        <v>1</v>
      </c>
      <c r="S310" s="23"/>
      <c r="T310" s="23"/>
      <c r="U310" s="22" t="n">
        <f aca="false">IF(OR($Q310="",$Q310="OK",$Q310="Not set",NOT(ISNUMBER($G310))),"",ROUND($G310*IF($Q310="Danger",Lists!$M$15,Lists!$M$16),0))</f>
        <v>54</v>
      </c>
      <c r="V310" s="22" t="str">
        <f aca="false">IF($U310="","",IF(OR($Q310="Danger",$U310&gt;=Lists!$M$10),"P1",IF($U310&gt;=Lists!$M$11,"P2","P3")))</f>
        <v>P2</v>
      </c>
      <c r="W310" s="24" t="n">
        <f aca="false">IF(OR($V310="",$B310=""),"",$B310+INDEX(Lists!$N$10:$N$12,MATCH($V310,Lists!$L$10:$L$12,0)))</f>
        <v>46305</v>
      </c>
      <c r="X310" s="13"/>
      <c r="Y310" s="13" t="s">
        <v>361</v>
      </c>
      <c r="Z310" s="13" t="s">
        <v>53</v>
      </c>
      <c r="AA310" s="17"/>
      <c r="AB310" s="13"/>
      <c r="AC310" s="22" t="n">
        <f aca="true">IF(OR($U310="",$B310=""),"",IF($AA310&lt;&gt;"",$AA310-$B310,TODAY()-$B310))</f>
        <v>25</v>
      </c>
      <c r="AD310" s="22" t="str">
        <f aca="true">IF($W310="","",IF($Y310="Closed",IF($AA310="","Closed",IF($AA310&lt;=$W310,"Closed on time","Closed late")),IF(TODAY()&gt;$W310,"Overdue","Within time")))</f>
        <v>Within time</v>
      </c>
      <c r="AE310" s="23"/>
      <c r="AF310" s="13"/>
      <c r="AG310" s="13"/>
      <c r="AH310" s="13"/>
      <c r="AI310" s="13"/>
      <c r="AJ310" s="13"/>
    </row>
    <row r="311" customFormat="false" ht="15" hidden="false" customHeight="false" outlineLevel="0" collapsed="false">
      <c r="A311" s="22" t="str">
        <f aca="false">IF($C311="","","R"&amp;TEXT(ROW()-4,"00000"))</f>
        <v>R00307</v>
      </c>
      <c r="B311" s="17" t="n">
        <v>46275</v>
      </c>
      <c r="C311" s="13" t="s">
        <v>252</v>
      </c>
      <c r="D311" s="22" t="str">
        <f aca="false">IF($C311="","",IFERROR(INDEX(Asset_Register!$C$5:$C$1000,MATCH($C311,Asset_Register!$A$5:$A$1000,0)),"Not in register"))</f>
        <v>Cooling tower fan 1</v>
      </c>
      <c r="E311" s="22" t="str">
        <f aca="false">IF($C311="","",IFERROR(INDEX(Asset_Register!$D$5:$D$1000,MATCH($C311,Asset_Register!$A$5:$A$1000,0)),"Not in register"))</f>
        <v>Acid plant</v>
      </c>
      <c r="F311" s="22" t="str">
        <f aca="false">IF($C311="","",IFERROR(INDEX(Asset_Register!$R$5:$R$1000,MATCH($C311,Asset_Register!$A$5:$A$1000,0)),"Not in register"))</f>
        <v>B</v>
      </c>
      <c r="G311" s="22" t="n">
        <f aca="false">IF($C311="","",IFERROR(INDEX(Asset_Register!$Q$5:$Q$1000,MATCH($C311,Asset_Register!$A$5:$A$1000,0)),"Not in register"))</f>
        <v>50</v>
      </c>
      <c r="H311" s="13" t="s">
        <v>74</v>
      </c>
      <c r="I311" s="13" t="s">
        <v>75</v>
      </c>
      <c r="J311" s="23" t="s">
        <v>370</v>
      </c>
      <c r="K311" s="13" t="n">
        <v>40</v>
      </c>
      <c r="L311" s="13" t="s">
        <v>365</v>
      </c>
      <c r="M311" s="13" t="n">
        <v>30</v>
      </c>
      <c r="N311" s="13" t="n">
        <v>60</v>
      </c>
      <c r="O311" s="13" t="s">
        <v>360</v>
      </c>
      <c r="P311" s="13"/>
      <c r="Q311" s="22" t="str">
        <f aca="false">IF($C311="","",IF($P311&lt;&gt;"",$P311,IF(AND(ISNUMBER($K311),ISNUMBER($M311),ISNUMBER($N311)),IF($O311="Lower is worse",IF($K311&lt;=$N311,"Danger",IF($K311&lt;=$M311,"Alert","OK")),IF($K311&gt;=$N311,"Danger",IF($K311&gt;=$M311,"Alert","OK"))),"Not set")))</f>
        <v>Alert</v>
      </c>
      <c r="R311" s="22" t="n">
        <f aca="false">IF(OR($Q311="",$Q311="Not set"),"",MATCH($Q311,Lists!$F$2:$F$4,0)-1)</f>
        <v>1</v>
      </c>
      <c r="S311" s="23"/>
      <c r="T311" s="23"/>
      <c r="U311" s="22" t="n">
        <f aca="false">IF(OR($Q311="",$Q311="OK",$Q311="Not set",NOT(ISNUMBER($G311))),"",ROUND($G311*IF($Q311="Danger",Lists!$M$15,Lists!$M$16),0))</f>
        <v>30</v>
      </c>
      <c r="V311" s="22" t="str">
        <f aca="false">IF($U311="","",IF(OR($Q311="Danger",$U311&gt;=Lists!$M$10),"P1",IF($U311&gt;=Lists!$M$11,"P2","P3")))</f>
        <v>P3</v>
      </c>
      <c r="W311" s="24" t="n">
        <f aca="false">IF(OR($V311="",$B311=""),"",$B311+INDEX(Lists!$N$10:$N$12,MATCH($V311,Lists!$L$10:$L$12,0)))</f>
        <v>46335</v>
      </c>
      <c r="X311" s="13"/>
      <c r="Y311" s="13" t="s">
        <v>361</v>
      </c>
      <c r="Z311" s="13" t="s">
        <v>53</v>
      </c>
      <c r="AA311" s="17"/>
      <c r="AB311" s="13"/>
      <c r="AC311" s="22" t="n">
        <f aca="true">IF(OR($U311="",$B311=""),"",IF($AA311&lt;&gt;"",$AA311-$B311,TODAY()-$B311))</f>
        <v>25</v>
      </c>
      <c r="AD311" s="22" t="str">
        <f aca="true">IF($W311="","",IF($Y311="Closed",IF($AA311="","Closed",IF($AA311&lt;=$W311,"Closed on time","Closed late")),IF(TODAY()&gt;$W311,"Overdue","Within time")))</f>
        <v>Within time</v>
      </c>
      <c r="AE311" s="23"/>
      <c r="AF311" s="13"/>
      <c r="AG311" s="13"/>
      <c r="AH311" s="13"/>
      <c r="AI311" s="13"/>
      <c r="AJ311" s="13"/>
    </row>
    <row r="312" customFormat="false" ht="23.85" hidden="false" customHeight="false" outlineLevel="0" collapsed="false">
      <c r="A312" s="22" t="str">
        <f aca="false">IF($C312="","","R"&amp;TEXT(ROW()-4,"00000"))</f>
        <v>R00308</v>
      </c>
      <c r="B312" s="17" t="n">
        <v>46275</v>
      </c>
      <c r="C312" s="13" t="s">
        <v>324</v>
      </c>
      <c r="D312" s="22" t="str">
        <f aca="false">IF($C312="","",IFERROR(INDEX(Asset_Register!$C$5:$C$1000,MATCH($C312,Asset_Register!$A$5:$A$1000,0)),"Not in register"))</f>
        <v>Front-end loader HV-03</v>
      </c>
      <c r="E312" s="22" t="str">
        <f aca="false">IF($C312="","",IFERROR(INDEX(Asset_Register!$D$5:$D$1000,MATCH($C312,Asset_Register!$A$5:$A$1000,0)),"Not in register"))</f>
        <v>Mobile fleet</v>
      </c>
      <c r="F312" s="22" t="str">
        <f aca="false">IF($C312="","",IFERROR(INDEX(Asset_Register!$R$5:$R$1000,MATCH($C312,Asset_Register!$A$5:$A$1000,0)),"Not in register"))</f>
        <v>B</v>
      </c>
      <c r="G312" s="22" t="n">
        <f aca="false">IF($C312="","",IFERROR(INDEX(Asset_Register!$Q$5:$Q$1000,MATCH($C312,Asset_Register!$A$5:$A$1000,0)),"Not in register"))</f>
        <v>67</v>
      </c>
      <c r="H312" s="13" t="s">
        <v>74</v>
      </c>
      <c r="I312" s="13" t="s">
        <v>75</v>
      </c>
      <c r="J312" s="23" t="s">
        <v>371</v>
      </c>
      <c r="K312" s="13" t="n">
        <v>22</v>
      </c>
      <c r="L312" s="13" t="s">
        <v>365</v>
      </c>
      <c r="M312" s="13" t="n">
        <v>20</v>
      </c>
      <c r="N312" s="13" t="n">
        <v>30</v>
      </c>
      <c r="O312" s="13" t="s">
        <v>360</v>
      </c>
      <c r="P312" s="13"/>
      <c r="Q312" s="22" t="str">
        <f aca="false">IF($C312="","",IF($P312&lt;&gt;"",$P312,IF(AND(ISNUMBER($K312),ISNUMBER($M312),ISNUMBER($N312)),IF($O312="Lower is worse",IF($K312&lt;=$N312,"Danger",IF($K312&lt;=$M312,"Alert","OK")),IF($K312&gt;=$N312,"Danger",IF($K312&gt;=$M312,"Alert","OK"))),"Not set")))</f>
        <v>Alert</v>
      </c>
      <c r="R312" s="22" t="n">
        <f aca="false">IF(OR($Q312="",$Q312="Not set"),"",MATCH($Q312,Lists!$F$2:$F$4,0)-1)</f>
        <v>1</v>
      </c>
      <c r="S312" s="23" t="s">
        <v>480</v>
      </c>
      <c r="T312" s="23" t="s">
        <v>481</v>
      </c>
      <c r="U312" s="22" t="n">
        <f aca="false">IF(OR($Q312="",$Q312="OK",$Q312="Not set",NOT(ISNUMBER($G312))),"",ROUND($G312*IF($Q312="Danger",Lists!$M$15,Lists!$M$16),0))</f>
        <v>40</v>
      </c>
      <c r="V312" s="22" t="str">
        <f aca="false">IF($U312="","",IF(OR($Q312="Danger",$U312&gt;=Lists!$M$10),"P1",IF($U312&gt;=Lists!$M$11,"P2","P3")))</f>
        <v>P3</v>
      </c>
      <c r="W312" s="24" t="n">
        <f aca="false">IF(OR($V312="",$B312=""),"",$B312+INDEX(Lists!$N$10:$N$12,MATCH($V312,Lists!$L$10:$L$12,0)))</f>
        <v>46335</v>
      </c>
      <c r="X312" s="13"/>
      <c r="Y312" s="13" t="s">
        <v>408</v>
      </c>
      <c r="Z312" s="13" t="s">
        <v>53</v>
      </c>
      <c r="AA312" s="17"/>
      <c r="AB312" s="13"/>
      <c r="AC312" s="22" t="n">
        <f aca="true">IF(OR($U312="",$B312=""),"",IF($AA312&lt;&gt;"",$AA312-$B312,TODAY()-$B312))</f>
        <v>25</v>
      </c>
      <c r="AD312" s="22" t="str">
        <f aca="true">IF($W312="","",IF($Y312="Closed",IF($AA312="","Closed",IF($AA312&lt;=$W312,"Closed on time","Closed late")),IF(TODAY()&gt;$W312,"Overdue","Within time")))</f>
        <v>Within time</v>
      </c>
      <c r="AE312" s="23"/>
      <c r="AF312" s="13"/>
      <c r="AG312" s="13"/>
      <c r="AH312" s="13"/>
      <c r="AI312" s="13"/>
      <c r="AJ312" s="13"/>
    </row>
    <row r="313" customFormat="false" ht="15" hidden="false" customHeight="false" outlineLevel="0" collapsed="false">
      <c r="A313" s="22" t="str">
        <f aca="false">IF($C313="","","R"&amp;TEXT(ROW()-4,"00000"))</f>
        <v>R00309</v>
      </c>
      <c r="B313" s="17" t="n">
        <v>46275</v>
      </c>
      <c r="C313" s="13" t="s">
        <v>316</v>
      </c>
      <c r="D313" s="22" t="str">
        <f aca="false">IF($C313="","",IFERROR(INDEX(Asset_Register!$C$5:$C$1000,MATCH($C313,Asset_Register!$A$5:$A$1000,0)),"Not in register"))</f>
        <v>Dozer HV-01</v>
      </c>
      <c r="E313" s="22" t="str">
        <f aca="false">IF($C313="","",IFERROR(INDEX(Asset_Register!$D$5:$D$1000,MATCH($C313,Asset_Register!$A$5:$A$1000,0)),"Not in register"))</f>
        <v>Mobile fleet</v>
      </c>
      <c r="F313" s="22" t="str">
        <f aca="false">IF($C313="","",IFERROR(INDEX(Asset_Register!$R$5:$R$1000,MATCH($C313,Asset_Register!$A$5:$A$1000,0)),"Not in register"))</f>
        <v>B</v>
      </c>
      <c r="G313" s="22" t="n">
        <f aca="false">IF($C313="","",IFERROR(INDEX(Asset_Register!$Q$5:$Q$1000,MATCH($C313,Asset_Register!$A$5:$A$1000,0)),"Not in register"))</f>
        <v>69</v>
      </c>
      <c r="H313" s="13" t="s">
        <v>74</v>
      </c>
      <c r="I313" s="13" t="s">
        <v>75</v>
      </c>
      <c r="J313" s="23" t="s">
        <v>372</v>
      </c>
      <c r="K313" s="13" t="n">
        <v>33</v>
      </c>
      <c r="L313" s="13" t="s">
        <v>365</v>
      </c>
      <c r="M313" s="13" t="n">
        <v>60</v>
      </c>
      <c r="N313" s="13" t="n">
        <v>100</v>
      </c>
      <c r="O313" s="13" t="s">
        <v>360</v>
      </c>
      <c r="P313" s="13"/>
      <c r="Q313" s="22" t="str">
        <f aca="false">IF($C313="","",IF($P313&lt;&gt;"",$P313,IF(AND(ISNUMBER($K313),ISNUMBER($M313),ISNUMBER($N313)),IF($O313="Lower is worse",IF($K313&lt;=$N313,"Danger",IF($K313&lt;=$M313,"Alert","OK")),IF($K313&gt;=$N313,"Danger",IF($K313&gt;=$M313,"Alert","OK"))),"Not set")))</f>
        <v>OK</v>
      </c>
      <c r="R313" s="22" t="n">
        <f aca="false">IF(OR($Q313="",$Q313="Not set"),"",MATCH($Q313,Lists!$F$2:$F$4,0)-1)</f>
        <v>0</v>
      </c>
      <c r="S313" s="23"/>
      <c r="T313" s="23"/>
      <c r="U313" s="22" t="str">
        <f aca="false">IF(OR($Q313="",$Q313="OK",$Q313="Not set",NOT(ISNUMBER($G313))),"",ROUND($G313*IF($Q313="Danger",Lists!$M$15,Lists!$M$16),0))</f>
        <v/>
      </c>
      <c r="V313" s="22" t="str">
        <f aca="false">IF($U313="","",IF(OR($Q313="Danger",$U313&gt;=Lists!$M$10),"P1",IF($U313&gt;=Lists!$M$11,"P2","P3")))</f>
        <v/>
      </c>
      <c r="W313" s="24" t="str">
        <f aca="false">IF(OR($V313="",$B313=""),"",$B313+INDEX(Lists!$N$10:$N$12,MATCH($V313,Lists!$L$10:$L$12,0)))</f>
        <v/>
      </c>
      <c r="X313" s="13"/>
      <c r="Y313" s="13" t="s">
        <v>361</v>
      </c>
      <c r="Z313" s="13" t="s">
        <v>53</v>
      </c>
      <c r="AA313" s="17"/>
      <c r="AB313" s="13"/>
      <c r="AC313" s="22" t="str">
        <f aca="true">IF(OR($U313="",$B313=""),"",IF($AA313&lt;&gt;"",$AA313-$B313,TODAY()-$B313))</f>
        <v/>
      </c>
      <c r="AD313" s="22" t="str">
        <f aca="true">IF($W313="","",IF($Y313="Closed",IF($AA313="","Closed",IF($AA313&lt;=$W313,"Closed on time","Closed late")),IF(TODAY()&gt;$W313,"Overdue","Within time")))</f>
        <v/>
      </c>
      <c r="AE313" s="23"/>
      <c r="AF313" s="13"/>
      <c r="AG313" s="13"/>
      <c r="AH313" s="13"/>
      <c r="AI313" s="13"/>
      <c r="AJ313" s="13"/>
    </row>
    <row r="314" customFormat="false" ht="15" hidden="false" customHeight="false" outlineLevel="0" collapsed="false">
      <c r="A314" s="22" t="str">
        <f aca="false">IF($C314="","","R"&amp;TEXT(ROW()-4,"00000"))</f>
        <v>R00310</v>
      </c>
      <c r="B314" s="17" t="n">
        <v>46275</v>
      </c>
      <c r="C314" s="13" t="s">
        <v>321</v>
      </c>
      <c r="D314" s="22" t="str">
        <f aca="false">IF($C314="","",IFERROR(INDEX(Asset_Register!$C$5:$C$1000,MATCH($C314,Asset_Register!$A$5:$A$1000,0)),"Not in register"))</f>
        <v>Compactor HV-02</v>
      </c>
      <c r="E314" s="22" t="str">
        <f aca="false">IF($C314="","",IFERROR(INDEX(Asset_Register!$D$5:$D$1000,MATCH($C314,Asset_Register!$A$5:$A$1000,0)),"Not in register"))</f>
        <v>Mobile fleet</v>
      </c>
      <c r="F314" s="22" t="str">
        <f aca="false">IF($C314="","",IFERROR(INDEX(Asset_Register!$R$5:$R$1000,MATCH($C314,Asset_Register!$A$5:$A$1000,0)),"Not in register"))</f>
        <v>B</v>
      </c>
      <c r="G314" s="22" t="n">
        <f aca="false">IF($C314="","",IFERROR(INDEX(Asset_Register!$Q$5:$Q$1000,MATCH($C314,Asset_Register!$A$5:$A$1000,0)),"Not in register"))</f>
        <v>58</v>
      </c>
      <c r="H314" s="13" t="s">
        <v>74</v>
      </c>
      <c r="I314" s="13" t="s">
        <v>75</v>
      </c>
      <c r="J314" s="23" t="s">
        <v>372</v>
      </c>
      <c r="K314" s="13" t="n">
        <v>24</v>
      </c>
      <c r="L314" s="13" t="s">
        <v>365</v>
      </c>
      <c r="M314" s="13" t="n">
        <v>60</v>
      </c>
      <c r="N314" s="13" t="n">
        <v>100</v>
      </c>
      <c r="O314" s="13" t="s">
        <v>360</v>
      </c>
      <c r="P314" s="13"/>
      <c r="Q314" s="22" t="str">
        <f aca="false">IF($C314="","",IF($P314&lt;&gt;"",$P314,IF(AND(ISNUMBER($K314),ISNUMBER($M314),ISNUMBER($N314)),IF($O314="Lower is worse",IF($K314&lt;=$N314,"Danger",IF($K314&lt;=$M314,"Alert","OK")),IF($K314&gt;=$N314,"Danger",IF($K314&gt;=$M314,"Alert","OK"))),"Not set")))</f>
        <v>OK</v>
      </c>
      <c r="R314" s="22" t="n">
        <f aca="false">IF(OR($Q314="",$Q314="Not set"),"",MATCH($Q314,Lists!$F$2:$F$4,0)-1)</f>
        <v>0</v>
      </c>
      <c r="S314" s="23"/>
      <c r="T314" s="23"/>
      <c r="U314" s="22" t="str">
        <f aca="false">IF(OR($Q314="",$Q314="OK",$Q314="Not set",NOT(ISNUMBER($G314))),"",ROUND($G314*IF($Q314="Danger",Lists!$M$15,Lists!$M$16),0))</f>
        <v/>
      </c>
      <c r="V314" s="22" t="str">
        <f aca="false">IF($U314="","",IF(OR($Q314="Danger",$U314&gt;=Lists!$M$10),"P1",IF($U314&gt;=Lists!$M$11,"P2","P3")))</f>
        <v/>
      </c>
      <c r="W314" s="24" t="str">
        <f aca="false">IF(OR($V314="",$B314=""),"",$B314+INDEX(Lists!$N$10:$N$12,MATCH($V314,Lists!$L$10:$L$12,0)))</f>
        <v/>
      </c>
      <c r="X314" s="13"/>
      <c r="Y314" s="13" t="s">
        <v>361</v>
      </c>
      <c r="Z314" s="13" t="s">
        <v>53</v>
      </c>
      <c r="AA314" s="17"/>
      <c r="AB314" s="13"/>
      <c r="AC314" s="22" t="str">
        <f aca="true">IF(OR($U314="",$B314=""),"",IF($AA314&lt;&gt;"",$AA314-$B314,TODAY()-$B314))</f>
        <v/>
      </c>
      <c r="AD314" s="22" t="str">
        <f aca="true">IF($W314="","",IF($Y314="Closed",IF($AA314="","Closed",IF($AA314&lt;=$W314,"Closed on time","Closed late")),IF(TODAY()&gt;$W314,"Overdue","Within time")))</f>
        <v/>
      </c>
      <c r="AE314" s="23"/>
      <c r="AF314" s="13"/>
      <c r="AG314" s="13"/>
      <c r="AH314" s="13"/>
      <c r="AI314" s="13"/>
      <c r="AJ314" s="13"/>
    </row>
    <row r="315" customFormat="false" ht="15" hidden="false" customHeight="false" outlineLevel="0" collapsed="false">
      <c r="A315" s="22" t="str">
        <f aca="false">IF($C315="","","R"&amp;TEXT(ROW()-4,"00000"))</f>
        <v>R00311</v>
      </c>
      <c r="B315" s="17" t="n">
        <v>46277</v>
      </c>
      <c r="C315" s="13" t="s">
        <v>208</v>
      </c>
      <c r="D315" s="22" t="str">
        <f aca="false">IF($C315="","",IFERROR(INDEX(Asset_Register!$C$5:$C$1000,MATCH($C315,Asset_Register!$A$5:$A$1000,0)),"Not in register"))</f>
        <v>Main air blower</v>
      </c>
      <c r="E315" s="22" t="str">
        <f aca="false">IF($C315="","",IFERROR(INDEX(Asset_Register!$D$5:$D$1000,MATCH($C315,Asset_Register!$A$5:$A$1000,0)),"Not in register"))</f>
        <v>Acid plant</v>
      </c>
      <c r="F315" s="22" t="str">
        <f aca="false">IF($C315="","",IFERROR(INDEX(Asset_Register!$R$5:$R$1000,MATCH($C315,Asset_Register!$A$5:$A$1000,0)),"Not in register"))</f>
        <v>A</v>
      </c>
      <c r="G315" s="22" t="n">
        <f aca="false">IF($C315="","",IFERROR(INDEX(Asset_Register!$Q$5:$Q$1000,MATCH($C315,Asset_Register!$A$5:$A$1000,0)),"Not in register"))</f>
        <v>87</v>
      </c>
      <c r="H315" s="13" t="s">
        <v>48</v>
      </c>
      <c r="I315" s="13" t="s">
        <v>171</v>
      </c>
      <c r="J315" s="23" t="s">
        <v>358</v>
      </c>
      <c r="K315" s="13" t="n">
        <v>4.6</v>
      </c>
      <c r="L315" s="13" t="s">
        <v>359</v>
      </c>
      <c r="M315" s="13" t="n">
        <v>4.5</v>
      </c>
      <c r="N315" s="13" t="n">
        <v>7.1</v>
      </c>
      <c r="O315" s="13" t="s">
        <v>360</v>
      </c>
      <c r="P315" s="13"/>
      <c r="Q315" s="22" t="str">
        <f aca="false">IF($C315="","",IF($P315&lt;&gt;"",$P315,IF(AND(ISNUMBER($K315),ISNUMBER($M315),ISNUMBER($N315)),IF($O315="Lower is worse",IF($K315&lt;=$N315,"Danger",IF($K315&lt;=$M315,"Alert","OK")),IF($K315&gt;=$N315,"Danger",IF($K315&gt;=$M315,"Alert","OK"))),"Not set")))</f>
        <v>Alert</v>
      </c>
      <c r="R315" s="22" t="n">
        <f aca="false">IF(OR($Q315="",$Q315="Not set"),"",MATCH($Q315,Lists!$F$2:$F$4,0)-1)</f>
        <v>1</v>
      </c>
      <c r="S315" s="23" t="s">
        <v>482</v>
      </c>
      <c r="T315" s="23" t="s">
        <v>483</v>
      </c>
      <c r="U315" s="22" t="n">
        <f aca="false">IF(OR($Q315="",$Q315="OK",$Q315="Not set",NOT(ISNUMBER($G315))),"",ROUND($G315*IF($Q315="Danger",Lists!$M$15,Lists!$M$16),0))</f>
        <v>52</v>
      </c>
      <c r="V315" s="22" t="str">
        <f aca="false">IF($U315="","",IF(OR($Q315="Danger",$U315&gt;=Lists!$M$10),"P1",IF($U315&gt;=Lists!$M$11,"P2","P3")))</f>
        <v>P2</v>
      </c>
      <c r="W315" s="24" t="n">
        <f aca="false">IF(OR($V315="",$B315=""),"",$B315+INDEX(Lists!$N$10:$N$12,MATCH($V315,Lists!$L$10:$L$12,0)))</f>
        <v>46307</v>
      </c>
      <c r="X315" s="13" t="s">
        <v>484</v>
      </c>
      <c r="Y315" s="13" t="s">
        <v>465</v>
      </c>
      <c r="Z315" s="13" t="s">
        <v>53</v>
      </c>
      <c r="AA315" s="17"/>
      <c r="AB315" s="13"/>
      <c r="AC315" s="22" t="n">
        <f aca="true">IF(OR($U315="",$B315=""),"",IF($AA315&lt;&gt;"",$AA315-$B315,TODAY()-$B315))</f>
        <v>23</v>
      </c>
      <c r="AD315" s="22" t="str">
        <f aca="true">IF($W315="","",IF($Y315="Closed",IF($AA315="","Closed",IF($AA315&lt;=$W315,"Closed on time","Closed late")),IF(TODAY()&gt;$W315,"Overdue","Within time")))</f>
        <v>Within time</v>
      </c>
      <c r="AE315" s="23"/>
      <c r="AF315" s="13"/>
      <c r="AG315" s="13"/>
      <c r="AH315" s="13"/>
      <c r="AI315" s="13"/>
      <c r="AJ315" s="13"/>
    </row>
    <row r="316" customFormat="false" ht="15" hidden="false" customHeight="false" outlineLevel="0" collapsed="false">
      <c r="A316" s="22" t="str">
        <f aca="false">IF($C316="","","R"&amp;TEXT(ROW()-4,"00000"))</f>
        <v>R00312</v>
      </c>
      <c r="B316" s="17" t="n">
        <v>46280</v>
      </c>
      <c r="C316" s="13" t="s">
        <v>230</v>
      </c>
      <c r="D316" s="22" t="str">
        <f aca="false">IF($C316="","",IFERROR(INDEX(Asset_Register!$C$5:$C$1000,MATCH($C316,Asset_Register!$A$5:$A$1000,0)),"Not in register"))</f>
        <v>Final tower acid pump</v>
      </c>
      <c r="E316" s="22" t="str">
        <f aca="false">IF($C316="","",IFERROR(INDEX(Asset_Register!$D$5:$D$1000,MATCH($C316,Asset_Register!$A$5:$A$1000,0)),"Not in register"))</f>
        <v>Acid plant</v>
      </c>
      <c r="F316" s="22" t="str">
        <f aca="false">IF($C316="","",IFERROR(INDEX(Asset_Register!$R$5:$R$1000,MATCH($C316,Asset_Register!$A$5:$A$1000,0)),"Not in register"))</f>
        <v>B</v>
      </c>
      <c r="G316" s="22" t="n">
        <f aca="false">IF($C316="","",IFERROR(INDEX(Asset_Register!$Q$5:$Q$1000,MATCH($C316,Asset_Register!$A$5:$A$1000,0)),"Not in register"))</f>
        <v>66</v>
      </c>
      <c r="H316" s="13" t="s">
        <v>48</v>
      </c>
      <c r="I316" s="13" t="s">
        <v>171</v>
      </c>
      <c r="J316" s="23" t="s">
        <v>358</v>
      </c>
      <c r="K316" s="13" t="n">
        <v>5.2</v>
      </c>
      <c r="L316" s="13" t="s">
        <v>359</v>
      </c>
      <c r="M316" s="13" t="n">
        <v>4.5</v>
      </c>
      <c r="N316" s="13" t="n">
        <v>7.1</v>
      </c>
      <c r="O316" s="13" t="s">
        <v>360</v>
      </c>
      <c r="P316" s="13"/>
      <c r="Q316" s="22" t="str">
        <f aca="false">IF($C316="","",IF($P316&lt;&gt;"",$P316,IF(AND(ISNUMBER($K316),ISNUMBER($M316),ISNUMBER($N316)),IF($O316="Lower is worse",IF($K316&lt;=$N316,"Danger",IF($K316&lt;=$M316,"Alert","OK")),IF($K316&gt;=$N316,"Danger",IF($K316&gt;=$M316,"Alert","OK"))),"Not set")))</f>
        <v>Alert</v>
      </c>
      <c r="R316" s="22" t="n">
        <f aca="false">IF(OR($Q316="",$Q316="Not set"),"",MATCH($Q316,Lists!$F$2:$F$4,0)-1)</f>
        <v>1</v>
      </c>
      <c r="S316" s="23"/>
      <c r="T316" s="23"/>
      <c r="U316" s="22" t="n">
        <f aca="false">IF(OR($Q316="",$Q316="OK",$Q316="Not set",NOT(ISNUMBER($G316))),"",ROUND($G316*IF($Q316="Danger",Lists!$M$15,Lists!$M$16),0))</f>
        <v>40</v>
      </c>
      <c r="V316" s="22" t="str">
        <f aca="false">IF($U316="","",IF(OR($Q316="Danger",$U316&gt;=Lists!$M$10),"P1",IF($U316&gt;=Lists!$M$11,"P2","P3")))</f>
        <v>P3</v>
      </c>
      <c r="W316" s="24" t="n">
        <f aca="false">IF(OR($V316="",$B316=""),"",$B316+INDEX(Lists!$N$10:$N$12,MATCH($V316,Lists!$L$10:$L$12,0)))</f>
        <v>46340</v>
      </c>
      <c r="X316" s="13"/>
      <c r="Y316" s="13" t="s">
        <v>361</v>
      </c>
      <c r="Z316" s="13" t="s">
        <v>53</v>
      </c>
      <c r="AA316" s="17"/>
      <c r="AB316" s="13"/>
      <c r="AC316" s="22" t="n">
        <f aca="true">IF(OR($U316="",$B316=""),"",IF($AA316&lt;&gt;"",$AA316-$B316,TODAY()-$B316))</f>
        <v>20</v>
      </c>
      <c r="AD316" s="22" t="str">
        <f aca="true">IF($W316="","",IF($Y316="Closed",IF($AA316="","Closed",IF($AA316&lt;=$W316,"Closed on time","Closed late")),IF(TODAY()&gt;$W316,"Overdue","Within time")))</f>
        <v>Within time</v>
      </c>
      <c r="AE316" s="23"/>
      <c r="AF316" s="13"/>
      <c r="AG316" s="13"/>
      <c r="AH316" s="13"/>
      <c r="AI316" s="13"/>
      <c r="AJ316" s="13"/>
    </row>
    <row r="317" customFormat="false" ht="23.85" hidden="false" customHeight="false" outlineLevel="0" collapsed="false">
      <c r="A317" s="22" t="str">
        <f aca="false">IF($C317="","","R"&amp;TEXT(ROW()-4,"00000"))</f>
        <v>R00313</v>
      </c>
      <c r="B317" s="17" t="n">
        <v>46280</v>
      </c>
      <c r="C317" s="13" t="s">
        <v>316</v>
      </c>
      <c r="D317" s="22" t="str">
        <f aca="false">IF($C317="","",IFERROR(INDEX(Asset_Register!$C$5:$C$1000,MATCH($C317,Asset_Register!$A$5:$A$1000,0)),"Not in register"))</f>
        <v>Dozer HV-01</v>
      </c>
      <c r="E317" s="22" t="str">
        <f aca="false">IF($C317="","",IFERROR(INDEX(Asset_Register!$D$5:$D$1000,MATCH($C317,Asset_Register!$A$5:$A$1000,0)),"Not in register"))</f>
        <v>Mobile fleet</v>
      </c>
      <c r="F317" s="22" t="str">
        <f aca="false">IF($C317="","",IFERROR(INDEX(Asset_Register!$R$5:$R$1000,MATCH($C317,Asset_Register!$A$5:$A$1000,0)),"Not in register"))</f>
        <v>B</v>
      </c>
      <c r="G317" s="22" t="n">
        <f aca="false">IF($C317="","",IFERROR(INDEX(Asset_Register!$Q$5:$Q$1000,MATCH($C317,Asset_Register!$A$5:$A$1000,0)),"Not in register"))</f>
        <v>69</v>
      </c>
      <c r="H317" s="13" t="s">
        <v>83</v>
      </c>
      <c r="I317" s="13" t="s">
        <v>84</v>
      </c>
      <c r="J317" s="23" t="s">
        <v>485</v>
      </c>
      <c r="K317" s="13"/>
      <c r="L317" s="13"/>
      <c r="M317" s="13"/>
      <c r="N317" s="13"/>
      <c r="O317" s="13"/>
      <c r="P317" s="13" t="s">
        <v>104</v>
      </c>
      <c r="Q317" s="22" t="str">
        <f aca="false">IF($C317="","",IF($P317&lt;&gt;"",$P317,IF(AND(ISNUMBER($K317),ISNUMBER($M317),ISNUMBER($N317)),IF($O317="Lower is worse",IF($K317&lt;=$N317,"Danger",IF($K317&lt;=$M317,"Alert","OK")),IF($K317&gt;=$N317,"Danger",IF($K317&gt;=$M317,"Alert","OK"))),"Not set")))</f>
        <v>Alert</v>
      </c>
      <c r="R317" s="22" t="n">
        <f aca="false">IF(OR($Q317="",$Q317="Not set"),"",MATCH($Q317,Lists!$F$2:$F$4,0)-1)</f>
        <v>1</v>
      </c>
      <c r="S317" s="23" t="s">
        <v>486</v>
      </c>
      <c r="T317" s="23" t="s">
        <v>487</v>
      </c>
      <c r="U317" s="22" t="n">
        <f aca="false">IF(OR($Q317="",$Q317="OK",$Q317="Not set",NOT(ISNUMBER($G317))),"",ROUND($G317*IF($Q317="Danger",Lists!$M$15,Lists!$M$16),0))</f>
        <v>41</v>
      </c>
      <c r="V317" s="22" t="str">
        <f aca="false">IF($U317="","",IF(OR($Q317="Danger",$U317&gt;=Lists!$M$10),"P1",IF($U317&gt;=Lists!$M$11,"P2","P3")))</f>
        <v>P3</v>
      </c>
      <c r="W317" s="24" t="n">
        <f aca="false">IF(OR($V317="",$B317=""),"",$B317+INDEX(Lists!$N$10:$N$12,MATCH($V317,Lists!$L$10:$L$12,0)))</f>
        <v>46340</v>
      </c>
      <c r="X317" s="13"/>
      <c r="Y317" s="13" t="s">
        <v>408</v>
      </c>
      <c r="Z317" s="13" t="s">
        <v>88</v>
      </c>
      <c r="AA317" s="17"/>
      <c r="AB317" s="13"/>
      <c r="AC317" s="22" t="n">
        <f aca="true">IF(OR($U317="",$B317=""),"",IF($AA317&lt;&gt;"",$AA317-$B317,TODAY()-$B317))</f>
        <v>20</v>
      </c>
      <c r="AD317" s="22" t="str">
        <f aca="true">IF($W317="","",IF($Y317="Closed",IF($AA317="","Closed",IF($AA317&lt;=$W317,"Closed on time","Closed late")),IF(TODAY()&gt;$W317,"Overdue","Within time")))</f>
        <v>Within time</v>
      </c>
      <c r="AE317" s="23"/>
      <c r="AF317" s="13"/>
      <c r="AG317" s="13"/>
      <c r="AH317" s="13"/>
      <c r="AI317" s="13"/>
      <c r="AJ317" s="13"/>
    </row>
    <row r="318" customFormat="false" ht="23.85" hidden="false" customHeight="false" outlineLevel="0" collapsed="false">
      <c r="A318" s="22" t="str">
        <f aca="false">IF($C318="","","R"&amp;TEXT(ROW()-4,"00000"))</f>
        <v>R00314</v>
      </c>
      <c r="B318" s="17" t="n">
        <v>46281</v>
      </c>
      <c r="C318" s="13" t="s">
        <v>230</v>
      </c>
      <c r="D318" s="22" t="str">
        <f aca="false">IF($C318="","",IFERROR(INDEX(Asset_Register!$C$5:$C$1000,MATCH($C318,Asset_Register!$A$5:$A$1000,0)),"Not in register"))</f>
        <v>Final tower acid pump</v>
      </c>
      <c r="E318" s="22" t="str">
        <f aca="false">IF($C318="","",IFERROR(INDEX(Asset_Register!$D$5:$D$1000,MATCH($C318,Asset_Register!$A$5:$A$1000,0)),"Not in register"))</f>
        <v>Acid plant</v>
      </c>
      <c r="F318" s="22" t="str">
        <f aca="false">IF($C318="","",IFERROR(INDEX(Asset_Register!$R$5:$R$1000,MATCH($C318,Asset_Register!$A$5:$A$1000,0)),"Not in register"))</f>
        <v>B</v>
      </c>
      <c r="G318" s="22" t="n">
        <f aca="false">IF($C318="","",IFERROR(INDEX(Asset_Register!$Q$5:$Q$1000,MATCH($C318,Asset_Register!$A$5:$A$1000,0)),"Not in register"))</f>
        <v>66</v>
      </c>
      <c r="H318" s="13" t="s">
        <v>48</v>
      </c>
      <c r="I318" s="13" t="s">
        <v>174</v>
      </c>
      <c r="J318" s="23" t="s">
        <v>488</v>
      </c>
      <c r="K318" s="13"/>
      <c r="L318" s="13"/>
      <c r="M318" s="13"/>
      <c r="N318" s="13"/>
      <c r="O318" s="13"/>
      <c r="P318" s="13" t="s">
        <v>104</v>
      </c>
      <c r="Q318" s="22" t="str">
        <f aca="false">IF($C318="","",IF($P318&lt;&gt;"",$P318,IF(AND(ISNUMBER($K318),ISNUMBER($M318),ISNUMBER($N318)),IF($O318="Lower is worse",IF($K318&lt;=$N318,"Danger",IF($K318&lt;=$M318,"Alert","OK")),IF($K318&gt;=$N318,"Danger",IF($K318&gt;=$M318,"Alert","OK"))),"Not set")))</f>
        <v>Alert</v>
      </c>
      <c r="R318" s="22" t="n">
        <f aca="false">IF(OR($Q318="",$Q318="Not set"),"",MATCH($Q318,Lists!$F$2:$F$4,0)-1)</f>
        <v>1</v>
      </c>
      <c r="S318" s="23" t="s">
        <v>489</v>
      </c>
      <c r="T318" s="23" t="s">
        <v>490</v>
      </c>
      <c r="U318" s="22" t="n">
        <f aca="false">IF(OR($Q318="",$Q318="OK",$Q318="Not set",NOT(ISNUMBER($G318))),"",ROUND($G318*IF($Q318="Danger",Lists!$M$15,Lists!$M$16),0))</f>
        <v>40</v>
      </c>
      <c r="V318" s="22" t="str">
        <f aca="false">IF($U318="","",IF(OR($Q318="Danger",$U318&gt;=Lists!$M$10),"P1",IF($U318&gt;=Lists!$M$11,"P2","P3")))</f>
        <v>P3</v>
      </c>
      <c r="W318" s="24" t="n">
        <f aca="false">IF(OR($V318="",$B318=""),"",$B318+INDEX(Lists!$N$10:$N$12,MATCH($V318,Lists!$L$10:$L$12,0)))</f>
        <v>46341</v>
      </c>
      <c r="X318" s="13"/>
      <c r="Y318" s="13" t="s">
        <v>408</v>
      </c>
      <c r="Z318" s="13" t="s">
        <v>53</v>
      </c>
      <c r="AA318" s="17"/>
      <c r="AB318" s="13"/>
      <c r="AC318" s="22" t="n">
        <f aca="true">IF(OR($U318="",$B318=""),"",IF($AA318&lt;&gt;"",$AA318-$B318,TODAY()-$B318))</f>
        <v>19</v>
      </c>
      <c r="AD318" s="22" t="str">
        <f aca="true">IF($W318="","",IF($Y318="Closed",IF($AA318="","Closed",IF($AA318&lt;=$W318,"Closed on time","Closed late")),IF(TODAY()&gt;$W318,"Overdue","Within time")))</f>
        <v>Within time</v>
      </c>
      <c r="AE318" s="23"/>
      <c r="AF318" s="13"/>
      <c r="AG318" s="13"/>
      <c r="AH318" s="13"/>
      <c r="AI318" s="13"/>
      <c r="AJ318" s="13"/>
    </row>
    <row r="319" customFormat="false" ht="15" hidden="false" customHeight="false" outlineLevel="0" collapsed="false">
      <c r="A319" s="22" t="str">
        <f aca="false">IF($C319="","","R"&amp;TEXT(ROW()-4,"00000"))</f>
        <v>R00315</v>
      </c>
      <c r="B319" s="17" t="n">
        <v>46283</v>
      </c>
      <c r="C319" s="13" t="s">
        <v>266</v>
      </c>
      <c r="D319" s="22" t="str">
        <f aca="false">IF($C319="","",IFERROR(INDEX(Asset_Register!$C$5:$C$1000,MATCH($C319,Asset_Register!$A$5:$A$1000,0)),"Not in register"))</f>
        <v>Acid transfer line</v>
      </c>
      <c r="E319" s="22" t="str">
        <f aca="false">IF($C319="","",IFERROR(INDEX(Asset_Register!$D$5:$D$1000,MATCH($C319,Asset_Register!$A$5:$A$1000,0)),"Not in register"))</f>
        <v>Acid plant</v>
      </c>
      <c r="F319" s="22" t="str">
        <f aca="false">IF($C319="","",IFERROR(INDEX(Asset_Register!$R$5:$R$1000,MATCH($C319,Asset_Register!$A$5:$A$1000,0)),"Not in register"))</f>
        <v>A</v>
      </c>
      <c r="G319" s="22" t="n">
        <f aca="false">IF($C319="","",IFERROR(INDEX(Asset_Register!$Q$5:$Q$1000,MATCH($C319,Asset_Register!$A$5:$A$1000,0)),"Not in register"))</f>
        <v>81</v>
      </c>
      <c r="H319" s="13" t="s">
        <v>69</v>
      </c>
      <c r="I319" s="13" t="s">
        <v>173</v>
      </c>
      <c r="J319" s="23" t="s">
        <v>373</v>
      </c>
      <c r="K319" s="13" t="n">
        <v>3.9</v>
      </c>
      <c r="L319" s="13" t="s">
        <v>374</v>
      </c>
      <c r="M319" s="13" t="n">
        <v>4.5</v>
      </c>
      <c r="N319" s="13" t="n">
        <v>4</v>
      </c>
      <c r="O319" s="13" t="s">
        <v>375</v>
      </c>
      <c r="P319" s="13"/>
      <c r="Q319" s="22" t="str">
        <f aca="false">IF($C319="","",IF($P319&lt;&gt;"",$P319,IF(AND(ISNUMBER($K319),ISNUMBER($M319),ISNUMBER($N319)),IF($O319="Lower is worse",IF($K319&lt;=$N319,"Danger",IF($K319&lt;=$M319,"Alert","OK")),IF($K319&gt;=$N319,"Danger",IF($K319&gt;=$M319,"Alert","OK"))),"Not set")))</f>
        <v>Danger</v>
      </c>
      <c r="R319" s="22" t="n">
        <f aca="false">IF(OR($Q319="",$Q319="Not set"),"",MATCH($Q319,Lists!$F$2:$F$4,0)-1)</f>
        <v>2</v>
      </c>
      <c r="S319" s="23" t="s">
        <v>491</v>
      </c>
      <c r="T319" s="23" t="s">
        <v>492</v>
      </c>
      <c r="U319" s="22" t="n">
        <f aca="false">IF(OR($Q319="",$Q319="OK",$Q319="Not set",NOT(ISNUMBER($G319))),"",ROUND($G319*IF($Q319="Danger",Lists!$M$15,Lists!$M$16),0))</f>
        <v>81</v>
      </c>
      <c r="V319" s="22" t="str">
        <f aca="false">IF($U319="","",IF(OR($Q319="Danger",$U319&gt;=Lists!$M$10),"P1",IF($U319&gt;=Lists!$M$11,"P2","P3")))</f>
        <v>P1</v>
      </c>
      <c r="W319" s="24" t="n">
        <f aca="false">IF(OR($V319="",$B319=""),"",$B319+INDEX(Lists!$N$10:$N$12,MATCH($V319,Lists!$L$10:$L$12,0)))</f>
        <v>46290</v>
      </c>
      <c r="X319" s="13" t="s">
        <v>493</v>
      </c>
      <c r="Y319" s="13" t="s">
        <v>416</v>
      </c>
      <c r="Z319" s="13" t="s">
        <v>376</v>
      </c>
      <c r="AA319" s="17"/>
      <c r="AB319" s="13"/>
      <c r="AC319" s="22" t="n">
        <f aca="true">IF(OR($U319="",$B319=""),"",IF($AA319&lt;&gt;"",$AA319-$B319,TODAY()-$B319))</f>
        <v>17</v>
      </c>
      <c r="AD319" s="22" t="str">
        <f aca="true">IF($W319="","",IF($Y319="Closed",IF($AA319="","Closed",IF($AA319&lt;=$W319,"Closed on time","Closed late")),IF(TODAY()&gt;$W319,"Overdue","Within time")))</f>
        <v>Overdue</v>
      </c>
      <c r="AE319" s="23"/>
      <c r="AF319" s="13"/>
      <c r="AG319" s="13"/>
      <c r="AH319" s="13"/>
      <c r="AI319" s="13"/>
      <c r="AJ319" s="13"/>
    </row>
    <row r="320" customFormat="false" ht="23.85" hidden="false" customHeight="false" outlineLevel="0" collapsed="false">
      <c r="A320" s="22" t="str">
        <f aca="false">IF($C320="","","R"&amp;TEXT(ROW()-4,"00000"))</f>
        <v>R00316</v>
      </c>
      <c r="B320" s="17" t="n">
        <v>46285</v>
      </c>
      <c r="C320" s="13" t="s">
        <v>215</v>
      </c>
      <c r="D320" s="22" t="str">
        <f aca="false">IF($C320="","",IFERROR(INDEX(Asset_Register!$C$5:$C$1000,MATCH($C320,Asset_Register!$A$5:$A$1000,0)),"Not in register"))</f>
        <v>SO2 converter</v>
      </c>
      <c r="E320" s="22" t="str">
        <f aca="false">IF($C320="","",IFERROR(INDEX(Asset_Register!$D$5:$D$1000,MATCH($C320,Asset_Register!$A$5:$A$1000,0)),"Not in register"))</f>
        <v>Acid plant</v>
      </c>
      <c r="F320" s="22" t="str">
        <f aca="false">IF($C320="","",IFERROR(INDEX(Asset_Register!$R$5:$R$1000,MATCH($C320,Asset_Register!$A$5:$A$1000,0)),"Not in register"))</f>
        <v>A</v>
      </c>
      <c r="G320" s="22" t="n">
        <f aca="false">IF($C320="","",IFERROR(INDEX(Asset_Register!$Q$5:$Q$1000,MATCH($C320,Asset_Register!$A$5:$A$1000,0)),"Not in register"))</f>
        <v>86</v>
      </c>
      <c r="H320" s="13" t="s">
        <v>54</v>
      </c>
      <c r="I320" s="13" t="s">
        <v>55</v>
      </c>
      <c r="J320" s="23" t="s">
        <v>377</v>
      </c>
      <c r="K320" s="13" t="n">
        <v>45</v>
      </c>
      <c r="L320" s="13" t="s">
        <v>367</v>
      </c>
      <c r="M320" s="13" t="n">
        <v>30</v>
      </c>
      <c r="N320" s="13" t="n">
        <v>60</v>
      </c>
      <c r="O320" s="13" t="s">
        <v>360</v>
      </c>
      <c r="P320" s="13"/>
      <c r="Q320" s="22" t="str">
        <f aca="false">IF($C320="","",IF($P320&lt;&gt;"",$P320,IF(AND(ISNUMBER($K320),ISNUMBER($M320),ISNUMBER($N320)),IF($O320="Lower is worse",IF($K320&lt;=$N320,"Danger",IF($K320&lt;=$M320,"Alert","OK")),IF($K320&gt;=$N320,"Danger",IF($K320&gt;=$M320,"Alert","OK"))),"Not set")))</f>
        <v>Alert</v>
      </c>
      <c r="R320" s="22" t="n">
        <f aca="false">IF(OR($Q320="",$Q320="Not set"),"",MATCH($Q320,Lists!$F$2:$F$4,0)-1)</f>
        <v>1</v>
      </c>
      <c r="S320" s="23"/>
      <c r="T320" s="23"/>
      <c r="U320" s="22" t="n">
        <f aca="false">IF(OR($Q320="",$Q320="OK",$Q320="Not set",NOT(ISNUMBER($G320))),"",ROUND($G320*IF($Q320="Danger",Lists!$M$15,Lists!$M$16),0))</f>
        <v>52</v>
      </c>
      <c r="V320" s="22" t="str">
        <f aca="false">IF($U320="","",IF(OR($Q320="Danger",$U320&gt;=Lists!$M$10),"P1",IF($U320&gt;=Lists!$M$11,"P2","P3")))</f>
        <v>P2</v>
      </c>
      <c r="W320" s="24" t="n">
        <f aca="false">IF(OR($V320="",$B320=""),"",$B320+INDEX(Lists!$N$10:$N$12,MATCH($V320,Lists!$L$10:$L$12,0)))</f>
        <v>46315</v>
      </c>
      <c r="X320" s="13"/>
      <c r="Y320" s="13" t="s">
        <v>361</v>
      </c>
      <c r="Z320" s="13" t="s">
        <v>53</v>
      </c>
      <c r="AA320" s="17"/>
      <c r="AB320" s="13"/>
      <c r="AC320" s="22" t="n">
        <f aca="true">IF(OR($U320="",$B320=""),"",IF($AA320&lt;&gt;"",$AA320-$B320,TODAY()-$B320))</f>
        <v>15</v>
      </c>
      <c r="AD320" s="22" t="str">
        <f aca="true">IF($W320="","",IF($Y320="Closed",IF($AA320="","Closed",IF($AA320&lt;=$W320,"Closed on time","Closed late")),IF(TODAY()&gt;$W320,"Overdue","Within time")))</f>
        <v>Within time</v>
      </c>
      <c r="AE320" s="23"/>
      <c r="AF320" s="13"/>
      <c r="AG320" s="13"/>
      <c r="AH320" s="13"/>
      <c r="AI320" s="13"/>
      <c r="AJ320" s="13"/>
    </row>
    <row r="321" customFormat="false" ht="15" hidden="false" customHeight="false" outlineLevel="0" collapsed="false">
      <c r="A321" s="22" t="str">
        <f aca="false">IF($C321="","","R"&amp;TEXT(ROW()-4,"00000"))</f>
        <v>R00317</v>
      </c>
      <c r="B321" s="17" t="n">
        <v>46285</v>
      </c>
      <c r="C321" s="13" t="s">
        <v>259</v>
      </c>
      <c r="D321" s="22" t="str">
        <f aca="false">IF($C321="","",IFERROR(INDEX(Asset_Register!$C$5:$C$1000,MATCH($C321,Asset_Register!$A$5:$A$1000,0)),"Not in register"))</f>
        <v>Product acid storage tank</v>
      </c>
      <c r="E321" s="22" t="str">
        <f aca="false">IF($C321="","",IFERROR(INDEX(Asset_Register!$D$5:$D$1000,MATCH($C321,Asset_Register!$A$5:$A$1000,0)),"Not in register"))</f>
        <v>Acid plant</v>
      </c>
      <c r="F321" s="22" t="str">
        <f aca="false">IF($C321="","",IFERROR(INDEX(Asset_Register!$R$5:$R$1000,MATCH($C321,Asset_Register!$A$5:$A$1000,0)),"Not in register"))</f>
        <v>A</v>
      </c>
      <c r="G321" s="22" t="n">
        <f aca="false">IF($C321="","",IFERROR(INDEX(Asset_Register!$Q$5:$Q$1000,MATCH($C321,Asset_Register!$A$5:$A$1000,0)),"Not in register"))</f>
        <v>76</v>
      </c>
      <c r="H321" s="13" t="s">
        <v>69</v>
      </c>
      <c r="I321" s="13" t="s">
        <v>173</v>
      </c>
      <c r="J321" s="23" t="s">
        <v>378</v>
      </c>
      <c r="K321" s="13" t="n">
        <v>7.2</v>
      </c>
      <c r="L321" s="13" t="s">
        <v>374</v>
      </c>
      <c r="M321" s="13" t="n">
        <v>7.5</v>
      </c>
      <c r="N321" s="13" t="n">
        <v>6.5</v>
      </c>
      <c r="O321" s="13" t="s">
        <v>375</v>
      </c>
      <c r="P321" s="13"/>
      <c r="Q321" s="22" t="str">
        <f aca="false">IF($C321="","",IF($P321&lt;&gt;"",$P321,IF(AND(ISNUMBER($K321),ISNUMBER($M321),ISNUMBER($N321)),IF($O321="Lower is worse",IF($K321&lt;=$N321,"Danger",IF($K321&lt;=$M321,"Alert","OK")),IF($K321&gt;=$N321,"Danger",IF($K321&gt;=$M321,"Alert","OK"))),"Not set")))</f>
        <v>Alert</v>
      </c>
      <c r="R321" s="22" t="n">
        <f aca="false">IF(OR($Q321="",$Q321="Not set"),"",MATCH($Q321,Lists!$F$2:$F$4,0)-1)</f>
        <v>1</v>
      </c>
      <c r="S321" s="23"/>
      <c r="T321" s="23"/>
      <c r="U321" s="22" t="n">
        <f aca="false">IF(OR($Q321="",$Q321="OK",$Q321="Not set",NOT(ISNUMBER($G321))),"",ROUND($G321*IF($Q321="Danger",Lists!$M$15,Lists!$M$16),0))</f>
        <v>46</v>
      </c>
      <c r="V321" s="22" t="str">
        <f aca="false">IF($U321="","",IF(OR($Q321="Danger",$U321&gt;=Lists!$M$10),"P1",IF($U321&gt;=Lists!$M$11,"P2","P3")))</f>
        <v>P2</v>
      </c>
      <c r="W321" s="24" t="n">
        <f aca="false">IF(OR($V321="",$B321=""),"",$B321+INDEX(Lists!$N$10:$N$12,MATCH($V321,Lists!$L$10:$L$12,0)))</f>
        <v>46315</v>
      </c>
      <c r="X321" s="13"/>
      <c r="Y321" s="13" t="s">
        <v>361</v>
      </c>
      <c r="Z321" s="13" t="s">
        <v>376</v>
      </c>
      <c r="AA321" s="17"/>
      <c r="AB321" s="13"/>
      <c r="AC321" s="22" t="n">
        <f aca="true">IF(OR($U321="",$B321=""),"",IF($AA321&lt;&gt;"",$AA321-$B321,TODAY()-$B321))</f>
        <v>15</v>
      </c>
      <c r="AD321" s="22" t="str">
        <f aca="true">IF($W321="","",IF($Y321="Closed",IF($AA321="","Closed",IF($AA321&lt;=$W321,"Closed on time","Closed late")),IF(TODAY()&gt;$W321,"Overdue","Within time")))</f>
        <v>Within time</v>
      </c>
      <c r="AE321" s="23"/>
      <c r="AF321" s="13"/>
      <c r="AG321" s="13"/>
      <c r="AH321" s="13"/>
      <c r="AI321" s="13"/>
      <c r="AJ321" s="13"/>
    </row>
    <row r="322" customFormat="false" ht="23.85" hidden="false" customHeight="false" outlineLevel="0" collapsed="false">
      <c r="A322" s="22" t="str">
        <f aca="false">IF($C322="","","R"&amp;TEXT(ROW()-4,"00000"))</f>
        <v>R00318</v>
      </c>
      <c r="B322" s="17" t="n">
        <v>46287</v>
      </c>
      <c r="C322" s="13" t="s">
        <v>220</v>
      </c>
      <c r="D322" s="22" t="str">
        <f aca="false">IF($C322="","",IFERROR(INDEX(Asset_Register!$C$5:$C$1000,MATCH($C322,Asset_Register!$A$5:$A$1000,0)),"Not in register"))</f>
        <v>Drying tower acid pump</v>
      </c>
      <c r="E322" s="22" t="str">
        <f aca="false">IF($C322="","",IFERROR(INDEX(Asset_Register!$D$5:$D$1000,MATCH($C322,Asset_Register!$A$5:$A$1000,0)),"Not in register"))</f>
        <v>Acid plant</v>
      </c>
      <c r="F322" s="22" t="str">
        <f aca="false">IF($C322="","",IFERROR(INDEX(Asset_Register!$R$5:$R$1000,MATCH($C322,Asset_Register!$A$5:$A$1000,0)),"Not in register"))</f>
        <v>A</v>
      </c>
      <c r="G322" s="22" t="n">
        <f aca="false">IF($C322="","",IFERROR(INDEX(Asset_Register!$Q$5:$Q$1000,MATCH($C322,Asset_Register!$A$5:$A$1000,0)),"Not in register"))</f>
        <v>74</v>
      </c>
      <c r="H322" s="13" t="s">
        <v>48</v>
      </c>
      <c r="I322" s="13" t="s">
        <v>171</v>
      </c>
      <c r="J322" s="23" t="s">
        <v>358</v>
      </c>
      <c r="K322" s="13" t="n">
        <v>9.8</v>
      </c>
      <c r="L322" s="13" t="s">
        <v>359</v>
      </c>
      <c r="M322" s="13" t="n">
        <v>4.5</v>
      </c>
      <c r="N322" s="13" t="n">
        <v>7.1</v>
      </c>
      <c r="O322" s="13" t="s">
        <v>360</v>
      </c>
      <c r="P322" s="13"/>
      <c r="Q322" s="22" t="str">
        <f aca="false">IF($C322="","",IF($P322&lt;&gt;"",$P322,IF(AND(ISNUMBER($K322),ISNUMBER($M322),ISNUMBER($N322)),IF($O322="Lower is worse",IF($K322&lt;=$N322,"Danger",IF($K322&lt;=$M322,"Alert","OK")),IF($K322&gt;=$N322,"Danger",IF($K322&gt;=$M322,"Alert","OK"))),"Not set")))</f>
        <v>Danger</v>
      </c>
      <c r="R322" s="22" t="n">
        <f aca="false">IF(OR($Q322="",$Q322="Not set"),"",MATCH($Q322,Lists!$F$2:$F$4,0)-1)</f>
        <v>2</v>
      </c>
      <c r="S322" s="23" t="s">
        <v>494</v>
      </c>
      <c r="T322" s="23" t="s">
        <v>495</v>
      </c>
      <c r="U322" s="22" t="n">
        <f aca="false">IF(OR($Q322="",$Q322="OK",$Q322="Not set",NOT(ISNUMBER($G322))),"",ROUND($G322*IF($Q322="Danger",Lists!$M$15,Lists!$M$16),0))</f>
        <v>74</v>
      </c>
      <c r="V322" s="22" t="str">
        <f aca="false">IF($U322="","",IF(OR($Q322="Danger",$U322&gt;=Lists!$M$10),"P1",IF($U322&gt;=Lists!$M$11,"P2","P3")))</f>
        <v>P1</v>
      </c>
      <c r="W322" s="24" t="n">
        <f aca="false">IF(OR($V322="",$B322=""),"",$B322+INDEX(Lists!$N$10:$N$12,MATCH($V322,Lists!$L$10:$L$12,0)))</f>
        <v>46294</v>
      </c>
      <c r="X322" s="13" t="s">
        <v>496</v>
      </c>
      <c r="Y322" s="13" t="s">
        <v>465</v>
      </c>
      <c r="Z322" s="13" t="s">
        <v>53</v>
      </c>
      <c r="AA322" s="17"/>
      <c r="AB322" s="13"/>
      <c r="AC322" s="22" t="n">
        <f aca="true">IF(OR($U322="",$B322=""),"",IF($AA322&lt;&gt;"",$AA322-$B322,TODAY()-$B322))</f>
        <v>13</v>
      </c>
      <c r="AD322" s="22" t="str">
        <f aca="true">IF($W322="","",IF($Y322="Closed",IF($AA322="","Closed",IF($AA322&lt;=$W322,"Closed on time","Closed late")),IF(TODAY()&gt;$W322,"Overdue","Within time")))</f>
        <v>Overdue</v>
      </c>
      <c r="AE322" s="23"/>
      <c r="AF322" s="13"/>
      <c r="AG322" s="13"/>
      <c r="AH322" s="13"/>
      <c r="AI322" s="13"/>
      <c r="AJ322" s="13"/>
    </row>
    <row r="323" customFormat="false" ht="15" hidden="false" customHeight="false" outlineLevel="0" collapsed="false">
      <c r="A323" s="22" t="str">
        <f aca="false">IF($C323="","","R"&amp;TEXT(ROW()-4,"00000"))</f>
        <v>R00319</v>
      </c>
      <c r="B323" s="17" t="n">
        <v>46287</v>
      </c>
      <c r="C323" s="13" t="s">
        <v>227</v>
      </c>
      <c r="D323" s="22" t="str">
        <f aca="false">IF($C323="","",IFERROR(INDEX(Asset_Register!$C$5:$C$1000,MATCH($C323,Asset_Register!$A$5:$A$1000,0)),"Not in register"))</f>
        <v>Interpass tower acid pump</v>
      </c>
      <c r="E323" s="22" t="str">
        <f aca="false">IF($C323="","",IFERROR(INDEX(Asset_Register!$D$5:$D$1000,MATCH($C323,Asset_Register!$A$5:$A$1000,0)),"Not in register"))</f>
        <v>Acid plant</v>
      </c>
      <c r="F323" s="22" t="str">
        <f aca="false">IF($C323="","",IFERROR(INDEX(Asset_Register!$R$5:$R$1000,MATCH($C323,Asset_Register!$A$5:$A$1000,0)),"Not in register"))</f>
        <v>A</v>
      </c>
      <c r="G323" s="22" t="n">
        <f aca="false">IF($C323="","",IFERROR(INDEX(Asset_Register!$Q$5:$Q$1000,MATCH($C323,Asset_Register!$A$5:$A$1000,0)),"Not in register"))</f>
        <v>76</v>
      </c>
      <c r="H323" s="13" t="s">
        <v>48</v>
      </c>
      <c r="I323" s="13" t="s">
        <v>171</v>
      </c>
      <c r="J323" s="23" t="s">
        <v>358</v>
      </c>
      <c r="K323" s="13" t="n">
        <v>2.2</v>
      </c>
      <c r="L323" s="13" t="s">
        <v>359</v>
      </c>
      <c r="M323" s="13" t="n">
        <v>4.5</v>
      </c>
      <c r="N323" s="13" t="n">
        <v>7.1</v>
      </c>
      <c r="O323" s="13" t="s">
        <v>360</v>
      </c>
      <c r="P323" s="13"/>
      <c r="Q323" s="22" t="str">
        <f aca="false">IF($C323="","",IF($P323&lt;&gt;"",$P323,IF(AND(ISNUMBER($K323),ISNUMBER($M323),ISNUMBER($N323)),IF($O323="Lower is worse",IF($K323&lt;=$N323,"Danger",IF($K323&lt;=$M323,"Alert","OK")),IF($K323&gt;=$N323,"Danger",IF($K323&gt;=$M323,"Alert","OK"))),"Not set")))</f>
        <v>OK</v>
      </c>
      <c r="R323" s="22" t="n">
        <f aca="false">IF(OR($Q323="",$Q323="Not set"),"",MATCH($Q323,Lists!$F$2:$F$4,0)-1)</f>
        <v>0</v>
      </c>
      <c r="S323" s="23"/>
      <c r="T323" s="23"/>
      <c r="U323" s="22" t="str">
        <f aca="false">IF(OR($Q323="",$Q323="OK",$Q323="Not set",NOT(ISNUMBER($G323))),"",ROUND($G323*IF($Q323="Danger",Lists!$M$15,Lists!$M$16),0))</f>
        <v/>
      </c>
      <c r="V323" s="22" t="str">
        <f aca="false">IF($U323="","",IF(OR($Q323="Danger",$U323&gt;=Lists!$M$10),"P1",IF($U323&gt;=Lists!$M$11,"P2","P3")))</f>
        <v/>
      </c>
      <c r="W323" s="24" t="str">
        <f aca="false">IF(OR($V323="",$B323=""),"",$B323+INDEX(Lists!$N$10:$N$12,MATCH($V323,Lists!$L$10:$L$12,0)))</f>
        <v/>
      </c>
      <c r="X323" s="13"/>
      <c r="Y323" s="13" t="s">
        <v>361</v>
      </c>
      <c r="Z323" s="13" t="s">
        <v>53</v>
      </c>
      <c r="AA323" s="17"/>
      <c r="AB323" s="13"/>
      <c r="AC323" s="22" t="str">
        <f aca="true">IF(OR($U323="",$B323=""),"",IF($AA323&lt;&gt;"",$AA323-$B323,TODAY()-$B323))</f>
        <v/>
      </c>
      <c r="AD323" s="22" t="str">
        <f aca="true">IF($W323="","",IF($Y323="Closed",IF($AA323="","Closed",IF($AA323&lt;=$W323,"Closed on time","Closed late")),IF(TODAY()&gt;$W323,"Overdue","Within time")))</f>
        <v/>
      </c>
      <c r="AE323" s="23"/>
      <c r="AF323" s="13"/>
      <c r="AG323" s="13"/>
      <c r="AH323" s="13"/>
      <c r="AI323" s="13"/>
      <c r="AJ323" s="13"/>
    </row>
    <row r="324" customFormat="false" ht="15" hidden="false" customHeight="false" outlineLevel="0" collapsed="false">
      <c r="A324" s="22" t="str">
        <f aca="false">IF($C324="","","R"&amp;TEXT(ROW()-4,"00000"))</f>
        <v>R00320</v>
      </c>
      <c r="B324" s="17" t="n">
        <v>46287</v>
      </c>
      <c r="C324" s="13" t="s">
        <v>220</v>
      </c>
      <c r="D324" s="22" t="str">
        <f aca="false">IF($C324="","",IFERROR(INDEX(Asset_Register!$C$5:$C$1000,MATCH($C324,Asset_Register!$A$5:$A$1000,0)),"Not in register"))</f>
        <v>Drying tower acid pump</v>
      </c>
      <c r="E324" s="22" t="str">
        <f aca="false">IF($C324="","",IFERROR(INDEX(Asset_Register!$D$5:$D$1000,MATCH($C324,Asset_Register!$A$5:$A$1000,0)),"Not in register"))</f>
        <v>Acid plant</v>
      </c>
      <c r="F324" s="22" t="str">
        <f aca="false">IF($C324="","",IFERROR(INDEX(Asset_Register!$R$5:$R$1000,MATCH($C324,Asset_Register!$A$5:$A$1000,0)),"Not in register"))</f>
        <v>A</v>
      </c>
      <c r="G324" s="22" t="n">
        <f aca="false">IF($C324="","",IFERROR(INDEX(Asset_Register!$Q$5:$Q$1000,MATCH($C324,Asset_Register!$A$5:$A$1000,0)),"Not in register"))</f>
        <v>74</v>
      </c>
      <c r="H324" s="13" t="s">
        <v>74</v>
      </c>
      <c r="I324" s="13" t="s">
        <v>75</v>
      </c>
      <c r="J324" s="23" t="s">
        <v>379</v>
      </c>
      <c r="K324" s="13" t="n">
        <v>85</v>
      </c>
      <c r="L324" s="13" t="s">
        <v>365</v>
      </c>
      <c r="M324" s="13" t="n">
        <v>50</v>
      </c>
      <c r="N324" s="13" t="n">
        <v>100</v>
      </c>
      <c r="O324" s="13" t="s">
        <v>360</v>
      </c>
      <c r="P324" s="13"/>
      <c r="Q324" s="22" t="str">
        <f aca="false">IF($C324="","",IF($P324&lt;&gt;"",$P324,IF(AND(ISNUMBER($K324),ISNUMBER($M324),ISNUMBER($N324)),IF($O324="Lower is worse",IF($K324&lt;=$N324,"Danger",IF($K324&lt;=$M324,"Alert","OK")),IF($K324&gt;=$N324,"Danger",IF($K324&gt;=$M324,"Alert","OK"))),"Not set")))</f>
        <v>Alert</v>
      </c>
      <c r="R324" s="22" t="n">
        <f aca="false">IF(OR($Q324="",$Q324="Not set"),"",MATCH($Q324,Lists!$F$2:$F$4,0)-1)</f>
        <v>1</v>
      </c>
      <c r="S324" s="23" t="s">
        <v>497</v>
      </c>
      <c r="T324" s="23" t="s">
        <v>498</v>
      </c>
      <c r="U324" s="22" t="n">
        <f aca="false">IF(OR($Q324="",$Q324="OK",$Q324="Not set",NOT(ISNUMBER($G324))),"",ROUND($G324*IF($Q324="Danger",Lists!$M$15,Lists!$M$16),0))</f>
        <v>44</v>
      </c>
      <c r="V324" s="22" t="str">
        <f aca="false">IF($U324="","",IF(OR($Q324="Danger",$U324&gt;=Lists!$M$10),"P1",IF($U324&gt;=Lists!$M$11,"P2","P3")))</f>
        <v>P3</v>
      </c>
      <c r="W324" s="24" t="n">
        <f aca="false">IF(OR($V324="",$B324=""),"",$B324+INDEX(Lists!$N$10:$N$12,MATCH($V324,Lists!$L$10:$L$12,0)))</f>
        <v>46347</v>
      </c>
      <c r="X324" s="13" t="s">
        <v>499</v>
      </c>
      <c r="Y324" s="13" t="s">
        <v>500</v>
      </c>
      <c r="Z324" s="13" t="s">
        <v>53</v>
      </c>
      <c r="AA324" s="17"/>
      <c r="AB324" s="13"/>
      <c r="AC324" s="22" t="n">
        <f aca="true">IF(OR($U324="",$B324=""),"",IF($AA324&lt;&gt;"",$AA324-$B324,TODAY()-$B324))</f>
        <v>13</v>
      </c>
      <c r="AD324" s="22" t="str">
        <f aca="true">IF($W324="","",IF($Y324="Closed",IF($AA324="","Closed",IF($AA324&lt;=$W324,"Closed on time","Closed late")),IF(TODAY()&gt;$W324,"Overdue","Within time")))</f>
        <v>Within time</v>
      </c>
      <c r="AE324" s="23"/>
      <c r="AF324" s="13"/>
      <c r="AG324" s="13"/>
      <c r="AH324" s="13"/>
      <c r="AI324" s="13"/>
      <c r="AJ324" s="13"/>
    </row>
    <row r="325" customFormat="false" ht="15" hidden="false" customHeight="false" outlineLevel="0" collapsed="false">
      <c r="A325" s="22" t="str">
        <f aca="false">IF($C325="","","R"&amp;TEXT(ROW()-4,"00000"))</f>
        <v>R00321</v>
      </c>
      <c r="B325" s="17" t="n">
        <v>46289</v>
      </c>
      <c r="C325" s="13" t="s">
        <v>281</v>
      </c>
      <c r="D325" s="22" t="str">
        <f aca="false">IF($C325="","",IFERROR(INDEX(Asset_Register!$C$5:$C$1000,MATCH($C325,Asset_Register!$A$5:$A$1000,0)),"Not in register"))</f>
        <v>Transformer TX-01</v>
      </c>
      <c r="E325" s="22" t="str">
        <f aca="false">IF($C325="","",IFERROR(INDEX(Asset_Register!$D$5:$D$1000,MATCH($C325,Asset_Register!$A$5:$A$1000,0)),"Not in register"))</f>
        <v>Substation</v>
      </c>
      <c r="F325" s="22" t="str">
        <f aca="false">IF($C325="","",IFERROR(INDEX(Asset_Register!$R$5:$R$1000,MATCH($C325,Asset_Register!$A$5:$A$1000,0)),"Not in register"))</f>
        <v>A</v>
      </c>
      <c r="G325" s="22" t="n">
        <f aca="false">IF($C325="","",IFERROR(INDEX(Asset_Register!$Q$5:$Q$1000,MATCH($C325,Asset_Register!$A$5:$A$1000,0)),"Not in register"))</f>
        <v>86</v>
      </c>
      <c r="H325" s="13" t="s">
        <v>59</v>
      </c>
      <c r="I325" s="13" t="s">
        <v>55</v>
      </c>
      <c r="J325" s="23" t="s">
        <v>380</v>
      </c>
      <c r="K325" s="13" t="n">
        <v>14</v>
      </c>
      <c r="L325" s="13" t="s">
        <v>367</v>
      </c>
      <c r="M325" s="13" t="n">
        <v>4</v>
      </c>
      <c r="N325" s="13" t="n">
        <v>15</v>
      </c>
      <c r="O325" s="13" t="s">
        <v>360</v>
      </c>
      <c r="P325" s="13"/>
      <c r="Q325" s="22" t="str">
        <f aca="false">IF($C325="","",IF($P325&lt;&gt;"",$P325,IF(AND(ISNUMBER($K325),ISNUMBER($M325),ISNUMBER($N325)),IF($O325="Lower is worse",IF($K325&lt;=$N325,"Danger",IF($K325&lt;=$M325,"Alert","OK")),IF($K325&gt;=$N325,"Danger",IF($K325&gt;=$M325,"Alert","OK"))),"Not set")))</f>
        <v>Alert</v>
      </c>
      <c r="R325" s="22" t="n">
        <f aca="false">IF(OR($Q325="",$Q325="Not set"),"",MATCH($Q325,Lists!$F$2:$F$4,0)-1)</f>
        <v>1</v>
      </c>
      <c r="S325" s="23"/>
      <c r="T325" s="23"/>
      <c r="U325" s="22" t="n">
        <f aca="false">IF(OR($Q325="",$Q325="OK",$Q325="Not set",NOT(ISNUMBER($G325))),"",ROUND($G325*IF($Q325="Danger",Lists!$M$15,Lists!$M$16),0))</f>
        <v>52</v>
      </c>
      <c r="V325" s="22" t="str">
        <f aca="false">IF($U325="","",IF(OR($Q325="Danger",$U325&gt;=Lists!$M$10),"P1",IF($U325&gt;=Lists!$M$11,"P2","P3")))</f>
        <v>P2</v>
      </c>
      <c r="W325" s="24" t="n">
        <f aca="false">IF(OR($V325="",$B325=""),"",$B325+INDEX(Lists!$N$10:$N$12,MATCH($V325,Lists!$L$10:$L$12,0)))</f>
        <v>46319</v>
      </c>
      <c r="X325" s="13"/>
      <c r="Y325" s="13" t="s">
        <v>361</v>
      </c>
      <c r="Z325" s="13" t="s">
        <v>381</v>
      </c>
      <c r="AA325" s="17"/>
      <c r="AB325" s="13"/>
      <c r="AC325" s="22" t="n">
        <f aca="true">IF(OR($U325="",$B325=""),"",IF($AA325&lt;&gt;"",$AA325-$B325,TODAY()-$B325))</f>
        <v>11</v>
      </c>
      <c r="AD325" s="22" t="str">
        <f aca="true">IF($W325="","",IF($Y325="Closed",IF($AA325="","Closed",IF($AA325&lt;=$W325,"Closed on time","Closed late")),IF(TODAY()&gt;$W325,"Overdue","Within time")))</f>
        <v>Within time</v>
      </c>
      <c r="AE325" s="23"/>
      <c r="AF325" s="13"/>
      <c r="AG325" s="13"/>
      <c r="AH325" s="13"/>
      <c r="AI325" s="13"/>
      <c r="AJ325" s="13"/>
    </row>
    <row r="326" customFormat="false" ht="23.85" hidden="false" customHeight="false" outlineLevel="0" collapsed="false">
      <c r="A326" s="22" t="str">
        <f aca="false">IF($C326="","","R"&amp;TEXT(ROW()-4,"00000"))</f>
        <v>R00322</v>
      </c>
      <c r="B326" s="17" t="n">
        <v>46289</v>
      </c>
      <c r="C326" s="13" t="s">
        <v>287</v>
      </c>
      <c r="D326" s="22" t="str">
        <f aca="false">IF($C326="","",IFERROR(INDEX(Asset_Register!$C$5:$C$1000,MATCH($C326,Asset_Register!$A$5:$A$1000,0)),"Not in register"))</f>
        <v>Acid plant MCC</v>
      </c>
      <c r="E326" s="22" t="str">
        <f aca="false">IF($C326="","",IFERROR(INDEX(Asset_Register!$D$5:$D$1000,MATCH($C326,Asset_Register!$A$5:$A$1000,0)),"Not in register"))</f>
        <v>Substation</v>
      </c>
      <c r="F326" s="22" t="str">
        <f aca="false">IF($C326="","",IFERROR(INDEX(Asset_Register!$R$5:$R$1000,MATCH($C326,Asset_Register!$A$5:$A$1000,0)),"Not in register"))</f>
        <v>A</v>
      </c>
      <c r="G326" s="22" t="n">
        <f aca="false">IF($C326="","",IFERROR(INDEX(Asset_Register!$Q$5:$Q$1000,MATCH($C326,Asset_Register!$A$5:$A$1000,0)),"Not in register"))</f>
        <v>82</v>
      </c>
      <c r="H326" s="13" t="s">
        <v>54</v>
      </c>
      <c r="I326" s="13" t="s">
        <v>55</v>
      </c>
      <c r="J326" s="23" t="s">
        <v>382</v>
      </c>
      <c r="K326" s="13" t="n">
        <v>42</v>
      </c>
      <c r="L326" s="13" t="s">
        <v>367</v>
      </c>
      <c r="M326" s="13" t="n">
        <v>4</v>
      </c>
      <c r="N326" s="13" t="n">
        <v>15</v>
      </c>
      <c r="O326" s="13" t="s">
        <v>360</v>
      </c>
      <c r="P326" s="13"/>
      <c r="Q326" s="22" t="str">
        <f aca="false">IF($C326="","",IF($P326&lt;&gt;"",$P326,IF(AND(ISNUMBER($K326),ISNUMBER($M326),ISNUMBER($N326)),IF($O326="Lower is worse",IF($K326&lt;=$N326,"Danger",IF($K326&lt;=$M326,"Alert","OK")),IF($K326&gt;=$N326,"Danger",IF($K326&gt;=$M326,"Alert","OK"))),"Not set")))</f>
        <v>Danger</v>
      </c>
      <c r="R326" s="22" t="n">
        <f aca="false">IF(OR($Q326="",$Q326="Not set"),"",MATCH($Q326,Lists!$F$2:$F$4,0)-1)</f>
        <v>2</v>
      </c>
      <c r="S326" s="23" t="s">
        <v>501</v>
      </c>
      <c r="T326" s="23" t="s">
        <v>502</v>
      </c>
      <c r="U326" s="22" t="n">
        <f aca="false">IF(OR($Q326="",$Q326="OK",$Q326="Not set",NOT(ISNUMBER($G326))),"",ROUND($G326*IF($Q326="Danger",Lists!$M$15,Lists!$M$16),0))</f>
        <v>82</v>
      </c>
      <c r="V326" s="22" t="str">
        <f aca="false">IF($U326="","",IF(OR($Q326="Danger",$U326&gt;=Lists!$M$10),"P1",IF($U326&gt;=Lists!$M$11,"P2","P3")))</f>
        <v>P1</v>
      </c>
      <c r="W326" s="24" t="n">
        <f aca="false">IF(OR($V326="",$B326=""),"",$B326+INDEX(Lists!$N$10:$N$12,MATCH($V326,Lists!$L$10:$L$12,0)))</f>
        <v>46296</v>
      </c>
      <c r="X326" s="13" t="s">
        <v>503</v>
      </c>
      <c r="Y326" s="13" t="s">
        <v>465</v>
      </c>
      <c r="Z326" s="13" t="s">
        <v>53</v>
      </c>
      <c r="AA326" s="17"/>
      <c r="AB326" s="13"/>
      <c r="AC326" s="22" t="n">
        <f aca="true">IF(OR($U326="",$B326=""),"",IF($AA326&lt;&gt;"",$AA326-$B326,TODAY()-$B326))</f>
        <v>11</v>
      </c>
      <c r="AD326" s="22" t="str">
        <f aca="true">IF($W326="","",IF($Y326="Closed",IF($AA326="","Closed",IF($AA326&lt;=$W326,"Closed on time","Closed late")),IF(TODAY()&gt;$W326,"Overdue","Within time")))</f>
        <v>Overdue</v>
      </c>
      <c r="AE326" s="23"/>
      <c r="AF326" s="13"/>
      <c r="AG326" s="13"/>
      <c r="AH326" s="13"/>
      <c r="AI326" s="13"/>
      <c r="AJ326" s="13"/>
    </row>
    <row r="327" customFormat="false" ht="23.85" hidden="false" customHeight="false" outlineLevel="0" collapsed="false">
      <c r="A327" s="22" t="str">
        <f aca="false">IF($C327="","","R"&amp;TEXT(ROW()-4,"00000"))</f>
        <v>R00323</v>
      </c>
      <c r="B327" s="17" t="n">
        <v>46289</v>
      </c>
      <c r="C327" s="13" t="s">
        <v>281</v>
      </c>
      <c r="D327" s="22" t="str">
        <f aca="false">IF($C327="","",IFERROR(INDEX(Asset_Register!$C$5:$C$1000,MATCH($C327,Asset_Register!$A$5:$A$1000,0)),"Not in register"))</f>
        <v>Transformer TX-01</v>
      </c>
      <c r="E327" s="22" t="str">
        <f aca="false">IF($C327="","",IFERROR(INDEX(Asset_Register!$D$5:$D$1000,MATCH($C327,Asset_Register!$A$5:$A$1000,0)),"Not in register"))</f>
        <v>Substation</v>
      </c>
      <c r="F327" s="22" t="str">
        <f aca="false">IF($C327="","",IFERROR(INDEX(Asset_Register!$R$5:$R$1000,MATCH($C327,Asset_Register!$A$5:$A$1000,0)),"Not in register"))</f>
        <v>A</v>
      </c>
      <c r="G327" s="22" t="n">
        <f aca="false">IF($C327="","",IFERROR(INDEX(Asset_Register!$Q$5:$Q$1000,MATCH($C327,Asset_Register!$A$5:$A$1000,0)),"Not in register"))</f>
        <v>86</v>
      </c>
      <c r="H327" s="13" t="s">
        <v>59</v>
      </c>
      <c r="I327" s="13" t="s">
        <v>174</v>
      </c>
      <c r="J327" s="23" t="s">
        <v>504</v>
      </c>
      <c r="K327" s="13"/>
      <c r="L327" s="13"/>
      <c r="M327" s="13"/>
      <c r="N327" s="13"/>
      <c r="O327" s="13"/>
      <c r="P327" s="13" t="s">
        <v>104</v>
      </c>
      <c r="Q327" s="22" t="str">
        <f aca="false">IF($C327="","",IF($P327&lt;&gt;"",$P327,IF(AND(ISNUMBER($K327),ISNUMBER($M327),ISNUMBER($N327)),IF($O327="Lower is worse",IF($K327&lt;=$N327,"Danger",IF($K327&lt;=$M327,"Alert","OK")),IF($K327&gt;=$N327,"Danger",IF($K327&gt;=$M327,"Alert","OK"))),"Not set")))</f>
        <v>Alert</v>
      </c>
      <c r="R327" s="22" t="n">
        <f aca="false">IF(OR($Q327="",$Q327="Not set"),"",MATCH($Q327,Lists!$F$2:$F$4,0)-1)</f>
        <v>1</v>
      </c>
      <c r="S327" s="23" t="s">
        <v>505</v>
      </c>
      <c r="T327" s="23" t="s">
        <v>506</v>
      </c>
      <c r="U327" s="22" t="n">
        <f aca="false">IF(OR($Q327="",$Q327="OK",$Q327="Not set",NOT(ISNUMBER($G327))),"",ROUND($G327*IF($Q327="Danger",Lists!$M$15,Lists!$M$16),0))</f>
        <v>52</v>
      </c>
      <c r="V327" s="22" t="str">
        <f aca="false">IF($U327="","",IF(OR($Q327="Danger",$U327&gt;=Lists!$M$10),"P1",IF($U327&gt;=Lists!$M$11,"P2","P3")))</f>
        <v>P2</v>
      </c>
      <c r="W327" s="24" t="n">
        <f aca="false">IF(OR($V327="",$B327=""),"",$B327+INDEX(Lists!$N$10:$N$12,MATCH($V327,Lists!$L$10:$L$12,0)))</f>
        <v>46319</v>
      </c>
      <c r="X327" s="13"/>
      <c r="Y327" s="13" t="s">
        <v>408</v>
      </c>
      <c r="Z327" s="13" t="s">
        <v>381</v>
      </c>
      <c r="AA327" s="17"/>
      <c r="AB327" s="13"/>
      <c r="AC327" s="22" t="n">
        <f aca="true">IF(OR($U327="",$B327=""),"",IF($AA327&lt;&gt;"",$AA327-$B327,TODAY()-$B327))</f>
        <v>11</v>
      </c>
      <c r="AD327" s="22" t="str">
        <f aca="true">IF($W327="","",IF($Y327="Closed",IF($AA327="","Closed",IF($AA327&lt;=$W327,"Closed on time","Closed late")),IF(TODAY()&gt;$W327,"Overdue","Within time")))</f>
        <v>Within time</v>
      </c>
      <c r="AE327" s="23"/>
      <c r="AF327" s="13"/>
      <c r="AG327" s="13"/>
      <c r="AH327" s="13"/>
      <c r="AI327" s="13"/>
      <c r="AJ327" s="13"/>
    </row>
    <row r="328" customFormat="false" ht="15" hidden="false" customHeight="false" outlineLevel="0" collapsed="false">
      <c r="A328" s="22" t="str">
        <f aca="false">IF($C328="","","R"&amp;TEXT(ROW()-4,"00000"))</f>
        <v>R00324</v>
      </c>
      <c r="B328" s="17" t="n">
        <v>46289</v>
      </c>
      <c r="C328" s="13" t="s">
        <v>287</v>
      </c>
      <c r="D328" s="22" t="str">
        <f aca="false">IF($C328="","",IFERROR(INDEX(Asset_Register!$C$5:$C$1000,MATCH($C328,Asset_Register!$A$5:$A$1000,0)),"Not in register"))</f>
        <v>Acid plant MCC</v>
      </c>
      <c r="E328" s="22" t="str">
        <f aca="false">IF($C328="","",IFERROR(INDEX(Asset_Register!$D$5:$D$1000,MATCH($C328,Asset_Register!$A$5:$A$1000,0)),"Not in register"))</f>
        <v>Substation</v>
      </c>
      <c r="F328" s="22" t="str">
        <f aca="false">IF($C328="","",IFERROR(INDEX(Asset_Register!$R$5:$R$1000,MATCH($C328,Asset_Register!$A$5:$A$1000,0)),"Not in register"))</f>
        <v>A</v>
      </c>
      <c r="G328" s="22" t="n">
        <f aca="false">IF($C328="","",IFERROR(INDEX(Asset_Register!$Q$5:$Q$1000,MATCH($C328,Asset_Register!$A$5:$A$1000,0)),"Not in register"))</f>
        <v>82</v>
      </c>
      <c r="H328" s="13" t="s">
        <v>59</v>
      </c>
      <c r="I328" s="13" t="s">
        <v>62</v>
      </c>
      <c r="J328" s="23" t="s">
        <v>507</v>
      </c>
      <c r="K328" s="13" t="n">
        <v>12</v>
      </c>
      <c r="L328" s="13" t="s">
        <v>508</v>
      </c>
      <c r="M328" s="13" t="n">
        <v>100</v>
      </c>
      <c r="N328" s="13" t="n">
        <v>10</v>
      </c>
      <c r="O328" s="13" t="s">
        <v>375</v>
      </c>
      <c r="P328" s="13"/>
      <c r="Q328" s="22" t="str">
        <f aca="false">IF($C328="","",IF($P328&lt;&gt;"",$P328,IF(AND(ISNUMBER($K328),ISNUMBER($M328),ISNUMBER($N328)),IF($O328="Lower is worse",IF($K328&lt;=$N328,"Danger",IF($K328&lt;=$M328,"Alert","OK")),IF($K328&gt;=$N328,"Danger",IF($K328&gt;=$M328,"Alert","OK"))),"Not set")))</f>
        <v>Alert</v>
      </c>
      <c r="R328" s="22" t="n">
        <f aca="false">IF(OR($Q328="",$Q328="Not set"),"",MATCH($Q328,Lists!$F$2:$F$4,0)-1)</f>
        <v>1</v>
      </c>
      <c r="S328" s="23" t="s">
        <v>509</v>
      </c>
      <c r="T328" s="23" t="s">
        <v>510</v>
      </c>
      <c r="U328" s="22" t="n">
        <f aca="false">IF(OR($Q328="",$Q328="OK",$Q328="Not set",NOT(ISNUMBER($G328))),"",ROUND($G328*IF($Q328="Danger",Lists!$M$15,Lists!$M$16),0))</f>
        <v>49</v>
      </c>
      <c r="V328" s="22" t="str">
        <f aca="false">IF($U328="","",IF(OR($Q328="Danger",$U328&gt;=Lists!$M$10),"P1",IF($U328&gt;=Lists!$M$11,"P2","P3")))</f>
        <v>P2</v>
      </c>
      <c r="W328" s="24" t="n">
        <f aca="false">IF(OR($V328="",$B328=""),"",$B328+INDEX(Lists!$N$10:$N$12,MATCH($V328,Lists!$L$10:$L$12,0)))</f>
        <v>46319</v>
      </c>
      <c r="X328" s="13"/>
      <c r="Y328" s="13" t="s">
        <v>408</v>
      </c>
      <c r="Z328" s="13" t="s">
        <v>381</v>
      </c>
      <c r="AA328" s="17"/>
      <c r="AB328" s="13"/>
      <c r="AC328" s="22" t="n">
        <f aca="true">IF(OR($U328="",$B328=""),"",IF($AA328&lt;&gt;"",$AA328-$B328,TODAY()-$B328))</f>
        <v>11</v>
      </c>
      <c r="AD328" s="22" t="str">
        <f aca="true">IF($W328="","",IF($Y328="Closed",IF($AA328="","Closed",IF($AA328&lt;=$W328,"Closed on time","Closed late")),IF(TODAY()&gt;$W328,"Overdue","Within time")))</f>
        <v>Within time</v>
      </c>
      <c r="AE328" s="23"/>
      <c r="AF328" s="13"/>
      <c r="AG328" s="13"/>
      <c r="AH328" s="13"/>
      <c r="AI328" s="13"/>
      <c r="AJ328" s="13"/>
    </row>
    <row r="329" customFormat="false" ht="23.85" hidden="false" customHeight="false" outlineLevel="0" collapsed="false">
      <c r="A329" s="22" t="str">
        <f aca="false">IF($C329="","","R"&amp;TEXT(ROW()-4,"00000"))</f>
        <v>R00325</v>
      </c>
      <c r="B329" s="17" t="n">
        <v>46293</v>
      </c>
      <c r="C329" s="13" t="s">
        <v>291</v>
      </c>
      <c r="D329" s="22" t="str">
        <f aca="false">IF($C329="","",IFERROR(INDEX(Asset_Register!$C$5:$C$1000,MATCH($C329,Asset_Register!$A$5:$A$1000,0)),"Not in register"))</f>
        <v>Diesel generator Gen 1</v>
      </c>
      <c r="E329" s="22" t="str">
        <f aca="false">IF($C329="","",IFERROR(INDEX(Asset_Register!$D$5:$D$1000,MATCH($C329,Asset_Register!$A$5:$A$1000,0)),"Not in register"))</f>
        <v>Power plant</v>
      </c>
      <c r="F329" s="22" t="str">
        <f aca="false">IF($C329="","",IFERROR(INDEX(Asset_Register!$R$5:$R$1000,MATCH($C329,Asset_Register!$A$5:$A$1000,0)),"Not in register"))</f>
        <v>A</v>
      </c>
      <c r="G329" s="22" t="n">
        <f aca="false">IF($C329="","",IFERROR(INDEX(Asset_Register!$Q$5:$Q$1000,MATCH($C329,Asset_Register!$A$5:$A$1000,0)),"Not in register"))</f>
        <v>83</v>
      </c>
      <c r="H329" s="13" t="s">
        <v>78</v>
      </c>
      <c r="I329" s="13" t="s">
        <v>79</v>
      </c>
      <c r="J329" s="23" t="s">
        <v>383</v>
      </c>
      <c r="K329" s="13" t="n">
        <v>560</v>
      </c>
      <c r="L329" s="13" t="s">
        <v>367</v>
      </c>
      <c r="M329" s="13" t="n">
        <v>520</v>
      </c>
      <c r="N329" s="13" t="n">
        <v>580</v>
      </c>
      <c r="O329" s="13" t="s">
        <v>360</v>
      </c>
      <c r="P329" s="13"/>
      <c r="Q329" s="22" t="str">
        <f aca="false">IF($C329="","",IF($P329&lt;&gt;"",$P329,IF(AND(ISNUMBER($K329),ISNUMBER($M329),ISNUMBER($N329)),IF($O329="Lower is worse",IF($K329&lt;=$N329,"Danger",IF($K329&lt;=$M329,"Alert","OK")),IF($K329&gt;=$N329,"Danger",IF($K329&gt;=$M329,"Alert","OK"))),"Not set")))</f>
        <v>Alert</v>
      </c>
      <c r="R329" s="22" t="n">
        <f aca="false">IF(OR($Q329="",$Q329="Not set"),"",MATCH($Q329,Lists!$F$2:$F$4,0)-1)</f>
        <v>1</v>
      </c>
      <c r="S329" s="23" t="s">
        <v>511</v>
      </c>
      <c r="T329" s="23" t="s">
        <v>512</v>
      </c>
      <c r="U329" s="22" t="n">
        <f aca="false">IF(OR($Q329="",$Q329="OK",$Q329="Not set",NOT(ISNUMBER($G329))),"",ROUND($G329*IF($Q329="Danger",Lists!$M$15,Lists!$M$16),0))</f>
        <v>50</v>
      </c>
      <c r="V329" s="22" t="str">
        <f aca="false">IF($U329="","",IF(OR($Q329="Danger",$U329&gt;=Lists!$M$10),"P1",IF($U329&gt;=Lists!$M$11,"P2","P3")))</f>
        <v>P2</v>
      </c>
      <c r="W329" s="24" t="n">
        <f aca="false">IF(OR($V329="",$B329=""),"",$B329+INDEX(Lists!$N$10:$N$12,MATCH($V329,Lists!$L$10:$L$12,0)))</f>
        <v>46323</v>
      </c>
      <c r="X329" s="13"/>
      <c r="Y329" s="13" t="s">
        <v>408</v>
      </c>
      <c r="Z329" s="13" t="s">
        <v>82</v>
      </c>
      <c r="AA329" s="17"/>
      <c r="AB329" s="13"/>
      <c r="AC329" s="22" t="n">
        <f aca="true">IF(OR($U329="",$B329=""),"",IF($AA329&lt;&gt;"",$AA329-$B329,TODAY()-$B329))</f>
        <v>7</v>
      </c>
      <c r="AD329" s="22" t="str">
        <f aca="true">IF($W329="","",IF($Y329="Closed",IF($AA329="","Closed",IF($AA329&lt;=$W329,"Closed on time","Closed late")),IF(TODAY()&gt;$W329,"Overdue","Within time")))</f>
        <v>Within time</v>
      </c>
      <c r="AE329" s="23"/>
      <c r="AF329" s="13"/>
      <c r="AG329" s="13"/>
      <c r="AH329" s="13"/>
      <c r="AI329" s="13"/>
      <c r="AJ329" s="13"/>
    </row>
    <row r="330" customFormat="false" ht="23.85" hidden="false" customHeight="false" outlineLevel="0" collapsed="false">
      <c r="A330" s="22" t="str">
        <f aca="false">IF($C330="","","R"&amp;TEXT(ROW()-4,"00000"))</f>
        <v>R00326</v>
      </c>
      <c r="B330" s="17" t="n">
        <v>46293</v>
      </c>
      <c r="C330" s="13" t="s">
        <v>297</v>
      </c>
      <c r="D330" s="22" t="str">
        <f aca="false">IF($C330="","",IFERROR(INDEX(Asset_Register!$C$5:$C$1000,MATCH($C330,Asset_Register!$A$5:$A$1000,0)),"Not in register"))</f>
        <v>Diesel generator Gen 2</v>
      </c>
      <c r="E330" s="22" t="str">
        <f aca="false">IF($C330="","",IFERROR(INDEX(Asset_Register!$D$5:$D$1000,MATCH($C330,Asset_Register!$A$5:$A$1000,0)),"Not in register"))</f>
        <v>Power plant</v>
      </c>
      <c r="F330" s="22" t="str">
        <f aca="false">IF($C330="","",IFERROR(INDEX(Asset_Register!$R$5:$R$1000,MATCH($C330,Asset_Register!$A$5:$A$1000,0)),"Not in register"))</f>
        <v>A</v>
      </c>
      <c r="G330" s="22" t="n">
        <f aca="false">IF($C330="","",IFERROR(INDEX(Asset_Register!$Q$5:$Q$1000,MATCH($C330,Asset_Register!$A$5:$A$1000,0)),"Not in register"))</f>
        <v>79</v>
      </c>
      <c r="H330" s="13" t="s">
        <v>78</v>
      </c>
      <c r="I330" s="13" t="s">
        <v>79</v>
      </c>
      <c r="J330" s="23" t="s">
        <v>384</v>
      </c>
      <c r="K330" s="13" t="n">
        <v>35</v>
      </c>
      <c r="L330" s="13" t="s">
        <v>367</v>
      </c>
      <c r="M330" s="13" t="n">
        <v>50</v>
      </c>
      <c r="N330" s="13" t="n">
        <v>80</v>
      </c>
      <c r="O330" s="13" t="s">
        <v>360</v>
      </c>
      <c r="P330" s="13"/>
      <c r="Q330" s="22" t="str">
        <f aca="false">IF($C330="","",IF($P330&lt;&gt;"",$P330,IF(AND(ISNUMBER($K330),ISNUMBER($M330),ISNUMBER($N330)),IF($O330="Lower is worse",IF($K330&lt;=$N330,"Danger",IF($K330&lt;=$M330,"Alert","OK")),IF($K330&gt;=$N330,"Danger",IF($K330&gt;=$M330,"Alert","OK"))),"Not set")))</f>
        <v>OK</v>
      </c>
      <c r="R330" s="22" t="n">
        <f aca="false">IF(OR($Q330="",$Q330="Not set"),"",MATCH($Q330,Lists!$F$2:$F$4,0)-1)</f>
        <v>0</v>
      </c>
      <c r="S330" s="23"/>
      <c r="T330" s="23"/>
      <c r="U330" s="22" t="str">
        <f aca="false">IF(OR($Q330="",$Q330="OK",$Q330="Not set",NOT(ISNUMBER($G330))),"",ROUND($G330*IF($Q330="Danger",Lists!$M$15,Lists!$M$16),0))</f>
        <v/>
      </c>
      <c r="V330" s="22" t="str">
        <f aca="false">IF($U330="","",IF(OR($Q330="Danger",$U330&gt;=Lists!$M$10),"P1",IF($U330&gt;=Lists!$M$11,"P2","P3")))</f>
        <v/>
      </c>
      <c r="W330" s="24" t="str">
        <f aca="false">IF(OR($V330="",$B330=""),"",$B330+INDEX(Lists!$N$10:$N$12,MATCH($V330,Lists!$L$10:$L$12,0)))</f>
        <v/>
      </c>
      <c r="X330" s="13"/>
      <c r="Y330" s="13" t="s">
        <v>361</v>
      </c>
      <c r="Z330" s="13" t="s">
        <v>82</v>
      </c>
      <c r="AA330" s="17"/>
      <c r="AB330" s="13"/>
      <c r="AC330" s="22" t="str">
        <f aca="true">IF(OR($U330="",$B330=""),"",IF($AA330&lt;&gt;"",$AA330-$B330,TODAY()-$B330))</f>
        <v/>
      </c>
      <c r="AD330" s="22" t="str">
        <f aca="true">IF($W330="","",IF($Y330="Closed",IF($AA330="","Closed",IF($AA330&lt;=$W330,"Closed on time","Closed late")),IF(TODAY()&gt;$W330,"Overdue","Within time")))</f>
        <v/>
      </c>
      <c r="AE330" s="23"/>
      <c r="AF330" s="13"/>
      <c r="AG330" s="13"/>
      <c r="AH330" s="13"/>
      <c r="AI330" s="13"/>
      <c r="AJ330" s="13"/>
    </row>
    <row r="331" customFormat="false" ht="15" hidden="false" customHeight="false" outlineLevel="0" collapsed="false">
      <c r="A331" s="22" t="str">
        <f aca="false">IF($C331="","","R"&amp;TEXT(ROW()-4,"00000"))</f>
        <v>R00327</v>
      </c>
      <c r="B331" s="17" t="n">
        <v>46293</v>
      </c>
      <c r="C331" s="13" t="s">
        <v>300</v>
      </c>
      <c r="D331" s="22" t="str">
        <f aca="false">IF($C331="","",IFERROR(INDEX(Asset_Register!$C$5:$C$1000,MATCH($C331,Asset_Register!$A$5:$A$1000,0)),"Not in register"))</f>
        <v>Diesel generator Gen 3</v>
      </c>
      <c r="E331" s="22" t="str">
        <f aca="false">IF($C331="","",IFERROR(INDEX(Asset_Register!$D$5:$D$1000,MATCH($C331,Asset_Register!$A$5:$A$1000,0)),"Not in register"))</f>
        <v>Power plant</v>
      </c>
      <c r="F331" s="22" t="str">
        <f aca="false">IF($C331="","",IFERROR(INDEX(Asset_Register!$R$5:$R$1000,MATCH($C331,Asset_Register!$A$5:$A$1000,0)),"Not in register"))</f>
        <v>A</v>
      </c>
      <c r="G331" s="22" t="n">
        <f aca="false">IF($C331="","",IFERROR(INDEX(Asset_Register!$Q$5:$Q$1000,MATCH($C331,Asset_Register!$A$5:$A$1000,0)),"Not in register"))</f>
        <v>79</v>
      </c>
      <c r="H331" s="13" t="s">
        <v>78</v>
      </c>
      <c r="I331" s="13" t="s">
        <v>79</v>
      </c>
      <c r="J331" s="23" t="s">
        <v>383</v>
      </c>
      <c r="K331" s="13" t="n">
        <v>465</v>
      </c>
      <c r="L331" s="13" t="s">
        <v>367</v>
      </c>
      <c r="M331" s="13" t="n">
        <v>520</v>
      </c>
      <c r="N331" s="13" t="n">
        <v>580</v>
      </c>
      <c r="O331" s="13" t="s">
        <v>360</v>
      </c>
      <c r="P331" s="13"/>
      <c r="Q331" s="22" t="str">
        <f aca="false">IF($C331="","",IF($P331&lt;&gt;"",$P331,IF(AND(ISNUMBER($K331),ISNUMBER($M331),ISNUMBER($N331)),IF($O331="Lower is worse",IF($K331&lt;=$N331,"Danger",IF($K331&lt;=$M331,"Alert","OK")),IF($K331&gt;=$N331,"Danger",IF($K331&gt;=$M331,"Alert","OK"))),"Not set")))</f>
        <v>OK</v>
      </c>
      <c r="R331" s="22" t="n">
        <f aca="false">IF(OR($Q331="",$Q331="Not set"),"",MATCH($Q331,Lists!$F$2:$F$4,0)-1)</f>
        <v>0</v>
      </c>
      <c r="S331" s="23"/>
      <c r="T331" s="23"/>
      <c r="U331" s="22" t="str">
        <f aca="false">IF(OR($Q331="",$Q331="OK",$Q331="Not set",NOT(ISNUMBER($G331))),"",ROUND($G331*IF($Q331="Danger",Lists!$M$15,Lists!$M$16),0))</f>
        <v/>
      </c>
      <c r="V331" s="22" t="str">
        <f aca="false">IF($U331="","",IF(OR($Q331="Danger",$U331&gt;=Lists!$M$10),"P1",IF($U331&gt;=Lists!$M$11,"P2","P3")))</f>
        <v/>
      </c>
      <c r="W331" s="24" t="str">
        <f aca="false">IF(OR($V331="",$B331=""),"",$B331+INDEX(Lists!$N$10:$N$12,MATCH($V331,Lists!$L$10:$L$12,0)))</f>
        <v/>
      </c>
      <c r="X331" s="13"/>
      <c r="Y331" s="13" t="s">
        <v>361</v>
      </c>
      <c r="Z331" s="13" t="s">
        <v>82</v>
      </c>
      <c r="AA331" s="17"/>
      <c r="AB331" s="13"/>
      <c r="AC331" s="22" t="str">
        <f aca="true">IF(OR($U331="",$B331=""),"",IF($AA331&lt;&gt;"",$AA331-$B331,TODAY()-$B331))</f>
        <v/>
      </c>
      <c r="AD331" s="22" t="str">
        <f aca="true">IF($W331="","",IF($Y331="Closed",IF($AA331="","Closed",IF($AA331&lt;=$W331,"Closed on time","Closed late")),IF(TODAY()&gt;$W331,"Overdue","Within time")))</f>
        <v/>
      </c>
      <c r="AE331" s="23"/>
      <c r="AF331" s="13"/>
      <c r="AG331" s="13"/>
      <c r="AH331" s="13"/>
      <c r="AI331" s="13"/>
      <c r="AJ331" s="13"/>
    </row>
    <row r="332" customFormat="false" ht="15" hidden="false" customHeight="false" outlineLevel="0" collapsed="false">
      <c r="A332" s="22" t="str">
        <f aca="false">IF($C332="","","R"&amp;TEXT(ROW()-4,"00000"))</f>
        <v>R00328</v>
      </c>
      <c r="B332" s="17" t="n">
        <v>46293</v>
      </c>
      <c r="C332" s="13" t="s">
        <v>303</v>
      </c>
      <c r="D332" s="22" t="str">
        <f aca="false">IF($C332="","",IFERROR(INDEX(Asset_Register!$C$5:$C$1000,MATCH($C332,Asset_Register!$A$5:$A$1000,0)),"Not in register"))</f>
        <v>Diesel generator Gen 4</v>
      </c>
      <c r="E332" s="22" t="str">
        <f aca="false">IF($C332="","",IFERROR(INDEX(Asset_Register!$D$5:$D$1000,MATCH($C332,Asset_Register!$A$5:$A$1000,0)),"Not in register"))</f>
        <v>Power plant</v>
      </c>
      <c r="F332" s="22" t="str">
        <f aca="false">IF($C332="","",IFERROR(INDEX(Asset_Register!$R$5:$R$1000,MATCH($C332,Asset_Register!$A$5:$A$1000,0)),"Not in register"))</f>
        <v>A</v>
      </c>
      <c r="G332" s="22" t="n">
        <f aca="false">IF($C332="","",IFERROR(INDEX(Asset_Register!$Q$5:$Q$1000,MATCH($C332,Asset_Register!$A$5:$A$1000,0)),"Not in register"))</f>
        <v>92</v>
      </c>
      <c r="H332" s="13" t="s">
        <v>78</v>
      </c>
      <c r="I332" s="13" t="s">
        <v>79</v>
      </c>
      <c r="J332" s="23" t="s">
        <v>385</v>
      </c>
      <c r="K332" s="13" t="n">
        <v>3.1</v>
      </c>
      <c r="L332" s="13" t="s">
        <v>386</v>
      </c>
      <c r="M332" s="13" t="n">
        <v>3.5</v>
      </c>
      <c r="N332" s="13" t="n">
        <v>2.5</v>
      </c>
      <c r="O332" s="13" t="s">
        <v>375</v>
      </c>
      <c r="P332" s="13"/>
      <c r="Q332" s="22" t="str">
        <f aca="false">IF($C332="","",IF($P332&lt;&gt;"",$P332,IF(AND(ISNUMBER($K332),ISNUMBER($M332),ISNUMBER($N332)),IF($O332="Lower is worse",IF($K332&lt;=$N332,"Danger",IF($K332&lt;=$M332,"Alert","OK")),IF($K332&gt;=$N332,"Danger",IF($K332&gt;=$M332,"Alert","OK"))),"Not set")))</f>
        <v>Alert</v>
      </c>
      <c r="R332" s="22" t="n">
        <f aca="false">IF(OR($Q332="",$Q332="Not set"),"",MATCH($Q332,Lists!$F$2:$F$4,0)-1)</f>
        <v>1</v>
      </c>
      <c r="S332" s="23" t="s">
        <v>513</v>
      </c>
      <c r="T332" s="23" t="s">
        <v>514</v>
      </c>
      <c r="U332" s="22" t="n">
        <f aca="false">IF(OR($Q332="",$Q332="OK",$Q332="Not set",NOT(ISNUMBER($G332))),"",ROUND($G332*IF($Q332="Danger",Lists!$M$15,Lists!$M$16),0))</f>
        <v>55</v>
      </c>
      <c r="V332" s="22" t="str">
        <f aca="false">IF($U332="","",IF(OR($Q332="Danger",$U332&gt;=Lists!$M$10),"P1",IF($U332&gt;=Lists!$M$11,"P2","P3")))</f>
        <v>P2</v>
      </c>
      <c r="W332" s="24" t="n">
        <f aca="false">IF(OR($V332="",$B332=""),"",$B332+INDEX(Lists!$N$10:$N$12,MATCH($V332,Lists!$L$10:$L$12,0)))</f>
        <v>46323</v>
      </c>
      <c r="X332" s="13"/>
      <c r="Y332" s="13" t="s">
        <v>408</v>
      </c>
      <c r="Z332" s="13" t="s">
        <v>82</v>
      </c>
      <c r="AA332" s="17"/>
      <c r="AB332" s="13"/>
      <c r="AC332" s="22" t="n">
        <f aca="true">IF(OR($U332="",$B332=""),"",IF($AA332&lt;&gt;"",$AA332-$B332,TODAY()-$B332))</f>
        <v>7</v>
      </c>
      <c r="AD332" s="22" t="str">
        <f aca="true">IF($W332="","",IF($Y332="Closed",IF($AA332="","Closed",IF($AA332&lt;=$W332,"Closed on time","Closed late")),IF(TODAY()&gt;$W332,"Overdue","Within time")))</f>
        <v>Within time</v>
      </c>
      <c r="AE332" s="23"/>
      <c r="AF332" s="13"/>
      <c r="AG332" s="13"/>
      <c r="AH332" s="13"/>
      <c r="AI332" s="13"/>
      <c r="AJ332" s="13"/>
    </row>
    <row r="333" customFormat="false" ht="23.85" hidden="false" customHeight="false" outlineLevel="0" collapsed="false">
      <c r="A333" s="22" t="str">
        <f aca="false">IF($C333="","","R"&amp;TEXT(ROW()-4,"00000"))</f>
        <v>R00329</v>
      </c>
      <c r="B333" s="17" t="n">
        <v>46294</v>
      </c>
      <c r="C333" s="13" t="s">
        <v>321</v>
      </c>
      <c r="D333" s="22" t="str">
        <f aca="false">IF($C333="","",IFERROR(INDEX(Asset_Register!$C$5:$C$1000,MATCH($C333,Asset_Register!$A$5:$A$1000,0)),"Not in register"))</f>
        <v>Compactor HV-02</v>
      </c>
      <c r="E333" s="22" t="str">
        <f aca="false">IF($C333="","",IFERROR(INDEX(Asset_Register!$D$5:$D$1000,MATCH($C333,Asset_Register!$A$5:$A$1000,0)),"Not in register"))</f>
        <v>Mobile fleet</v>
      </c>
      <c r="F333" s="22" t="str">
        <f aca="false">IF($C333="","",IFERROR(INDEX(Asset_Register!$R$5:$R$1000,MATCH($C333,Asset_Register!$A$5:$A$1000,0)),"Not in register"))</f>
        <v>B</v>
      </c>
      <c r="G333" s="22" t="n">
        <f aca="false">IF($C333="","",IFERROR(INDEX(Asset_Register!$Q$5:$Q$1000,MATCH($C333,Asset_Register!$A$5:$A$1000,0)),"Not in register"))</f>
        <v>58</v>
      </c>
      <c r="H333" s="13" t="s">
        <v>89</v>
      </c>
      <c r="I333" s="13" t="s">
        <v>90</v>
      </c>
      <c r="J333" s="23" t="s">
        <v>515</v>
      </c>
      <c r="K333" s="13"/>
      <c r="L333" s="13"/>
      <c r="M333" s="13"/>
      <c r="N333" s="13"/>
      <c r="O333" s="13"/>
      <c r="P333" s="13" t="s">
        <v>108</v>
      </c>
      <c r="Q333" s="22" t="str">
        <f aca="false">IF($C333="","",IF($P333&lt;&gt;"",$P333,IF(AND(ISNUMBER($K333),ISNUMBER($M333),ISNUMBER($N333)),IF($O333="Lower is worse",IF($K333&lt;=$N333,"Danger",IF($K333&lt;=$M333,"Alert","OK")),IF($K333&gt;=$N333,"Danger",IF($K333&gt;=$M333,"Alert","OK"))),"Not set")))</f>
        <v>Danger</v>
      </c>
      <c r="R333" s="22" t="n">
        <f aca="false">IF(OR($Q333="",$Q333="Not set"),"",MATCH($Q333,Lists!$F$2:$F$4,0)-1)</f>
        <v>2</v>
      </c>
      <c r="S333" s="23" t="s">
        <v>516</v>
      </c>
      <c r="T333" s="23" t="s">
        <v>517</v>
      </c>
      <c r="U333" s="22" t="n">
        <f aca="false">IF(OR($Q333="",$Q333="OK",$Q333="Not set",NOT(ISNUMBER($G333))),"",ROUND($G333*IF($Q333="Danger",Lists!$M$15,Lists!$M$16),0))</f>
        <v>58</v>
      </c>
      <c r="V333" s="22" t="str">
        <f aca="false">IF($U333="","",IF(OR($Q333="Danger",$U333&gt;=Lists!$M$10),"P1",IF($U333&gt;=Lists!$M$11,"P2","P3")))</f>
        <v>P1</v>
      </c>
      <c r="W333" s="24" t="n">
        <f aca="false">IF(OR($V333="",$B333=""),"",$B333+INDEX(Lists!$N$10:$N$12,MATCH($V333,Lists!$L$10:$L$12,0)))</f>
        <v>46301</v>
      </c>
      <c r="X333" s="13" t="s">
        <v>518</v>
      </c>
      <c r="Y333" s="13" t="s">
        <v>465</v>
      </c>
      <c r="Z333" s="13" t="s">
        <v>452</v>
      </c>
      <c r="AA333" s="17"/>
      <c r="AB333" s="13"/>
      <c r="AC333" s="22" t="n">
        <f aca="true">IF(OR($U333="",$B333=""),"",IF($AA333&lt;&gt;"",$AA333-$B333,TODAY()-$B333))</f>
        <v>6</v>
      </c>
      <c r="AD333" s="22" t="str">
        <f aca="true">IF($W333="","",IF($Y333="Closed",IF($AA333="","Closed",IF($AA333&lt;=$W333,"Closed on time","Closed late")),IF(TODAY()&gt;$W333,"Overdue","Within time")))</f>
        <v>Within time</v>
      </c>
      <c r="AE333" s="23"/>
      <c r="AF333" s="13"/>
      <c r="AG333" s="13"/>
      <c r="AH333" s="13"/>
      <c r="AI333" s="13"/>
      <c r="AJ333" s="13"/>
    </row>
    <row r="334" customFormat="false" ht="15" hidden="false" customHeight="false" outlineLevel="0" collapsed="false">
      <c r="A334" s="22" t="str">
        <f aca="false">IF($C334="","","R"&amp;TEXT(ROW()-4,"00000"))</f>
        <v>R00330</v>
      </c>
      <c r="B334" s="17" t="n">
        <v>46294</v>
      </c>
      <c r="C334" s="13" t="s">
        <v>305</v>
      </c>
      <c r="D334" s="22" t="str">
        <f aca="false">IF($C334="","",IFERROR(INDEX(Asset_Register!$C$5:$C$1000,MATCH($C334,Asset_Register!$A$5:$A$1000,0)),"Not in register"))</f>
        <v>Light vehicle LV-01 (pickup)</v>
      </c>
      <c r="E334" s="22" t="str">
        <f aca="false">IF($C334="","",IFERROR(INDEX(Asset_Register!$D$5:$D$1000,MATCH($C334,Asset_Register!$A$5:$A$1000,0)),"Not in register"))</f>
        <v>Mobile fleet</v>
      </c>
      <c r="F334" s="22" t="str">
        <f aca="false">IF($C334="","",IFERROR(INDEX(Asset_Register!$R$5:$R$1000,MATCH($C334,Asset_Register!$A$5:$A$1000,0)),"Not in register"))</f>
        <v>C</v>
      </c>
      <c r="G334" s="22" t="n">
        <f aca="false">IF($C334="","",IFERROR(INDEX(Asset_Register!$Q$5:$Q$1000,MATCH($C334,Asset_Register!$A$5:$A$1000,0)),"Not in register"))</f>
        <v>43</v>
      </c>
      <c r="H334" s="13" t="s">
        <v>89</v>
      </c>
      <c r="I334" s="13" t="s">
        <v>90</v>
      </c>
      <c r="J334" s="23" t="s">
        <v>519</v>
      </c>
      <c r="K334" s="13"/>
      <c r="L334" s="13"/>
      <c r="M334" s="13"/>
      <c r="N334" s="13"/>
      <c r="O334" s="13"/>
      <c r="P334" s="13" t="s">
        <v>104</v>
      </c>
      <c r="Q334" s="22" t="str">
        <f aca="false">IF($C334="","",IF($P334&lt;&gt;"",$P334,IF(AND(ISNUMBER($K334),ISNUMBER($M334),ISNUMBER($N334)),IF($O334="Lower is worse",IF($K334&lt;=$N334,"Danger",IF($K334&lt;=$M334,"Alert","OK")),IF($K334&gt;=$N334,"Danger",IF($K334&gt;=$M334,"Alert","OK"))),"Not set")))</f>
        <v>Alert</v>
      </c>
      <c r="R334" s="22" t="n">
        <f aca="false">IF(OR($Q334="",$Q334="Not set"),"",MATCH($Q334,Lists!$F$2:$F$4,0)-1)</f>
        <v>1</v>
      </c>
      <c r="S334" s="23" t="s">
        <v>520</v>
      </c>
      <c r="T334" s="23" t="s">
        <v>521</v>
      </c>
      <c r="U334" s="22" t="n">
        <f aca="false">IF(OR($Q334="",$Q334="OK",$Q334="Not set",NOT(ISNUMBER($G334))),"",ROUND($G334*IF($Q334="Danger",Lists!$M$15,Lists!$M$16),0))</f>
        <v>26</v>
      </c>
      <c r="V334" s="22" t="str">
        <f aca="false">IF($U334="","",IF(OR($Q334="Danger",$U334&gt;=Lists!$M$10),"P1",IF($U334&gt;=Lists!$M$11,"P2","P3")))</f>
        <v>P3</v>
      </c>
      <c r="W334" s="24" t="n">
        <f aca="false">IF(OR($V334="",$B334=""),"",$B334+INDEX(Lists!$N$10:$N$12,MATCH($V334,Lists!$L$10:$L$12,0)))</f>
        <v>46354</v>
      </c>
      <c r="X334" s="13"/>
      <c r="Y334" s="13" t="s">
        <v>408</v>
      </c>
      <c r="Z334" s="13" t="s">
        <v>452</v>
      </c>
      <c r="AA334" s="17"/>
      <c r="AB334" s="13"/>
      <c r="AC334" s="22" t="n">
        <f aca="true">IF(OR($U334="",$B334=""),"",IF($AA334&lt;&gt;"",$AA334-$B334,TODAY()-$B334))</f>
        <v>6</v>
      </c>
      <c r="AD334" s="22" t="str">
        <f aca="true">IF($W334="","",IF($Y334="Closed",IF($AA334="","Closed",IF($AA334&lt;=$W334,"Closed on time","Closed late")),IF(TODAY()&gt;$W334,"Overdue","Within time")))</f>
        <v>Within time</v>
      </c>
      <c r="AE334" s="23"/>
      <c r="AF334" s="13"/>
      <c r="AG334" s="13"/>
      <c r="AH334" s="13"/>
      <c r="AI334" s="13"/>
      <c r="AJ334" s="13"/>
    </row>
    <row r="335" customFormat="false" ht="15" hidden="false" customHeight="false" outlineLevel="0" collapsed="false">
      <c r="A335" s="22" t="str">
        <f aca="false">IF($C335="","","R"&amp;TEXT(ROW()-4,"00000"))</f>
        <v/>
      </c>
      <c r="B335" s="21"/>
      <c r="C335" s="19"/>
      <c r="D335" s="22" t="str">
        <f aca="false">IF($C335="","",IFERROR(INDEX(Asset_Register!$C$5:$C$1000,MATCH($C335,Asset_Register!$A$5:$A$1000,0)),"Not in register"))</f>
        <v/>
      </c>
      <c r="E335" s="22" t="str">
        <f aca="false">IF($C335="","",IFERROR(INDEX(Asset_Register!$D$5:$D$1000,MATCH($C335,Asset_Register!$A$5:$A$1000,0)),"Not in register"))</f>
        <v/>
      </c>
      <c r="F335" s="22" t="str">
        <f aca="false">IF($C335="","",IFERROR(INDEX(Asset_Register!$R$5:$R$1000,MATCH($C335,Asset_Register!$A$5:$A$1000,0)),"Not in register"))</f>
        <v/>
      </c>
      <c r="G335" s="22" t="str">
        <f aca="false">IF($C335="","",IFERROR(INDEX(Asset_Register!$Q$5:$Q$1000,MATCH($C335,Asset_Register!$A$5:$A$1000,0)),"Not in register"))</f>
        <v/>
      </c>
      <c r="H335" s="19"/>
      <c r="I335" s="19"/>
      <c r="J335" s="6"/>
      <c r="K335" s="19"/>
      <c r="L335" s="19"/>
      <c r="M335" s="19"/>
      <c r="N335" s="19"/>
      <c r="O335" s="19"/>
      <c r="P335" s="19"/>
      <c r="Q335" s="22" t="str">
        <f aca="false">IF($C335="","",IF($P335&lt;&gt;"",$P335,IF(AND(ISNUMBER($K335),ISNUMBER($M335),ISNUMBER($N335)),IF($O335="Lower is worse",IF($K335&lt;=$N335,"Danger",IF($K335&lt;=$M335,"Alert","OK")),IF($K335&gt;=$N335,"Danger",IF($K335&gt;=$M335,"Alert","OK"))),"Not set")))</f>
        <v/>
      </c>
      <c r="R335" s="22" t="str">
        <f aca="false">IF(OR($Q335="",$Q335="Not set"),"",MATCH($Q335,Lists!$F$2:$F$4,0)-1)</f>
        <v/>
      </c>
      <c r="S335" s="6"/>
      <c r="T335" s="6"/>
      <c r="U335" s="22" t="str">
        <f aca="false">IF(OR($Q335="",$Q335="OK",$Q335="Not set",NOT(ISNUMBER($G335))),"",ROUND($G335*IF($Q335="Danger",Lists!$M$15,Lists!$M$16),0))</f>
        <v/>
      </c>
      <c r="V335" s="22" t="str">
        <f aca="false">IF($U335="","",IF(OR($Q335="Danger",$U335&gt;=Lists!$M$10),"P1",IF($U335&gt;=Lists!$M$11,"P2","P3")))</f>
        <v/>
      </c>
      <c r="W335" s="24" t="str">
        <f aca="false">IF(OR($V335="",$B335=""),"",$B335+INDEX(Lists!$N$10:$N$12,MATCH($V335,Lists!$L$10:$L$12,0)))</f>
        <v/>
      </c>
      <c r="X335" s="19"/>
      <c r="Y335" s="19"/>
      <c r="Z335" s="19"/>
      <c r="AA335" s="21"/>
      <c r="AB335" s="19"/>
      <c r="AC335" s="22" t="str">
        <f aca="true">IF(OR($U335="",$B335=""),"",IF($AA335&lt;&gt;"",$AA335-$B335,TODAY()-$B335))</f>
        <v/>
      </c>
      <c r="AD335" s="22" t="str">
        <f aca="true">IF($W335="","",IF($Y335="Closed",IF($AA335="","Closed",IF($AA335&lt;=$W335,"Closed on time","Closed late")),IF(TODAY()&gt;$W335,"Overdue","Within time")))</f>
        <v/>
      </c>
      <c r="AE335" s="6"/>
      <c r="AF335" s="19"/>
      <c r="AG335" s="19"/>
      <c r="AH335" s="19"/>
      <c r="AI335" s="19"/>
      <c r="AJ335" s="19"/>
    </row>
    <row r="336" customFormat="false" ht="15" hidden="false" customHeight="false" outlineLevel="0" collapsed="false">
      <c r="A336" s="22" t="str">
        <f aca="false">IF($C336="","","R"&amp;TEXT(ROW()-4,"00000"))</f>
        <v/>
      </c>
      <c r="B336" s="21"/>
      <c r="C336" s="19"/>
      <c r="D336" s="22" t="str">
        <f aca="false">IF($C336="","",IFERROR(INDEX(Asset_Register!$C$5:$C$1000,MATCH($C336,Asset_Register!$A$5:$A$1000,0)),"Not in register"))</f>
        <v/>
      </c>
      <c r="E336" s="22" t="str">
        <f aca="false">IF($C336="","",IFERROR(INDEX(Asset_Register!$D$5:$D$1000,MATCH($C336,Asset_Register!$A$5:$A$1000,0)),"Not in register"))</f>
        <v/>
      </c>
      <c r="F336" s="22" t="str">
        <f aca="false">IF($C336="","",IFERROR(INDEX(Asset_Register!$R$5:$R$1000,MATCH($C336,Asset_Register!$A$5:$A$1000,0)),"Not in register"))</f>
        <v/>
      </c>
      <c r="G336" s="22" t="str">
        <f aca="false">IF($C336="","",IFERROR(INDEX(Asset_Register!$Q$5:$Q$1000,MATCH($C336,Asset_Register!$A$5:$A$1000,0)),"Not in register"))</f>
        <v/>
      </c>
      <c r="H336" s="19"/>
      <c r="I336" s="19"/>
      <c r="J336" s="6"/>
      <c r="K336" s="19"/>
      <c r="L336" s="19"/>
      <c r="M336" s="19"/>
      <c r="N336" s="19"/>
      <c r="O336" s="19"/>
      <c r="P336" s="19"/>
      <c r="Q336" s="22" t="str">
        <f aca="false">IF($C336="","",IF($P336&lt;&gt;"",$P336,IF(AND(ISNUMBER($K336),ISNUMBER($M336),ISNUMBER($N336)),IF($O336="Lower is worse",IF($K336&lt;=$N336,"Danger",IF($K336&lt;=$M336,"Alert","OK")),IF($K336&gt;=$N336,"Danger",IF($K336&gt;=$M336,"Alert","OK"))),"Not set")))</f>
        <v/>
      </c>
      <c r="R336" s="22" t="str">
        <f aca="false">IF(OR($Q336="",$Q336="Not set"),"",MATCH($Q336,Lists!$F$2:$F$4,0)-1)</f>
        <v/>
      </c>
      <c r="S336" s="6"/>
      <c r="T336" s="6"/>
      <c r="U336" s="22" t="str">
        <f aca="false">IF(OR($Q336="",$Q336="OK",$Q336="Not set",NOT(ISNUMBER($G336))),"",ROUND($G336*IF($Q336="Danger",Lists!$M$15,Lists!$M$16),0))</f>
        <v/>
      </c>
      <c r="V336" s="22" t="str">
        <f aca="false">IF($U336="","",IF(OR($Q336="Danger",$U336&gt;=Lists!$M$10),"P1",IF($U336&gt;=Lists!$M$11,"P2","P3")))</f>
        <v/>
      </c>
      <c r="W336" s="24" t="str">
        <f aca="false">IF(OR($V336="",$B336=""),"",$B336+INDEX(Lists!$N$10:$N$12,MATCH($V336,Lists!$L$10:$L$12,0)))</f>
        <v/>
      </c>
      <c r="X336" s="19"/>
      <c r="Y336" s="19"/>
      <c r="Z336" s="19"/>
      <c r="AA336" s="21"/>
      <c r="AB336" s="19"/>
      <c r="AC336" s="22" t="str">
        <f aca="true">IF(OR($U336="",$B336=""),"",IF($AA336&lt;&gt;"",$AA336-$B336,TODAY()-$B336))</f>
        <v/>
      </c>
      <c r="AD336" s="22" t="str">
        <f aca="true">IF($W336="","",IF($Y336="Closed",IF($AA336="","Closed",IF($AA336&lt;=$W336,"Closed on time","Closed late")),IF(TODAY()&gt;$W336,"Overdue","Within time")))</f>
        <v/>
      </c>
      <c r="AE336" s="6"/>
      <c r="AF336" s="19"/>
      <c r="AG336" s="19"/>
      <c r="AH336" s="19"/>
      <c r="AI336" s="19"/>
      <c r="AJ336" s="19"/>
    </row>
    <row r="337" customFormat="false" ht="15" hidden="false" customHeight="false" outlineLevel="0" collapsed="false">
      <c r="A337" s="22" t="str">
        <f aca="false">IF($C337="","","R"&amp;TEXT(ROW()-4,"00000"))</f>
        <v/>
      </c>
      <c r="B337" s="21"/>
      <c r="C337" s="19"/>
      <c r="D337" s="22" t="str">
        <f aca="false">IF($C337="","",IFERROR(INDEX(Asset_Register!$C$5:$C$1000,MATCH($C337,Asset_Register!$A$5:$A$1000,0)),"Not in register"))</f>
        <v/>
      </c>
      <c r="E337" s="22" t="str">
        <f aca="false">IF($C337="","",IFERROR(INDEX(Asset_Register!$D$5:$D$1000,MATCH($C337,Asset_Register!$A$5:$A$1000,0)),"Not in register"))</f>
        <v/>
      </c>
      <c r="F337" s="22" t="str">
        <f aca="false">IF($C337="","",IFERROR(INDEX(Asset_Register!$R$5:$R$1000,MATCH($C337,Asset_Register!$A$5:$A$1000,0)),"Not in register"))</f>
        <v/>
      </c>
      <c r="G337" s="22" t="str">
        <f aca="false">IF($C337="","",IFERROR(INDEX(Asset_Register!$Q$5:$Q$1000,MATCH($C337,Asset_Register!$A$5:$A$1000,0)),"Not in register"))</f>
        <v/>
      </c>
      <c r="H337" s="19"/>
      <c r="I337" s="19"/>
      <c r="J337" s="6"/>
      <c r="K337" s="19"/>
      <c r="L337" s="19"/>
      <c r="M337" s="19"/>
      <c r="N337" s="19"/>
      <c r="O337" s="19"/>
      <c r="P337" s="19"/>
      <c r="Q337" s="22" t="str">
        <f aca="false">IF($C337="","",IF($P337&lt;&gt;"",$P337,IF(AND(ISNUMBER($K337),ISNUMBER($M337),ISNUMBER($N337)),IF($O337="Lower is worse",IF($K337&lt;=$N337,"Danger",IF($K337&lt;=$M337,"Alert","OK")),IF($K337&gt;=$N337,"Danger",IF($K337&gt;=$M337,"Alert","OK"))),"Not set")))</f>
        <v/>
      </c>
      <c r="R337" s="22" t="str">
        <f aca="false">IF(OR($Q337="",$Q337="Not set"),"",MATCH($Q337,Lists!$F$2:$F$4,0)-1)</f>
        <v/>
      </c>
      <c r="S337" s="6"/>
      <c r="T337" s="6"/>
      <c r="U337" s="22" t="str">
        <f aca="false">IF(OR($Q337="",$Q337="OK",$Q337="Not set",NOT(ISNUMBER($G337))),"",ROUND($G337*IF($Q337="Danger",Lists!$M$15,Lists!$M$16),0))</f>
        <v/>
      </c>
      <c r="V337" s="22" t="str">
        <f aca="false">IF($U337="","",IF(OR($Q337="Danger",$U337&gt;=Lists!$M$10),"P1",IF($U337&gt;=Lists!$M$11,"P2","P3")))</f>
        <v/>
      </c>
      <c r="W337" s="24" t="str">
        <f aca="false">IF(OR($V337="",$B337=""),"",$B337+INDEX(Lists!$N$10:$N$12,MATCH($V337,Lists!$L$10:$L$12,0)))</f>
        <v/>
      </c>
      <c r="X337" s="19"/>
      <c r="Y337" s="19"/>
      <c r="Z337" s="19"/>
      <c r="AA337" s="21"/>
      <c r="AB337" s="19"/>
      <c r="AC337" s="22" t="str">
        <f aca="true">IF(OR($U337="",$B337=""),"",IF($AA337&lt;&gt;"",$AA337-$B337,TODAY()-$B337))</f>
        <v/>
      </c>
      <c r="AD337" s="22" t="str">
        <f aca="true">IF($W337="","",IF($Y337="Closed",IF($AA337="","Closed",IF($AA337&lt;=$W337,"Closed on time","Closed late")),IF(TODAY()&gt;$W337,"Overdue","Within time")))</f>
        <v/>
      </c>
      <c r="AE337" s="6"/>
      <c r="AF337" s="19"/>
      <c r="AG337" s="19"/>
      <c r="AH337" s="19"/>
      <c r="AI337" s="19"/>
      <c r="AJ337" s="19"/>
    </row>
    <row r="338" customFormat="false" ht="15" hidden="false" customHeight="false" outlineLevel="0" collapsed="false">
      <c r="A338" s="22" t="str">
        <f aca="false">IF($C338="","","R"&amp;TEXT(ROW()-4,"00000"))</f>
        <v/>
      </c>
      <c r="B338" s="21"/>
      <c r="C338" s="19"/>
      <c r="D338" s="22" t="str">
        <f aca="false">IF($C338="","",IFERROR(INDEX(Asset_Register!$C$5:$C$1000,MATCH($C338,Asset_Register!$A$5:$A$1000,0)),"Not in register"))</f>
        <v/>
      </c>
      <c r="E338" s="22" t="str">
        <f aca="false">IF($C338="","",IFERROR(INDEX(Asset_Register!$D$5:$D$1000,MATCH($C338,Asset_Register!$A$5:$A$1000,0)),"Not in register"))</f>
        <v/>
      </c>
      <c r="F338" s="22" t="str">
        <f aca="false">IF($C338="","",IFERROR(INDEX(Asset_Register!$R$5:$R$1000,MATCH($C338,Asset_Register!$A$5:$A$1000,0)),"Not in register"))</f>
        <v/>
      </c>
      <c r="G338" s="22" t="str">
        <f aca="false">IF($C338="","",IFERROR(INDEX(Asset_Register!$Q$5:$Q$1000,MATCH($C338,Asset_Register!$A$5:$A$1000,0)),"Not in register"))</f>
        <v/>
      </c>
      <c r="H338" s="19"/>
      <c r="I338" s="19"/>
      <c r="J338" s="6"/>
      <c r="K338" s="19"/>
      <c r="L338" s="19"/>
      <c r="M338" s="19"/>
      <c r="N338" s="19"/>
      <c r="O338" s="19"/>
      <c r="P338" s="19"/>
      <c r="Q338" s="22" t="str">
        <f aca="false">IF($C338="","",IF($P338&lt;&gt;"",$P338,IF(AND(ISNUMBER($K338),ISNUMBER($M338),ISNUMBER($N338)),IF($O338="Lower is worse",IF($K338&lt;=$N338,"Danger",IF($K338&lt;=$M338,"Alert","OK")),IF($K338&gt;=$N338,"Danger",IF($K338&gt;=$M338,"Alert","OK"))),"Not set")))</f>
        <v/>
      </c>
      <c r="R338" s="22" t="str">
        <f aca="false">IF(OR($Q338="",$Q338="Not set"),"",MATCH($Q338,Lists!$F$2:$F$4,0)-1)</f>
        <v/>
      </c>
      <c r="S338" s="6"/>
      <c r="T338" s="6"/>
      <c r="U338" s="22" t="str">
        <f aca="false">IF(OR($Q338="",$Q338="OK",$Q338="Not set",NOT(ISNUMBER($G338))),"",ROUND($G338*IF($Q338="Danger",Lists!$M$15,Lists!$M$16),0))</f>
        <v/>
      </c>
      <c r="V338" s="22" t="str">
        <f aca="false">IF($U338="","",IF(OR($Q338="Danger",$U338&gt;=Lists!$M$10),"P1",IF($U338&gt;=Lists!$M$11,"P2","P3")))</f>
        <v/>
      </c>
      <c r="W338" s="24" t="str">
        <f aca="false">IF(OR($V338="",$B338=""),"",$B338+INDEX(Lists!$N$10:$N$12,MATCH($V338,Lists!$L$10:$L$12,0)))</f>
        <v/>
      </c>
      <c r="X338" s="19"/>
      <c r="Y338" s="19"/>
      <c r="Z338" s="19"/>
      <c r="AA338" s="21"/>
      <c r="AB338" s="19"/>
      <c r="AC338" s="22" t="str">
        <f aca="true">IF(OR($U338="",$B338=""),"",IF($AA338&lt;&gt;"",$AA338-$B338,TODAY()-$B338))</f>
        <v/>
      </c>
      <c r="AD338" s="22" t="str">
        <f aca="true">IF($W338="","",IF($Y338="Closed",IF($AA338="","Closed",IF($AA338&lt;=$W338,"Closed on time","Closed late")),IF(TODAY()&gt;$W338,"Overdue","Within time")))</f>
        <v/>
      </c>
      <c r="AE338" s="6"/>
      <c r="AF338" s="19"/>
      <c r="AG338" s="19"/>
      <c r="AH338" s="19"/>
      <c r="AI338" s="19"/>
      <c r="AJ338" s="19"/>
    </row>
    <row r="339" customFormat="false" ht="15" hidden="false" customHeight="false" outlineLevel="0" collapsed="false">
      <c r="A339" s="22" t="str">
        <f aca="false">IF($C339="","","R"&amp;TEXT(ROW()-4,"00000"))</f>
        <v/>
      </c>
      <c r="B339" s="21"/>
      <c r="C339" s="19"/>
      <c r="D339" s="22" t="str">
        <f aca="false">IF($C339="","",IFERROR(INDEX(Asset_Register!$C$5:$C$1000,MATCH($C339,Asset_Register!$A$5:$A$1000,0)),"Not in register"))</f>
        <v/>
      </c>
      <c r="E339" s="22" t="str">
        <f aca="false">IF($C339="","",IFERROR(INDEX(Asset_Register!$D$5:$D$1000,MATCH($C339,Asset_Register!$A$5:$A$1000,0)),"Not in register"))</f>
        <v/>
      </c>
      <c r="F339" s="22" t="str">
        <f aca="false">IF($C339="","",IFERROR(INDEX(Asset_Register!$R$5:$R$1000,MATCH($C339,Asset_Register!$A$5:$A$1000,0)),"Not in register"))</f>
        <v/>
      </c>
      <c r="G339" s="22" t="str">
        <f aca="false">IF($C339="","",IFERROR(INDEX(Asset_Register!$Q$5:$Q$1000,MATCH($C339,Asset_Register!$A$5:$A$1000,0)),"Not in register"))</f>
        <v/>
      </c>
      <c r="H339" s="19"/>
      <c r="I339" s="19"/>
      <c r="J339" s="6"/>
      <c r="K339" s="19"/>
      <c r="L339" s="19"/>
      <c r="M339" s="19"/>
      <c r="N339" s="19"/>
      <c r="O339" s="19"/>
      <c r="P339" s="19"/>
      <c r="Q339" s="22" t="str">
        <f aca="false">IF($C339="","",IF($P339&lt;&gt;"",$P339,IF(AND(ISNUMBER($K339),ISNUMBER($M339),ISNUMBER($N339)),IF($O339="Lower is worse",IF($K339&lt;=$N339,"Danger",IF($K339&lt;=$M339,"Alert","OK")),IF($K339&gt;=$N339,"Danger",IF($K339&gt;=$M339,"Alert","OK"))),"Not set")))</f>
        <v/>
      </c>
      <c r="R339" s="22" t="str">
        <f aca="false">IF(OR($Q339="",$Q339="Not set"),"",MATCH($Q339,Lists!$F$2:$F$4,0)-1)</f>
        <v/>
      </c>
      <c r="S339" s="6"/>
      <c r="T339" s="6"/>
      <c r="U339" s="22" t="str">
        <f aca="false">IF(OR($Q339="",$Q339="OK",$Q339="Not set",NOT(ISNUMBER($G339))),"",ROUND($G339*IF($Q339="Danger",Lists!$M$15,Lists!$M$16),0))</f>
        <v/>
      </c>
      <c r="V339" s="22" t="str">
        <f aca="false">IF($U339="","",IF(OR($Q339="Danger",$U339&gt;=Lists!$M$10),"P1",IF($U339&gt;=Lists!$M$11,"P2","P3")))</f>
        <v/>
      </c>
      <c r="W339" s="24" t="str">
        <f aca="false">IF(OR($V339="",$B339=""),"",$B339+INDEX(Lists!$N$10:$N$12,MATCH($V339,Lists!$L$10:$L$12,0)))</f>
        <v/>
      </c>
      <c r="X339" s="19"/>
      <c r="Y339" s="19"/>
      <c r="Z339" s="19"/>
      <c r="AA339" s="21"/>
      <c r="AB339" s="19"/>
      <c r="AC339" s="22" t="str">
        <f aca="true">IF(OR($U339="",$B339=""),"",IF($AA339&lt;&gt;"",$AA339-$B339,TODAY()-$B339))</f>
        <v/>
      </c>
      <c r="AD339" s="22" t="str">
        <f aca="true">IF($W339="","",IF($Y339="Closed",IF($AA339="","Closed",IF($AA339&lt;=$W339,"Closed on time","Closed late")),IF(TODAY()&gt;$W339,"Overdue","Within time")))</f>
        <v/>
      </c>
      <c r="AE339" s="6"/>
      <c r="AF339" s="19"/>
      <c r="AG339" s="19"/>
      <c r="AH339" s="19"/>
      <c r="AI339" s="19"/>
      <c r="AJ339" s="19"/>
    </row>
    <row r="340" customFormat="false" ht="15" hidden="false" customHeight="false" outlineLevel="0" collapsed="false">
      <c r="A340" s="22" t="str">
        <f aca="false">IF($C340="","","R"&amp;TEXT(ROW()-4,"00000"))</f>
        <v/>
      </c>
      <c r="B340" s="21"/>
      <c r="C340" s="19"/>
      <c r="D340" s="22" t="str">
        <f aca="false">IF($C340="","",IFERROR(INDEX(Asset_Register!$C$5:$C$1000,MATCH($C340,Asset_Register!$A$5:$A$1000,0)),"Not in register"))</f>
        <v/>
      </c>
      <c r="E340" s="22" t="str">
        <f aca="false">IF($C340="","",IFERROR(INDEX(Asset_Register!$D$5:$D$1000,MATCH($C340,Asset_Register!$A$5:$A$1000,0)),"Not in register"))</f>
        <v/>
      </c>
      <c r="F340" s="22" t="str">
        <f aca="false">IF($C340="","",IFERROR(INDEX(Asset_Register!$R$5:$R$1000,MATCH($C340,Asset_Register!$A$5:$A$1000,0)),"Not in register"))</f>
        <v/>
      </c>
      <c r="G340" s="22" t="str">
        <f aca="false">IF($C340="","",IFERROR(INDEX(Asset_Register!$Q$5:$Q$1000,MATCH($C340,Asset_Register!$A$5:$A$1000,0)),"Not in register"))</f>
        <v/>
      </c>
      <c r="H340" s="19"/>
      <c r="I340" s="19"/>
      <c r="J340" s="6"/>
      <c r="K340" s="19"/>
      <c r="L340" s="19"/>
      <c r="M340" s="19"/>
      <c r="N340" s="19"/>
      <c r="O340" s="19"/>
      <c r="P340" s="19"/>
      <c r="Q340" s="22" t="str">
        <f aca="false">IF($C340="","",IF($P340&lt;&gt;"",$P340,IF(AND(ISNUMBER($K340),ISNUMBER($M340),ISNUMBER($N340)),IF($O340="Lower is worse",IF($K340&lt;=$N340,"Danger",IF($K340&lt;=$M340,"Alert","OK")),IF($K340&gt;=$N340,"Danger",IF($K340&gt;=$M340,"Alert","OK"))),"Not set")))</f>
        <v/>
      </c>
      <c r="R340" s="22" t="str">
        <f aca="false">IF(OR($Q340="",$Q340="Not set"),"",MATCH($Q340,Lists!$F$2:$F$4,0)-1)</f>
        <v/>
      </c>
      <c r="S340" s="6"/>
      <c r="T340" s="6"/>
      <c r="U340" s="22" t="str">
        <f aca="false">IF(OR($Q340="",$Q340="OK",$Q340="Not set",NOT(ISNUMBER($G340))),"",ROUND($G340*IF($Q340="Danger",Lists!$M$15,Lists!$M$16),0))</f>
        <v/>
      </c>
      <c r="V340" s="22" t="str">
        <f aca="false">IF($U340="","",IF(OR($Q340="Danger",$U340&gt;=Lists!$M$10),"P1",IF($U340&gt;=Lists!$M$11,"P2","P3")))</f>
        <v/>
      </c>
      <c r="W340" s="24" t="str">
        <f aca="false">IF(OR($V340="",$B340=""),"",$B340+INDEX(Lists!$N$10:$N$12,MATCH($V340,Lists!$L$10:$L$12,0)))</f>
        <v/>
      </c>
      <c r="X340" s="19"/>
      <c r="Y340" s="19"/>
      <c r="Z340" s="19"/>
      <c r="AA340" s="21"/>
      <c r="AB340" s="19"/>
      <c r="AC340" s="22" t="str">
        <f aca="true">IF(OR($U340="",$B340=""),"",IF($AA340&lt;&gt;"",$AA340-$B340,TODAY()-$B340))</f>
        <v/>
      </c>
      <c r="AD340" s="22" t="str">
        <f aca="true">IF($W340="","",IF($Y340="Closed",IF($AA340="","Closed",IF($AA340&lt;=$W340,"Closed on time","Closed late")),IF(TODAY()&gt;$W340,"Overdue","Within time")))</f>
        <v/>
      </c>
      <c r="AE340" s="6"/>
      <c r="AF340" s="19"/>
      <c r="AG340" s="19"/>
      <c r="AH340" s="19"/>
      <c r="AI340" s="19"/>
      <c r="AJ340" s="19"/>
    </row>
    <row r="341" customFormat="false" ht="15" hidden="false" customHeight="false" outlineLevel="0" collapsed="false">
      <c r="A341" s="22" t="str">
        <f aca="false">IF($C341="","","R"&amp;TEXT(ROW()-4,"00000"))</f>
        <v/>
      </c>
      <c r="B341" s="21"/>
      <c r="C341" s="19"/>
      <c r="D341" s="22" t="str">
        <f aca="false">IF($C341="","",IFERROR(INDEX(Asset_Register!$C$5:$C$1000,MATCH($C341,Asset_Register!$A$5:$A$1000,0)),"Not in register"))</f>
        <v/>
      </c>
      <c r="E341" s="22" t="str">
        <f aca="false">IF($C341="","",IFERROR(INDEX(Asset_Register!$D$5:$D$1000,MATCH($C341,Asset_Register!$A$5:$A$1000,0)),"Not in register"))</f>
        <v/>
      </c>
      <c r="F341" s="22" t="str">
        <f aca="false">IF($C341="","",IFERROR(INDEX(Asset_Register!$R$5:$R$1000,MATCH($C341,Asset_Register!$A$5:$A$1000,0)),"Not in register"))</f>
        <v/>
      </c>
      <c r="G341" s="22" t="str">
        <f aca="false">IF($C341="","",IFERROR(INDEX(Asset_Register!$Q$5:$Q$1000,MATCH($C341,Asset_Register!$A$5:$A$1000,0)),"Not in register"))</f>
        <v/>
      </c>
      <c r="H341" s="19"/>
      <c r="I341" s="19"/>
      <c r="J341" s="6"/>
      <c r="K341" s="19"/>
      <c r="L341" s="19"/>
      <c r="M341" s="19"/>
      <c r="N341" s="19"/>
      <c r="O341" s="19"/>
      <c r="P341" s="19"/>
      <c r="Q341" s="22" t="str">
        <f aca="false">IF($C341="","",IF($P341&lt;&gt;"",$P341,IF(AND(ISNUMBER($K341),ISNUMBER($M341),ISNUMBER($N341)),IF($O341="Lower is worse",IF($K341&lt;=$N341,"Danger",IF($K341&lt;=$M341,"Alert","OK")),IF($K341&gt;=$N341,"Danger",IF($K341&gt;=$M341,"Alert","OK"))),"Not set")))</f>
        <v/>
      </c>
      <c r="R341" s="22" t="str">
        <f aca="false">IF(OR($Q341="",$Q341="Not set"),"",MATCH($Q341,Lists!$F$2:$F$4,0)-1)</f>
        <v/>
      </c>
      <c r="S341" s="6"/>
      <c r="T341" s="6"/>
      <c r="U341" s="22" t="str">
        <f aca="false">IF(OR($Q341="",$Q341="OK",$Q341="Not set",NOT(ISNUMBER($G341))),"",ROUND($G341*IF($Q341="Danger",Lists!$M$15,Lists!$M$16),0))</f>
        <v/>
      </c>
      <c r="V341" s="22" t="str">
        <f aca="false">IF($U341="","",IF(OR($Q341="Danger",$U341&gt;=Lists!$M$10),"P1",IF($U341&gt;=Lists!$M$11,"P2","P3")))</f>
        <v/>
      </c>
      <c r="W341" s="24" t="str">
        <f aca="false">IF(OR($V341="",$B341=""),"",$B341+INDEX(Lists!$N$10:$N$12,MATCH($V341,Lists!$L$10:$L$12,0)))</f>
        <v/>
      </c>
      <c r="X341" s="19"/>
      <c r="Y341" s="19"/>
      <c r="Z341" s="19"/>
      <c r="AA341" s="21"/>
      <c r="AB341" s="19"/>
      <c r="AC341" s="22" t="str">
        <f aca="true">IF(OR($U341="",$B341=""),"",IF($AA341&lt;&gt;"",$AA341-$B341,TODAY()-$B341))</f>
        <v/>
      </c>
      <c r="AD341" s="22" t="str">
        <f aca="true">IF($W341="","",IF($Y341="Closed",IF($AA341="","Closed",IF($AA341&lt;=$W341,"Closed on time","Closed late")),IF(TODAY()&gt;$W341,"Overdue","Within time")))</f>
        <v/>
      </c>
      <c r="AE341" s="6"/>
      <c r="AF341" s="19"/>
      <c r="AG341" s="19"/>
      <c r="AH341" s="19"/>
      <c r="AI341" s="19"/>
      <c r="AJ341" s="19"/>
    </row>
    <row r="342" customFormat="false" ht="15" hidden="false" customHeight="false" outlineLevel="0" collapsed="false">
      <c r="A342" s="22" t="str">
        <f aca="false">IF($C342="","","R"&amp;TEXT(ROW()-4,"00000"))</f>
        <v/>
      </c>
      <c r="B342" s="21"/>
      <c r="C342" s="19"/>
      <c r="D342" s="22" t="str">
        <f aca="false">IF($C342="","",IFERROR(INDEX(Asset_Register!$C$5:$C$1000,MATCH($C342,Asset_Register!$A$5:$A$1000,0)),"Not in register"))</f>
        <v/>
      </c>
      <c r="E342" s="22" t="str">
        <f aca="false">IF($C342="","",IFERROR(INDEX(Asset_Register!$D$5:$D$1000,MATCH($C342,Asset_Register!$A$5:$A$1000,0)),"Not in register"))</f>
        <v/>
      </c>
      <c r="F342" s="22" t="str">
        <f aca="false">IF($C342="","",IFERROR(INDEX(Asset_Register!$R$5:$R$1000,MATCH($C342,Asset_Register!$A$5:$A$1000,0)),"Not in register"))</f>
        <v/>
      </c>
      <c r="G342" s="22" t="str">
        <f aca="false">IF($C342="","",IFERROR(INDEX(Asset_Register!$Q$5:$Q$1000,MATCH($C342,Asset_Register!$A$5:$A$1000,0)),"Not in register"))</f>
        <v/>
      </c>
      <c r="H342" s="19"/>
      <c r="I342" s="19"/>
      <c r="J342" s="6"/>
      <c r="K342" s="19"/>
      <c r="L342" s="19"/>
      <c r="M342" s="19"/>
      <c r="N342" s="19"/>
      <c r="O342" s="19"/>
      <c r="P342" s="19"/>
      <c r="Q342" s="22" t="str">
        <f aca="false">IF($C342="","",IF($P342&lt;&gt;"",$P342,IF(AND(ISNUMBER($K342),ISNUMBER($M342),ISNUMBER($N342)),IF($O342="Lower is worse",IF($K342&lt;=$N342,"Danger",IF($K342&lt;=$M342,"Alert","OK")),IF($K342&gt;=$N342,"Danger",IF($K342&gt;=$M342,"Alert","OK"))),"Not set")))</f>
        <v/>
      </c>
      <c r="R342" s="22" t="str">
        <f aca="false">IF(OR($Q342="",$Q342="Not set"),"",MATCH($Q342,Lists!$F$2:$F$4,0)-1)</f>
        <v/>
      </c>
      <c r="S342" s="6"/>
      <c r="T342" s="6"/>
      <c r="U342" s="22" t="str">
        <f aca="false">IF(OR($Q342="",$Q342="OK",$Q342="Not set",NOT(ISNUMBER($G342))),"",ROUND($G342*IF($Q342="Danger",Lists!$M$15,Lists!$M$16),0))</f>
        <v/>
      </c>
      <c r="V342" s="22" t="str">
        <f aca="false">IF($U342="","",IF(OR($Q342="Danger",$U342&gt;=Lists!$M$10),"P1",IF($U342&gt;=Lists!$M$11,"P2","P3")))</f>
        <v/>
      </c>
      <c r="W342" s="24" t="str">
        <f aca="false">IF(OR($V342="",$B342=""),"",$B342+INDEX(Lists!$N$10:$N$12,MATCH($V342,Lists!$L$10:$L$12,0)))</f>
        <v/>
      </c>
      <c r="X342" s="19"/>
      <c r="Y342" s="19"/>
      <c r="Z342" s="19"/>
      <c r="AA342" s="21"/>
      <c r="AB342" s="19"/>
      <c r="AC342" s="22" t="str">
        <f aca="true">IF(OR($U342="",$B342=""),"",IF($AA342&lt;&gt;"",$AA342-$B342,TODAY()-$B342))</f>
        <v/>
      </c>
      <c r="AD342" s="22" t="str">
        <f aca="true">IF($W342="","",IF($Y342="Closed",IF($AA342="","Closed",IF($AA342&lt;=$W342,"Closed on time","Closed late")),IF(TODAY()&gt;$W342,"Overdue","Within time")))</f>
        <v/>
      </c>
      <c r="AE342" s="6"/>
      <c r="AF342" s="19"/>
      <c r="AG342" s="19"/>
      <c r="AH342" s="19"/>
      <c r="AI342" s="19"/>
      <c r="AJ342" s="19"/>
    </row>
    <row r="343" customFormat="false" ht="15" hidden="false" customHeight="false" outlineLevel="0" collapsed="false">
      <c r="A343" s="22" t="str">
        <f aca="false">IF($C343="","","R"&amp;TEXT(ROW()-4,"00000"))</f>
        <v/>
      </c>
      <c r="B343" s="21"/>
      <c r="C343" s="19"/>
      <c r="D343" s="22" t="str">
        <f aca="false">IF($C343="","",IFERROR(INDEX(Asset_Register!$C$5:$C$1000,MATCH($C343,Asset_Register!$A$5:$A$1000,0)),"Not in register"))</f>
        <v/>
      </c>
      <c r="E343" s="22" t="str">
        <f aca="false">IF($C343="","",IFERROR(INDEX(Asset_Register!$D$5:$D$1000,MATCH($C343,Asset_Register!$A$5:$A$1000,0)),"Not in register"))</f>
        <v/>
      </c>
      <c r="F343" s="22" t="str">
        <f aca="false">IF($C343="","",IFERROR(INDEX(Asset_Register!$R$5:$R$1000,MATCH($C343,Asset_Register!$A$5:$A$1000,0)),"Not in register"))</f>
        <v/>
      </c>
      <c r="G343" s="22" t="str">
        <f aca="false">IF($C343="","",IFERROR(INDEX(Asset_Register!$Q$5:$Q$1000,MATCH($C343,Asset_Register!$A$5:$A$1000,0)),"Not in register"))</f>
        <v/>
      </c>
      <c r="H343" s="19"/>
      <c r="I343" s="19"/>
      <c r="J343" s="6"/>
      <c r="K343" s="19"/>
      <c r="L343" s="19"/>
      <c r="M343" s="19"/>
      <c r="N343" s="19"/>
      <c r="O343" s="19"/>
      <c r="P343" s="19"/>
      <c r="Q343" s="22" t="str">
        <f aca="false">IF($C343="","",IF($P343&lt;&gt;"",$P343,IF(AND(ISNUMBER($K343),ISNUMBER($M343),ISNUMBER($N343)),IF($O343="Lower is worse",IF($K343&lt;=$N343,"Danger",IF($K343&lt;=$M343,"Alert","OK")),IF($K343&gt;=$N343,"Danger",IF($K343&gt;=$M343,"Alert","OK"))),"Not set")))</f>
        <v/>
      </c>
      <c r="R343" s="22" t="str">
        <f aca="false">IF(OR($Q343="",$Q343="Not set"),"",MATCH($Q343,Lists!$F$2:$F$4,0)-1)</f>
        <v/>
      </c>
      <c r="S343" s="6"/>
      <c r="T343" s="6"/>
      <c r="U343" s="22" t="str">
        <f aca="false">IF(OR($Q343="",$Q343="OK",$Q343="Not set",NOT(ISNUMBER($G343))),"",ROUND($G343*IF($Q343="Danger",Lists!$M$15,Lists!$M$16),0))</f>
        <v/>
      </c>
      <c r="V343" s="22" t="str">
        <f aca="false">IF($U343="","",IF(OR($Q343="Danger",$U343&gt;=Lists!$M$10),"P1",IF($U343&gt;=Lists!$M$11,"P2","P3")))</f>
        <v/>
      </c>
      <c r="W343" s="24" t="str">
        <f aca="false">IF(OR($V343="",$B343=""),"",$B343+INDEX(Lists!$N$10:$N$12,MATCH($V343,Lists!$L$10:$L$12,0)))</f>
        <v/>
      </c>
      <c r="X343" s="19"/>
      <c r="Y343" s="19"/>
      <c r="Z343" s="19"/>
      <c r="AA343" s="21"/>
      <c r="AB343" s="19"/>
      <c r="AC343" s="22" t="str">
        <f aca="true">IF(OR($U343="",$B343=""),"",IF($AA343&lt;&gt;"",$AA343-$B343,TODAY()-$B343))</f>
        <v/>
      </c>
      <c r="AD343" s="22" t="str">
        <f aca="true">IF($W343="","",IF($Y343="Closed",IF($AA343="","Closed",IF($AA343&lt;=$W343,"Closed on time","Closed late")),IF(TODAY()&gt;$W343,"Overdue","Within time")))</f>
        <v/>
      </c>
      <c r="AE343" s="6"/>
      <c r="AF343" s="19"/>
      <c r="AG343" s="19"/>
      <c r="AH343" s="19"/>
      <c r="AI343" s="19"/>
      <c r="AJ343" s="19"/>
    </row>
    <row r="344" customFormat="false" ht="15" hidden="false" customHeight="false" outlineLevel="0" collapsed="false">
      <c r="A344" s="22" t="str">
        <f aca="false">IF($C344="","","R"&amp;TEXT(ROW()-4,"00000"))</f>
        <v/>
      </c>
      <c r="B344" s="21"/>
      <c r="C344" s="19"/>
      <c r="D344" s="22" t="str">
        <f aca="false">IF($C344="","",IFERROR(INDEX(Asset_Register!$C$5:$C$1000,MATCH($C344,Asset_Register!$A$5:$A$1000,0)),"Not in register"))</f>
        <v/>
      </c>
      <c r="E344" s="22" t="str">
        <f aca="false">IF($C344="","",IFERROR(INDEX(Asset_Register!$D$5:$D$1000,MATCH($C344,Asset_Register!$A$5:$A$1000,0)),"Not in register"))</f>
        <v/>
      </c>
      <c r="F344" s="22" t="str">
        <f aca="false">IF($C344="","",IFERROR(INDEX(Asset_Register!$R$5:$R$1000,MATCH($C344,Asset_Register!$A$5:$A$1000,0)),"Not in register"))</f>
        <v/>
      </c>
      <c r="G344" s="22" t="str">
        <f aca="false">IF($C344="","",IFERROR(INDEX(Asset_Register!$Q$5:$Q$1000,MATCH($C344,Asset_Register!$A$5:$A$1000,0)),"Not in register"))</f>
        <v/>
      </c>
      <c r="H344" s="19"/>
      <c r="I344" s="19"/>
      <c r="J344" s="6"/>
      <c r="K344" s="19"/>
      <c r="L344" s="19"/>
      <c r="M344" s="19"/>
      <c r="N344" s="19"/>
      <c r="O344" s="19"/>
      <c r="P344" s="19"/>
      <c r="Q344" s="22" t="str">
        <f aca="false">IF($C344="","",IF($P344&lt;&gt;"",$P344,IF(AND(ISNUMBER($K344),ISNUMBER($M344),ISNUMBER($N344)),IF($O344="Lower is worse",IF($K344&lt;=$N344,"Danger",IF($K344&lt;=$M344,"Alert","OK")),IF($K344&gt;=$N344,"Danger",IF($K344&gt;=$M344,"Alert","OK"))),"Not set")))</f>
        <v/>
      </c>
      <c r="R344" s="22" t="str">
        <f aca="false">IF(OR($Q344="",$Q344="Not set"),"",MATCH($Q344,Lists!$F$2:$F$4,0)-1)</f>
        <v/>
      </c>
      <c r="S344" s="6"/>
      <c r="T344" s="6"/>
      <c r="U344" s="22" t="str">
        <f aca="false">IF(OR($Q344="",$Q344="OK",$Q344="Not set",NOT(ISNUMBER($G344))),"",ROUND($G344*IF($Q344="Danger",Lists!$M$15,Lists!$M$16),0))</f>
        <v/>
      </c>
      <c r="V344" s="22" t="str">
        <f aca="false">IF($U344="","",IF(OR($Q344="Danger",$U344&gt;=Lists!$M$10),"P1",IF($U344&gt;=Lists!$M$11,"P2","P3")))</f>
        <v/>
      </c>
      <c r="W344" s="24" t="str">
        <f aca="false">IF(OR($V344="",$B344=""),"",$B344+INDEX(Lists!$N$10:$N$12,MATCH($V344,Lists!$L$10:$L$12,0)))</f>
        <v/>
      </c>
      <c r="X344" s="19"/>
      <c r="Y344" s="19"/>
      <c r="Z344" s="19"/>
      <c r="AA344" s="21"/>
      <c r="AB344" s="19"/>
      <c r="AC344" s="22" t="str">
        <f aca="true">IF(OR($U344="",$B344=""),"",IF($AA344&lt;&gt;"",$AA344-$B344,TODAY()-$B344))</f>
        <v/>
      </c>
      <c r="AD344" s="22" t="str">
        <f aca="true">IF($W344="","",IF($Y344="Closed",IF($AA344="","Closed",IF($AA344&lt;=$W344,"Closed on time","Closed late")),IF(TODAY()&gt;$W344,"Overdue","Within time")))</f>
        <v/>
      </c>
      <c r="AE344" s="6"/>
      <c r="AF344" s="19"/>
      <c r="AG344" s="19"/>
      <c r="AH344" s="19"/>
      <c r="AI344" s="19"/>
      <c r="AJ344" s="19"/>
    </row>
    <row r="345" customFormat="false" ht="15" hidden="false" customHeight="false" outlineLevel="0" collapsed="false">
      <c r="A345" s="22" t="str">
        <f aca="false">IF($C345="","","R"&amp;TEXT(ROW()-4,"00000"))</f>
        <v/>
      </c>
      <c r="B345" s="21"/>
      <c r="C345" s="19"/>
      <c r="D345" s="22" t="str">
        <f aca="false">IF($C345="","",IFERROR(INDEX(Asset_Register!$C$5:$C$1000,MATCH($C345,Asset_Register!$A$5:$A$1000,0)),"Not in register"))</f>
        <v/>
      </c>
      <c r="E345" s="22" t="str">
        <f aca="false">IF($C345="","",IFERROR(INDEX(Asset_Register!$D$5:$D$1000,MATCH($C345,Asset_Register!$A$5:$A$1000,0)),"Not in register"))</f>
        <v/>
      </c>
      <c r="F345" s="22" t="str">
        <f aca="false">IF($C345="","",IFERROR(INDEX(Asset_Register!$R$5:$R$1000,MATCH($C345,Asset_Register!$A$5:$A$1000,0)),"Not in register"))</f>
        <v/>
      </c>
      <c r="G345" s="22" t="str">
        <f aca="false">IF($C345="","",IFERROR(INDEX(Asset_Register!$Q$5:$Q$1000,MATCH($C345,Asset_Register!$A$5:$A$1000,0)),"Not in register"))</f>
        <v/>
      </c>
      <c r="H345" s="19"/>
      <c r="I345" s="19"/>
      <c r="J345" s="6"/>
      <c r="K345" s="19"/>
      <c r="L345" s="19"/>
      <c r="M345" s="19"/>
      <c r="N345" s="19"/>
      <c r="O345" s="19"/>
      <c r="P345" s="19"/>
      <c r="Q345" s="22" t="str">
        <f aca="false">IF($C345="","",IF($P345&lt;&gt;"",$P345,IF(AND(ISNUMBER($K345),ISNUMBER($M345),ISNUMBER($N345)),IF($O345="Lower is worse",IF($K345&lt;=$N345,"Danger",IF($K345&lt;=$M345,"Alert","OK")),IF($K345&gt;=$N345,"Danger",IF($K345&gt;=$M345,"Alert","OK"))),"Not set")))</f>
        <v/>
      </c>
      <c r="R345" s="22" t="str">
        <f aca="false">IF(OR($Q345="",$Q345="Not set"),"",MATCH($Q345,Lists!$F$2:$F$4,0)-1)</f>
        <v/>
      </c>
      <c r="S345" s="6"/>
      <c r="T345" s="6"/>
      <c r="U345" s="22" t="str">
        <f aca="false">IF(OR($Q345="",$Q345="OK",$Q345="Not set",NOT(ISNUMBER($G345))),"",ROUND($G345*IF($Q345="Danger",Lists!$M$15,Lists!$M$16),0))</f>
        <v/>
      </c>
      <c r="V345" s="22" t="str">
        <f aca="false">IF($U345="","",IF(OR($Q345="Danger",$U345&gt;=Lists!$M$10),"P1",IF($U345&gt;=Lists!$M$11,"P2","P3")))</f>
        <v/>
      </c>
      <c r="W345" s="24" t="str">
        <f aca="false">IF(OR($V345="",$B345=""),"",$B345+INDEX(Lists!$N$10:$N$12,MATCH($V345,Lists!$L$10:$L$12,0)))</f>
        <v/>
      </c>
      <c r="X345" s="19"/>
      <c r="Y345" s="19"/>
      <c r="Z345" s="19"/>
      <c r="AA345" s="21"/>
      <c r="AB345" s="19"/>
      <c r="AC345" s="22" t="str">
        <f aca="true">IF(OR($U345="",$B345=""),"",IF($AA345&lt;&gt;"",$AA345-$B345,TODAY()-$B345))</f>
        <v/>
      </c>
      <c r="AD345" s="22" t="str">
        <f aca="true">IF($W345="","",IF($Y345="Closed",IF($AA345="","Closed",IF($AA345&lt;=$W345,"Closed on time","Closed late")),IF(TODAY()&gt;$W345,"Overdue","Within time")))</f>
        <v/>
      </c>
      <c r="AE345" s="6"/>
      <c r="AF345" s="19"/>
      <c r="AG345" s="19"/>
      <c r="AH345" s="19"/>
      <c r="AI345" s="19"/>
      <c r="AJ345" s="19"/>
    </row>
    <row r="346" customFormat="false" ht="15" hidden="false" customHeight="false" outlineLevel="0" collapsed="false">
      <c r="A346" s="22" t="str">
        <f aca="false">IF($C346="","","R"&amp;TEXT(ROW()-4,"00000"))</f>
        <v/>
      </c>
      <c r="B346" s="21"/>
      <c r="C346" s="19"/>
      <c r="D346" s="22" t="str">
        <f aca="false">IF($C346="","",IFERROR(INDEX(Asset_Register!$C$5:$C$1000,MATCH($C346,Asset_Register!$A$5:$A$1000,0)),"Not in register"))</f>
        <v/>
      </c>
      <c r="E346" s="22" t="str">
        <f aca="false">IF($C346="","",IFERROR(INDEX(Asset_Register!$D$5:$D$1000,MATCH($C346,Asset_Register!$A$5:$A$1000,0)),"Not in register"))</f>
        <v/>
      </c>
      <c r="F346" s="22" t="str">
        <f aca="false">IF($C346="","",IFERROR(INDEX(Asset_Register!$R$5:$R$1000,MATCH($C346,Asset_Register!$A$5:$A$1000,0)),"Not in register"))</f>
        <v/>
      </c>
      <c r="G346" s="22" t="str">
        <f aca="false">IF($C346="","",IFERROR(INDEX(Asset_Register!$Q$5:$Q$1000,MATCH($C346,Asset_Register!$A$5:$A$1000,0)),"Not in register"))</f>
        <v/>
      </c>
      <c r="H346" s="19"/>
      <c r="I346" s="19"/>
      <c r="J346" s="6"/>
      <c r="K346" s="19"/>
      <c r="L346" s="19"/>
      <c r="M346" s="19"/>
      <c r="N346" s="19"/>
      <c r="O346" s="19"/>
      <c r="P346" s="19"/>
      <c r="Q346" s="22" t="str">
        <f aca="false">IF($C346="","",IF($P346&lt;&gt;"",$P346,IF(AND(ISNUMBER($K346),ISNUMBER($M346),ISNUMBER($N346)),IF($O346="Lower is worse",IF($K346&lt;=$N346,"Danger",IF($K346&lt;=$M346,"Alert","OK")),IF($K346&gt;=$N346,"Danger",IF($K346&gt;=$M346,"Alert","OK"))),"Not set")))</f>
        <v/>
      </c>
      <c r="R346" s="22" t="str">
        <f aca="false">IF(OR($Q346="",$Q346="Not set"),"",MATCH($Q346,Lists!$F$2:$F$4,0)-1)</f>
        <v/>
      </c>
      <c r="S346" s="6"/>
      <c r="T346" s="6"/>
      <c r="U346" s="22" t="str">
        <f aca="false">IF(OR($Q346="",$Q346="OK",$Q346="Not set",NOT(ISNUMBER($G346))),"",ROUND($G346*IF($Q346="Danger",Lists!$M$15,Lists!$M$16),0))</f>
        <v/>
      </c>
      <c r="V346" s="22" t="str">
        <f aca="false">IF($U346="","",IF(OR($Q346="Danger",$U346&gt;=Lists!$M$10),"P1",IF($U346&gt;=Lists!$M$11,"P2","P3")))</f>
        <v/>
      </c>
      <c r="W346" s="24" t="str">
        <f aca="false">IF(OR($V346="",$B346=""),"",$B346+INDEX(Lists!$N$10:$N$12,MATCH($V346,Lists!$L$10:$L$12,0)))</f>
        <v/>
      </c>
      <c r="X346" s="19"/>
      <c r="Y346" s="19"/>
      <c r="Z346" s="19"/>
      <c r="AA346" s="21"/>
      <c r="AB346" s="19"/>
      <c r="AC346" s="22" t="str">
        <f aca="true">IF(OR($U346="",$B346=""),"",IF($AA346&lt;&gt;"",$AA346-$B346,TODAY()-$B346))</f>
        <v/>
      </c>
      <c r="AD346" s="22" t="str">
        <f aca="true">IF($W346="","",IF($Y346="Closed",IF($AA346="","Closed",IF($AA346&lt;=$W346,"Closed on time","Closed late")),IF(TODAY()&gt;$W346,"Overdue","Within time")))</f>
        <v/>
      </c>
      <c r="AE346" s="6"/>
      <c r="AF346" s="19"/>
      <c r="AG346" s="19"/>
      <c r="AH346" s="19"/>
      <c r="AI346" s="19"/>
      <c r="AJ346" s="19"/>
    </row>
    <row r="347" customFormat="false" ht="15" hidden="false" customHeight="false" outlineLevel="0" collapsed="false">
      <c r="A347" s="22" t="str">
        <f aca="false">IF($C347="","","R"&amp;TEXT(ROW()-4,"00000"))</f>
        <v/>
      </c>
      <c r="B347" s="21"/>
      <c r="C347" s="19"/>
      <c r="D347" s="22" t="str">
        <f aca="false">IF($C347="","",IFERROR(INDEX(Asset_Register!$C$5:$C$1000,MATCH($C347,Asset_Register!$A$5:$A$1000,0)),"Not in register"))</f>
        <v/>
      </c>
      <c r="E347" s="22" t="str">
        <f aca="false">IF($C347="","",IFERROR(INDEX(Asset_Register!$D$5:$D$1000,MATCH($C347,Asset_Register!$A$5:$A$1000,0)),"Not in register"))</f>
        <v/>
      </c>
      <c r="F347" s="22" t="str">
        <f aca="false">IF($C347="","",IFERROR(INDEX(Asset_Register!$R$5:$R$1000,MATCH($C347,Asset_Register!$A$5:$A$1000,0)),"Not in register"))</f>
        <v/>
      </c>
      <c r="G347" s="22" t="str">
        <f aca="false">IF($C347="","",IFERROR(INDEX(Asset_Register!$Q$5:$Q$1000,MATCH($C347,Asset_Register!$A$5:$A$1000,0)),"Not in register"))</f>
        <v/>
      </c>
      <c r="H347" s="19"/>
      <c r="I347" s="19"/>
      <c r="J347" s="6"/>
      <c r="K347" s="19"/>
      <c r="L347" s="19"/>
      <c r="M347" s="19"/>
      <c r="N347" s="19"/>
      <c r="O347" s="19"/>
      <c r="P347" s="19"/>
      <c r="Q347" s="22" t="str">
        <f aca="false">IF($C347="","",IF($P347&lt;&gt;"",$P347,IF(AND(ISNUMBER($K347),ISNUMBER($M347),ISNUMBER($N347)),IF($O347="Lower is worse",IF($K347&lt;=$N347,"Danger",IF($K347&lt;=$M347,"Alert","OK")),IF($K347&gt;=$N347,"Danger",IF($K347&gt;=$M347,"Alert","OK"))),"Not set")))</f>
        <v/>
      </c>
      <c r="R347" s="22" t="str">
        <f aca="false">IF(OR($Q347="",$Q347="Not set"),"",MATCH($Q347,Lists!$F$2:$F$4,0)-1)</f>
        <v/>
      </c>
      <c r="S347" s="6"/>
      <c r="T347" s="6"/>
      <c r="U347" s="22" t="str">
        <f aca="false">IF(OR($Q347="",$Q347="OK",$Q347="Not set",NOT(ISNUMBER($G347))),"",ROUND($G347*IF($Q347="Danger",Lists!$M$15,Lists!$M$16),0))</f>
        <v/>
      </c>
      <c r="V347" s="22" t="str">
        <f aca="false">IF($U347="","",IF(OR($Q347="Danger",$U347&gt;=Lists!$M$10),"P1",IF($U347&gt;=Lists!$M$11,"P2","P3")))</f>
        <v/>
      </c>
      <c r="W347" s="24" t="str">
        <f aca="false">IF(OR($V347="",$B347=""),"",$B347+INDEX(Lists!$N$10:$N$12,MATCH($V347,Lists!$L$10:$L$12,0)))</f>
        <v/>
      </c>
      <c r="X347" s="19"/>
      <c r="Y347" s="19"/>
      <c r="Z347" s="19"/>
      <c r="AA347" s="21"/>
      <c r="AB347" s="19"/>
      <c r="AC347" s="22" t="str">
        <f aca="true">IF(OR($U347="",$B347=""),"",IF($AA347&lt;&gt;"",$AA347-$B347,TODAY()-$B347))</f>
        <v/>
      </c>
      <c r="AD347" s="22" t="str">
        <f aca="true">IF($W347="","",IF($Y347="Closed",IF($AA347="","Closed",IF($AA347&lt;=$W347,"Closed on time","Closed late")),IF(TODAY()&gt;$W347,"Overdue","Within time")))</f>
        <v/>
      </c>
      <c r="AE347" s="6"/>
      <c r="AF347" s="19"/>
      <c r="AG347" s="19"/>
      <c r="AH347" s="19"/>
      <c r="AI347" s="19"/>
      <c r="AJ347" s="19"/>
    </row>
    <row r="348" customFormat="false" ht="15" hidden="false" customHeight="false" outlineLevel="0" collapsed="false">
      <c r="A348" s="22" t="str">
        <f aca="false">IF($C348="","","R"&amp;TEXT(ROW()-4,"00000"))</f>
        <v/>
      </c>
      <c r="B348" s="21"/>
      <c r="C348" s="19"/>
      <c r="D348" s="22" t="str">
        <f aca="false">IF($C348="","",IFERROR(INDEX(Asset_Register!$C$5:$C$1000,MATCH($C348,Asset_Register!$A$5:$A$1000,0)),"Not in register"))</f>
        <v/>
      </c>
      <c r="E348" s="22" t="str">
        <f aca="false">IF($C348="","",IFERROR(INDEX(Asset_Register!$D$5:$D$1000,MATCH($C348,Asset_Register!$A$5:$A$1000,0)),"Not in register"))</f>
        <v/>
      </c>
      <c r="F348" s="22" t="str">
        <f aca="false">IF($C348="","",IFERROR(INDEX(Asset_Register!$R$5:$R$1000,MATCH($C348,Asset_Register!$A$5:$A$1000,0)),"Not in register"))</f>
        <v/>
      </c>
      <c r="G348" s="22" t="str">
        <f aca="false">IF($C348="","",IFERROR(INDEX(Asset_Register!$Q$5:$Q$1000,MATCH($C348,Asset_Register!$A$5:$A$1000,0)),"Not in register"))</f>
        <v/>
      </c>
      <c r="H348" s="19"/>
      <c r="I348" s="19"/>
      <c r="J348" s="6"/>
      <c r="K348" s="19"/>
      <c r="L348" s="19"/>
      <c r="M348" s="19"/>
      <c r="N348" s="19"/>
      <c r="O348" s="19"/>
      <c r="P348" s="19"/>
      <c r="Q348" s="22" t="str">
        <f aca="false">IF($C348="","",IF($P348&lt;&gt;"",$P348,IF(AND(ISNUMBER($K348),ISNUMBER($M348),ISNUMBER($N348)),IF($O348="Lower is worse",IF($K348&lt;=$N348,"Danger",IF($K348&lt;=$M348,"Alert","OK")),IF($K348&gt;=$N348,"Danger",IF($K348&gt;=$M348,"Alert","OK"))),"Not set")))</f>
        <v/>
      </c>
      <c r="R348" s="22" t="str">
        <f aca="false">IF(OR($Q348="",$Q348="Not set"),"",MATCH($Q348,Lists!$F$2:$F$4,0)-1)</f>
        <v/>
      </c>
      <c r="S348" s="6"/>
      <c r="T348" s="6"/>
      <c r="U348" s="22" t="str">
        <f aca="false">IF(OR($Q348="",$Q348="OK",$Q348="Not set",NOT(ISNUMBER($G348))),"",ROUND($G348*IF($Q348="Danger",Lists!$M$15,Lists!$M$16),0))</f>
        <v/>
      </c>
      <c r="V348" s="22" t="str">
        <f aca="false">IF($U348="","",IF(OR($Q348="Danger",$U348&gt;=Lists!$M$10),"P1",IF($U348&gt;=Lists!$M$11,"P2","P3")))</f>
        <v/>
      </c>
      <c r="W348" s="24" t="str">
        <f aca="false">IF(OR($V348="",$B348=""),"",$B348+INDEX(Lists!$N$10:$N$12,MATCH($V348,Lists!$L$10:$L$12,0)))</f>
        <v/>
      </c>
      <c r="X348" s="19"/>
      <c r="Y348" s="19"/>
      <c r="Z348" s="19"/>
      <c r="AA348" s="21"/>
      <c r="AB348" s="19"/>
      <c r="AC348" s="22" t="str">
        <f aca="true">IF(OR($U348="",$B348=""),"",IF($AA348&lt;&gt;"",$AA348-$B348,TODAY()-$B348))</f>
        <v/>
      </c>
      <c r="AD348" s="22" t="str">
        <f aca="true">IF($W348="","",IF($Y348="Closed",IF($AA348="","Closed",IF($AA348&lt;=$W348,"Closed on time","Closed late")),IF(TODAY()&gt;$W348,"Overdue","Within time")))</f>
        <v/>
      </c>
      <c r="AE348" s="6"/>
      <c r="AF348" s="19"/>
      <c r="AG348" s="19"/>
      <c r="AH348" s="19"/>
      <c r="AI348" s="19"/>
      <c r="AJ348" s="19"/>
    </row>
    <row r="349" customFormat="false" ht="15" hidden="false" customHeight="false" outlineLevel="0" collapsed="false">
      <c r="A349" s="22" t="str">
        <f aca="false">IF($C349="","","R"&amp;TEXT(ROW()-4,"00000"))</f>
        <v/>
      </c>
      <c r="B349" s="21"/>
      <c r="C349" s="19"/>
      <c r="D349" s="22" t="str">
        <f aca="false">IF($C349="","",IFERROR(INDEX(Asset_Register!$C$5:$C$1000,MATCH($C349,Asset_Register!$A$5:$A$1000,0)),"Not in register"))</f>
        <v/>
      </c>
      <c r="E349" s="22" t="str">
        <f aca="false">IF($C349="","",IFERROR(INDEX(Asset_Register!$D$5:$D$1000,MATCH($C349,Asset_Register!$A$5:$A$1000,0)),"Not in register"))</f>
        <v/>
      </c>
      <c r="F349" s="22" t="str">
        <f aca="false">IF($C349="","",IFERROR(INDEX(Asset_Register!$R$5:$R$1000,MATCH($C349,Asset_Register!$A$5:$A$1000,0)),"Not in register"))</f>
        <v/>
      </c>
      <c r="G349" s="22" t="str">
        <f aca="false">IF($C349="","",IFERROR(INDEX(Asset_Register!$Q$5:$Q$1000,MATCH($C349,Asset_Register!$A$5:$A$1000,0)),"Not in register"))</f>
        <v/>
      </c>
      <c r="H349" s="19"/>
      <c r="I349" s="19"/>
      <c r="J349" s="6"/>
      <c r="K349" s="19"/>
      <c r="L349" s="19"/>
      <c r="M349" s="19"/>
      <c r="N349" s="19"/>
      <c r="O349" s="19"/>
      <c r="P349" s="19"/>
      <c r="Q349" s="22" t="str">
        <f aca="false">IF($C349="","",IF($P349&lt;&gt;"",$P349,IF(AND(ISNUMBER($K349),ISNUMBER($M349),ISNUMBER($N349)),IF($O349="Lower is worse",IF($K349&lt;=$N349,"Danger",IF($K349&lt;=$M349,"Alert","OK")),IF($K349&gt;=$N349,"Danger",IF($K349&gt;=$M349,"Alert","OK"))),"Not set")))</f>
        <v/>
      </c>
      <c r="R349" s="22" t="str">
        <f aca="false">IF(OR($Q349="",$Q349="Not set"),"",MATCH($Q349,Lists!$F$2:$F$4,0)-1)</f>
        <v/>
      </c>
      <c r="S349" s="6"/>
      <c r="T349" s="6"/>
      <c r="U349" s="22" t="str">
        <f aca="false">IF(OR($Q349="",$Q349="OK",$Q349="Not set",NOT(ISNUMBER($G349))),"",ROUND($G349*IF($Q349="Danger",Lists!$M$15,Lists!$M$16),0))</f>
        <v/>
      </c>
      <c r="V349" s="22" t="str">
        <f aca="false">IF($U349="","",IF(OR($Q349="Danger",$U349&gt;=Lists!$M$10),"P1",IF($U349&gt;=Lists!$M$11,"P2","P3")))</f>
        <v/>
      </c>
      <c r="W349" s="24" t="str">
        <f aca="false">IF(OR($V349="",$B349=""),"",$B349+INDEX(Lists!$N$10:$N$12,MATCH($V349,Lists!$L$10:$L$12,0)))</f>
        <v/>
      </c>
      <c r="X349" s="19"/>
      <c r="Y349" s="19"/>
      <c r="Z349" s="19"/>
      <c r="AA349" s="21"/>
      <c r="AB349" s="19"/>
      <c r="AC349" s="22" t="str">
        <f aca="true">IF(OR($U349="",$B349=""),"",IF($AA349&lt;&gt;"",$AA349-$B349,TODAY()-$B349))</f>
        <v/>
      </c>
      <c r="AD349" s="22" t="str">
        <f aca="true">IF($W349="","",IF($Y349="Closed",IF($AA349="","Closed",IF($AA349&lt;=$W349,"Closed on time","Closed late")),IF(TODAY()&gt;$W349,"Overdue","Within time")))</f>
        <v/>
      </c>
      <c r="AE349" s="6"/>
      <c r="AF349" s="19"/>
      <c r="AG349" s="19"/>
      <c r="AH349" s="19"/>
      <c r="AI349" s="19"/>
      <c r="AJ349" s="19"/>
    </row>
    <row r="350" customFormat="false" ht="15" hidden="false" customHeight="false" outlineLevel="0" collapsed="false">
      <c r="A350" s="22" t="str">
        <f aca="false">IF($C350="","","R"&amp;TEXT(ROW()-4,"00000"))</f>
        <v/>
      </c>
      <c r="B350" s="21"/>
      <c r="C350" s="19"/>
      <c r="D350" s="22" t="str">
        <f aca="false">IF($C350="","",IFERROR(INDEX(Asset_Register!$C$5:$C$1000,MATCH($C350,Asset_Register!$A$5:$A$1000,0)),"Not in register"))</f>
        <v/>
      </c>
      <c r="E350" s="22" t="str">
        <f aca="false">IF($C350="","",IFERROR(INDEX(Asset_Register!$D$5:$D$1000,MATCH($C350,Asset_Register!$A$5:$A$1000,0)),"Not in register"))</f>
        <v/>
      </c>
      <c r="F350" s="22" t="str">
        <f aca="false">IF($C350="","",IFERROR(INDEX(Asset_Register!$R$5:$R$1000,MATCH($C350,Asset_Register!$A$5:$A$1000,0)),"Not in register"))</f>
        <v/>
      </c>
      <c r="G350" s="22" t="str">
        <f aca="false">IF($C350="","",IFERROR(INDEX(Asset_Register!$Q$5:$Q$1000,MATCH($C350,Asset_Register!$A$5:$A$1000,0)),"Not in register"))</f>
        <v/>
      </c>
      <c r="H350" s="19"/>
      <c r="I350" s="19"/>
      <c r="J350" s="6"/>
      <c r="K350" s="19"/>
      <c r="L350" s="19"/>
      <c r="M350" s="19"/>
      <c r="N350" s="19"/>
      <c r="O350" s="19"/>
      <c r="P350" s="19"/>
      <c r="Q350" s="22" t="str">
        <f aca="false">IF($C350="","",IF($P350&lt;&gt;"",$P350,IF(AND(ISNUMBER($K350),ISNUMBER($M350),ISNUMBER($N350)),IF($O350="Lower is worse",IF($K350&lt;=$N350,"Danger",IF($K350&lt;=$M350,"Alert","OK")),IF($K350&gt;=$N350,"Danger",IF($K350&gt;=$M350,"Alert","OK"))),"Not set")))</f>
        <v/>
      </c>
      <c r="R350" s="22" t="str">
        <f aca="false">IF(OR($Q350="",$Q350="Not set"),"",MATCH($Q350,Lists!$F$2:$F$4,0)-1)</f>
        <v/>
      </c>
      <c r="S350" s="6"/>
      <c r="T350" s="6"/>
      <c r="U350" s="22" t="str">
        <f aca="false">IF(OR($Q350="",$Q350="OK",$Q350="Not set",NOT(ISNUMBER($G350))),"",ROUND($G350*IF($Q350="Danger",Lists!$M$15,Lists!$M$16),0))</f>
        <v/>
      </c>
      <c r="V350" s="22" t="str">
        <f aca="false">IF($U350="","",IF(OR($Q350="Danger",$U350&gt;=Lists!$M$10),"P1",IF($U350&gt;=Lists!$M$11,"P2","P3")))</f>
        <v/>
      </c>
      <c r="W350" s="24" t="str">
        <f aca="false">IF(OR($V350="",$B350=""),"",$B350+INDEX(Lists!$N$10:$N$12,MATCH($V350,Lists!$L$10:$L$12,0)))</f>
        <v/>
      </c>
      <c r="X350" s="19"/>
      <c r="Y350" s="19"/>
      <c r="Z350" s="19"/>
      <c r="AA350" s="21"/>
      <c r="AB350" s="19"/>
      <c r="AC350" s="22" t="str">
        <f aca="true">IF(OR($U350="",$B350=""),"",IF($AA350&lt;&gt;"",$AA350-$B350,TODAY()-$B350))</f>
        <v/>
      </c>
      <c r="AD350" s="22" t="str">
        <f aca="true">IF($W350="","",IF($Y350="Closed",IF($AA350="","Closed",IF($AA350&lt;=$W350,"Closed on time","Closed late")),IF(TODAY()&gt;$W350,"Overdue","Within time")))</f>
        <v/>
      </c>
      <c r="AE350" s="6"/>
      <c r="AF350" s="19"/>
      <c r="AG350" s="19"/>
      <c r="AH350" s="19"/>
      <c r="AI350" s="19"/>
      <c r="AJ350" s="19"/>
    </row>
    <row r="351" customFormat="false" ht="15" hidden="false" customHeight="false" outlineLevel="0" collapsed="false">
      <c r="A351" s="22" t="str">
        <f aca="false">IF($C351="","","R"&amp;TEXT(ROW()-4,"00000"))</f>
        <v/>
      </c>
      <c r="B351" s="21"/>
      <c r="C351" s="19"/>
      <c r="D351" s="22" t="str">
        <f aca="false">IF($C351="","",IFERROR(INDEX(Asset_Register!$C$5:$C$1000,MATCH($C351,Asset_Register!$A$5:$A$1000,0)),"Not in register"))</f>
        <v/>
      </c>
      <c r="E351" s="22" t="str">
        <f aca="false">IF($C351="","",IFERROR(INDEX(Asset_Register!$D$5:$D$1000,MATCH($C351,Asset_Register!$A$5:$A$1000,0)),"Not in register"))</f>
        <v/>
      </c>
      <c r="F351" s="22" t="str">
        <f aca="false">IF($C351="","",IFERROR(INDEX(Asset_Register!$R$5:$R$1000,MATCH($C351,Asset_Register!$A$5:$A$1000,0)),"Not in register"))</f>
        <v/>
      </c>
      <c r="G351" s="22" t="str">
        <f aca="false">IF($C351="","",IFERROR(INDEX(Asset_Register!$Q$5:$Q$1000,MATCH($C351,Asset_Register!$A$5:$A$1000,0)),"Not in register"))</f>
        <v/>
      </c>
      <c r="H351" s="19"/>
      <c r="I351" s="19"/>
      <c r="J351" s="6"/>
      <c r="K351" s="19"/>
      <c r="L351" s="19"/>
      <c r="M351" s="19"/>
      <c r="N351" s="19"/>
      <c r="O351" s="19"/>
      <c r="P351" s="19"/>
      <c r="Q351" s="22" t="str">
        <f aca="false">IF($C351="","",IF($P351&lt;&gt;"",$P351,IF(AND(ISNUMBER($K351),ISNUMBER($M351),ISNUMBER($N351)),IF($O351="Lower is worse",IF($K351&lt;=$N351,"Danger",IF($K351&lt;=$M351,"Alert","OK")),IF($K351&gt;=$N351,"Danger",IF($K351&gt;=$M351,"Alert","OK"))),"Not set")))</f>
        <v/>
      </c>
      <c r="R351" s="22" t="str">
        <f aca="false">IF(OR($Q351="",$Q351="Not set"),"",MATCH($Q351,Lists!$F$2:$F$4,0)-1)</f>
        <v/>
      </c>
      <c r="S351" s="6"/>
      <c r="T351" s="6"/>
      <c r="U351" s="22" t="str">
        <f aca="false">IF(OR($Q351="",$Q351="OK",$Q351="Not set",NOT(ISNUMBER($G351))),"",ROUND($G351*IF($Q351="Danger",Lists!$M$15,Lists!$M$16),0))</f>
        <v/>
      </c>
      <c r="V351" s="22" t="str">
        <f aca="false">IF($U351="","",IF(OR($Q351="Danger",$U351&gt;=Lists!$M$10),"P1",IF($U351&gt;=Lists!$M$11,"P2","P3")))</f>
        <v/>
      </c>
      <c r="W351" s="24" t="str">
        <f aca="false">IF(OR($V351="",$B351=""),"",$B351+INDEX(Lists!$N$10:$N$12,MATCH($V351,Lists!$L$10:$L$12,0)))</f>
        <v/>
      </c>
      <c r="X351" s="19"/>
      <c r="Y351" s="19"/>
      <c r="Z351" s="19"/>
      <c r="AA351" s="21"/>
      <c r="AB351" s="19"/>
      <c r="AC351" s="22" t="str">
        <f aca="true">IF(OR($U351="",$B351=""),"",IF($AA351&lt;&gt;"",$AA351-$B351,TODAY()-$B351))</f>
        <v/>
      </c>
      <c r="AD351" s="22" t="str">
        <f aca="true">IF($W351="","",IF($Y351="Closed",IF($AA351="","Closed",IF($AA351&lt;=$W351,"Closed on time","Closed late")),IF(TODAY()&gt;$W351,"Overdue","Within time")))</f>
        <v/>
      </c>
      <c r="AE351" s="6"/>
      <c r="AF351" s="19"/>
      <c r="AG351" s="19"/>
      <c r="AH351" s="19"/>
      <c r="AI351" s="19"/>
      <c r="AJ351" s="19"/>
    </row>
    <row r="352" customFormat="false" ht="15" hidden="false" customHeight="false" outlineLevel="0" collapsed="false">
      <c r="A352" s="22" t="str">
        <f aca="false">IF($C352="","","R"&amp;TEXT(ROW()-4,"00000"))</f>
        <v/>
      </c>
      <c r="B352" s="21"/>
      <c r="C352" s="19"/>
      <c r="D352" s="22" t="str">
        <f aca="false">IF($C352="","",IFERROR(INDEX(Asset_Register!$C$5:$C$1000,MATCH($C352,Asset_Register!$A$5:$A$1000,0)),"Not in register"))</f>
        <v/>
      </c>
      <c r="E352" s="22" t="str">
        <f aca="false">IF($C352="","",IFERROR(INDEX(Asset_Register!$D$5:$D$1000,MATCH($C352,Asset_Register!$A$5:$A$1000,0)),"Not in register"))</f>
        <v/>
      </c>
      <c r="F352" s="22" t="str">
        <f aca="false">IF($C352="","",IFERROR(INDEX(Asset_Register!$R$5:$R$1000,MATCH($C352,Asset_Register!$A$5:$A$1000,0)),"Not in register"))</f>
        <v/>
      </c>
      <c r="G352" s="22" t="str">
        <f aca="false">IF($C352="","",IFERROR(INDEX(Asset_Register!$Q$5:$Q$1000,MATCH($C352,Asset_Register!$A$5:$A$1000,0)),"Not in register"))</f>
        <v/>
      </c>
      <c r="H352" s="19"/>
      <c r="I352" s="19"/>
      <c r="J352" s="6"/>
      <c r="K352" s="19"/>
      <c r="L352" s="19"/>
      <c r="M352" s="19"/>
      <c r="N352" s="19"/>
      <c r="O352" s="19"/>
      <c r="P352" s="19"/>
      <c r="Q352" s="22" t="str">
        <f aca="false">IF($C352="","",IF($P352&lt;&gt;"",$P352,IF(AND(ISNUMBER($K352),ISNUMBER($M352),ISNUMBER($N352)),IF($O352="Lower is worse",IF($K352&lt;=$N352,"Danger",IF($K352&lt;=$M352,"Alert","OK")),IF($K352&gt;=$N352,"Danger",IF($K352&gt;=$M352,"Alert","OK"))),"Not set")))</f>
        <v/>
      </c>
      <c r="R352" s="22" t="str">
        <f aca="false">IF(OR($Q352="",$Q352="Not set"),"",MATCH($Q352,Lists!$F$2:$F$4,0)-1)</f>
        <v/>
      </c>
      <c r="S352" s="6"/>
      <c r="T352" s="6"/>
      <c r="U352" s="22" t="str">
        <f aca="false">IF(OR($Q352="",$Q352="OK",$Q352="Not set",NOT(ISNUMBER($G352))),"",ROUND($G352*IF($Q352="Danger",Lists!$M$15,Lists!$M$16),0))</f>
        <v/>
      </c>
      <c r="V352" s="22" t="str">
        <f aca="false">IF($U352="","",IF(OR($Q352="Danger",$U352&gt;=Lists!$M$10),"P1",IF($U352&gt;=Lists!$M$11,"P2","P3")))</f>
        <v/>
      </c>
      <c r="W352" s="24" t="str">
        <f aca="false">IF(OR($V352="",$B352=""),"",$B352+INDEX(Lists!$N$10:$N$12,MATCH($V352,Lists!$L$10:$L$12,0)))</f>
        <v/>
      </c>
      <c r="X352" s="19"/>
      <c r="Y352" s="19"/>
      <c r="Z352" s="19"/>
      <c r="AA352" s="21"/>
      <c r="AB352" s="19"/>
      <c r="AC352" s="22" t="str">
        <f aca="true">IF(OR($U352="",$B352=""),"",IF($AA352&lt;&gt;"",$AA352-$B352,TODAY()-$B352))</f>
        <v/>
      </c>
      <c r="AD352" s="22" t="str">
        <f aca="true">IF($W352="","",IF($Y352="Closed",IF($AA352="","Closed",IF($AA352&lt;=$W352,"Closed on time","Closed late")),IF(TODAY()&gt;$W352,"Overdue","Within time")))</f>
        <v/>
      </c>
      <c r="AE352" s="6"/>
      <c r="AF352" s="19"/>
      <c r="AG352" s="19"/>
      <c r="AH352" s="19"/>
      <c r="AI352" s="19"/>
      <c r="AJ352" s="19"/>
    </row>
    <row r="353" customFormat="false" ht="15" hidden="false" customHeight="false" outlineLevel="0" collapsed="false">
      <c r="A353" s="22" t="str">
        <f aca="false">IF($C353="","","R"&amp;TEXT(ROW()-4,"00000"))</f>
        <v/>
      </c>
      <c r="B353" s="21"/>
      <c r="C353" s="19"/>
      <c r="D353" s="22" t="str">
        <f aca="false">IF($C353="","",IFERROR(INDEX(Asset_Register!$C$5:$C$1000,MATCH($C353,Asset_Register!$A$5:$A$1000,0)),"Not in register"))</f>
        <v/>
      </c>
      <c r="E353" s="22" t="str">
        <f aca="false">IF($C353="","",IFERROR(INDEX(Asset_Register!$D$5:$D$1000,MATCH($C353,Asset_Register!$A$5:$A$1000,0)),"Not in register"))</f>
        <v/>
      </c>
      <c r="F353" s="22" t="str">
        <f aca="false">IF($C353="","",IFERROR(INDEX(Asset_Register!$R$5:$R$1000,MATCH($C353,Asset_Register!$A$5:$A$1000,0)),"Not in register"))</f>
        <v/>
      </c>
      <c r="G353" s="22" t="str">
        <f aca="false">IF($C353="","",IFERROR(INDEX(Asset_Register!$Q$5:$Q$1000,MATCH($C353,Asset_Register!$A$5:$A$1000,0)),"Not in register"))</f>
        <v/>
      </c>
      <c r="H353" s="19"/>
      <c r="I353" s="19"/>
      <c r="J353" s="6"/>
      <c r="K353" s="19"/>
      <c r="L353" s="19"/>
      <c r="M353" s="19"/>
      <c r="N353" s="19"/>
      <c r="O353" s="19"/>
      <c r="P353" s="19"/>
      <c r="Q353" s="22" t="str">
        <f aca="false">IF($C353="","",IF($P353&lt;&gt;"",$P353,IF(AND(ISNUMBER($K353),ISNUMBER($M353),ISNUMBER($N353)),IF($O353="Lower is worse",IF($K353&lt;=$N353,"Danger",IF($K353&lt;=$M353,"Alert","OK")),IF($K353&gt;=$N353,"Danger",IF($K353&gt;=$M353,"Alert","OK"))),"Not set")))</f>
        <v/>
      </c>
      <c r="R353" s="22" t="str">
        <f aca="false">IF(OR($Q353="",$Q353="Not set"),"",MATCH($Q353,Lists!$F$2:$F$4,0)-1)</f>
        <v/>
      </c>
      <c r="S353" s="6"/>
      <c r="T353" s="6"/>
      <c r="U353" s="22" t="str">
        <f aca="false">IF(OR($Q353="",$Q353="OK",$Q353="Not set",NOT(ISNUMBER($G353))),"",ROUND($G353*IF($Q353="Danger",Lists!$M$15,Lists!$M$16),0))</f>
        <v/>
      </c>
      <c r="V353" s="22" t="str">
        <f aca="false">IF($U353="","",IF(OR($Q353="Danger",$U353&gt;=Lists!$M$10),"P1",IF($U353&gt;=Lists!$M$11,"P2","P3")))</f>
        <v/>
      </c>
      <c r="W353" s="24" t="str">
        <f aca="false">IF(OR($V353="",$B353=""),"",$B353+INDEX(Lists!$N$10:$N$12,MATCH($V353,Lists!$L$10:$L$12,0)))</f>
        <v/>
      </c>
      <c r="X353" s="19"/>
      <c r="Y353" s="19"/>
      <c r="Z353" s="19"/>
      <c r="AA353" s="21"/>
      <c r="AB353" s="19"/>
      <c r="AC353" s="22" t="str">
        <f aca="true">IF(OR($U353="",$B353=""),"",IF($AA353&lt;&gt;"",$AA353-$B353,TODAY()-$B353))</f>
        <v/>
      </c>
      <c r="AD353" s="22" t="str">
        <f aca="true">IF($W353="","",IF($Y353="Closed",IF($AA353="","Closed",IF($AA353&lt;=$W353,"Closed on time","Closed late")),IF(TODAY()&gt;$W353,"Overdue","Within time")))</f>
        <v/>
      </c>
      <c r="AE353" s="6"/>
      <c r="AF353" s="19"/>
      <c r="AG353" s="19"/>
      <c r="AH353" s="19"/>
      <c r="AI353" s="19"/>
      <c r="AJ353" s="19"/>
    </row>
    <row r="354" customFormat="false" ht="15" hidden="false" customHeight="false" outlineLevel="0" collapsed="false">
      <c r="A354" s="22" t="str">
        <f aca="false">IF($C354="","","R"&amp;TEXT(ROW()-4,"00000"))</f>
        <v/>
      </c>
      <c r="B354" s="21"/>
      <c r="C354" s="19"/>
      <c r="D354" s="22" t="str">
        <f aca="false">IF($C354="","",IFERROR(INDEX(Asset_Register!$C$5:$C$1000,MATCH($C354,Asset_Register!$A$5:$A$1000,0)),"Not in register"))</f>
        <v/>
      </c>
      <c r="E354" s="22" t="str">
        <f aca="false">IF($C354="","",IFERROR(INDEX(Asset_Register!$D$5:$D$1000,MATCH($C354,Asset_Register!$A$5:$A$1000,0)),"Not in register"))</f>
        <v/>
      </c>
      <c r="F354" s="22" t="str">
        <f aca="false">IF($C354="","",IFERROR(INDEX(Asset_Register!$R$5:$R$1000,MATCH($C354,Asset_Register!$A$5:$A$1000,0)),"Not in register"))</f>
        <v/>
      </c>
      <c r="G354" s="22" t="str">
        <f aca="false">IF($C354="","",IFERROR(INDEX(Asset_Register!$Q$5:$Q$1000,MATCH($C354,Asset_Register!$A$5:$A$1000,0)),"Not in register"))</f>
        <v/>
      </c>
      <c r="H354" s="19"/>
      <c r="I354" s="19"/>
      <c r="J354" s="6"/>
      <c r="K354" s="19"/>
      <c r="L354" s="19"/>
      <c r="M354" s="19"/>
      <c r="N354" s="19"/>
      <c r="O354" s="19"/>
      <c r="P354" s="19"/>
      <c r="Q354" s="22" t="str">
        <f aca="false">IF($C354="","",IF($P354&lt;&gt;"",$P354,IF(AND(ISNUMBER($K354),ISNUMBER($M354),ISNUMBER($N354)),IF($O354="Lower is worse",IF($K354&lt;=$N354,"Danger",IF($K354&lt;=$M354,"Alert","OK")),IF($K354&gt;=$N354,"Danger",IF($K354&gt;=$M354,"Alert","OK"))),"Not set")))</f>
        <v/>
      </c>
      <c r="R354" s="22" t="str">
        <f aca="false">IF(OR($Q354="",$Q354="Not set"),"",MATCH($Q354,Lists!$F$2:$F$4,0)-1)</f>
        <v/>
      </c>
      <c r="S354" s="6"/>
      <c r="T354" s="6"/>
      <c r="U354" s="22" t="str">
        <f aca="false">IF(OR($Q354="",$Q354="OK",$Q354="Not set",NOT(ISNUMBER($G354))),"",ROUND($G354*IF($Q354="Danger",Lists!$M$15,Lists!$M$16),0))</f>
        <v/>
      </c>
      <c r="V354" s="22" t="str">
        <f aca="false">IF($U354="","",IF(OR($Q354="Danger",$U354&gt;=Lists!$M$10),"P1",IF($U354&gt;=Lists!$M$11,"P2","P3")))</f>
        <v/>
      </c>
      <c r="W354" s="24" t="str">
        <f aca="false">IF(OR($V354="",$B354=""),"",$B354+INDEX(Lists!$N$10:$N$12,MATCH($V354,Lists!$L$10:$L$12,0)))</f>
        <v/>
      </c>
      <c r="X354" s="19"/>
      <c r="Y354" s="19"/>
      <c r="Z354" s="19"/>
      <c r="AA354" s="21"/>
      <c r="AB354" s="19"/>
      <c r="AC354" s="22" t="str">
        <f aca="true">IF(OR($U354="",$B354=""),"",IF($AA354&lt;&gt;"",$AA354-$B354,TODAY()-$B354))</f>
        <v/>
      </c>
      <c r="AD354" s="22" t="str">
        <f aca="true">IF($W354="","",IF($Y354="Closed",IF($AA354="","Closed",IF($AA354&lt;=$W354,"Closed on time","Closed late")),IF(TODAY()&gt;$W354,"Overdue","Within time")))</f>
        <v/>
      </c>
      <c r="AE354" s="6"/>
      <c r="AF354" s="19"/>
      <c r="AG354" s="19"/>
      <c r="AH354" s="19"/>
      <c r="AI354" s="19"/>
      <c r="AJ354" s="19"/>
    </row>
    <row r="355" customFormat="false" ht="15" hidden="false" customHeight="false" outlineLevel="0" collapsed="false">
      <c r="A355" s="22" t="str">
        <f aca="false">IF($C355="","","R"&amp;TEXT(ROW()-4,"00000"))</f>
        <v/>
      </c>
      <c r="B355" s="21"/>
      <c r="C355" s="19"/>
      <c r="D355" s="22" t="str">
        <f aca="false">IF($C355="","",IFERROR(INDEX(Asset_Register!$C$5:$C$1000,MATCH($C355,Asset_Register!$A$5:$A$1000,0)),"Not in register"))</f>
        <v/>
      </c>
      <c r="E355" s="22" t="str">
        <f aca="false">IF($C355="","",IFERROR(INDEX(Asset_Register!$D$5:$D$1000,MATCH($C355,Asset_Register!$A$5:$A$1000,0)),"Not in register"))</f>
        <v/>
      </c>
      <c r="F355" s="22" t="str">
        <f aca="false">IF($C355="","",IFERROR(INDEX(Asset_Register!$R$5:$R$1000,MATCH($C355,Asset_Register!$A$5:$A$1000,0)),"Not in register"))</f>
        <v/>
      </c>
      <c r="G355" s="22" t="str">
        <f aca="false">IF($C355="","",IFERROR(INDEX(Asset_Register!$Q$5:$Q$1000,MATCH($C355,Asset_Register!$A$5:$A$1000,0)),"Not in register"))</f>
        <v/>
      </c>
      <c r="H355" s="19"/>
      <c r="I355" s="19"/>
      <c r="J355" s="6"/>
      <c r="K355" s="19"/>
      <c r="L355" s="19"/>
      <c r="M355" s="19"/>
      <c r="N355" s="19"/>
      <c r="O355" s="19"/>
      <c r="P355" s="19"/>
      <c r="Q355" s="22" t="str">
        <f aca="false">IF($C355="","",IF($P355&lt;&gt;"",$P355,IF(AND(ISNUMBER($K355),ISNUMBER($M355),ISNUMBER($N355)),IF($O355="Lower is worse",IF($K355&lt;=$N355,"Danger",IF($K355&lt;=$M355,"Alert","OK")),IF($K355&gt;=$N355,"Danger",IF($K355&gt;=$M355,"Alert","OK"))),"Not set")))</f>
        <v/>
      </c>
      <c r="R355" s="22" t="str">
        <f aca="false">IF(OR($Q355="",$Q355="Not set"),"",MATCH($Q355,Lists!$F$2:$F$4,0)-1)</f>
        <v/>
      </c>
      <c r="S355" s="6"/>
      <c r="T355" s="6"/>
      <c r="U355" s="22" t="str">
        <f aca="false">IF(OR($Q355="",$Q355="OK",$Q355="Not set",NOT(ISNUMBER($G355))),"",ROUND($G355*IF($Q355="Danger",Lists!$M$15,Lists!$M$16),0))</f>
        <v/>
      </c>
      <c r="V355" s="22" t="str">
        <f aca="false">IF($U355="","",IF(OR($Q355="Danger",$U355&gt;=Lists!$M$10),"P1",IF($U355&gt;=Lists!$M$11,"P2","P3")))</f>
        <v/>
      </c>
      <c r="W355" s="24" t="str">
        <f aca="false">IF(OR($V355="",$B355=""),"",$B355+INDEX(Lists!$N$10:$N$12,MATCH($V355,Lists!$L$10:$L$12,0)))</f>
        <v/>
      </c>
      <c r="X355" s="19"/>
      <c r="Y355" s="19"/>
      <c r="Z355" s="19"/>
      <c r="AA355" s="21"/>
      <c r="AB355" s="19"/>
      <c r="AC355" s="22" t="str">
        <f aca="true">IF(OR($U355="",$B355=""),"",IF($AA355&lt;&gt;"",$AA355-$B355,TODAY()-$B355))</f>
        <v/>
      </c>
      <c r="AD355" s="22" t="str">
        <f aca="true">IF($W355="","",IF($Y355="Closed",IF($AA355="","Closed",IF($AA355&lt;=$W355,"Closed on time","Closed late")),IF(TODAY()&gt;$W355,"Overdue","Within time")))</f>
        <v/>
      </c>
      <c r="AE355" s="6"/>
      <c r="AF355" s="19"/>
      <c r="AG355" s="19"/>
      <c r="AH355" s="19"/>
      <c r="AI355" s="19"/>
      <c r="AJ355" s="19"/>
    </row>
    <row r="356" customFormat="false" ht="15" hidden="false" customHeight="false" outlineLevel="0" collapsed="false">
      <c r="A356" s="22" t="str">
        <f aca="false">IF($C356="","","R"&amp;TEXT(ROW()-4,"00000"))</f>
        <v/>
      </c>
      <c r="B356" s="21"/>
      <c r="C356" s="19"/>
      <c r="D356" s="22" t="str">
        <f aca="false">IF($C356="","",IFERROR(INDEX(Asset_Register!$C$5:$C$1000,MATCH($C356,Asset_Register!$A$5:$A$1000,0)),"Not in register"))</f>
        <v/>
      </c>
      <c r="E356" s="22" t="str">
        <f aca="false">IF($C356="","",IFERROR(INDEX(Asset_Register!$D$5:$D$1000,MATCH($C356,Asset_Register!$A$5:$A$1000,0)),"Not in register"))</f>
        <v/>
      </c>
      <c r="F356" s="22" t="str">
        <f aca="false">IF($C356="","",IFERROR(INDEX(Asset_Register!$R$5:$R$1000,MATCH($C356,Asset_Register!$A$5:$A$1000,0)),"Not in register"))</f>
        <v/>
      </c>
      <c r="G356" s="22" t="str">
        <f aca="false">IF($C356="","",IFERROR(INDEX(Asset_Register!$Q$5:$Q$1000,MATCH($C356,Asset_Register!$A$5:$A$1000,0)),"Not in register"))</f>
        <v/>
      </c>
      <c r="H356" s="19"/>
      <c r="I356" s="19"/>
      <c r="J356" s="6"/>
      <c r="K356" s="19"/>
      <c r="L356" s="19"/>
      <c r="M356" s="19"/>
      <c r="N356" s="19"/>
      <c r="O356" s="19"/>
      <c r="P356" s="19"/>
      <c r="Q356" s="22" t="str">
        <f aca="false">IF($C356="","",IF($P356&lt;&gt;"",$P356,IF(AND(ISNUMBER($K356),ISNUMBER($M356),ISNUMBER($N356)),IF($O356="Lower is worse",IF($K356&lt;=$N356,"Danger",IF($K356&lt;=$M356,"Alert","OK")),IF($K356&gt;=$N356,"Danger",IF($K356&gt;=$M356,"Alert","OK"))),"Not set")))</f>
        <v/>
      </c>
      <c r="R356" s="22" t="str">
        <f aca="false">IF(OR($Q356="",$Q356="Not set"),"",MATCH($Q356,Lists!$F$2:$F$4,0)-1)</f>
        <v/>
      </c>
      <c r="S356" s="6"/>
      <c r="T356" s="6"/>
      <c r="U356" s="22" t="str">
        <f aca="false">IF(OR($Q356="",$Q356="OK",$Q356="Not set",NOT(ISNUMBER($G356))),"",ROUND($G356*IF($Q356="Danger",Lists!$M$15,Lists!$M$16),0))</f>
        <v/>
      </c>
      <c r="V356" s="22" t="str">
        <f aca="false">IF($U356="","",IF(OR($Q356="Danger",$U356&gt;=Lists!$M$10),"P1",IF($U356&gt;=Lists!$M$11,"P2","P3")))</f>
        <v/>
      </c>
      <c r="W356" s="24" t="str">
        <f aca="false">IF(OR($V356="",$B356=""),"",$B356+INDEX(Lists!$N$10:$N$12,MATCH($V356,Lists!$L$10:$L$12,0)))</f>
        <v/>
      </c>
      <c r="X356" s="19"/>
      <c r="Y356" s="19"/>
      <c r="Z356" s="19"/>
      <c r="AA356" s="21"/>
      <c r="AB356" s="19"/>
      <c r="AC356" s="22" t="str">
        <f aca="true">IF(OR($U356="",$B356=""),"",IF($AA356&lt;&gt;"",$AA356-$B356,TODAY()-$B356))</f>
        <v/>
      </c>
      <c r="AD356" s="22" t="str">
        <f aca="true">IF($W356="","",IF($Y356="Closed",IF($AA356="","Closed",IF($AA356&lt;=$W356,"Closed on time","Closed late")),IF(TODAY()&gt;$W356,"Overdue","Within time")))</f>
        <v/>
      </c>
      <c r="AE356" s="6"/>
      <c r="AF356" s="19"/>
      <c r="AG356" s="19"/>
      <c r="AH356" s="19"/>
      <c r="AI356" s="19"/>
      <c r="AJ356" s="19"/>
    </row>
    <row r="357" customFormat="false" ht="15" hidden="false" customHeight="false" outlineLevel="0" collapsed="false">
      <c r="A357" s="22" t="str">
        <f aca="false">IF($C357="","","R"&amp;TEXT(ROW()-4,"00000"))</f>
        <v/>
      </c>
      <c r="B357" s="21"/>
      <c r="C357" s="19"/>
      <c r="D357" s="22" t="str">
        <f aca="false">IF($C357="","",IFERROR(INDEX(Asset_Register!$C$5:$C$1000,MATCH($C357,Asset_Register!$A$5:$A$1000,0)),"Not in register"))</f>
        <v/>
      </c>
      <c r="E357" s="22" t="str">
        <f aca="false">IF($C357="","",IFERROR(INDEX(Asset_Register!$D$5:$D$1000,MATCH($C357,Asset_Register!$A$5:$A$1000,0)),"Not in register"))</f>
        <v/>
      </c>
      <c r="F357" s="22" t="str">
        <f aca="false">IF($C357="","",IFERROR(INDEX(Asset_Register!$R$5:$R$1000,MATCH($C357,Asset_Register!$A$5:$A$1000,0)),"Not in register"))</f>
        <v/>
      </c>
      <c r="G357" s="22" t="str">
        <f aca="false">IF($C357="","",IFERROR(INDEX(Asset_Register!$Q$5:$Q$1000,MATCH($C357,Asset_Register!$A$5:$A$1000,0)),"Not in register"))</f>
        <v/>
      </c>
      <c r="H357" s="19"/>
      <c r="I357" s="19"/>
      <c r="J357" s="6"/>
      <c r="K357" s="19"/>
      <c r="L357" s="19"/>
      <c r="M357" s="19"/>
      <c r="N357" s="19"/>
      <c r="O357" s="19"/>
      <c r="P357" s="19"/>
      <c r="Q357" s="22" t="str">
        <f aca="false">IF($C357="","",IF($P357&lt;&gt;"",$P357,IF(AND(ISNUMBER($K357),ISNUMBER($M357),ISNUMBER($N357)),IF($O357="Lower is worse",IF($K357&lt;=$N357,"Danger",IF($K357&lt;=$M357,"Alert","OK")),IF($K357&gt;=$N357,"Danger",IF($K357&gt;=$M357,"Alert","OK"))),"Not set")))</f>
        <v/>
      </c>
      <c r="R357" s="22" t="str">
        <f aca="false">IF(OR($Q357="",$Q357="Not set"),"",MATCH($Q357,Lists!$F$2:$F$4,0)-1)</f>
        <v/>
      </c>
      <c r="S357" s="6"/>
      <c r="T357" s="6"/>
      <c r="U357" s="22" t="str">
        <f aca="false">IF(OR($Q357="",$Q357="OK",$Q357="Not set",NOT(ISNUMBER($G357))),"",ROUND($G357*IF($Q357="Danger",Lists!$M$15,Lists!$M$16),0))</f>
        <v/>
      </c>
      <c r="V357" s="22" t="str">
        <f aca="false">IF($U357="","",IF(OR($Q357="Danger",$U357&gt;=Lists!$M$10),"P1",IF($U357&gt;=Lists!$M$11,"P2","P3")))</f>
        <v/>
      </c>
      <c r="W357" s="24" t="str">
        <f aca="false">IF(OR($V357="",$B357=""),"",$B357+INDEX(Lists!$N$10:$N$12,MATCH($V357,Lists!$L$10:$L$12,0)))</f>
        <v/>
      </c>
      <c r="X357" s="19"/>
      <c r="Y357" s="19"/>
      <c r="Z357" s="19"/>
      <c r="AA357" s="21"/>
      <c r="AB357" s="19"/>
      <c r="AC357" s="22" t="str">
        <f aca="true">IF(OR($U357="",$B357=""),"",IF($AA357&lt;&gt;"",$AA357-$B357,TODAY()-$B357))</f>
        <v/>
      </c>
      <c r="AD357" s="22" t="str">
        <f aca="true">IF($W357="","",IF($Y357="Closed",IF($AA357="","Closed",IF($AA357&lt;=$W357,"Closed on time","Closed late")),IF(TODAY()&gt;$W357,"Overdue","Within time")))</f>
        <v/>
      </c>
      <c r="AE357" s="6"/>
      <c r="AF357" s="19"/>
      <c r="AG357" s="19"/>
      <c r="AH357" s="19"/>
      <c r="AI357" s="19"/>
      <c r="AJ357" s="19"/>
    </row>
    <row r="358" customFormat="false" ht="15" hidden="false" customHeight="false" outlineLevel="0" collapsed="false">
      <c r="A358" s="22" t="str">
        <f aca="false">IF($C358="","","R"&amp;TEXT(ROW()-4,"00000"))</f>
        <v/>
      </c>
      <c r="B358" s="21"/>
      <c r="C358" s="19"/>
      <c r="D358" s="22" t="str">
        <f aca="false">IF($C358="","",IFERROR(INDEX(Asset_Register!$C$5:$C$1000,MATCH($C358,Asset_Register!$A$5:$A$1000,0)),"Not in register"))</f>
        <v/>
      </c>
      <c r="E358" s="22" t="str">
        <f aca="false">IF($C358="","",IFERROR(INDEX(Asset_Register!$D$5:$D$1000,MATCH($C358,Asset_Register!$A$5:$A$1000,0)),"Not in register"))</f>
        <v/>
      </c>
      <c r="F358" s="22" t="str">
        <f aca="false">IF($C358="","",IFERROR(INDEX(Asset_Register!$R$5:$R$1000,MATCH($C358,Asset_Register!$A$5:$A$1000,0)),"Not in register"))</f>
        <v/>
      </c>
      <c r="G358" s="22" t="str">
        <f aca="false">IF($C358="","",IFERROR(INDEX(Asset_Register!$Q$5:$Q$1000,MATCH($C358,Asset_Register!$A$5:$A$1000,0)),"Not in register"))</f>
        <v/>
      </c>
      <c r="H358" s="19"/>
      <c r="I358" s="19"/>
      <c r="J358" s="6"/>
      <c r="K358" s="19"/>
      <c r="L358" s="19"/>
      <c r="M358" s="19"/>
      <c r="N358" s="19"/>
      <c r="O358" s="19"/>
      <c r="P358" s="19"/>
      <c r="Q358" s="22" t="str">
        <f aca="false">IF($C358="","",IF($P358&lt;&gt;"",$P358,IF(AND(ISNUMBER($K358),ISNUMBER($M358),ISNUMBER($N358)),IF($O358="Lower is worse",IF($K358&lt;=$N358,"Danger",IF($K358&lt;=$M358,"Alert","OK")),IF($K358&gt;=$N358,"Danger",IF($K358&gt;=$M358,"Alert","OK"))),"Not set")))</f>
        <v/>
      </c>
      <c r="R358" s="22" t="str">
        <f aca="false">IF(OR($Q358="",$Q358="Not set"),"",MATCH($Q358,Lists!$F$2:$F$4,0)-1)</f>
        <v/>
      </c>
      <c r="S358" s="6"/>
      <c r="T358" s="6"/>
      <c r="U358" s="22" t="str">
        <f aca="false">IF(OR($Q358="",$Q358="OK",$Q358="Not set",NOT(ISNUMBER($G358))),"",ROUND($G358*IF($Q358="Danger",Lists!$M$15,Lists!$M$16),0))</f>
        <v/>
      </c>
      <c r="V358" s="22" t="str">
        <f aca="false">IF($U358="","",IF(OR($Q358="Danger",$U358&gt;=Lists!$M$10),"P1",IF($U358&gt;=Lists!$M$11,"P2","P3")))</f>
        <v/>
      </c>
      <c r="W358" s="24" t="str">
        <f aca="false">IF(OR($V358="",$B358=""),"",$B358+INDEX(Lists!$N$10:$N$12,MATCH($V358,Lists!$L$10:$L$12,0)))</f>
        <v/>
      </c>
      <c r="X358" s="19"/>
      <c r="Y358" s="19"/>
      <c r="Z358" s="19"/>
      <c r="AA358" s="21"/>
      <c r="AB358" s="19"/>
      <c r="AC358" s="22" t="str">
        <f aca="true">IF(OR($U358="",$B358=""),"",IF($AA358&lt;&gt;"",$AA358-$B358,TODAY()-$B358))</f>
        <v/>
      </c>
      <c r="AD358" s="22" t="str">
        <f aca="true">IF($W358="","",IF($Y358="Closed",IF($AA358="","Closed",IF($AA358&lt;=$W358,"Closed on time","Closed late")),IF(TODAY()&gt;$W358,"Overdue","Within time")))</f>
        <v/>
      </c>
      <c r="AE358" s="6"/>
      <c r="AF358" s="19"/>
      <c r="AG358" s="19"/>
      <c r="AH358" s="19"/>
      <c r="AI358" s="19"/>
      <c r="AJ358" s="19"/>
    </row>
    <row r="359" customFormat="false" ht="15" hidden="false" customHeight="false" outlineLevel="0" collapsed="false">
      <c r="A359" s="22" t="str">
        <f aca="false">IF($C359="","","R"&amp;TEXT(ROW()-4,"00000"))</f>
        <v/>
      </c>
      <c r="B359" s="21"/>
      <c r="C359" s="19"/>
      <c r="D359" s="22" t="str">
        <f aca="false">IF($C359="","",IFERROR(INDEX(Asset_Register!$C$5:$C$1000,MATCH($C359,Asset_Register!$A$5:$A$1000,0)),"Not in register"))</f>
        <v/>
      </c>
      <c r="E359" s="22" t="str">
        <f aca="false">IF($C359="","",IFERROR(INDEX(Asset_Register!$D$5:$D$1000,MATCH($C359,Asset_Register!$A$5:$A$1000,0)),"Not in register"))</f>
        <v/>
      </c>
      <c r="F359" s="22" t="str">
        <f aca="false">IF($C359="","",IFERROR(INDEX(Asset_Register!$R$5:$R$1000,MATCH($C359,Asset_Register!$A$5:$A$1000,0)),"Not in register"))</f>
        <v/>
      </c>
      <c r="G359" s="22" t="str">
        <f aca="false">IF($C359="","",IFERROR(INDEX(Asset_Register!$Q$5:$Q$1000,MATCH($C359,Asset_Register!$A$5:$A$1000,0)),"Not in register"))</f>
        <v/>
      </c>
      <c r="H359" s="19"/>
      <c r="I359" s="19"/>
      <c r="J359" s="6"/>
      <c r="K359" s="19"/>
      <c r="L359" s="19"/>
      <c r="M359" s="19"/>
      <c r="N359" s="19"/>
      <c r="O359" s="19"/>
      <c r="P359" s="19"/>
      <c r="Q359" s="22" t="str">
        <f aca="false">IF($C359="","",IF($P359&lt;&gt;"",$P359,IF(AND(ISNUMBER($K359),ISNUMBER($M359),ISNUMBER($N359)),IF($O359="Lower is worse",IF($K359&lt;=$N359,"Danger",IF($K359&lt;=$M359,"Alert","OK")),IF($K359&gt;=$N359,"Danger",IF($K359&gt;=$M359,"Alert","OK"))),"Not set")))</f>
        <v/>
      </c>
      <c r="R359" s="22" t="str">
        <f aca="false">IF(OR($Q359="",$Q359="Not set"),"",MATCH($Q359,Lists!$F$2:$F$4,0)-1)</f>
        <v/>
      </c>
      <c r="S359" s="6"/>
      <c r="T359" s="6"/>
      <c r="U359" s="22" t="str">
        <f aca="false">IF(OR($Q359="",$Q359="OK",$Q359="Not set",NOT(ISNUMBER($G359))),"",ROUND($G359*IF($Q359="Danger",Lists!$M$15,Lists!$M$16),0))</f>
        <v/>
      </c>
      <c r="V359" s="22" t="str">
        <f aca="false">IF($U359="","",IF(OR($Q359="Danger",$U359&gt;=Lists!$M$10),"P1",IF($U359&gt;=Lists!$M$11,"P2","P3")))</f>
        <v/>
      </c>
      <c r="W359" s="24" t="str">
        <f aca="false">IF(OR($V359="",$B359=""),"",$B359+INDEX(Lists!$N$10:$N$12,MATCH($V359,Lists!$L$10:$L$12,0)))</f>
        <v/>
      </c>
      <c r="X359" s="19"/>
      <c r="Y359" s="19"/>
      <c r="Z359" s="19"/>
      <c r="AA359" s="21"/>
      <c r="AB359" s="19"/>
      <c r="AC359" s="22" t="str">
        <f aca="true">IF(OR($U359="",$B359=""),"",IF($AA359&lt;&gt;"",$AA359-$B359,TODAY()-$B359))</f>
        <v/>
      </c>
      <c r="AD359" s="22" t="str">
        <f aca="true">IF($W359="","",IF($Y359="Closed",IF($AA359="","Closed",IF($AA359&lt;=$W359,"Closed on time","Closed late")),IF(TODAY()&gt;$W359,"Overdue","Within time")))</f>
        <v/>
      </c>
      <c r="AE359" s="6"/>
      <c r="AF359" s="19"/>
      <c r="AG359" s="19"/>
      <c r="AH359" s="19"/>
      <c r="AI359" s="19"/>
      <c r="AJ359" s="19"/>
    </row>
    <row r="360" customFormat="false" ht="15" hidden="false" customHeight="false" outlineLevel="0" collapsed="false">
      <c r="A360" s="22" t="str">
        <f aca="false">IF($C360="","","R"&amp;TEXT(ROW()-4,"00000"))</f>
        <v/>
      </c>
      <c r="B360" s="21"/>
      <c r="C360" s="19"/>
      <c r="D360" s="22" t="str">
        <f aca="false">IF($C360="","",IFERROR(INDEX(Asset_Register!$C$5:$C$1000,MATCH($C360,Asset_Register!$A$5:$A$1000,0)),"Not in register"))</f>
        <v/>
      </c>
      <c r="E360" s="22" t="str">
        <f aca="false">IF($C360="","",IFERROR(INDEX(Asset_Register!$D$5:$D$1000,MATCH($C360,Asset_Register!$A$5:$A$1000,0)),"Not in register"))</f>
        <v/>
      </c>
      <c r="F360" s="22" t="str">
        <f aca="false">IF($C360="","",IFERROR(INDEX(Asset_Register!$R$5:$R$1000,MATCH($C360,Asset_Register!$A$5:$A$1000,0)),"Not in register"))</f>
        <v/>
      </c>
      <c r="G360" s="22" t="str">
        <f aca="false">IF($C360="","",IFERROR(INDEX(Asset_Register!$Q$5:$Q$1000,MATCH($C360,Asset_Register!$A$5:$A$1000,0)),"Not in register"))</f>
        <v/>
      </c>
      <c r="H360" s="19"/>
      <c r="I360" s="19"/>
      <c r="J360" s="6"/>
      <c r="K360" s="19"/>
      <c r="L360" s="19"/>
      <c r="M360" s="19"/>
      <c r="N360" s="19"/>
      <c r="O360" s="19"/>
      <c r="P360" s="19"/>
      <c r="Q360" s="22" t="str">
        <f aca="false">IF($C360="","",IF($P360&lt;&gt;"",$P360,IF(AND(ISNUMBER($K360),ISNUMBER($M360),ISNUMBER($N360)),IF($O360="Lower is worse",IF($K360&lt;=$N360,"Danger",IF($K360&lt;=$M360,"Alert","OK")),IF($K360&gt;=$N360,"Danger",IF($K360&gt;=$M360,"Alert","OK"))),"Not set")))</f>
        <v/>
      </c>
      <c r="R360" s="22" t="str">
        <f aca="false">IF(OR($Q360="",$Q360="Not set"),"",MATCH($Q360,Lists!$F$2:$F$4,0)-1)</f>
        <v/>
      </c>
      <c r="S360" s="6"/>
      <c r="T360" s="6"/>
      <c r="U360" s="22" t="str">
        <f aca="false">IF(OR($Q360="",$Q360="OK",$Q360="Not set",NOT(ISNUMBER($G360))),"",ROUND($G360*IF($Q360="Danger",Lists!$M$15,Lists!$M$16),0))</f>
        <v/>
      </c>
      <c r="V360" s="22" t="str">
        <f aca="false">IF($U360="","",IF(OR($Q360="Danger",$U360&gt;=Lists!$M$10),"P1",IF($U360&gt;=Lists!$M$11,"P2","P3")))</f>
        <v/>
      </c>
      <c r="W360" s="24" t="str">
        <f aca="false">IF(OR($V360="",$B360=""),"",$B360+INDEX(Lists!$N$10:$N$12,MATCH($V360,Lists!$L$10:$L$12,0)))</f>
        <v/>
      </c>
      <c r="X360" s="19"/>
      <c r="Y360" s="19"/>
      <c r="Z360" s="19"/>
      <c r="AA360" s="21"/>
      <c r="AB360" s="19"/>
      <c r="AC360" s="22" t="str">
        <f aca="true">IF(OR($U360="",$B360=""),"",IF($AA360&lt;&gt;"",$AA360-$B360,TODAY()-$B360))</f>
        <v/>
      </c>
      <c r="AD360" s="22" t="str">
        <f aca="true">IF($W360="","",IF($Y360="Closed",IF($AA360="","Closed",IF($AA360&lt;=$W360,"Closed on time","Closed late")),IF(TODAY()&gt;$W360,"Overdue","Within time")))</f>
        <v/>
      </c>
      <c r="AE360" s="6"/>
      <c r="AF360" s="19"/>
      <c r="AG360" s="19"/>
      <c r="AH360" s="19"/>
      <c r="AI360" s="19"/>
      <c r="AJ360" s="19"/>
    </row>
    <row r="361" customFormat="false" ht="15" hidden="false" customHeight="false" outlineLevel="0" collapsed="false">
      <c r="A361" s="22" t="str">
        <f aca="false">IF($C361="","","R"&amp;TEXT(ROW()-4,"00000"))</f>
        <v/>
      </c>
      <c r="B361" s="21"/>
      <c r="C361" s="19"/>
      <c r="D361" s="22" t="str">
        <f aca="false">IF($C361="","",IFERROR(INDEX(Asset_Register!$C$5:$C$1000,MATCH($C361,Asset_Register!$A$5:$A$1000,0)),"Not in register"))</f>
        <v/>
      </c>
      <c r="E361" s="22" t="str">
        <f aca="false">IF($C361="","",IFERROR(INDEX(Asset_Register!$D$5:$D$1000,MATCH($C361,Asset_Register!$A$5:$A$1000,0)),"Not in register"))</f>
        <v/>
      </c>
      <c r="F361" s="22" t="str">
        <f aca="false">IF($C361="","",IFERROR(INDEX(Asset_Register!$R$5:$R$1000,MATCH($C361,Asset_Register!$A$5:$A$1000,0)),"Not in register"))</f>
        <v/>
      </c>
      <c r="G361" s="22" t="str">
        <f aca="false">IF($C361="","",IFERROR(INDEX(Asset_Register!$Q$5:$Q$1000,MATCH($C361,Asset_Register!$A$5:$A$1000,0)),"Not in register"))</f>
        <v/>
      </c>
      <c r="H361" s="19"/>
      <c r="I361" s="19"/>
      <c r="J361" s="6"/>
      <c r="K361" s="19"/>
      <c r="L361" s="19"/>
      <c r="M361" s="19"/>
      <c r="N361" s="19"/>
      <c r="O361" s="19"/>
      <c r="P361" s="19"/>
      <c r="Q361" s="22" t="str">
        <f aca="false">IF($C361="","",IF($P361&lt;&gt;"",$P361,IF(AND(ISNUMBER($K361),ISNUMBER($M361),ISNUMBER($N361)),IF($O361="Lower is worse",IF($K361&lt;=$N361,"Danger",IF($K361&lt;=$M361,"Alert","OK")),IF($K361&gt;=$N361,"Danger",IF($K361&gt;=$M361,"Alert","OK"))),"Not set")))</f>
        <v/>
      </c>
      <c r="R361" s="22" t="str">
        <f aca="false">IF(OR($Q361="",$Q361="Not set"),"",MATCH($Q361,Lists!$F$2:$F$4,0)-1)</f>
        <v/>
      </c>
      <c r="S361" s="6"/>
      <c r="T361" s="6"/>
      <c r="U361" s="22" t="str">
        <f aca="false">IF(OR($Q361="",$Q361="OK",$Q361="Not set",NOT(ISNUMBER($G361))),"",ROUND($G361*IF($Q361="Danger",Lists!$M$15,Lists!$M$16),0))</f>
        <v/>
      </c>
      <c r="V361" s="22" t="str">
        <f aca="false">IF($U361="","",IF(OR($Q361="Danger",$U361&gt;=Lists!$M$10),"P1",IF($U361&gt;=Lists!$M$11,"P2","P3")))</f>
        <v/>
      </c>
      <c r="W361" s="24" t="str">
        <f aca="false">IF(OR($V361="",$B361=""),"",$B361+INDEX(Lists!$N$10:$N$12,MATCH($V361,Lists!$L$10:$L$12,0)))</f>
        <v/>
      </c>
      <c r="X361" s="19"/>
      <c r="Y361" s="19"/>
      <c r="Z361" s="19"/>
      <c r="AA361" s="21"/>
      <c r="AB361" s="19"/>
      <c r="AC361" s="22" t="str">
        <f aca="true">IF(OR($U361="",$B361=""),"",IF($AA361&lt;&gt;"",$AA361-$B361,TODAY()-$B361))</f>
        <v/>
      </c>
      <c r="AD361" s="22" t="str">
        <f aca="true">IF($W361="","",IF($Y361="Closed",IF($AA361="","Closed",IF($AA361&lt;=$W361,"Closed on time","Closed late")),IF(TODAY()&gt;$W361,"Overdue","Within time")))</f>
        <v/>
      </c>
      <c r="AE361" s="6"/>
      <c r="AF361" s="19"/>
      <c r="AG361" s="19"/>
      <c r="AH361" s="19"/>
      <c r="AI361" s="19"/>
      <c r="AJ361" s="19"/>
    </row>
    <row r="362" customFormat="false" ht="15" hidden="false" customHeight="false" outlineLevel="0" collapsed="false">
      <c r="A362" s="22" t="str">
        <f aca="false">IF($C362="","","R"&amp;TEXT(ROW()-4,"00000"))</f>
        <v/>
      </c>
      <c r="B362" s="21"/>
      <c r="C362" s="19"/>
      <c r="D362" s="22" t="str">
        <f aca="false">IF($C362="","",IFERROR(INDEX(Asset_Register!$C$5:$C$1000,MATCH($C362,Asset_Register!$A$5:$A$1000,0)),"Not in register"))</f>
        <v/>
      </c>
      <c r="E362" s="22" t="str">
        <f aca="false">IF($C362="","",IFERROR(INDEX(Asset_Register!$D$5:$D$1000,MATCH($C362,Asset_Register!$A$5:$A$1000,0)),"Not in register"))</f>
        <v/>
      </c>
      <c r="F362" s="22" t="str">
        <f aca="false">IF($C362="","",IFERROR(INDEX(Asset_Register!$R$5:$R$1000,MATCH($C362,Asset_Register!$A$5:$A$1000,0)),"Not in register"))</f>
        <v/>
      </c>
      <c r="G362" s="22" t="str">
        <f aca="false">IF($C362="","",IFERROR(INDEX(Asset_Register!$Q$5:$Q$1000,MATCH($C362,Asset_Register!$A$5:$A$1000,0)),"Not in register"))</f>
        <v/>
      </c>
      <c r="H362" s="19"/>
      <c r="I362" s="19"/>
      <c r="J362" s="6"/>
      <c r="K362" s="19"/>
      <c r="L362" s="19"/>
      <c r="M362" s="19"/>
      <c r="N362" s="19"/>
      <c r="O362" s="19"/>
      <c r="P362" s="19"/>
      <c r="Q362" s="22" t="str">
        <f aca="false">IF($C362="","",IF($P362&lt;&gt;"",$P362,IF(AND(ISNUMBER($K362),ISNUMBER($M362),ISNUMBER($N362)),IF($O362="Lower is worse",IF($K362&lt;=$N362,"Danger",IF($K362&lt;=$M362,"Alert","OK")),IF($K362&gt;=$N362,"Danger",IF($K362&gt;=$M362,"Alert","OK"))),"Not set")))</f>
        <v/>
      </c>
      <c r="R362" s="22" t="str">
        <f aca="false">IF(OR($Q362="",$Q362="Not set"),"",MATCH($Q362,Lists!$F$2:$F$4,0)-1)</f>
        <v/>
      </c>
      <c r="S362" s="6"/>
      <c r="T362" s="6"/>
      <c r="U362" s="22" t="str">
        <f aca="false">IF(OR($Q362="",$Q362="OK",$Q362="Not set",NOT(ISNUMBER($G362))),"",ROUND($G362*IF($Q362="Danger",Lists!$M$15,Lists!$M$16),0))</f>
        <v/>
      </c>
      <c r="V362" s="22" t="str">
        <f aca="false">IF($U362="","",IF(OR($Q362="Danger",$U362&gt;=Lists!$M$10),"P1",IF($U362&gt;=Lists!$M$11,"P2","P3")))</f>
        <v/>
      </c>
      <c r="W362" s="24" t="str">
        <f aca="false">IF(OR($V362="",$B362=""),"",$B362+INDEX(Lists!$N$10:$N$12,MATCH($V362,Lists!$L$10:$L$12,0)))</f>
        <v/>
      </c>
      <c r="X362" s="19"/>
      <c r="Y362" s="19"/>
      <c r="Z362" s="19"/>
      <c r="AA362" s="21"/>
      <c r="AB362" s="19"/>
      <c r="AC362" s="22" t="str">
        <f aca="true">IF(OR($U362="",$B362=""),"",IF($AA362&lt;&gt;"",$AA362-$B362,TODAY()-$B362))</f>
        <v/>
      </c>
      <c r="AD362" s="22" t="str">
        <f aca="true">IF($W362="","",IF($Y362="Closed",IF($AA362="","Closed",IF($AA362&lt;=$W362,"Closed on time","Closed late")),IF(TODAY()&gt;$W362,"Overdue","Within time")))</f>
        <v/>
      </c>
      <c r="AE362" s="6"/>
      <c r="AF362" s="19"/>
      <c r="AG362" s="19"/>
      <c r="AH362" s="19"/>
      <c r="AI362" s="19"/>
      <c r="AJ362" s="19"/>
    </row>
    <row r="363" customFormat="false" ht="15" hidden="false" customHeight="false" outlineLevel="0" collapsed="false">
      <c r="A363" s="22" t="str">
        <f aca="false">IF($C363="","","R"&amp;TEXT(ROW()-4,"00000"))</f>
        <v/>
      </c>
      <c r="B363" s="21"/>
      <c r="C363" s="19"/>
      <c r="D363" s="22" t="str">
        <f aca="false">IF($C363="","",IFERROR(INDEX(Asset_Register!$C$5:$C$1000,MATCH($C363,Asset_Register!$A$5:$A$1000,0)),"Not in register"))</f>
        <v/>
      </c>
      <c r="E363" s="22" t="str">
        <f aca="false">IF($C363="","",IFERROR(INDEX(Asset_Register!$D$5:$D$1000,MATCH($C363,Asset_Register!$A$5:$A$1000,0)),"Not in register"))</f>
        <v/>
      </c>
      <c r="F363" s="22" t="str">
        <f aca="false">IF($C363="","",IFERROR(INDEX(Asset_Register!$R$5:$R$1000,MATCH($C363,Asset_Register!$A$5:$A$1000,0)),"Not in register"))</f>
        <v/>
      </c>
      <c r="G363" s="22" t="str">
        <f aca="false">IF($C363="","",IFERROR(INDEX(Asset_Register!$Q$5:$Q$1000,MATCH($C363,Asset_Register!$A$5:$A$1000,0)),"Not in register"))</f>
        <v/>
      </c>
      <c r="H363" s="19"/>
      <c r="I363" s="19"/>
      <c r="J363" s="6"/>
      <c r="K363" s="19"/>
      <c r="L363" s="19"/>
      <c r="M363" s="19"/>
      <c r="N363" s="19"/>
      <c r="O363" s="19"/>
      <c r="P363" s="19"/>
      <c r="Q363" s="22" t="str">
        <f aca="false">IF($C363="","",IF($P363&lt;&gt;"",$P363,IF(AND(ISNUMBER($K363),ISNUMBER($M363),ISNUMBER($N363)),IF($O363="Lower is worse",IF($K363&lt;=$N363,"Danger",IF($K363&lt;=$M363,"Alert","OK")),IF($K363&gt;=$N363,"Danger",IF($K363&gt;=$M363,"Alert","OK"))),"Not set")))</f>
        <v/>
      </c>
      <c r="R363" s="22" t="str">
        <f aca="false">IF(OR($Q363="",$Q363="Not set"),"",MATCH($Q363,Lists!$F$2:$F$4,0)-1)</f>
        <v/>
      </c>
      <c r="S363" s="6"/>
      <c r="T363" s="6"/>
      <c r="U363" s="22" t="str">
        <f aca="false">IF(OR($Q363="",$Q363="OK",$Q363="Not set",NOT(ISNUMBER($G363))),"",ROUND($G363*IF($Q363="Danger",Lists!$M$15,Lists!$M$16),0))</f>
        <v/>
      </c>
      <c r="V363" s="22" t="str">
        <f aca="false">IF($U363="","",IF(OR($Q363="Danger",$U363&gt;=Lists!$M$10),"P1",IF($U363&gt;=Lists!$M$11,"P2","P3")))</f>
        <v/>
      </c>
      <c r="W363" s="24" t="str">
        <f aca="false">IF(OR($V363="",$B363=""),"",$B363+INDEX(Lists!$N$10:$N$12,MATCH($V363,Lists!$L$10:$L$12,0)))</f>
        <v/>
      </c>
      <c r="X363" s="19"/>
      <c r="Y363" s="19"/>
      <c r="Z363" s="19"/>
      <c r="AA363" s="21"/>
      <c r="AB363" s="19"/>
      <c r="AC363" s="22" t="str">
        <f aca="true">IF(OR($U363="",$B363=""),"",IF($AA363&lt;&gt;"",$AA363-$B363,TODAY()-$B363))</f>
        <v/>
      </c>
      <c r="AD363" s="22" t="str">
        <f aca="true">IF($W363="","",IF($Y363="Closed",IF($AA363="","Closed",IF($AA363&lt;=$W363,"Closed on time","Closed late")),IF(TODAY()&gt;$W363,"Overdue","Within time")))</f>
        <v/>
      </c>
      <c r="AE363" s="6"/>
      <c r="AF363" s="19"/>
      <c r="AG363" s="19"/>
      <c r="AH363" s="19"/>
      <c r="AI363" s="19"/>
      <c r="AJ363" s="19"/>
    </row>
    <row r="364" customFormat="false" ht="15" hidden="false" customHeight="false" outlineLevel="0" collapsed="false">
      <c r="A364" s="22" t="str">
        <f aca="false">IF($C364="","","R"&amp;TEXT(ROW()-4,"00000"))</f>
        <v/>
      </c>
      <c r="B364" s="21"/>
      <c r="C364" s="19"/>
      <c r="D364" s="22" t="str">
        <f aca="false">IF($C364="","",IFERROR(INDEX(Asset_Register!$C$5:$C$1000,MATCH($C364,Asset_Register!$A$5:$A$1000,0)),"Not in register"))</f>
        <v/>
      </c>
      <c r="E364" s="22" t="str">
        <f aca="false">IF($C364="","",IFERROR(INDEX(Asset_Register!$D$5:$D$1000,MATCH($C364,Asset_Register!$A$5:$A$1000,0)),"Not in register"))</f>
        <v/>
      </c>
      <c r="F364" s="22" t="str">
        <f aca="false">IF($C364="","",IFERROR(INDEX(Asset_Register!$R$5:$R$1000,MATCH($C364,Asset_Register!$A$5:$A$1000,0)),"Not in register"))</f>
        <v/>
      </c>
      <c r="G364" s="22" t="str">
        <f aca="false">IF($C364="","",IFERROR(INDEX(Asset_Register!$Q$5:$Q$1000,MATCH($C364,Asset_Register!$A$5:$A$1000,0)),"Not in register"))</f>
        <v/>
      </c>
      <c r="H364" s="19"/>
      <c r="I364" s="19"/>
      <c r="J364" s="6"/>
      <c r="K364" s="19"/>
      <c r="L364" s="19"/>
      <c r="M364" s="19"/>
      <c r="N364" s="19"/>
      <c r="O364" s="19"/>
      <c r="P364" s="19"/>
      <c r="Q364" s="22" t="str">
        <f aca="false">IF($C364="","",IF($P364&lt;&gt;"",$P364,IF(AND(ISNUMBER($K364),ISNUMBER($M364),ISNUMBER($N364)),IF($O364="Lower is worse",IF($K364&lt;=$N364,"Danger",IF($K364&lt;=$M364,"Alert","OK")),IF($K364&gt;=$N364,"Danger",IF($K364&gt;=$M364,"Alert","OK"))),"Not set")))</f>
        <v/>
      </c>
      <c r="R364" s="22" t="str">
        <f aca="false">IF(OR($Q364="",$Q364="Not set"),"",MATCH($Q364,Lists!$F$2:$F$4,0)-1)</f>
        <v/>
      </c>
      <c r="S364" s="6"/>
      <c r="T364" s="6"/>
      <c r="U364" s="22" t="str">
        <f aca="false">IF(OR($Q364="",$Q364="OK",$Q364="Not set",NOT(ISNUMBER($G364))),"",ROUND($G364*IF($Q364="Danger",Lists!$M$15,Lists!$M$16),0))</f>
        <v/>
      </c>
      <c r="V364" s="22" t="str">
        <f aca="false">IF($U364="","",IF(OR($Q364="Danger",$U364&gt;=Lists!$M$10),"P1",IF($U364&gt;=Lists!$M$11,"P2","P3")))</f>
        <v/>
      </c>
      <c r="W364" s="24" t="str">
        <f aca="false">IF(OR($V364="",$B364=""),"",$B364+INDEX(Lists!$N$10:$N$12,MATCH($V364,Lists!$L$10:$L$12,0)))</f>
        <v/>
      </c>
      <c r="X364" s="19"/>
      <c r="Y364" s="19"/>
      <c r="Z364" s="19"/>
      <c r="AA364" s="21"/>
      <c r="AB364" s="19"/>
      <c r="AC364" s="22" t="str">
        <f aca="true">IF(OR($U364="",$B364=""),"",IF($AA364&lt;&gt;"",$AA364-$B364,TODAY()-$B364))</f>
        <v/>
      </c>
      <c r="AD364" s="22" t="str">
        <f aca="true">IF($W364="","",IF($Y364="Closed",IF($AA364="","Closed",IF($AA364&lt;=$W364,"Closed on time","Closed late")),IF(TODAY()&gt;$W364,"Overdue","Within time")))</f>
        <v/>
      </c>
      <c r="AE364" s="6"/>
      <c r="AF364" s="19"/>
      <c r="AG364" s="19"/>
      <c r="AH364" s="19"/>
      <c r="AI364" s="19"/>
      <c r="AJ364" s="19"/>
    </row>
    <row r="365" customFormat="false" ht="15" hidden="false" customHeight="false" outlineLevel="0" collapsed="false">
      <c r="A365" s="22" t="str">
        <f aca="false">IF($C365="","","R"&amp;TEXT(ROW()-4,"00000"))</f>
        <v/>
      </c>
      <c r="B365" s="21"/>
      <c r="C365" s="19"/>
      <c r="D365" s="22" t="str">
        <f aca="false">IF($C365="","",IFERROR(INDEX(Asset_Register!$C$5:$C$1000,MATCH($C365,Asset_Register!$A$5:$A$1000,0)),"Not in register"))</f>
        <v/>
      </c>
      <c r="E365" s="22" t="str">
        <f aca="false">IF($C365="","",IFERROR(INDEX(Asset_Register!$D$5:$D$1000,MATCH($C365,Asset_Register!$A$5:$A$1000,0)),"Not in register"))</f>
        <v/>
      </c>
      <c r="F365" s="22" t="str">
        <f aca="false">IF($C365="","",IFERROR(INDEX(Asset_Register!$R$5:$R$1000,MATCH($C365,Asset_Register!$A$5:$A$1000,0)),"Not in register"))</f>
        <v/>
      </c>
      <c r="G365" s="22" t="str">
        <f aca="false">IF($C365="","",IFERROR(INDEX(Asset_Register!$Q$5:$Q$1000,MATCH($C365,Asset_Register!$A$5:$A$1000,0)),"Not in register"))</f>
        <v/>
      </c>
      <c r="H365" s="19"/>
      <c r="I365" s="19"/>
      <c r="J365" s="6"/>
      <c r="K365" s="19"/>
      <c r="L365" s="19"/>
      <c r="M365" s="19"/>
      <c r="N365" s="19"/>
      <c r="O365" s="19"/>
      <c r="P365" s="19"/>
      <c r="Q365" s="22" t="str">
        <f aca="false">IF($C365="","",IF($P365&lt;&gt;"",$P365,IF(AND(ISNUMBER($K365),ISNUMBER($M365),ISNUMBER($N365)),IF($O365="Lower is worse",IF($K365&lt;=$N365,"Danger",IF($K365&lt;=$M365,"Alert","OK")),IF($K365&gt;=$N365,"Danger",IF($K365&gt;=$M365,"Alert","OK"))),"Not set")))</f>
        <v/>
      </c>
      <c r="R365" s="22" t="str">
        <f aca="false">IF(OR($Q365="",$Q365="Not set"),"",MATCH($Q365,Lists!$F$2:$F$4,0)-1)</f>
        <v/>
      </c>
      <c r="S365" s="6"/>
      <c r="T365" s="6"/>
      <c r="U365" s="22" t="str">
        <f aca="false">IF(OR($Q365="",$Q365="OK",$Q365="Not set",NOT(ISNUMBER($G365))),"",ROUND($G365*IF($Q365="Danger",Lists!$M$15,Lists!$M$16),0))</f>
        <v/>
      </c>
      <c r="V365" s="22" t="str">
        <f aca="false">IF($U365="","",IF(OR($Q365="Danger",$U365&gt;=Lists!$M$10),"P1",IF($U365&gt;=Lists!$M$11,"P2","P3")))</f>
        <v/>
      </c>
      <c r="W365" s="24" t="str">
        <f aca="false">IF(OR($V365="",$B365=""),"",$B365+INDEX(Lists!$N$10:$N$12,MATCH($V365,Lists!$L$10:$L$12,0)))</f>
        <v/>
      </c>
      <c r="X365" s="19"/>
      <c r="Y365" s="19"/>
      <c r="Z365" s="19"/>
      <c r="AA365" s="21"/>
      <c r="AB365" s="19"/>
      <c r="AC365" s="22" t="str">
        <f aca="true">IF(OR($U365="",$B365=""),"",IF($AA365&lt;&gt;"",$AA365-$B365,TODAY()-$B365))</f>
        <v/>
      </c>
      <c r="AD365" s="22" t="str">
        <f aca="true">IF($W365="","",IF($Y365="Closed",IF($AA365="","Closed",IF($AA365&lt;=$W365,"Closed on time","Closed late")),IF(TODAY()&gt;$W365,"Overdue","Within time")))</f>
        <v/>
      </c>
      <c r="AE365" s="6"/>
      <c r="AF365" s="19"/>
      <c r="AG365" s="19"/>
      <c r="AH365" s="19"/>
      <c r="AI365" s="19"/>
      <c r="AJ365" s="19"/>
    </row>
    <row r="366" customFormat="false" ht="15" hidden="false" customHeight="false" outlineLevel="0" collapsed="false">
      <c r="A366" s="22" t="str">
        <f aca="false">IF($C366="","","R"&amp;TEXT(ROW()-4,"00000"))</f>
        <v/>
      </c>
      <c r="B366" s="21"/>
      <c r="C366" s="19"/>
      <c r="D366" s="22" t="str">
        <f aca="false">IF($C366="","",IFERROR(INDEX(Asset_Register!$C$5:$C$1000,MATCH($C366,Asset_Register!$A$5:$A$1000,0)),"Not in register"))</f>
        <v/>
      </c>
      <c r="E366" s="22" t="str">
        <f aca="false">IF($C366="","",IFERROR(INDEX(Asset_Register!$D$5:$D$1000,MATCH($C366,Asset_Register!$A$5:$A$1000,0)),"Not in register"))</f>
        <v/>
      </c>
      <c r="F366" s="22" t="str">
        <f aca="false">IF($C366="","",IFERROR(INDEX(Asset_Register!$R$5:$R$1000,MATCH($C366,Asset_Register!$A$5:$A$1000,0)),"Not in register"))</f>
        <v/>
      </c>
      <c r="G366" s="22" t="str">
        <f aca="false">IF($C366="","",IFERROR(INDEX(Asset_Register!$Q$5:$Q$1000,MATCH($C366,Asset_Register!$A$5:$A$1000,0)),"Not in register"))</f>
        <v/>
      </c>
      <c r="H366" s="19"/>
      <c r="I366" s="19"/>
      <c r="J366" s="6"/>
      <c r="K366" s="19"/>
      <c r="L366" s="19"/>
      <c r="M366" s="19"/>
      <c r="N366" s="19"/>
      <c r="O366" s="19"/>
      <c r="P366" s="19"/>
      <c r="Q366" s="22" t="str">
        <f aca="false">IF($C366="","",IF($P366&lt;&gt;"",$P366,IF(AND(ISNUMBER($K366),ISNUMBER($M366),ISNUMBER($N366)),IF($O366="Lower is worse",IF($K366&lt;=$N366,"Danger",IF($K366&lt;=$M366,"Alert","OK")),IF($K366&gt;=$N366,"Danger",IF($K366&gt;=$M366,"Alert","OK"))),"Not set")))</f>
        <v/>
      </c>
      <c r="R366" s="22" t="str">
        <f aca="false">IF(OR($Q366="",$Q366="Not set"),"",MATCH($Q366,Lists!$F$2:$F$4,0)-1)</f>
        <v/>
      </c>
      <c r="S366" s="6"/>
      <c r="T366" s="6"/>
      <c r="U366" s="22" t="str">
        <f aca="false">IF(OR($Q366="",$Q366="OK",$Q366="Not set",NOT(ISNUMBER($G366))),"",ROUND($G366*IF($Q366="Danger",Lists!$M$15,Lists!$M$16),0))</f>
        <v/>
      </c>
      <c r="V366" s="22" t="str">
        <f aca="false">IF($U366="","",IF(OR($Q366="Danger",$U366&gt;=Lists!$M$10),"P1",IF($U366&gt;=Lists!$M$11,"P2","P3")))</f>
        <v/>
      </c>
      <c r="W366" s="24" t="str">
        <f aca="false">IF(OR($V366="",$B366=""),"",$B366+INDEX(Lists!$N$10:$N$12,MATCH($V366,Lists!$L$10:$L$12,0)))</f>
        <v/>
      </c>
      <c r="X366" s="19"/>
      <c r="Y366" s="19"/>
      <c r="Z366" s="19"/>
      <c r="AA366" s="21"/>
      <c r="AB366" s="19"/>
      <c r="AC366" s="22" t="str">
        <f aca="true">IF(OR($U366="",$B366=""),"",IF($AA366&lt;&gt;"",$AA366-$B366,TODAY()-$B366))</f>
        <v/>
      </c>
      <c r="AD366" s="22" t="str">
        <f aca="true">IF($W366="","",IF($Y366="Closed",IF($AA366="","Closed",IF($AA366&lt;=$W366,"Closed on time","Closed late")),IF(TODAY()&gt;$W366,"Overdue","Within time")))</f>
        <v/>
      </c>
      <c r="AE366" s="6"/>
      <c r="AF366" s="19"/>
      <c r="AG366" s="19"/>
      <c r="AH366" s="19"/>
      <c r="AI366" s="19"/>
      <c r="AJ366" s="19"/>
    </row>
    <row r="367" customFormat="false" ht="15" hidden="false" customHeight="false" outlineLevel="0" collapsed="false">
      <c r="A367" s="22" t="str">
        <f aca="false">IF($C367="","","R"&amp;TEXT(ROW()-4,"00000"))</f>
        <v/>
      </c>
      <c r="B367" s="21"/>
      <c r="C367" s="19"/>
      <c r="D367" s="22" t="str">
        <f aca="false">IF($C367="","",IFERROR(INDEX(Asset_Register!$C$5:$C$1000,MATCH($C367,Asset_Register!$A$5:$A$1000,0)),"Not in register"))</f>
        <v/>
      </c>
      <c r="E367" s="22" t="str">
        <f aca="false">IF($C367="","",IFERROR(INDEX(Asset_Register!$D$5:$D$1000,MATCH($C367,Asset_Register!$A$5:$A$1000,0)),"Not in register"))</f>
        <v/>
      </c>
      <c r="F367" s="22" t="str">
        <f aca="false">IF($C367="","",IFERROR(INDEX(Asset_Register!$R$5:$R$1000,MATCH($C367,Asset_Register!$A$5:$A$1000,0)),"Not in register"))</f>
        <v/>
      </c>
      <c r="G367" s="22" t="str">
        <f aca="false">IF($C367="","",IFERROR(INDEX(Asset_Register!$Q$5:$Q$1000,MATCH($C367,Asset_Register!$A$5:$A$1000,0)),"Not in register"))</f>
        <v/>
      </c>
      <c r="H367" s="19"/>
      <c r="I367" s="19"/>
      <c r="J367" s="6"/>
      <c r="K367" s="19"/>
      <c r="L367" s="19"/>
      <c r="M367" s="19"/>
      <c r="N367" s="19"/>
      <c r="O367" s="19"/>
      <c r="P367" s="19"/>
      <c r="Q367" s="22" t="str">
        <f aca="false">IF($C367="","",IF($P367&lt;&gt;"",$P367,IF(AND(ISNUMBER($K367),ISNUMBER($M367),ISNUMBER($N367)),IF($O367="Lower is worse",IF($K367&lt;=$N367,"Danger",IF($K367&lt;=$M367,"Alert","OK")),IF($K367&gt;=$N367,"Danger",IF($K367&gt;=$M367,"Alert","OK"))),"Not set")))</f>
        <v/>
      </c>
      <c r="R367" s="22" t="str">
        <f aca="false">IF(OR($Q367="",$Q367="Not set"),"",MATCH($Q367,Lists!$F$2:$F$4,0)-1)</f>
        <v/>
      </c>
      <c r="S367" s="6"/>
      <c r="T367" s="6"/>
      <c r="U367" s="22" t="str">
        <f aca="false">IF(OR($Q367="",$Q367="OK",$Q367="Not set",NOT(ISNUMBER($G367))),"",ROUND($G367*IF($Q367="Danger",Lists!$M$15,Lists!$M$16),0))</f>
        <v/>
      </c>
      <c r="V367" s="22" t="str">
        <f aca="false">IF($U367="","",IF(OR($Q367="Danger",$U367&gt;=Lists!$M$10),"P1",IF($U367&gt;=Lists!$M$11,"P2","P3")))</f>
        <v/>
      </c>
      <c r="W367" s="24" t="str">
        <f aca="false">IF(OR($V367="",$B367=""),"",$B367+INDEX(Lists!$N$10:$N$12,MATCH($V367,Lists!$L$10:$L$12,0)))</f>
        <v/>
      </c>
      <c r="X367" s="19"/>
      <c r="Y367" s="19"/>
      <c r="Z367" s="19"/>
      <c r="AA367" s="21"/>
      <c r="AB367" s="19"/>
      <c r="AC367" s="22" t="str">
        <f aca="true">IF(OR($U367="",$B367=""),"",IF($AA367&lt;&gt;"",$AA367-$B367,TODAY()-$B367))</f>
        <v/>
      </c>
      <c r="AD367" s="22" t="str">
        <f aca="true">IF($W367="","",IF($Y367="Closed",IF($AA367="","Closed",IF($AA367&lt;=$W367,"Closed on time","Closed late")),IF(TODAY()&gt;$W367,"Overdue","Within time")))</f>
        <v/>
      </c>
      <c r="AE367" s="6"/>
      <c r="AF367" s="19"/>
      <c r="AG367" s="19"/>
      <c r="AH367" s="19"/>
      <c r="AI367" s="19"/>
      <c r="AJ367" s="19"/>
    </row>
    <row r="368" customFormat="false" ht="15" hidden="false" customHeight="false" outlineLevel="0" collapsed="false">
      <c r="A368" s="22" t="str">
        <f aca="false">IF($C368="","","R"&amp;TEXT(ROW()-4,"00000"))</f>
        <v/>
      </c>
      <c r="B368" s="21"/>
      <c r="C368" s="19"/>
      <c r="D368" s="22" t="str">
        <f aca="false">IF($C368="","",IFERROR(INDEX(Asset_Register!$C$5:$C$1000,MATCH($C368,Asset_Register!$A$5:$A$1000,0)),"Not in register"))</f>
        <v/>
      </c>
      <c r="E368" s="22" t="str">
        <f aca="false">IF($C368="","",IFERROR(INDEX(Asset_Register!$D$5:$D$1000,MATCH($C368,Asset_Register!$A$5:$A$1000,0)),"Not in register"))</f>
        <v/>
      </c>
      <c r="F368" s="22" t="str">
        <f aca="false">IF($C368="","",IFERROR(INDEX(Asset_Register!$R$5:$R$1000,MATCH($C368,Asset_Register!$A$5:$A$1000,0)),"Not in register"))</f>
        <v/>
      </c>
      <c r="G368" s="22" t="str">
        <f aca="false">IF($C368="","",IFERROR(INDEX(Asset_Register!$Q$5:$Q$1000,MATCH($C368,Asset_Register!$A$5:$A$1000,0)),"Not in register"))</f>
        <v/>
      </c>
      <c r="H368" s="19"/>
      <c r="I368" s="19"/>
      <c r="J368" s="6"/>
      <c r="K368" s="19"/>
      <c r="L368" s="19"/>
      <c r="M368" s="19"/>
      <c r="N368" s="19"/>
      <c r="O368" s="19"/>
      <c r="P368" s="19"/>
      <c r="Q368" s="22" t="str">
        <f aca="false">IF($C368="","",IF($P368&lt;&gt;"",$P368,IF(AND(ISNUMBER($K368),ISNUMBER($M368),ISNUMBER($N368)),IF($O368="Lower is worse",IF($K368&lt;=$N368,"Danger",IF($K368&lt;=$M368,"Alert","OK")),IF($K368&gt;=$N368,"Danger",IF($K368&gt;=$M368,"Alert","OK"))),"Not set")))</f>
        <v/>
      </c>
      <c r="R368" s="22" t="str">
        <f aca="false">IF(OR($Q368="",$Q368="Not set"),"",MATCH($Q368,Lists!$F$2:$F$4,0)-1)</f>
        <v/>
      </c>
      <c r="S368" s="6"/>
      <c r="T368" s="6"/>
      <c r="U368" s="22" t="str">
        <f aca="false">IF(OR($Q368="",$Q368="OK",$Q368="Not set",NOT(ISNUMBER($G368))),"",ROUND($G368*IF($Q368="Danger",Lists!$M$15,Lists!$M$16),0))</f>
        <v/>
      </c>
      <c r="V368" s="22" t="str">
        <f aca="false">IF($U368="","",IF(OR($Q368="Danger",$U368&gt;=Lists!$M$10),"P1",IF($U368&gt;=Lists!$M$11,"P2","P3")))</f>
        <v/>
      </c>
      <c r="W368" s="24" t="str">
        <f aca="false">IF(OR($V368="",$B368=""),"",$B368+INDEX(Lists!$N$10:$N$12,MATCH($V368,Lists!$L$10:$L$12,0)))</f>
        <v/>
      </c>
      <c r="X368" s="19"/>
      <c r="Y368" s="19"/>
      <c r="Z368" s="19"/>
      <c r="AA368" s="21"/>
      <c r="AB368" s="19"/>
      <c r="AC368" s="22" t="str">
        <f aca="true">IF(OR($U368="",$B368=""),"",IF($AA368&lt;&gt;"",$AA368-$B368,TODAY()-$B368))</f>
        <v/>
      </c>
      <c r="AD368" s="22" t="str">
        <f aca="true">IF($W368="","",IF($Y368="Closed",IF($AA368="","Closed",IF($AA368&lt;=$W368,"Closed on time","Closed late")),IF(TODAY()&gt;$W368,"Overdue","Within time")))</f>
        <v/>
      </c>
      <c r="AE368" s="6"/>
      <c r="AF368" s="19"/>
      <c r="AG368" s="19"/>
      <c r="AH368" s="19"/>
      <c r="AI368" s="19"/>
      <c r="AJ368" s="19"/>
    </row>
    <row r="369" customFormat="false" ht="15" hidden="false" customHeight="false" outlineLevel="0" collapsed="false">
      <c r="A369" s="22" t="str">
        <f aca="false">IF($C369="","","R"&amp;TEXT(ROW()-4,"00000"))</f>
        <v/>
      </c>
      <c r="B369" s="21"/>
      <c r="C369" s="19"/>
      <c r="D369" s="22" t="str">
        <f aca="false">IF($C369="","",IFERROR(INDEX(Asset_Register!$C$5:$C$1000,MATCH($C369,Asset_Register!$A$5:$A$1000,0)),"Not in register"))</f>
        <v/>
      </c>
      <c r="E369" s="22" t="str">
        <f aca="false">IF($C369="","",IFERROR(INDEX(Asset_Register!$D$5:$D$1000,MATCH($C369,Asset_Register!$A$5:$A$1000,0)),"Not in register"))</f>
        <v/>
      </c>
      <c r="F369" s="22" t="str">
        <f aca="false">IF($C369="","",IFERROR(INDEX(Asset_Register!$R$5:$R$1000,MATCH($C369,Asset_Register!$A$5:$A$1000,0)),"Not in register"))</f>
        <v/>
      </c>
      <c r="G369" s="22" t="str">
        <f aca="false">IF($C369="","",IFERROR(INDEX(Asset_Register!$Q$5:$Q$1000,MATCH($C369,Asset_Register!$A$5:$A$1000,0)),"Not in register"))</f>
        <v/>
      </c>
      <c r="H369" s="19"/>
      <c r="I369" s="19"/>
      <c r="J369" s="6"/>
      <c r="K369" s="19"/>
      <c r="L369" s="19"/>
      <c r="M369" s="19"/>
      <c r="N369" s="19"/>
      <c r="O369" s="19"/>
      <c r="P369" s="19"/>
      <c r="Q369" s="22" t="str">
        <f aca="false">IF($C369="","",IF($P369&lt;&gt;"",$P369,IF(AND(ISNUMBER($K369),ISNUMBER($M369),ISNUMBER($N369)),IF($O369="Lower is worse",IF($K369&lt;=$N369,"Danger",IF($K369&lt;=$M369,"Alert","OK")),IF($K369&gt;=$N369,"Danger",IF($K369&gt;=$M369,"Alert","OK"))),"Not set")))</f>
        <v/>
      </c>
      <c r="R369" s="22" t="str">
        <f aca="false">IF(OR($Q369="",$Q369="Not set"),"",MATCH($Q369,Lists!$F$2:$F$4,0)-1)</f>
        <v/>
      </c>
      <c r="S369" s="6"/>
      <c r="T369" s="6"/>
      <c r="U369" s="22" t="str">
        <f aca="false">IF(OR($Q369="",$Q369="OK",$Q369="Not set",NOT(ISNUMBER($G369))),"",ROUND($G369*IF($Q369="Danger",Lists!$M$15,Lists!$M$16),0))</f>
        <v/>
      </c>
      <c r="V369" s="22" t="str">
        <f aca="false">IF($U369="","",IF(OR($Q369="Danger",$U369&gt;=Lists!$M$10),"P1",IF($U369&gt;=Lists!$M$11,"P2","P3")))</f>
        <v/>
      </c>
      <c r="W369" s="24" t="str">
        <f aca="false">IF(OR($V369="",$B369=""),"",$B369+INDEX(Lists!$N$10:$N$12,MATCH($V369,Lists!$L$10:$L$12,0)))</f>
        <v/>
      </c>
      <c r="X369" s="19"/>
      <c r="Y369" s="19"/>
      <c r="Z369" s="19"/>
      <c r="AA369" s="21"/>
      <c r="AB369" s="19"/>
      <c r="AC369" s="22" t="str">
        <f aca="true">IF(OR($U369="",$B369=""),"",IF($AA369&lt;&gt;"",$AA369-$B369,TODAY()-$B369))</f>
        <v/>
      </c>
      <c r="AD369" s="22" t="str">
        <f aca="true">IF($W369="","",IF($Y369="Closed",IF($AA369="","Closed",IF($AA369&lt;=$W369,"Closed on time","Closed late")),IF(TODAY()&gt;$W369,"Overdue","Within time")))</f>
        <v/>
      </c>
      <c r="AE369" s="6"/>
      <c r="AF369" s="19"/>
      <c r="AG369" s="19"/>
      <c r="AH369" s="19"/>
      <c r="AI369" s="19"/>
      <c r="AJ369" s="19"/>
    </row>
    <row r="370" customFormat="false" ht="15" hidden="false" customHeight="false" outlineLevel="0" collapsed="false">
      <c r="A370" s="22" t="str">
        <f aca="false">IF($C370="","","R"&amp;TEXT(ROW()-4,"00000"))</f>
        <v/>
      </c>
      <c r="B370" s="21"/>
      <c r="C370" s="19"/>
      <c r="D370" s="22" t="str">
        <f aca="false">IF($C370="","",IFERROR(INDEX(Asset_Register!$C$5:$C$1000,MATCH($C370,Asset_Register!$A$5:$A$1000,0)),"Not in register"))</f>
        <v/>
      </c>
      <c r="E370" s="22" t="str">
        <f aca="false">IF($C370="","",IFERROR(INDEX(Asset_Register!$D$5:$D$1000,MATCH($C370,Asset_Register!$A$5:$A$1000,0)),"Not in register"))</f>
        <v/>
      </c>
      <c r="F370" s="22" t="str">
        <f aca="false">IF($C370="","",IFERROR(INDEX(Asset_Register!$R$5:$R$1000,MATCH($C370,Asset_Register!$A$5:$A$1000,0)),"Not in register"))</f>
        <v/>
      </c>
      <c r="G370" s="22" t="str">
        <f aca="false">IF($C370="","",IFERROR(INDEX(Asset_Register!$Q$5:$Q$1000,MATCH($C370,Asset_Register!$A$5:$A$1000,0)),"Not in register"))</f>
        <v/>
      </c>
      <c r="H370" s="19"/>
      <c r="I370" s="19"/>
      <c r="J370" s="6"/>
      <c r="K370" s="19"/>
      <c r="L370" s="19"/>
      <c r="M370" s="19"/>
      <c r="N370" s="19"/>
      <c r="O370" s="19"/>
      <c r="P370" s="19"/>
      <c r="Q370" s="22" t="str">
        <f aca="false">IF($C370="","",IF($P370&lt;&gt;"",$P370,IF(AND(ISNUMBER($K370),ISNUMBER($M370),ISNUMBER($N370)),IF($O370="Lower is worse",IF($K370&lt;=$N370,"Danger",IF($K370&lt;=$M370,"Alert","OK")),IF($K370&gt;=$N370,"Danger",IF($K370&gt;=$M370,"Alert","OK"))),"Not set")))</f>
        <v/>
      </c>
      <c r="R370" s="22" t="str">
        <f aca="false">IF(OR($Q370="",$Q370="Not set"),"",MATCH($Q370,Lists!$F$2:$F$4,0)-1)</f>
        <v/>
      </c>
      <c r="S370" s="6"/>
      <c r="T370" s="6"/>
      <c r="U370" s="22" t="str">
        <f aca="false">IF(OR($Q370="",$Q370="OK",$Q370="Not set",NOT(ISNUMBER($G370))),"",ROUND($G370*IF($Q370="Danger",Lists!$M$15,Lists!$M$16),0))</f>
        <v/>
      </c>
      <c r="V370" s="22" t="str">
        <f aca="false">IF($U370="","",IF(OR($Q370="Danger",$U370&gt;=Lists!$M$10),"P1",IF($U370&gt;=Lists!$M$11,"P2","P3")))</f>
        <v/>
      </c>
      <c r="W370" s="24" t="str">
        <f aca="false">IF(OR($V370="",$B370=""),"",$B370+INDEX(Lists!$N$10:$N$12,MATCH($V370,Lists!$L$10:$L$12,0)))</f>
        <v/>
      </c>
      <c r="X370" s="19"/>
      <c r="Y370" s="19"/>
      <c r="Z370" s="19"/>
      <c r="AA370" s="21"/>
      <c r="AB370" s="19"/>
      <c r="AC370" s="22" t="str">
        <f aca="true">IF(OR($U370="",$B370=""),"",IF($AA370&lt;&gt;"",$AA370-$B370,TODAY()-$B370))</f>
        <v/>
      </c>
      <c r="AD370" s="22" t="str">
        <f aca="true">IF($W370="","",IF($Y370="Closed",IF($AA370="","Closed",IF($AA370&lt;=$W370,"Closed on time","Closed late")),IF(TODAY()&gt;$W370,"Overdue","Within time")))</f>
        <v/>
      </c>
      <c r="AE370" s="6"/>
      <c r="AF370" s="19"/>
      <c r="AG370" s="19"/>
      <c r="AH370" s="19"/>
      <c r="AI370" s="19"/>
      <c r="AJ370" s="19"/>
    </row>
    <row r="371" customFormat="false" ht="15" hidden="false" customHeight="false" outlineLevel="0" collapsed="false">
      <c r="A371" s="22" t="str">
        <f aca="false">IF($C371="","","R"&amp;TEXT(ROW()-4,"00000"))</f>
        <v/>
      </c>
      <c r="B371" s="21"/>
      <c r="C371" s="19"/>
      <c r="D371" s="22" t="str">
        <f aca="false">IF($C371="","",IFERROR(INDEX(Asset_Register!$C$5:$C$1000,MATCH($C371,Asset_Register!$A$5:$A$1000,0)),"Not in register"))</f>
        <v/>
      </c>
      <c r="E371" s="22" t="str">
        <f aca="false">IF($C371="","",IFERROR(INDEX(Asset_Register!$D$5:$D$1000,MATCH($C371,Asset_Register!$A$5:$A$1000,0)),"Not in register"))</f>
        <v/>
      </c>
      <c r="F371" s="22" t="str">
        <f aca="false">IF($C371="","",IFERROR(INDEX(Asset_Register!$R$5:$R$1000,MATCH($C371,Asset_Register!$A$5:$A$1000,0)),"Not in register"))</f>
        <v/>
      </c>
      <c r="G371" s="22" t="str">
        <f aca="false">IF($C371="","",IFERROR(INDEX(Asset_Register!$Q$5:$Q$1000,MATCH($C371,Asset_Register!$A$5:$A$1000,0)),"Not in register"))</f>
        <v/>
      </c>
      <c r="H371" s="19"/>
      <c r="I371" s="19"/>
      <c r="J371" s="6"/>
      <c r="K371" s="19"/>
      <c r="L371" s="19"/>
      <c r="M371" s="19"/>
      <c r="N371" s="19"/>
      <c r="O371" s="19"/>
      <c r="P371" s="19"/>
      <c r="Q371" s="22" t="str">
        <f aca="false">IF($C371="","",IF($P371&lt;&gt;"",$P371,IF(AND(ISNUMBER($K371),ISNUMBER($M371),ISNUMBER($N371)),IF($O371="Lower is worse",IF($K371&lt;=$N371,"Danger",IF($K371&lt;=$M371,"Alert","OK")),IF($K371&gt;=$N371,"Danger",IF($K371&gt;=$M371,"Alert","OK"))),"Not set")))</f>
        <v/>
      </c>
      <c r="R371" s="22" t="str">
        <f aca="false">IF(OR($Q371="",$Q371="Not set"),"",MATCH($Q371,Lists!$F$2:$F$4,0)-1)</f>
        <v/>
      </c>
      <c r="S371" s="6"/>
      <c r="T371" s="6"/>
      <c r="U371" s="22" t="str">
        <f aca="false">IF(OR($Q371="",$Q371="OK",$Q371="Not set",NOT(ISNUMBER($G371))),"",ROUND($G371*IF($Q371="Danger",Lists!$M$15,Lists!$M$16),0))</f>
        <v/>
      </c>
      <c r="V371" s="22" t="str">
        <f aca="false">IF($U371="","",IF(OR($Q371="Danger",$U371&gt;=Lists!$M$10),"P1",IF($U371&gt;=Lists!$M$11,"P2","P3")))</f>
        <v/>
      </c>
      <c r="W371" s="24" t="str">
        <f aca="false">IF(OR($V371="",$B371=""),"",$B371+INDEX(Lists!$N$10:$N$12,MATCH($V371,Lists!$L$10:$L$12,0)))</f>
        <v/>
      </c>
      <c r="X371" s="19"/>
      <c r="Y371" s="19"/>
      <c r="Z371" s="19"/>
      <c r="AA371" s="21"/>
      <c r="AB371" s="19"/>
      <c r="AC371" s="22" t="str">
        <f aca="true">IF(OR($U371="",$B371=""),"",IF($AA371&lt;&gt;"",$AA371-$B371,TODAY()-$B371))</f>
        <v/>
      </c>
      <c r="AD371" s="22" t="str">
        <f aca="true">IF($W371="","",IF($Y371="Closed",IF($AA371="","Closed",IF($AA371&lt;=$W371,"Closed on time","Closed late")),IF(TODAY()&gt;$W371,"Overdue","Within time")))</f>
        <v/>
      </c>
      <c r="AE371" s="6"/>
      <c r="AF371" s="19"/>
      <c r="AG371" s="19"/>
      <c r="AH371" s="19"/>
      <c r="AI371" s="19"/>
      <c r="AJ371" s="19"/>
    </row>
    <row r="372" customFormat="false" ht="15" hidden="false" customHeight="false" outlineLevel="0" collapsed="false">
      <c r="A372" s="22" t="str">
        <f aca="false">IF($C372="","","R"&amp;TEXT(ROW()-4,"00000"))</f>
        <v/>
      </c>
      <c r="B372" s="21"/>
      <c r="C372" s="19"/>
      <c r="D372" s="22" t="str">
        <f aca="false">IF($C372="","",IFERROR(INDEX(Asset_Register!$C$5:$C$1000,MATCH($C372,Asset_Register!$A$5:$A$1000,0)),"Not in register"))</f>
        <v/>
      </c>
      <c r="E372" s="22" t="str">
        <f aca="false">IF($C372="","",IFERROR(INDEX(Asset_Register!$D$5:$D$1000,MATCH($C372,Asset_Register!$A$5:$A$1000,0)),"Not in register"))</f>
        <v/>
      </c>
      <c r="F372" s="22" t="str">
        <f aca="false">IF($C372="","",IFERROR(INDEX(Asset_Register!$R$5:$R$1000,MATCH($C372,Asset_Register!$A$5:$A$1000,0)),"Not in register"))</f>
        <v/>
      </c>
      <c r="G372" s="22" t="str">
        <f aca="false">IF($C372="","",IFERROR(INDEX(Asset_Register!$Q$5:$Q$1000,MATCH($C372,Asset_Register!$A$5:$A$1000,0)),"Not in register"))</f>
        <v/>
      </c>
      <c r="H372" s="19"/>
      <c r="I372" s="19"/>
      <c r="J372" s="6"/>
      <c r="K372" s="19"/>
      <c r="L372" s="19"/>
      <c r="M372" s="19"/>
      <c r="N372" s="19"/>
      <c r="O372" s="19"/>
      <c r="P372" s="19"/>
      <c r="Q372" s="22" t="str">
        <f aca="false">IF($C372="","",IF($P372&lt;&gt;"",$P372,IF(AND(ISNUMBER($K372),ISNUMBER($M372),ISNUMBER($N372)),IF($O372="Lower is worse",IF($K372&lt;=$N372,"Danger",IF($K372&lt;=$M372,"Alert","OK")),IF($K372&gt;=$N372,"Danger",IF($K372&gt;=$M372,"Alert","OK"))),"Not set")))</f>
        <v/>
      </c>
      <c r="R372" s="22" t="str">
        <f aca="false">IF(OR($Q372="",$Q372="Not set"),"",MATCH($Q372,Lists!$F$2:$F$4,0)-1)</f>
        <v/>
      </c>
      <c r="S372" s="6"/>
      <c r="T372" s="6"/>
      <c r="U372" s="22" t="str">
        <f aca="false">IF(OR($Q372="",$Q372="OK",$Q372="Not set",NOT(ISNUMBER($G372))),"",ROUND($G372*IF($Q372="Danger",Lists!$M$15,Lists!$M$16),0))</f>
        <v/>
      </c>
      <c r="V372" s="22" t="str">
        <f aca="false">IF($U372="","",IF(OR($Q372="Danger",$U372&gt;=Lists!$M$10),"P1",IF($U372&gt;=Lists!$M$11,"P2","P3")))</f>
        <v/>
      </c>
      <c r="W372" s="24" t="str">
        <f aca="false">IF(OR($V372="",$B372=""),"",$B372+INDEX(Lists!$N$10:$N$12,MATCH($V372,Lists!$L$10:$L$12,0)))</f>
        <v/>
      </c>
      <c r="X372" s="19"/>
      <c r="Y372" s="19"/>
      <c r="Z372" s="19"/>
      <c r="AA372" s="21"/>
      <c r="AB372" s="19"/>
      <c r="AC372" s="22" t="str">
        <f aca="true">IF(OR($U372="",$B372=""),"",IF($AA372&lt;&gt;"",$AA372-$B372,TODAY()-$B372))</f>
        <v/>
      </c>
      <c r="AD372" s="22" t="str">
        <f aca="true">IF($W372="","",IF($Y372="Closed",IF($AA372="","Closed",IF($AA372&lt;=$W372,"Closed on time","Closed late")),IF(TODAY()&gt;$W372,"Overdue","Within time")))</f>
        <v/>
      </c>
      <c r="AE372" s="6"/>
      <c r="AF372" s="19"/>
      <c r="AG372" s="19"/>
      <c r="AH372" s="19"/>
      <c r="AI372" s="19"/>
      <c r="AJ372" s="19"/>
    </row>
    <row r="373" customFormat="false" ht="15" hidden="false" customHeight="false" outlineLevel="0" collapsed="false">
      <c r="A373" s="22" t="str">
        <f aca="false">IF($C373="","","R"&amp;TEXT(ROW()-4,"00000"))</f>
        <v/>
      </c>
      <c r="B373" s="21"/>
      <c r="C373" s="19"/>
      <c r="D373" s="22" t="str">
        <f aca="false">IF($C373="","",IFERROR(INDEX(Asset_Register!$C$5:$C$1000,MATCH($C373,Asset_Register!$A$5:$A$1000,0)),"Not in register"))</f>
        <v/>
      </c>
      <c r="E373" s="22" t="str">
        <f aca="false">IF($C373="","",IFERROR(INDEX(Asset_Register!$D$5:$D$1000,MATCH($C373,Asset_Register!$A$5:$A$1000,0)),"Not in register"))</f>
        <v/>
      </c>
      <c r="F373" s="22" t="str">
        <f aca="false">IF($C373="","",IFERROR(INDEX(Asset_Register!$R$5:$R$1000,MATCH($C373,Asset_Register!$A$5:$A$1000,0)),"Not in register"))</f>
        <v/>
      </c>
      <c r="G373" s="22" t="str">
        <f aca="false">IF($C373="","",IFERROR(INDEX(Asset_Register!$Q$5:$Q$1000,MATCH($C373,Asset_Register!$A$5:$A$1000,0)),"Not in register"))</f>
        <v/>
      </c>
      <c r="H373" s="19"/>
      <c r="I373" s="19"/>
      <c r="J373" s="6"/>
      <c r="K373" s="19"/>
      <c r="L373" s="19"/>
      <c r="M373" s="19"/>
      <c r="N373" s="19"/>
      <c r="O373" s="19"/>
      <c r="P373" s="19"/>
      <c r="Q373" s="22" t="str">
        <f aca="false">IF($C373="","",IF($P373&lt;&gt;"",$P373,IF(AND(ISNUMBER($K373),ISNUMBER($M373),ISNUMBER($N373)),IF($O373="Lower is worse",IF($K373&lt;=$N373,"Danger",IF($K373&lt;=$M373,"Alert","OK")),IF($K373&gt;=$N373,"Danger",IF($K373&gt;=$M373,"Alert","OK"))),"Not set")))</f>
        <v/>
      </c>
      <c r="R373" s="22" t="str">
        <f aca="false">IF(OR($Q373="",$Q373="Not set"),"",MATCH($Q373,Lists!$F$2:$F$4,0)-1)</f>
        <v/>
      </c>
      <c r="S373" s="6"/>
      <c r="T373" s="6"/>
      <c r="U373" s="22" t="str">
        <f aca="false">IF(OR($Q373="",$Q373="OK",$Q373="Not set",NOT(ISNUMBER($G373))),"",ROUND($G373*IF($Q373="Danger",Lists!$M$15,Lists!$M$16),0))</f>
        <v/>
      </c>
      <c r="V373" s="22" t="str">
        <f aca="false">IF($U373="","",IF(OR($Q373="Danger",$U373&gt;=Lists!$M$10),"P1",IF($U373&gt;=Lists!$M$11,"P2","P3")))</f>
        <v/>
      </c>
      <c r="W373" s="24" t="str">
        <f aca="false">IF(OR($V373="",$B373=""),"",$B373+INDEX(Lists!$N$10:$N$12,MATCH($V373,Lists!$L$10:$L$12,0)))</f>
        <v/>
      </c>
      <c r="X373" s="19"/>
      <c r="Y373" s="19"/>
      <c r="Z373" s="19"/>
      <c r="AA373" s="21"/>
      <c r="AB373" s="19"/>
      <c r="AC373" s="22" t="str">
        <f aca="true">IF(OR($U373="",$B373=""),"",IF($AA373&lt;&gt;"",$AA373-$B373,TODAY()-$B373))</f>
        <v/>
      </c>
      <c r="AD373" s="22" t="str">
        <f aca="true">IF($W373="","",IF($Y373="Closed",IF($AA373="","Closed",IF($AA373&lt;=$W373,"Closed on time","Closed late")),IF(TODAY()&gt;$W373,"Overdue","Within time")))</f>
        <v/>
      </c>
      <c r="AE373" s="6"/>
      <c r="AF373" s="19"/>
      <c r="AG373" s="19"/>
      <c r="AH373" s="19"/>
      <c r="AI373" s="19"/>
      <c r="AJ373" s="19"/>
    </row>
    <row r="374" customFormat="false" ht="15" hidden="false" customHeight="false" outlineLevel="0" collapsed="false">
      <c r="A374" s="22" t="str">
        <f aca="false">IF($C374="","","R"&amp;TEXT(ROW()-4,"00000"))</f>
        <v/>
      </c>
      <c r="B374" s="21"/>
      <c r="C374" s="19"/>
      <c r="D374" s="22" t="str">
        <f aca="false">IF($C374="","",IFERROR(INDEX(Asset_Register!$C$5:$C$1000,MATCH($C374,Asset_Register!$A$5:$A$1000,0)),"Not in register"))</f>
        <v/>
      </c>
      <c r="E374" s="22" t="str">
        <f aca="false">IF($C374="","",IFERROR(INDEX(Asset_Register!$D$5:$D$1000,MATCH($C374,Asset_Register!$A$5:$A$1000,0)),"Not in register"))</f>
        <v/>
      </c>
      <c r="F374" s="22" t="str">
        <f aca="false">IF($C374="","",IFERROR(INDEX(Asset_Register!$R$5:$R$1000,MATCH($C374,Asset_Register!$A$5:$A$1000,0)),"Not in register"))</f>
        <v/>
      </c>
      <c r="G374" s="22" t="str">
        <f aca="false">IF($C374="","",IFERROR(INDEX(Asset_Register!$Q$5:$Q$1000,MATCH($C374,Asset_Register!$A$5:$A$1000,0)),"Not in register"))</f>
        <v/>
      </c>
      <c r="H374" s="19"/>
      <c r="I374" s="19"/>
      <c r="J374" s="6"/>
      <c r="K374" s="19"/>
      <c r="L374" s="19"/>
      <c r="M374" s="19"/>
      <c r="N374" s="19"/>
      <c r="O374" s="19"/>
      <c r="P374" s="19"/>
      <c r="Q374" s="22" t="str">
        <f aca="false">IF($C374="","",IF($P374&lt;&gt;"",$P374,IF(AND(ISNUMBER($K374),ISNUMBER($M374),ISNUMBER($N374)),IF($O374="Lower is worse",IF($K374&lt;=$N374,"Danger",IF($K374&lt;=$M374,"Alert","OK")),IF($K374&gt;=$N374,"Danger",IF($K374&gt;=$M374,"Alert","OK"))),"Not set")))</f>
        <v/>
      </c>
      <c r="R374" s="22" t="str">
        <f aca="false">IF(OR($Q374="",$Q374="Not set"),"",MATCH($Q374,Lists!$F$2:$F$4,0)-1)</f>
        <v/>
      </c>
      <c r="S374" s="6"/>
      <c r="T374" s="6"/>
      <c r="U374" s="22" t="str">
        <f aca="false">IF(OR($Q374="",$Q374="OK",$Q374="Not set",NOT(ISNUMBER($G374))),"",ROUND($G374*IF($Q374="Danger",Lists!$M$15,Lists!$M$16),0))</f>
        <v/>
      </c>
      <c r="V374" s="22" t="str">
        <f aca="false">IF($U374="","",IF(OR($Q374="Danger",$U374&gt;=Lists!$M$10),"P1",IF($U374&gt;=Lists!$M$11,"P2","P3")))</f>
        <v/>
      </c>
      <c r="W374" s="24" t="str">
        <f aca="false">IF(OR($V374="",$B374=""),"",$B374+INDEX(Lists!$N$10:$N$12,MATCH($V374,Lists!$L$10:$L$12,0)))</f>
        <v/>
      </c>
      <c r="X374" s="19"/>
      <c r="Y374" s="19"/>
      <c r="Z374" s="19"/>
      <c r="AA374" s="21"/>
      <c r="AB374" s="19"/>
      <c r="AC374" s="22" t="str">
        <f aca="true">IF(OR($U374="",$B374=""),"",IF($AA374&lt;&gt;"",$AA374-$B374,TODAY()-$B374))</f>
        <v/>
      </c>
      <c r="AD374" s="22" t="str">
        <f aca="true">IF($W374="","",IF($Y374="Closed",IF($AA374="","Closed",IF($AA374&lt;=$W374,"Closed on time","Closed late")),IF(TODAY()&gt;$W374,"Overdue","Within time")))</f>
        <v/>
      </c>
      <c r="AE374" s="6"/>
      <c r="AF374" s="19"/>
      <c r="AG374" s="19"/>
      <c r="AH374" s="19"/>
      <c r="AI374" s="19"/>
      <c r="AJ374" s="19"/>
    </row>
    <row r="375" customFormat="false" ht="15" hidden="false" customHeight="false" outlineLevel="0" collapsed="false">
      <c r="A375" s="22" t="str">
        <f aca="false">IF($C375="","","R"&amp;TEXT(ROW()-4,"00000"))</f>
        <v/>
      </c>
      <c r="B375" s="21"/>
      <c r="C375" s="19"/>
      <c r="D375" s="22" t="str">
        <f aca="false">IF($C375="","",IFERROR(INDEX(Asset_Register!$C$5:$C$1000,MATCH($C375,Asset_Register!$A$5:$A$1000,0)),"Not in register"))</f>
        <v/>
      </c>
      <c r="E375" s="22" t="str">
        <f aca="false">IF($C375="","",IFERROR(INDEX(Asset_Register!$D$5:$D$1000,MATCH($C375,Asset_Register!$A$5:$A$1000,0)),"Not in register"))</f>
        <v/>
      </c>
      <c r="F375" s="22" t="str">
        <f aca="false">IF($C375="","",IFERROR(INDEX(Asset_Register!$R$5:$R$1000,MATCH($C375,Asset_Register!$A$5:$A$1000,0)),"Not in register"))</f>
        <v/>
      </c>
      <c r="G375" s="22" t="str">
        <f aca="false">IF($C375="","",IFERROR(INDEX(Asset_Register!$Q$5:$Q$1000,MATCH($C375,Asset_Register!$A$5:$A$1000,0)),"Not in register"))</f>
        <v/>
      </c>
      <c r="H375" s="19"/>
      <c r="I375" s="19"/>
      <c r="J375" s="6"/>
      <c r="K375" s="19"/>
      <c r="L375" s="19"/>
      <c r="M375" s="19"/>
      <c r="N375" s="19"/>
      <c r="O375" s="19"/>
      <c r="P375" s="19"/>
      <c r="Q375" s="22" t="str">
        <f aca="false">IF($C375="","",IF($P375&lt;&gt;"",$P375,IF(AND(ISNUMBER($K375),ISNUMBER($M375),ISNUMBER($N375)),IF($O375="Lower is worse",IF($K375&lt;=$N375,"Danger",IF($K375&lt;=$M375,"Alert","OK")),IF($K375&gt;=$N375,"Danger",IF($K375&gt;=$M375,"Alert","OK"))),"Not set")))</f>
        <v/>
      </c>
      <c r="R375" s="22" t="str">
        <f aca="false">IF(OR($Q375="",$Q375="Not set"),"",MATCH($Q375,Lists!$F$2:$F$4,0)-1)</f>
        <v/>
      </c>
      <c r="S375" s="6"/>
      <c r="T375" s="6"/>
      <c r="U375" s="22" t="str">
        <f aca="false">IF(OR($Q375="",$Q375="OK",$Q375="Not set",NOT(ISNUMBER($G375))),"",ROUND($G375*IF($Q375="Danger",Lists!$M$15,Lists!$M$16),0))</f>
        <v/>
      </c>
      <c r="V375" s="22" t="str">
        <f aca="false">IF($U375="","",IF(OR($Q375="Danger",$U375&gt;=Lists!$M$10),"P1",IF($U375&gt;=Lists!$M$11,"P2","P3")))</f>
        <v/>
      </c>
      <c r="W375" s="24" t="str">
        <f aca="false">IF(OR($V375="",$B375=""),"",$B375+INDEX(Lists!$N$10:$N$12,MATCH($V375,Lists!$L$10:$L$12,0)))</f>
        <v/>
      </c>
      <c r="X375" s="19"/>
      <c r="Y375" s="19"/>
      <c r="Z375" s="19"/>
      <c r="AA375" s="21"/>
      <c r="AB375" s="19"/>
      <c r="AC375" s="22" t="str">
        <f aca="true">IF(OR($U375="",$B375=""),"",IF($AA375&lt;&gt;"",$AA375-$B375,TODAY()-$B375))</f>
        <v/>
      </c>
      <c r="AD375" s="22" t="str">
        <f aca="true">IF($W375="","",IF($Y375="Closed",IF($AA375="","Closed",IF($AA375&lt;=$W375,"Closed on time","Closed late")),IF(TODAY()&gt;$W375,"Overdue","Within time")))</f>
        <v/>
      </c>
      <c r="AE375" s="6"/>
      <c r="AF375" s="19"/>
      <c r="AG375" s="19"/>
      <c r="AH375" s="19"/>
      <c r="AI375" s="19"/>
      <c r="AJ375" s="19"/>
    </row>
    <row r="376" customFormat="false" ht="15" hidden="false" customHeight="false" outlineLevel="0" collapsed="false">
      <c r="A376" s="22" t="str">
        <f aca="false">IF($C376="","","R"&amp;TEXT(ROW()-4,"00000"))</f>
        <v/>
      </c>
      <c r="B376" s="21"/>
      <c r="C376" s="19"/>
      <c r="D376" s="22" t="str">
        <f aca="false">IF($C376="","",IFERROR(INDEX(Asset_Register!$C$5:$C$1000,MATCH($C376,Asset_Register!$A$5:$A$1000,0)),"Not in register"))</f>
        <v/>
      </c>
      <c r="E376" s="22" t="str">
        <f aca="false">IF($C376="","",IFERROR(INDEX(Asset_Register!$D$5:$D$1000,MATCH($C376,Asset_Register!$A$5:$A$1000,0)),"Not in register"))</f>
        <v/>
      </c>
      <c r="F376" s="22" t="str">
        <f aca="false">IF($C376="","",IFERROR(INDEX(Asset_Register!$R$5:$R$1000,MATCH($C376,Asset_Register!$A$5:$A$1000,0)),"Not in register"))</f>
        <v/>
      </c>
      <c r="G376" s="22" t="str">
        <f aca="false">IF($C376="","",IFERROR(INDEX(Asset_Register!$Q$5:$Q$1000,MATCH($C376,Asset_Register!$A$5:$A$1000,0)),"Not in register"))</f>
        <v/>
      </c>
      <c r="H376" s="19"/>
      <c r="I376" s="19"/>
      <c r="J376" s="6"/>
      <c r="K376" s="19"/>
      <c r="L376" s="19"/>
      <c r="M376" s="19"/>
      <c r="N376" s="19"/>
      <c r="O376" s="19"/>
      <c r="P376" s="19"/>
      <c r="Q376" s="22" t="str">
        <f aca="false">IF($C376="","",IF($P376&lt;&gt;"",$P376,IF(AND(ISNUMBER($K376),ISNUMBER($M376),ISNUMBER($N376)),IF($O376="Lower is worse",IF($K376&lt;=$N376,"Danger",IF($K376&lt;=$M376,"Alert","OK")),IF($K376&gt;=$N376,"Danger",IF($K376&gt;=$M376,"Alert","OK"))),"Not set")))</f>
        <v/>
      </c>
      <c r="R376" s="22" t="str">
        <f aca="false">IF(OR($Q376="",$Q376="Not set"),"",MATCH($Q376,Lists!$F$2:$F$4,0)-1)</f>
        <v/>
      </c>
      <c r="S376" s="6"/>
      <c r="T376" s="6"/>
      <c r="U376" s="22" t="str">
        <f aca="false">IF(OR($Q376="",$Q376="OK",$Q376="Not set",NOT(ISNUMBER($G376))),"",ROUND($G376*IF($Q376="Danger",Lists!$M$15,Lists!$M$16),0))</f>
        <v/>
      </c>
      <c r="V376" s="22" t="str">
        <f aca="false">IF($U376="","",IF(OR($Q376="Danger",$U376&gt;=Lists!$M$10),"P1",IF($U376&gt;=Lists!$M$11,"P2","P3")))</f>
        <v/>
      </c>
      <c r="W376" s="24" t="str">
        <f aca="false">IF(OR($V376="",$B376=""),"",$B376+INDEX(Lists!$N$10:$N$12,MATCH($V376,Lists!$L$10:$L$12,0)))</f>
        <v/>
      </c>
      <c r="X376" s="19"/>
      <c r="Y376" s="19"/>
      <c r="Z376" s="19"/>
      <c r="AA376" s="21"/>
      <c r="AB376" s="19"/>
      <c r="AC376" s="22" t="str">
        <f aca="true">IF(OR($U376="",$B376=""),"",IF($AA376&lt;&gt;"",$AA376-$B376,TODAY()-$B376))</f>
        <v/>
      </c>
      <c r="AD376" s="22" t="str">
        <f aca="true">IF($W376="","",IF($Y376="Closed",IF($AA376="","Closed",IF($AA376&lt;=$W376,"Closed on time","Closed late")),IF(TODAY()&gt;$W376,"Overdue","Within time")))</f>
        <v/>
      </c>
      <c r="AE376" s="6"/>
      <c r="AF376" s="19"/>
      <c r="AG376" s="19"/>
      <c r="AH376" s="19"/>
      <c r="AI376" s="19"/>
      <c r="AJ376" s="19"/>
    </row>
    <row r="377" customFormat="false" ht="15" hidden="false" customHeight="false" outlineLevel="0" collapsed="false">
      <c r="A377" s="22" t="str">
        <f aca="false">IF($C377="","","R"&amp;TEXT(ROW()-4,"00000"))</f>
        <v/>
      </c>
      <c r="B377" s="21"/>
      <c r="C377" s="19"/>
      <c r="D377" s="22" t="str">
        <f aca="false">IF($C377="","",IFERROR(INDEX(Asset_Register!$C$5:$C$1000,MATCH($C377,Asset_Register!$A$5:$A$1000,0)),"Not in register"))</f>
        <v/>
      </c>
      <c r="E377" s="22" t="str">
        <f aca="false">IF($C377="","",IFERROR(INDEX(Asset_Register!$D$5:$D$1000,MATCH($C377,Asset_Register!$A$5:$A$1000,0)),"Not in register"))</f>
        <v/>
      </c>
      <c r="F377" s="22" t="str">
        <f aca="false">IF($C377="","",IFERROR(INDEX(Asset_Register!$R$5:$R$1000,MATCH($C377,Asset_Register!$A$5:$A$1000,0)),"Not in register"))</f>
        <v/>
      </c>
      <c r="G377" s="22" t="str">
        <f aca="false">IF($C377="","",IFERROR(INDEX(Asset_Register!$Q$5:$Q$1000,MATCH($C377,Asset_Register!$A$5:$A$1000,0)),"Not in register"))</f>
        <v/>
      </c>
      <c r="H377" s="19"/>
      <c r="I377" s="19"/>
      <c r="J377" s="6"/>
      <c r="K377" s="19"/>
      <c r="L377" s="19"/>
      <c r="M377" s="19"/>
      <c r="N377" s="19"/>
      <c r="O377" s="19"/>
      <c r="P377" s="19"/>
      <c r="Q377" s="22" t="str">
        <f aca="false">IF($C377="","",IF($P377&lt;&gt;"",$P377,IF(AND(ISNUMBER($K377),ISNUMBER($M377),ISNUMBER($N377)),IF($O377="Lower is worse",IF($K377&lt;=$N377,"Danger",IF($K377&lt;=$M377,"Alert","OK")),IF($K377&gt;=$N377,"Danger",IF($K377&gt;=$M377,"Alert","OK"))),"Not set")))</f>
        <v/>
      </c>
      <c r="R377" s="22" t="str">
        <f aca="false">IF(OR($Q377="",$Q377="Not set"),"",MATCH($Q377,Lists!$F$2:$F$4,0)-1)</f>
        <v/>
      </c>
      <c r="S377" s="6"/>
      <c r="T377" s="6"/>
      <c r="U377" s="22" t="str">
        <f aca="false">IF(OR($Q377="",$Q377="OK",$Q377="Not set",NOT(ISNUMBER($G377))),"",ROUND($G377*IF($Q377="Danger",Lists!$M$15,Lists!$M$16),0))</f>
        <v/>
      </c>
      <c r="V377" s="22" t="str">
        <f aca="false">IF($U377="","",IF(OR($Q377="Danger",$U377&gt;=Lists!$M$10),"P1",IF($U377&gt;=Lists!$M$11,"P2","P3")))</f>
        <v/>
      </c>
      <c r="W377" s="24" t="str">
        <f aca="false">IF(OR($V377="",$B377=""),"",$B377+INDEX(Lists!$N$10:$N$12,MATCH($V377,Lists!$L$10:$L$12,0)))</f>
        <v/>
      </c>
      <c r="X377" s="19"/>
      <c r="Y377" s="19"/>
      <c r="Z377" s="19"/>
      <c r="AA377" s="21"/>
      <c r="AB377" s="19"/>
      <c r="AC377" s="22" t="str">
        <f aca="true">IF(OR($U377="",$B377=""),"",IF($AA377&lt;&gt;"",$AA377-$B377,TODAY()-$B377))</f>
        <v/>
      </c>
      <c r="AD377" s="22" t="str">
        <f aca="true">IF($W377="","",IF($Y377="Closed",IF($AA377="","Closed",IF($AA377&lt;=$W377,"Closed on time","Closed late")),IF(TODAY()&gt;$W377,"Overdue","Within time")))</f>
        <v/>
      </c>
      <c r="AE377" s="6"/>
      <c r="AF377" s="19"/>
      <c r="AG377" s="19"/>
      <c r="AH377" s="19"/>
      <c r="AI377" s="19"/>
      <c r="AJ377" s="19"/>
    </row>
    <row r="378" customFormat="false" ht="15" hidden="false" customHeight="false" outlineLevel="0" collapsed="false">
      <c r="A378" s="22" t="str">
        <f aca="false">IF($C378="","","R"&amp;TEXT(ROW()-4,"00000"))</f>
        <v/>
      </c>
      <c r="B378" s="21"/>
      <c r="C378" s="19"/>
      <c r="D378" s="22" t="str">
        <f aca="false">IF($C378="","",IFERROR(INDEX(Asset_Register!$C$5:$C$1000,MATCH($C378,Asset_Register!$A$5:$A$1000,0)),"Not in register"))</f>
        <v/>
      </c>
      <c r="E378" s="22" t="str">
        <f aca="false">IF($C378="","",IFERROR(INDEX(Asset_Register!$D$5:$D$1000,MATCH($C378,Asset_Register!$A$5:$A$1000,0)),"Not in register"))</f>
        <v/>
      </c>
      <c r="F378" s="22" t="str">
        <f aca="false">IF($C378="","",IFERROR(INDEX(Asset_Register!$R$5:$R$1000,MATCH($C378,Asset_Register!$A$5:$A$1000,0)),"Not in register"))</f>
        <v/>
      </c>
      <c r="G378" s="22" t="str">
        <f aca="false">IF($C378="","",IFERROR(INDEX(Asset_Register!$Q$5:$Q$1000,MATCH($C378,Asset_Register!$A$5:$A$1000,0)),"Not in register"))</f>
        <v/>
      </c>
      <c r="H378" s="19"/>
      <c r="I378" s="19"/>
      <c r="J378" s="6"/>
      <c r="K378" s="19"/>
      <c r="L378" s="19"/>
      <c r="M378" s="19"/>
      <c r="N378" s="19"/>
      <c r="O378" s="19"/>
      <c r="P378" s="19"/>
      <c r="Q378" s="22" t="str">
        <f aca="false">IF($C378="","",IF($P378&lt;&gt;"",$P378,IF(AND(ISNUMBER($K378),ISNUMBER($M378),ISNUMBER($N378)),IF($O378="Lower is worse",IF($K378&lt;=$N378,"Danger",IF($K378&lt;=$M378,"Alert","OK")),IF($K378&gt;=$N378,"Danger",IF($K378&gt;=$M378,"Alert","OK"))),"Not set")))</f>
        <v/>
      </c>
      <c r="R378" s="22" t="str">
        <f aca="false">IF(OR($Q378="",$Q378="Not set"),"",MATCH($Q378,Lists!$F$2:$F$4,0)-1)</f>
        <v/>
      </c>
      <c r="S378" s="6"/>
      <c r="T378" s="6"/>
      <c r="U378" s="22" t="str">
        <f aca="false">IF(OR($Q378="",$Q378="OK",$Q378="Not set",NOT(ISNUMBER($G378))),"",ROUND($G378*IF($Q378="Danger",Lists!$M$15,Lists!$M$16),0))</f>
        <v/>
      </c>
      <c r="V378" s="22" t="str">
        <f aca="false">IF($U378="","",IF(OR($Q378="Danger",$U378&gt;=Lists!$M$10),"P1",IF($U378&gt;=Lists!$M$11,"P2","P3")))</f>
        <v/>
      </c>
      <c r="W378" s="24" t="str">
        <f aca="false">IF(OR($V378="",$B378=""),"",$B378+INDEX(Lists!$N$10:$N$12,MATCH($V378,Lists!$L$10:$L$12,0)))</f>
        <v/>
      </c>
      <c r="X378" s="19"/>
      <c r="Y378" s="19"/>
      <c r="Z378" s="19"/>
      <c r="AA378" s="21"/>
      <c r="AB378" s="19"/>
      <c r="AC378" s="22" t="str">
        <f aca="true">IF(OR($U378="",$B378=""),"",IF($AA378&lt;&gt;"",$AA378-$B378,TODAY()-$B378))</f>
        <v/>
      </c>
      <c r="AD378" s="22" t="str">
        <f aca="true">IF($W378="","",IF($Y378="Closed",IF($AA378="","Closed",IF($AA378&lt;=$W378,"Closed on time","Closed late")),IF(TODAY()&gt;$W378,"Overdue","Within time")))</f>
        <v/>
      </c>
      <c r="AE378" s="6"/>
      <c r="AF378" s="19"/>
      <c r="AG378" s="19"/>
      <c r="AH378" s="19"/>
      <c r="AI378" s="19"/>
      <c r="AJ378" s="19"/>
    </row>
    <row r="379" customFormat="false" ht="15" hidden="false" customHeight="false" outlineLevel="0" collapsed="false">
      <c r="A379" s="22" t="str">
        <f aca="false">IF($C379="","","R"&amp;TEXT(ROW()-4,"00000"))</f>
        <v/>
      </c>
      <c r="B379" s="21"/>
      <c r="C379" s="19"/>
      <c r="D379" s="22" t="str">
        <f aca="false">IF($C379="","",IFERROR(INDEX(Asset_Register!$C$5:$C$1000,MATCH($C379,Asset_Register!$A$5:$A$1000,0)),"Not in register"))</f>
        <v/>
      </c>
      <c r="E379" s="22" t="str">
        <f aca="false">IF($C379="","",IFERROR(INDEX(Asset_Register!$D$5:$D$1000,MATCH($C379,Asset_Register!$A$5:$A$1000,0)),"Not in register"))</f>
        <v/>
      </c>
      <c r="F379" s="22" t="str">
        <f aca="false">IF($C379="","",IFERROR(INDEX(Asset_Register!$R$5:$R$1000,MATCH($C379,Asset_Register!$A$5:$A$1000,0)),"Not in register"))</f>
        <v/>
      </c>
      <c r="G379" s="22" t="str">
        <f aca="false">IF($C379="","",IFERROR(INDEX(Asset_Register!$Q$5:$Q$1000,MATCH($C379,Asset_Register!$A$5:$A$1000,0)),"Not in register"))</f>
        <v/>
      </c>
      <c r="H379" s="19"/>
      <c r="I379" s="19"/>
      <c r="J379" s="6"/>
      <c r="K379" s="19"/>
      <c r="L379" s="19"/>
      <c r="M379" s="19"/>
      <c r="N379" s="19"/>
      <c r="O379" s="19"/>
      <c r="P379" s="19"/>
      <c r="Q379" s="22" t="str">
        <f aca="false">IF($C379="","",IF($P379&lt;&gt;"",$P379,IF(AND(ISNUMBER($K379),ISNUMBER($M379),ISNUMBER($N379)),IF($O379="Lower is worse",IF($K379&lt;=$N379,"Danger",IF($K379&lt;=$M379,"Alert","OK")),IF($K379&gt;=$N379,"Danger",IF($K379&gt;=$M379,"Alert","OK"))),"Not set")))</f>
        <v/>
      </c>
      <c r="R379" s="22" t="str">
        <f aca="false">IF(OR($Q379="",$Q379="Not set"),"",MATCH($Q379,Lists!$F$2:$F$4,0)-1)</f>
        <v/>
      </c>
      <c r="S379" s="6"/>
      <c r="T379" s="6"/>
      <c r="U379" s="22" t="str">
        <f aca="false">IF(OR($Q379="",$Q379="OK",$Q379="Not set",NOT(ISNUMBER($G379))),"",ROUND($G379*IF($Q379="Danger",Lists!$M$15,Lists!$M$16),0))</f>
        <v/>
      </c>
      <c r="V379" s="22" t="str">
        <f aca="false">IF($U379="","",IF(OR($Q379="Danger",$U379&gt;=Lists!$M$10),"P1",IF($U379&gt;=Lists!$M$11,"P2","P3")))</f>
        <v/>
      </c>
      <c r="W379" s="24" t="str">
        <f aca="false">IF(OR($V379="",$B379=""),"",$B379+INDEX(Lists!$N$10:$N$12,MATCH($V379,Lists!$L$10:$L$12,0)))</f>
        <v/>
      </c>
      <c r="X379" s="19"/>
      <c r="Y379" s="19"/>
      <c r="Z379" s="19"/>
      <c r="AA379" s="21"/>
      <c r="AB379" s="19"/>
      <c r="AC379" s="22" t="str">
        <f aca="true">IF(OR($U379="",$B379=""),"",IF($AA379&lt;&gt;"",$AA379-$B379,TODAY()-$B379))</f>
        <v/>
      </c>
      <c r="AD379" s="22" t="str">
        <f aca="true">IF($W379="","",IF($Y379="Closed",IF($AA379="","Closed",IF($AA379&lt;=$W379,"Closed on time","Closed late")),IF(TODAY()&gt;$W379,"Overdue","Within time")))</f>
        <v/>
      </c>
      <c r="AE379" s="6"/>
      <c r="AF379" s="19"/>
      <c r="AG379" s="19"/>
      <c r="AH379" s="19"/>
      <c r="AI379" s="19"/>
      <c r="AJ379" s="19"/>
    </row>
    <row r="380" customFormat="false" ht="15" hidden="false" customHeight="false" outlineLevel="0" collapsed="false">
      <c r="A380" s="22" t="str">
        <f aca="false">IF($C380="","","R"&amp;TEXT(ROW()-4,"00000"))</f>
        <v/>
      </c>
      <c r="B380" s="21"/>
      <c r="C380" s="19"/>
      <c r="D380" s="22" t="str">
        <f aca="false">IF($C380="","",IFERROR(INDEX(Asset_Register!$C$5:$C$1000,MATCH($C380,Asset_Register!$A$5:$A$1000,0)),"Not in register"))</f>
        <v/>
      </c>
      <c r="E380" s="22" t="str">
        <f aca="false">IF($C380="","",IFERROR(INDEX(Asset_Register!$D$5:$D$1000,MATCH($C380,Asset_Register!$A$5:$A$1000,0)),"Not in register"))</f>
        <v/>
      </c>
      <c r="F380" s="22" t="str">
        <f aca="false">IF($C380="","",IFERROR(INDEX(Asset_Register!$R$5:$R$1000,MATCH($C380,Asset_Register!$A$5:$A$1000,0)),"Not in register"))</f>
        <v/>
      </c>
      <c r="G380" s="22" t="str">
        <f aca="false">IF($C380="","",IFERROR(INDEX(Asset_Register!$Q$5:$Q$1000,MATCH($C380,Asset_Register!$A$5:$A$1000,0)),"Not in register"))</f>
        <v/>
      </c>
      <c r="H380" s="19"/>
      <c r="I380" s="19"/>
      <c r="J380" s="6"/>
      <c r="K380" s="19"/>
      <c r="L380" s="19"/>
      <c r="M380" s="19"/>
      <c r="N380" s="19"/>
      <c r="O380" s="19"/>
      <c r="P380" s="19"/>
      <c r="Q380" s="22" t="str">
        <f aca="false">IF($C380="","",IF($P380&lt;&gt;"",$P380,IF(AND(ISNUMBER($K380),ISNUMBER($M380),ISNUMBER($N380)),IF($O380="Lower is worse",IF($K380&lt;=$N380,"Danger",IF($K380&lt;=$M380,"Alert","OK")),IF($K380&gt;=$N380,"Danger",IF($K380&gt;=$M380,"Alert","OK"))),"Not set")))</f>
        <v/>
      </c>
      <c r="R380" s="22" t="str">
        <f aca="false">IF(OR($Q380="",$Q380="Not set"),"",MATCH($Q380,Lists!$F$2:$F$4,0)-1)</f>
        <v/>
      </c>
      <c r="S380" s="6"/>
      <c r="T380" s="6"/>
      <c r="U380" s="22" t="str">
        <f aca="false">IF(OR($Q380="",$Q380="OK",$Q380="Not set",NOT(ISNUMBER($G380))),"",ROUND($G380*IF($Q380="Danger",Lists!$M$15,Lists!$M$16),0))</f>
        <v/>
      </c>
      <c r="V380" s="22" t="str">
        <f aca="false">IF($U380="","",IF(OR($Q380="Danger",$U380&gt;=Lists!$M$10),"P1",IF($U380&gt;=Lists!$M$11,"P2","P3")))</f>
        <v/>
      </c>
      <c r="W380" s="24" t="str">
        <f aca="false">IF(OR($V380="",$B380=""),"",$B380+INDEX(Lists!$N$10:$N$12,MATCH($V380,Lists!$L$10:$L$12,0)))</f>
        <v/>
      </c>
      <c r="X380" s="19"/>
      <c r="Y380" s="19"/>
      <c r="Z380" s="19"/>
      <c r="AA380" s="21"/>
      <c r="AB380" s="19"/>
      <c r="AC380" s="22" t="str">
        <f aca="true">IF(OR($U380="",$B380=""),"",IF($AA380&lt;&gt;"",$AA380-$B380,TODAY()-$B380))</f>
        <v/>
      </c>
      <c r="AD380" s="22" t="str">
        <f aca="true">IF($W380="","",IF($Y380="Closed",IF($AA380="","Closed",IF($AA380&lt;=$W380,"Closed on time","Closed late")),IF(TODAY()&gt;$W380,"Overdue","Within time")))</f>
        <v/>
      </c>
      <c r="AE380" s="6"/>
      <c r="AF380" s="19"/>
      <c r="AG380" s="19"/>
      <c r="AH380" s="19"/>
      <c r="AI380" s="19"/>
      <c r="AJ380" s="19"/>
    </row>
    <row r="381" customFormat="false" ht="15" hidden="false" customHeight="false" outlineLevel="0" collapsed="false">
      <c r="A381" s="22" t="str">
        <f aca="false">IF($C381="","","R"&amp;TEXT(ROW()-4,"00000"))</f>
        <v/>
      </c>
      <c r="B381" s="21"/>
      <c r="C381" s="19"/>
      <c r="D381" s="22" t="str">
        <f aca="false">IF($C381="","",IFERROR(INDEX(Asset_Register!$C$5:$C$1000,MATCH($C381,Asset_Register!$A$5:$A$1000,0)),"Not in register"))</f>
        <v/>
      </c>
      <c r="E381" s="22" t="str">
        <f aca="false">IF($C381="","",IFERROR(INDEX(Asset_Register!$D$5:$D$1000,MATCH($C381,Asset_Register!$A$5:$A$1000,0)),"Not in register"))</f>
        <v/>
      </c>
      <c r="F381" s="22" t="str">
        <f aca="false">IF($C381="","",IFERROR(INDEX(Asset_Register!$R$5:$R$1000,MATCH($C381,Asset_Register!$A$5:$A$1000,0)),"Not in register"))</f>
        <v/>
      </c>
      <c r="G381" s="22" t="str">
        <f aca="false">IF($C381="","",IFERROR(INDEX(Asset_Register!$Q$5:$Q$1000,MATCH($C381,Asset_Register!$A$5:$A$1000,0)),"Not in register"))</f>
        <v/>
      </c>
      <c r="H381" s="19"/>
      <c r="I381" s="19"/>
      <c r="J381" s="6"/>
      <c r="K381" s="19"/>
      <c r="L381" s="19"/>
      <c r="M381" s="19"/>
      <c r="N381" s="19"/>
      <c r="O381" s="19"/>
      <c r="P381" s="19"/>
      <c r="Q381" s="22" t="str">
        <f aca="false">IF($C381="","",IF($P381&lt;&gt;"",$P381,IF(AND(ISNUMBER($K381),ISNUMBER($M381),ISNUMBER($N381)),IF($O381="Lower is worse",IF($K381&lt;=$N381,"Danger",IF($K381&lt;=$M381,"Alert","OK")),IF($K381&gt;=$N381,"Danger",IF($K381&gt;=$M381,"Alert","OK"))),"Not set")))</f>
        <v/>
      </c>
      <c r="R381" s="22" t="str">
        <f aca="false">IF(OR($Q381="",$Q381="Not set"),"",MATCH($Q381,Lists!$F$2:$F$4,0)-1)</f>
        <v/>
      </c>
      <c r="S381" s="6"/>
      <c r="T381" s="6"/>
      <c r="U381" s="22" t="str">
        <f aca="false">IF(OR($Q381="",$Q381="OK",$Q381="Not set",NOT(ISNUMBER($G381))),"",ROUND($G381*IF($Q381="Danger",Lists!$M$15,Lists!$M$16),0))</f>
        <v/>
      </c>
      <c r="V381" s="22" t="str">
        <f aca="false">IF($U381="","",IF(OR($Q381="Danger",$U381&gt;=Lists!$M$10),"P1",IF($U381&gt;=Lists!$M$11,"P2","P3")))</f>
        <v/>
      </c>
      <c r="W381" s="24" t="str">
        <f aca="false">IF(OR($V381="",$B381=""),"",$B381+INDEX(Lists!$N$10:$N$12,MATCH($V381,Lists!$L$10:$L$12,0)))</f>
        <v/>
      </c>
      <c r="X381" s="19"/>
      <c r="Y381" s="19"/>
      <c r="Z381" s="19"/>
      <c r="AA381" s="21"/>
      <c r="AB381" s="19"/>
      <c r="AC381" s="22" t="str">
        <f aca="true">IF(OR($U381="",$B381=""),"",IF($AA381&lt;&gt;"",$AA381-$B381,TODAY()-$B381))</f>
        <v/>
      </c>
      <c r="AD381" s="22" t="str">
        <f aca="true">IF($W381="","",IF($Y381="Closed",IF($AA381="","Closed",IF($AA381&lt;=$W381,"Closed on time","Closed late")),IF(TODAY()&gt;$W381,"Overdue","Within time")))</f>
        <v/>
      </c>
      <c r="AE381" s="6"/>
      <c r="AF381" s="19"/>
      <c r="AG381" s="19"/>
      <c r="AH381" s="19"/>
      <c r="AI381" s="19"/>
      <c r="AJ381" s="19"/>
    </row>
    <row r="382" customFormat="false" ht="15" hidden="false" customHeight="false" outlineLevel="0" collapsed="false">
      <c r="A382" s="22" t="str">
        <f aca="false">IF($C382="","","R"&amp;TEXT(ROW()-4,"00000"))</f>
        <v/>
      </c>
      <c r="B382" s="21"/>
      <c r="C382" s="19"/>
      <c r="D382" s="22" t="str">
        <f aca="false">IF($C382="","",IFERROR(INDEX(Asset_Register!$C$5:$C$1000,MATCH($C382,Asset_Register!$A$5:$A$1000,0)),"Not in register"))</f>
        <v/>
      </c>
      <c r="E382" s="22" t="str">
        <f aca="false">IF($C382="","",IFERROR(INDEX(Asset_Register!$D$5:$D$1000,MATCH($C382,Asset_Register!$A$5:$A$1000,0)),"Not in register"))</f>
        <v/>
      </c>
      <c r="F382" s="22" t="str">
        <f aca="false">IF($C382="","",IFERROR(INDEX(Asset_Register!$R$5:$R$1000,MATCH($C382,Asset_Register!$A$5:$A$1000,0)),"Not in register"))</f>
        <v/>
      </c>
      <c r="G382" s="22" t="str">
        <f aca="false">IF($C382="","",IFERROR(INDEX(Asset_Register!$Q$5:$Q$1000,MATCH($C382,Asset_Register!$A$5:$A$1000,0)),"Not in register"))</f>
        <v/>
      </c>
      <c r="H382" s="19"/>
      <c r="I382" s="19"/>
      <c r="J382" s="6"/>
      <c r="K382" s="19"/>
      <c r="L382" s="19"/>
      <c r="M382" s="19"/>
      <c r="N382" s="19"/>
      <c r="O382" s="19"/>
      <c r="P382" s="19"/>
      <c r="Q382" s="22" t="str">
        <f aca="false">IF($C382="","",IF($P382&lt;&gt;"",$P382,IF(AND(ISNUMBER($K382),ISNUMBER($M382),ISNUMBER($N382)),IF($O382="Lower is worse",IF($K382&lt;=$N382,"Danger",IF($K382&lt;=$M382,"Alert","OK")),IF($K382&gt;=$N382,"Danger",IF($K382&gt;=$M382,"Alert","OK"))),"Not set")))</f>
        <v/>
      </c>
      <c r="R382" s="22" t="str">
        <f aca="false">IF(OR($Q382="",$Q382="Not set"),"",MATCH($Q382,Lists!$F$2:$F$4,0)-1)</f>
        <v/>
      </c>
      <c r="S382" s="6"/>
      <c r="T382" s="6"/>
      <c r="U382" s="22" t="str">
        <f aca="false">IF(OR($Q382="",$Q382="OK",$Q382="Not set",NOT(ISNUMBER($G382))),"",ROUND($G382*IF($Q382="Danger",Lists!$M$15,Lists!$M$16),0))</f>
        <v/>
      </c>
      <c r="V382" s="22" t="str">
        <f aca="false">IF($U382="","",IF(OR($Q382="Danger",$U382&gt;=Lists!$M$10),"P1",IF($U382&gt;=Lists!$M$11,"P2","P3")))</f>
        <v/>
      </c>
      <c r="W382" s="24" t="str">
        <f aca="false">IF(OR($V382="",$B382=""),"",$B382+INDEX(Lists!$N$10:$N$12,MATCH($V382,Lists!$L$10:$L$12,0)))</f>
        <v/>
      </c>
      <c r="X382" s="19"/>
      <c r="Y382" s="19"/>
      <c r="Z382" s="19"/>
      <c r="AA382" s="21"/>
      <c r="AB382" s="19"/>
      <c r="AC382" s="22" t="str">
        <f aca="true">IF(OR($U382="",$B382=""),"",IF($AA382&lt;&gt;"",$AA382-$B382,TODAY()-$B382))</f>
        <v/>
      </c>
      <c r="AD382" s="22" t="str">
        <f aca="true">IF($W382="","",IF($Y382="Closed",IF($AA382="","Closed",IF($AA382&lt;=$W382,"Closed on time","Closed late")),IF(TODAY()&gt;$W382,"Overdue","Within time")))</f>
        <v/>
      </c>
      <c r="AE382" s="6"/>
      <c r="AF382" s="19"/>
      <c r="AG382" s="19"/>
      <c r="AH382" s="19"/>
      <c r="AI382" s="19"/>
      <c r="AJ382" s="19"/>
    </row>
    <row r="383" customFormat="false" ht="15" hidden="false" customHeight="false" outlineLevel="0" collapsed="false">
      <c r="A383" s="22" t="str">
        <f aca="false">IF($C383="","","R"&amp;TEXT(ROW()-4,"00000"))</f>
        <v/>
      </c>
      <c r="B383" s="21"/>
      <c r="C383" s="19"/>
      <c r="D383" s="22" t="str">
        <f aca="false">IF($C383="","",IFERROR(INDEX(Asset_Register!$C$5:$C$1000,MATCH($C383,Asset_Register!$A$5:$A$1000,0)),"Not in register"))</f>
        <v/>
      </c>
      <c r="E383" s="22" t="str">
        <f aca="false">IF($C383="","",IFERROR(INDEX(Asset_Register!$D$5:$D$1000,MATCH($C383,Asset_Register!$A$5:$A$1000,0)),"Not in register"))</f>
        <v/>
      </c>
      <c r="F383" s="22" t="str">
        <f aca="false">IF($C383="","",IFERROR(INDEX(Asset_Register!$R$5:$R$1000,MATCH($C383,Asset_Register!$A$5:$A$1000,0)),"Not in register"))</f>
        <v/>
      </c>
      <c r="G383" s="22" t="str">
        <f aca="false">IF($C383="","",IFERROR(INDEX(Asset_Register!$Q$5:$Q$1000,MATCH($C383,Asset_Register!$A$5:$A$1000,0)),"Not in register"))</f>
        <v/>
      </c>
      <c r="H383" s="19"/>
      <c r="I383" s="19"/>
      <c r="J383" s="6"/>
      <c r="K383" s="19"/>
      <c r="L383" s="19"/>
      <c r="M383" s="19"/>
      <c r="N383" s="19"/>
      <c r="O383" s="19"/>
      <c r="P383" s="19"/>
      <c r="Q383" s="22" t="str">
        <f aca="false">IF($C383="","",IF($P383&lt;&gt;"",$P383,IF(AND(ISNUMBER($K383),ISNUMBER($M383),ISNUMBER($N383)),IF($O383="Lower is worse",IF($K383&lt;=$N383,"Danger",IF($K383&lt;=$M383,"Alert","OK")),IF($K383&gt;=$N383,"Danger",IF($K383&gt;=$M383,"Alert","OK"))),"Not set")))</f>
        <v/>
      </c>
      <c r="R383" s="22" t="str">
        <f aca="false">IF(OR($Q383="",$Q383="Not set"),"",MATCH($Q383,Lists!$F$2:$F$4,0)-1)</f>
        <v/>
      </c>
      <c r="S383" s="6"/>
      <c r="T383" s="6"/>
      <c r="U383" s="22" t="str">
        <f aca="false">IF(OR($Q383="",$Q383="OK",$Q383="Not set",NOT(ISNUMBER($G383))),"",ROUND($G383*IF($Q383="Danger",Lists!$M$15,Lists!$M$16),0))</f>
        <v/>
      </c>
      <c r="V383" s="22" t="str">
        <f aca="false">IF($U383="","",IF(OR($Q383="Danger",$U383&gt;=Lists!$M$10),"P1",IF($U383&gt;=Lists!$M$11,"P2","P3")))</f>
        <v/>
      </c>
      <c r="W383" s="24" t="str">
        <f aca="false">IF(OR($V383="",$B383=""),"",$B383+INDEX(Lists!$N$10:$N$12,MATCH($V383,Lists!$L$10:$L$12,0)))</f>
        <v/>
      </c>
      <c r="X383" s="19"/>
      <c r="Y383" s="19"/>
      <c r="Z383" s="19"/>
      <c r="AA383" s="21"/>
      <c r="AB383" s="19"/>
      <c r="AC383" s="22" t="str">
        <f aca="true">IF(OR($U383="",$B383=""),"",IF($AA383&lt;&gt;"",$AA383-$B383,TODAY()-$B383))</f>
        <v/>
      </c>
      <c r="AD383" s="22" t="str">
        <f aca="true">IF($W383="","",IF($Y383="Closed",IF($AA383="","Closed",IF($AA383&lt;=$W383,"Closed on time","Closed late")),IF(TODAY()&gt;$W383,"Overdue","Within time")))</f>
        <v/>
      </c>
      <c r="AE383" s="6"/>
      <c r="AF383" s="19"/>
      <c r="AG383" s="19"/>
      <c r="AH383" s="19"/>
      <c r="AI383" s="19"/>
      <c r="AJ383" s="19"/>
    </row>
    <row r="384" customFormat="false" ht="15" hidden="false" customHeight="false" outlineLevel="0" collapsed="false">
      <c r="A384" s="22" t="str">
        <f aca="false">IF($C384="","","R"&amp;TEXT(ROW()-4,"00000"))</f>
        <v/>
      </c>
      <c r="B384" s="21"/>
      <c r="C384" s="19"/>
      <c r="D384" s="22" t="str">
        <f aca="false">IF($C384="","",IFERROR(INDEX(Asset_Register!$C$5:$C$1000,MATCH($C384,Asset_Register!$A$5:$A$1000,0)),"Not in register"))</f>
        <v/>
      </c>
      <c r="E384" s="22" t="str">
        <f aca="false">IF($C384="","",IFERROR(INDEX(Asset_Register!$D$5:$D$1000,MATCH($C384,Asset_Register!$A$5:$A$1000,0)),"Not in register"))</f>
        <v/>
      </c>
      <c r="F384" s="22" t="str">
        <f aca="false">IF($C384="","",IFERROR(INDEX(Asset_Register!$R$5:$R$1000,MATCH($C384,Asset_Register!$A$5:$A$1000,0)),"Not in register"))</f>
        <v/>
      </c>
      <c r="G384" s="22" t="str">
        <f aca="false">IF($C384="","",IFERROR(INDEX(Asset_Register!$Q$5:$Q$1000,MATCH($C384,Asset_Register!$A$5:$A$1000,0)),"Not in register"))</f>
        <v/>
      </c>
      <c r="H384" s="19"/>
      <c r="I384" s="19"/>
      <c r="J384" s="6"/>
      <c r="K384" s="19"/>
      <c r="L384" s="19"/>
      <c r="M384" s="19"/>
      <c r="N384" s="19"/>
      <c r="O384" s="19"/>
      <c r="P384" s="19"/>
      <c r="Q384" s="22" t="str">
        <f aca="false">IF($C384="","",IF($P384&lt;&gt;"",$P384,IF(AND(ISNUMBER($K384),ISNUMBER($M384),ISNUMBER($N384)),IF($O384="Lower is worse",IF($K384&lt;=$N384,"Danger",IF($K384&lt;=$M384,"Alert","OK")),IF($K384&gt;=$N384,"Danger",IF($K384&gt;=$M384,"Alert","OK"))),"Not set")))</f>
        <v/>
      </c>
      <c r="R384" s="22" t="str">
        <f aca="false">IF(OR($Q384="",$Q384="Not set"),"",MATCH($Q384,Lists!$F$2:$F$4,0)-1)</f>
        <v/>
      </c>
      <c r="S384" s="6"/>
      <c r="T384" s="6"/>
      <c r="U384" s="22" t="str">
        <f aca="false">IF(OR($Q384="",$Q384="OK",$Q384="Not set",NOT(ISNUMBER($G384))),"",ROUND($G384*IF($Q384="Danger",Lists!$M$15,Lists!$M$16),0))</f>
        <v/>
      </c>
      <c r="V384" s="22" t="str">
        <f aca="false">IF($U384="","",IF(OR($Q384="Danger",$U384&gt;=Lists!$M$10),"P1",IF($U384&gt;=Lists!$M$11,"P2","P3")))</f>
        <v/>
      </c>
      <c r="W384" s="24" t="str">
        <f aca="false">IF(OR($V384="",$B384=""),"",$B384+INDEX(Lists!$N$10:$N$12,MATCH($V384,Lists!$L$10:$L$12,0)))</f>
        <v/>
      </c>
      <c r="X384" s="19"/>
      <c r="Y384" s="19"/>
      <c r="Z384" s="19"/>
      <c r="AA384" s="21"/>
      <c r="AB384" s="19"/>
      <c r="AC384" s="22" t="str">
        <f aca="true">IF(OR($U384="",$B384=""),"",IF($AA384&lt;&gt;"",$AA384-$B384,TODAY()-$B384))</f>
        <v/>
      </c>
      <c r="AD384" s="22" t="str">
        <f aca="true">IF($W384="","",IF($Y384="Closed",IF($AA384="","Closed",IF($AA384&lt;=$W384,"Closed on time","Closed late")),IF(TODAY()&gt;$W384,"Overdue","Within time")))</f>
        <v/>
      </c>
      <c r="AE384" s="6"/>
      <c r="AF384" s="19"/>
      <c r="AG384" s="19"/>
      <c r="AH384" s="19"/>
      <c r="AI384" s="19"/>
      <c r="AJ384" s="19"/>
    </row>
    <row r="385" customFormat="false" ht="15" hidden="false" customHeight="false" outlineLevel="0" collapsed="false">
      <c r="A385" s="22" t="str">
        <f aca="false">IF($C385="","","R"&amp;TEXT(ROW()-4,"00000"))</f>
        <v/>
      </c>
      <c r="B385" s="21"/>
      <c r="C385" s="19"/>
      <c r="D385" s="22" t="str">
        <f aca="false">IF($C385="","",IFERROR(INDEX(Asset_Register!$C$5:$C$1000,MATCH($C385,Asset_Register!$A$5:$A$1000,0)),"Not in register"))</f>
        <v/>
      </c>
      <c r="E385" s="22" t="str">
        <f aca="false">IF($C385="","",IFERROR(INDEX(Asset_Register!$D$5:$D$1000,MATCH($C385,Asset_Register!$A$5:$A$1000,0)),"Not in register"))</f>
        <v/>
      </c>
      <c r="F385" s="22" t="str">
        <f aca="false">IF($C385="","",IFERROR(INDEX(Asset_Register!$R$5:$R$1000,MATCH($C385,Asset_Register!$A$5:$A$1000,0)),"Not in register"))</f>
        <v/>
      </c>
      <c r="G385" s="22" t="str">
        <f aca="false">IF($C385="","",IFERROR(INDEX(Asset_Register!$Q$5:$Q$1000,MATCH($C385,Asset_Register!$A$5:$A$1000,0)),"Not in register"))</f>
        <v/>
      </c>
      <c r="H385" s="19"/>
      <c r="I385" s="19"/>
      <c r="J385" s="6"/>
      <c r="K385" s="19"/>
      <c r="L385" s="19"/>
      <c r="M385" s="19"/>
      <c r="N385" s="19"/>
      <c r="O385" s="19"/>
      <c r="P385" s="19"/>
      <c r="Q385" s="22" t="str">
        <f aca="false">IF($C385="","",IF($P385&lt;&gt;"",$P385,IF(AND(ISNUMBER($K385),ISNUMBER($M385),ISNUMBER($N385)),IF($O385="Lower is worse",IF($K385&lt;=$N385,"Danger",IF($K385&lt;=$M385,"Alert","OK")),IF($K385&gt;=$N385,"Danger",IF($K385&gt;=$M385,"Alert","OK"))),"Not set")))</f>
        <v/>
      </c>
      <c r="R385" s="22" t="str">
        <f aca="false">IF(OR($Q385="",$Q385="Not set"),"",MATCH($Q385,Lists!$F$2:$F$4,0)-1)</f>
        <v/>
      </c>
      <c r="S385" s="6"/>
      <c r="T385" s="6"/>
      <c r="U385" s="22" t="str">
        <f aca="false">IF(OR($Q385="",$Q385="OK",$Q385="Not set",NOT(ISNUMBER($G385))),"",ROUND($G385*IF($Q385="Danger",Lists!$M$15,Lists!$M$16),0))</f>
        <v/>
      </c>
      <c r="V385" s="22" t="str">
        <f aca="false">IF($U385="","",IF(OR($Q385="Danger",$U385&gt;=Lists!$M$10),"P1",IF($U385&gt;=Lists!$M$11,"P2","P3")))</f>
        <v/>
      </c>
      <c r="W385" s="24" t="str">
        <f aca="false">IF(OR($V385="",$B385=""),"",$B385+INDEX(Lists!$N$10:$N$12,MATCH($V385,Lists!$L$10:$L$12,0)))</f>
        <v/>
      </c>
      <c r="X385" s="19"/>
      <c r="Y385" s="19"/>
      <c r="Z385" s="19"/>
      <c r="AA385" s="21"/>
      <c r="AB385" s="19"/>
      <c r="AC385" s="22" t="str">
        <f aca="true">IF(OR($U385="",$B385=""),"",IF($AA385&lt;&gt;"",$AA385-$B385,TODAY()-$B385))</f>
        <v/>
      </c>
      <c r="AD385" s="22" t="str">
        <f aca="true">IF($W385="","",IF($Y385="Closed",IF($AA385="","Closed",IF($AA385&lt;=$W385,"Closed on time","Closed late")),IF(TODAY()&gt;$W385,"Overdue","Within time")))</f>
        <v/>
      </c>
      <c r="AE385" s="6"/>
      <c r="AF385" s="19"/>
      <c r="AG385" s="19"/>
      <c r="AH385" s="19"/>
      <c r="AI385" s="19"/>
      <c r="AJ385" s="19"/>
    </row>
    <row r="386" customFormat="false" ht="15" hidden="false" customHeight="false" outlineLevel="0" collapsed="false">
      <c r="A386" s="22" t="str">
        <f aca="false">IF($C386="","","R"&amp;TEXT(ROW()-4,"00000"))</f>
        <v/>
      </c>
      <c r="B386" s="21"/>
      <c r="C386" s="19"/>
      <c r="D386" s="22" t="str">
        <f aca="false">IF($C386="","",IFERROR(INDEX(Asset_Register!$C$5:$C$1000,MATCH($C386,Asset_Register!$A$5:$A$1000,0)),"Not in register"))</f>
        <v/>
      </c>
      <c r="E386" s="22" t="str">
        <f aca="false">IF($C386="","",IFERROR(INDEX(Asset_Register!$D$5:$D$1000,MATCH($C386,Asset_Register!$A$5:$A$1000,0)),"Not in register"))</f>
        <v/>
      </c>
      <c r="F386" s="22" t="str">
        <f aca="false">IF($C386="","",IFERROR(INDEX(Asset_Register!$R$5:$R$1000,MATCH($C386,Asset_Register!$A$5:$A$1000,0)),"Not in register"))</f>
        <v/>
      </c>
      <c r="G386" s="22" t="str">
        <f aca="false">IF($C386="","",IFERROR(INDEX(Asset_Register!$Q$5:$Q$1000,MATCH($C386,Asset_Register!$A$5:$A$1000,0)),"Not in register"))</f>
        <v/>
      </c>
      <c r="H386" s="19"/>
      <c r="I386" s="19"/>
      <c r="J386" s="6"/>
      <c r="K386" s="19"/>
      <c r="L386" s="19"/>
      <c r="M386" s="19"/>
      <c r="N386" s="19"/>
      <c r="O386" s="19"/>
      <c r="P386" s="19"/>
      <c r="Q386" s="22" t="str">
        <f aca="false">IF($C386="","",IF($P386&lt;&gt;"",$P386,IF(AND(ISNUMBER($K386),ISNUMBER($M386),ISNUMBER($N386)),IF($O386="Lower is worse",IF($K386&lt;=$N386,"Danger",IF($K386&lt;=$M386,"Alert","OK")),IF($K386&gt;=$N386,"Danger",IF($K386&gt;=$M386,"Alert","OK"))),"Not set")))</f>
        <v/>
      </c>
      <c r="R386" s="22" t="str">
        <f aca="false">IF(OR($Q386="",$Q386="Not set"),"",MATCH($Q386,Lists!$F$2:$F$4,0)-1)</f>
        <v/>
      </c>
      <c r="S386" s="6"/>
      <c r="T386" s="6"/>
      <c r="U386" s="22" t="str">
        <f aca="false">IF(OR($Q386="",$Q386="OK",$Q386="Not set",NOT(ISNUMBER($G386))),"",ROUND($G386*IF($Q386="Danger",Lists!$M$15,Lists!$M$16),0))</f>
        <v/>
      </c>
      <c r="V386" s="22" t="str">
        <f aca="false">IF($U386="","",IF(OR($Q386="Danger",$U386&gt;=Lists!$M$10),"P1",IF($U386&gt;=Lists!$M$11,"P2","P3")))</f>
        <v/>
      </c>
      <c r="W386" s="24" t="str">
        <f aca="false">IF(OR($V386="",$B386=""),"",$B386+INDEX(Lists!$N$10:$N$12,MATCH($V386,Lists!$L$10:$L$12,0)))</f>
        <v/>
      </c>
      <c r="X386" s="19"/>
      <c r="Y386" s="19"/>
      <c r="Z386" s="19"/>
      <c r="AA386" s="21"/>
      <c r="AB386" s="19"/>
      <c r="AC386" s="22" t="str">
        <f aca="true">IF(OR($U386="",$B386=""),"",IF($AA386&lt;&gt;"",$AA386-$B386,TODAY()-$B386))</f>
        <v/>
      </c>
      <c r="AD386" s="22" t="str">
        <f aca="true">IF($W386="","",IF($Y386="Closed",IF($AA386="","Closed",IF($AA386&lt;=$W386,"Closed on time","Closed late")),IF(TODAY()&gt;$W386,"Overdue","Within time")))</f>
        <v/>
      </c>
      <c r="AE386" s="6"/>
      <c r="AF386" s="19"/>
      <c r="AG386" s="19"/>
      <c r="AH386" s="19"/>
      <c r="AI386" s="19"/>
      <c r="AJ386" s="19"/>
    </row>
    <row r="387" customFormat="false" ht="15" hidden="false" customHeight="false" outlineLevel="0" collapsed="false">
      <c r="A387" s="22" t="str">
        <f aca="false">IF($C387="","","R"&amp;TEXT(ROW()-4,"00000"))</f>
        <v/>
      </c>
      <c r="B387" s="21"/>
      <c r="C387" s="19"/>
      <c r="D387" s="22" t="str">
        <f aca="false">IF($C387="","",IFERROR(INDEX(Asset_Register!$C$5:$C$1000,MATCH($C387,Asset_Register!$A$5:$A$1000,0)),"Not in register"))</f>
        <v/>
      </c>
      <c r="E387" s="22" t="str">
        <f aca="false">IF($C387="","",IFERROR(INDEX(Asset_Register!$D$5:$D$1000,MATCH($C387,Asset_Register!$A$5:$A$1000,0)),"Not in register"))</f>
        <v/>
      </c>
      <c r="F387" s="22" t="str">
        <f aca="false">IF($C387="","",IFERROR(INDEX(Asset_Register!$R$5:$R$1000,MATCH($C387,Asset_Register!$A$5:$A$1000,0)),"Not in register"))</f>
        <v/>
      </c>
      <c r="G387" s="22" t="str">
        <f aca="false">IF($C387="","",IFERROR(INDEX(Asset_Register!$Q$5:$Q$1000,MATCH($C387,Asset_Register!$A$5:$A$1000,0)),"Not in register"))</f>
        <v/>
      </c>
      <c r="H387" s="19"/>
      <c r="I387" s="19"/>
      <c r="J387" s="6"/>
      <c r="K387" s="19"/>
      <c r="L387" s="19"/>
      <c r="M387" s="19"/>
      <c r="N387" s="19"/>
      <c r="O387" s="19"/>
      <c r="P387" s="19"/>
      <c r="Q387" s="22" t="str">
        <f aca="false">IF($C387="","",IF($P387&lt;&gt;"",$P387,IF(AND(ISNUMBER($K387),ISNUMBER($M387),ISNUMBER($N387)),IF($O387="Lower is worse",IF($K387&lt;=$N387,"Danger",IF($K387&lt;=$M387,"Alert","OK")),IF($K387&gt;=$N387,"Danger",IF($K387&gt;=$M387,"Alert","OK"))),"Not set")))</f>
        <v/>
      </c>
      <c r="R387" s="22" t="str">
        <f aca="false">IF(OR($Q387="",$Q387="Not set"),"",MATCH($Q387,Lists!$F$2:$F$4,0)-1)</f>
        <v/>
      </c>
      <c r="S387" s="6"/>
      <c r="T387" s="6"/>
      <c r="U387" s="22" t="str">
        <f aca="false">IF(OR($Q387="",$Q387="OK",$Q387="Not set",NOT(ISNUMBER($G387))),"",ROUND($G387*IF($Q387="Danger",Lists!$M$15,Lists!$M$16),0))</f>
        <v/>
      </c>
      <c r="V387" s="22" t="str">
        <f aca="false">IF($U387="","",IF(OR($Q387="Danger",$U387&gt;=Lists!$M$10),"P1",IF($U387&gt;=Lists!$M$11,"P2","P3")))</f>
        <v/>
      </c>
      <c r="W387" s="24" t="str">
        <f aca="false">IF(OR($V387="",$B387=""),"",$B387+INDEX(Lists!$N$10:$N$12,MATCH($V387,Lists!$L$10:$L$12,0)))</f>
        <v/>
      </c>
      <c r="X387" s="19"/>
      <c r="Y387" s="19"/>
      <c r="Z387" s="19"/>
      <c r="AA387" s="21"/>
      <c r="AB387" s="19"/>
      <c r="AC387" s="22" t="str">
        <f aca="true">IF(OR($U387="",$B387=""),"",IF($AA387&lt;&gt;"",$AA387-$B387,TODAY()-$B387))</f>
        <v/>
      </c>
      <c r="AD387" s="22" t="str">
        <f aca="true">IF($W387="","",IF($Y387="Closed",IF($AA387="","Closed",IF($AA387&lt;=$W387,"Closed on time","Closed late")),IF(TODAY()&gt;$W387,"Overdue","Within time")))</f>
        <v/>
      </c>
      <c r="AE387" s="6"/>
      <c r="AF387" s="19"/>
      <c r="AG387" s="19"/>
      <c r="AH387" s="19"/>
      <c r="AI387" s="19"/>
      <c r="AJ387" s="19"/>
    </row>
    <row r="388" customFormat="false" ht="15" hidden="false" customHeight="false" outlineLevel="0" collapsed="false">
      <c r="A388" s="22" t="str">
        <f aca="false">IF($C388="","","R"&amp;TEXT(ROW()-4,"00000"))</f>
        <v/>
      </c>
      <c r="B388" s="21"/>
      <c r="C388" s="19"/>
      <c r="D388" s="22" t="str">
        <f aca="false">IF($C388="","",IFERROR(INDEX(Asset_Register!$C$5:$C$1000,MATCH($C388,Asset_Register!$A$5:$A$1000,0)),"Not in register"))</f>
        <v/>
      </c>
      <c r="E388" s="22" t="str">
        <f aca="false">IF($C388="","",IFERROR(INDEX(Asset_Register!$D$5:$D$1000,MATCH($C388,Asset_Register!$A$5:$A$1000,0)),"Not in register"))</f>
        <v/>
      </c>
      <c r="F388" s="22" t="str">
        <f aca="false">IF($C388="","",IFERROR(INDEX(Asset_Register!$R$5:$R$1000,MATCH($C388,Asset_Register!$A$5:$A$1000,0)),"Not in register"))</f>
        <v/>
      </c>
      <c r="G388" s="22" t="str">
        <f aca="false">IF($C388="","",IFERROR(INDEX(Asset_Register!$Q$5:$Q$1000,MATCH($C388,Asset_Register!$A$5:$A$1000,0)),"Not in register"))</f>
        <v/>
      </c>
      <c r="H388" s="19"/>
      <c r="I388" s="19"/>
      <c r="J388" s="6"/>
      <c r="K388" s="19"/>
      <c r="L388" s="19"/>
      <c r="M388" s="19"/>
      <c r="N388" s="19"/>
      <c r="O388" s="19"/>
      <c r="P388" s="19"/>
      <c r="Q388" s="22" t="str">
        <f aca="false">IF($C388="","",IF($P388&lt;&gt;"",$P388,IF(AND(ISNUMBER($K388),ISNUMBER($M388),ISNUMBER($N388)),IF($O388="Lower is worse",IF($K388&lt;=$N388,"Danger",IF($K388&lt;=$M388,"Alert","OK")),IF($K388&gt;=$N388,"Danger",IF($K388&gt;=$M388,"Alert","OK"))),"Not set")))</f>
        <v/>
      </c>
      <c r="R388" s="22" t="str">
        <f aca="false">IF(OR($Q388="",$Q388="Not set"),"",MATCH($Q388,Lists!$F$2:$F$4,0)-1)</f>
        <v/>
      </c>
      <c r="S388" s="6"/>
      <c r="T388" s="6"/>
      <c r="U388" s="22" t="str">
        <f aca="false">IF(OR($Q388="",$Q388="OK",$Q388="Not set",NOT(ISNUMBER($G388))),"",ROUND($G388*IF($Q388="Danger",Lists!$M$15,Lists!$M$16),0))</f>
        <v/>
      </c>
      <c r="V388" s="22" t="str">
        <f aca="false">IF($U388="","",IF(OR($Q388="Danger",$U388&gt;=Lists!$M$10),"P1",IF($U388&gt;=Lists!$M$11,"P2","P3")))</f>
        <v/>
      </c>
      <c r="W388" s="24" t="str">
        <f aca="false">IF(OR($V388="",$B388=""),"",$B388+INDEX(Lists!$N$10:$N$12,MATCH($V388,Lists!$L$10:$L$12,0)))</f>
        <v/>
      </c>
      <c r="X388" s="19"/>
      <c r="Y388" s="19"/>
      <c r="Z388" s="19"/>
      <c r="AA388" s="21"/>
      <c r="AB388" s="19"/>
      <c r="AC388" s="22" t="str">
        <f aca="true">IF(OR($U388="",$B388=""),"",IF($AA388&lt;&gt;"",$AA388-$B388,TODAY()-$B388))</f>
        <v/>
      </c>
      <c r="AD388" s="22" t="str">
        <f aca="true">IF($W388="","",IF($Y388="Closed",IF($AA388="","Closed",IF($AA388&lt;=$W388,"Closed on time","Closed late")),IF(TODAY()&gt;$W388,"Overdue","Within time")))</f>
        <v/>
      </c>
      <c r="AE388" s="6"/>
      <c r="AF388" s="19"/>
      <c r="AG388" s="19"/>
      <c r="AH388" s="19"/>
      <c r="AI388" s="19"/>
      <c r="AJ388" s="19"/>
    </row>
    <row r="389" customFormat="false" ht="15" hidden="false" customHeight="false" outlineLevel="0" collapsed="false">
      <c r="A389" s="22" t="str">
        <f aca="false">IF($C389="","","R"&amp;TEXT(ROW()-4,"00000"))</f>
        <v/>
      </c>
      <c r="B389" s="21"/>
      <c r="C389" s="19"/>
      <c r="D389" s="22" t="str">
        <f aca="false">IF($C389="","",IFERROR(INDEX(Asset_Register!$C$5:$C$1000,MATCH($C389,Asset_Register!$A$5:$A$1000,0)),"Not in register"))</f>
        <v/>
      </c>
      <c r="E389" s="22" t="str">
        <f aca="false">IF($C389="","",IFERROR(INDEX(Asset_Register!$D$5:$D$1000,MATCH($C389,Asset_Register!$A$5:$A$1000,0)),"Not in register"))</f>
        <v/>
      </c>
      <c r="F389" s="22" t="str">
        <f aca="false">IF($C389="","",IFERROR(INDEX(Asset_Register!$R$5:$R$1000,MATCH($C389,Asset_Register!$A$5:$A$1000,0)),"Not in register"))</f>
        <v/>
      </c>
      <c r="G389" s="22" t="str">
        <f aca="false">IF($C389="","",IFERROR(INDEX(Asset_Register!$Q$5:$Q$1000,MATCH($C389,Asset_Register!$A$5:$A$1000,0)),"Not in register"))</f>
        <v/>
      </c>
      <c r="H389" s="19"/>
      <c r="I389" s="19"/>
      <c r="J389" s="6"/>
      <c r="K389" s="19"/>
      <c r="L389" s="19"/>
      <c r="M389" s="19"/>
      <c r="N389" s="19"/>
      <c r="O389" s="19"/>
      <c r="P389" s="19"/>
      <c r="Q389" s="22" t="str">
        <f aca="false">IF($C389="","",IF($P389&lt;&gt;"",$P389,IF(AND(ISNUMBER($K389),ISNUMBER($M389),ISNUMBER($N389)),IF($O389="Lower is worse",IF($K389&lt;=$N389,"Danger",IF($K389&lt;=$M389,"Alert","OK")),IF($K389&gt;=$N389,"Danger",IF($K389&gt;=$M389,"Alert","OK"))),"Not set")))</f>
        <v/>
      </c>
      <c r="R389" s="22" t="str">
        <f aca="false">IF(OR($Q389="",$Q389="Not set"),"",MATCH($Q389,Lists!$F$2:$F$4,0)-1)</f>
        <v/>
      </c>
      <c r="S389" s="6"/>
      <c r="T389" s="6"/>
      <c r="U389" s="22" t="str">
        <f aca="false">IF(OR($Q389="",$Q389="OK",$Q389="Not set",NOT(ISNUMBER($G389))),"",ROUND($G389*IF($Q389="Danger",Lists!$M$15,Lists!$M$16),0))</f>
        <v/>
      </c>
      <c r="V389" s="22" t="str">
        <f aca="false">IF($U389="","",IF(OR($Q389="Danger",$U389&gt;=Lists!$M$10),"P1",IF($U389&gt;=Lists!$M$11,"P2","P3")))</f>
        <v/>
      </c>
      <c r="W389" s="24" t="str">
        <f aca="false">IF(OR($V389="",$B389=""),"",$B389+INDEX(Lists!$N$10:$N$12,MATCH($V389,Lists!$L$10:$L$12,0)))</f>
        <v/>
      </c>
      <c r="X389" s="19"/>
      <c r="Y389" s="19"/>
      <c r="Z389" s="19"/>
      <c r="AA389" s="21"/>
      <c r="AB389" s="19"/>
      <c r="AC389" s="22" t="str">
        <f aca="true">IF(OR($U389="",$B389=""),"",IF($AA389&lt;&gt;"",$AA389-$B389,TODAY()-$B389))</f>
        <v/>
      </c>
      <c r="AD389" s="22" t="str">
        <f aca="true">IF($W389="","",IF($Y389="Closed",IF($AA389="","Closed",IF($AA389&lt;=$W389,"Closed on time","Closed late")),IF(TODAY()&gt;$W389,"Overdue","Within time")))</f>
        <v/>
      </c>
      <c r="AE389" s="6"/>
      <c r="AF389" s="19"/>
      <c r="AG389" s="19"/>
      <c r="AH389" s="19"/>
      <c r="AI389" s="19"/>
      <c r="AJ389" s="19"/>
    </row>
    <row r="390" customFormat="false" ht="15" hidden="false" customHeight="false" outlineLevel="0" collapsed="false">
      <c r="A390" s="22" t="str">
        <f aca="false">IF($C390="","","R"&amp;TEXT(ROW()-4,"00000"))</f>
        <v/>
      </c>
      <c r="B390" s="21"/>
      <c r="C390" s="19"/>
      <c r="D390" s="22" t="str">
        <f aca="false">IF($C390="","",IFERROR(INDEX(Asset_Register!$C$5:$C$1000,MATCH($C390,Asset_Register!$A$5:$A$1000,0)),"Not in register"))</f>
        <v/>
      </c>
      <c r="E390" s="22" t="str">
        <f aca="false">IF($C390="","",IFERROR(INDEX(Asset_Register!$D$5:$D$1000,MATCH($C390,Asset_Register!$A$5:$A$1000,0)),"Not in register"))</f>
        <v/>
      </c>
      <c r="F390" s="22" t="str">
        <f aca="false">IF($C390="","",IFERROR(INDEX(Asset_Register!$R$5:$R$1000,MATCH($C390,Asset_Register!$A$5:$A$1000,0)),"Not in register"))</f>
        <v/>
      </c>
      <c r="G390" s="22" t="str">
        <f aca="false">IF($C390="","",IFERROR(INDEX(Asset_Register!$Q$5:$Q$1000,MATCH($C390,Asset_Register!$A$5:$A$1000,0)),"Not in register"))</f>
        <v/>
      </c>
      <c r="H390" s="19"/>
      <c r="I390" s="19"/>
      <c r="J390" s="6"/>
      <c r="K390" s="19"/>
      <c r="L390" s="19"/>
      <c r="M390" s="19"/>
      <c r="N390" s="19"/>
      <c r="O390" s="19"/>
      <c r="P390" s="19"/>
      <c r="Q390" s="22" t="str">
        <f aca="false">IF($C390="","",IF($P390&lt;&gt;"",$P390,IF(AND(ISNUMBER($K390),ISNUMBER($M390),ISNUMBER($N390)),IF($O390="Lower is worse",IF($K390&lt;=$N390,"Danger",IF($K390&lt;=$M390,"Alert","OK")),IF($K390&gt;=$N390,"Danger",IF($K390&gt;=$M390,"Alert","OK"))),"Not set")))</f>
        <v/>
      </c>
      <c r="R390" s="22" t="str">
        <f aca="false">IF(OR($Q390="",$Q390="Not set"),"",MATCH($Q390,Lists!$F$2:$F$4,0)-1)</f>
        <v/>
      </c>
      <c r="S390" s="6"/>
      <c r="T390" s="6"/>
      <c r="U390" s="22" t="str">
        <f aca="false">IF(OR($Q390="",$Q390="OK",$Q390="Not set",NOT(ISNUMBER($G390))),"",ROUND($G390*IF($Q390="Danger",Lists!$M$15,Lists!$M$16),0))</f>
        <v/>
      </c>
      <c r="V390" s="22" t="str">
        <f aca="false">IF($U390="","",IF(OR($Q390="Danger",$U390&gt;=Lists!$M$10),"P1",IF($U390&gt;=Lists!$M$11,"P2","P3")))</f>
        <v/>
      </c>
      <c r="W390" s="24" t="str">
        <f aca="false">IF(OR($V390="",$B390=""),"",$B390+INDEX(Lists!$N$10:$N$12,MATCH($V390,Lists!$L$10:$L$12,0)))</f>
        <v/>
      </c>
      <c r="X390" s="19"/>
      <c r="Y390" s="19"/>
      <c r="Z390" s="19"/>
      <c r="AA390" s="21"/>
      <c r="AB390" s="19"/>
      <c r="AC390" s="22" t="str">
        <f aca="true">IF(OR($U390="",$B390=""),"",IF($AA390&lt;&gt;"",$AA390-$B390,TODAY()-$B390))</f>
        <v/>
      </c>
      <c r="AD390" s="22" t="str">
        <f aca="true">IF($W390="","",IF($Y390="Closed",IF($AA390="","Closed",IF($AA390&lt;=$W390,"Closed on time","Closed late")),IF(TODAY()&gt;$W390,"Overdue","Within time")))</f>
        <v/>
      </c>
      <c r="AE390" s="6"/>
      <c r="AF390" s="19"/>
      <c r="AG390" s="19"/>
      <c r="AH390" s="19"/>
      <c r="AI390" s="19"/>
      <c r="AJ390" s="19"/>
    </row>
    <row r="391" customFormat="false" ht="15" hidden="false" customHeight="false" outlineLevel="0" collapsed="false">
      <c r="A391" s="22" t="str">
        <f aca="false">IF($C391="","","R"&amp;TEXT(ROW()-4,"00000"))</f>
        <v/>
      </c>
      <c r="B391" s="21"/>
      <c r="C391" s="19"/>
      <c r="D391" s="22" t="str">
        <f aca="false">IF($C391="","",IFERROR(INDEX(Asset_Register!$C$5:$C$1000,MATCH($C391,Asset_Register!$A$5:$A$1000,0)),"Not in register"))</f>
        <v/>
      </c>
      <c r="E391" s="22" t="str">
        <f aca="false">IF($C391="","",IFERROR(INDEX(Asset_Register!$D$5:$D$1000,MATCH($C391,Asset_Register!$A$5:$A$1000,0)),"Not in register"))</f>
        <v/>
      </c>
      <c r="F391" s="22" t="str">
        <f aca="false">IF($C391="","",IFERROR(INDEX(Asset_Register!$R$5:$R$1000,MATCH($C391,Asset_Register!$A$5:$A$1000,0)),"Not in register"))</f>
        <v/>
      </c>
      <c r="G391" s="22" t="str">
        <f aca="false">IF($C391="","",IFERROR(INDEX(Asset_Register!$Q$5:$Q$1000,MATCH($C391,Asset_Register!$A$5:$A$1000,0)),"Not in register"))</f>
        <v/>
      </c>
      <c r="H391" s="19"/>
      <c r="I391" s="19"/>
      <c r="J391" s="6"/>
      <c r="K391" s="19"/>
      <c r="L391" s="19"/>
      <c r="M391" s="19"/>
      <c r="N391" s="19"/>
      <c r="O391" s="19"/>
      <c r="P391" s="19"/>
      <c r="Q391" s="22" t="str">
        <f aca="false">IF($C391="","",IF($P391&lt;&gt;"",$P391,IF(AND(ISNUMBER($K391),ISNUMBER($M391),ISNUMBER($N391)),IF($O391="Lower is worse",IF($K391&lt;=$N391,"Danger",IF($K391&lt;=$M391,"Alert","OK")),IF($K391&gt;=$N391,"Danger",IF($K391&gt;=$M391,"Alert","OK"))),"Not set")))</f>
        <v/>
      </c>
      <c r="R391" s="22" t="str">
        <f aca="false">IF(OR($Q391="",$Q391="Not set"),"",MATCH($Q391,Lists!$F$2:$F$4,0)-1)</f>
        <v/>
      </c>
      <c r="S391" s="6"/>
      <c r="T391" s="6"/>
      <c r="U391" s="22" t="str">
        <f aca="false">IF(OR($Q391="",$Q391="OK",$Q391="Not set",NOT(ISNUMBER($G391))),"",ROUND($G391*IF($Q391="Danger",Lists!$M$15,Lists!$M$16),0))</f>
        <v/>
      </c>
      <c r="V391" s="22" t="str">
        <f aca="false">IF($U391="","",IF(OR($Q391="Danger",$U391&gt;=Lists!$M$10),"P1",IF($U391&gt;=Lists!$M$11,"P2","P3")))</f>
        <v/>
      </c>
      <c r="W391" s="24" t="str">
        <f aca="false">IF(OR($V391="",$B391=""),"",$B391+INDEX(Lists!$N$10:$N$12,MATCH($V391,Lists!$L$10:$L$12,0)))</f>
        <v/>
      </c>
      <c r="X391" s="19"/>
      <c r="Y391" s="19"/>
      <c r="Z391" s="19"/>
      <c r="AA391" s="21"/>
      <c r="AB391" s="19"/>
      <c r="AC391" s="22" t="str">
        <f aca="true">IF(OR($U391="",$B391=""),"",IF($AA391&lt;&gt;"",$AA391-$B391,TODAY()-$B391))</f>
        <v/>
      </c>
      <c r="AD391" s="22" t="str">
        <f aca="true">IF($W391="","",IF($Y391="Closed",IF($AA391="","Closed",IF($AA391&lt;=$W391,"Closed on time","Closed late")),IF(TODAY()&gt;$W391,"Overdue","Within time")))</f>
        <v/>
      </c>
      <c r="AE391" s="6"/>
      <c r="AF391" s="19"/>
      <c r="AG391" s="19"/>
      <c r="AH391" s="19"/>
      <c r="AI391" s="19"/>
      <c r="AJ391" s="19"/>
    </row>
    <row r="392" customFormat="false" ht="15" hidden="false" customHeight="false" outlineLevel="0" collapsed="false">
      <c r="A392" s="22" t="str">
        <f aca="false">IF($C392="","","R"&amp;TEXT(ROW()-4,"00000"))</f>
        <v/>
      </c>
      <c r="B392" s="21"/>
      <c r="C392" s="19"/>
      <c r="D392" s="22" t="str">
        <f aca="false">IF($C392="","",IFERROR(INDEX(Asset_Register!$C$5:$C$1000,MATCH($C392,Asset_Register!$A$5:$A$1000,0)),"Not in register"))</f>
        <v/>
      </c>
      <c r="E392" s="22" t="str">
        <f aca="false">IF($C392="","",IFERROR(INDEX(Asset_Register!$D$5:$D$1000,MATCH($C392,Asset_Register!$A$5:$A$1000,0)),"Not in register"))</f>
        <v/>
      </c>
      <c r="F392" s="22" t="str">
        <f aca="false">IF($C392="","",IFERROR(INDEX(Asset_Register!$R$5:$R$1000,MATCH($C392,Asset_Register!$A$5:$A$1000,0)),"Not in register"))</f>
        <v/>
      </c>
      <c r="G392" s="22" t="str">
        <f aca="false">IF($C392="","",IFERROR(INDEX(Asset_Register!$Q$5:$Q$1000,MATCH($C392,Asset_Register!$A$5:$A$1000,0)),"Not in register"))</f>
        <v/>
      </c>
      <c r="H392" s="19"/>
      <c r="I392" s="19"/>
      <c r="J392" s="6"/>
      <c r="K392" s="19"/>
      <c r="L392" s="19"/>
      <c r="M392" s="19"/>
      <c r="N392" s="19"/>
      <c r="O392" s="19"/>
      <c r="P392" s="19"/>
      <c r="Q392" s="22" t="str">
        <f aca="false">IF($C392="","",IF($P392&lt;&gt;"",$P392,IF(AND(ISNUMBER($K392),ISNUMBER($M392),ISNUMBER($N392)),IF($O392="Lower is worse",IF($K392&lt;=$N392,"Danger",IF($K392&lt;=$M392,"Alert","OK")),IF($K392&gt;=$N392,"Danger",IF($K392&gt;=$M392,"Alert","OK"))),"Not set")))</f>
        <v/>
      </c>
      <c r="R392" s="22" t="str">
        <f aca="false">IF(OR($Q392="",$Q392="Not set"),"",MATCH($Q392,Lists!$F$2:$F$4,0)-1)</f>
        <v/>
      </c>
      <c r="S392" s="6"/>
      <c r="T392" s="6"/>
      <c r="U392" s="22" t="str">
        <f aca="false">IF(OR($Q392="",$Q392="OK",$Q392="Not set",NOT(ISNUMBER($G392))),"",ROUND($G392*IF($Q392="Danger",Lists!$M$15,Lists!$M$16),0))</f>
        <v/>
      </c>
      <c r="V392" s="22" t="str">
        <f aca="false">IF($U392="","",IF(OR($Q392="Danger",$U392&gt;=Lists!$M$10),"P1",IF($U392&gt;=Lists!$M$11,"P2","P3")))</f>
        <v/>
      </c>
      <c r="W392" s="24" t="str">
        <f aca="false">IF(OR($V392="",$B392=""),"",$B392+INDEX(Lists!$N$10:$N$12,MATCH($V392,Lists!$L$10:$L$12,0)))</f>
        <v/>
      </c>
      <c r="X392" s="19"/>
      <c r="Y392" s="19"/>
      <c r="Z392" s="19"/>
      <c r="AA392" s="21"/>
      <c r="AB392" s="19"/>
      <c r="AC392" s="22" t="str">
        <f aca="true">IF(OR($U392="",$B392=""),"",IF($AA392&lt;&gt;"",$AA392-$B392,TODAY()-$B392))</f>
        <v/>
      </c>
      <c r="AD392" s="22" t="str">
        <f aca="true">IF($W392="","",IF($Y392="Closed",IF($AA392="","Closed",IF($AA392&lt;=$W392,"Closed on time","Closed late")),IF(TODAY()&gt;$W392,"Overdue","Within time")))</f>
        <v/>
      </c>
      <c r="AE392" s="6"/>
      <c r="AF392" s="19"/>
      <c r="AG392" s="19"/>
      <c r="AH392" s="19"/>
      <c r="AI392" s="19"/>
      <c r="AJ392" s="19"/>
    </row>
    <row r="393" customFormat="false" ht="15" hidden="false" customHeight="false" outlineLevel="0" collapsed="false">
      <c r="A393" s="22" t="str">
        <f aca="false">IF($C393="","","R"&amp;TEXT(ROW()-4,"00000"))</f>
        <v/>
      </c>
      <c r="B393" s="21"/>
      <c r="C393" s="19"/>
      <c r="D393" s="22" t="str">
        <f aca="false">IF($C393="","",IFERROR(INDEX(Asset_Register!$C$5:$C$1000,MATCH($C393,Asset_Register!$A$5:$A$1000,0)),"Not in register"))</f>
        <v/>
      </c>
      <c r="E393" s="22" t="str">
        <f aca="false">IF($C393="","",IFERROR(INDEX(Asset_Register!$D$5:$D$1000,MATCH($C393,Asset_Register!$A$5:$A$1000,0)),"Not in register"))</f>
        <v/>
      </c>
      <c r="F393" s="22" t="str">
        <f aca="false">IF($C393="","",IFERROR(INDEX(Asset_Register!$R$5:$R$1000,MATCH($C393,Asset_Register!$A$5:$A$1000,0)),"Not in register"))</f>
        <v/>
      </c>
      <c r="G393" s="22" t="str">
        <f aca="false">IF($C393="","",IFERROR(INDEX(Asset_Register!$Q$5:$Q$1000,MATCH($C393,Asset_Register!$A$5:$A$1000,0)),"Not in register"))</f>
        <v/>
      </c>
      <c r="H393" s="19"/>
      <c r="I393" s="19"/>
      <c r="J393" s="6"/>
      <c r="K393" s="19"/>
      <c r="L393" s="19"/>
      <c r="M393" s="19"/>
      <c r="N393" s="19"/>
      <c r="O393" s="19"/>
      <c r="P393" s="19"/>
      <c r="Q393" s="22" t="str">
        <f aca="false">IF($C393="","",IF($P393&lt;&gt;"",$P393,IF(AND(ISNUMBER($K393),ISNUMBER($M393),ISNUMBER($N393)),IF($O393="Lower is worse",IF($K393&lt;=$N393,"Danger",IF($K393&lt;=$M393,"Alert","OK")),IF($K393&gt;=$N393,"Danger",IF($K393&gt;=$M393,"Alert","OK"))),"Not set")))</f>
        <v/>
      </c>
      <c r="R393" s="22" t="str">
        <f aca="false">IF(OR($Q393="",$Q393="Not set"),"",MATCH($Q393,Lists!$F$2:$F$4,0)-1)</f>
        <v/>
      </c>
      <c r="S393" s="6"/>
      <c r="T393" s="6"/>
      <c r="U393" s="22" t="str">
        <f aca="false">IF(OR($Q393="",$Q393="OK",$Q393="Not set",NOT(ISNUMBER($G393))),"",ROUND($G393*IF($Q393="Danger",Lists!$M$15,Lists!$M$16),0))</f>
        <v/>
      </c>
      <c r="V393" s="22" t="str">
        <f aca="false">IF($U393="","",IF(OR($Q393="Danger",$U393&gt;=Lists!$M$10),"P1",IF($U393&gt;=Lists!$M$11,"P2","P3")))</f>
        <v/>
      </c>
      <c r="W393" s="24" t="str">
        <f aca="false">IF(OR($V393="",$B393=""),"",$B393+INDEX(Lists!$N$10:$N$12,MATCH($V393,Lists!$L$10:$L$12,0)))</f>
        <v/>
      </c>
      <c r="X393" s="19"/>
      <c r="Y393" s="19"/>
      <c r="Z393" s="19"/>
      <c r="AA393" s="21"/>
      <c r="AB393" s="19"/>
      <c r="AC393" s="22" t="str">
        <f aca="true">IF(OR($U393="",$B393=""),"",IF($AA393&lt;&gt;"",$AA393-$B393,TODAY()-$B393))</f>
        <v/>
      </c>
      <c r="AD393" s="22" t="str">
        <f aca="true">IF($W393="","",IF($Y393="Closed",IF($AA393="","Closed",IF($AA393&lt;=$W393,"Closed on time","Closed late")),IF(TODAY()&gt;$W393,"Overdue","Within time")))</f>
        <v/>
      </c>
      <c r="AE393" s="6"/>
      <c r="AF393" s="19"/>
      <c r="AG393" s="19"/>
      <c r="AH393" s="19"/>
      <c r="AI393" s="19"/>
      <c r="AJ393" s="19"/>
    </row>
    <row r="394" customFormat="false" ht="15" hidden="false" customHeight="false" outlineLevel="0" collapsed="false">
      <c r="A394" s="22" t="str">
        <f aca="false">IF($C394="","","R"&amp;TEXT(ROW()-4,"00000"))</f>
        <v/>
      </c>
      <c r="B394" s="21"/>
      <c r="C394" s="19"/>
      <c r="D394" s="22" t="str">
        <f aca="false">IF($C394="","",IFERROR(INDEX(Asset_Register!$C$5:$C$1000,MATCH($C394,Asset_Register!$A$5:$A$1000,0)),"Not in register"))</f>
        <v/>
      </c>
      <c r="E394" s="22" t="str">
        <f aca="false">IF($C394="","",IFERROR(INDEX(Asset_Register!$D$5:$D$1000,MATCH($C394,Asset_Register!$A$5:$A$1000,0)),"Not in register"))</f>
        <v/>
      </c>
      <c r="F394" s="22" t="str">
        <f aca="false">IF($C394="","",IFERROR(INDEX(Asset_Register!$R$5:$R$1000,MATCH($C394,Asset_Register!$A$5:$A$1000,0)),"Not in register"))</f>
        <v/>
      </c>
      <c r="G394" s="22" t="str">
        <f aca="false">IF($C394="","",IFERROR(INDEX(Asset_Register!$Q$5:$Q$1000,MATCH($C394,Asset_Register!$A$5:$A$1000,0)),"Not in register"))</f>
        <v/>
      </c>
      <c r="H394" s="19"/>
      <c r="I394" s="19"/>
      <c r="J394" s="6"/>
      <c r="K394" s="19"/>
      <c r="L394" s="19"/>
      <c r="M394" s="19"/>
      <c r="N394" s="19"/>
      <c r="O394" s="19"/>
      <c r="P394" s="19"/>
      <c r="Q394" s="22" t="str">
        <f aca="false">IF($C394="","",IF($P394&lt;&gt;"",$P394,IF(AND(ISNUMBER($K394),ISNUMBER($M394),ISNUMBER($N394)),IF($O394="Lower is worse",IF($K394&lt;=$N394,"Danger",IF($K394&lt;=$M394,"Alert","OK")),IF($K394&gt;=$N394,"Danger",IF($K394&gt;=$M394,"Alert","OK"))),"Not set")))</f>
        <v/>
      </c>
      <c r="R394" s="22" t="str">
        <f aca="false">IF(OR($Q394="",$Q394="Not set"),"",MATCH($Q394,Lists!$F$2:$F$4,0)-1)</f>
        <v/>
      </c>
      <c r="S394" s="6"/>
      <c r="T394" s="6"/>
      <c r="U394" s="22" t="str">
        <f aca="false">IF(OR($Q394="",$Q394="OK",$Q394="Not set",NOT(ISNUMBER($G394))),"",ROUND($G394*IF($Q394="Danger",Lists!$M$15,Lists!$M$16),0))</f>
        <v/>
      </c>
      <c r="V394" s="22" t="str">
        <f aca="false">IF($U394="","",IF(OR($Q394="Danger",$U394&gt;=Lists!$M$10),"P1",IF($U394&gt;=Lists!$M$11,"P2","P3")))</f>
        <v/>
      </c>
      <c r="W394" s="24" t="str">
        <f aca="false">IF(OR($V394="",$B394=""),"",$B394+INDEX(Lists!$N$10:$N$12,MATCH($V394,Lists!$L$10:$L$12,0)))</f>
        <v/>
      </c>
      <c r="X394" s="19"/>
      <c r="Y394" s="19"/>
      <c r="Z394" s="19"/>
      <c r="AA394" s="21"/>
      <c r="AB394" s="19"/>
      <c r="AC394" s="22" t="str">
        <f aca="true">IF(OR($U394="",$B394=""),"",IF($AA394&lt;&gt;"",$AA394-$B394,TODAY()-$B394))</f>
        <v/>
      </c>
      <c r="AD394" s="22" t="str">
        <f aca="true">IF($W394="","",IF($Y394="Closed",IF($AA394="","Closed",IF($AA394&lt;=$W394,"Closed on time","Closed late")),IF(TODAY()&gt;$W394,"Overdue","Within time")))</f>
        <v/>
      </c>
      <c r="AE394" s="6"/>
      <c r="AF394" s="19"/>
      <c r="AG394" s="19"/>
      <c r="AH394" s="19"/>
      <c r="AI394" s="19"/>
      <c r="AJ394" s="19"/>
    </row>
    <row r="395" customFormat="false" ht="15" hidden="false" customHeight="false" outlineLevel="0" collapsed="false">
      <c r="A395" s="22" t="str">
        <f aca="false">IF($C395="","","R"&amp;TEXT(ROW()-4,"00000"))</f>
        <v/>
      </c>
      <c r="B395" s="21"/>
      <c r="C395" s="19"/>
      <c r="D395" s="22" t="str">
        <f aca="false">IF($C395="","",IFERROR(INDEX(Asset_Register!$C$5:$C$1000,MATCH($C395,Asset_Register!$A$5:$A$1000,0)),"Not in register"))</f>
        <v/>
      </c>
      <c r="E395" s="22" t="str">
        <f aca="false">IF($C395="","",IFERROR(INDEX(Asset_Register!$D$5:$D$1000,MATCH($C395,Asset_Register!$A$5:$A$1000,0)),"Not in register"))</f>
        <v/>
      </c>
      <c r="F395" s="22" t="str">
        <f aca="false">IF($C395="","",IFERROR(INDEX(Asset_Register!$R$5:$R$1000,MATCH($C395,Asset_Register!$A$5:$A$1000,0)),"Not in register"))</f>
        <v/>
      </c>
      <c r="G395" s="22" t="str">
        <f aca="false">IF($C395="","",IFERROR(INDEX(Asset_Register!$Q$5:$Q$1000,MATCH($C395,Asset_Register!$A$5:$A$1000,0)),"Not in register"))</f>
        <v/>
      </c>
      <c r="H395" s="19"/>
      <c r="I395" s="19"/>
      <c r="J395" s="6"/>
      <c r="K395" s="19"/>
      <c r="L395" s="19"/>
      <c r="M395" s="19"/>
      <c r="N395" s="19"/>
      <c r="O395" s="19"/>
      <c r="P395" s="19"/>
      <c r="Q395" s="22" t="str">
        <f aca="false">IF($C395="","",IF($P395&lt;&gt;"",$P395,IF(AND(ISNUMBER($K395),ISNUMBER($M395),ISNUMBER($N395)),IF($O395="Lower is worse",IF($K395&lt;=$N395,"Danger",IF($K395&lt;=$M395,"Alert","OK")),IF($K395&gt;=$N395,"Danger",IF($K395&gt;=$M395,"Alert","OK"))),"Not set")))</f>
        <v/>
      </c>
      <c r="R395" s="22" t="str">
        <f aca="false">IF(OR($Q395="",$Q395="Not set"),"",MATCH($Q395,Lists!$F$2:$F$4,0)-1)</f>
        <v/>
      </c>
      <c r="S395" s="6"/>
      <c r="T395" s="6"/>
      <c r="U395" s="22" t="str">
        <f aca="false">IF(OR($Q395="",$Q395="OK",$Q395="Not set",NOT(ISNUMBER($G395))),"",ROUND($G395*IF($Q395="Danger",Lists!$M$15,Lists!$M$16),0))</f>
        <v/>
      </c>
      <c r="V395" s="22" t="str">
        <f aca="false">IF($U395="","",IF(OR($Q395="Danger",$U395&gt;=Lists!$M$10),"P1",IF($U395&gt;=Lists!$M$11,"P2","P3")))</f>
        <v/>
      </c>
      <c r="W395" s="24" t="str">
        <f aca="false">IF(OR($V395="",$B395=""),"",$B395+INDEX(Lists!$N$10:$N$12,MATCH($V395,Lists!$L$10:$L$12,0)))</f>
        <v/>
      </c>
      <c r="X395" s="19"/>
      <c r="Y395" s="19"/>
      <c r="Z395" s="19"/>
      <c r="AA395" s="21"/>
      <c r="AB395" s="19"/>
      <c r="AC395" s="22" t="str">
        <f aca="true">IF(OR($U395="",$B395=""),"",IF($AA395&lt;&gt;"",$AA395-$B395,TODAY()-$B395))</f>
        <v/>
      </c>
      <c r="AD395" s="22" t="str">
        <f aca="true">IF($W395="","",IF($Y395="Closed",IF($AA395="","Closed",IF($AA395&lt;=$W395,"Closed on time","Closed late")),IF(TODAY()&gt;$W395,"Overdue","Within time")))</f>
        <v/>
      </c>
      <c r="AE395" s="6"/>
      <c r="AF395" s="19"/>
      <c r="AG395" s="19"/>
      <c r="AH395" s="19"/>
      <c r="AI395" s="19"/>
      <c r="AJ395" s="19"/>
    </row>
    <row r="396" customFormat="false" ht="15" hidden="false" customHeight="false" outlineLevel="0" collapsed="false">
      <c r="A396" s="22" t="str">
        <f aca="false">IF($C396="","","R"&amp;TEXT(ROW()-4,"00000"))</f>
        <v/>
      </c>
      <c r="B396" s="21"/>
      <c r="C396" s="19"/>
      <c r="D396" s="22" t="str">
        <f aca="false">IF($C396="","",IFERROR(INDEX(Asset_Register!$C$5:$C$1000,MATCH($C396,Asset_Register!$A$5:$A$1000,0)),"Not in register"))</f>
        <v/>
      </c>
      <c r="E396" s="22" t="str">
        <f aca="false">IF($C396="","",IFERROR(INDEX(Asset_Register!$D$5:$D$1000,MATCH($C396,Asset_Register!$A$5:$A$1000,0)),"Not in register"))</f>
        <v/>
      </c>
      <c r="F396" s="22" t="str">
        <f aca="false">IF($C396="","",IFERROR(INDEX(Asset_Register!$R$5:$R$1000,MATCH($C396,Asset_Register!$A$5:$A$1000,0)),"Not in register"))</f>
        <v/>
      </c>
      <c r="G396" s="22" t="str">
        <f aca="false">IF($C396="","",IFERROR(INDEX(Asset_Register!$Q$5:$Q$1000,MATCH($C396,Asset_Register!$A$5:$A$1000,0)),"Not in register"))</f>
        <v/>
      </c>
      <c r="H396" s="19"/>
      <c r="I396" s="19"/>
      <c r="J396" s="6"/>
      <c r="K396" s="19"/>
      <c r="L396" s="19"/>
      <c r="M396" s="19"/>
      <c r="N396" s="19"/>
      <c r="O396" s="19"/>
      <c r="P396" s="19"/>
      <c r="Q396" s="22" t="str">
        <f aca="false">IF($C396="","",IF($P396&lt;&gt;"",$P396,IF(AND(ISNUMBER($K396),ISNUMBER($M396),ISNUMBER($N396)),IF($O396="Lower is worse",IF($K396&lt;=$N396,"Danger",IF($K396&lt;=$M396,"Alert","OK")),IF($K396&gt;=$N396,"Danger",IF($K396&gt;=$M396,"Alert","OK"))),"Not set")))</f>
        <v/>
      </c>
      <c r="R396" s="22" t="str">
        <f aca="false">IF(OR($Q396="",$Q396="Not set"),"",MATCH($Q396,Lists!$F$2:$F$4,0)-1)</f>
        <v/>
      </c>
      <c r="S396" s="6"/>
      <c r="T396" s="6"/>
      <c r="U396" s="22" t="str">
        <f aca="false">IF(OR($Q396="",$Q396="OK",$Q396="Not set",NOT(ISNUMBER($G396))),"",ROUND($G396*IF($Q396="Danger",Lists!$M$15,Lists!$M$16),0))</f>
        <v/>
      </c>
      <c r="V396" s="22" t="str">
        <f aca="false">IF($U396="","",IF(OR($Q396="Danger",$U396&gt;=Lists!$M$10),"P1",IF($U396&gt;=Lists!$M$11,"P2","P3")))</f>
        <v/>
      </c>
      <c r="W396" s="24" t="str">
        <f aca="false">IF(OR($V396="",$B396=""),"",$B396+INDEX(Lists!$N$10:$N$12,MATCH($V396,Lists!$L$10:$L$12,0)))</f>
        <v/>
      </c>
      <c r="X396" s="19"/>
      <c r="Y396" s="19"/>
      <c r="Z396" s="19"/>
      <c r="AA396" s="21"/>
      <c r="AB396" s="19"/>
      <c r="AC396" s="22" t="str">
        <f aca="true">IF(OR($U396="",$B396=""),"",IF($AA396&lt;&gt;"",$AA396-$B396,TODAY()-$B396))</f>
        <v/>
      </c>
      <c r="AD396" s="22" t="str">
        <f aca="true">IF($W396="","",IF($Y396="Closed",IF($AA396="","Closed",IF($AA396&lt;=$W396,"Closed on time","Closed late")),IF(TODAY()&gt;$W396,"Overdue","Within time")))</f>
        <v/>
      </c>
      <c r="AE396" s="6"/>
      <c r="AF396" s="19"/>
      <c r="AG396" s="19"/>
      <c r="AH396" s="19"/>
      <c r="AI396" s="19"/>
      <c r="AJ396" s="19"/>
    </row>
    <row r="397" customFormat="false" ht="15" hidden="false" customHeight="false" outlineLevel="0" collapsed="false">
      <c r="A397" s="22" t="str">
        <f aca="false">IF($C397="","","R"&amp;TEXT(ROW()-4,"00000"))</f>
        <v/>
      </c>
      <c r="B397" s="21"/>
      <c r="C397" s="19"/>
      <c r="D397" s="22" t="str">
        <f aca="false">IF($C397="","",IFERROR(INDEX(Asset_Register!$C$5:$C$1000,MATCH($C397,Asset_Register!$A$5:$A$1000,0)),"Not in register"))</f>
        <v/>
      </c>
      <c r="E397" s="22" t="str">
        <f aca="false">IF($C397="","",IFERROR(INDEX(Asset_Register!$D$5:$D$1000,MATCH($C397,Asset_Register!$A$5:$A$1000,0)),"Not in register"))</f>
        <v/>
      </c>
      <c r="F397" s="22" t="str">
        <f aca="false">IF($C397="","",IFERROR(INDEX(Asset_Register!$R$5:$R$1000,MATCH($C397,Asset_Register!$A$5:$A$1000,0)),"Not in register"))</f>
        <v/>
      </c>
      <c r="G397" s="22" t="str">
        <f aca="false">IF($C397="","",IFERROR(INDEX(Asset_Register!$Q$5:$Q$1000,MATCH($C397,Asset_Register!$A$5:$A$1000,0)),"Not in register"))</f>
        <v/>
      </c>
      <c r="H397" s="19"/>
      <c r="I397" s="19"/>
      <c r="J397" s="6"/>
      <c r="K397" s="19"/>
      <c r="L397" s="19"/>
      <c r="M397" s="19"/>
      <c r="N397" s="19"/>
      <c r="O397" s="19"/>
      <c r="P397" s="19"/>
      <c r="Q397" s="22" t="str">
        <f aca="false">IF($C397="","",IF($P397&lt;&gt;"",$P397,IF(AND(ISNUMBER($K397),ISNUMBER($M397),ISNUMBER($N397)),IF($O397="Lower is worse",IF($K397&lt;=$N397,"Danger",IF($K397&lt;=$M397,"Alert","OK")),IF($K397&gt;=$N397,"Danger",IF($K397&gt;=$M397,"Alert","OK"))),"Not set")))</f>
        <v/>
      </c>
      <c r="R397" s="22" t="str">
        <f aca="false">IF(OR($Q397="",$Q397="Not set"),"",MATCH($Q397,Lists!$F$2:$F$4,0)-1)</f>
        <v/>
      </c>
      <c r="S397" s="6"/>
      <c r="T397" s="6"/>
      <c r="U397" s="22" t="str">
        <f aca="false">IF(OR($Q397="",$Q397="OK",$Q397="Not set",NOT(ISNUMBER($G397))),"",ROUND($G397*IF($Q397="Danger",Lists!$M$15,Lists!$M$16),0))</f>
        <v/>
      </c>
      <c r="V397" s="22" t="str">
        <f aca="false">IF($U397="","",IF(OR($Q397="Danger",$U397&gt;=Lists!$M$10),"P1",IF($U397&gt;=Lists!$M$11,"P2","P3")))</f>
        <v/>
      </c>
      <c r="W397" s="24" t="str">
        <f aca="false">IF(OR($V397="",$B397=""),"",$B397+INDEX(Lists!$N$10:$N$12,MATCH($V397,Lists!$L$10:$L$12,0)))</f>
        <v/>
      </c>
      <c r="X397" s="19"/>
      <c r="Y397" s="19"/>
      <c r="Z397" s="19"/>
      <c r="AA397" s="21"/>
      <c r="AB397" s="19"/>
      <c r="AC397" s="22" t="str">
        <f aca="true">IF(OR($U397="",$B397=""),"",IF($AA397&lt;&gt;"",$AA397-$B397,TODAY()-$B397))</f>
        <v/>
      </c>
      <c r="AD397" s="22" t="str">
        <f aca="true">IF($W397="","",IF($Y397="Closed",IF($AA397="","Closed",IF($AA397&lt;=$W397,"Closed on time","Closed late")),IF(TODAY()&gt;$W397,"Overdue","Within time")))</f>
        <v/>
      </c>
      <c r="AE397" s="6"/>
      <c r="AF397" s="19"/>
      <c r="AG397" s="19"/>
      <c r="AH397" s="19"/>
      <c r="AI397" s="19"/>
      <c r="AJ397" s="19"/>
    </row>
    <row r="398" customFormat="false" ht="15" hidden="false" customHeight="false" outlineLevel="0" collapsed="false">
      <c r="A398" s="22" t="str">
        <f aca="false">IF($C398="","","R"&amp;TEXT(ROW()-4,"00000"))</f>
        <v/>
      </c>
      <c r="B398" s="21"/>
      <c r="C398" s="19"/>
      <c r="D398" s="22" t="str">
        <f aca="false">IF($C398="","",IFERROR(INDEX(Asset_Register!$C$5:$C$1000,MATCH($C398,Asset_Register!$A$5:$A$1000,0)),"Not in register"))</f>
        <v/>
      </c>
      <c r="E398" s="22" t="str">
        <f aca="false">IF($C398="","",IFERROR(INDEX(Asset_Register!$D$5:$D$1000,MATCH($C398,Asset_Register!$A$5:$A$1000,0)),"Not in register"))</f>
        <v/>
      </c>
      <c r="F398" s="22" t="str">
        <f aca="false">IF($C398="","",IFERROR(INDEX(Asset_Register!$R$5:$R$1000,MATCH($C398,Asset_Register!$A$5:$A$1000,0)),"Not in register"))</f>
        <v/>
      </c>
      <c r="G398" s="22" t="str">
        <f aca="false">IF($C398="","",IFERROR(INDEX(Asset_Register!$Q$5:$Q$1000,MATCH($C398,Asset_Register!$A$5:$A$1000,0)),"Not in register"))</f>
        <v/>
      </c>
      <c r="H398" s="19"/>
      <c r="I398" s="19"/>
      <c r="J398" s="6"/>
      <c r="K398" s="19"/>
      <c r="L398" s="19"/>
      <c r="M398" s="19"/>
      <c r="N398" s="19"/>
      <c r="O398" s="19"/>
      <c r="P398" s="19"/>
      <c r="Q398" s="22" t="str">
        <f aca="false">IF($C398="","",IF($P398&lt;&gt;"",$P398,IF(AND(ISNUMBER($K398),ISNUMBER($M398),ISNUMBER($N398)),IF($O398="Lower is worse",IF($K398&lt;=$N398,"Danger",IF($K398&lt;=$M398,"Alert","OK")),IF($K398&gt;=$N398,"Danger",IF($K398&gt;=$M398,"Alert","OK"))),"Not set")))</f>
        <v/>
      </c>
      <c r="R398" s="22" t="str">
        <f aca="false">IF(OR($Q398="",$Q398="Not set"),"",MATCH($Q398,Lists!$F$2:$F$4,0)-1)</f>
        <v/>
      </c>
      <c r="S398" s="6"/>
      <c r="T398" s="6"/>
      <c r="U398" s="22" t="str">
        <f aca="false">IF(OR($Q398="",$Q398="OK",$Q398="Not set",NOT(ISNUMBER($G398))),"",ROUND($G398*IF($Q398="Danger",Lists!$M$15,Lists!$M$16),0))</f>
        <v/>
      </c>
      <c r="V398" s="22" t="str">
        <f aca="false">IF($U398="","",IF(OR($Q398="Danger",$U398&gt;=Lists!$M$10),"P1",IF($U398&gt;=Lists!$M$11,"P2","P3")))</f>
        <v/>
      </c>
      <c r="W398" s="24" t="str">
        <f aca="false">IF(OR($V398="",$B398=""),"",$B398+INDEX(Lists!$N$10:$N$12,MATCH($V398,Lists!$L$10:$L$12,0)))</f>
        <v/>
      </c>
      <c r="X398" s="19"/>
      <c r="Y398" s="19"/>
      <c r="Z398" s="19"/>
      <c r="AA398" s="21"/>
      <c r="AB398" s="19"/>
      <c r="AC398" s="22" t="str">
        <f aca="true">IF(OR($U398="",$B398=""),"",IF($AA398&lt;&gt;"",$AA398-$B398,TODAY()-$B398))</f>
        <v/>
      </c>
      <c r="AD398" s="22" t="str">
        <f aca="true">IF($W398="","",IF($Y398="Closed",IF($AA398="","Closed",IF($AA398&lt;=$W398,"Closed on time","Closed late")),IF(TODAY()&gt;$W398,"Overdue","Within time")))</f>
        <v/>
      </c>
      <c r="AE398" s="6"/>
      <c r="AF398" s="19"/>
      <c r="AG398" s="19"/>
      <c r="AH398" s="19"/>
      <c r="AI398" s="19"/>
      <c r="AJ398" s="19"/>
    </row>
    <row r="399" customFormat="false" ht="15" hidden="false" customHeight="false" outlineLevel="0" collapsed="false">
      <c r="A399" s="22" t="str">
        <f aca="false">IF($C399="","","R"&amp;TEXT(ROW()-4,"00000"))</f>
        <v/>
      </c>
      <c r="B399" s="21"/>
      <c r="C399" s="19"/>
      <c r="D399" s="22" t="str">
        <f aca="false">IF($C399="","",IFERROR(INDEX(Asset_Register!$C$5:$C$1000,MATCH($C399,Asset_Register!$A$5:$A$1000,0)),"Not in register"))</f>
        <v/>
      </c>
      <c r="E399" s="22" t="str">
        <f aca="false">IF($C399="","",IFERROR(INDEX(Asset_Register!$D$5:$D$1000,MATCH($C399,Asset_Register!$A$5:$A$1000,0)),"Not in register"))</f>
        <v/>
      </c>
      <c r="F399" s="22" t="str">
        <f aca="false">IF($C399="","",IFERROR(INDEX(Asset_Register!$R$5:$R$1000,MATCH($C399,Asset_Register!$A$5:$A$1000,0)),"Not in register"))</f>
        <v/>
      </c>
      <c r="G399" s="22" t="str">
        <f aca="false">IF($C399="","",IFERROR(INDEX(Asset_Register!$Q$5:$Q$1000,MATCH($C399,Asset_Register!$A$5:$A$1000,0)),"Not in register"))</f>
        <v/>
      </c>
      <c r="H399" s="19"/>
      <c r="I399" s="19"/>
      <c r="J399" s="6"/>
      <c r="K399" s="19"/>
      <c r="L399" s="19"/>
      <c r="M399" s="19"/>
      <c r="N399" s="19"/>
      <c r="O399" s="19"/>
      <c r="P399" s="19"/>
      <c r="Q399" s="22" t="str">
        <f aca="false">IF($C399="","",IF($P399&lt;&gt;"",$P399,IF(AND(ISNUMBER($K399),ISNUMBER($M399),ISNUMBER($N399)),IF($O399="Lower is worse",IF($K399&lt;=$N399,"Danger",IF($K399&lt;=$M399,"Alert","OK")),IF($K399&gt;=$N399,"Danger",IF($K399&gt;=$M399,"Alert","OK"))),"Not set")))</f>
        <v/>
      </c>
      <c r="R399" s="22" t="str">
        <f aca="false">IF(OR($Q399="",$Q399="Not set"),"",MATCH($Q399,Lists!$F$2:$F$4,0)-1)</f>
        <v/>
      </c>
      <c r="S399" s="6"/>
      <c r="T399" s="6"/>
      <c r="U399" s="22" t="str">
        <f aca="false">IF(OR($Q399="",$Q399="OK",$Q399="Not set",NOT(ISNUMBER($G399))),"",ROUND($G399*IF($Q399="Danger",Lists!$M$15,Lists!$M$16),0))</f>
        <v/>
      </c>
      <c r="V399" s="22" t="str">
        <f aca="false">IF($U399="","",IF(OR($Q399="Danger",$U399&gt;=Lists!$M$10),"P1",IF($U399&gt;=Lists!$M$11,"P2","P3")))</f>
        <v/>
      </c>
      <c r="W399" s="24" t="str">
        <f aca="false">IF(OR($V399="",$B399=""),"",$B399+INDEX(Lists!$N$10:$N$12,MATCH($V399,Lists!$L$10:$L$12,0)))</f>
        <v/>
      </c>
      <c r="X399" s="19"/>
      <c r="Y399" s="19"/>
      <c r="Z399" s="19"/>
      <c r="AA399" s="21"/>
      <c r="AB399" s="19"/>
      <c r="AC399" s="22" t="str">
        <f aca="true">IF(OR($U399="",$B399=""),"",IF($AA399&lt;&gt;"",$AA399-$B399,TODAY()-$B399))</f>
        <v/>
      </c>
      <c r="AD399" s="22" t="str">
        <f aca="true">IF($W399="","",IF($Y399="Closed",IF($AA399="","Closed",IF($AA399&lt;=$W399,"Closed on time","Closed late")),IF(TODAY()&gt;$W399,"Overdue","Within time")))</f>
        <v/>
      </c>
      <c r="AE399" s="6"/>
      <c r="AF399" s="19"/>
      <c r="AG399" s="19"/>
      <c r="AH399" s="19"/>
      <c r="AI399" s="19"/>
      <c r="AJ399" s="19"/>
    </row>
    <row r="400" customFormat="false" ht="15" hidden="false" customHeight="false" outlineLevel="0" collapsed="false">
      <c r="A400" s="22" t="str">
        <f aca="false">IF($C400="","","R"&amp;TEXT(ROW()-4,"00000"))</f>
        <v/>
      </c>
      <c r="B400" s="21"/>
      <c r="C400" s="19"/>
      <c r="D400" s="22" t="str">
        <f aca="false">IF($C400="","",IFERROR(INDEX(Asset_Register!$C$5:$C$1000,MATCH($C400,Asset_Register!$A$5:$A$1000,0)),"Not in register"))</f>
        <v/>
      </c>
      <c r="E400" s="22" t="str">
        <f aca="false">IF($C400="","",IFERROR(INDEX(Asset_Register!$D$5:$D$1000,MATCH($C400,Asset_Register!$A$5:$A$1000,0)),"Not in register"))</f>
        <v/>
      </c>
      <c r="F400" s="22" t="str">
        <f aca="false">IF($C400="","",IFERROR(INDEX(Asset_Register!$R$5:$R$1000,MATCH($C400,Asset_Register!$A$5:$A$1000,0)),"Not in register"))</f>
        <v/>
      </c>
      <c r="G400" s="22" t="str">
        <f aca="false">IF($C400="","",IFERROR(INDEX(Asset_Register!$Q$5:$Q$1000,MATCH($C400,Asset_Register!$A$5:$A$1000,0)),"Not in register"))</f>
        <v/>
      </c>
      <c r="H400" s="19"/>
      <c r="I400" s="19"/>
      <c r="J400" s="6"/>
      <c r="K400" s="19"/>
      <c r="L400" s="19"/>
      <c r="M400" s="19"/>
      <c r="N400" s="19"/>
      <c r="O400" s="19"/>
      <c r="P400" s="19"/>
      <c r="Q400" s="22" t="str">
        <f aca="false">IF($C400="","",IF($P400&lt;&gt;"",$P400,IF(AND(ISNUMBER($K400),ISNUMBER($M400),ISNUMBER($N400)),IF($O400="Lower is worse",IF($K400&lt;=$N400,"Danger",IF($K400&lt;=$M400,"Alert","OK")),IF($K400&gt;=$N400,"Danger",IF($K400&gt;=$M400,"Alert","OK"))),"Not set")))</f>
        <v/>
      </c>
      <c r="R400" s="22" t="str">
        <f aca="false">IF(OR($Q400="",$Q400="Not set"),"",MATCH($Q400,Lists!$F$2:$F$4,0)-1)</f>
        <v/>
      </c>
      <c r="S400" s="6"/>
      <c r="T400" s="6"/>
      <c r="U400" s="22" t="str">
        <f aca="false">IF(OR($Q400="",$Q400="OK",$Q400="Not set",NOT(ISNUMBER($G400))),"",ROUND($G400*IF($Q400="Danger",Lists!$M$15,Lists!$M$16),0))</f>
        <v/>
      </c>
      <c r="V400" s="22" t="str">
        <f aca="false">IF($U400="","",IF(OR($Q400="Danger",$U400&gt;=Lists!$M$10),"P1",IF($U400&gt;=Lists!$M$11,"P2","P3")))</f>
        <v/>
      </c>
      <c r="W400" s="24" t="str">
        <f aca="false">IF(OR($V400="",$B400=""),"",$B400+INDEX(Lists!$N$10:$N$12,MATCH($V400,Lists!$L$10:$L$12,0)))</f>
        <v/>
      </c>
      <c r="X400" s="19"/>
      <c r="Y400" s="19"/>
      <c r="Z400" s="19"/>
      <c r="AA400" s="21"/>
      <c r="AB400" s="19"/>
      <c r="AC400" s="22" t="str">
        <f aca="true">IF(OR($U400="",$B400=""),"",IF($AA400&lt;&gt;"",$AA400-$B400,TODAY()-$B400))</f>
        <v/>
      </c>
      <c r="AD400" s="22" t="str">
        <f aca="true">IF($W400="","",IF($Y400="Closed",IF($AA400="","Closed",IF($AA400&lt;=$W400,"Closed on time","Closed late")),IF(TODAY()&gt;$W400,"Overdue","Within time")))</f>
        <v/>
      </c>
      <c r="AE400" s="6"/>
      <c r="AF400" s="19"/>
      <c r="AG400" s="19"/>
      <c r="AH400" s="19"/>
      <c r="AI400" s="19"/>
      <c r="AJ400" s="19"/>
    </row>
    <row r="401" customFormat="false" ht="15" hidden="false" customHeight="false" outlineLevel="0" collapsed="false">
      <c r="A401" s="22" t="str">
        <f aca="false">IF($C401="","","R"&amp;TEXT(ROW()-4,"00000"))</f>
        <v/>
      </c>
      <c r="B401" s="21"/>
      <c r="C401" s="19"/>
      <c r="D401" s="22" t="str">
        <f aca="false">IF($C401="","",IFERROR(INDEX(Asset_Register!$C$5:$C$1000,MATCH($C401,Asset_Register!$A$5:$A$1000,0)),"Not in register"))</f>
        <v/>
      </c>
      <c r="E401" s="22" t="str">
        <f aca="false">IF($C401="","",IFERROR(INDEX(Asset_Register!$D$5:$D$1000,MATCH($C401,Asset_Register!$A$5:$A$1000,0)),"Not in register"))</f>
        <v/>
      </c>
      <c r="F401" s="22" t="str">
        <f aca="false">IF($C401="","",IFERROR(INDEX(Asset_Register!$R$5:$R$1000,MATCH($C401,Asset_Register!$A$5:$A$1000,0)),"Not in register"))</f>
        <v/>
      </c>
      <c r="G401" s="22" t="str">
        <f aca="false">IF($C401="","",IFERROR(INDEX(Asset_Register!$Q$5:$Q$1000,MATCH($C401,Asset_Register!$A$5:$A$1000,0)),"Not in register"))</f>
        <v/>
      </c>
      <c r="H401" s="19"/>
      <c r="I401" s="19"/>
      <c r="J401" s="6"/>
      <c r="K401" s="19"/>
      <c r="L401" s="19"/>
      <c r="M401" s="19"/>
      <c r="N401" s="19"/>
      <c r="O401" s="19"/>
      <c r="P401" s="19"/>
      <c r="Q401" s="22" t="str">
        <f aca="false">IF($C401="","",IF($P401&lt;&gt;"",$P401,IF(AND(ISNUMBER($K401),ISNUMBER($M401),ISNUMBER($N401)),IF($O401="Lower is worse",IF($K401&lt;=$N401,"Danger",IF($K401&lt;=$M401,"Alert","OK")),IF($K401&gt;=$N401,"Danger",IF($K401&gt;=$M401,"Alert","OK"))),"Not set")))</f>
        <v/>
      </c>
      <c r="R401" s="22" t="str">
        <f aca="false">IF(OR($Q401="",$Q401="Not set"),"",MATCH($Q401,Lists!$F$2:$F$4,0)-1)</f>
        <v/>
      </c>
      <c r="S401" s="6"/>
      <c r="T401" s="6"/>
      <c r="U401" s="22" t="str">
        <f aca="false">IF(OR($Q401="",$Q401="OK",$Q401="Not set",NOT(ISNUMBER($G401))),"",ROUND($G401*IF($Q401="Danger",Lists!$M$15,Lists!$M$16),0))</f>
        <v/>
      </c>
      <c r="V401" s="22" t="str">
        <f aca="false">IF($U401="","",IF(OR($Q401="Danger",$U401&gt;=Lists!$M$10),"P1",IF($U401&gt;=Lists!$M$11,"P2","P3")))</f>
        <v/>
      </c>
      <c r="W401" s="24" t="str">
        <f aca="false">IF(OR($V401="",$B401=""),"",$B401+INDEX(Lists!$N$10:$N$12,MATCH($V401,Lists!$L$10:$L$12,0)))</f>
        <v/>
      </c>
      <c r="X401" s="19"/>
      <c r="Y401" s="19"/>
      <c r="Z401" s="19"/>
      <c r="AA401" s="21"/>
      <c r="AB401" s="19"/>
      <c r="AC401" s="22" t="str">
        <f aca="true">IF(OR($U401="",$B401=""),"",IF($AA401&lt;&gt;"",$AA401-$B401,TODAY()-$B401))</f>
        <v/>
      </c>
      <c r="AD401" s="22" t="str">
        <f aca="true">IF($W401="","",IF($Y401="Closed",IF($AA401="","Closed",IF($AA401&lt;=$W401,"Closed on time","Closed late")),IF(TODAY()&gt;$W401,"Overdue","Within time")))</f>
        <v/>
      </c>
      <c r="AE401" s="6"/>
      <c r="AF401" s="19"/>
      <c r="AG401" s="19"/>
      <c r="AH401" s="19"/>
      <c r="AI401" s="19"/>
      <c r="AJ401" s="19"/>
    </row>
    <row r="402" customFormat="false" ht="15" hidden="false" customHeight="false" outlineLevel="0" collapsed="false">
      <c r="A402" s="22" t="str">
        <f aca="false">IF($C402="","","R"&amp;TEXT(ROW()-4,"00000"))</f>
        <v/>
      </c>
      <c r="B402" s="21"/>
      <c r="C402" s="19"/>
      <c r="D402" s="22" t="str">
        <f aca="false">IF($C402="","",IFERROR(INDEX(Asset_Register!$C$5:$C$1000,MATCH($C402,Asset_Register!$A$5:$A$1000,0)),"Not in register"))</f>
        <v/>
      </c>
      <c r="E402" s="22" t="str">
        <f aca="false">IF($C402="","",IFERROR(INDEX(Asset_Register!$D$5:$D$1000,MATCH($C402,Asset_Register!$A$5:$A$1000,0)),"Not in register"))</f>
        <v/>
      </c>
      <c r="F402" s="22" t="str">
        <f aca="false">IF($C402="","",IFERROR(INDEX(Asset_Register!$R$5:$R$1000,MATCH($C402,Asset_Register!$A$5:$A$1000,0)),"Not in register"))</f>
        <v/>
      </c>
      <c r="G402" s="22" t="str">
        <f aca="false">IF($C402="","",IFERROR(INDEX(Asset_Register!$Q$5:$Q$1000,MATCH($C402,Asset_Register!$A$5:$A$1000,0)),"Not in register"))</f>
        <v/>
      </c>
      <c r="H402" s="19"/>
      <c r="I402" s="19"/>
      <c r="J402" s="6"/>
      <c r="K402" s="19"/>
      <c r="L402" s="19"/>
      <c r="M402" s="19"/>
      <c r="N402" s="19"/>
      <c r="O402" s="19"/>
      <c r="P402" s="19"/>
      <c r="Q402" s="22" t="str">
        <f aca="false">IF($C402="","",IF($P402&lt;&gt;"",$P402,IF(AND(ISNUMBER($K402),ISNUMBER($M402),ISNUMBER($N402)),IF($O402="Lower is worse",IF($K402&lt;=$N402,"Danger",IF($K402&lt;=$M402,"Alert","OK")),IF($K402&gt;=$N402,"Danger",IF($K402&gt;=$M402,"Alert","OK"))),"Not set")))</f>
        <v/>
      </c>
      <c r="R402" s="22" t="str">
        <f aca="false">IF(OR($Q402="",$Q402="Not set"),"",MATCH($Q402,Lists!$F$2:$F$4,0)-1)</f>
        <v/>
      </c>
      <c r="S402" s="6"/>
      <c r="T402" s="6"/>
      <c r="U402" s="22" t="str">
        <f aca="false">IF(OR($Q402="",$Q402="OK",$Q402="Not set",NOT(ISNUMBER($G402))),"",ROUND($G402*IF($Q402="Danger",Lists!$M$15,Lists!$M$16),0))</f>
        <v/>
      </c>
      <c r="V402" s="22" t="str">
        <f aca="false">IF($U402="","",IF(OR($Q402="Danger",$U402&gt;=Lists!$M$10),"P1",IF($U402&gt;=Lists!$M$11,"P2","P3")))</f>
        <v/>
      </c>
      <c r="W402" s="24" t="str">
        <f aca="false">IF(OR($V402="",$B402=""),"",$B402+INDEX(Lists!$N$10:$N$12,MATCH($V402,Lists!$L$10:$L$12,0)))</f>
        <v/>
      </c>
      <c r="X402" s="19"/>
      <c r="Y402" s="19"/>
      <c r="Z402" s="19"/>
      <c r="AA402" s="21"/>
      <c r="AB402" s="19"/>
      <c r="AC402" s="22" t="str">
        <f aca="true">IF(OR($U402="",$B402=""),"",IF($AA402&lt;&gt;"",$AA402-$B402,TODAY()-$B402))</f>
        <v/>
      </c>
      <c r="AD402" s="22" t="str">
        <f aca="true">IF($W402="","",IF($Y402="Closed",IF($AA402="","Closed",IF($AA402&lt;=$W402,"Closed on time","Closed late")),IF(TODAY()&gt;$W402,"Overdue","Within time")))</f>
        <v/>
      </c>
      <c r="AE402" s="6"/>
      <c r="AF402" s="19"/>
      <c r="AG402" s="19"/>
      <c r="AH402" s="19"/>
      <c r="AI402" s="19"/>
      <c r="AJ402" s="19"/>
    </row>
    <row r="403" customFormat="false" ht="15" hidden="false" customHeight="false" outlineLevel="0" collapsed="false">
      <c r="A403" s="22" t="str">
        <f aca="false">IF($C403="","","R"&amp;TEXT(ROW()-4,"00000"))</f>
        <v/>
      </c>
      <c r="B403" s="21"/>
      <c r="C403" s="19"/>
      <c r="D403" s="22" t="str">
        <f aca="false">IF($C403="","",IFERROR(INDEX(Asset_Register!$C$5:$C$1000,MATCH($C403,Asset_Register!$A$5:$A$1000,0)),"Not in register"))</f>
        <v/>
      </c>
      <c r="E403" s="22" t="str">
        <f aca="false">IF($C403="","",IFERROR(INDEX(Asset_Register!$D$5:$D$1000,MATCH($C403,Asset_Register!$A$5:$A$1000,0)),"Not in register"))</f>
        <v/>
      </c>
      <c r="F403" s="22" t="str">
        <f aca="false">IF($C403="","",IFERROR(INDEX(Asset_Register!$R$5:$R$1000,MATCH($C403,Asset_Register!$A$5:$A$1000,0)),"Not in register"))</f>
        <v/>
      </c>
      <c r="G403" s="22" t="str">
        <f aca="false">IF($C403="","",IFERROR(INDEX(Asset_Register!$Q$5:$Q$1000,MATCH($C403,Asset_Register!$A$5:$A$1000,0)),"Not in register"))</f>
        <v/>
      </c>
      <c r="H403" s="19"/>
      <c r="I403" s="19"/>
      <c r="J403" s="6"/>
      <c r="K403" s="19"/>
      <c r="L403" s="19"/>
      <c r="M403" s="19"/>
      <c r="N403" s="19"/>
      <c r="O403" s="19"/>
      <c r="P403" s="19"/>
      <c r="Q403" s="22" t="str">
        <f aca="false">IF($C403="","",IF($P403&lt;&gt;"",$P403,IF(AND(ISNUMBER($K403),ISNUMBER($M403),ISNUMBER($N403)),IF($O403="Lower is worse",IF($K403&lt;=$N403,"Danger",IF($K403&lt;=$M403,"Alert","OK")),IF($K403&gt;=$N403,"Danger",IF($K403&gt;=$M403,"Alert","OK"))),"Not set")))</f>
        <v/>
      </c>
      <c r="R403" s="22" t="str">
        <f aca="false">IF(OR($Q403="",$Q403="Not set"),"",MATCH($Q403,Lists!$F$2:$F$4,0)-1)</f>
        <v/>
      </c>
      <c r="S403" s="6"/>
      <c r="T403" s="6"/>
      <c r="U403" s="22" t="str">
        <f aca="false">IF(OR($Q403="",$Q403="OK",$Q403="Not set",NOT(ISNUMBER($G403))),"",ROUND($G403*IF($Q403="Danger",Lists!$M$15,Lists!$M$16),0))</f>
        <v/>
      </c>
      <c r="V403" s="22" t="str">
        <f aca="false">IF($U403="","",IF(OR($Q403="Danger",$U403&gt;=Lists!$M$10),"P1",IF($U403&gt;=Lists!$M$11,"P2","P3")))</f>
        <v/>
      </c>
      <c r="W403" s="24" t="str">
        <f aca="false">IF(OR($V403="",$B403=""),"",$B403+INDEX(Lists!$N$10:$N$12,MATCH($V403,Lists!$L$10:$L$12,0)))</f>
        <v/>
      </c>
      <c r="X403" s="19"/>
      <c r="Y403" s="19"/>
      <c r="Z403" s="19"/>
      <c r="AA403" s="21"/>
      <c r="AB403" s="19"/>
      <c r="AC403" s="22" t="str">
        <f aca="true">IF(OR($U403="",$B403=""),"",IF($AA403&lt;&gt;"",$AA403-$B403,TODAY()-$B403))</f>
        <v/>
      </c>
      <c r="AD403" s="22" t="str">
        <f aca="true">IF($W403="","",IF($Y403="Closed",IF($AA403="","Closed",IF($AA403&lt;=$W403,"Closed on time","Closed late")),IF(TODAY()&gt;$W403,"Overdue","Within time")))</f>
        <v/>
      </c>
      <c r="AE403" s="6"/>
      <c r="AF403" s="19"/>
      <c r="AG403" s="19"/>
      <c r="AH403" s="19"/>
      <c r="AI403" s="19"/>
      <c r="AJ403" s="19"/>
    </row>
    <row r="404" customFormat="false" ht="15" hidden="false" customHeight="false" outlineLevel="0" collapsed="false">
      <c r="A404" s="22" t="str">
        <f aca="false">IF($C404="","","R"&amp;TEXT(ROW()-4,"00000"))</f>
        <v/>
      </c>
      <c r="B404" s="21"/>
      <c r="C404" s="19"/>
      <c r="D404" s="22" t="str">
        <f aca="false">IF($C404="","",IFERROR(INDEX(Asset_Register!$C$5:$C$1000,MATCH($C404,Asset_Register!$A$5:$A$1000,0)),"Not in register"))</f>
        <v/>
      </c>
      <c r="E404" s="22" t="str">
        <f aca="false">IF($C404="","",IFERROR(INDEX(Asset_Register!$D$5:$D$1000,MATCH($C404,Asset_Register!$A$5:$A$1000,0)),"Not in register"))</f>
        <v/>
      </c>
      <c r="F404" s="22" t="str">
        <f aca="false">IF($C404="","",IFERROR(INDEX(Asset_Register!$R$5:$R$1000,MATCH($C404,Asset_Register!$A$5:$A$1000,0)),"Not in register"))</f>
        <v/>
      </c>
      <c r="G404" s="22" t="str">
        <f aca="false">IF($C404="","",IFERROR(INDEX(Asset_Register!$Q$5:$Q$1000,MATCH($C404,Asset_Register!$A$5:$A$1000,0)),"Not in register"))</f>
        <v/>
      </c>
      <c r="H404" s="19"/>
      <c r="I404" s="19"/>
      <c r="J404" s="6"/>
      <c r="K404" s="19"/>
      <c r="L404" s="19"/>
      <c r="M404" s="19"/>
      <c r="N404" s="19"/>
      <c r="O404" s="19"/>
      <c r="P404" s="19"/>
      <c r="Q404" s="22" t="str">
        <f aca="false">IF($C404="","",IF($P404&lt;&gt;"",$P404,IF(AND(ISNUMBER($K404),ISNUMBER($M404),ISNUMBER($N404)),IF($O404="Lower is worse",IF($K404&lt;=$N404,"Danger",IF($K404&lt;=$M404,"Alert","OK")),IF($K404&gt;=$N404,"Danger",IF($K404&gt;=$M404,"Alert","OK"))),"Not set")))</f>
        <v/>
      </c>
      <c r="R404" s="22" t="str">
        <f aca="false">IF(OR($Q404="",$Q404="Not set"),"",MATCH($Q404,Lists!$F$2:$F$4,0)-1)</f>
        <v/>
      </c>
      <c r="S404" s="6"/>
      <c r="T404" s="6"/>
      <c r="U404" s="22" t="str">
        <f aca="false">IF(OR($Q404="",$Q404="OK",$Q404="Not set",NOT(ISNUMBER($G404))),"",ROUND($G404*IF($Q404="Danger",Lists!$M$15,Lists!$M$16),0))</f>
        <v/>
      </c>
      <c r="V404" s="22" t="str">
        <f aca="false">IF($U404="","",IF(OR($Q404="Danger",$U404&gt;=Lists!$M$10),"P1",IF($U404&gt;=Lists!$M$11,"P2","P3")))</f>
        <v/>
      </c>
      <c r="W404" s="24" t="str">
        <f aca="false">IF(OR($V404="",$B404=""),"",$B404+INDEX(Lists!$N$10:$N$12,MATCH($V404,Lists!$L$10:$L$12,0)))</f>
        <v/>
      </c>
      <c r="X404" s="19"/>
      <c r="Y404" s="19"/>
      <c r="Z404" s="19"/>
      <c r="AA404" s="21"/>
      <c r="AB404" s="19"/>
      <c r="AC404" s="22" t="str">
        <f aca="true">IF(OR($U404="",$B404=""),"",IF($AA404&lt;&gt;"",$AA404-$B404,TODAY()-$B404))</f>
        <v/>
      </c>
      <c r="AD404" s="22" t="str">
        <f aca="true">IF($W404="","",IF($Y404="Closed",IF($AA404="","Closed",IF($AA404&lt;=$W404,"Closed on time","Closed late")),IF(TODAY()&gt;$W404,"Overdue","Within time")))</f>
        <v/>
      </c>
      <c r="AE404" s="6"/>
      <c r="AF404" s="19"/>
      <c r="AG404" s="19"/>
      <c r="AH404" s="19"/>
      <c r="AI404" s="19"/>
      <c r="AJ404" s="19"/>
    </row>
    <row r="405" customFormat="false" ht="15" hidden="false" customHeight="false" outlineLevel="0" collapsed="false">
      <c r="A405" s="22" t="str">
        <f aca="false">IF($C405="","","R"&amp;TEXT(ROW()-4,"00000"))</f>
        <v/>
      </c>
      <c r="B405" s="21"/>
      <c r="C405" s="19"/>
      <c r="D405" s="22" t="str">
        <f aca="false">IF($C405="","",IFERROR(INDEX(Asset_Register!$C$5:$C$1000,MATCH($C405,Asset_Register!$A$5:$A$1000,0)),"Not in register"))</f>
        <v/>
      </c>
      <c r="E405" s="22" t="str">
        <f aca="false">IF($C405="","",IFERROR(INDEX(Asset_Register!$D$5:$D$1000,MATCH($C405,Asset_Register!$A$5:$A$1000,0)),"Not in register"))</f>
        <v/>
      </c>
      <c r="F405" s="22" t="str">
        <f aca="false">IF($C405="","",IFERROR(INDEX(Asset_Register!$R$5:$R$1000,MATCH($C405,Asset_Register!$A$5:$A$1000,0)),"Not in register"))</f>
        <v/>
      </c>
      <c r="G405" s="22" t="str">
        <f aca="false">IF($C405="","",IFERROR(INDEX(Asset_Register!$Q$5:$Q$1000,MATCH($C405,Asset_Register!$A$5:$A$1000,0)),"Not in register"))</f>
        <v/>
      </c>
      <c r="H405" s="19"/>
      <c r="I405" s="19"/>
      <c r="J405" s="6"/>
      <c r="K405" s="19"/>
      <c r="L405" s="19"/>
      <c r="M405" s="19"/>
      <c r="N405" s="19"/>
      <c r="O405" s="19"/>
      <c r="P405" s="19"/>
      <c r="Q405" s="22" t="str">
        <f aca="false">IF($C405="","",IF($P405&lt;&gt;"",$P405,IF(AND(ISNUMBER($K405),ISNUMBER($M405),ISNUMBER($N405)),IF($O405="Lower is worse",IF($K405&lt;=$N405,"Danger",IF($K405&lt;=$M405,"Alert","OK")),IF($K405&gt;=$N405,"Danger",IF($K405&gt;=$M405,"Alert","OK"))),"Not set")))</f>
        <v/>
      </c>
      <c r="R405" s="22" t="str">
        <f aca="false">IF(OR($Q405="",$Q405="Not set"),"",MATCH($Q405,Lists!$F$2:$F$4,0)-1)</f>
        <v/>
      </c>
      <c r="S405" s="6"/>
      <c r="T405" s="6"/>
      <c r="U405" s="22" t="str">
        <f aca="false">IF(OR($Q405="",$Q405="OK",$Q405="Not set",NOT(ISNUMBER($G405))),"",ROUND($G405*IF($Q405="Danger",Lists!$M$15,Lists!$M$16),0))</f>
        <v/>
      </c>
      <c r="V405" s="22" t="str">
        <f aca="false">IF($U405="","",IF(OR($Q405="Danger",$U405&gt;=Lists!$M$10),"P1",IF($U405&gt;=Lists!$M$11,"P2","P3")))</f>
        <v/>
      </c>
      <c r="W405" s="24" t="str">
        <f aca="false">IF(OR($V405="",$B405=""),"",$B405+INDEX(Lists!$N$10:$N$12,MATCH($V405,Lists!$L$10:$L$12,0)))</f>
        <v/>
      </c>
      <c r="X405" s="19"/>
      <c r="Y405" s="19"/>
      <c r="Z405" s="19"/>
      <c r="AA405" s="21"/>
      <c r="AB405" s="19"/>
      <c r="AC405" s="22" t="str">
        <f aca="true">IF(OR($U405="",$B405=""),"",IF($AA405&lt;&gt;"",$AA405-$B405,TODAY()-$B405))</f>
        <v/>
      </c>
      <c r="AD405" s="22" t="str">
        <f aca="true">IF($W405="","",IF($Y405="Closed",IF($AA405="","Closed",IF($AA405&lt;=$W405,"Closed on time","Closed late")),IF(TODAY()&gt;$W405,"Overdue","Within time")))</f>
        <v/>
      </c>
      <c r="AE405" s="6"/>
      <c r="AF405" s="19"/>
      <c r="AG405" s="19"/>
      <c r="AH405" s="19"/>
      <c r="AI405" s="19"/>
      <c r="AJ405" s="19"/>
    </row>
    <row r="406" customFormat="false" ht="15" hidden="false" customHeight="false" outlineLevel="0" collapsed="false">
      <c r="A406" s="22" t="str">
        <f aca="false">IF($C406="","","R"&amp;TEXT(ROW()-4,"00000"))</f>
        <v/>
      </c>
      <c r="B406" s="21"/>
      <c r="C406" s="19"/>
      <c r="D406" s="22" t="str">
        <f aca="false">IF($C406="","",IFERROR(INDEX(Asset_Register!$C$5:$C$1000,MATCH($C406,Asset_Register!$A$5:$A$1000,0)),"Not in register"))</f>
        <v/>
      </c>
      <c r="E406" s="22" t="str">
        <f aca="false">IF($C406="","",IFERROR(INDEX(Asset_Register!$D$5:$D$1000,MATCH($C406,Asset_Register!$A$5:$A$1000,0)),"Not in register"))</f>
        <v/>
      </c>
      <c r="F406" s="22" t="str">
        <f aca="false">IF($C406="","",IFERROR(INDEX(Asset_Register!$R$5:$R$1000,MATCH($C406,Asset_Register!$A$5:$A$1000,0)),"Not in register"))</f>
        <v/>
      </c>
      <c r="G406" s="22" t="str">
        <f aca="false">IF($C406="","",IFERROR(INDEX(Asset_Register!$Q$5:$Q$1000,MATCH($C406,Asset_Register!$A$5:$A$1000,0)),"Not in register"))</f>
        <v/>
      </c>
      <c r="H406" s="19"/>
      <c r="I406" s="19"/>
      <c r="J406" s="6"/>
      <c r="K406" s="19"/>
      <c r="L406" s="19"/>
      <c r="M406" s="19"/>
      <c r="N406" s="19"/>
      <c r="O406" s="19"/>
      <c r="P406" s="19"/>
      <c r="Q406" s="22" t="str">
        <f aca="false">IF($C406="","",IF($P406&lt;&gt;"",$P406,IF(AND(ISNUMBER($K406),ISNUMBER($M406),ISNUMBER($N406)),IF($O406="Lower is worse",IF($K406&lt;=$N406,"Danger",IF($K406&lt;=$M406,"Alert","OK")),IF($K406&gt;=$N406,"Danger",IF($K406&gt;=$M406,"Alert","OK"))),"Not set")))</f>
        <v/>
      </c>
      <c r="R406" s="22" t="str">
        <f aca="false">IF(OR($Q406="",$Q406="Not set"),"",MATCH($Q406,Lists!$F$2:$F$4,0)-1)</f>
        <v/>
      </c>
      <c r="S406" s="6"/>
      <c r="T406" s="6"/>
      <c r="U406" s="22" t="str">
        <f aca="false">IF(OR($Q406="",$Q406="OK",$Q406="Not set",NOT(ISNUMBER($G406))),"",ROUND($G406*IF($Q406="Danger",Lists!$M$15,Lists!$M$16),0))</f>
        <v/>
      </c>
      <c r="V406" s="22" t="str">
        <f aca="false">IF($U406="","",IF(OR($Q406="Danger",$U406&gt;=Lists!$M$10),"P1",IF($U406&gt;=Lists!$M$11,"P2","P3")))</f>
        <v/>
      </c>
      <c r="W406" s="24" t="str">
        <f aca="false">IF(OR($V406="",$B406=""),"",$B406+INDEX(Lists!$N$10:$N$12,MATCH($V406,Lists!$L$10:$L$12,0)))</f>
        <v/>
      </c>
      <c r="X406" s="19"/>
      <c r="Y406" s="19"/>
      <c r="Z406" s="19"/>
      <c r="AA406" s="21"/>
      <c r="AB406" s="19"/>
      <c r="AC406" s="22" t="str">
        <f aca="true">IF(OR($U406="",$B406=""),"",IF($AA406&lt;&gt;"",$AA406-$B406,TODAY()-$B406))</f>
        <v/>
      </c>
      <c r="AD406" s="22" t="str">
        <f aca="true">IF($W406="","",IF($Y406="Closed",IF($AA406="","Closed",IF($AA406&lt;=$W406,"Closed on time","Closed late")),IF(TODAY()&gt;$W406,"Overdue","Within time")))</f>
        <v/>
      </c>
      <c r="AE406" s="6"/>
      <c r="AF406" s="19"/>
      <c r="AG406" s="19"/>
      <c r="AH406" s="19"/>
      <c r="AI406" s="19"/>
      <c r="AJ406" s="19"/>
    </row>
    <row r="407" customFormat="false" ht="15" hidden="false" customHeight="false" outlineLevel="0" collapsed="false">
      <c r="A407" s="22" t="str">
        <f aca="false">IF($C407="","","R"&amp;TEXT(ROW()-4,"00000"))</f>
        <v/>
      </c>
      <c r="B407" s="21"/>
      <c r="C407" s="19"/>
      <c r="D407" s="22" t="str">
        <f aca="false">IF($C407="","",IFERROR(INDEX(Asset_Register!$C$5:$C$1000,MATCH($C407,Asset_Register!$A$5:$A$1000,0)),"Not in register"))</f>
        <v/>
      </c>
      <c r="E407" s="22" t="str">
        <f aca="false">IF($C407="","",IFERROR(INDEX(Asset_Register!$D$5:$D$1000,MATCH($C407,Asset_Register!$A$5:$A$1000,0)),"Not in register"))</f>
        <v/>
      </c>
      <c r="F407" s="22" t="str">
        <f aca="false">IF($C407="","",IFERROR(INDEX(Asset_Register!$R$5:$R$1000,MATCH($C407,Asset_Register!$A$5:$A$1000,0)),"Not in register"))</f>
        <v/>
      </c>
      <c r="G407" s="22" t="str">
        <f aca="false">IF($C407="","",IFERROR(INDEX(Asset_Register!$Q$5:$Q$1000,MATCH($C407,Asset_Register!$A$5:$A$1000,0)),"Not in register"))</f>
        <v/>
      </c>
      <c r="H407" s="19"/>
      <c r="I407" s="19"/>
      <c r="J407" s="6"/>
      <c r="K407" s="19"/>
      <c r="L407" s="19"/>
      <c r="M407" s="19"/>
      <c r="N407" s="19"/>
      <c r="O407" s="19"/>
      <c r="P407" s="19"/>
      <c r="Q407" s="22" t="str">
        <f aca="false">IF($C407="","",IF($P407&lt;&gt;"",$P407,IF(AND(ISNUMBER($K407),ISNUMBER($M407),ISNUMBER($N407)),IF($O407="Lower is worse",IF($K407&lt;=$N407,"Danger",IF($K407&lt;=$M407,"Alert","OK")),IF($K407&gt;=$N407,"Danger",IF($K407&gt;=$M407,"Alert","OK"))),"Not set")))</f>
        <v/>
      </c>
      <c r="R407" s="22" t="str">
        <f aca="false">IF(OR($Q407="",$Q407="Not set"),"",MATCH($Q407,Lists!$F$2:$F$4,0)-1)</f>
        <v/>
      </c>
      <c r="S407" s="6"/>
      <c r="T407" s="6"/>
      <c r="U407" s="22" t="str">
        <f aca="false">IF(OR($Q407="",$Q407="OK",$Q407="Not set",NOT(ISNUMBER($G407))),"",ROUND($G407*IF($Q407="Danger",Lists!$M$15,Lists!$M$16),0))</f>
        <v/>
      </c>
      <c r="V407" s="22" t="str">
        <f aca="false">IF($U407="","",IF(OR($Q407="Danger",$U407&gt;=Lists!$M$10),"P1",IF($U407&gt;=Lists!$M$11,"P2","P3")))</f>
        <v/>
      </c>
      <c r="W407" s="24" t="str">
        <f aca="false">IF(OR($V407="",$B407=""),"",$B407+INDEX(Lists!$N$10:$N$12,MATCH($V407,Lists!$L$10:$L$12,0)))</f>
        <v/>
      </c>
      <c r="X407" s="19"/>
      <c r="Y407" s="19"/>
      <c r="Z407" s="19"/>
      <c r="AA407" s="21"/>
      <c r="AB407" s="19"/>
      <c r="AC407" s="22" t="str">
        <f aca="true">IF(OR($U407="",$B407=""),"",IF($AA407&lt;&gt;"",$AA407-$B407,TODAY()-$B407))</f>
        <v/>
      </c>
      <c r="AD407" s="22" t="str">
        <f aca="true">IF($W407="","",IF($Y407="Closed",IF($AA407="","Closed",IF($AA407&lt;=$W407,"Closed on time","Closed late")),IF(TODAY()&gt;$W407,"Overdue","Within time")))</f>
        <v/>
      </c>
      <c r="AE407" s="6"/>
      <c r="AF407" s="19"/>
      <c r="AG407" s="19"/>
      <c r="AH407" s="19"/>
      <c r="AI407" s="19"/>
      <c r="AJ407" s="19"/>
    </row>
    <row r="408" customFormat="false" ht="15" hidden="false" customHeight="false" outlineLevel="0" collapsed="false">
      <c r="A408" s="22" t="str">
        <f aca="false">IF($C408="","","R"&amp;TEXT(ROW()-4,"00000"))</f>
        <v/>
      </c>
      <c r="B408" s="21"/>
      <c r="C408" s="19"/>
      <c r="D408" s="22" t="str">
        <f aca="false">IF($C408="","",IFERROR(INDEX(Asset_Register!$C$5:$C$1000,MATCH($C408,Asset_Register!$A$5:$A$1000,0)),"Not in register"))</f>
        <v/>
      </c>
      <c r="E408" s="22" t="str">
        <f aca="false">IF($C408="","",IFERROR(INDEX(Asset_Register!$D$5:$D$1000,MATCH($C408,Asset_Register!$A$5:$A$1000,0)),"Not in register"))</f>
        <v/>
      </c>
      <c r="F408" s="22" t="str">
        <f aca="false">IF($C408="","",IFERROR(INDEX(Asset_Register!$R$5:$R$1000,MATCH($C408,Asset_Register!$A$5:$A$1000,0)),"Not in register"))</f>
        <v/>
      </c>
      <c r="G408" s="22" t="str">
        <f aca="false">IF($C408="","",IFERROR(INDEX(Asset_Register!$Q$5:$Q$1000,MATCH($C408,Asset_Register!$A$5:$A$1000,0)),"Not in register"))</f>
        <v/>
      </c>
      <c r="H408" s="19"/>
      <c r="I408" s="19"/>
      <c r="J408" s="6"/>
      <c r="K408" s="19"/>
      <c r="L408" s="19"/>
      <c r="M408" s="19"/>
      <c r="N408" s="19"/>
      <c r="O408" s="19"/>
      <c r="P408" s="19"/>
      <c r="Q408" s="22" t="str">
        <f aca="false">IF($C408="","",IF($P408&lt;&gt;"",$P408,IF(AND(ISNUMBER($K408),ISNUMBER($M408),ISNUMBER($N408)),IF($O408="Lower is worse",IF($K408&lt;=$N408,"Danger",IF($K408&lt;=$M408,"Alert","OK")),IF($K408&gt;=$N408,"Danger",IF($K408&gt;=$M408,"Alert","OK"))),"Not set")))</f>
        <v/>
      </c>
      <c r="R408" s="22" t="str">
        <f aca="false">IF(OR($Q408="",$Q408="Not set"),"",MATCH($Q408,Lists!$F$2:$F$4,0)-1)</f>
        <v/>
      </c>
      <c r="S408" s="6"/>
      <c r="T408" s="6"/>
      <c r="U408" s="22" t="str">
        <f aca="false">IF(OR($Q408="",$Q408="OK",$Q408="Not set",NOT(ISNUMBER($G408))),"",ROUND($G408*IF($Q408="Danger",Lists!$M$15,Lists!$M$16),0))</f>
        <v/>
      </c>
      <c r="V408" s="22" t="str">
        <f aca="false">IF($U408="","",IF(OR($Q408="Danger",$U408&gt;=Lists!$M$10),"P1",IF($U408&gt;=Lists!$M$11,"P2","P3")))</f>
        <v/>
      </c>
      <c r="W408" s="24" t="str">
        <f aca="false">IF(OR($V408="",$B408=""),"",$B408+INDEX(Lists!$N$10:$N$12,MATCH($V408,Lists!$L$10:$L$12,0)))</f>
        <v/>
      </c>
      <c r="X408" s="19"/>
      <c r="Y408" s="19"/>
      <c r="Z408" s="19"/>
      <c r="AA408" s="21"/>
      <c r="AB408" s="19"/>
      <c r="AC408" s="22" t="str">
        <f aca="true">IF(OR($U408="",$B408=""),"",IF($AA408&lt;&gt;"",$AA408-$B408,TODAY()-$B408))</f>
        <v/>
      </c>
      <c r="AD408" s="22" t="str">
        <f aca="true">IF($W408="","",IF($Y408="Closed",IF($AA408="","Closed",IF($AA408&lt;=$W408,"Closed on time","Closed late")),IF(TODAY()&gt;$W408,"Overdue","Within time")))</f>
        <v/>
      </c>
      <c r="AE408" s="6"/>
      <c r="AF408" s="19"/>
      <c r="AG408" s="19"/>
      <c r="AH408" s="19"/>
      <c r="AI408" s="19"/>
      <c r="AJ408" s="19"/>
    </row>
    <row r="409" customFormat="false" ht="15" hidden="false" customHeight="false" outlineLevel="0" collapsed="false">
      <c r="A409" s="22" t="str">
        <f aca="false">IF($C409="","","R"&amp;TEXT(ROW()-4,"00000"))</f>
        <v/>
      </c>
      <c r="B409" s="21"/>
      <c r="C409" s="19"/>
      <c r="D409" s="22" t="str">
        <f aca="false">IF($C409="","",IFERROR(INDEX(Asset_Register!$C$5:$C$1000,MATCH($C409,Asset_Register!$A$5:$A$1000,0)),"Not in register"))</f>
        <v/>
      </c>
      <c r="E409" s="22" t="str">
        <f aca="false">IF($C409="","",IFERROR(INDEX(Asset_Register!$D$5:$D$1000,MATCH($C409,Asset_Register!$A$5:$A$1000,0)),"Not in register"))</f>
        <v/>
      </c>
      <c r="F409" s="22" t="str">
        <f aca="false">IF($C409="","",IFERROR(INDEX(Asset_Register!$R$5:$R$1000,MATCH($C409,Asset_Register!$A$5:$A$1000,0)),"Not in register"))</f>
        <v/>
      </c>
      <c r="G409" s="22" t="str">
        <f aca="false">IF($C409="","",IFERROR(INDEX(Asset_Register!$Q$5:$Q$1000,MATCH($C409,Asset_Register!$A$5:$A$1000,0)),"Not in register"))</f>
        <v/>
      </c>
      <c r="H409" s="19"/>
      <c r="I409" s="19"/>
      <c r="J409" s="6"/>
      <c r="K409" s="19"/>
      <c r="L409" s="19"/>
      <c r="M409" s="19"/>
      <c r="N409" s="19"/>
      <c r="O409" s="19"/>
      <c r="P409" s="19"/>
      <c r="Q409" s="22" t="str">
        <f aca="false">IF($C409="","",IF($P409&lt;&gt;"",$P409,IF(AND(ISNUMBER($K409),ISNUMBER($M409),ISNUMBER($N409)),IF($O409="Lower is worse",IF($K409&lt;=$N409,"Danger",IF($K409&lt;=$M409,"Alert","OK")),IF($K409&gt;=$N409,"Danger",IF($K409&gt;=$M409,"Alert","OK"))),"Not set")))</f>
        <v/>
      </c>
      <c r="R409" s="22" t="str">
        <f aca="false">IF(OR($Q409="",$Q409="Not set"),"",MATCH($Q409,Lists!$F$2:$F$4,0)-1)</f>
        <v/>
      </c>
      <c r="S409" s="6"/>
      <c r="T409" s="6"/>
      <c r="U409" s="22" t="str">
        <f aca="false">IF(OR($Q409="",$Q409="OK",$Q409="Not set",NOT(ISNUMBER($G409))),"",ROUND($G409*IF($Q409="Danger",Lists!$M$15,Lists!$M$16),0))</f>
        <v/>
      </c>
      <c r="V409" s="22" t="str">
        <f aca="false">IF($U409="","",IF(OR($Q409="Danger",$U409&gt;=Lists!$M$10),"P1",IF($U409&gt;=Lists!$M$11,"P2","P3")))</f>
        <v/>
      </c>
      <c r="W409" s="24" t="str">
        <f aca="false">IF(OR($V409="",$B409=""),"",$B409+INDEX(Lists!$N$10:$N$12,MATCH($V409,Lists!$L$10:$L$12,0)))</f>
        <v/>
      </c>
      <c r="X409" s="19"/>
      <c r="Y409" s="19"/>
      <c r="Z409" s="19"/>
      <c r="AA409" s="21"/>
      <c r="AB409" s="19"/>
      <c r="AC409" s="22" t="str">
        <f aca="true">IF(OR($U409="",$B409=""),"",IF($AA409&lt;&gt;"",$AA409-$B409,TODAY()-$B409))</f>
        <v/>
      </c>
      <c r="AD409" s="22" t="str">
        <f aca="true">IF($W409="","",IF($Y409="Closed",IF($AA409="","Closed",IF($AA409&lt;=$W409,"Closed on time","Closed late")),IF(TODAY()&gt;$W409,"Overdue","Within time")))</f>
        <v/>
      </c>
      <c r="AE409" s="6"/>
      <c r="AF409" s="19"/>
      <c r="AG409" s="19"/>
      <c r="AH409" s="19"/>
      <c r="AI409" s="19"/>
      <c r="AJ409" s="19"/>
    </row>
    <row r="410" customFormat="false" ht="15" hidden="false" customHeight="false" outlineLevel="0" collapsed="false">
      <c r="A410" s="22" t="str">
        <f aca="false">IF($C410="","","R"&amp;TEXT(ROW()-4,"00000"))</f>
        <v/>
      </c>
      <c r="B410" s="21"/>
      <c r="C410" s="19"/>
      <c r="D410" s="22" t="str">
        <f aca="false">IF($C410="","",IFERROR(INDEX(Asset_Register!$C$5:$C$1000,MATCH($C410,Asset_Register!$A$5:$A$1000,0)),"Not in register"))</f>
        <v/>
      </c>
      <c r="E410" s="22" t="str">
        <f aca="false">IF($C410="","",IFERROR(INDEX(Asset_Register!$D$5:$D$1000,MATCH($C410,Asset_Register!$A$5:$A$1000,0)),"Not in register"))</f>
        <v/>
      </c>
      <c r="F410" s="22" t="str">
        <f aca="false">IF($C410="","",IFERROR(INDEX(Asset_Register!$R$5:$R$1000,MATCH($C410,Asset_Register!$A$5:$A$1000,0)),"Not in register"))</f>
        <v/>
      </c>
      <c r="G410" s="22" t="str">
        <f aca="false">IF($C410="","",IFERROR(INDEX(Asset_Register!$Q$5:$Q$1000,MATCH($C410,Asset_Register!$A$5:$A$1000,0)),"Not in register"))</f>
        <v/>
      </c>
      <c r="H410" s="19"/>
      <c r="I410" s="19"/>
      <c r="J410" s="6"/>
      <c r="K410" s="19"/>
      <c r="L410" s="19"/>
      <c r="M410" s="19"/>
      <c r="N410" s="19"/>
      <c r="O410" s="19"/>
      <c r="P410" s="19"/>
      <c r="Q410" s="22" t="str">
        <f aca="false">IF($C410="","",IF($P410&lt;&gt;"",$P410,IF(AND(ISNUMBER($K410),ISNUMBER($M410),ISNUMBER($N410)),IF($O410="Lower is worse",IF($K410&lt;=$N410,"Danger",IF($K410&lt;=$M410,"Alert","OK")),IF($K410&gt;=$N410,"Danger",IF($K410&gt;=$M410,"Alert","OK"))),"Not set")))</f>
        <v/>
      </c>
      <c r="R410" s="22" t="str">
        <f aca="false">IF(OR($Q410="",$Q410="Not set"),"",MATCH($Q410,Lists!$F$2:$F$4,0)-1)</f>
        <v/>
      </c>
      <c r="S410" s="6"/>
      <c r="T410" s="6"/>
      <c r="U410" s="22" t="str">
        <f aca="false">IF(OR($Q410="",$Q410="OK",$Q410="Not set",NOT(ISNUMBER($G410))),"",ROUND($G410*IF($Q410="Danger",Lists!$M$15,Lists!$M$16),0))</f>
        <v/>
      </c>
      <c r="V410" s="22" t="str">
        <f aca="false">IF($U410="","",IF(OR($Q410="Danger",$U410&gt;=Lists!$M$10),"P1",IF($U410&gt;=Lists!$M$11,"P2","P3")))</f>
        <v/>
      </c>
      <c r="W410" s="24" t="str">
        <f aca="false">IF(OR($V410="",$B410=""),"",$B410+INDEX(Lists!$N$10:$N$12,MATCH($V410,Lists!$L$10:$L$12,0)))</f>
        <v/>
      </c>
      <c r="X410" s="19"/>
      <c r="Y410" s="19"/>
      <c r="Z410" s="19"/>
      <c r="AA410" s="21"/>
      <c r="AB410" s="19"/>
      <c r="AC410" s="22" t="str">
        <f aca="true">IF(OR($U410="",$B410=""),"",IF($AA410&lt;&gt;"",$AA410-$B410,TODAY()-$B410))</f>
        <v/>
      </c>
      <c r="AD410" s="22" t="str">
        <f aca="true">IF($W410="","",IF($Y410="Closed",IF($AA410="","Closed",IF($AA410&lt;=$W410,"Closed on time","Closed late")),IF(TODAY()&gt;$W410,"Overdue","Within time")))</f>
        <v/>
      </c>
      <c r="AE410" s="6"/>
      <c r="AF410" s="19"/>
      <c r="AG410" s="19"/>
      <c r="AH410" s="19"/>
      <c r="AI410" s="19"/>
      <c r="AJ410" s="19"/>
    </row>
    <row r="411" customFormat="false" ht="15" hidden="false" customHeight="false" outlineLevel="0" collapsed="false">
      <c r="A411" s="22" t="str">
        <f aca="false">IF($C411="","","R"&amp;TEXT(ROW()-4,"00000"))</f>
        <v/>
      </c>
      <c r="B411" s="21"/>
      <c r="C411" s="19"/>
      <c r="D411" s="22" t="str">
        <f aca="false">IF($C411="","",IFERROR(INDEX(Asset_Register!$C$5:$C$1000,MATCH($C411,Asset_Register!$A$5:$A$1000,0)),"Not in register"))</f>
        <v/>
      </c>
      <c r="E411" s="22" t="str">
        <f aca="false">IF($C411="","",IFERROR(INDEX(Asset_Register!$D$5:$D$1000,MATCH($C411,Asset_Register!$A$5:$A$1000,0)),"Not in register"))</f>
        <v/>
      </c>
      <c r="F411" s="22" t="str">
        <f aca="false">IF($C411="","",IFERROR(INDEX(Asset_Register!$R$5:$R$1000,MATCH($C411,Asset_Register!$A$5:$A$1000,0)),"Not in register"))</f>
        <v/>
      </c>
      <c r="G411" s="22" t="str">
        <f aca="false">IF($C411="","",IFERROR(INDEX(Asset_Register!$Q$5:$Q$1000,MATCH($C411,Asset_Register!$A$5:$A$1000,0)),"Not in register"))</f>
        <v/>
      </c>
      <c r="H411" s="19"/>
      <c r="I411" s="19"/>
      <c r="J411" s="6"/>
      <c r="K411" s="19"/>
      <c r="L411" s="19"/>
      <c r="M411" s="19"/>
      <c r="N411" s="19"/>
      <c r="O411" s="19"/>
      <c r="P411" s="19"/>
      <c r="Q411" s="22" t="str">
        <f aca="false">IF($C411="","",IF($P411&lt;&gt;"",$P411,IF(AND(ISNUMBER($K411),ISNUMBER($M411),ISNUMBER($N411)),IF($O411="Lower is worse",IF($K411&lt;=$N411,"Danger",IF($K411&lt;=$M411,"Alert","OK")),IF($K411&gt;=$N411,"Danger",IF($K411&gt;=$M411,"Alert","OK"))),"Not set")))</f>
        <v/>
      </c>
      <c r="R411" s="22" t="str">
        <f aca="false">IF(OR($Q411="",$Q411="Not set"),"",MATCH($Q411,Lists!$F$2:$F$4,0)-1)</f>
        <v/>
      </c>
      <c r="S411" s="6"/>
      <c r="T411" s="6"/>
      <c r="U411" s="22" t="str">
        <f aca="false">IF(OR($Q411="",$Q411="OK",$Q411="Not set",NOT(ISNUMBER($G411))),"",ROUND($G411*IF($Q411="Danger",Lists!$M$15,Lists!$M$16),0))</f>
        <v/>
      </c>
      <c r="V411" s="22" t="str">
        <f aca="false">IF($U411="","",IF(OR($Q411="Danger",$U411&gt;=Lists!$M$10),"P1",IF($U411&gt;=Lists!$M$11,"P2","P3")))</f>
        <v/>
      </c>
      <c r="W411" s="24" t="str">
        <f aca="false">IF(OR($V411="",$B411=""),"",$B411+INDEX(Lists!$N$10:$N$12,MATCH($V411,Lists!$L$10:$L$12,0)))</f>
        <v/>
      </c>
      <c r="X411" s="19"/>
      <c r="Y411" s="19"/>
      <c r="Z411" s="19"/>
      <c r="AA411" s="21"/>
      <c r="AB411" s="19"/>
      <c r="AC411" s="22" t="str">
        <f aca="true">IF(OR($U411="",$B411=""),"",IF($AA411&lt;&gt;"",$AA411-$B411,TODAY()-$B411))</f>
        <v/>
      </c>
      <c r="AD411" s="22" t="str">
        <f aca="true">IF($W411="","",IF($Y411="Closed",IF($AA411="","Closed",IF($AA411&lt;=$W411,"Closed on time","Closed late")),IF(TODAY()&gt;$W411,"Overdue","Within time")))</f>
        <v/>
      </c>
      <c r="AE411" s="6"/>
      <c r="AF411" s="19"/>
      <c r="AG411" s="19"/>
      <c r="AH411" s="19"/>
      <c r="AI411" s="19"/>
      <c r="AJ411" s="19"/>
    </row>
    <row r="412" customFormat="false" ht="15" hidden="false" customHeight="false" outlineLevel="0" collapsed="false">
      <c r="A412" s="22" t="str">
        <f aca="false">IF($C412="","","R"&amp;TEXT(ROW()-4,"00000"))</f>
        <v/>
      </c>
      <c r="B412" s="21"/>
      <c r="C412" s="19"/>
      <c r="D412" s="22" t="str">
        <f aca="false">IF($C412="","",IFERROR(INDEX(Asset_Register!$C$5:$C$1000,MATCH($C412,Asset_Register!$A$5:$A$1000,0)),"Not in register"))</f>
        <v/>
      </c>
      <c r="E412" s="22" t="str">
        <f aca="false">IF($C412="","",IFERROR(INDEX(Asset_Register!$D$5:$D$1000,MATCH($C412,Asset_Register!$A$5:$A$1000,0)),"Not in register"))</f>
        <v/>
      </c>
      <c r="F412" s="22" t="str">
        <f aca="false">IF($C412="","",IFERROR(INDEX(Asset_Register!$R$5:$R$1000,MATCH($C412,Asset_Register!$A$5:$A$1000,0)),"Not in register"))</f>
        <v/>
      </c>
      <c r="G412" s="22" t="str">
        <f aca="false">IF($C412="","",IFERROR(INDEX(Asset_Register!$Q$5:$Q$1000,MATCH($C412,Asset_Register!$A$5:$A$1000,0)),"Not in register"))</f>
        <v/>
      </c>
      <c r="H412" s="19"/>
      <c r="I412" s="19"/>
      <c r="J412" s="6"/>
      <c r="K412" s="19"/>
      <c r="L412" s="19"/>
      <c r="M412" s="19"/>
      <c r="N412" s="19"/>
      <c r="O412" s="19"/>
      <c r="P412" s="19"/>
      <c r="Q412" s="22" t="str">
        <f aca="false">IF($C412="","",IF($P412&lt;&gt;"",$P412,IF(AND(ISNUMBER($K412),ISNUMBER($M412),ISNUMBER($N412)),IF($O412="Lower is worse",IF($K412&lt;=$N412,"Danger",IF($K412&lt;=$M412,"Alert","OK")),IF($K412&gt;=$N412,"Danger",IF($K412&gt;=$M412,"Alert","OK"))),"Not set")))</f>
        <v/>
      </c>
      <c r="R412" s="22" t="str">
        <f aca="false">IF(OR($Q412="",$Q412="Not set"),"",MATCH($Q412,Lists!$F$2:$F$4,0)-1)</f>
        <v/>
      </c>
      <c r="S412" s="6"/>
      <c r="T412" s="6"/>
      <c r="U412" s="22" t="str">
        <f aca="false">IF(OR($Q412="",$Q412="OK",$Q412="Not set",NOT(ISNUMBER($G412))),"",ROUND($G412*IF($Q412="Danger",Lists!$M$15,Lists!$M$16),0))</f>
        <v/>
      </c>
      <c r="V412" s="22" t="str">
        <f aca="false">IF($U412="","",IF(OR($Q412="Danger",$U412&gt;=Lists!$M$10),"P1",IF($U412&gt;=Lists!$M$11,"P2","P3")))</f>
        <v/>
      </c>
      <c r="W412" s="24" t="str">
        <f aca="false">IF(OR($V412="",$B412=""),"",$B412+INDEX(Lists!$N$10:$N$12,MATCH($V412,Lists!$L$10:$L$12,0)))</f>
        <v/>
      </c>
      <c r="X412" s="19"/>
      <c r="Y412" s="19"/>
      <c r="Z412" s="19"/>
      <c r="AA412" s="21"/>
      <c r="AB412" s="19"/>
      <c r="AC412" s="22" t="str">
        <f aca="true">IF(OR($U412="",$B412=""),"",IF($AA412&lt;&gt;"",$AA412-$B412,TODAY()-$B412))</f>
        <v/>
      </c>
      <c r="AD412" s="22" t="str">
        <f aca="true">IF($W412="","",IF($Y412="Closed",IF($AA412="","Closed",IF($AA412&lt;=$W412,"Closed on time","Closed late")),IF(TODAY()&gt;$W412,"Overdue","Within time")))</f>
        <v/>
      </c>
      <c r="AE412" s="6"/>
      <c r="AF412" s="19"/>
      <c r="AG412" s="19"/>
      <c r="AH412" s="19"/>
      <c r="AI412" s="19"/>
      <c r="AJ412" s="19"/>
    </row>
    <row r="413" customFormat="false" ht="15" hidden="false" customHeight="false" outlineLevel="0" collapsed="false">
      <c r="A413" s="22" t="str">
        <f aca="false">IF($C413="","","R"&amp;TEXT(ROW()-4,"00000"))</f>
        <v/>
      </c>
      <c r="B413" s="21"/>
      <c r="C413" s="19"/>
      <c r="D413" s="22" t="str">
        <f aca="false">IF($C413="","",IFERROR(INDEX(Asset_Register!$C$5:$C$1000,MATCH($C413,Asset_Register!$A$5:$A$1000,0)),"Not in register"))</f>
        <v/>
      </c>
      <c r="E413" s="22" t="str">
        <f aca="false">IF($C413="","",IFERROR(INDEX(Asset_Register!$D$5:$D$1000,MATCH($C413,Asset_Register!$A$5:$A$1000,0)),"Not in register"))</f>
        <v/>
      </c>
      <c r="F413" s="22" t="str">
        <f aca="false">IF($C413="","",IFERROR(INDEX(Asset_Register!$R$5:$R$1000,MATCH($C413,Asset_Register!$A$5:$A$1000,0)),"Not in register"))</f>
        <v/>
      </c>
      <c r="G413" s="22" t="str">
        <f aca="false">IF($C413="","",IFERROR(INDEX(Asset_Register!$Q$5:$Q$1000,MATCH($C413,Asset_Register!$A$5:$A$1000,0)),"Not in register"))</f>
        <v/>
      </c>
      <c r="H413" s="19"/>
      <c r="I413" s="19"/>
      <c r="J413" s="6"/>
      <c r="K413" s="19"/>
      <c r="L413" s="19"/>
      <c r="M413" s="19"/>
      <c r="N413" s="19"/>
      <c r="O413" s="19"/>
      <c r="P413" s="19"/>
      <c r="Q413" s="22" t="str">
        <f aca="false">IF($C413="","",IF($P413&lt;&gt;"",$P413,IF(AND(ISNUMBER($K413),ISNUMBER($M413),ISNUMBER($N413)),IF($O413="Lower is worse",IF($K413&lt;=$N413,"Danger",IF($K413&lt;=$M413,"Alert","OK")),IF($K413&gt;=$N413,"Danger",IF($K413&gt;=$M413,"Alert","OK"))),"Not set")))</f>
        <v/>
      </c>
      <c r="R413" s="22" t="str">
        <f aca="false">IF(OR($Q413="",$Q413="Not set"),"",MATCH($Q413,Lists!$F$2:$F$4,0)-1)</f>
        <v/>
      </c>
      <c r="S413" s="6"/>
      <c r="T413" s="6"/>
      <c r="U413" s="22" t="str">
        <f aca="false">IF(OR($Q413="",$Q413="OK",$Q413="Not set",NOT(ISNUMBER($G413))),"",ROUND($G413*IF($Q413="Danger",Lists!$M$15,Lists!$M$16),0))</f>
        <v/>
      </c>
      <c r="V413" s="22" t="str">
        <f aca="false">IF($U413="","",IF(OR($Q413="Danger",$U413&gt;=Lists!$M$10),"P1",IF($U413&gt;=Lists!$M$11,"P2","P3")))</f>
        <v/>
      </c>
      <c r="W413" s="24" t="str">
        <f aca="false">IF(OR($V413="",$B413=""),"",$B413+INDEX(Lists!$N$10:$N$12,MATCH($V413,Lists!$L$10:$L$12,0)))</f>
        <v/>
      </c>
      <c r="X413" s="19"/>
      <c r="Y413" s="19"/>
      <c r="Z413" s="19"/>
      <c r="AA413" s="21"/>
      <c r="AB413" s="19"/>
      <c r="AC413" s="22" t="str">
        <f aca="true">IF(OR($U413="",$B413=""),"",IF($AA413&lt;&gt;"",$AA413-$B413,TODAY()-$B413))</f>
        <v/>
      </c>
      <c r="AD413" s="22" t="str">
        <f aca="true">IF($W413="","",IF($Y413="Closed",IF($AA413="","Closed",IF($AA413&lt;=$W413,"Closed on time","Closed late")),IF(TODAY()&gt;$W413,"Overdue","Within time")))</f>
        <v/>
      </c>
      <c r="AE413" s="6"/>
      <c r="AF413" s="19"/>
      <c r="AG413" s="19"/>
      <c r="AH413" s="19"/>
      <c r="AI413" s="19"/>
      <c r="AJ413" s="19"/>
    </row>
    <row r="414" customFormat="false" ht="15" hidden="false" customHeight="false" outlineLevel="0" collapsed="false">
      <c r="A414" s="22" t="str">
        <f aca="false">IF($C414="","","R"&amp;TEXT(ROW()-4,"00000"))</f>
        <v/>
      </c>
      <c r="B414" s="21"/>
      <c r="C414" s="19"/>
      <c r="D414" s="22" t="str">
        <f aca="false">IF($C414="","",IFERROR(INDEX(Asset_Register!$C$5:$C$1000,MATCH($C414,Asset_Register!$A$5:$A$1000,0)),"Not in register"))</f>
        <v/>
      </c>
      <c r="E414" s="22" t="str">
        <f aca="false">IF($C414="","",IFERROR(INDEX(Asset_Register!$D$5:$D$1000,MATCH($C414,Asset_Register!$A$5:$A$1000,0)),"Not in register"))</f>
        <v/>
      </c>
      <c r="F414" s="22" t="str">
        <f aca="false">IF($C414="","",IFERROR(INDEX(Asset_Register!$R$5:$R$1000,MATCH($C414,Asset_Register!$A$5:$A$1000,0)),"Not in register"))</f>
        <v/>
      </c>
      <c r="G414" s="22" t="str">
        <f aca="false">IF($C414="","",IFERROR(INDEX(Asset_Register!$Q$5:$Q$1000,MATCH($C414,Asset_Register!$A$5:$A$1000,0)),"Not in register"))</f>
        <v/>
      </c>
      <c r="H414" s="19"/>
      <c r="I414" s="19"/>
      <c r="J414" s="6"/>
      <c r="K414" s="19"/>
      <c r="L414" s="19"/>
      <c r="M414" s="19"/>
      <c r="N414" s="19"/>
      <c r="O414" s="19"/>
      <c r="P414" s="19"/>
      <c r="Q414" s="22" t="str">
        <f aca="false">IF($C414="","",IF($P414&lt;&gt;"",$P414,IF(AND(ISNUMBER($K414),ISNUMBER($M414),ISNUMBER($N414)),IF($O414="Lower is worse",IF($K414&lt;=$N414,"Danger",IF($K414&lt;=$M414,"Alert","OK")),IF($K414&gt;=$N414,"Danger",IF($K414&gt;=$M414,"Alert","OK"))),"Not set")))</f>
        <v/>
      </c>
      <c r="R414" s="22" t="str">
        <f aca="false">IF(OR($Q414="",$Q414="Not set"),"",MATCH($Q414,Lists!$F$2:$F$4,0)-1)</f>
        <v/>
      </c>
      <c r="S414" s="6"/>
      <c r="T414" s="6"/>
      <c r="U414" s="22" t="str">
        <f aca="false">IF(OR($Q414="",$Q414="OK",$Q414="Not set",NOT(ISNUMBER($G414))),"",ROUND($G414*IF($Q414="Danger",Lists!$M$15,Lists!$M$16),0))</f>
        <v/>
      </c>
      <c r="V414" s="22" t="str">
        <f aca="false">IF($U414="","",IF(OR($Q414="Danger",$U414&gt;=Lists!$M$10),"P1",IF($U414&gt;=Lists!$M$11,"P2","P3")))</f>
        <v/>
      </c>
      <c r="W414" s="24" t="str">
        <f aca="false">IF(OR($V414="",$B414=""),"",$B414+INDEX(Lists!$N$10:$N$12,MATCH($V414,Lists!$L$10:$L$12,0)))</f>
        <v/>
      </c>
      <c r="X414" s="19"/>
      <c r="Y414" s="19"/>
      <c r="Z414" s="19"/>
      <c r="AA414" s="21"/>
      <c r="AB414" s="19"/>
      <c r="AC414" s="22" t="str">
        <f aca="true">IF(OR($U414="",$B414=""),"",IF($AA414&lt;&gt;"",$AA414-$B414,TODAY()-$B414))</f>
        <v/>
      </c>
      <c r="AD414" s="22" t="str">
        <f aca="true">IF($W414="","",IF($Y414="Closed",IF($AA414="","Closed",IF($AA414&lt;=$W414,"Closed on time","Closed late")),IF(TODAY()&gt;$W414,"Overdue","Within time")))</f>
        <v/>
      </c>
      <c r="AE414" s="6"/>
      <c r="AF414" s="19"/>
      <c r="AG414" s="19"/>
      <c r="AH414" s="19"/>
      <c r="AI414" s="19"/>
      <c r="AJ414" s="19"/>
    </row>
    <row r="415" customFormat="false" ht="15" hidden="false" customHeight="false" outlineLevel="0" collapsed="false">
      <c r="A415" s="22" t="str">
        <f aca="false">IF($C415="","","R"&amp;TEXT(ROW()-4,"00000"))</f>
        <v/>
      </c>
      <c r="B415" s="21"/>
      <c r="C415" s="19"/>
      <c r="D415" s="22" t="str">
        <f aca="false">IF($C415="","",IFERROR(INDEX(Asset_Register!$C$5:$C$1000,MATCH($C415,Asset_Register!$A$5:$A$1000,0)),"Not in register"))</f>
        <v/>
      </c>
      <c r="E415" s="22" t="str">
        <f aca="false">IF($C415="","",IFERROR(INDEX(Asset_Register!$D$5:$D$1000,MATCH($C415,Asset_Register!$A$5:$A$1000,0)),"Not in register"))</f>
        <v/>
      </c>
      <c r="F415" s="22" t="str">
        <f aca="false">IF($C415="","",IFERROR(INDEX(Asset_Register!$R$5:$R$1000,MATCH($C415,Asset_Register!$A$5:$A$1000,0)),"Not in register"))</f>
        <v/>
      </c>
      <c r="G415" s="22" t="str">
        <f aca="false">IF($C415="","",IFERROR(INDEX(Asset_Register!$Q$5:$Q$1000,MATCH($C415,Asset_Register!$A$5:$A$1000,0)),"Not in register"))</f>
        <v/>
      </c>
      <c r="H415" s="19"/>
      <c r="I415" s="19"/>
      <c r="J415" s="6"/>
      <c r="K415" s="19"/>
      <c r="L415" s="19"/>
      <c r="M415" s="19"/>
      <c r="N415" s="19"/>
      <c r="O415" s="19"/>
      <c r="P415" s="19"/>
      <c r="Q415" s="22" t="str">
        <f aca="false">IF($C415="","",IF($P415&lt;&gt;"",$P415,IF(AND(ISNUMBER($K415),ISNUMBER($M415),ISNUMBER($N415)),IF($O415="Lower is worse",IF($K415&lt;=$N415,"Danger",IF($K415&lt;=$M415,"Alert","OK")),IF($K415&gt;=$N415,"Danger",IF($K415&gt;=$M415,"Alert","OK"))),"Not set")))</f>
        <v/>
      </c>
      <c r="R415" s="22" t="str">
        <f aca="false">IF(OR($Q415="",$Q415="Not set"),"",MATCH($Q415,Lists!$F$2:$F$4,0)-1)</f>
        <v/>
      </c>
      <c r="S415" s="6"/>
      <c r="T415" s="6"/>
      <c r="U415" s="22" t="str">
        <f aca="false">IF(OR($Q415="",$Q415="OK",$Q415="Not set",NOT(ISNUMBER($G415))),"",ROUND($G415*IF($Q415="Danger",Lists!$M$15,Lists!$M$16),0))</f>
        <v/>
      </c>
      <c r="V415" s="22" t="str">
        <f aca="false">IF($U415="","",IF(OR($Q415="Danger",$U415&gt;=Lists!$M$10),"P1",IF($U415&gt;=Lists!$M$11,"P2","P3")))</f>
        <v/>
      </c>
      <c r="W415" s="24" t="str">
        <f aca="false">IF(OR($V415="",$B415=""),"",$B415+INDEX(Lists!$N$10:$N$12,MATCH($V415,Lists!$L$10:$L$12,0)))</f>
        <v/>
      </c>
      <c r="X415" s="19"/>
      <c r="Y415" s="19"/>
      <c r="Z415" s="19"/>
      <c r="AA415" s="21"/>
      <c r="AB415" s="19"/>
      <c r="AC415" s="22" t="str">
        <f aca="true">IF(OR($U415="",$B415=""),"",IF($AA415&lt;&gt;"",$AA415-$B415,TODAY()-$B415))</f>
        <v/>
      </c>
      <c r="AD415" s="22" t="str">
        <f aca="true">IF($W415="","",IF($Y415="Closed",IF($AA415="","Closed",IF($AA415&lt;=$W415,"Closed on time","Closed late")),IF(TODAY()&gt;$W415,"Overdue","Within time")))</f>
        <v/>
      </c>
      <c r="AE415" s="6"/>
      <c r="AF415" s="19"/>
      <c r="AG415" s="19"/>
      <c r="AH415" s="19"/>
      <c r="AI415" s="19"/>
      <c r="AJ415" s="19"/>
    </row>
    <row r="416" customFormat="false" ht="15" hidden="false" customHeight="false" outlineLevel="0" collapsed="false">
      <c r="A416" s="22" t="str">
        <f aca="false">IF($C416="","","R"&amp;TEXT(ROW()-4,"00000"))</f>
        <v/>
      </c>
      <c r="B416" s="21"/>
      <c r="C416" s="19"/>
      <c r="D416" s="22" t="str">
        <f aca="false">IF($C416="","",IFERROR(INDEX(Asset_Register!$C$5:$C$1000,MATCH($C416,Asset_Register!$A$5:$A$1000,0)),"Not in register"))</f>
        <v/>
      </c>
      <c r="E416" s="22" t="str">
        <f aca="false">IF($C416="","",IFERROR(INDEX(Asset_Register!$D$5:$D$1000,MATCH($C416,Asset_Register!$A$5:$A$1000,0)),"Not in register"))</f>
        <v/>
      </c>
      <c r="F416" s="22" t="str">
        <f aca="false">IF($C416="","",IFERROR(INDEX(Asset_Register!$R$5:$R$1000,MATCH($C416,Asset_Register!$A$5:$A$1000,0)),"Not in register"))</f>
        <v/>
      </c>
      <c r="G416" s="22" t="str">
        <f aca="false">IF($C416="","",IFERROR(INDEX(Asset_Register!$Q$5:$Q$1000,MATCH($C416,Asset_Register!$A$5:$A$1000,0)),"Not in register"))</f>
        <v/>
      </c>
      <c r="H416" s="19"/>
      <c r="I416" s="19"/>
      <c r="J416" s="6"/>
      <c r="K416" s="19"/>
      <c r="L416" s="19"/>
      <c r="M416" s="19"/>
      <c r="N416" s="19"/>
      <c r="O416" s="19"/>
      <c r="P416" s="19"/>
      <c r="Q416" s="22" t="str">
        <f aca="false">IF($C416="","",IF($P416&lt;&gt;"",$P416,IF(AND(ISNUMBER($K416),ISNUMBER($M416),ISNUMBER($N416)),IF($O416="Lower is worse",IF($K416&lt;=$N416,"Danger",IF($K416&lt;=$M416,"Alert","OK")),IF($K416&gt;=$N416,"Danger",IF($K416&gt;=$M416,"Alert","OK"))),"Not set")))</f>
        <v/>
      </c>
      <c r="R416" s="22" t="str">
        <f aca="false">IF(OR($Q416="",$Q416="Not set"),"",MATCH($Q416,Lists!$F$2:$F$4,0)-1)</f>
        <v/>
      </c>
      <c r="S416" s="6"/>
      <c r="T416" s="6"/>
      <c r="U416" s="22" t="str">
        <f aca="false">IF(OR($Q416="",$Q416="OK",$Q416="Not set",NOT(ISNUMBER($G416))),"",ROUND($G416*IF($Q416="Danger",Lists!$M$15,Lists!$M$16),0))</f>
        <v/>
      </c>
      <c r="V416" s="22" t="str">
        <f aca="false">IF($U416="","",IF(OR($Q416="Danger",$U416&gt;=Lists!$M$10),"P1",IF($U416&gt;=Lists!$M$11,"P2","P3")))</f>
        <v/>
      </c>
      <c r="W416" s="24" t="str">
        <f aca="false">IF(OR($V416="",$B416=""),"",$B416+INDEX(Lists!$N$10:$N$12,MATCH($V416,Lists!$L$10:$L$12,0)))</f>
        <v/>
      </c>
      <c r="X416" s="19"/>
      <c r="Y416" s="19"/>
      <c r="Z416" s="19"/>
      <c r="AA416" s="21"/>
      <c r="AB416" s="19"/>
      <c r="AC416" s="22" t="str">
        <f aca="true">IF(OR($U416="",$B416=""),"",IF($AA416&lt;&gt;"",$AA416-$B416,TODAY()-$B416))</f>
        <v/>
      </c>
      <c r="AD416" s="22" t="str">
        <f aca="true">IF($W416="","",IF($Y416="Closed",IF($AA416="","Closed",IF($AA416&lt;=$W416,"Closed on time","Closed late")),IF(TODAY()&gt;$W416,"Overdue","Within time")))</f>
        <v/>
      </c>
      <c r="AE416" s="6"/>
      <c r="AF416" s="19"/>
      <c r="AG416" s="19"/>
      <c r="AH416" s="19"/>
      <c r="AI416" s="19"/>
      <c r="AJ416" s="19"/>
    </row>
    <row r="417" customFormat="false" ht="15" hidden="false" customHeight="false" outlineLevel="0" collapsed="false">
      <c r="A417" s="22" t="str">
        <f aca="false">IF($C417="","","R"&amp;TEXT(ROW()-4,"00000"))</f>
        <v/>
      </c>
      <c r="B417" s="21"/>
      <c r="C417" s="19"/>
      <c r="D417" s="22" t="str">
        <f aca="false">IF($C417="","",IFERROR(INDEX(Asset_Register!$C$5:$C$1000,MATCH($C417,Asset_Register!$A$5:$A$1000,0)),"Not in register"))</f>
        <v/>
      </c>
      <c r="E417" s="22" t="str">
        <f aca="false">IF($C417="","",IFERROR(INDEX(Asset_Register!$D$5:$D$1000,MATCH($C417,Asset_Register!$A$5:$A$1000,0)),"Not in register"))</f>
        <v/>
      </c>
      <c r="F417" s="22" t="str">
        <f aca="false">IF($C417="","",IFERROR(INDEX(Asset_Register!$R$5:$R$1000,MATCH($C417,Asset_Register!$A$5:$A$1000,0)),"Not in register"))</f>
        <v/>
      </c>
      <c r="G417" s="22" t="str">
        <f aca="false">IF($C417="","",IFERROR(INDEX(Asset_Register!$Q$5:$Q$1000,MATCH($C417,Asset_Register!$A$5:$A$1000,0)),"Not in register"))</f>
        <v/>
      </c>
      <c r="H417" s="19"/>
      <c r="I417" s="19"/>
      <c r="J417" s="6"/>
      <c r="K417" s="19"/>
      <c r="L417" s="19"/>
      <c r="M417" s="19"/>
      <c r="N417" s="19"/>
      <c r="O417" s="19"/>
      <c r="P417" s="19"/>
      <c r="Q417" s="22" t="str">
        <f aca="false">IF($C417="","",IF($P417&lt;&gt;"",$P417,IF(AND(ISNUMBER($K417),ISNUMBER($M417),ISNUMBER($N417)),IF($O417="Lower is worse",IF($K417&lt;=$N417,"Danger",IF($K417&lt;=$M417,"Alert","OK")),IF($K417&gt;=$N417,"Danger",IF($K417&gt;=$M417,"Alert","OK"))),"Not set")))</f>
        <v/>
      </c>
      <c r="R417" s="22" t="str">
        <f aca="false">IF(OR($Q417="",$Q417="Not set"),"",MATCH($Q417,Lists!$F$2:$F$4,0)-1)</f>
        <v/>
      </c>
      <c r="S417" s="6"/>
      <c r="T417" s="6"/>
      <c r="U417" s="22" t="str">
        <f aca="false">IF(OR($Q417="",$Q417="OK",$Q417="Not set",NOT(ISNUMBER($G417))),"",ROUND($G417*IF($Q417="Danger",Lists!$M$15,Lists!$M$16),0))</f>
        <v/>
      </c>
      <c r="V417" s="22" t="str">
        <f aca="false">IF($U417="","",IF(OR($Q417="Danger",$U417&gt;=Lists!$M$10),"P1",IF($U417&gt;=Lists!$M$11,"P2","P3")))</f>
        <v/>
      </c>
      <c r="W417" s="24" t="str">
        <f aca="false">IF(OR($V417="",$B417=""),"",$B417+INDEX(Lists!$N$10:$N$12,MATCH($V417,Lists!$L$10:$L$12,0)))</f>
        <v/>
      </c>
      <c r="X417" s="19"/>
      <c r="Y417" s="19"/>
      <c r="Z417" s="19"/>
      <c r="AA417" s="21"/>
      <c r="AB417" s="19"/>
      <c r="AC417" s="22" t="str">
        <f aca="true">IF(OR($U417="",$B417=""),"",IF($AA417&lt;&gt;"",$AA417-$B417,TODAY()-$B417))</f>
        <v/>
      </c>
      <c r="AD417" s="22" t="str">
        <f aca="true">IF($W417="","",IF($Y417="Closed",IF($AA417="","Closed",IF($AA417&lt;=$W417,"Closed on time","Closed late")),IF(TODAY()&gt;$W417,"Overdue","Within time")))</f>
        <v/>
      </c>
      <c r="AE417" s="6"/>
      <c r="AF417" s="19"/>
      <c r="AG417" s="19"/>
      <c r="AH417" s="19"/>
      <c r="AI417" s="19"/>
      <c r="AJ417" s="19"/>
    </row>
    <row r="418" customFormat="false" ht="15" hidden="false" customHeight="false" outlineLevel="0" collapsed="false">
      <c r="A418" s="22" t="str">
        <f aca="false">IF($C418="","","R"&amp;TEXT(ROW()-4,"00000"))</f>
        <v/>
      </c>
      <c r="B418" s="21"/>
      <c r="C418" s="19"/>
      <c r="D418" s="22" t="str">
        <f aca="false">IF($C418="","",IFERROR(INDEX(Asset_Register!$C$5:$C$1000,MATCH($C418,Asset_Register!$A$5:$A$1000,0)),"Not in register"))</f>
        <v/>
      </c>
      <c r="E418" s="22" t="str">
        <f aca="false">IF($C418="","",IFERROR(INDEX(Asset_Register!$D$5:$D$1000,MATCH($C418,Asset_Register!$A$5:$A$1000,0)),"Not in register"))</f>
        <v/>
      </c>
      <c r="F418" s="22" t="str">
        <f aca="false">IF($C418="","",IFERROR(INDEX(Asset_Register!$R$5:$R$1000,MATCH($C418,Asset_Register!$A$5:$A$1000,0)),"Not in register"))</f>
        <v/>
      </c>
      <c r="G418" s="22" t="str">
        <f aca="false">IF($C418="","",IFERROR(INDEX(Asset_Register!$Q$5:$Q$1000,MATCH($C418,Asset_Register!$A$5:$A$1000,0)),"Not in register"))</f>
        <v/>
      </c>
      <c r="H418" s="19"/>
      <c r="I418" s="19"/>
      <c r="J418" s="6"/>
      <c r="K418" s="19"/>
      <c r="L418" s="19"/>
      <c r="M418" s="19"/>
      <c r="N418" s="19"/>
      <c r="O418" s="19"/>
      <c r="P418" s="19"/>
      <c r="Q418" s="22" t="str">
        <f aca="false">IF($C418="","",IF($P418&lt;&gt;"",$P418,IF(AND(ISNUMBER($K418),ISNUMBER($M418),ISNUMBER($N418)),IF($O418="Lower is worse",IF($K418&lt;=$N418,"Danger",IF($K418&lt;=$M418,"Alert","OK")),IF($K418&gt;=$N418,"Danger",IF($K418&gt;=$M418,"Alert","OK"))),"Not set")))</f>
        <v/>
      </c>
      <c r="R418" s="22" t="str">
        <f aca="false">IF(OR($Q418="",$Q418="Not set"),"",MATCH($Q418,Lists!$F$2:$F$4,0)-1)</f>
        <v/>
      </c>
      <c r="S418" s="6"/>
      <c r="T418" s="6"/>
      <c r="U418" s="22" t="str">
        <f aca="false">IF(OR($Q418="",$Q418="OK",$Q418="Not set",NOT(ISNUMBER($G418))),"",ROUND($G418*IF($Q418="Danger",Lists!$M$15,Lists!$M$16),0))</f>
        <v/>
      </c>
      <c r="V418" s="22" t="str">
        <f aca="false">IF($U418="","",IF(OR($Q418="Danger",$U418&gt;=Lists!$M$10),"P1",IF($U418&gt;=Lists!$M$11,"P2","P3")))</f>
        <v/>
      </c>
      <c r="W418" s="24" t="str">
        <f aca="false">IF(OR($V418="",$B418=""),"",$B418+INDEX(Lists!$N$10:$N$12,MATCH($V418,Lists!$L$10:$L$12,0)))</f>
        <v/>
      </c>
      <c r="X418" s="19"/>
      <c r="Y418" s="19"/>
      <c r="Z418" s="19"/>
      <c r="AA418" s="21"/>
      <c r="AB418" s="19"/>
      <c r="AC418" s="22" t="str">
        <f aca="true">IF(OR($U418="",$B418=""),"",IF($AA418&lt;&gt;"",$AA418-$B418,TODAY()-$B418))</f>
        <v/>
      </c>
      <c r="AD418" s="22" t="str">
        <f aca="true">IF($W418="","",IF($Y418="Closed",IF($AA418="","Closed",IF($AA418&lt;=$W418,"Closed on time","Closed late")),IF(TODAY()&gt;$W418,"Overdue","Within time")))</f>
        <v/>
      </c>
      <c r="AE418" s="6"/>
      <c r="AF418" s="19"/>
      <c r="AG418" s="19"/>
      <c r="AH418" s="19"/>
      <c r="AI418" s="19"/>
      <c r="AJ418" s="19"/>
    </row>
    <row r="419" customFormat="false" ht="15" hidden="false" customHeight="false" outlineLevel="0" collapsed="false">
      <c r="A419" s="22" t="str">
        <f aca="false">IF($C419="","","R"&amp;TEXT(ROW()-4,"00000"))</f>
        <v/>
      </c>
      <c r="B419" s="21"/>
      <c r="C419" s="19"/>
      <c r="D419" s="22" t="str">
        <f aca="false">IF($C419="","",IFERROR(INDEX(Asset_Register!$C$5:$C$1000,MATCH($C419,Asset_Register!$A$5:$A$1000,0)),"Not in register"))</f>
        <v/>
      </c>
      <c r="E419" s="22" t="str">
        <f aca="false">IF($C419="","",IFERROR(INDEX(Asset_Register!$D$5:$D$1000,MATCH($C419,Asset_Register!$A$5:$A$1000,0)),"Not in register"))</f>
        <v/>
      </c>
      <c r="F419" s="22" t="str">
        <f aca="false">IF($C419="","",IFERROR(INDEX(Asset_Register!$R$5:$R$1000,MATCH($C419,Asset_Register!$A$5:$A$1000,0)),"Not in register"))</f>
        <v/>
      </c>
      <c r="G419" s="22" t="str">
        <f aca="false">IF($C419="","",IFERROR(INDEX(Asset_Register!$Q$5:$Q$1000,MATCH($C419,Asset_Register!$A$5:$A$1000,0)),"Not in register"))</f>
        <v/>
      </c>
      <c r="H419" s="19"/>
      <c r="I419" s="19"/>
      <c r="J419" s="6"/>
      <c r="K419" s="19"/>
      <c r="L419" s="19"/>
      <c r="M419" s="19"/>
      <c r="N419" s="19"/>
      <c r="O419" s="19"/>
      <c r="P419" s="19"/>
      <c r="Q419" s="22" t="str">
        <f aca="false">IF($C419="","",IF($P419&lt;&gt;"",$P419,IF(AND(ISNUMBER($K419),ISNUMBER($M419),ISNUMBER($N419)),IF($O419="Lower is worse",IF($K419&lt;=$N419,"Danger",IF($K419&lt;=$M419,"Alert","OK")),IF($K419&gt;=$N419,"Danger",IF($K419&gt;=$M419,"Alert","OK"))),"Not set")))</f>
        <v/>
      </c>
      <c r="R419" s="22" t="str">
        <f aca="false">IF(OR($Q419="",$Q419="Not set"),"",MATCH($Q419,Lists!$F$2:$F$4,0)-1)</f>
        <v/>
      </c>
      <c r="S419" s="6"/>
      <c r="T419" s="6"/>
      <c r="U419" s="22" t="str">
        <f aca="false">IF(OR($Q419="",$Q419="OK",$Q419="Not set",NOT(ISNUMBER($G419))),"",ROUND($G419*IF($Q419="Danger",Lists!$M$15,Lists!$M$16),0))</f>
        <v/>
      </c>
      <c r="V419" s="22" t="str">
        <f aca="false">IF($U419="","",IF(OR($Q419="Danger",$U419&gt;=Lists!$M$10),"P1",IF($U419&gt;=Lists!$M$11,"P2","P3")))</f>
        <v/>
      </c>
      <c r="W419" s="24" t="str">
        <f aca="false">IF(OR($V419="",$B419=""),"",$B419+INDEX(Lists!$N$10:$N$12,MATCH($V419,Lists!$L$10:$L$12,0)))</f>
        <v/>
      </c>
      <c r="X419" s="19"/>
      <c r="Y419" s="19"/>
      <c r="Z419" s="19"/>
      <c r="AA419" s="21"/>
      <c r="AB419" s="19"/>
      <c r="AC419" s="22" t="str">
        <f aca="true">IF(OR($U419="",$B419=""),"",IF($AA419&lt;&gt;"",$AA419-$B419,TODAY()-$B419))</f>
        <v/>
      </c>
      <c r="AD419" s="22" t="str">
        <f aca="true">IF($W419="","",IF($Y419="Closed",IF($AA419="","Closed",IF($AA419&lt;=$W419,"Closed on time","Closed late")),IF(TODAY()&gt;$W419,"Overdue","Within time")))</f>
        <v/>
      </c>
      <c r="AE419" s="6"/>
      <c r="AF419" s="19"/>
      <c r="AG419" s="19"/>
      <c r="AH419" s="19"/>
      <c r="AI419" s="19"/>
      <c r="AJ419" s="19"/>
    </row>
    <row r="420" customFormat="false" ht="15" hidden="false" customHeight="false" outlineLevel="0" collapsed="false">
      <c r="A420" s="22" t="str">
        <f aca="false">IF($C420="","","R"&amp;TEXT(ROW()-4,"00000"))</f>
        <v/>
      </c>
      <c r="B420" s="21"/>
      <c r="C420" s="19"/>
      <c r="D420" s="22" t="str">
        <f aca="false">IF($C420="","",IFERROR(INDEX(Asset_Register!$C$5:$C$1000,MATCH($C420,Asset_Register!$A$5:$A$1000,0)),"Not in register"))</f>
        <v/>
      </c>
      <c r="E420" s="22" t="str">
        <f aca="false">IF($C420="","",IFERROR(INDEX(Asset_Register!$D$5:$D$1000,MATCH($C420,Asset_Register!$A$5:$A$1000,0)),"Not in register"))</f>
        <v/>
      </c>
      <c r="F420" s="22" t="str">
        <f aca="false">IF($C420="","",IFERROR(INDEX(Asset_Register!$R$5:$R$1000,MATCH($C420,Asset_Register!$A$5:$A$1000,0)),"Not in register"))</f>
        <v/>
      </c>
      <c r="G420" s="22" t="str">
        <f aca="false">IF($C420="","",IFERROR(INDEX(Asset_Register!$Q$5:$Q$1000,MATCH($C420,Asset_Register!$A$5:$A$1000,0)),"Not in register"))</f>
        <v/>
      </c>
      <c r="H420" s="19"/>
      <c r="I420" s="19"/>
      <c r="J420" s="6"/>
      <c r="K420" s="19"/>
      <c r="L420" s="19"/>
      <c r="M420" s="19"/>
      <c r="N420" s="19"/>
      <c r="O420" s="19"/>
      <c r="P420" s="19"/>
      <c r="Q420" s="22" t="str">
        <f aca="false">IF($C420="","",IF($P420&lt;&gt;"",$P420,IF(AND(ISNUMBER($K420),ISNUMBER($M420),ISNUMBER($N420)),IF($O420="Lower is worse",IF($K420&lt;=$N420,"Danger",IF($K420&lt;=$M420,"Alert","OK")),IF($K420&gt;=$N420,"Danger",IF($K420&gt;=$M420,"Alert","OK"))),"Not set")))</f>
        <v/>
      </c>
      <c r="R420" s="22" t="str">
        <f aca="false">IF(OR($Q420="",$Q420="Not set"),"",MATCH($Q420,Lists!$F$2:$F$4,0)-1)</f>
        <v/>
      </c>
      <c r="S420" s="6"/>
      <c r="T420" s="6"/>
      <c r="U420" s="22" t="str">
        <f aca="false">IF(OR($Q420="",$Q420="OK",$Q420="Not set",NOT(ISNUMBER($G420))),"",ROUND($G420*IF($Q420="Danger",Lists!$M$15,Lists!$M$16),0))</f>
        <v/>
      </c>
      <c r="V420" s="22" t="str">
        <f aca="false">IF($U420="","",IF(OR($Q420="Danger",$U420&gt;=Lists!$M$10),"P1",IF($U420&gt;=Lists!$M$11,"P2","P3")))</f>
        <v/>
      </c>
      <c r="W420" s="24" t="str">
        <f aca="false">IF(OR($V420="",$B420=""),"",$B420+INDEX(Lists!$N$10:$N$12,MATCH($V420,Lists!$L$10:$L$12,0)))</f>
        <v/>
      </c>
      <c r="X420" s="19"/>
      <c r="Y420" s="19"/>
      <c r="Z420" s="19"/>
      <c r="AA420" s="21"/>
      <c r="AB420" s="19"/>
      <c r="AC420" s="22" t="str">
        <f aca="true">IF(OR($U420="",$B420=""),"",IF($AA420&lt;&gt;"",$AA420-$B420,TODAY()-$B420))</f>
        <v/>
      </c>
      <c r="AD420" s="22" t="str">
        <f aca="true">IF($W420="","",IF($Y420="Closed",IF($AA420="","Closed",IF($AA420&lt;=$W420,"Closed on time","Closed late")),IF(TODAY()&gt;$W420,"Overdue","Within time")))</f>
        <v/>
      </c>
      <c r="AE420" s="6"/>
      <c r="AF420" s="19"/>
      <c r="AG420" s="19"/>
      <c r="AH420" s="19"/>
      <c r="AI420" s="19"/>
      <c r="AJ420" s="19"/>
    </row>
    <row r="421" customFormat="false" ht="15" hidden="false" customHeight="false" outlineLevel="0" collapsed="false">
      <c r="A421" s="22" t="str">
        <f aca="false">IF($C421="","","R"&amp;TEXT(ROW()-4,"00000"))</f>
        <v/>
      </c>
      <c r="B421" s="21"/>
      <c r="C421" s="19"/>
      <c r="D421" s="22" t="str">
        <f aca="false">IF($C421="","",IFERROR(INDEX(Asset_Register!$C$5:$C$1000,MATCH($C421,Asset_Register!$A$5:$A$1000,0)),"Not in register"))</f>
        <v/>
      </c>
      <c r="E421" s="22" t="str">
        <f aca="false">IF($C421="","",IFERROR(INDEX(Asset_Register!$D$5:$D$1000,MATCH($C421,Asset_Register!$A$5:$A$1000,0)),"Not in register"))</f>
        <v/>
      </c>
      <c r="F421" s="22" t="str">
        <f aca="false">IF($C421="","",IFERROR(INDEX(Asset_Register!$R$5:$R$1000,MATCH($C421,Asset_Register!$A$5:$A$1000,0)),"Not in register"))</f>
        <v/>
      </c>
      <c r="G421" s="22" t="str">
        <f aca="false">IF($C421="","",IFERROR(INDEX(Asset_Register!$Q$5:$Q$1000,MATCH($C421,Asset_Register!$A$5:$A$1000,0)),"Not in register"))</f>
        <v/>
      </c>
      <c r="H421" s="19"/>
      <c r="I421" s="19"/>
      <c r="J421" s="6"/>
      <c r="K421" s="19"/>
      <c r="L421" s="19"/>
      <c r="M421" s="19"/>
      <c r="N421" s="19"/>
      <c r="O421" s="19"/>
      <c r="P421" s="19"/>
      <c r="Q421" s="22" t="str">
        <f aca="false">IF($C421="","",IF($P421&lt;&gt;"",$P421,IF(AND(ISNUMBER($K421),ISNUMBER($M421),ISNUMBER($N421)),IF($O421="Lower is worse",IF($K421&lt;=$N421,"Danger",IF($K421&lt;=$M421,"Alert","OK")),IF($K421&gt;=$N421,"Danger",IF($K421&gt;=$M421,"Alert","OK"))),"Not set")))</f>
        <v/>
      </c>
      <c r="R421" s="22" t="str">
        <f aca="false">IF(OR($Q421="",$Q421="Not set"),"",MATCH($Q421,Lists!$F$2:$F$4,0)-1)</f>
        <v/>
      </c>
      <c r="S421" s="6"/>
      <c r="T421" s="6"/>
      <c r="U421" s="22" t="str">
        <f aca="false">IF(OR($Q421="",$Q421="OK",$Q421="Not set",NOT(ISNUMBER($G421))),"",ROUND($G421*IF($Q421="Danger",Lists!$M$15,Lists!$M$16),0))</f>
        <v/>
      </c>
      <c r="V421" s="22" t="str">
        <f aca="false">IF($U421="","",IF(OR($Q421="Danger",$U421&gt;=Lists!$M$10),"P1",IF($U421&gt;=Lists!$M$11,"P2","P3")))</f>
        <v/>
      </c>
      <c r="W421" s="24" t="str">
        <f aca="false">IF(OR($V421="",$B421=""),"",$B421+INDEX(Lists!$N$10:$N$12,MATCH($V421,Lists!$L$10:$L$12,0)))</f>
        <v/>
      </c>
      <c r="X421" s="19"/>
      <c r="Y421" s="19"/>
      <c r="Z421" s="19"/>
      <c r="AA421" s="21"/>
      <c r="AB421" s="19"/>
      <c r="AC421" s="22" t="str">
        <f aca="true">IF(OR($U421="",$B421=""),"",IF($AA421&lt;&gt;"",$AA421-$B421,TODAY()-$B421))</f>
        <v/>
      </c>
      <c r="AD421" s="22" t="str">
        <f aca="true">IF($W421="","",IF($Y421="Closed",IF($AA421="","Closed",IF($AA421&lt;=$W421,"Closed on time","Closed late")),IF(TODAY()&gt;$W421,"Overdue","Within time")))</f>
        <v/>
      </c>
      <c r="AE421" s="6"/>
      <c r="AF421" s="19"/>
      <c r="AG421" s="19"/>
      <c r="AH421" s="19"/>
      <c r="AI421" s="19"/>
      <c r="AJ421" s="19"/>
    </row>
    <row r="422" customFormat="false" ht="15" hidden="false" customHeight="false" outlineLevel="0" collapsed="false">
      <c r="A422" s="22" t="str">
        <f aca="false">IF($C422="","","R"&amp;TEXT(ROW()-4,"00000"))</f>
        <v/>
      </c>
      <c r="B422" s="21"/>
      <c r="C422" s="19"/>
      <c r="D422" s="22" t="str">
        <f aca="false">IF($C422="","",IFERROR(INDEX(Asset_Register!$C$5:$C$1000,MATCH($C422,Asset_Register!$A$5:$A$1000,0)),"Not in register"))</f>
        <v/>
      </c>
      <c r="E422" s="22" t="str">
        <f aca="false">IF($C422="","",IFERROR(INDEX(Asset_Register!$D$5:$D$1000,MATCH($C422,Asset_Register!$A$5:$A$1000,0)),"Not in register"))</f>
        <v/>
      </c>
      <c r="F422" s="22" t="str">
        <f aca="false">IF($C422="","",IFERROR(INDEX(Asset_Register!$R$5:$R$1000,MATCH($C422,Asset_Register!$A$5:$A$1000,0)),"Not in register"))</f>
        <v/>
      </c>
      <c r="G422" s="22" t="str">
        <f aca="false">IF($C422="","",IFERROR(INDEX(Asset_Register!$Q$5:$Q$1000,MATCH($C422,Asset_Register!$A$5:$A$1000,0)),"Not in register"))</f>
        <v/>
      </c>
      <c r="H422" s="19"/>
      <c r="I422" s="19"/>
      <c r="J422" s="6"/>
      <c r="K422" s="19"/>
      <c r="L422" s="19"/>
      <c r="M422" s="19"/>
      <c r="N422" s="19"/>
      <c r="O422" s="19"/>
      <c r="P422" s="19"/>
      <c r="Q422" s="22" t="str">
        <f aca="false">IF($C422="","",IF($P422&lt;&gt;"",$P422,IF(AND(ISNUMBER($K422),ISNUMBER($M422),ISNUMBER($N422)),IF($O422="Lower is worse",IF($K422&lt;=$N422,"Danger",IF($K422&lt;=$M422,"Alert","OK")),IF($K422&gt;=$N422,"Danger",IF($K422&gt;=$M422,"Alert","OK"))),"Not set")))</f>
        <v/>
      </c>
      <c r="R422" s="22" t="str">
        <f aca="false">IF(OR($Q422="",$Q422="Not set"),"",MATCH($Q422,Lists!$F$2:$F$4,0)-1)</f>
        <v/>
      </c>
      <c r="S422" s="6"/>
      <c r="T422" s="6"/>
      <c r="U422" s="22" t="str">
        <f aca="false">IF(OR($Q422="",$Q422="OK",$Q422="Not set",NOT(ISNUMBER($G422))),"",ROUND($G422*IF($Q422="Danger",Lists!$M$15,Lists!$M$16),0))</f>
        <v/>
      </c>
      <c r="V422" s="22" t="str">
        <f aca="false">IF($U422="","",IF(OR($Q422="Danger",$U422&gt;=Lists!$M$10),"P1",IF($U422&gt;=Lists!$M$11,"P2","P3")))</f>
        <v/>
      </c>
      <c r="W422" s="24" t="str">
        <f aca="false">IF(OR($V422="",$B422=""),"",$B422+INDEX(Lists!$N$10:$N$12,MATCH($V422,Lists!$L$10:$L$12,0)))</f>
        <v/>
      </c>
      <c r="X422" s="19"/>
      <c r="Y422" s="19"/>
      <c r="Z422" s="19"/>
      <c r="AA422" s="21"/>
      <c r="AB422" s="19"/>
      <c r="AC422" s="22" t="str">
        <f aca="true">IF(OR($U422="",$B422=""),"",IF($AA422&lt;&gt;"",$AA422-$B422,TODAY()-$B422))</f>
        <v/>
      </c>
      <c r="AD422" s="22" t="str">
        <f aca="true">IF($W422="","",IF($Y422="Closed",IF($AA422="","Closed",IF($AA422&lt;=$W422,"Closed on time","Closed late")),IF(TODAY()&gt;$W422,"Overdue","Within time")))</f>
        <v/>
      </c>
      <c r="AE422" s="6"/>
      <c r="AF422" s="19"/>
      <c r="AG422" s="19"/>
      <c r="AH422" s="19"/>
      <c r="AI422" s="19"/>
      <c r="AJ422" s="19"/>
    </row>
    <row r="423" customFormat="false" ht="15" hidden="false" customHeight="false" outlineLevel="0" collapsed="false">
      <c r="A423" s="22" t="str">
        <f aca="false">IF($C423="","","R"&amp;TEXT(ROW()-4,"00000"))</f>
        <v/>
      </c>
      <c r="B423" s="21"/>
      <c r="C423" s="19"/>
      <c r="D423" s="22" t="str">
        <f aca="false">IF($C423="","",IFERROR(INDEX(Asset_Register!$C$5:$C$1000,MATCH($C423,Asset_Register!$A$5:$A$1000,0)),"Not in register"))</f>
        <v/>
      </c>
      <c r="E423" s="22" t="str">
        <f aca="false">IF($C423="","",IFERROR(INDEX(Asset_Register!$D$5:$D$1000,MATCH($C423,Asset_Register!$A$5:$A$1000,0)),"Not in register"))</f>
        <v/>
      </c>
      <c r="F423" s="22" t="str">
        <f aca="false">IF($C423="","",IFERROR(INDEX(Asset_Register!$R$5:$R$1000,MATCH($C423,Asset_Register!$A$5:$A$1000,0)),"Not in register"))</f>
        <v/>
      </c>
      <c r="G423" s="22" t="str">
        <f aca="false">IF($C423="","",IFERROR(INDEX(Asset_Register!$Q$5:$Q$1000,MATCH($C423,Asset_Register!$A$5:$A$1000,0)),"Not in register"))</f>
        <v/>
      </c>
      <c r="H423" s="19"/>
      <c r="I423" s="19"/>
      <c r="J423" s="6"/>
      <c r="K423" s="19"/>
      <c r="L423" s="19"/>
      <c r="M423" s="19"/>
      <c r="N423" s="19"/>
      <c r="O423" s="19"/>
      <c r="P423" s="19"/>
      <c r="Q423" s="22" t="str">
        <f aca="false">IF($C423="","",IF($P423&lt;&gt;"",$P423,IF(AND(ISNUMBER($K423),ISNUMBER($M423),ISNUMBER($N423)),IF($O423="Lower is worse",IF($K423&lt;=$N423,"Danger",IF($K423&lt;=$M423,"Alert","OK")),IF($K423&gt;=$N423,"Danger",IF($K423&gt;=$M423,"Alert","OK"))),"Not set")))</f>
        <v/>
      </c>
      <c r="R423" s="22" t="str">
        <f aca="false">IF(OR($Q423="",$Q423="Not set"),"",MATCH($Q423,Lists!$F$2:$F$4,0)-1)</f>
        <v/>
      </c>
      <c r="S423" s="6"/>
      <c r="T423" s="6"/>
      <c r="U423" s="22" t="str">
        <f aca="false">IF(OR($Q423="",$Q423="OK",$Q423="Not set",NOT(ISNUMBER($G423))),"",ROUND($G423*IF($Q423="Danger",Lists!$M$15,Lists!$M$16),0))</f>
        <v/>
      </c>
      <c r="V423" s="22" t="str">
        <f aca="false">IF($U423="","",IF(OR($Q423="Danger",$U423&gt;=Lists!$M$10),"P1",IF($U423&gt;=Lists!$M$11,"P2","P3")))</f>
        <v/>
      </c>
      <c r="W423" s="24" t="str">
        <f aca="false">IF(OR($V423="",$B423=""),"",$B423+INDEX(Lists!$N$10:$N$12,MATCH($V423,Lists!$L$10:$L$12,0)))</f>
        <v/>
      </c>
      <c r="X423" s="19"/>
      <c r="Y423" s="19"/>
      <c r="Z423" s="19"/>
      <c r="AA423" s="21"/>
      <c r="AB423" s="19"/>
      <c r="AC423" s="22" t="str">
        <f aca="true">IF(OR($U423="",$B423=""),"",IF($AA423&lt;&gt;"",$AA423-$B423,TODAY()-$B423))</f>
        <v/>
      </c>
      <c r="AD423" s="22" t="str">
        <f aca="true">IF($W423="","",IF($Y423="Closed",IF($AA423="","Closed",IF($AA423&lt;=$W423,"Closed on time","Closed late")),IF(TODAY()&gt;$W423,"Overdue","Within time")))</f>
        <v/>
      </c>
      <c r="AE423" s="6"/>
      <c r="AF423" s="19"/>
      <c r="AG423" s="19"/>
      <c r="AH423" s="19"/>
      <c r="AI423" s="19"/>
      <c r="AJ423" s="19"/>
    </row>
    <row r="424" customFormat="false" ht="15" hidden="false" customHeight="false" outlineLevel="0" collapsed="false">
      <c r="A424" s="22" t="str">
        <f aca="false">IF($C424="","","R"&amp;TEXT(ROW()-4,"00000"))</f>
        <v/>
      </c>
      <c r="B424" s="21"/>
      <c r="C424" s="19"/>
      <c r="D424" s="22" t="str">
        <f aca="false">IF($C424="","",IFERROR(INDEX(Asset_Register!$C$5:$C$1000,MATCH($C424,Asset_Register!$A$5:$A$1000,0)),"Not in register"))</f>
        <v/>
      </c>
      <c r="E424" s="22" t="str">
        <f aca="false">IF($C424="","",IFERROR(INDEX(Asset_Register!$D$5:$D$1000,MATCH($C424,Asset_Register!$A$5:$A$1000,0)),"Not in register"))</f>
        <v/>
      </c>
      <c r="F424" s="22" t="str">
        <f aca="false">IF($C424="","",IFERROR(INDEX(Asset_Register!$R$5:$R$1000,MATCH($C424,Asset_Register!$A$5:$A$1000,0)),"Not in register"))</f>
        <v/>
      </c>
      <c r="G424" s="22" t="str">
        <f aca="false">IF($C424="","",IFERROR(INDEX(Asset_Register!$Q$5:$Q$1000,MATCH($C424,Asset_Register!$A$5:$A$1000,0)),"Not in register"))</f>
        <v/>
      </c>
      <c r="H424" s="19"/>
      <c r="I424" s="19"/>
      <c r="J424" s="6"/>
      <c r="K424" s="19"/>
      <c r="L424" s="19"/>
      <c r="M424" s="19"/>
      <c r="N424" s="19"/>
      <c r="O424" s="19"/>
      <c r="P424" s="19"/>
      <c r="Q424" s="22" t="str">
        <f aca="false">IF($C424="","",IF($P424&lt;&gt;"",$P424,IF(AND(ISNUMBER($K424),ISNUMBER($M424),ISNUMBER($N424)),IF($O424="Lower is worse",IF($K424&lt;=$N424,"Danger",IF($K424&lt;=$M424,"Alert","OK")),IF($K424&gt;=$N424,"Danger",IF($K424&gt;=$M424,"Alert","OK"))),"Not set")))</f>
        <v/>
      </c>
      <c r="R424" s="22" t="str">
        <f aca="false">IF(OR($Q424="",$Q424="Not set"),"",MATCH($Q424,Lists!$F$2:$F$4,0)-1)</f>
        <v/>
      </c>
      <c r="S424" s="6"/>
      <c r="T424" s="6"/>
      <c r="U424" s="22" t="str">
        <f aca="false">IF(OR($Q424="",$Q424="OK",$Q424="Not set",NOT(ISNUMBER($G424))),"",ROUND($G424*IF($Q424="Danger",Lists!$M$15,Lists!$M$16),0))</f>
        <v/>
      </c>
      <c r="V424" s="22" t="str">
        <f aca="false">IF($U424="","",IF(OR($Q424="Danger",$U424&gt;=Lists!$M$10),"P1",IF($U424&gt;=Lists!$M$11,"P2","P3")))</f>
        <v/>
      </c>
      <c r="W424" s="24" t="str">
        <f aca="false">IF(OR($V424="",$B424=""),"",$B424+INDEX(Lists!$N$10:$N$12,MATCH($V424,Lists!$L$10:$L$12,0)))</f>
        <v/>
      </c>
      <c r="X424" s="19"/>
      <c r="Y424" s="19"/>
      <c r="Z424" s="19"/>
      <c r="AA424" s="21"/>
      <c r="AB424" s="19"/>
      <c r="AC424" s="22" t="str">
        <f aca="true">IF(OR($U424="",$B424=""),"",IF($AA424&lt;&gt;"",$AA424-$B424,TODAY()-$B424))</f>
        <v/>
      </c>
      <c r="AD424" s="22" t="str">
        <f aca="true">IF($W424="","",IF($Y424="Closed",IF($AA424="","Closed",IF($AA424&lt;=$W424,"Closed on time","Closed late")),IF(TODAY()&gt;$W424,"Overdue","Within time")))</f>
        <v/>
      </c>
      <c r="AE424" s="6"/>
      <c r="AF424" s="19"/>
      <c r="AG424" s="19"/>
      <c r="AH424" s="19"/>
      <c r="AI424" s="19"/>
      <c r="AJ424" s="19"/>
    </row>
    <row r="425" customFormat="false" ht="15" hidden="false" customHeight="false" outlineLevel="0" collapsed="false">
      <c r="A425" s="22" t="str">
        <f aca="false">IF($C425="","","R"&amp;TEXT(ROW()-4,"00000"))</f>
        <v/>
      </c>
      <c r="B425" s="21"/>
      <c r="C425" s="19"/>
      <c r="D425" s="22" t="str">
        <f aca="false">IF($C425="","",IFERROR(INDEX(Asset_Register!$C$5:$C$1000,MATCH($C425,Asset_Register!$A$5:$A$1000,0)),"Not in register"))</f>
        <v/>
      </c>
      <c r="E425" s="22" t="str">
        <f aca="false">IF($C425="","",IFERROR(INDEX(Asset_Register!$D$5:$D$1000,MATCH($C425,Asset_Register!$A$5:$A$1000,0)),"Not in register"))</f>
        <v/>
      </c>
      <c r="F425" s="22" t="str">
        <f aca="false">IF($C425="","",IFERROR(INDEX(Asset_Register!$R$5:$R$1000,MATCH($C425,Asset_Register!$A$5:$A$1000,0)),"Not in register"))</f>
        <v/>
      </c>
      <c r="G425" s="22" t="str">
        <f aca="false">IF($C425="","",IFERROR(INDEX(Asset_Register!$Q$5:$Q$1000,MATCH($C425,Asset_Register!$A$5:$A$1000,0)),"Not in register"))</f>
        <v/>
      </c>
      <c r="H425" s="19"/>
      <c r="I425" s="19"/>
      <c r="J425" s="6"/>
      <c r="K425" s="19"/>
      <c r="L425" s="19"/>
      <c r="M425" s="19"/>
      <c r="N425" s="19"/>
      <c r="O425" s="19"/>
      <c r="P425" s="19"/>
      <c r="Q425" s="22" t="str">
        <f aca="false">IF($C425="","",IF($P425&lt;&gt;"",$P425,IF(AND(ISNUMBER($K425),ISNUMBER($M425),ISNUMBER($N425)),IF($O425="Lower is worse",IF($K425&lt;=$N425,"Danger",IF($K425&lt;=$M425,"Alert","OK")),IF($K425&gt;=$N425,"Danger",IF($K425&gt;=$M425,"Alert","OK"))),"Not set")))</f>
        <v/>
      </c>
      <c r="R425" s="22" t="str">
        <f aca="false">IF(OR($Q425="",$Q425="Not set"),"",MATCH($Q425,Lists!$F$2:$F$4,0)-1)</f>
        <v/>
      </c>
      <c r="S425" s="6"/>
      <c r="T425" s="6"/>
      <c r="U425" s="22" t="str">
        <f aca="false">IF(OR($Q425="",$Q425="OK",$Q425="Not set",NOT(ISNUMBER($G425))),"",ROUND($G425*IF($Q425="Danger",Lists!$M$15,Lists!$M$16),0))</f>
        <v/>
      </c>
      <c r="V425" s="22" t="str">
        <f aca="false">IF($U425="","",IF(OR($Q425="Danger",$U425&gt;=Lists!$M$10),"P1",IF($U425&gt;=Lists!$M$11,"P2","P3")))</f>
        <v/>
      </c>
      <c r="W425" s="24" t="str">
        <f aca="false">IF(OR($V425="",$B425=""),"",$B425+INDEX(Lists!$N$10:$N$12,MATCH($V425,Lists!$L$10:$L$12,0)))</f>
        <v/>
      </c>
      <c r="X425" s="19"/>
      <c r="Y425" s="19"/>
      <c r="Z425" s="19"/>
      <c r="AA425" s="21"/>
      <c r="AB425" s="19"/>
      <c r="AC425" s="22" t="str">
        <f aca="true">IF(OR($U425="",$B425=""),"",IF($AA425&lt;&gt;"",$AA425-$B425,TODAY()-$B425))</f>
        <v/>
      </c>
      <c r="AD425" s="22" t="str">
        <f aca="true">IF($W425="","",IF($Y425="Closed",IF($AA425="","Closed",IF($AA425&lt;=$W425,"Closed on time","Closed late")),IF(TODAY()&gt;$W425,"Overdue","Within time")))</f>
        <v/>
      </c>
      <c r="AE425" s="6"/>
      <c r="AF425" s="19"/>
      <c r="AG425" s="19"/>
      <c r="AH425" s="19"/>
      <c r="AI425" s="19"/>
      <c r="AJ425" s="19"/>
    </row>
    <row r="426" customFormat="false" ht="15" hidden="false" customHeight="false" outlineLevel="0" collapsed="false">
      <c r="A426" s="22" t="str">
        <f aca="false">IF($C426="","","R"&amp;TEXT(ROW()-4,"00000"))</f>
        <v/>
      </c>
      <c r="B426" s="21"/>
      <c r="C426" s="19"/>
      <c r="D426" s="22" t="str">
        <f aca="false">IF($C426="","",IFERROR(INDEX(Asset_Register!$C$5:$C$1000,MATCH($C426,Asset_Register!$A$5:$A$1000,0)),"Not in register"))</f>
        <v/>
      </c>
      <c r="E426" s="22" t="str">
        <f aca="false">IF($C426="","",IFERROR(INDEX(Asset_Register!$D$5:$D$1000,MATCH($C426,Asset_Register!$A$5:$A$1000,0)),"Not in register"))</f>
        <v/>
      </c>
      <c r="F426" s="22" t="str">
        <f aca="false">IF($C426="","",IFERROR(INDEX(Asset_Register!$R$5:$R$1000,MATCH($C426,Asset_Register!$A$5:$A$1000,0)),"Not in register"))</f>
        <v/>
      </c>
      <c r="G426" s="22" t="str">
        <f aca="false">IF($C426="","",IFERROR(INDEX(Asset_Register!$Q$5:$Q$1000,MATCH($C426,Asset_Register!$A$5:$A$1000,0)),"Not in register"))</f>
        <v/>
      </c>
      <c r="H426" s="19"/>
      <c r="I426" s="19"/>
      <c r="J426" s="6"/>
      <c r="K426" s="19"/>
      <c r="L426" s="19"/>
      <c r="M426" s="19"/>
      <c r="N426" s="19"/>
      <c r="O426" s="19"/>
      <c r="P426" s="19"/>
      <c r="Q426" s="22" t="str">
        <f aca="false">IF($C426="","",IF($P426&lt;&gt;"",$P426,IF(AND(ISNUMBER($K426),ISNUMBER($M426),ISNUMBER($N426)),IF($O426="Lower is worse",IF($K426&lt;=$N426,"Danger",IF($K426&lt;=$M426,"Alert","OK")),IF($K426&gt;=$N426,"Danger",IF($K426&gt;=$M426,"Alert","OK"))),"Not set")))</f>
        <v/>
      </c>
      <c r="R426" s="22" t="str">
        <f aca="false">IF(OR($Q426="",$Q426="Not set"),"",MATCH($Q426,Lists!$F$2:$F$4,0)-1)</f>
        <v/>
      </c>
      <c r="S426" s="6"/>
      <c r="T426" s="6"/>
      <c r="U426" s="22" t="str">
        <f aca="false">IF(OR($Q426="",$Q426="OK",$Q426="Not set",NOT(ISNUMBER($G426))),"",ROUND($G426*IF($Q426="Danger",Lists!$M$15,Lists!$M$16),0))</f>
        <v/>
      </c>
      <c r="V426" s="22" t="str">
        <f aca="false">IF($U426="","",IF(OR($Q426="Danger",$U426&gt;=Lists!$M$10),"P1",IF($U426&gt;=Lists!$M$11,"P2","P3")))</f>
        <v/>
      </c>
      <c r="W426" s="24" t="str">
        <f aca="false">IF(OR($V426="",$B426=""),"",$B426+INDEX(Lists!$N$10:$N$12,MATCH($V426,Lists!$L$10:$L$12,0)))</f>
        <v/>
      </c>
      <c r="X426" s="19"/>
      <c r="Y426" s="19"/>
      <c r="Z426" s="19"/>
      <c r="AA426" s="21"/>
      <c r="AB426" s="19"/>
      <c r="AC426" s="22" t="str">
        <f aca="true">IF(OR($U426="",$B426=""),"",IF($AA426&lt;&gt;"",$AA426-$B426,TODAY()-$B426))</f>
        <v/>
      </c>
      <c r="AD426" s="22" t="str">
        <f aca="true">IF($W426="","",IF($Y426="Closed",IF($AA426="","Closed",IF($AA426&lt;=$W426,"Closed on time","Closed late")),IF(TODAY()&gt;$W426,"Overdue","Within time")))</f>
        <v/>
      </c>
      <c r="AE426" s="6"/>
      <c r="AF426" s="19"/>
      <c r="AG426" s="19"/>
      <c r="AH426" s="19"/>
      <c r="AI426" s="19"/>
      <c r="AJ426" s="19"/>
    </row>
    <row r="427" customFormat="false" ht="15" hidden="false" customHeight="false" outlineLevel="0" collapsed="false">
      <c r="A427" s="22" t="str">
        <f aca="false">IF($C427="","","R"&amp;TEXT(ROW()-4,"00000"))</f>
        <v/>
      </c>
      <c r="B427" s="21"/>
      <c r="C427" s="19"/>
      <c r="D427" s="22" t="str">
        <f aca="false">IF($C427="","",IFERROR(INDEX(Asset_Register!$C$5:$C$1000,MATCH($C427,Asset_Register!$A$5:$A$1000,0)),"Not in register"))</f>
        <v/>
      </c>
      <c r="E427" s="22" t="str">
        <f aca="false">IF($C427="","",IFERROR(INDEX(Asset_Register!$D$5:$D$1000,MATCH($C427,Asset_Register!$A$5:$A$1000,0)),"Not in register"))</f>
        <v/>
      </c>
      <c r="F427" s="22" t="str">
        <f aca="false">IF($C427="","",IFERROR(INDEX(Asset_Register!$R$5:$R$1000,MATCH($C427,Asset_Register!$A$5:$A$1000,0)),"Not in register"))</f>
        <v/>
      </c>
      <c r="G427" s="22" t="str">
        <f aca="false">IF($C427="","",IFERROR(INDEX(Asset_Register!$Q$5:$Q$1000,MATCH($C427,Asset_Register!$A$5:$A$1000,0)),"Not in register"))</f>
        <v/>
      </c>
      <c r="H427" s="19"/>
      <c r="I427" s="19"/>
      <c r="J427" s="6"/>
      <c r="K427" s="19"/>
      <c r="L427" s="19"/>
      <c r="M427" s="19"/>
      <c r="N427" s="19"/>
      <c r="O427" s="19"/>
      <c r="P427" s="19"/>
      <c r="Q427" s="22" t="str">
        <f aca="false">IF($C427="","",IF($P427&lt;&gt;"",$P427,IF(AND(ISNUMBER($K427),ISNUMBER($M427),ISNUMBER($N427)),IF($O427="Lower is worse",IF($K427&lt;=$N427,"Danger",IF($K427&lt;=$M427,"Alert","OK")),IF($K427&gt;=$N427,"Danger",IF($K427&gt;=$M427,"Alert","OK"))),"Not set")))</f>
        <v/>
      </c>
      <c r="R427" s="22" t="str">
        <f aca="false">IF(OR($Q427="",$Q427="Not set"),"",MATCH($Q427,Lists!$F$2:$F$4,0)-1)</f>
        <v/>
      </c>
      <c r="S427" s="6"/>
      <c r="T427" s="6"/>
      <c r="U427" s="22" t="str">
        <f aca="false">IF(OR($Q427="",$Q427="OK",$Q427="Not set",NOT(ISNUMBER($G427))),"",ROUND($G427*IF($Q427="Danger",Lists!$M$15,Lists!$M$16),0))</f>
        <v/>
      </c>
      <c r="V427" s="22" t="str">
        <f aca="false">IF($U427="","",IF(OR($Q427="Danger",$U427&gt;=Lists!$M$10),"P1",IF($U427&gt;=Lists!$M$11,"P2","P3")))</f>
        <v/>
      </c>
      <c r="W427" s="24" t="str">
        <f aca="false">IF(OR($V427="",$B427=""),"",$B427+INDEX(Lists!$N$10:$N$12,MATCH($V427,Lists!$L$10:$L$12,0)))</f>
        <v/>
      </c>
      <c r="X427" s="19"/>
      <c r="Y427" s="19"/>
      <c r="Z427" s="19"/>
      <c r="AA427" s="21"/>
      <c r="AB427" s="19"/>
      <c r="AC427" s="22" t="str">
        <f aca="true">IF(OR($U427="",$B427=""),"",IF($AA427&lt;&gt;"",$AA427-$B427,TODAY()-$B427))</f>
        <v/>
      </c>
      <c r="AD427" s="22" t="str">
        <f aca="true">IF($W427="","",IF($Y427="Closed",IF($AA427="","Closed",IF($AA427&lt;=$W427,"Closed on time","Closed late")),IF(TODAY()&gt;$W427,"Overdue","Within time")))</f>
        <v/>
      </c>
      <c r="AE427" s="6"/>
      <c r="AF427" s="19"/>
      <c r="AG427" s="19"/>
      <c r="AH427" s="19"/>
      <c r="AI427" s="19"/>
      <c r="AJ427" s="19"/>
    </row>
    <row r="428" customFormat="false" ht="15" hidden="false" customHeight="false" outlineLevel="0" collapsed="false">
      <c r="A428" s="22" t="str">
        <f aca="false">IF($C428="","","R"&amp;TEXT(ROW()-4,"00000"))</f>
        <v/>
      </c>
      <c r="B428" s="21"/>
      <c r="C428" s="19"/>
      <c r="D428" s="22" t="str">
        <f aca="false">IF($C428="","",IFERROR(INDEX(Asset_Register!$C$5:$C$1000,MATCH($C428,Asset_Register!$A$5:$A$1000,0)),"Not in register"))</f>
        <v/>
      </c>
      <c r="E428" s="22" t="str">
        <f aca="false">IF($C428="","",IFERROR(INDEX(Asset_Register!$D$5:$D$1000,MATCH($C428,Asset_Register!$A$5:$A$1000,0)),"Not in register"))</f>
        <v/>
      </c>
      <c r="F428" s="22" t="str">
        <f aca="false">IF($C428="","",IFERROR(INDEX(Asset_Register!$R$5:$R$1000,MATCH($C428,Asset_Register!$A$5:$A$1000,0)),"Not in register"))</f>
        <v/>
      </c>
      <c r="G428" s="22" t="str">
        <f aca="false">IF($C428="","",IFERROR(INDEX(Asset_Register!$Q$5:$Q$1000,MATCH($C428,Asset_Register!$A$5:$A$1000,0)),"Not in register"))</f>
        <v/>
      </c>
      <c r="H428" s="19"/>
      <c r="I428" s="19"/>
      <c r="J428" s="6"/>
      <c r="K428" s="19"/>
      <c r="L428" s="19"/>
      <c r="M428" s="19"/>
      <c r="N428" s="19"/>
      <c r="O428" s="19"/>
      <c r="P428" s="19"/>
      <c r="Q428" s="22" t="str">
        <f aca="false">IF($C428="","",IF($P428&lt;&gt;"",$P428,IF(AND(ISNUMBER($K428),ISNUMBER($M428),ISNUMBER($N428)),IF($O428="Lower is worse",IF($K428&lt;=$N428,"Danger",IF($K428&lt;=$M428,"Alert","OK")),IF($K428&gt;=$N428,"Danger",IF($K428&gt;=$M428,"Alert","OK"))),"Not set")))</f>
        <v/>
      </c>
      <c r="R428" s="22" t="str">
        <f aca="false">IF(OR($Q428="",$Q428="Not set"),"",MATCH($Q428,Lists!$F$2:$F$4,0)-1)</f>
        <v/>
      </c>
      <c r="S428" s="6"/>
      <c r="T428" s="6"/>
      <c r="U428" s="22" t="str">
        <f aca="false">IF(OR($Q428="",$Q428="OK",$Q428="Not set",NOT(ISNUMBER($G428))),"",ROUND($G428*IF($Q428="Danger",Lists!$M$15,Lists!$M$16),0))</f>
        <v/>
      </c>
      <c r="V428" s="22" t="str">
        <f aca="false">IF($U428="","",IF(OR($Q428="Danger",$U428&gt;=Lists!$M$10),"P1",IF($U428&gt;=Lists!$M$11,"P2","P3")))</f>
        <v/>
      </c>
      <c r="W428" s="24" t="str">
        <f aca="false">IF(OR($V428="",$B428=""),"",$B428+INDEX(Lists!$N$10:$N$12,MATCH($V428,Lists!$L$10:$L$12,0)))</f>
        <v/>
      </c>
      <c r="X428" s="19"/>
      <c r="Y428" s="19"/>
      <c r="Z428" s="19"/>
      <c r="AA428" s="21"/>
      <c r="AB428" s="19"/>
      <c r="AC428" s="22" t="str">
        <f aca="true">IF(OR($U428="",$B428=""),"",IF($AA428&lt;&gt;"",$AA428-$B428,TODAY()-$B428))</f>
        <v/>
      </c>
      <c r="AD428" s="22" t="str">
        <f aca="true">IF($W428="","",IF($Y428="Closed",IF($AA428="","Closed",IF($AA428&lt;=$W428,"Closed on time","Closed late")),IF(TODAY()&gt;$W428,"Overdue","Within time")))</f>
        <v/>
      </c>
      <c r="AE428" s="6"/>
      <c r="AF428" s="19"/>
      <c r="AG428" s="19"/>
      <c r="AH428" s="19"/>
      <c r="AI428" s="19"/>
      <c r="AJ428" s="19"/>
    </row>
    <row r="429" customFormat="false" ht="15" hidden="false" customHeight="false" outlineLevel="0" collapsed="false">
      <c r="A429" s="22" t="str">
        <f aca="false">IF($C429="","","R"&amp;TEXT(ROW()-4,"00000"))</f>
        <v/>
      </c>
      <c r="B429" s="21"/>
      <c r="C429" s="19"/>
      <c r="D429" s="22" t="str">
        <f aca="false">IF($C429="","",IFERROR(INDEX(Asset_Register!$C$5:$C$1000,MATCH($C429,Asset_Register!$A$5:$A$1000,0)),"Not in register"))</f>
        <v/>
      </c>
      <c r="E429" s="22" t="str">
        <f aca="false">IF($C429="","",IFERROR(INDEX(Asset_Register!$D$5:$D$1000,MATCH($C429,Asset_Register!$A$5:$A$1000,0)),"Not in register"))</f>
        <v/>
      </c>
      <c r="F429" s="22" t="str">
        <f aca="false">IF($C429="","",IFERROR(INDEX(Asset_Register!$R$5:$R$1000,MATCH($C429,Asset_Register!$A$5:$A$1000,0)),"Not in register"))</f>
        <v/>
      </c>
      <c r="G429" s="22" t="str">
        <f aca="false">IF($C429="","",IFERROR(INDEX(Asset_Register!$Q$5:$Q$1000,MATCH($C429,Asset_Register!$A$5:$A$1000,0)),"Not in register"))</f>
        <v/>
      </c>
      <c r="H429" s="19"/>
      <c r="I429" s="19"/>
      <c r="J429" s="6"/>
      <c r="K429" s="19"/>
      <c r="L429" s="19"/>
      <c r="M429" s="19"/>
      <c r="N429" s="19"/>
      <c r="O429" s="19"/>
      <c r="P429" s="19"/>
      <c r="Q429" s="22" t="str">
        <f aca="false">IF($C429="","",IF($P429&lt;&gt;"",$P429,IF(AND(ISNUMBER($K429),ISNUMBER($M429),ISNUMBER($N429)),IF($O429="Lower is worse",IF($K429&lt;=$N429,"Danger",IF($K429&lt;=$M429,"Alert","OK")),IF($K429&gt;=$N429,"Danger",IF($K429&gt;=$M429,"Alert","OK"))),"Not set")))</f>
        <v/>
      </c>
      <c r="R429" s="22" t="str">
        <f aca="false">IF(OR($Q429="",$Q429="Not set"),"",MATCH($Q429,Lists!$F$2:$F$4,0)-1)</f>
        <v/>
      </c>
      <c r="S429" s="6"/>
      <c r="T429" s="6"/>
      <c r="U429" s="22" t="str">
        <f aca="false">IF(OR($Q429="",$Q429="OK",$Q429="Not set",NOT(ISNUMBER($G429))),"",ROUND($G429*IF($Q429="Danger",Lists!$M$15,Lists!$M$16),0))</f>
        <v/>
      </c>
      <c r="V429" s="22" t="str">
        <f aca="false">IF($U429="","",IF(OR($Q429="Danger",$U429&gt;=Lists!$M$10),"P1",IF($U429&gt;=Lists!$M$11,"P2","P3")))</f>
        <v/>
      </c>
      <c r="W429" s="24" t="str">
        <f aca="false">IF(OR($V429="",$B429=""),"",$B429+INDEX(Lists!$N$10:$N$12,MATCH($V429,Lists!$L$10:$L$12,0)))</f>
        <v/>
      </c>
      <c r="X429" s="19"/>
      <c r="Y429" s="19"/>
      <c r="Z429" s="19"/>
      <c r="AA429" s="21"/>
      <c r="AB429" s="19"/>
      <c r="AC429" s="22" t="str">
        <f aca="true">IF(OR($U429="",$B429=""),"",IF($AA429&lt;&gt;"",$AA429-$B429,TODAY()-$B429))</f>
        <v/>
      </c>
      <c r="AD429" s="22" t="str">
        <f aca="true">IF($W429="","",IF($Y429="Closed",IF($AA429="","Closed",IF($AA429&lt;=$W429,"Closed on time","Closed late")),IF(TODAY()&gt;$W429,"Overdue","Within time")))</f>
        <v/>
      </c>
      <c r="AE429" s="6"/>
      <c r="AF429" s="19"/>
      <c r="AG429" s="19"/>
      <c r="AH429" s="19"/>
      <c r="AI429" s="19"/>
      <c r="AJ429" s="19"/>
    </row>
    <row r="430" customFormat="false" ht="15" hidden="false" customHeight="false" outlineLevel="0" collapsed="false">
      <c r="A430" s="22" t="str">
        <f aca="false">IF($C430="","","R"&amp;TEXT(ROW()-4,"00000"))</f>
        <v/>
      </c>
      <c r="B430" s="21"/>
      <c r="C430" s="19"/>
      <c r="D430" s="22" t="str">
        <f aca="false">IF($C430="","",IFERROR(INDEX(Asset_Register!$C$5:$C$1000,MATCH($C430,Asset_Register!$A$5:$A$1000,0)),"Not in register"))</f>
        <v/>
      </c>
      <c r="E430" s="22" t="str">
        <f aca="false">IF($C430="","",IFERROR(INDEX(Asset_Register!$D$5:$D$1000,MATCH($C430,Asset_Register!$A$5:$A$1000,0)),"Not in register"))</f>
        <v/>
      </c>
      <c r="F430" s="22" t="str">
        <f aca="false">IF($C430="","",IFERROR(INDEX(Asset_Register!$R$5:$R$1000,MATCH($C430,Asset_Register!$A$5:$A$1000,0)),"Not in register"))</f>
        <v/>
      </c>
      <c r="G430" s="22" t="str">
        <f aca="false">IF($C430="","",IFERROR(INDEX(Asset_Register!$Q$5:$Q$1000,MATCH($C430,Asset_Register!$A$5:$A$1000,0)),"Not in register"))</f>
        <v/>
      </c>
      <c r="H430" s="19"/>
      <c r="I430" s="19"/>
      <c r="J430" s="6"/>
      <c r="K430" s="19"/>
      <c r="L430" s="19"/>
      <c r="M430" s="19"/>
      <c r="N430" s="19"/>
      <c r="O430" s="19"/>
      <c r="P430" s="19"/>
      <c r="Q430" s="22" t="str">
        <f aca="false">IF($C430="","",IF($P430&lt;&gt;"",$P430,IF(AND(ISNUMBER($K430),ISNUMBER($M430),ISNUMBER($N430)),IF($O430="Lower is worse",IF($K430&lt;=$N430,"Danger",IF($K430&lt;=$M430,"Alert","OK")),IF($K430&gt;=$N430,"Danger",IF($K430&gt;=$M430,"Alert","OK"))),"Not set")))</f>
        <v/>
      </c>
      <c r="R430" s="22" t="str">
        <f aca="false">IF(OR($Q430="",$Q430="Not set"),"",MATCH($Q430,Lists!$F$2:$F$4,0)-1)</f>
        <v/>
      </c>
      <c r="S430" s="6"/>
      <c r="T430" s="6"/>
      <c r="U430" s="22" t="str">
        <f aca="false">IF(OR($Q430="",$Q430="OK",$Q430="Not set",NOT(ISNUMBER($G430))),"",ROUND($G430*IF($Q430="Danger",Lists!$M$15,Lists!$M$16),0))</f>
        <v/>
      </c>
      <c r="V430" s="22" t="str">
        <f aca="false">IF($U430="","",IF(OR($Q430="Danger",$U430&gt;=Lists!$M$10),"P1",IF($U430&gt;=Lists!$M$11,"P2","P3")))</f>
        <v/>
      </c>
      <c r="W430" s="24" t="str">
        <f aca="false">IF(OR($V430="",$B430=""),"",$B430+INDEX(Lists!$N$10:$N$12,MATCH($V430,Lists!$L$10:$L$12,0)))</f>
        <v/>
      </c>
      <c r="X430" s="19"/>
      <c r="Y430" s="19"/>
      <c r="Z430" s="19"/>
      <c r="AA430" s="21"/>
      <c r="AB430" s="19"/>
      <c r="AC430" s="22" t="str">
        <f aca="true">IF(OR($U430="",$B430=""),"",IF($AA430&lt;&gt;"",$AA430-$B430,TODAY()-$B430))</f>
        <v/>
      </c>
      <c r="AD430" s="22" t="str">
        <f aca="true">IF($W430="","",IF($Y430="Closed",IF($AA430="","Closed",IF($AA430&lt;=$W430,"Closed on time","Closed late")),IF(TODAY()&gt;$W430,"Overdue","Within time")))</f>
        <v/>
      </c>
      <c r="AE430" s="6"/>
      <c r="AF430" s="19"/>
      <c r="AG430" s="19"/>
      <c r="AH430" s="19"/>
      <c r="AI430" s="19"/>
      <c r="AJ430" s="19"/>
    </row>
    <row r="431" customFormat="false" ht="15" hidden="false" customHeight="false" outlineLevel="0" collapsed="false">
      <c r="A431" s="22" t="str">
        <f aca="false">IF($C431="","","R"&amp;TEXT(ROW()-4,"00000"))</f>
        <v/>
      </c>
      <c r="B431" s="21"/>
      <c r="C431" s="19"/>
      <c r="D431" s="22" t="str">
        <f aca="false">IF($C431="","",IFERROR(INDEX(Asset_Register!$C$5:$C$1000,MATCH($C431,Asset_Register!$A$5:$A$1000,0)),"Not in register"))</f>
        <v/>
      </c>
      <c r="E431" s="22" t="str">
        <f aca="false">IF($C431="","",IFERROR(INDEX(Asset_Register!$D$5:$D$1000,MATCH($C431,Asset_Register!$A$5:$A$1000,0)),"Not in register"))</f>
        <v/>
      </c>
      <c r="F431" s="22" t="str">
        <f aca="false">IF($C431="","",IFERROR(INDEX(Asset_Register!$R$5:$R$1000,MATCH($C431,Asset_Register!$A$5:$A$1000,0)),"Not in register"))</f>
        <v/>
      </c>
      <c r="G431" s="22" t="str">
        <f aca="false">IF($C431="","",IFERROR(INDEX(Asset_Register!$Q$5:$Q$1000,MATCH($C431,Asset_Register!$A$5:$A$1000,0)),"Not in register"))</f>
        <v/>
      </c>
      <c r="H431" s="19"/>
      <c r="I431" s="19"/>
      <c r="J431" s="6"/>
      <c r="K431" s="19"/>
      <c r="L431" s="19"/>
      <c r="M431" s="19"/>
      <c r="N431" s="19"/>
      <c r="O431" s="19"/>
      <c r="P431" s="19"/>
      <c r="Q431" s="22" t="str">
        <f aca="false">IF($C431="","",IF($P431&lt;&gt;"",$P431,IF(AND(ISNUMBER($K431),ISNUMBER($M431),ISNUMBER($N431)),IF($O431="Lower is worse",IF($K431&lt;=$N431,"Danger",IF($K431&lt;=$M431,"Alert","OK")),IF($K431&gt;=$N431,"Danger",IF($K431&gt;=$M431,"Alert","OK"))),"Not set")))</f>
        <v/>
      </c>
      <c r="R431" s="22" t="str">
        <f aca="false">IF(OR($Q431="",$Q431="Not set"),"",MATCH($Q431,Lists!$F$2:$F$4,0)-1)</f>
        <v/>
      </c>
      <c r="S431" s="6"/>
      <c r="T431" s="6"/>
      <c r="U431" s="22" t="str">
        <f aca="false">IF(OR($Q431="",$Q431="OK",$Q431="Not set",NOT(ISNUMBER($G431))),"",ROUND($G431*IF($Q431="Danger",Lists!$M$15,Lists!$M$16),0))</f>
        <v/>
      </c>
      <c r="V431" s="22" t="str">
        <f aca="false">IF($U431="","",IF(OR($Q431="Danger",$U431&gt;=Lists!$M$10),"P1",IF($U431&gt;=Lists!$M$11,"P2","P3")))</f>
        <v/>
      </c>
      <c r="W431" s="24" t="str">
        <f aca="false">IF(OR($V431="",$B431=""),"",$B431+INDEX(Lists!$N$10:$N$12,MATCH($V431,Lists!$L$10:$L$12,0)))</f>
        <v/>
      </c>
      <c r="X431" s="19"/>
      <c r="Y431" s="19"/>
      <c r="Z431" s="19"/>
      <c r="AA431" s="21"/>
      <c r="AB431" s="19"/>
      <c r="AC431" s="22" t="str">
        <f aca="true">IF(OR($U431="",$B431=""),"",IF($AA431&lt;&gt;"",$AA431-$B431,TODAY()-$B431))</f>
        <v/>
      </c>
      <c r="AD431" s="22" t="str">
        <f aca="true">IF($W431="","",IF($Y431="Closed",IF($AA431="","Closed",IF($AA431&lt;=$W431,"Closed on time","Closed late")),IF(TODAY()&gt;$W431,"Overdue","Within time")))</f>
        <v/>
      </c>
      <c r="AE431" s="6"/>
      <c r="AF431" s="19"/>
      <c r="AG431" s="19"/>
      <c r="AH431" s="19"/>
      <c r="AI431" s="19"/>
      <c r="AJ431" s="19"/>
    </row>
    <row r="432" customFormat="false" ht="15" hidden="false" customHeight="false" outlineLevel="0" collapsed="false">
      <c r="A432" s="22" t="str">
        <f aca="false">IF($C432="","","R"&amp;TEXT(ROW()-4,"00000"))</f>
        <v/>
      </c>
      <c r="B432" s="21"/>
      <c r="C432" s="19"/>
      <c r="D432" s="22" t="str">
        <f aca="false">IF($C432="","",IFERROR(INDEX(Asset_Register!$C$5:$C$1000,MATCH($C432,Asset_Register!$A$5:$A$1000,0)),"Not in register"))</f>
        <v/>
      </c>
      <c r="E432" s="22" t="str">
        <f aca="false">IF($C432="","",IFERROR(INDEX(Asset_Register!$D$5:$D$1000,MATCH($C432,Asset_Register!$A$5:$A$1000,0)),"Not in register"))</f>
        <v/>
      </c>
      <c r="F432" s="22" t="str">
        <f aca="false">IF($C432="","",IFERROR(INDEX(Asset_Register!$R$5:$R$1000,MATCH($C432,Asset_Register!$A$5:$A$1000,0)),"Not in register"))</f>
        <v/>
      </c>
      <c r="G432" s="22" t="str">
        <f aca="false">IF($C432="","",IFERROR(INDEX(Asset_Register!$Q$5:$Q$1000,MATCH($C432,Asset_Register!$A$5:$A$1000,0)),"Not in register"))</f>
        <v/>
      </c>
      <c r="H432" s="19"/>
      <c r="I432" s="19"/>
      <c r="J432" s="6"/>
      <c r="K432" s="19"/>
      <c r="L432" s="19"/>
      <c r="M432" s="19"/>
      <c r="N432" s="19"/>
      <c r="O432" s="19"/>
      <c r="P432" s="19"/>
      <c r="Q432" s="22" t="str">
        <f aca="false">IF($C432="","",IF($P432&lt;&gt;"",$P432,IF(AND(ISNUMBER($K432),ISNUMBER($M432),ISNUMBER($N432)),IF($O432="Lower is worse",IF($K432&lt;=$N432,"Danger",IF($K432&lt;=$M432,"Alert","OK")),IF($K432&gt;=$N432,"Danger",IF($K432&gt;=$M432,"Alert","OK"))),"Not set")))</f>
        <v/>
      </c>
      <c r="R432" s="22" t="str">
        <f aca="false">IF(OR($Q432="",$Q432="Not set"),"",MATCH($Q432,Lists!$F$2:$F$4,0)-1)</f>
        <v/>
      </c>
      <c r="S432" s="6"/>
      <c r="T432" s="6"/>
      <c r="U432" s="22" t="str">
        <f aca="false">IF(OR($Q432="",$Q432="OK",$Q432="Not set",NOT(ISNUMBER($G432))),"",ROUND($G432*IF($Q432="Danger",Lists!$M$15,Lists!$M$16),0))</f>
        <v/>
      </c>
      <c r="V432" s="22" t="str">
        <f aca="false">IF($U432="","",IF(OR($Q432="Danger",$U432&gt;=Lists!$M$10),"P1",IF($U432&gt;=Lists!$M$11,"P2","P3")))</f>
        <v/>
      </c>
      <c r="W432" s="24" t="str">
        <f aca="false">IF(OR($V432="",$B432=""),"",$B432+INDEX(Lists!$N$10:$N$12,MATCH($V432,Lists!$L$10:$L$12,0)))</f>
        <v/>
      </c>
      <c r="X432" s="19"/>
      <c r="Y432" s="19"/>
      <c r="Z432" s="19"/>
      <c r="AA432" s="21"/>
      <c r="AB432" s="19"/>
      <c r="AC432" s="22" t="str">
        <f aca="true">IF(OR($U432="",$B432=""),"",IF($AA432&lt;&gt;"",$AA432-$B432,TODAY()-$B432))</f>
        <v/>
      </c>
      <c r="AD432" s="22" t="str">
        <f aca="true">IF($W432="","",IF($Y432="Closed",IF($AA432="","Closed",IF($AA432&lt;=$W432,"Closed on time","Closed late")),IF(TODAY()&gt;$W432,"Overdue","Within time")))</f>
        <v/>
      </c>
      <c r="AE432" s="6"/>
      <c r="AF432" s="19"/>
      <c r="AG432" s="19"/>
      <c r="AH432" s="19"/>
      <c r="AI432" s="19"/>
      <c r="AJ432" s="19"/>
    </row>
    <row r="433" customFormat="false" ht="15" hidden="false" customHeight="false" outlineLevel="0" collapsed="false">
      <c r="A433" s="22" t="str">
        <f aca="false">IF($C433="","","R"&amp;TEXT(ROW()-4,"00000"))</f>
        <v/>
      </c>
      <c r="B433" s="21"/>
      <c r="C433" s="19"/>
      <c r="D433" s="22" t="str">
        <f aca="false">IF($C433="","",IFERROR(INDEX(Asset_Register!$C$5:$C$1000,MATCH($C433,Asset_Register!$A$5:$A$1000,0)),"Not in register"))</f>
        <v/>
      </c>
      <c r="E433" s="22" t="str">
        <f aca="false">IF($C433="","",IFERROR(INDEX(Asset_Register!$D$5:$D$1000,MATCH($C433,Asset_Register!$A$5:$A$1000,0)),"Not in register"))</f>
        <v/>
      </c>
      <c r="F433" s="22" t="str">
        <f aca="false">IF($C433="","",IFERROR(INDEX(Asset_Register!$R$5:$R$1000,MATCH($C433,Asset_Register!$A$5:$A$1000,0)),"Not in register"))</f>
        <v/>
      </c>
      <c r="G433" s="22" t="str">
        <f aca="false">IF($C433="","",IFERROR(INDEX(Asset_Register!$Q$5:$Q$1000,MATCH($C433,Asset_Register!$A$5:$A$1000,0)),"Not in register"))</f>
        <v/>
      </c>
      <c r="H433" s="19"/>
      <c r="I433" s="19"/>
      <c r="J433" s="6"/>
      <c r="K433" s="19"/>
      <c r="L433" s="19"/>
      <c r="M433" s="19"/>
      <c r="N433" s="19"/>
      <c r="O433" s="19"/>
      <c r="P433" s="19"/>
      <c r="Q433" s="22" t="str">
        <f aca="false">IF($C433="","",IF($P433&lt;&gt;"",$P433,IF(AND(ISNUMBER($K433),ISNUMBER($M433),ISNUMBER($N433)),IF($O433="Lower is worse",IF($K433&lt;=$N433,"Danger",IF($K433&lt;=$M433,"Alert","OK")),IF($K433&gt;=$N433,"Danger",IF($K433&gt;=$M433,"Alert","OK"))),"Not set")))</f>
        <v/>
      </c>
      <c r="R433" s="22" t="str">
        <f aca="false">IF(OR($Q433="",$Q433="Not set"),"",MATCH($Q433,Lists!$F$2:$F$4,0)-1)</f>
        <v/>
      </c>
      <c r="S433" s="6"/>
      <c r="T433" s="6"/>
      <c r="U433" s="22" t="str">
        <f aca="false">IF(OR($Q433="",$Q433="OK",$Q433="Not set",NOT(ISNUMBER($G433))),"",ROUND($G433*IF($Q433="Danger",Lists!$M$15,Lists!$M$16),0))</f>
        <v/>
      </c>
      <c r="V433" s="22" t="str">
        <f aca="false">IF($U433="","",IF(OR($Q433="Danger",$U433&gt;=Lists!$M$10),"P1",IF($U433&gt;=Lists!$M$11,"P2","P3")))</f>
        <v/>
      </c>
      <c r="W433" s="24" t="str">
        <f aca="false">IF(OR($V433="",$B433=""),"",$B433+INDEX(Lists!$N$10:$N$12,MATCH($V433,Lists!$L$10:$L$12,0)))</f>
        <v/>
      </c>
      <c r="X433" s="19"/>
      <c r="Y433" s="19"/>
      <c r="Z433" s="19"/>
      <c r="AA433" s="21"/>
      <c r="AB433" s="19"/>
      <c r="AC433" s="22" t="str">
        <f aca="true">IF(OR($U433="",$B433=""),"",IF($AA433&lt;&gt;"",$AA433-$B433,TODAY()-$B433))</f>
        <v/>
      </c>
      <c r="AD433" s="22" t="str">
        <f aca="true">IF($W433="","",IF($Y433="Closed",IF($AA433="","Closed",IF($AA433&lt;=$W433,"Closed on time","Closed late")),IF(TODAY()&gt;$W433,"Overdue","Within time")))</f>
        <v/>
      </c>
      <c r="AE433" s="6"/>
      <c r="AF433" s="19"/>
      <c r="AG433" s="19"/>
      <c r="AH433" s="19"/>
      <c r="AI433" s="19"/>
      <c r="AJ433" s="19"/>
    </row>
    <row r="434" customFormat="false" ht="15" hidden="false" customHeight="false" outlineLevel="0" collapsed="false">
      <c r="A434" s="22" t="str">
        <f aca="false">IF($C434="","","R"&amp;TEXT(ROW()-4,"00000"))</f>
        <v/>
      </c>
      <c r="B434" s="21"/>
      <c r="C434" s="19"/>
      <c r="D434" s="22" t="str">
        <f aca="false">IF($C434="","",IFERROR(INDEX(Asset_Register!$C$5:$C$1000,MATCH($C434,Asset_Register!$A$5:$A$1000,0)),"Not in register"))</f>
        <v/>
      </c>
      <c r="E434" s="22" t="str">
        <f aca="false">IF($C434="","",IFERROR(INDEX(Asset_Register!$D$5:$D$1000,MATCH($C434,Asset_Register!$A$5:$A$1000,0)),"Not in register"))</f>
        <v/>
      </c>
      <c r="F434" s="22" t="str">
        <f aca="false">IF($C434="","",IFERROR(INDEX(Asset_Register!$R$5:$R$1000,MATCH($C434,Asset_Register!$A$5:$A$1000,0)),"Not in register"))</f>
        <v/>
      </c>
      <c r="G434" s="22" t="str">
        <f aca="false">IF($C434="","",IFERROR(INDEX(Asset_Register!$Q$5:$Q$1000,MATCH($C434,Asset_Register!$A$5:$A$1000,0)),"Not in register"))</f>
        <v/>
      </c>
      <c r="H434" s="19"/>
      <c r="I434" s="19"/>
      <c r="J434" s="6"/>
      <c r="K434" s="19"/>
      <c r="L434" s="19"/>
      <c r="M434" s="19"/>
      <c r="N434" s="19"/>
      <c r="O434" s="19"/>
      <c r="P434" s="19"/>
      <c r="Q434" s="22" t="str">
        <f aca="false">IF($C434="","",IF($P434&lt;&gt;"",$P434,IF(AND(ISNUMBER($K434),ISNUMBER($M434),ISNUMBER($N434)),IF($O434="Lower is worse",IF($K434&lt;=$N434,"Danger",IF($K434&lt;=$M434,"Alert","OK")),IF($K434&gt;=$N434,"Danger",IF($K434&gt;=$M434,"Alert","OK"))),"Not set")))</f>
        <v/>
      </c>
      <c r="R434" s="22" t="str">
        <f aca="false">IF(OR($Q434="",$Q434="Not set"),"",MATCH($Q434,Lists!$F$2:$F$4,0)-1)</f>
        <v/>
      </c>
      <c r="S434" s="6"/>
      <c r="T434" s="6"/>
      <c r="U434" s="22" t="str">
        <f aca="false">IF(OR($Q434="",$Q434="OK",$Q434="Not set",NOT(ISNUMBER($G434))),"",ROUND($G434*IF($Q434="Danger",Lists!$M$15,Lists!$M$16),0))</f>
        <v/>
      </c>
      <c r="V434" s="22" t="str">
        <f aca="false">IF($U434="","",IF(OR($Q434="Danger",$U434&gt;=Lists!$M$10),"P1",IF($U434&gt;=Lists!$M$11,"P2","P3")))</f>
        <v/>
      </c>
      <c r="W434" s="24" t="str">
        <f aca="false">IF(OR($V434="",$B434=""),"",$B434+INDEX(Lists!$N$10:$N$12,MATCH($V434,Lists!$L$10:$L$12,0)))</f>
        <v/>
      </c>
      <c r="X434" s="19"/>
      <c r="Y434" s="19"/>
      <c r="Z434" s="19"/>
      <c r="AA434" s="21"/>
      <c r="AB434" s="19"/>
      <c r="AC434" s="22" t="str">
        <f aca="true">IF(OR($U434="",$B434=""),"",IF($AA434&lt;&gt;"",$AA434-$B434,TODAY()-$B434))</f>
        <v/>
      </c>
      <c r="AD434" s="22" t="str">
        <f aca="true">IF($W434="","",IF($Y434="Closed",IF($AA434="","Closed",IF($AA434&lt;=$W434,"Closed on time","Closed late")),IF(TODAY()&gt;$W434,"Overdue","Within time")))</f>
        <v/>
      </c>
      <c r="AE434" s="6"/>
      <c r="AF434" s="19"/>
      <c r="AG434" s="19"/>
      <c r="AH434" s="19"/>
      <c r="AI434" s="19"/>
      <c r="AJ434" s="19"/>
    </row>
    <row r="435" customFormat="false" ht="15" hidden="false" customHeight="false" outlineLevel="0" collapsed="false">
      <c r="A435" s="22" t="str">
        <f aca="false">IF($C435="","","R"&amp;TEXT(ROW()-4,"00000"))</f>
        <v/>
      </c>
      <c r="B435" s="21"/>
      <c r="C435" s="19"/>
      <c r="D435" s="22" t="str">
        <f aca="false">IF($C435="","",IFERROR(INDEX(Asset_Register!$C$5:$C$1000,MATCH($C435,Asset_Register!$A$5:$A$1000,0)),"Not in register"))</f>
        <v/>
      </c>
      <c r="E435" s="22" t="str">
        <f aca="false">IF($C435="","",IFERROR(INDEX(Asset_Register!$D$5:$D$1000,MATCH($C435,Asset_Register!$A$5:$A$1000,0)),"Not in register"))</f>
        <v/>
      </c>
      <c r="F435" s="22" t="str">
        <f aca="false">IF($C435="","",IFERROR(INDEX(Asset_Register!$R$5:$R$1000,MATCH($C435,Asset_Register!$A$5:$A$1000,0)),"Not in register"))</f>
        <v/>
      </c>
      <c r="G435" s="22" t="str">
        <f aca="false">IF($C435="","",IFERROR(INDEX(Asset_Register!$Q$5:$Q$1000,MATCH($C435,Asset_Register!$A$5:$A$1000,0)),"Not in register"))</f>
        <v/>
      </c>
      <c r="H435" s="19"/>
      <c r="I435" s="19"/>
      <c r="J435" s="6"/>
      <c r="K435" s="19"/>
      <c r="L435" s="19"/>
      <c r="M435" s="19"/>
      <c r="N435" s="19"/>
      <c r="O435" s="19"/>
      <c r="P435" s="19"/>
      <c r="Q435" s="22" t="str">
        <f aca="false">IF($C435="","",IF($P435&lt;&gt;"",$P435,IF(AND(ISNUMBER($K435),ISNUMBER($M435),ISNUMBER($N435)),IF($O435="Lower is worse",IF($K435&lt;=$N435,"Danger",IF($K435&lt;=$M435,"Alert","OK")),IF($K435&gt;=$N435,"Danger",IF($K435&gt;=$M435,"Alert","OK"))),"Not set")))</f>
        <v/>
      </c>
      <c r="R435" s="22" t="str">
        <f aca="false">IF(OR($Q435="",$Q435="Not set"),"",MATCH($Q435,Lists!$F$2:$F$4,0)-1)</f>
        <v/>
      </c>
      <c r="S435" s="6"/>
      <c r="T435" s="6"/>
      <c r="U435" s="22" t="str">
        <f aca="false">IF(OR($Q435="",$Q435="OK",$Q435="Not set",NOT(ISNUMBER($G435))),"",ROUND($G435*IF($Q435="Danger",Lists!$M$15,Lists!$M$16),0))</f>
        <v/>
      </c>
      <c r="V435" s="22" t="str">
        <f aca="false">IF($U435="","",IF(OR($Q435="Danger",$U435&gt;=Lists!$M$10),"P1",IF($U435&gt;=Lists!$M$11,"P2","P3")))</f>
        <v/>
      </c>
      <c r="W435" s="24" t="str">
        <f aca="false">IF(OR($V435="",$B435=""),"",$B435+INDEX(Lists!$N$10:$N$12,MATCH($V435,Lists!$L$10:$L$12,0)))</f>
        <v/>
      </c>
      <c r="X435" s="19"/>
      <c r="Y435" s="19"/>
      <c r="Z435" s="19"/>
      <c r="AA435" s="21"/>
      <c r="AB435" s="19"/>
      <c r="AC435" s="22" t="str">
        <f aca="true">IF(OR($U435="",$B435=""),"",IF($AA435&lt;&gt;"",$AA435-$B435,TODAY()-$B435))</f>
        <v/>
      </c>
      <c r="AD435" s="22" t="str">
        <f aca="true">IF($W435="","",IF($Y435="Closed",IF($AA435="","Closed",IF($AA435&lt;=$W435,"Closed on time","Closed late")),IF(TODAY()&gt;$W435,"Overdue","Within time")))</f>
        <v/>
      </c>
      <c r="AE435" s="6"/>
      <c r="AF435" s="19"/>
      <c r="AG435" s="19"/>
      <c r="AH435" s="19"/>
      <c r="AI435" s="19"/>
      <c r="AJ435" s="19"/>
    </row>
    <row r="436" customFormat="false" ht="15" hidden="false" customHeight="false" outlineLevel="0" collapsed="false">
      <c r="A436" s="22" t="str">
        <f aca="false">IF($C436="","","R"&amp;TEXT(ROW()-4,"00000"))</f>
        <v/>
      </c>
      <c r="B436" s="21"/>
      <c r="C436" s="19"/>
      <c r="D436" s="22" t="str">
        <f aca="false">IF($C436="","",IFERROR(INDEX(Asset_Register!$C$5:$C$1000,MATCH($C436,Asset_Register!$A$5:$A$1000,0)),"Not in register"))</f>
        <v/>
      </c>
      <c r="E436" s="22" t="str">
        <f aca="false">IF($C436="","",IFERROR(INDEX(Asset_Register!$D$5:$D$1000,MATCH($C436,Asset_Register!$A$5:$A$1000,0)),"Not in register"))</f>
        <v/>
      </c>
      <c r="F436" s="22" t="str">
        <f aca="false">IF($C436="","",IFERROR(INDEX(Asset_Register!$R$5:$R$1000,MATCH($C436,Asset_Register!$A$5:$A$1000,0)),"Not in register"))</f>
        <v/>
      </c>
      <c r="G436" s="22" t="str">
        <f aca="false">IF($C436="","",IFERROR(INDEX(Asset_Register!$Q$5:$Q$1000,MATCH($C436,Asset_Register!$A$5:$A$1000,0)),"Not in register"))</f>
        <v/>
      </c>
      <c r="H436" s="19"/>
      <c r="I436" s="19"/>
      <c r="J436" s="6"/>
      <c r="K436" s="19"/>
      <c r="L436" s="19"/>
      <c r="M436" s="19"/>
      <c r="N436" s="19"/>
      <c r="O436" s="19"/>
      <c r="P436" s="19"/>
      <c r="Q436" s="22" t="str">
        <f aca="false">IF($C436="","",IF($P436&lt;&gt;"",$P436,IF(AND(ISNUMBER($K436),ISNUMBER($M436),ISNUMBER($N436)),IF($O436="Lower is worse",IF($K436&lt;=$N436,"Danger",IF($K436&lt;=$M436,"Alert","OK")),IF($K436&gt;=$N436,"Danger",IF($K436&gt;=$M436,"Alert","OK"))),"Not set")))</f>
        <v/>
      </c>
      <c r="R436" s="22" t="str">
        <f aca="false">IF(OR($Q436="",$Q436="Not set"),"",MATCH($Q436,Lists!$F$2:$F$4,0)-1)</f>
        <v/>
      </c>
      <c r="S436" s="6"/>
      <c r="T436" s="6"/>
      <c r="U436" s="22" t="str">
        <f aca="false">IF(OR($Q436="",$Q436="OK",$Q436="Not set",NOT(ISNUMBER($G436))),"",ROUND($G436*IF($Q436="Danger",Lists!$M$15,Lists!$M$16),0))</f>
        <v/>
      </c>
      <c r="V436" s="22" t="str">
        <f aca="false">IF($U436="","",IF(OR($Q436="Danger",$U436&gt;=Lists!$M$10),"P1",IF($U436&gt;=Lists!$M$11,"P2","P3")))</f>
        <v/>
      </c>
      <c r="W436" s="24" t="str">
        <f aca="false">IF(OR($V436="",$B436=""),"",$B436+INDEX(Lists!$N$10:$N$12,MATCH($V436,Lists!$L$10:$L$12,0)))</f>
        <v/>
      </c>
      <c r="X436" s="19"/>
      <c r="Y436" s="19"/>
      <c r="Z436" s="19"/>
      <c r="AA436" s="21"/>
      <c r="AB436" s="19"/>
      <c r="AC436" s="22" t="str">
        <f aca="true">IF(OR($U436="",$B436=""),"",IF($AA436&lt;&gt;"",$AA436-$B436,TODAY()-$B436))</f>
        <v/>
      </c>
      <c r="AD436" s="22" t="str">
        <f aca="true">IF($W436="","",IF($Y436="Closed",IF($AA436="","Closed",IF($AA436&lt;=$W436,"Closed on time","Closed late")),IF(TODAY()&gt;$W436,"Overdue","Within time")))</f>
        <v/>
      </c>
      <c r="AE436" s="6"/>
      <c r="AF436" s="19"/>
      <c r="AG436" s="19"/>
      <c r="AH436" s="19"/>
      <c r="AI436" s="19"/>
      <c r="AJ436" s="19"/>
    </row>
    <row r="437" customFormat="false" ht="15" hidden="false" customHeight="false" outlineLevel="0" collapsed="false">
      <c r="A437" s="22" t="str">
        <f aca="false">IF($C437="","","R"&amp;TEXT(ROW()-4,"00000"))</f>
        <v/>
      </c>
      <c r="B437" s="21"/>
      <c r="C437" s="19"/>
      <c r="D437" s="22" t="str">
        <f aca="false">IF($C437="","",IFERROR(INDEX(Asset_Register!$C$5:$C$1000,MATCH($C437,Asset_Register!$A$5:$A$1000,0)),"Not in register"))</f>
        <v/>
      </c>
      <c r="E437" s="22" t="str">
        <f aca="false">IF($C437="","",IFERROR(INDEX(Asset_Register!$D$5:$D$1000,MATCH($C437,Asset_Register!$A$5:$A$1000,0)),"Not in register"))</f>
        <v/>
      </c>
      <c r="F437" s="22" t="str">
        <f aca="false">IF($C437="","",IFERROR(INDEX(Asset_Register!$R$5:$R$1000,MATCH($C437,Asset_Register!$A$5:$A$1000,0)),"Not in register"))</f>
        <v/>
      </c>
      <c r="G437" s="22" t="str">
        <f aca="false">IF($C437="","",IFERROR(INDEX(Asset_Register!$Q$5:$Q$1000,MATCH($C437,Asset_Register!$A$5:$A$1000,0)),"Not in register"))</f>
        <v/>
      </c>
      <c r="H437" s="19"/>
      <c r="I437" s="19"/>
      <c r="J437" s="6"/>
      <c r="K437" s="19"/>
      <c r="L437" s="19"/>
      <c r="M437" s="19"/>
      <c r="N437" s="19"/>
      <c r="O437" s="19"/>
      <c r="P437" s="19"/>
      <c r="Q437" s="22" t="str">
        <f aca="false">IF($C437="","",IF($P437&lt;&gt;"",$P437,IF(AND(ISNUMBER($K437),ISNUMBER($M437),ISNUMBER($N437)),IF($O437="Lower is worse",IF($K437&lt;=$N437,"Danger",IF($K437&lt;=$M437,"Alert","OK")),IF($K437&gt;=$N437,"Danger",IF($K437&gt;=$M437,"Alert","OK"))),"Not set")))</f>
        <v/>
      </c>
      <c r="R437" s="22" t="str">
        <f aca="false">IF(OR($Q437="",$Q437="Not set"),"",MATCH($Q437,Lists!$F$2:$F$4,0)-1)</f>
        <v/>
      </c>
      <c r="S437" s="6"/>
      <c r="T437" s="6"/>
      <c r="U437" s="22" t="str">
        <f aca="false">IF(OR($Q437="",$Q437="OK",$Q437="Not set",NOT(ISNUMBER($G437))),"",ROUND($G437*IF($Q437="Danger",Lists!$M$15,Lists!$M$16),0))</f>
        <v/>
      </c>
      <c r="V437" s="22" t="str">
        <f aca="false">IF($U437="","",IF(OR($Q437="Danger",$U437&gt;=Lists!$M$10),"P1",IF($U437&gt;=Lists!$M$11,"P2","P3")))</f>
        <v/>
      </c>
      <c r="W437" s="24" t="str">
        <f aca="false">IF(OR($V437="",$B437=""),"",$B437+INDEX(Lists!$N$10:$N$12,MATCH($V437,Lists!$L$10:$L$12,0)))</f>
        <v/>
      </c>
      <c r="X437" s="19"/>
      <c r="Y437" s="19"/>
      <c r="Z437" s="19"/>
      <c r="AA437" s="21"/>
      <c r="AB437" s="19"/>
      <c r="AC437" s="22" t="str">
        <f aca="true">IF(OR($U437="",$B437=""),"",IF($AA437&lt;&gt;"",$AA437-$B437,TODAY()-$B437))</f>
        <v/>
      </c>
      <c r="AD437" s="22" t="str">
        <f aca="true">IF($W437="","",IF($Y437="Closed",IF($AA437="","Closed",IF($AA437&lt;=$W437,"Closed on time","Closed late")),IF(TODAY()&gt;$W437,"Overdue","Within time")))</f>
        <v/>
      </c>
      <c r="AE437" s="6"/>
      <c r="AF437" s="19"/>
      <c r="AG437" s="19"/>
      <c r="AH437" s="19"/>
      <c r="AI437" s="19"/>
      <c r="AJ437" s="19"/>
    </row>
    <row r="438" customFormat="false" ht="15" hidden="false" customHeight="false" outlineLevel="0" collapsed="false">
      <c r="A438" s="22" t="str">
        <f aca="false">IF($C438="","","R"&amp;TEXT(ROW()-4,"00000"))</f>
        <v/>
      </c>
      <c r="B438" s="21"/>
      <c r="C438" s="19"/>
      <c r="D438" s="22" t="str">
        <f aca="false">IF($C438="","",IFERROR(INDEX(Asset_Register!$C$5:$C$1000,MATCH($C438,Asset_Register!$A$5:$A$1000,0)),"Not in register"))</f>
        <v/>
      </c>
      <c r="E438" s="22" t="str">
        <f aca="false">IF($C438="","",IFERROR(INDEX(Asset_Register!$D$5:$D$1000,MATCH($C438,Asset_Register!$A$5:$A$1000,0)),"Not in register"))</f>
        <v/>
      </c>
      <c r="F438" s="22" t="str">
        <f aca="false">IF($C438="","",IFERROR(INDEX(Asset_Register!$R$5:$R$1000,MATCH($C438,Asset_Register!$A$5:$A$1000,0)),"Not in register"))</f>
        <v/>
      </c>
      <c r="G438" s="22" t="str">
        <f aca="false">IF($C438="","",IFERROR(INDEX(Asset_Register!$Q$5:$Q$1000,MATCH($C438,Asset_Register!$A$5:$A$1000,0)),"Not in register"))</f>
        <v/>
      </c>
      <c r="H438" s="19"/>
      <c r="I438" s="19"/>
      <c r="J438" s="6"/>
      <c r="K438" s="19"/>
      <c r="L438" s="19"/>
      <c r="M438" s="19"/>
      <c r="N438" s="19"/>
      <c r="O438" s="19"/>
      <c r="P438" s="19"/>
      <c r="Q438" s="22" t="str">
        <f aca="false">IF($C438="","",IF($P438&lt;&gt;"",$P438,IF(AND(ISNUMBER($K438),ISNUMBER($M438),ISNUMBER($N438)),IF($O438="Lower is worse",IF($K438&lt;=$N438,"Danger",IF($K438&lt;=$M438,"Alert","OK")),IF($K438&gt;=$N438,"Danger",IF($K438&gt;=$M438,"Alert","OK"))),"Not set")))</f>
        <v/>
      </c>
      <c r="R438" s="22" t="str">
        <f aca="false">IF(OR($Q438="",$Q438="Not set"),"",MATCH($Q438,Lists!$F$2:$F$4,0)-1)</f>
        <v/>
      </c>
      <c r="S438" s="6"/>
      <c r="T438" s="6"/>
      <c r="U438" s="22" t="str">
        <f aca="false">IF(OR($Q438="",$Q438="OK",$Q438="Not set",NOT(ISNUMBER($G438))),"",ROUND($G438*IF($Q438="Danger",Lists!$M$15,Lists!$M$16),0))</f>
        <v/>
      </c>
      <c r="V438" s="22" t="str">
        <f aca="false">IF($U438="","",IF(OR($Q438="Danger",$U438&gt;=Lists!$M$10),"P1",IF($U438&gt;=Lists!$M$11,"P2","P3")))</f>
        <v/>
      </c>
      <c r="W438" s="24" t="str">
        <f aca="false">IF(OR($V438="",$B438=""),"",$B438+INDEX(Lists!$N$10:$N$12,MATCH($V438,Lists!$L$10:$L$12,0)))</f>
        <v/>
      </c>
      <c r="X438" s="19"/>
      <c r="Y438" s="19"/>
      <c r="Z438" s="19"/>
      <c r="AA438" s="21"/>
      <c r="AB438" s="19"/>
      <c r="AC438" s="22" t="str">
        <f aca="true">IF(OR($U438="",$B438=""),"",IF($AA438&lt;&gt;"",$AA438-$B438,TODAY()-$B438))</f>
        <v/>
      </c>
      <c r="AD438" s="22" t="str">
        <f aca="true">IF($W438="","",IF($Y438="Closed",IF($AA438="","Closed",IF($AA438&lt;=$W438,"Closed on time","Closed late")),IF(TODAY()&gt;$W438,"Overdue","Within time")))</f>
        <v/>
      </c>
      <c r="AE438" s="6"/>
      <c r="AF438" s="19"/>
      <c r="AG438" s="19"/>
      <c r="AH438" s="19"/>
      <c r="AI438" s="19"/>
      <c r="AJ438" s="19"/>
    </row>
    <row r="439" customFormat="false" ht="15" hidden="false" customHeight="false" outlineLevel="0" collapsed="false">
      <c r="A439" s="22" t="str">
        <f aca="false">IF($C439="","","R"&amp;TEXT(ROW()-4,"00000"))</f>
        <v/>
      </c>
      <c r="B439" s="21"/>
      <c r="C439" s="19"/>
      <c r="D439" s="22" t="str">
        <f aca="false">IF($C439="","",IFERROR(INDEX(Asset_Register!$C$5:$C$1000,MATCH($C439,Asset_Register!$A$5:$A$1000,0)),"Not in register"))</f>
        <v/>
      </c>
      <c r="E439" s="22" t="str">
        <f aca="false">IF($C439="","",IFERROR(INDEX(Asset_Register!$D$5:$D$1000,MATCH($C439,Asset_Register!$A$5:$A$1000,0)),"Not in register"))</f>
        <v/>
      </c>
      <c r="F439" s="22" t="str">
        <f aca="false">IF($C439="","",IFERROR(INDEX(Asset_Register!$R$5:$R$1000,MATCH($C439,Asset_Register!$A$5:$A$1000,0)),"Not in register"))</f>
        <v/>
      </c>
      <c r="G439" s="22" t="str">
        <f aca="false">IF($C439="","",IFERROR(INDEX(Asset_Register!$Q$5:$Q$1000,MATCH($C439,Asset_Register!$A$5:$A$1000,0)),"Not in register"))</f>
        <v/>
      </c>
      <c r="H439" s="19"/>
      <c r="I439" s="19"/>
      <c r="J439" s="6"/>
      <c r="K439" s="19"/>
      <c r="L439" s="19"/>
      <c r="M439" s="19"/>
      <c r="N439" s="19"/>
      <c r="O439" s="19"/>
      <c r="P439" s="19"/>
      <c r="Q439" s="22" t="str">
        <f aca="false">IF($C439="","",IF($P439&lt;&gt;"",$P439,IF(AND(ISNUMBER($K439),ISNUMBER($M439),ISNUMBER($N439)),IF($O439="Lower is worse",IF($K439&lt;=$N439,"Danger",IF($K439&lt;=$M439,"Alert","OK")),IF($K439&gt;=$N439,"Danger",IF($K439&gt;=$M439,"Alert","OK"))),"Not set")))</f>
        <v/>
      </c>
      <c r="R439" s="22" t="str">
        <f aca="false">IF(OR($Q439="",$Q439="Not set"),"",MATCH($Q439,Lists!$F$2:$F$4,0)-1)</f>
        <v/>
      </c>
      <c r="S439" s="6"/>
      <c r="T439" s="6"/>
      <c r="U439" s="22" t="str">
        <f aca="false">IF(OR($Q439="",$Q439="OK",$Q439="Not set",NOT(ISNUMBER($G439))),"",ROUND($G439*IF($Q439="Danger",Lists!$M$15,Lists!$M$16),0))</f>
        <v/>
      </c>
      <c r="V439" s="22" t="str">
        <f aca="false">IF($U439="","",IF(OR($Q439="Danger",$U439&gt;=Lists!$M$10),"P1",IF($U439&gt;=Lists!$M$11,"P2","P3")))</f>
        <v/>
      </c>
      <c r="W439" s="24" t="str">
        <f aca="false">IF(OR($V439="",$B439=""),"",$B439+INDEX(Lists!$N$10:$N$12,MATCH($V439,Lists!$L$10:$L$12,0)))</f>
        <v/>
      </c>
      <c r="X439" s="19"/>
      <c r="Y439" s="19"/>
      <c r="Z439" s="19"/>
      <c r="AA439" s="21"/>
      <c r="AB439" s="19"/>
      <c r="AC439" s="22" t="str">
        <f aca="true">IF(OR($U439="",$B439=""),"",IF($AA439&lt;&gt;"",$AA439-$B439,TODAY()-$B439))</f>
        <v/>
      </c>
      <c r="AD439" s="22" t="str">
        <f aca="true">IF($W439="","",IF($Y439="Closed",IF($AA439="","Closed",IF($AA439&lt;=$W439,"Closed on time","Closed late")),IF(TODAY()&gt;$W439,"Overdue","Within time")))</f>
        <v/>
      </c>
      <c r="AE439" s="6"/>
      <c r="AF439" s="19"/>
      <c r="AG439" s="19"/>
      <c r="AH439" s="19"/>
      <c r="AI439" s="19"/>
      <c r="AJ439" s="19"/>
    </row>
    <row r="440" customFormat="false" ht="15" hidden="false" customHeight="false" outlineLevel="0" collapsed="false">
      <c r="A440" s="22" t="str">
        <f aca="false">IF($C440="","","R"&amp;TEXT(ROW()-4,"00000"))</f>
        <v/>
      </c>
      <c r="B440" s="21"/>
      <c r="C440" s="19"/>
      <c r="D440" s="22" t="str">
        <f aca="false">IF($C440="","",IFERROR(INDEX(Asset_Register!$C$5:$C$1000,MATCH($C440,Asset_Register!$A$5:$A$1000,0)),"Not in register"))</f>
        <v/>
      </c>
      <c r="E440" s="22" t="str">
        <f aca="false">IF($C440="","",IFERROR(INDEX(Asset_Register!$D$5:$D$1000,MATCH($C440,Asset_Register!$A$5:$A$1000,0)),"Not in register"))</f>
        <v/>
      </c>
      <c r="F440" s="22" t="str">
        <f aca="false">IF($C440="","",IFERROR(INDEX(Asset_Register!$R$5:$R$1000,MATCH($C440,Asset_Register!$A$5:$A$1000,0)),"Not in register"))</f>
        <v/>
      </c>
      <c r="G440" s="22" t="str">
        <f aca="false">IF($C440="","",IFERROR(INDEX(Asset_Register!$Q$5:$Q$1000,MATCH($C440,Asset_Register!$A$5:$A$1000,0)),"Not in register"))</f>
        <v/>
      </c>
      <c r="H440" s="19"/>
      <c r="I440" s="19"/>
      <c r="J440" s="6"/>
      <c r="K440" s="19"/>
      <c r="L440" s="19"/>
      <c r="M440" s="19"/>
      <c r="N440" s="19"/>
      <c r="O440" s="19"/>
      <c r="P440" s="19"/>
      <c r="Q440" s="22" t="str">
        <f aca="false">IF($C440="","",IF($P440&lt;&gt;"",$P440,IF(AND(ISNUMBER($K440),ISNUMBER($M440),ISNUMBER($N440)),IF($O440="Lower is worse",IF($K440&lt;=$N440,"Danger",IF($K440&lt;=$M440,"Alert","OK")),IF($K440&gt;=$N440,"Danger",IF($K440&gt;=$M440,"Alert","OK"))),"Not set")))</f>
        <v/>
      </c>
      <c r="R440" s="22" t="str">
        <f aca="false">IF(OR($Q440="",$Q440="Not set"),"",MATCH($Q440,Lists!$F$2:$F$4,0)-1)</f>
        <v/>
      </c>
      <c r="S440" s="6"/>
      <c r="T440" s="6"/>
      <c r="U440" s="22" t="str">
        <f aca="false">IF(OR($Q440="",$Q440="OK",$Q440="Not set",NOT(ISNUMBER($G440))),"",ROUND($G440*IF($Q440="Danger",Lists!$M$15,Lists!$M$16),0))</f>
        <v/>
      </c>
      <c r="V440" s="22" t="str">
        <f aca="false">IF($U440="","",IF(OR($Q440="Danger",$U440&gt;=Lists!$M$10),"P1",IF($U440&gt;=Lists!$M$11,"P2","P3")))</f>
        <v/>
      </c>
      <c r="W440" s="24" t="str">
        <f aca="false">IF(OR($V440="",$B440=""),"",$B440+INDEX(Lists!$N$10:$N$12,MATCH($V440,Lists!$L$10:$L$12,0)))</f>
        <v/>
      </c>
      <c r="X440" s="19"/>
      <c r="Y440" s="19"/>
      <c r="Z440" s="19"/>
      <c r="AA440" s="21"/>
      <c r="AB440" s="19"/>
      <c r="AC440" s="22" t="str">
        <f aca="true">IF(OR($U440="",$B440=""),"",IF($AA440&lt;&gt;"",$AA440-$B440,TODAY()-$B440))</f>
        <v/>
      </c>
      <c r="AD440" s="22" t="str">
        <f aca="true">IF($W440="","",IF($Y440="Closed",IF($AA440="","Closed",IF($AA440&lt;=$W440,"Closed on time","Closed late")),IF(TODAY()&gt;$W440,"Overdue","Within time")))</f>
        <v/>
      </c>
      <c r="AE440" s="6"/>
      <c r="AF440" s="19"/>
      <c r="AG440" s="19"/>
      <c r="AH440" s="19"/>
      <c r="AI440" s="19"/>
      <c r="AJ440" s="19"/>
    </row>
    <row r="441" customFormat="false" ht="15" hidden="false" customHeight="false" outlineLevel="0" collapsed="false">
      <c r="A441" s="22" t="str">
        <f aca="false">IF($C441="","","R"&amp;TEXT(ROW()-4,"00000"))</f>
        <v/>
      </c>
      <c r="B441" s="21"/>
      <c r="C441" s="19"/>
      <c r="D441" s="22" t="str">
        <f aca="false">IF($C441="","",IFERROR(INDEX(Asset_Register!$C$5:$C$1000,MATCH($C441,Asset_Register!$A$5:$A$1000,0)),"Not in register"))</f>
        <v/>
      </c>
      <c r="E441" s="22" t="str">
        <f aca="false">IF($C441="","",IFERROR(INDEX(Asset_Register!$D$5:$D$1000,MATCH($C441,Asset_Register!$A$5:$A$1000,0)),"Not in register"))</f>
        <v/>
      </c>
      <c r="F441" s="22" t="str">
        <f aca="false">IF($C441="","",IFERROR(INDEX(Asset_Register!$R$5:$R$1000,MATCH($C441,Asset_Register!$A$5:$A$1000,0)),"Not in register"))</f>
        <v/>
      </c>
      <c r="G441" s="22" t="str">
        <f aca="false">IF($C441="","",IFERROR(INDEX(Asset_Register!$Q$5:$Q$1000,MATCH($C441,Asset_Register!$A$5:$A$1000,0)),"Not in register"))</f>
        <v/>
      </c>
      <c r="H441" s="19"/>
      <c r="I441" s="19"/>
      <c r="J441" s="6"/>
      <c r="K441" s="19"/>
      <c r="L441" s="19"/>
      <c r="M441" s="19"/>
      <c r="N441" s="19"/>
      <c r="O441" s="19"/>
      <c r="P441" s="19"/>
      <c r="Q441" s="22" t="str">
        <f aca="false">IF($C441="","",IF($P441&lt;&gt;"",$P441,IF(AND(ISNUMBER($K441),ISNUMBER($M441),ISNUMBER($N441)),IF($O441="Lower is worse",IF($K441&lt;=$N441,"Danger",IF($K441&lt;=$M441,"Alert","OK")),IF($K441&gt;=$N441,"Danger",IF($K441&gt;=$M441,"Alert","OK"))),"Not set")))</f>
        <v/>
      </c>
      <c r="R441" s="22" t="str">
        <f aca="false">IF(OR($Q441="",$Q441="Not set"),"",MATCH($Q441,Lists!$F$2:$F$4,0)-1)</f>
        <v/>
      </c>
      <c r="S441" s="6"/>
      <c r="T441" s="6"/>
      <c r="U441" s="22" t="str">
        <f aca="false">IF(OR($Q441="",$Q441="OK",$Q441="Not set",NOT(ISNUMBER($G441))),"",ROUND($G441*IF($Q441="Danger",Lists!$M$15,Lists!$M$16),0))</f>
        <v/>
      </c>
      <c r="V441" s="22" t="str">
        <f aca="false">IF($U441="","",IF(OR($Q441="Danger",$U441&gt;=Lists!$M$10),"P1",IF($U441&gt;=Lists!$M$11,"P2","P3")))</f>
        <v/>
      </c>
      <c r="W441" s="24" t="str">
        <f aca="false">IF(OR($V441="",$B441=""),"",$B441+INDEX(Lists!$N$10:$N$12,MATCH($V441,Lists!$L$10:$L$12,0)))</f>
        <v/>
      </c>
      <c r="X441" s="19"/>
      <c r="Y441" s="19"/>
      <c r="Z441" s="19"/>
      <c r="AA441" s="21"/>
      <c r="AB441" s="19"/>
      <c r="AC441" s="22" t="str">
        <f aca="true">IF(OR($U441="",$B441=""),"",IF($AA441&lt;&gt;"",$AA441-$B441,TODAY()-$B441))</f>
        <v/>
      </c>
      <c r="AD441" s="22" t="str">
        <f aca="true">IF($W441="","",IF($Y441="Closed",IF($AA441="","Closed",IF($AA441&lt;=$W441,"Closed on time","Closed late")),IF(TODAY()&gt;$W441,"Overdue","Within time")))</f>
        <v/>
      </c>
      <c r="AE441" s="6"/>
      <c r="AF441" s="19"/>
      <c r="AG441" s="19"/>
      <c r="AH441" s="19"/>
      <c r="AI441" s="19"/>
      <c r="AJ441" s="19"/>
    </row>
    <row r="442" customFormat="false" ht="15" hidden="false" customHeight="false" outlineLevel="0" collapsed="false">
      <c r="A442" s="22" t="str">
        <f aca="false">IF($C442="","","R"&amp;TEXT(ROW()-4,"00000"))</f>
        <v/>
      </c>
      <c r="B442" s="21"/>
      <c r="C442" s="19"/>
      <c r="D442" s="22" t="str">
        <f aca="false">IF($C442="","",IFERROR(INDEX(Asset_Register!$C$5:$C$1000,MATCH($C442,Asset_Register!$A$5:$A$1000,0)),"Not in register"))</f>
        <v/>
      </c>
      <c r="E442" s="22" t="str">
        <f aca="false">IF($C442="","",IFERROR(INDEX(Asset_Register!$D$5:$D$1000,MATCH($C442,Asset_Register!$A$5:$A$1000,0)),"Not in register"))</f>
        <v/>
      </c>
      <c r="F442" s="22" t="str">
        <f aca="false">IF($C442="","",IFERROR(INDEX(Asset_Register!$R$5:$R$1000,MATCH($C442,Asset_Register!$A$5:$A$1000,0)),"Not in register"))</f>
        <v/>
      </c>
      <c r="G442" s="22" t="str">
        <f aca="false">IF($C442="","",IFERROR(INDEX(Asset_Register!$Q$5:$Q$1000,MATCH($C442,Asset_Register!$A$5:$A$1000,0)),"Not in register"))</f>
        <v/>
      </c>
      <c r="H442" s="19"/>
      <c r="I442" s="19"/>
      <c r="J442" s="6"/>
      <c r="K442" s="19"/>
      <c r="L442" s="19"/>
      <c r="M442" s="19"/>
      <c r="N442" s="19"/>
      <c r="O442" s="19"/>
      <c r="P442" s="19"/>
      <c r="Q442" s="22" t="str">
        <f aca="false">IF($C442="","",IF($P442&lt;&gt;"",$P442,IF(AND(ISNUMBER($K442),ISNUMBER($M442),ISNUMBER($N442)),IF($O442="Lower is worse",IF($K442&lt;=$N442,"Danger",IF($K442&lt;=$M442,"Alert","OK")),IF($K442&gt;=$N442,"Danger",IF($K442&gt;=$M442,"Alert","OK"))),"Not set")))</f>
        <v/>
      </c>
      <c r="R442" s="22" t="str">
        <f aca="false">IF(OR($Q442="",$Q442="Not set"),"",MATCH($Q442,Lists!$F$2:$F$4,0)-1)</f>
        <v/>
      </c>
      <c r="S442" s="6"/>
      <c r="T442" s="6"/>
      <c r="U442" s="22" t="str">
        <f aca="false">IF(OR($Q442="",$Q442="OK",$Q442="Not set",NOT(ISNUMBER($G442))),"",ROUND($G442*IF($Q442="Danger",Lists!$M$15,Lists!$M$16),0))</f>
        <v/>
      </c>
      <c r="V442" s="22" t="str">
        <f aca="false">IF($U442="","",IF(OR($Q442="Danger",$U442&gt;=Lists!$M$10),"P1",IF($U442&gt;=Lists!$M$11,"P2","P3")))</f>
        <v/>
      </c>
      <c r="W442" s="24" t="str">
        <f aca="false">IF(OR($V442="",$B442=""),"",$B442+INDEX(Lists!$N$10:$N$12,MATCH($V442,Lists!$L$10:$L$12,0)))</f>
        <v/>
      </c>
      <c r="X442" s="19"/>
      <c r="Y442" s="19"/>
      <c r="Z442" s="19"/>
      <c r="AA442" s="21"/>
      <c r="AB442" s="19"/>
      <c r="AC442" s="22" t="str">
        <f aca="true">IF(OR($U442="",$B442=""),"",IF($AA442&lt;&gt;"",$AA442-$B442,TODAY()-$B442))</f>
        <v/>
      </c>
      <c r="AD442" s="22" t="str">
        <f aca="true">IF($W442="","",IF($Y442="Closed",IF($AA442="","Closed",IF($AA442&lt;=$W442,"Closed on time","Closed late")),IF(TODAY()&gt;$W442,"Overdue","Within time")))</f>
        <v/>
      </c>
      <c r="AE442" s="6"/>
      <c r="AF442" s="19"/>
      <c r="AG442" s="19"/>
      <c r="AH442" s="19"/>
      <c r="AI442" s="19"/>
      <c r="AJ442" s="19"/>
    </row>
    <row r="443" customFormat="false" ht="15" hidden="false" customHeight="false" outlineLevel="0" collapsed="false">
      <c r="A443" s="22" t="str">
        <f aca="false">IF($C443="","","R"&amp;TEXT(ROW()-4,"00000"))</f>
        <v/>
      </c>
      <c r="B443" s="21"/>
      <c r="C443" s="19"/>
      <c r="D443" s="22" t="str">
        <f aca="false">IF($C443="","",IFERROR(INDEX(Asset_Register!$C$5:$C$1000,MATCH($C443,Asset_Register!$A$5:$A$1000,0)),"Not in register"))</f>
        <v/>
      </c>
      <c r="E443" s="22" t="str">
        <f aca="false">IF($C443="","",IFERROR(INDEX(Asset_Register!$D$5:$D$1000,MATCH($C443,Asset_Register!$A$5:$A$1000,0)),"Not in register"))</f>
        <v/>
      </c>
      <c r="F443" s="22" t="str">
        <f aca="false">IF($C443="","",IFERROR(INDEX(Asset_Register!$R$5:$R$1000,MATCH($C443,Asset_Register!$A$5:$A$1000,0)),"Not in register"))</f>
        <v/>
      </c>
      <c r="G443" s="22" t="str">
        <f aca="false">IF($C443="","",IFERROR(INDEX(Asset_Register!$Q$5:$Q$1000,MATCH($C443,Asset_Register!$A$5:$A$1000,0)),"Not in register"))</f>
        <v/>
      </c>
      <c r="H443" s="19"/>
      <c r="I443" s="19"/>
      <c r="J443" s="6"/>
      <c r="K443" s="19"/>
      <c r="L443" s="19"/>
      <c r="M443" s="19"/>
      <c r="N443" s="19"/>
      <c r="O443" s="19"/>
      <c r="P443" s="19"/>
      <c r="Q443" s="22" t="str">
        <f aca="false">IF($C443="","",IF($P443&lt;&gt;"",$P443,IF(AND(ISNUMBER($K443),ISNUMBER($M443),ISNUMBER($N443)),IF($O443="Lower is worse",IF($K443&lt;=$N443,"Danger",IF($K443&lt;=$M443,"Alert","OK")),IF($K443&gt;=$N443,"Danger",IF($K443&gt;=$M443,"Alert","OK"))),"Not set")))</f>
        <v/>
      </c>
      <c r="R443" s="22" t="str">
        <f aca="false">IF(OR($Q443="",$Q443="Not set"),"",MATCH($Q443,Lists!$F$2:$F$4,0)-1)</f>
        <v/>
      </c>
      <c r="S443" s="6"/>
      <c r="T443" s="6"/>
      <c r="U443" s="22" t="str">
        <f aca="false">IF(OR($Q443="",$Q443="OK",$Q443="Not set",NOT(ISNUMBER($G443))),"",ROUND($G443*IF($Q443="Danger",Lists!$M$15,Lists!$M$16),0))</f>
        <v/>
      </c>
      <c r="V443" s="22" t="str">
        <f aca="false">IF($U443="","",IF(OR($Q443="Danger",$U443&gt;=Lists!$M$10),"P1",IF($U443&gt;=Lists!$M$11,"P2","P3")))</f>
        <v/>
      </c>
      <c r="W443" s="24" t="str">
        <f aca="false">IF(OR($V443="",$B443=""),"",$B443+INDEX(Lists!$N$10:$N$12,MATCH($V443,Lists!$L$10:$L$12,0)))</f>
        <v/>
      </c>
      <c r="X443" s="19"/>
      <c r="Y443" s="19"/>
      <c r="Z443" s="19"/>
      <c r="AA443" s="21"/>
      <c r="AB443" s="19"/>
      <c r="AC443" s="22" t="str">
        <f aca="true">IF(OR($U443="",$B443=""),"",IF($AA443&lt;&gt;"",$AA443-$B443,TODAY()-$B443))</f>
        <v/>
      </c>
      <c r="AD443" s="22" t="str">
        <f aca="true">IF($W443="","",IF($Y443="Closed",IF($AA443="","Closed",IF($AA443&lt;=$W443,"Closed on time","Closed late")),IF(TODAY()&gt;$W443,"Overdue","Within time")))</f>
        <v/>
      </c>
      <c r="AE443" s="6"/>
      <c r="AF443" s="19"/>
      <c r="AG443" s="19"/>
      <c r="AH443" s="19"/>
      <c r="AI443" s="19"/>
      <c r="AJ443" s="19"/>
    </row>
    <row r="444" customFormat="false" ht="15" hidden="false" customHeight="false" outlineLevel="0" collapsed="false">
      <c r="A444" s="22" t="str">
        <f aca="false">IF($C444="","","R"&amp;TEXT(ROW()-4,"00000"))</f>
        <v/>
      </c>
      <c r="B444" s="21"/>
      <c r="C444" s="19"/>
      <c r="D444" s="22" t="str">
        <f aca="false">IF($C444="","",IFERROR(INDEX(Asset_Register!$C$5:$C$1000,MATCH($C444,Asset_Register!$A$5:$A$1000,0)),"Not in register"))</f>
        <v/>
      </c>
      <c r="E444" s="22" t="str">
        <f aca="false">IF($C444="","",IFERROR(INDEX(Asset_Register!$D$5:$D$1000,MATCH($C444,Asset_Register!$A$5:$A$1000,0)),"Not in register"))</f>
        <v/>
      </c>
      <c r="F444" s="22" t="str">
        <f aca="false">IF($C444="","",IFERROR(INDEX(Asset_Register!$R$5:$R$1000,MATCH($C444,Asset_Register!$A$5:$A$1000,0)),"Not in register"))</f>
        <v/>
      </c>
      <c r="G444" s="22" t="str">
        <f aca="false">IF($C444="","",IFERROR(INDEX(Asset_Register!$Q$5:$Q$1000,MATCH($C444,Asset_Register!$A$5:$A$1000,0)),"Not in register"))</f>
        <v/>
      </c>
      <c r="H444" s="19"/>
      <c r="I444" s="19"/>
      <c r="J444" s="6"/>
      <c r="K444" s="19"/>
      <c r="L444" s="19"/>
      <c r="M444" s="19"/>
      <c r="N444" s="19"/>
      <c r="O444" s="19"/>
      <c r="P444" s="19"/>
      <c r="Q444" s="22" t="str">
        <f aca="false">IF($C444="","",IF($P444&lt;&gt;"",$P444,IF(AND(ISNUMBER($K444),ISNUMBER($M444),ISNUMBER($N444)),IF($O444="Lower is worse",IF($K444&lt;=$N444,"Danger",IF($K444&lt;=$M444,"Alert","OK")),IF($K444&gt;=$N444,"Danger",IF($K444&gt;=$M444,"Alert","OK"))),"Not set")))</f>
        <v/>
      </c>
      <c r="R444" s="22" t="str">
        <f aca="false">IF(OR($Q444="",$Q444="Not set"),"",MATCH($Q444,Lists!$F$2:$F$4,0)-1)</f>
        <v/>
      </c>
      <c r="S444" s="6"/>
      <c r="T444" s="6"/>
      <c r="U444" s="22" t="str">
        <f aca="false">IF(OR($Q444="",$Q444="OK",$Q444="Not set",NOT(ISNUMBER($G444))),"",ROUND($G444*IF($Q444="Danger",Lists!$M$15,Lists!$M$16),0))</f>
        <v/>
      </c>
      <c r="V444" s="22" t="str">
        <f aca="false">IF($U444="","",IF(OR($Q444="Danger",$U444&gt;=Lists!$M$10),"P1",IF($U444&gt;=Lists!$M$11,"P2","P3")))</f>
        <v/>
      </c>
      <c r="W444" s="24" t="str">
        <f aca="false">IF(OR($V444="",$B444=""),"",$B444+INDEX(Lists!$N$10:$N$12,MATCH($V444,Lists!$L$10:$L$12,0)))</f>
        <v/>
      </c>
      <c r="X444" s="19"/>
      <c r="Y444" s="19"/>
      <c r="Z444" s="19"/>
      <c r="AA444" s="21"/>
      <c r="AB444" s="19"/>
      <c r="AC444" s="22" t="str">
        <f aca="true">IF(OR($U444="",$B444=""),"",IF($AA444&lt;&gt;"",$AA444-$B444,TODAY()-$B444))</f>
        <v/>
      </c>
      <c r="AD444" s="22" t="str">
        <f aca="true">IF($W444="","",IF($Y444="Closed",IF($AA444="","Closed",IF($AA444&lt;=$W444,"Closed on time","Closed late")),IF(TODAY()&gt;$W444,"Overdue","Within time")))</f>
        <v/>
      </c>
      <c r="AE444" s="6"/>
      <c r="AF444" s="19"/>
      <c r="AG444" s="19"/>
      <c r="AH444" s="19"/>
      <c r="AI444" s="19"/>
      <c r="AJ444" s="19"/>
    </row>
    <row r="445" customFormat="false" ht="15" hidden="false" customHeight="false" outlineLevel="0" collapsed="false">
      <c r="A445" s="22" t="str">
        <f aca="false">IF($C445="","","R"&amp;TEXT(ROW()-4,"00000"))</f>
        <v/>
      </c>
      <c r="B445" s="21"/>
      <c r="C445" s="19"/>
      <c r="D445" s="22" t="str">
        <f aca="false">IF($C445="","",IFERROR(INDEX(Asset_Register!$C$5:$C$1000,MATCH($C445,Asset_Register!$A$5:$A$1000,0)),"Not in register"))</f>
        <v/>
      </c>
      <c r="E445" s="22" t="str">
        <f aca="false">IF($C445="","",IFERROR(INDEX(Asset_Register!$D$5:$D$1000,MATCH($C445,Asset_Register!$A$5:$A$1000,0)),"Not in register"))</f>
        <v/>
      </c>
      <c r="F445" s="22" t="str">
        <f aca="false">IF($C445="","",IFERROR(INDEX(Asset_Register!$R$5:$R$1000,MATCH($C445,Asset_Register!$A$5:$A$1000,0)),"Not in register"))</f>
        <v/>
      </c>
      <c r="G445" s="22" t="str">
        <f aca="false">IF($C445="","",IFERROR(INDEX(Asset_Register!$Q$5:$Q$1000,MATCH($C445,Asset_Register!$A$5:$A$1000,0)),"Not in register"))</f>
        <v/>
      </c>
      <c r="H445" s="19"/>
      <c r="I445" s="19"/>
      <c r="J445" s="6"/>
      <c r="K445" s="19"/>
      <c r="L445" s="19"/>
      <c r="M445" s="19"/>
      <c r="N445" s="19"/>
      <c r="O445" s="19"/>
      <c r="P445" s="19"/>
      <c r="Q445" s="22" t="str">
        <f aca="false">IF($C445="","",IF($P445&lt;&gt;"",$P445,IF(AND(ISNUMBER($K445),ISNUMBER($M445),ISNUMBER($N445)),IF($O445="Lower is worse",IF($K445&lt;=$N445,"Danger",IF($K445&lt;=$M445,"Alert","OK")),IF($K445&gt;=$N445,"Danger",IF($K445&gt;=$M445,"Alert","OK"))),"Not set")))</f>
        <v/>
      </c>
      <c r="R445" s="22" t="str">
        <f aca="false">IF(OR($Q445="",$Q445="Not set"),"",MATCH($Q445,Lists!$F$2:$F$4,0)-1)</f>
        <v/>
      </c>
      <c r="S445" s="6"/>
      <c r="T445" s="6"/>
      <c r="U445" s="22" t="str">
        <f aca="false">IF(OR($Q445="",$Q445="OK",$Q445="Not set",NOT(ISNUMBER($G445))),"",ROUND($G445*IF($Q445="Danger",Lists!$M$15,Lists!$M$16),0))</f>
        <v/>
      </c>
      <c r="V445" s="22" t="str">
        <f aca="false">IF($U445="","",IF(OR($Q445="Danger",$U445&gt;=Lists!$M$10),"P1",IF($U445&gt;=Lists!$M$11,"P2","P3")))</f>
        <v/>
      </c>
      <c r="W445" s="24" t="str">
        <f aca="false">IF(OR($V445="",$B445=""),"",$B445+INDEX(Lists!$N$10:$N$12,MATCH($V445,Lists!$L$10:$L$12,0)))</f>
        <v/>
      </c>
      <c r="X445" s="19"/>
      <c r="Y445" s="19"/>
      <c r="Z445" s="19"/>
      <c r="AA445" s="21"/>
      <c r="AB445" s="19"/>
      <c r="AC445" s="22" t="str">
        <f aca="true">IF(OR($U445="",$B445=""),"",IF($AA445&lt;&gt;"",$AA445-$B445,TODAY()-$B445))</f>
        <v/>
      </c>
      <c r="AD445" s="22" t="str">
        <f aca="true">IF($W445="","",IF($Y445="Closed",IF($AA445="","Closed",IF($AA445&lt;=$W445,"Closed on time","Closed late")),IF(TODAY()&gt;$W445,"Overdue","Within time")))</f>
        <v/>
      </c>
      <c r="AE445" s="6"/>
      <c r="AF445" s="19"/>
      <c r="AG445" s="19"/>
      <c r="AH445" s="19"/>
      <c r="AI445" s="19"/>
      <c r="AJ445" s="19"/>
    </row>
    <row r="446" customFormat="false" ht="15" hidden="false" customHeight="false" outlineLevel="0" collapsed="false">
      <c r="A446" s="22" t="str">
        <f aca="false">IF($C446="","","R"&amp;TEXT(ROW()-4,"00000"))</f>
        <v/>
      </c>
      <c r="B446" s="21"/>
      <c r="C446" s="19"/>
      <c r="D446" s="22" t="str">
        <f aca="false">IF($C446="","",IFERROR(INDEX(Asset_Register!$C$5:$C$1000,MATCH($C446,Asset_Register!$A$5:$A$1000,0)),"Not in register"))</f>
        <v/>
      </c>
      <c r="E446" s="22" t="str">
        <f aca="false">IF($C446="","",IFERROR(INDEX(Asset_Register!$D$5:$D$1000,MATCH($C446,Asset_Register!$A$5:$A$1000,0)),"Not in register"))</f>
        <v/>
      </c>
      <c r="F446" s="22" t="str">
        <f aca="false">IF($C446="","",IFERROR(INDEX(Asset_Register!$R$5:$R$1000,MATCH($C446,Asset_Register!$A$5:$A$1000,0)),"Not in register"))</f>
        <v/>
      </c>
      <c r="G446" s="22" t="str">
        <f aca="false">IF($C446="","",IFERROR(INDEX(Asset_Register!$Q$5:$Q$1000,MATCH($C446,Asset_Register!$A$5:$A$1000,0)),"Not in register"))</f>
        <v/>
      </c>
      <c r="H446" s="19"/>
      <c r="I446" s="19"/>
      <c r="J446" s="6"/>
      <c r="K446" s="19"/>
      <c r="L446" s="19"/>
      <c r="M446" s="19"/>
      <c r="N446" s="19"/>
      <c r="O446" s="19"/>
      <c r="P446" s="19"/>
      <c r="Q446" s="22" t="str">
        <f aca="false">IF($C446="","",IF($P446&lt;&gt;"",$P446,IF(AND(ISNUMBER($K446),ISNUMBER($M446),ISNUMBER($N446)),IF($O446="Lower is worse",IF($K446&lt;=$N446,"Danger",IF($K446&lt;=$M446,"Alert","OK")),IF($K446&gt;=$N446,"Danger",IF($K446&gt;=$M446,"Alert","OK"))),"Not set")))</f>
        <v/>
      </c>
      <c r="R446" s="22" t="str">
        <f aca="false">IF(OR($Q446="",$Q446="Not set"),"",MATCH($Q446,Lists!$F$2:$F$4,0)-1)</f>
        <v/>
      </c>
      <c r="S446" s="6"/>
      <c r="T446" s="6"/>
      <c r="U446" s="22" t="str">
        <f aca="false">IF(OR($Q446="",$Q446="OK",$Q446="Not set",NOT(ISNUMBER($G446))),"",ROUND($G446*IF($Q446="Danger",Lists!$M$15,Lists!$M$16),0))</f>
        <v/>
      </c>
      <c r="V446" s="22" t="str">
        <f aca="false">IF($U446="","",IF(OR($Q446="Danger",$U446&gt;=Lists!$M$10),"P1",IF($U446&gt;=Lists!$M$11,"P2","P3")))</f>
        <v/>
      </c>
      <c r="W446" s="24" t="str">
        <f aca="false">IF(OR($V446="",$B446=""),"",$B446+INDEX(Lists!$N$10:$N$12,MATCH($V446,Lists!$L$10:$L$12,0)))</f>
        <v/>
      </c>
      <c r="X446" s="19"/>
      <c r="Y446" s="19"/>
      <c r="Z446" s="19"/>
      <c r="AA446" s="21"/>
      <c r="AB446" s="19"/>
      <c r="AC446" s="22" t="str">
        <f aca="true">IF(OR($U446="",$B446=""),"",IF($AA446&lt;&gt;"",$AA446-$B446,TODAY()-$B446))</f>
        <v/>
      </c>
      <c r="AD446" s="22" t="str">
        <f aca="true">IF($W446="","",IF($Y446="Closed",IF($AA446="","Closed",IF($AA446&lt;=$W446,"Closed on time","Closed late")),IF(TODAY()&gt;$W446,"Overdue","Within time")))</f>
        <v/>
      </c>
      <c r="AE446" s="6"/>
      <c r="AF446" s="19"/>
      <c r="AG446" s="19"/>
      <c r="AH446" s="19"/>
      <c r="AI446" s="19"/>
      <c r="AJ446" s="19"/>
    </row>
    <row r="447" customFormat="false" ht="15" hidden="false" customHeight="false" outlineLevel="0" collapsed="false">
      <c r="A447" s="22" t="str">
        <f aca="false">IF($C447="","","R"&amp;TEXT(ROW()-4,"00000"))</f>
        <v/>
      </c>
      <c r="B447" s="21"/>
      <c r="C447" s="19"/>
      <c r="D447" s="22" t="str">
        <f aca="false">IF($C447="","",IFERROR(INDEX(Asset_Register!$C$5:$C$1000,MATCH($C447,Asset_Register!$A$5:$A$1000,0)),"Not in register"))</f>
        <v/>
      </c>
      <c r="E447" s="22" t="str">
        <f aca="false">IF($C447="","",IFERROR(INDEX(Asset_Register!$D$5:$D$1000,MATCH($C447,Asset_Register!$A$5:$A$1000,0)),"Not in register"))</f>
        <v/>
      </c>
      <c r="F447" s="22" t="str">
        <f aca="false">IF($C447="","",IFERROR(INDEX(Asset_Register!$R$5:$R$1000,MATCH($C447,Asset_Register!$A$5:$A$1000,0)),"Not in register"))</f>
        <v/>
      </c>
      <c r="G447" s="22" t="str">
        <f aca="false">IF($C447="","",IFERROR(INDEX(Asset_Register!$Q$5:$Q$1000,MATCH($C447,Asset_Register!$A$5:$A$1000,0)),"Not in register"))</f>
        <v/>
      </c>
      <c r="H447" s="19"/>
      <c r="I447" s="19"/>
      <c r="J447" s="6"/>
      <c r="K447" s="19"/>
      <c r="L447" s="19"/>
      <c r="M447" s="19"/>
      <c r="N447" s="19"/>
      <c r="O447" s="19"/>
      <c r="P447" s="19"/>
      <c r="Q447" s="22" t="str">
        <f aca="false">IF($C447="","",IF($P447&lt;&gt;"",$P447,IF(AND(ISNUMBER($K447),ISNUMBER($M447),ISNUMBER($N447)),IF($O447="Lower is worse",IF($K447&lt;=$N447,"Danger",IF($K447&lt;=$M447,"Alert","OK")),IF($K447&gt;=$N447,"Danger",IF($K447&gt;=$M447,"Alert","OK"))),"Not set")))</f>
        <v/>
      </c>
      <c r="R447" s="22" t="str">
        <f aca="false">IF(OR($Q447="",$Q447="Not set"),"",MATCH($Q447,Lists!$F$2:$F$4,0)-1)</f>
        <v/>
      </c>
      <c r="S447" s="6"/>
      <c r="T447" s="6"/>
      <c r="U447" s="22" t="str">
        <f aca="false">IF(OR($Q447="",$Q447="OK",$Q447="Not set",NOT(ISNUMBER($G447))),"",ROUND($G447*IF($Q447="Danger",Lists!$M$15,Lists!$M$16),0))</f>
        <v/>
      </c>
      <c r="V447" s="22" t="str">
        <f aca="false">IF($U447="","",IF(OR($Q447="Danger",$U447&gt;=Lists!$M$10),"P1",IF($U447&gt;=Lists!$M$11,"P2","P3")))</f>
        <v/>
      </c>
      <c r="W447" s="24" t="str">
        <f aca="false">IF(OR($V447="",$B447=""),"",$B447+INDEX(Lists!$N$10:$N$12,MATCH($V447,Lists!$L$10:$L$12,0)))</f>
        <v/>
      </c>
      <c r="X447" s="19"/>
      <c r="Y447" s="19"/>
      <c r="Z447" s="19"/>
      <c r="AA447" s="21"/>
      <c r="AB447" s="19"/>
      <c r="AC447" s="22" t="str">
        <f aca="true">IF(OR($U447="",$B447=""),"",IF($AA447&lt;&gt;"",$AA447-$B447,TODAY()-$B447))</f>
        <v/>
      </c>
      <c r="AD447" s="22" t="str">
        <f aca="true">IF($W447="","",IF($Y447="Closed",IF($AA447="","Closed",IF($AA447&lt;=$W447,"Closed on time","Closed late")),IF(TODAY()&gt;$W447,"Overdue","Within time")))</f>
        <v/>
      </c>
      <c r="AE447" s="6"/>
      <c r="AF447" s="19"/>
      <c r="AG447" s="19"/>
      <c r="AH447" s="19"/>
      <c r="AI447" s="19"/>
      <c r="AJ447" s="19"/>
    </row>
    <row r="448" customFormat="false" ht="15" hidden="false" customHeight="false" outlineLevel="0" collapsed="false">
      <c r="A448" s="22" t="str">
        <f aca="false">IF($C448="","","R"&amp;TEXT(ROW()-4,"00000"))</f>
        <v/>
      </c>
      <c r="B448" s="21"/>
      <c r="C448" s="19"/>
      <c r="D448" s="22" t="str">
        <f aca="false">IF($C448="","",IFERROR(INDEX(Asset_Register!$C$5:$C$1000,MATCH($C448,Asset_Register!$A$5:$A$1000,0)),"Not in register"))</f>
        <v/>
      </c>
      <c r="E448" s="22" t="str">
        <f aca="false">IF($C448="","",IFERROR(INDEX(Asset_Register!$D$5:$D$1000,MATCH($C448,Asset_Register!$A$5:$A$1000,0)),"Not in register"))</f>
        <v/>
      </c>
      <c r="F448" s="22" t="str">
        <f aca="false">IF($C448="","",IFERROR(INDEX(Asset_Register!$R$5:$R$1000,MATCH($C448,Asset_Register!$A$5:$A$1000,0)),"Not in register"))</f>
        <v/>
      </c>
      <c r="G448" s="22" t="str">
        <f aca="false">IF($C448="","",IFERROR(INDEX(Asset_Register!$Q$5:$Q$1000,MATCH($C448,Asset_Register!$A$5:$A$1000,0)),"Not in register"))</f>
        <v/>
      </c>
      <c r="H448" s="19"/>
      <c r="I448" s="19"/>
      <c r="J448" s="6"/>
      <c r="K448" s="19"/>
      <c r="L448" s="19"/>
      <c r="M448" s="19"/>
      <c r="N448" s="19"/>
      <c r="O448" s="19"/>
      <c r="P448" s="19"/>
      <c r="Q448" s="22" t="str">
        <f aca="false">IF($C448="","",IF($P448&lt;&gt;"",$P448,IF(AND(ISNUMBER($K448),ISNUMBER($M448),ISNUMBER($N448)),IF($O448="Lower is worse",IF($K448&lt;=$N448,"Danger",IF($K448&lt;=$M448,"Alert","OK")),IF($K448&gt;=$N448,"Danger",IF($K448&gt;=$M448,"Alert","OK"))),"Not set")))</f>
        <v/>
      </c>
      <c r="R448" s="22" t="str">
        <f aca="false">IF(OR($Q448="",$Q448="Not set"),"",MATCH($Q448,Lists!$F$2:$F$4,0)-1)</f>
        <v/>
      </c>
      <c r="S448" s="6"/>
      <c r="T448" s="6"/>
      <c r="U448" s="22" t="str">
        <f aca="false">IF(OR($Q448="",$Q448="OK",$Q448="Not set",NOT(ISNUMBER($G448))),"",ROUND($G448*IF($Q448="Danger",Lists!$M$15,Lists!$M$16),0))</f>
        <v/>
      </c>
      <c r="V448" s="22" t="str">
        <f aca="false">IF($U448="","",IF(OR($Q448="Danger",$U448&gt;=Lists!$M$10),"P1",IF($U448&gt;=Lists!$M$11,"P2","P3")))</f>
        <v/>
      </c>
      <c r="W448" s="24" t="str">
        <f aca="false">IF(OR($V448="",$B448=""),"",$B448+INDEX(Lists!$N$10:$N$12,MATCH($V448,Lists!$L$10:$L$12,0)))</f>
        <v/>
      </c>
      <c r="X448" s="19"/>
      <c r="Y448" s="19"/>
      <c r="Z448" s="19"/>
      <c r="AA448" s="21"/>
      <c r="AB448" s="19"/>
      <c r="AC448" s="22" t="str">
        <f aca="true">IF(OR($U448="",$B448=""),"",IF($AA448&lt;&gt;"",$AA448-$B448,TODAY()-$B448))</f>
        <v/>
      </c>
      <c r="AD448" s="22" t="str">
        <f aca="true">IF($W448="","",IF($Y448="Closed",IF($AA448="","Closed",IF($AA448&lt;=$W448,"Closed on time","Closed late")),IF(TODAY()&gt;$W448,"Overdue","Within time")))</f>
        <v/>
      </c>
      <c r="AE448" s="6"/>
      <c r="AF448" s="19"/>
      <c r="AG448" s="19"/>
      <c r="AH448" s="19"/>
      <c r="AI448" s="19"/>
      <c r="AJ448" s="19"/>
    </row>
    <row r="449" customFormat="false" ht="15" hidden="false" customHeight="false" outlineLevel="0" collapsed="false">
      <c r="A449" s="22" t="str">
        <f aca="false">IF($C449="","","R"&amp;TEXT(ROW()-4,"00000"))</f>
        <v/>
      </c>
      <c r="B449" s="21"/>
      <c r="C449" s="19"/>
      <c r="D449" s="22" t="str">
        <f aca="false">IF($C449="","",IFERROR(INDEX(Asset_Register!$C$5:$C$1000,MATCH($C449,Asset_Register!$A$5:$A$1000,0)),"Not in register"))</f>
        <v/>
      </c>
      <c r="E449" s="22" t="str">
        <f aca="false">IF($C449="","",IFERROR(INDEX(Asset_Register!$D$5:$D$1000,MATCH($C449,Asset_Register!$A$5:$A$1000,0)),"Not in register"))</f>
        <v/>
      </c>
      <c r="F449" s="22" t="str">
        <f aca="false">IF($C449="","",IFERROR(INDEX(Asset_Register!$R$5:$R$1000,MATCH($C449,Asset_Register!$A$5:$A$1000,0)),"Not in register"))</f>
        <v/>
      </c>
      <c r="G449" s="22" t="str">
        <f aca="false">IF($C449="","",IFERROR(INDEX(Asset_Register!$Q$5:$Q$1000,MATCH($C449,Asset_Register!$A$5:$A$1000,0)),"Not in register"))</f>
        <v/>
      </c>
      <c r="H449" s="19"/>
      <c r="I449" s="19"/>
      <c r="J449" s="6"/>
      <c r="K449" s="19"/>
      <c r="L449" s="19"/>
      <c r="M449" s="19"/>
      <c r="N449" s="19"/>
      <c r="O449" s="19"/>
      <c r="P449" s="19"/>
      <c r="Q449" s="22" t="str">
        <f aca="false">IF($C449="","",IF($P449&lt;&gt;"",$P449,IF(AND(ISNUMBER($K449),ISNUMBER($M449),ISNUMBER($N449)),IF($O449="Lower is worse",IF($K449&lt;=$N449,"Danger",IF($K449&lt;=$M449,"Alert","OK")),IF($K449&gt;=$N449,"Danger",IF($K449&gt;=$M449,"Alert","OK"))),"Not set")))</f>
        <v/>
      </c>
      <c r="R449" s="22" t="str">
        <f aca="false">IF(OR($Q449="",$Q449="Not set"),"",MATCH($Q449,Lists!$F$2:$F$4,0)-1)</f>
        <v/>
      </c>
      <c r="S449" s="6"/>
      <c r="T449" s="6"/>
      <c r="U449" s="22" t="str">
        <f aca="false">IF(OR($Q449="",$Q449="OK",$Q449="Not set",NOT(ISNUMBER($G449))),"",ROUND($G449*IF($Q449="Danger",Lists!$M$15,Lists!$M$16),0))</f>
        <v/>
      </c>
      <c r="V449" s="22" t="str">
        <f aca="false">IF($U449="","",IF(OR($Q449="Danger",$U449&gt;=Lists!$M$10),"P1",IF($U449&gt;=Lists!$M$11,"P2","P3")))</f>
        <v/>
      </c>
      <c r="W449" s="24" t="str">
        <f aca="false">IF(OR($V449="",$B449=""),"",$B449+INDEX(Lists!$N$10:$N$12,MATCH($V449,Lists!$L$10:$L$12,0)))</f>
        <v/>
      </c>
      <c r="X449" s="19"/>
      <c r="Y449" s="19"/>
      <c r="Z449" s="19"/>
      <c r="AA449" s="21"/>
      <c r="AB449" s="19"/>
      <c r="AC449" s="22" t="str">
        <f aca="true">IF(OR($U449="",$B449=""),"",IF($AA449&lt;&gt;"",$AA449-$B449,TODAY()-$B449))</f>
        <v/>
      </c>
      <c r="AD449" s="22" t="str">
        <f aca="true">IF($W449="","",IF($Y449="Closed",IF($AA449="","Closed",IF($AA449&lt;=$W449,"Closed on time","Closed late")),IF(TODAY()&gt;$W449,"Overdue","Within time")))</f>
        <v/>
      </c>
      <c r="AE449" s="6"/>
      <c r="AF449" s="19"/>
      <c r="AG449" s="19"/>
      <c r="AH449" s="19"/>
      <c r="AI449" s="19"/>
      <c r="AJ449" s="19"/>
    </row>
    <row r="450" customFormat="false" ht="15" hidden="false" customHeight="false" outlineLevel="0" collapsed="false">
      <c r="A450" s="22" t="str">
        <f aca="false">IF($C450="","","R"&amp;TEXT(ROW()-4,"00000"))</f>
        <v/>
      </c>
      <c r="B450" s="21"/>
      <c r="C450" s="19"/>
      <c r="D450" s="22" t="str">
        <f aca="false">IF($C450="","",IFERROR(INDEX(Asset_Register!$C$5:$C$1000,MATCH($C450,Asset_Register!$A$5:$A$1000,0)),"Not in register"))</f>
        <v/>
      </c>
      <c r="E450" s="22" t="str">
        <f aca="false">IF($C450="","",IFERROR(INDEX(Asset_Register!$D$5:$D$1000,MATCH($C450,Asset_Register!$A$5:$A$1000,0)),"Not in register"))</f>
        <v/>
      </c>
      <c r="F450" s="22" t="str">
        <f aca="false">IF($C450="","",IFERROR(INDEX(Asset_Register!$R$5:$R$1000,MATCH($C450,Asset_Register!$A$5:$A$1000,0)),"Not in register"))</f>
        <v/>
      </c>
      <c r="G450" s="22" t="str">
        <f aca="false">IF($C450="","",IFERROR(INDEX(Asset_Register!$Q$5:$Q$1000,MATCH($C450,Asset_Register!$A$5:$A$1000,0)),"Not in register"))</f>
        <v/>
      </c>
      <c r="H450" s="19"/>
      <c r="I450" s="19"/>
      <c r="J450" s="6"/>
      <c r="K450" s="19"/>
      <c r="L450" s="19"/>
      <c r="M450" s="19"/>
      <c r="N450" s="19"/>
      <c r="O450" s="19"/>
      <c r="P450" s="19"/>
      <c r="Q450" s="22" t="str">
        <f aca="false">IF($C450="","",IF($P450&lt;&gt;"",$P450,IF(AND(ISNUMBER($K450),ISNUMBER($M450),ISNUMBER($N450)),IF($O450="Lower is worse",IF($K450&lt;=$N450,"Danger",IF($K450&lt;=$M450,"Alert","OK")),IF($K450&gt;=$N450,"Danger",IF($K450&gt;=$M450,"Alert","OK"))),"Not set")))</f>
        <v/>
      </c>
      <c r="R450" s="22" t="str">
        <f aca="false">IF(OR($Q450="",$Q450="Not set"),"",MATCH($Q450,Lists!$F$2:$F$4,0)-1)</f>
        <v/>
      </c>
      <c r="S450" s="6"/>
      <c r="T450" s="6"/>
      <c r="U450" s="22" t="str">
        <f aca="false">IF(OR($Q450="",$Q450="OK",$Q450="Not set",NOT(ISNUMBER($G450))),"",ROUND($G450*IF($Q450="Danger",Lists!$M$15,Lists!$M$16),0))</f>
        <v/>
      </c>
      <c r="V450" s="22" t="str">
        <f aca="false">IF($U450="","",IF(OR($Q450="Danger",$U450&gt;=Lists!$M$10),"P1",IF($U450&gt;=Lists!$M$11,"P2","P3")))</f>
        <v/>
      </c>
      <c r="W450" s="24" t="str">
        <f aca="false">IF(OR($V450="",$B450=""),"",$B450+INDEX(Lists!$N$10:$N$12,MATCH($V450,Lists!$L$10:$L$12,0)))</f>
        <v/>
      </c>
      <c r="X450" s="19"/>
      <c r="Y450" s="19"/>
      <c r="Z450" s="19"/>
      <c r="AA450" s="21"/>
      <c r="AB450" s="19"/>
      <c r="AC450" s="22" t="str">
        <f aca="true">IF(OR($U450="",$B450=""),"",IF($AA450&lt;&gt;"",$AA450-$B450,TODAY()-$B450))</f>
        <v/>
      </c>
      <c r="AD450" s="22" t="str">
        <f aca="true">IF($W450="","",IF($Y450="Closed",IF($AA450="","Closed",IF($AA450&lt;=$W450,"Closed on time","Closed late")),IF(TODAY()&gt;$W450,"Overdue","Within time")))</f>
        <v/>
      </c>
      <c r="AE450" s="6"/>
      <c r="AF450" s="19"/>
      <c r="AG450" s="19"/>
      <c r="AH450" s="19"/>
      <c r="AI450" s="19"/>
      <c r="AJ450" s="19"/>
    </row>
    <row r="451" customFormat="false" ht="15" hidden="false" customHeight="false" outlineLevel="0" collapsed="false">
      <c r="A451" s="22" t="str">
        <f aca="false">IF($C451="","","R"&amp;TEXT(ROW()-4,"00000"))</f>
        <v/>
      </c>
      <c r="B451" s="21"/>
      <c r="C451" s="19"/>
      <c r="D451" s="22" t="str">
        <f aca="false">IF($C451="","",IFERROR(INDEX(Asset_Register!$C$5:$C$1000,MATCH($C451,Asset_Register!$A$5:$A$1000,0)),"Not in register"))</f>
        <v/>
      </c>
      <c r="E451" s="22" t="str">
        <f aca="false">IF($C451="","",IFERROR(INDEX(Asset_Register!$D$5:$D$1000,MATCH($C451,Asset_Register!$A$5:$A$1000,0)),"Not in register"))</f>
        <v/>
      </c>
      <c r="F451" s="22" t="str">
        <f aca="false">IF($C451="","",IFERROR(INDEX(Asset_Register!$R$5:$R$1000,MATCH($C451,Asset_Register!$A$5:$A$1000,0)),"Not in register"))</f>
        <v/>
      </c>
      <c r="G451" s="22" t="str">
        <f aca="false">IF($C451="","",IFERROR(INDEX(Asset_Register!$Q$5:$Q$1000,MATCH($C451,Asset_Register!$A$5:$A$1000,0)),"Not in register"))</f>
        <v/>
      </c>
      <c r="H451" s="19"/>
      <c r="I451" s="19"/>
      <c r="J451" s="6"/>
      <c r="K451" s="19"/>
      <c r="L451" s="19"/>
      <c r="M451" s="19"/>
      <c r="N451" s="19"/>
      <c r="O451" s="19"/>
      <c r="P451" s="19"/>
      <c r="Q451" s="22" t="str">
        <f aca="false">IF($C451="","",IF($P451&lt;&gt;"",$P451,IF(AND(ISNUMBER($K451),ISNUMBER($M451),ISNUMBER($N451)),IF($O451="Lower is worse",IF($K451&lt;=$N451,"Danger",IF($K451&lt;=$M451,"Alert","OK")),IF($K451&gt;=$N451,"Danger",IF($K451&gt;=$M451,"Alert","OK"))),"Not set")))</f>
        <v/>
      </c>
      <c r="R451" s="22" t="str">
        <f aca="false">IF(OR($Q451="",$Q451="Not set"),"",MATCH($Q451,Lists!$F$2:$F$4,0)-1)</f>
        <v/>
      </c>
      <c r="S451" s="6"/>
      <c r="T451" s="6"/>
      <c r="U451" s="22" t="str">
        <f aca="false">IF(OR($Q451="",$Q451="OK",$Q451="Not set",NOT(ISNUMBER($G451))),"",ROUND($G451*IF($Q451="Danger",Lists!$M$15,Lists!$M$16),0))</f>
        <v/>
      </c>
      <c r="V451" s="22" t="str">
        <f aca="false">IF($U451="","",IF(OR($Q451="Danger",$U451&gt;=Lists!$M$10),"P1",IF($U451&gt;=Lists!$M$11,"P2","P3")))</f>
        <v/>
      </c>
      <c r="W451" s="24" t="str">
        <f aca="false">IF(OR($V451="",$B451=""),"",$B451+INDEX(Lists!$N$10:$N$12,MATCH($V451,Lists!$L$10:$L$12,0)))</f>
        <v/>
      </c>
      <c r="X451" s="19"/>
      <c r="Y451" s="19"/>
      <c r="Z451" s="19"/>
      <c r="AA451" s="21"/>
      <c r="AB451" s="19"/>
      <c r="AC451" s="22" t="str">
        <f aca="true">IF(OR($U451="",$B451=""),"",IF($AA451&lt;&gt;"",$AA451-$B451,TODAY()-$B451))</f>
        <v/>
      </c>
      <c r="AD451" s="22" t="str">
        <f aca="true">IF($W451="","",IF($Y451="Closed",IF($AA451="","Closed",IF($AA451&lt;=$W451,"Closed on time","Closed late")),IF(TODAY()&gt;$W451,"Overdue","Within time")))</f>
        <v/>
      </c>
      <c r="AE451" s="6"/>
      <c r="AF451" s="19"/>
      <c r="AG451" s="19"/>
      <c r="AH451" s="19"/>
      <c r="AI451" s="19"/>
      <c r="AJ451" s="19"/>
    </row>
    <row r="452" customFormat="false" ht="15" hidden="false" customHeight="false" outlineLevel="0" collapsed="false">
      <c r="A452" s="22" t="str">
        <f aca="false">IF($C452="","","R"&amp;TEXT(ROW()-4,"00000"))</f>
        <v/>
      </c>
      <c r="B452" s="21"/>
      <c r="C452" s="19"/>
      <c r="D452" s="22" t="str">
        <f aca="false">IF($C452="","",IFERROR(INDEX(Asset_Register!$C$5:$C$1000,MATCH($C452,Asset_Register!$A$5:$A$1000,0)),"Not in register"))</f>
        <v/>
      </c>
      <c r="E452" s="22" t="str">
        <f aca="false">IF($C452="","",IFERROR(INDEX(Asset_Register!$D$5:$D$1000,MATCH($C452,Asset_Register!$A$5:$A$1000,0)),"Not in register"))</f>
        <v/>
      </c>
      <c r="F452" s="22" t="str">
        <f aca="false">IF($C452="","",IFERROR(INDEX(Asset_Register!$R$5:$R$1000,MATCH($C452,Asset_Register!$A$5:$A$1000,0)),"Not in register"))</f>
        <v/>
      </c>
      <c r="G452" s="22" t="str">
        <f aca="false">IF($C452="","",IFERROR(INDEX(Asset_Register!$Q$5:$Q$1000,MATCH($C452,Asset_Register!$A$5:$A$1000,0)),"Not in register"))</f>
        <v/>
      </c>
      <c r="H452" s="19"/>
      <c r="I452" s="19"/>
      <c r="J452" s="6"/>
      <c r="K452" s="19"/>
      <c r="L452" s="19"/>
      <c r="M452" s="19"/>
      <c r="N452" s="19"/>
      <c r="O452" s="19"/>
      <c r="P452" s="19"/>
      <c r="Q452" s="22" t="str">
        <f aca="false">IF($C452="","",IF($P452&lt;&gt;"",$P452,IF(AND(ISNUMBER($K452),ISNUMBER($M452),ISNUMBER($N452)),IF($O452="Lower is worse",IF($K452&lt;=$N452,"Danger",IF($K452&lt;=$M452,"Alert","OK")),IF($K452&gt;=$N452,"Danger",IF($K452&gt;=$M452,"Alert","OK"))),"Not set")))</f>
        <v/>
      </c>
      <c r="R452" s="22" t="str">
        <f aca="false">IF(OR($Q452="",$Q452="Not set"),"",MATCH($Q452,Lists!$F$2:$F$4,0)-1)</f>
        <v/>
      </c>
      <c r="S452" s="6"/>
      <c r="T452" s="6"/>
      <c r="U452" s="22" t="str">
        <f aca="false">IF(OR($Q452="",$Q452="OK",$Q452="Not set",NOT(ISNUMBER($G452))),"",ROUND($G452*IF($Q452="Danger",Lists!$M$15,Lists!$M$16),0))</f>
        <v/>
      </c>
      <c r="V452" s="22" t="str">
        <f aca="false">IF($U452="","",IF(OR($Q452="Danger",$U452&gt;=Lists!$M$10),"P1",IF($U452&gt;=Lists!$M$11,"P2","P3")))</f>
        <v/>
      </c>
      <c r="W452" s="24" t="str">
        <f aca="false">IF(OR($V452="",$B452=""),"",$B452+INDEX(Lists!$N$10:$N$12,MATCH($V452,Lists!$L$10:$L$12,0)))</f>
        <v/>
      </c>
      <c r="X452" s="19"/>
      <c r="Y452" s="19"/>
      <c r="Z452" s="19"/>
      <c r="AA452" s="21"/>
      <c r="AB452" s="19"/>
      <c r="AC452" s="22" t="str">
        <f aca="true">IF(OR($U452="",$B452=""),"",IF($AA452&lt;&gt;"",$AA452-$B452,TODAY()-$B452))</f>
        <v/>
      </c>
      <c r="AD452" s="22" t="str">
        <f aca="true">IF($W452="","",IF($Y452="Closed",IF($AA452="","Closed",IF($AA452&lt;=$W452,"Closed on time","Closed late")),IF(TODAY()&gt;$W452,"Overdue","Within time")))</f>
        <v/>
      </c>
      <c r="AE452" s="6"/>
      <c r="AF452" s="19"/>
      <c r="AG452" s="19"/>
      <c r="AH452" s="19"/>
      <c r="AI452" s="19"/>
      <c r="AJ452" s="19"/>
    </row>
    <row r="453" customFormat="false" ht="15" hidden="false" customHeight="false" outlineLevel="0" collapsed="false">
      <c r="A453" s="22" t="str">
        <f aca="false">IF($C453="","","R"&amp;TEXT(ROW()-4,"00000"))</f>
        <v/>
      </c>
      <c r="B453" s="21"/>
      <c r="C453" s="19"/>
      <c r="D453" s="22" t="str">
        <f aca="false">IF($C453="","",IFERROR(INDEX(Asset_Register!$C$5:$C$1000,MATCH($C453,Asset_Register!$A$5:$A$1000,0)),"Not in register"))</f>
        <v/>
      </c>
      <c r="E453" s="22" t="str">
        <f aca="false">IF($C453="","",IFERROR(INDEX(Asset_Register!$D$5:$D$1000,MATCH($C453,Asset_Register!$A$5:$A$1000,0)),"Not in register"))</f>
        <v/>
      </c>
      <c r="F453" s="22" t="str">
        <f aca="false">IF($C453="","",IFERROR(INDEX(Asset_Register!$R$5:$R$1000,MATCH($C453,Asset_Register!$A$5:$A$1000,0)),"Not in register"))</f>
        <v/>
      </c>
      <c r="G453" s="22" t="str">
        <f aca="false">IF($C453="","",IFERROR(INDEX(Asset_Register!$Q$5:$Q$1000,MATCH($C453,Asset_Register!$A$5:$A$1000,0)),"Not in register"))</f>
        <v/>
      </c>
      <c r="H453" s="19"/>
      <c r="I453" s="19"/>
      <c r="J453" s="6"/>
      <c r="K453" s="19"/>
      <c r="L453" s="19"/>
      <c r="M453" s="19"/>
      <c r="N453" s="19"/>
      <c r="O453" s="19"/>
      <c r="P453" s="19"/>
      <c r="Q453" s="22" t="str">
        <f aca="false">IF($C453="","",IF($P453&lt;&gt;"",$P453,IF(AND(ISNUMBER($K453),ISNUMBER($M453),ISNUMBER($N453)),IF($O453="Lower is worse",IF($K453&lt;=$N453,"Danger",IF($K453&lt;=$M453,"Alert","OK")),IF($K453&gt;=$N453,"Danger",IF($K453&gt;=$M453,"Alert","OK"))),"Not set")))</f>
        <v/>
      </c>
      <c r="R453" s="22" t="str">
        <f aca="false">IF(OR($Q453="",$Q453="Not set"),"",MATCH($Q453,Lists!$F$2:$F$4,0)-1)</f>
        <v/>
      </c>
      <c r="S453" s="6"/>
      <c r="T453" s="6"/>
      <c r="U453" s="22" t="str">
        <f aca="false">IF(OR($Q453="",$Q453="OK",$Q453="Not set",NOT(ISNUMBER($G453))),"",ROUND($G453*IF($Q453="Danger",Lists!$M$15,Lists!$M$16),0))</f>
        <v/>
      </c>
      <c r="V453" s="22" t="str">
        <f aca="false">IF($U453="","",IF(OR($Q453="Danger",$U453&gt;=Lists!$M$10),"P1",IF($U453&gt;=Lists!$M$11,"P2","P3")))</f>
        <v/>
      </c>
      <c r="W453" s="24" t="str">
        <f aca="false">IF(OR($V453="",$B453=""),"",$B453+INDEX(Lists!$N$10:$N$12,MATCH($V453,Lists!$L$10:$L$12,0)))</f>
        <v/>
      </c>
      <c r="X453" s="19"/>
      <c r="Y453" s="19"/>
      <c r="Z453" s="19"/>
      <c r="AA453" s="21"/>
      <c r="AB453" s="19"/>
      <c r="AC453" s="22" t="str">
        <f aca="true">IF(OR($U453="",$B453=""),"",IF($AA453&lt;&gt;"",$AA453-$B453,TODAY()-$B453))</f>
        <v/>
      </c>
      <c r="AD453" s="22" t="str">
        <f aca="true">IF($W453="","",IF($Y453="Closed",IF($AA453="","Closed",IF($AA453&lt;=$W453,"Closed on time","Closed late")),IF(TODAY()&gt;$W453,"Overdue","Within time")))</f>
        <v/>
      </c>
      <c r="AE453" s="6"/>
      <c r="AF453" s="19"/>
      <c r="AG453" s="19"/>
      <c r="AH453" s="19"/>
      <c r="AI453" s="19"/>
      <c r="AJ453" s="19"/>
    </row>
    <row r="454" customFormat="false" ht="15" hidden="false" customHeight="false" outlineLevel="0" collapsed="false">
      <c r="A454" s="22" t="str">
        <f aca="false">IF($C454="","","R"&amp;TEXT(ROW()-4,"00000"))</f>
        <v/>
      </c>
      <c r="B454" s="21"/>
      <c r="C454" s="19"/>
      <c r="D454" s="22" t="str">
        <f aca="false">IF($C454="","",IFERROR(INDEX(Asset_Register!$C$5:$C$1000,MATCH($C454,Asset_Register!$A$5:$A$1000,0)),"Not in register"))</f>
        <v/>
      </c>
      <c r="E454" s="22" t="str">
        <f aca="false">IF($C454="","",IFERROR(INDEX(Asset_Register!$D$5:$D$1000,MATCH($C454,Asset_Register!$A$5:$A$1000,0)),"Not in register"))</f>
        <v/>
      </c>
      <c r="F454" s="22" t="str">
        <f aca="false">IF($C454="","",IFERROR(INDEX(Asset_Register!$R$5:$R$1000,MATCH($C454,Asset_Register!$A$5:$A$1000,0)),"Not in register"))</f>
        <v/>
      </c>
      <c r="G454" s="22" t="str">
        <f aca="false">IF($C454="","",IFERROR(INDEX(Asset_Register!$Q$5:$Q$1000,MATCH($C454,Asset_Register!$A$5:$A$1000,0)),"Not in register"))</f>
        <v/>
      </c>
      <c r="H454" s="19"/>
      <c r="I454" s="19"/>
      <c r="J454" s="6"/>
      <c r="K454" s="19"/>
      <c r="L454" s="19"/>
      <c r="M454" s="19"/>
      <c r="N454" s="19"/>
      <c r="O454" s="19"/>
      <c r="P454" s="19"/>
      <c r="Q454" s="22" t="str">
        <f aca="false">IF($C454="","",IF($P454&lt;&gt;"",$P454,IF(AND(ISNUMBER($K454),ISNUMBER($M454),ISNUMBER($N454)),IF($O454="Lower is worse",IF($K454&lt;=$N454,"Danger",IF($K454&lt;=$M454,"Alert","OK")),IF($K454&gt;=$N454,"Danger",IF($K454&gt;=$M454,"Alert","OK"))),"Not set")))</f>
        <v/>
      </c>
      <c r="R454" s="22" t="str">
        <f aca="false">IF(OR($Q454="",$Q454="Not set"),"",MATCH($Q454,Lists!$F$2:$F$4,0)-1)</f>
        <v/>
      </c>
      <c r="S454" s="6"/>
      <c r="T454" s="6"/>
      <c r="U454" s="22" t="str">
        <f aca="false">IF(OR($Q454="",$Q454="OK",$Q454="Not set",NOT(ISNUMBER($G454))),"",ROUND($G454*IF($Q454="Danger",Lists!$M$15,Lists!$M$16),0))</f>
        <v/>
      </c>
      <c r="V454" s="22" t="str">
        <f aca="false">IF($U454="","",IF(OR($Q454="Danger",$U454&gt;=Lists!$M$10),"P1",IF($U454&gt;=Lists!$M$11,"P2","P3")))</f>
        <v/>
      </c>
      <c r="W454" s="24" t="str">
        <f aca="false">IF(OR($V454="",$B454=""),"",$B454+INDEX(Lists!$N$10:$N$12,MATCH($V454,Lists!$L$10:$L$12,0)))</f>
        <v/>
      </c>
      <c r="X454" s="19"/>
      <c r="Y454" s="19"/>
      <c r="Z454" s="19"/>
      <c r="AA454" s="21"/>
      <c r="AB454" s="19"/>
      <c r="AC454" s="22" t="str">
        <f aca="true">IF(OR($U454="",$B454=""),"",IF($AA454&lt;&gt;"",$AA454-$B454,TODAY()-$B454))</f>
        <v/>
      </c>
      <c r="AD454" s="22" t="str">
        <f aca="true">IF($W454="","",IF($Y454="Closed",IF($AA454="","Closed",IF($AA454&lt;=$W454,"Closed on time","Closed late")),IF(TODAY()&gt;$W454,"Overdue","Within time")))</f>
        <v/>
      </c>
      <c r="AE454" s="6"/>
      <c r="AF454" s="19"/>
      <c r="AG454" s="19"/>
      <c r="AH454" s="19"/>
      <c r="AI454" s="19"/>
      <c r="AJ454" s="19"/>
    </row>
    <row r="455" customFormat="false" ht="15" hidden="false" customHeight="false" outlineLevel="0" collapsed="false">
      <c r="A455" s="22" t="str">
        <f aca="false">IF($C455="","","R"&amp;TEXT(ROW()-4,"00000"))</f>
        <v/>
      </c>
      <c r="B455" s="21"/>
      <c r="C455" s="19"/>
      <c r="D455" s="22" t="str">
        <f aca="false">IF($C455="","",IFERROR(INDEX(Asset_Register!$C$5:$C$1000,MATCH($C455,Asset_Register!$A$5:$A$1000,0)),"Not in register"))</f>
        <v/>
      </c>
      <c r="E455" s="22" t="str">
        <f aca="false">IF($C455="","",IFERROR(INDEX(Asset_Register!$D$5:$D$1000,MATCH($C455,Asset_Register!$A$5:$A$1000,0)),"Not in register"))</f>
        <v/>
      </c>
      <c r="F455" s="22" t="str">
        <f aca="false">IF($C455="","",IFERROR(INDEX(Asset_Register!$R$5:$R$1000,MATCH($C455,Asset_Register!$A$5:$A$1000,0)),"Not in register"))</f>
        <v/>
      </c>
      <c r="G455" s="22" t="str">
        <f aca="false">IF($C455="","",IFERROR(INDEX(Asset_Register!$Q$5:$Q$1000,MATCH($C455,Asset_Register!$A$5:$A$1000,0)),"Not in register"))</f>
        <v/>
      </c>
      <c r="H455" s="19"/>
      <c r="I455" s="19"/>
      <c r="J455" s="6"/>
      <c r="K455" s="19"/>
      <c r="L455" s="19"/>
      <c r="M455" s="19"/>
      <c r="N455" s="19"/>
      <c r="O455" s="19"/>
      <c r="P455" s="19"/>
      <c r="Q455" s="22" t="str">
        <f aca="false">IF($C455="","",IF($P455&lt;&gt;"",$P455,IF(AND(ISNUMBER($K455),ISNUMBER($M455),ISNUMBER($N455)),IF($O455="Lower is worse",IF($K455&lt;=$N455,"Danger",IF($K455&lt;=$M455,"Alert","OK")),IF($K455&gt;=$N455,"Danger",IF($K455&gt;=$M455,"Alert","OK"))),"Not set")))</f>
        <v/>
      </c>
      <c r="R455" s="22" t="str">
        <f aca="false">IF(OR($Q455="",$Q455="Not set"),"",MATCH($Q455,Lists!$F$2:$F$4,0)-1)</f>
        <v/>
      </c>
      <c r="S455" s="6"/>
      <c r="T455" s="6"/>
      <c r="U455" s="22" t="str">
        <f aca="false">IF(OR($Q455="",$Q455="OK",$Q455="Not set",NOT(ISNUMBER($G455))),"",ROUND($G455*IF($Q455="Danger",Lists!$M$15,Lists!$M$16),0))</f>
        <v/>
      </c>
      <c r="V455" s="22" t="str">
        <f aca="false">IF($U455="","",IF(OR($Q455="Danger",$U455&gt;=Lists!$M$10),"P1",IF($U455&gt;=Lists!$M$11,"P2","P3")))</f>
        <v/>
      </c>
      <c r="W455" s="24" t="str">
        <f aca="false">IF(OR($V455="",$B455=""),"",$B455+INDEX(Lists!$N$10:$N$12,MATCH($V455,Lists!$L$10:$L$12,0)))</f>
        <v/>
      </c>
      <c r="X455" s="19"/>
      <c r="Y455" s="19"/>
      <c r="Z455" s="19"/>
      <c r="AA455" s="21"/>
      <c r="AB455" s="19"/>
      <c r="AC455" s="22" t="str">
        <f aca="true">IF(OR($U455="",$B455=""),"",IF($AA455&lt;&gt;"",$AA455-$B455,TODAY()-$B455))</f>
        <v/>
      </c>
      <c r="AD455" s="22" t="str">
        <f aca="true">IF($W455="","",IF($Y455="Closed",IF($AA455="","Closed",IF($AA455&lt;=$W455,"Closed on time","Closed late")),IF(TODAY()&gt;$W455,"Overdue","Within time")))</f>
        <v/>
      </c>
      <c r="AE455" s="6"/>
      <c r="AF455" s="19"/>
      <c r="AG455" s="19"/>
      <c r="AH455" s="19"/>
      <c r="AI455" s="19"/>
      <c r="AJ455" s="19"/>
    </row>
    <row r="456" customFormat="false" ht="15" hidden="false" customHeight="false" outlineLevel="0" collapsed="false">
      <c r="A456" s="22" t="str">
        <f aca="false">IF($C456="","","R"&amp;TEXT(ROW()-4,"00000"))</f>
        <v/>
      </c>
      <c r="B456" s="21"/>
      <c r="C456" s="19"/>
      <c r="D456" s="22" t="str">
        <f aca="false">IF($C456="","",IFERROR(INDEX(Asset_Register!$C$5:$C$1000,MATCH($C456,Asset_Register!$A$5:$A$1000,0)),"Not in register"))</f>
        <v/>
      </c>
      <c r="E456" s="22" t="str">
        <f aca="false">IF($C456="","",IFERROR(INDEX(Asset_Register!$D$5:$D$1000,MATCH($C456,Asset_Register!$A$5:$A$1000,0)),"Not in register"))</f>
        <v/>
      </c>
      <c r="F456" s="22" t="str">
        <f aca="false">IF($C456="","",IFERROR(INDEX(Asset_Register!$R$5:$R$1000,MATCH($C456,Asset_Register!$A$5:$A$1000,0)),"Not in register"))</f>
        <v/>
      </c>
      <c r="G456" s="22" t="str">
        <f aca="false">IF($C456="","",IFERROR(INDEX(Asset_Register!$Q$5:$Q$1000,MATCH($C456,Asset_Register!$A$5:$A$1000,0)),"Not in register"))</f>
        <v/>
      </c>
      <c r="H456" s="19"/>
      <c r="I456" s="19"/>
      <c r="J456" s="6"/>
      <c r="K456" s="19"/>
      <c r="L456" s="19"/>
      <c r="M456" s="19"/>
      <c r="N456" s="19"/>
      <c r="O456" s="19"/>
      <c r="P456" s="19"/>
      <c r="Q456" s="22" t="str">
        <f aca="false">IF($C456="","",IF($P456&lt;&gt;"",$P456,IF(AND(ISNUMBER($K456),ISNUMBER($M456),ISNUMBER($N456)),IF($O456="Lower is worse",IF($K456&lt;=$N456,"Danger",IF($K456&lt;=$M456,"Alert","OK")),IF($K456&gt;=$N456,"Danger",IF($K456&gt;=$M456,"Alert","OK"))),"Not set")))</f>
        <v/>
      </c>
      <c r="R456" s="22" t="str">
        <f aca="false">IF(OR($Q456="",$Q456="Not set"),"",MATCH($Q456,Lists!$F$2:$F$4,0)-1)</f>
        <v/>
      </c>
      <c r="S456" s="6"/>
      <c r="T456" s="6"/>
      <c r="U456" s="22" t="str">
        <f aca="false">IF(OR($Q456="",$Q456="OK",$Q456="Not set",NOT(ISNUMBER($G456))),"",ROUND($G456*IF($Q456="Danger",Lists!$M$15,Lists!$M$16),0))</f>
        <v/>
      </c>
      <c r="V456" s="22" t="str">
        <f aca="false">IF($U456="","",IF(OR($Q456="Danger",$U456&gt;=Lists!$M$10),"P1",IF($U456&gt;=Lists!$M$11,"P2","P3")))</f>
        <v/>
      </c>
      <c r="W456" s="24" t="str">
        <f aca="false">IF(OR($V456="",$B456=""),"",$B456+INDEX(Lists!$N$10:$N$12,MATCH($V456,Lists!$L$10:$L$12,0)))</f>
        <v/>
      </c>
      <c r="X456" s="19"/>
      <c r="Y456" s="19"/>
      <c r="Z456" s="19"/>
      <c r="AA456" s="21"/>
      <c r="AB456" s="19"/>
      <c r="AC456" s="22" t="str">
        <f aca="true">IF(OR($U456="",$B456=""),"",IF($AA456&lt;&gt;"",$AA456-$B456,TODAY()-$B456))</f>
        <v/>
      </c>
      <c r="AD456" s="22" t="str">
        <f aca="true">IF($W456="","",IF($Y456="Closed",IF($AA456="","Closed",IF($AA456&lt;=$W456,"Closed on time","Closed late")),IF(TODAY()&gt;$W456,"Overdue","Within time")))</f>
        <v/>
      </c>
      <c r="AE456" s="6"/>
      <c r="AF456" s="19"/>
      <c r="AG456" s="19"/>
      <c r="AH456" s="19"/>
      <c r="AI456" s="19"/>
      <c r="AJ456" s="19"/>
    </row>
    <row r="457" customFormat="false" ht="15" hidden="false" customHeight="false" outlineLevel="0" collapsed="false">
      <c r="A457" s="22" t="str">
        <f aca="false">IF($C457="","","R"&amp;TEXT(ROW()-4,"00000"))</f>
        <v/>
      </c>
      <c r="B457" s="21"/>
      <c r="C457" s="19"/>
      <c r="D457" s="22" t="str">
        <f aca="false">IF($C457="","",IFERROR(INDEX(Asset_Register!$C$5:$C$1000,MATCH($C457,Asset_Register!$A$5:$A$1000,0)),"Not in register"))</f>
        <v/>
      </c>
      <c r="E457" s="22" t="str">
        <f aca="false">IF($C457="","",IFERROR(INDEX(Asset_Register!$D$5:$D$1000,MATCH($C457,Asset_Register!$A$5:$A$1000,0)),"Not in register"))</f>
        <v/>
      </c>
      <c r="F457" s="22" t="str">
        <f aca="false">IF($C457="","",IFERROR(INDEX(Asset_Register!$R$5:$R$1000,MATCH($C457,Asset_Register!$A$5:$A$1000,0)),"Not in register"))</f>
        <v/>
      </c>
      <c r="G457" s="22" t="str">
        <f aca="false">IF($C457="","",IFERROR(INDEX(Asset_Register!$Q$5:$Q$1000,MATCH($C457,Asset_Register!$A$5:$A$1000,0)),"Not in register"))</f>
        <v/>
      </c>
      <c r="H457" s="19"/>
      <c r="I457" s="19"/>
      <c r="J457" s="6"/>
      <c r="K457" s="19"/>
      <c r="L457" s="19"/>
      <c r="M457" s="19"/>
      <c r="N457" s="19"/>
      <c r="O457" s="19"/>
      <c r="P457" s="19"/>
      <c r="Q457" s="22" t="str">
        <f aca="false">IF($C457="","",IF($P457&lt;&gt;"",$P457,IF(AND(ISNUMBER($K457),ISNUMBER($M457),ISNUMBER($N457)),IF($O457="Lower is worse",IF($K457&lt;=$N457,"Danger",IF($K457&lt;=$M457,"Alert","OK")),IF($K457&gt;=$N457,"Danger",IF($K457&gt;=$M457,"Alert","OK"))),"Not set")))</f>
        <v/>
      </c>
      <c r="R457" s="22" t="str">
        <f aca="false">IF(OR($Q457="",$Q457="Not set"),"",MATCH($Q457,Lists!$F$2:$F$4,0)-1)</f>
        <v/>
      </c>
      <c r="S457" s="6"/>
      <c r="T457" s="6"/>
      <c r="U457" s="22" t="str">
        <f aca="false">IF(OR($Q457="",$Q457="OK",$Q457="Not set",NOT(ISNUMBER($G457))),"",ROUND($G457*IF($Q457="Danger",Lists!$M$15,Lists!$M$16),0))</f>
        <v/>
      </c>
      <c r="V457" s="22" t="str">
        <f aca="false">IF($U457="","",IF(OR($Q457="Danger",$U457&gt;=Lists!$M$10),"P1",IF($U457&gt;=Lists!$M$11,"P2","P3")))</f>
        <v/>
      </c>
      <c r="W457" s="24" t="str">
        <f aca="false">IF(OR($V457="",$B457=""),"",$B457+INDEX(Lists!$N$10:$N$12,MATCH($V457,Lists!$L$10:$L$12,0)))</f>
        <v/>
      </c>
      <c r="X457" s="19"/>
      <c r="Y457" s="19"/>
      <c r="Z457" s="19"/>
      <c r="AA457" s="21"/>
      <c r="AB457" s="19"/>
      <c r="AC457" s="22" t="str">
        <f aca="true">IF(OR($U457="",$B457=""),"",IF($AA457&lt;&gt;"",$AA457-$B457,TODAY()-$B457))</f>
        <v/>
      </c>
      <c r="AD457" s="22" t="str">
        <f aca="true">IF($W457="","",IF($Y457="Closed",IF($AA457="","Closed",IF($AA457&lt;=$W457,"Closed on time","Closed late")),IF(TODAY()&gt;$W457,"Overdue","Within time")))</f>
        <v/>
      </c>
      <c r="AE457" s="6"/>
      <c r="AF457" s="19"/>
      <c r="AG457" s="19"/>
      <c r="AH457" s="19"/>
      <c r="AI457" s="19"/>
      <c r="AJ457" s="19"/>
    </row>
    <row r="458" customFormat="false" ht="15" hidden="false" customHeight="false" outlineLevel="0" collapsed="false">
      <c r="A458" s="22" t="str">
        <f aca="false">IF($C458="","","R"&amp;TEXT(ROW()-4,"00000"))</f>
        <v/>
      </c>
      <c r="B458" s="21"/>
      <c r="C458" s="19"/>
      <c r="D458" s="22" t="str">
        <f aca="false">IF($C458="","",IFERROR(INDEX(Asset_Register!$C$5:$C$1000,MATCH($C458,Asset_Register!$A$5:$A$1000,0)),"Not in register"))</f>
        <v/>
      </c>
      <c r="E458" s="22" t="str">
        <f aca="false">IF($C458="","",IFERROR(INDEX(Asset_Register!$D$5:$D$1000,MATCH($C458,Asset_Register!$A$5:$A$1000,0)),"Not in register"))</f>
        <v/>
      </c>
      <c r="F458" s="22" t="str">
        <f aca="false">IF($C458="","",IFERROR(INDEX(Asset_Register!$R$5:$R$1000,MATCH($C458,Asset_Register!$A$5:$A$1000,0)),"Not in register"))</f>
        <v/>
      </c>
      <c r="G458" s="22" t="str">
        <f aca="false">IF($C458="","",IFERROR(INDEX(Asset_Register!$Q$5:$Q$1000,MATCH($C458,Asset_Register!$A$5:$A$1000,0)),"Not in register"))</f>
        <v/>
      </c>
      <c r="H458" s="19"/>
      <c r="I458" s="19"/>
      <c r="J458" s="6"/>
      <c r="K458" s="19"/>
      <c r="L458" s="19"/>
      <c r="M458" s="19"/>
      <c r="N458" s="19"/>
      <c r="O458" s="19"/>
      <c r="P458" s="19"/>
      <c r="Q458" s="22" t="str">
        <f aca="false">IF($C458="","",IF($P458&lt;&gt;"",$P458,IF(AND(ISNUMBER($K458),ISNUMBER($M458),ISNUMBER($N458)),IF($O458="Lower is worse",IF($K458&lt;=$N458,"Danger",IF($K458&lt;=$M458,"Alert","OK")),IF($K458&gt;=$N458,"Danger",IF($K458&gt;=$M458,"Alert","OK"))),"Not set")))</f>
        <v/>
      </c>
      <c r="R458" s="22" t="str">
        <f aca="false">IF(OR($Q458="",$Q458="Not set"),"",MATCH($Q458,Lists!$F$2:$F$4,0)-1)</f>
        <v/>
      </c>
      <c r="S458" s="6"/>
      <c r="T458" s="6"/>
      <c r="U458" s="22" t="str">
        <f aca="false">IF(OR($Q458="",$Q458="OK",$Q458="Not set",NOT(ISNUMBER($G458))),"",ROUND($G458*IF($Q458="Danger",Lists!$M$15,Lists!$M$16),0))</f>
        <v/>
      </c>
      <c r="V458" s="22" t="str">
        <f aca="false">IF($U458="","",IF(OR($Q458="Danger",$U458&gt;=Lists!$M$10),"P1",IF($U458&gt;=Lists!$M$11,"P2","P3")))</f>
        <v/>
      </c>
      <c r="W458" s="24" t="str">
        <f aca="false">IF(OR($V458="",$B458=""),"",$B458+INDEX(Lists!$N$10:$N$12,MATCH($V458,Lists!$L$10:$L$12,0)))</f>
        <v/>
      </c>
      <c r="X458" s="19"/>
      <c r="Y458" s="19"/>
      <c r="Z458" s="19"/>
      <c r="AA458" s="21"/>
      <c r="AB458" s="19"/>
      <c r="AC458" s="22" t="str">
        <f aca="true">IF(OR($U458="",$B458=""),"",IF($AA458&lt;&gt;"",$AA458-$B458,TODAY()-$B458))</f>
        <v/>
      </c>
      <c r="AD458" s="22" t="str">
        <f aca="true">IF($W458="","",IF($Y458="Closed",IF($AA458="","Closed",IF($AA458&lt;=$W458,"Closed on time","Closed late")),IF(TODAY()&gt;$W458,"Overdue","Within time")))</f>
        <v/>
      </c>
      <c r="AE458" s="6"/>
      <c r="AF458" s="19"/>
      <c r="AG458" s="19"/>
      <c r="AH458" s="19"/>
      <c r="AI458" s="19"/>
      <c r="AJ458" s="19"/>
    </row>
    <row r="459" customFormat="false" ht="15" hidden="false" customHeight="false" outlineLevel="0" collapsed="false">
      <c r="A459" s="22" t="str">
        <f aca="false">IF($C459="","","R"&amp;TEXT(ROW()-4,"00000"))</f>
        <v/>
      </c>
      <c r="B459" s="21"/>
      <c r="C459" s="19"/>
      <c r="D459" s="22" t="str">
        <f aca="false">IF($C459="","",IFERROR(INDEX(Asset_Register!$C$5:$C$1000,MATCH($C459,Asset_Register!$A$5:$A$1000,0)),"Not in register"))</f>
        <v/>
      </c>
      <c r="E459" s="22" t="str">
        <f aca="false">IF($C459="","",IFERROR(INDEX(Asset_Register!$D$5:$D$1000,MATCH($C459,Asset_Register!$A$5:$A$1000,0)),"Not in register"))</f>
        <v/>
      </c>
      <c r="F459" s="22" t="str">
        <f aca="false">IF($C459="","",IFERROR(INDEX(Asset_Register!$R$5:$R$1000,MATCH($C459,Asset_Register!$A$5:$A$1000,0)),"Not in register"))</f>
        <v/>
      </c>
      <c r="G459" s="22" t="str">
        <f aca="false">IF($C459="","",IFERROR(INDEX(Asset_Register!$Q$5:$Q$1000,MATCH($C459,Asset_Register!$A$5:$A$1000,0)),"Not in register"))</f>
        <v/>
      </c>
      <c r="H459" s="19"/>
      <c r="I459" s="19"/>
      <c r="J459" s="6"/>
      <c r="K459" s="19"/>
      <c r="L459" s="19"/>
      <c r="M459" s="19"/>
      <c r="N459" s="19"/>
      <c r="O459" s="19"/>
      <c r="P459" s="19"/>
      <c r="Q459" s="22" t="str">
        <f aca="false">IF($C459="","",IF($P459&lt;&gt;"",$P459,IF(AND(ISNUMBER($K459),ISNUMBER($M459),ISNUMBER($N459)),IF($O459="Lower is worse",IF($K459&lt;=$N459,"Danger",IF($K459&lt;=$M459,"Alert","OK")),IF($K459&gt;=$N459,"Danger",IF($K459&gt;=$M459,"Alert","OK"))),"Not set")))</f>
        <v/>
      </c>
      <c r="R459" s="22" t="str">
        <f aca="false">IF(OR($Q459="",$Q459="Not set"),"",MATCH($Q459,Lists!$F$2:$F$4,0)-1)</f>
        <v/>
      </c>
      <c r="S459" s="6"/>
      <c r="T459" s="6"/>
      <c r="U459" s="22" t="str">
        <f aca="false">IF(OR($Q459="",$Q459="OK",$Q459="Not set",NOT(ISNUMBER($G459))),"",ROUND($G459*IF($Q459="Danger",Lists!$M$15,Lists!$M$16),0))</f>
        <v/>
      </c>
      <c r="V459" s="22" t="str">
        <f aca="false">IF($U459="","",IF(OR($Q459="Danger",$U459&gt;=Lists!$M$10),"P1",IF($U459&gt;=Lists!$M$11,"P2","P3")))</f>
        <v/>
      </c>
      <c r="W459" s="24" t="str">
        <f aca="false">IF(OR($V459="",$B459=""),"",$B459+INDEX(Lists!$N$10:$N$12,MATCH($V459,Lists!$L$10:$L$12,0)))</f>
        <v/>
      </c>
      <c r="X459" s="19"/>
      <c r="Y459" s="19"/>
      <c r="Z459" s="19"/>
      <c r="AA459" s="21"/>
      <c r="AB459" s="19"/>
      <c r="AC459" s="22" t="str">
        <f aca="true">IF(OR($U459="",$B459=""),"",IF($AA459&lt;&gt;"",$AA459-$B459,TODAY()-$B459))</f>
        <v/>
      </c>
      <c r="AD459" s="22" t="str">
        <f aca="true">IF($W459="","",IF($Y459="Closed",IF($AA459="","Closed",IF($AA459&lt;=$W459,"Closed on time","Closed late")),IF(TODAY()&gt;$W459,"Overdue","Within time")))</f>
        <v/>
      </c>
      <c r="AE459" s="6"/>
      <c r="AF459" s="19"/>
      <c r="AG459" s="19"/>
      <c r="AH459" s="19"/>
      <c r="AI459" s="19"/>
      <c r="AJ459" s="19"/>
    </row>
    <row r="460" customFormat="false" ht="15" hidden="false" customHeight="false" outlineLevel="0" collapsed="false">
      <c r="A460" s="22" t="str">
        <f aca="false">IF($C460="","","R"&amp;TEXT(ROW()-4,"00000"))</f>
        <v/>
      </c>
      <c r="B460" s="21"/>
      <c r="C460" s="19"/>
      <c r="D460" s="22" t="str">
        <f aca="false">IF($C460="","",IFERROR(INDEX(Asset_Register!$C$5:$C$1000,MATCH($C460,Asset_Register!$A$5:$A$1000,0)),"Not in register"))</f>
        <v/>
      </c>
      <c r="E460" s="22" t="str">
        <f aca="false">IF($C460="","",IFERROR(INDEX(Asset_Register!$D$5:$D$1000,MATCH($C460,Asset_Register!$A$5:$A$1000,0)),"Not in register"))</f>
        <v/>
      </c>
      <c r="F460" s="22" t="str">
        <f aca="false">IF($C460="","",IFERROR(INDEX(Asset_Register!$R$5:$R$1000,MATCH($C460,Asset_Register!$A$5:$A$1000,0)),"Not in register"))</f>
        <v/>
      </c>
      <c r="G460" s="22" t="str">
        <f aca="false">IF($C460="","",IFERROR(INDEX(Asset_Register!$Q$5:$Q$1000,MATCH($C460,Asset_Register!$A$5:$A$1000,0)),"Not in register"))</f>
        <v/>
      </c>
      <c r="H460" s="19"/>
      <c r="I460" s="19"/>
      <c r="J460" s="6"/>
      <c r="K460" s="19"/>
      <c r="L460" s="19"/>
      <c r="M460" s="19"/>
      <c r="N460" s="19"/>
      <c r="O460" s="19"/>
      <c r="P460" s="19"/>
      <c r="Q460" s="22" t="str">
        <f aca="false">IF($C460="","",IF($P460&lt;&gt;"",$P460,IF(AND(ISNUMBER($K460),ISNUMBER($M460),ISNUMBER($N460)),IF($O460="Lower is worse",IF($K460&lt;=$N460,"Danger",IF($K460&lt;=$M460,"Alert","OK")),IF($K460&gt;=$N460,"Danger",IF($K460&gt;=$M460,"Alert","OK"))),"Not set")))</f>
        <v/>
      </c>
      <c r="R460" s="22" t="str">
        <f aca="false">IF(OR($Q460="",$Q460="Not set"),"",MATCH($Q460,Lists!$F$2:$F$4,0)-1)</f>
        <v/>
      </c>
      <c r="S460" s="6"/>
      <c r="T460" s="6"/>
      <c r="U460" s="22" t="str">
        <f aca="false">IF(OR($Q460="",$Q460="OK",$Q460="Not set",NOT(ISNUMBER($G460))),"",ROUND($G460*IF($Q460="Danger",Lists!$M$15,Lists!$M$16),0))</f>
        <v/>
      </c>
      <c r="V460" s="22" t="str">
        <f aca="false">IF($U460="","",IF(OR($Q460="Danger",$U460&gt;=Lists!$M$10),"P1",IF($U460&gt;=Lists!$M$11,"P2","P3")))</f>
        <v/>
      </c>
      <c r="W460" s="24" t="str">
        <f aca="false">IF(OR($V460="",$B460=""),"",$B460+INDEX(Lists!$N$10:$N$12,MATCH($V460,Lists!$L$10:$L$12,0)))</f>
        <v/>
      </c>
      <c r="X460" s="19"/>
      <c r="Y460" s="19"/>
      <c r="Z460" s="19"/>
      <c r="AA460" s="21"/>
      <c r="AB460" s="19"/>
      <c r="AC460" s="22" t="str">
        <f aca="true">IF(OR($U460="",$B460=""),"",IF($AA460&lt;&gt;"",$AA460-$B460,TODAY()-$B460))</f>
        <v/>
      </c>
      <c r="AD460" s="22" t="str">
        <f aca="true">IF($W460="","",IF($Y460="Closed",IF($AA460="","Closed",IF($AA460&lt;=$W460,"Closed on time","Closed late")),IF(TODAY()&gt;$W460,"Overdue","Within time")))</f>
        <v/>
      </c>
      <c r="AE460" s="6"/>
      <c r="AF460" s="19"/>
      <c r="AG460" s="19"/>
      <c r="AH460" s="19"/>
      <c r="AI460" s="19"/>
      <c r="AJ460" s="19"/>
    </row>
    <row r="461" customFormat="false" ht="15" hidden="false" customHeight="false" outlineLevel="0" collapsed="false">
      <c r="A461" s="22" t="str">
        <f aca="false">IF($C461="","","R"&amp;TEXT(ROW()-4,"00000"))</f>
        <v/>
      </c>
      <c r="B461" s="21"/>
      <c r="C461" s="19"/>
      <c r="D461" s="22" t="str">
        <f aca="false">IF($C461="","",IFERROR(INDEX(Asset_Register!$C$5:$C$1000,MATCH($C461,Asset_Register!$A$5:$A$1000,0)),"Not in register"))</f>
        <v/>
      </c>
      <c r="E461" s="22" t="str">
        <f aca="false">IF($C461="","",IFERROR(INDEX(Asset_Register!$D$5:$D$1000,MATCH($C461,Asset_Register!$A$5:$A$1000,0)),"Not in register"))</f>
        <v/>
      </c>
      <c r="F461" s="22" t="str">
        <f aca="false">IF($C461="","",IFERROR(INDEX(Asset_Register!$R$5:$R$1000,MATCH($C461,Asset_Register!$A$5:$A$1000,0)),"Not in register"))</f>
        <v/>
      </c>
      <c r="G461" s="22" t="str">
        <f aca="false">IF($C461="","",IFERROR(INDEX(Asset_Register!$Q$5:$Q$1000,MATCH($C461,Asset_Register!$A$5:$A$1000,0)),"Not in register"))</f>
        <v/>
      </c>
      <c r="H461" s="19"/>
      <c r="I461" s="19"/>
      <c r="J461" s="6"/>
      <c r="K461" s="19"/>
      <c r="L461" s="19"/>
      <c r="M461" s="19"/>
      <c r="N461" s="19"/>
      <c r="O461" s="19"/>
      <c r="P461" s="19"/>
      <c r="Q461" s="22" t="str">
        <f aca="false">IF($C461="","",IF($P461&lt;&gt;"",$P461,IF(AND(ISNUMBER($K461),ISNUMBER($M461),ISNUMBER($N461)),IF($O461="Lower is worse",IF($K461&lt;=$N461,"Danger",IF($K461&lt;=$M461,"Alert","OK")),IF($K461&gt;=$N461,"Danger",IF($K461&gt;=$M461,"Alert","OK"))),"Not set")))</f>
        <v/>
      </c>
      <c r="R461" s="22" t="str">
        <f aca="false">IF(OR($Q461="",$Q461="Not set"),"",MATCH($Q461,Lists!$F$2:$F$4,0)-1)</f>
        <v/>
      </c>
      <c r="S461" s="6"/>
      <c r="T461" s="6"/>
      <c r="U461" s="22" t="str">
        <f aca="false">IF(OR($Q461="",$Q461="OK",$Q461="Not set",NOT(ISNUMBER($G461))),"",ROUND($G461*IF($Q461="Danger",Lists!$M$15,Lists!$M$16),0))</f>
        <v/>
      </c>
      <c r="V461" s="22" t="str">
        <f aca="false">IF($U461="","",IF(OR($Q461="Danger",$U461&gt;=Lists!$M$10),"P1",IF($U461&gt;=Lists!$M$11,"P2","P3")))</f>
        <v/>
      </c>
      <c r="W461" s="24" t="str">
        <f aca="false">IF(OR($V461="",$B461=""),"",$B461+INDEX(Lists!$N$10:$N$12,MATCH($V461,Lists!$L$10:$L$12,0)))</f>
        <v/>
      </c>
      <c r="X461" s="19"/>
      <c r="Y461" s="19"/>
      <c r="Z461" s="19"/>
      <c r="AA461" s="21"/>
      <c r="AB461" s="19"/>
      <c r="AC461" s="22" t="str">
        <f aca="true">IF(OR($U461="",$B461=""),"",IF($AA461&lt;&gt;"",$AA461-$B461,TODAY()-$B461))</f>
        <v/>
      </c>
      <c r="AD461" s="22" t="str">
        <f aca="true">IF($W461="","",IF($Y461="Closed",IF($AA461="","Closed",IF($AA461&lt;=$W461,"Closed on time","Closed late")),IF(TODAY()&gt;$W461,"Overdue","Within time")))</f>
        <v/>
      </c>
      <c r="AE461" s="6"/>
      <c r="AF461" s="19"/>
      <c r="AG461" s="19"/>
      <c r="AH461" s="19"/>
      <c r="AI461" s="19"/>
      <c r="AJ461" s="19"/>
    </row>
    <row r="462" customFormat="false" ht="15" hidden="false" customHeight="false" outlineLevel="0" collapsed="false">
      <c r="A462" s="22" t="str">
        <f aca="false">IF($C462="","","R"&amp;TEXT(ROW()-4,"00000"))</f>
        <v/>
      </c>
      <c r="B462" s="21"/>
      <c r="C462" s="19"/>
      <c r="D462" s="22" t="str">
        <f aca="false">IF($C462="","",IFERROR(INDEX(Asset_Register!$C$5:$C$1000,MATCH($C462,Asset_Register!$A$5:$A$1000,0)),"Not in register"))</f>
        <v/>
      </c>
      <c r="E462" s="22" t="str">
        <f aca="false">IF($C462="","",IFERROR(INDEX(Asset_Register!$D$5:$D$1000,MATCH($C462,Asset_Register!$A$5:$A$1000,0)),"Not in register"))</f>
        <v/>
      </c>
      <c r="F462" s="22" t="str">
        <f aca="false">IF($C462="","",IFERROR(INDEX(Asset_Register!$R$5:$R$1000,MATCH($C462,Asset_Register!$A$5:$A$1000,0)),"Not in register"))</f>
        <v/>
      </c>
      <c r="G462" s="22" t="str">
        <f aca="false">IF($C462="","",IFERROR(INDEX(Asset_Register!$Q$5:$Q$1000,MATCH($C462,Asset_Register!$A$5:$A$1000,0)),"Not in register"))</f>
        <v/>
      </c>
      <c r="H462" s="19"/>
      <c r="I462" s="19"/>
      <c r="J462" s="6"/>
      <c r="K462" s="19"/>
      <c r="L462" s="19"/>
      <c r="M462" s="19"/>
      <c r="N462" s="19"/>
      <c r="O462" s="19"/>
      <c r="P462" s="19"/>
      <c r="Q462" s="22" t="str">
        <f aca="false">IF($C462="","",IF($P462&lt;&gt;"",$P462,IF(AND(ISNUMBER($K462),ISNUMBER($M462),ISNUMBER($N462)),IF($O462="Lower is worse",IF($K462&lt;=$N462,"Danger",IF($K462&lt;=$M462,"Alert","OK")),IF($K462&gt;=$N462,"Danger",IF($K462&gt;=$M462,"Alert","OK"))),"Not set")))</f>
        <v/>
      </c>
      <c r="R462" s="22" t="str">
        <f aca="false">IF(OR($Q462="",$Q462="Not set"),"",MATCH($Q462,Lists!$F$2:$F$4,0)-1)</f>
        <v/>
      </c>
      <c r="S462" s="6"/>
      <c r="T462" s="6"/>
      <c r="U462" s="22" t="str">
        <f aca="false">IF(OR($Q462="",$Q462="OK",$Q462="Not set",NOT(ISNUMBER($G462))),"",ROUND($G462*IF($Q462="Danger",Lists!$M$15,Lists!$M$16),0))</f>
        <v/>
      </c>
      <c r="V462" s="22" t="str">
        <f aca="false">IF($U462="","",IF(OR($Q462="Danger",$U462&gt;=Lists!$M$10),"P1",IF($U462&gt;=Lists!$M$11,"P2","P3")))</f>
        <v/>
      </c>
      <c r="W462" s="24" t="str">
        <f aca="false">IF(OR($V462="",$B462=""),"",$B462+INDEX(Lists!$N$10:$N$12,MATCH($V462,Lists!$L$10:$L$12,0)))</f>
        <v/>
      </c>
      <c r="X462" s="19"/>
      <c r="Y462" s="19"/>
      <c r="Z462" s="19"/>
      <c r="AA462" s="21"/>
      <c r="AB462" s="19"/>
      <c r="AC462" s="22" t="str">
        <f aca="true">IF(OR($U462="",$B462=""),"",IF($AA462&lt;&gt;"",$AA462-$B462,TODAY()-$B462))</f>
        <v/>
      </c>
      <c r="AD462" s="22" t="str">
        <f aca="true">IF($W462="","",IF($Y462="Closed",IF($AA462="","Closed",IF($AA462&lt;=$W462,"Closed on time","Closed late")),IF(TODAY()&gt;$W462,"Overdue","Within time")))</f>
        <v/>
      </c>
      <c r="AE462" s="6"/>
      <c r="AF462" s="19"/>
      <c r="AG462" s="19"/>
      <c r="AH462" s="19"/>
      <c r="AI462" s="19"/>
      <c r="AJ462" s="19"/>
    </row>
    <row r="463" customFormat="false" ht="15" hidden="false" customHeight="false" outlineLevel="0" collapsed="false">
      <c r="A463" s="22" t="str">
        <f aca="false">IF($C463="","","R"&amp;TEXT(ROW()-4,"00000"))</f>
        <v/>
      </c>
      <c r="B463" s="21"/>
      <c r="C463" s="19"/>
      <c r="D463" s="22" t="str">
        <f aca="false">IF($C463="","",IFERROR(INDEX(Asset_Register!$C$5:$C$1000,MATCH($C463,Asset_Register!$A$5:$A$1000,0)),"Not in register"))</f>
        <v/>
      </c>
      <c r="E463" s="22" t="str">
        <f aca="false">IF($C463="","",IFERROR(INDEX(Asset_Register!$D$5:$D$1000,MATCH($C463,Asset_Register!$A$5:$A$1000,0)),"Not in register"))</f>
        <v/>
      </c>
      <c r="F463" s="22" t="str">
        <f aca="false">IF($C463="","",IFERROR(INDEX(Asset_Register!$R$5:$R$1000,MATCH($C463,Asset_Register!$A$5:$A$1000,0)),"Not in register"))</f>
        <v/>
      </c>
      <c r="G463" s="22" t="str">
        <f aca="false">IF($C463="","",IFERROR(INDEX(Asset_Register!$Q$5:$Q$1000,MATCH($C463,Asset_Register!$A$5:$A$1000,0)),"Not in register"))</f>
        <v/>
      </c>
      <c r="H463" s="19"/>
      <c r="I463" s="19"/>
      <c r="J463" s="6"/>
      <c r="K463" s="19"/>
      <c r="L463" s="19"/>
      <c r="M463" s="19"/>
      <c r="N463" s="19"/>
      <c r="O463" s="19"/>
      <c r="P463" s="19"/>
      <c r="Q463" s="22" t="str">
        <f aca="false">IF($C463="","",IF($P463&lt;&gt;"",$P463,IF(AND(ISNUMBER($K463),ISNUMBER($M463),ISNUMBER($N463)),IF($O463="Lower is worse",IF($K463&lt;=$N463,"Danger",IF($K463&lt;=$M463,"Alert","OK")),IF($K463&gt;=$N463,"Danger",IF($K463&gt;=$M463,"Alert","OK"))),"Not set")))</f>
        <v/>
      </c>
      <c r="R463" s="22" t="str">
        <f aca="false">IF(OR($Q463="",$Q463="Not set"),"",MATCH($Q463,Lists!$F$2:$F$4,0)-1)</f>
        <v/>
      </c>
      <c r="S463" s="6"/>
      <c r="T463" s="6"/>
      <c r="U463" s="22" t="str">
        <f aca="false">IF(OR($Q463="",$Q463="OK",$Q463="Not set",NOT(ISNUMBER($G463))),"",ROUND($G463*IF($Q463="Danger",Lists!$M$15,Lists!$M$16),0))</f>
        <v/>
      </c>
      <c r="V463" s="22" t="str">
        <f aca="false">IF($U463="","",IF(OR($Q463="Danger",$U463&gt;=Lists!$M$10),"P1",IF($U463&gt;=Lists!$M$11,"P2","P3")))</f>
        <v/>
      </c>
      <c r="W463" s="24" t="str">
        <f aca="false">IF(OR($V463="",$B463=""),"",$B463+INDEX(Lists!$N$10:$N$12,MATCH($V463,Lists!$L$10:$L$12,0)))</f>
        <v/>
      </c>
      <c r="X463" s="19"/>
      <c r="Y463" s="19"/>
      <c r="Z463" s="19"/>
      <c r="AA463" s="21"/>
      <c r="AB463" s="19"/>
      <c r="AC463" s="22" t="str">
        <f aca="true">IF(OR($U463="",$B463=""),"",IF($AA463&lt;&gt;"",$AA463-$B463,TODAY()-$B463))</f>
        <v/>
      </c>
      <c r="AD463" s="22" t="str">
        <f aca="true">IF($W463="","",IF($Y463="Closed",IF($AA463="","Closed",IF($AA463&lt;=$W463,"Closed on time","Closed late")),IF(TODAY()&gt;$W463,"Overdue","Within time")))</f>
        <v/>
      </c>
      <c r="AE463" s="6"/>
      <c r="AF463" s="19"/>
      <c r="AG463" s="19"/>
      <c r="AH463" s="19"/>
      <c r="AI463" s="19"/>
      <c r="AJ463" s="19"/>
    </row>
    <row r="464" customFormat="false" ht="15" hidden="false" customHeight="false" outlineLevel="0" collapsed="false">
      <c r="A464" s="22" t="str">
        <f aca="false">IF($C464="","","R"&amp;TEXT(ROW()-4,"00000"))</f>
        <v/>
      </c>
      <c r="B464" s="21"/>
      <c r="C464" s="19"/>
      <c r="D464" s="22" t="str">
        <f aca="false">IF($C464="","",IFERROR(INDEX(Asset_Register!$C$5:$C$1000,MATCH($C464,Asset_Register!$A$5:$A$1000,0)),"Not in register"))</f>
        <v/>
      </c>
      <c r="E464" s="22" t="str">
        <f aca="false">IF($C464="","",IFERROR(INDEX(Asset_Register!$D$5:$D$1000,MATCH($C464,Asset_Register!$A$5:$A$1000,0)),"Not in register"))</f>
        <v/>
      </c>
      <c r="F464" s="22" t="str">
        <f aca="false">IF($C464="","",IFERROR(INDEX(Asset_Register!$R$5:$R$1000,MATCH($C464,Asset_Register!$A$5:$A$1000,0)),"Not in register"))</f>
        <v/>
      </c>
      <c r="G464" s="22" t="str">
        <f aca="false">IF($C464="","",IFERROR(INDEX(Asset_Register!$Q$5:$Q$1000,MATCH($C464,Asset_Register!$A$5:$A$1000,0)),"Not in register"))</f>
        <v/>
      </c>
      <c r="H464" s="19"/>
      <c r="I464" s="19"/>
      <c r="J464" s="6"/>
      <c r="K464" s="19"/>
      <c r="L464" s="19"/>
      <c r="M464" s="19"/>
      <c r="N464" s="19"/>
      <c r="O464" s="19"/>
      <c r="P464" s="19"/>
      <c r="Q464" s="22" t="str">
        <f aca="false">IF($C464="","",IF($P464&lt;&gt;"",$P464,IF(AND(ISNUMBER($K464),ISNUMBER($M464),ISNUMBER($N464)),IF($O464="Lower is worse",IF($K464&lt;=$N464,"Danger",IF($K464&lt;=$M464,"Alert","OK")),IF($K464&gt;=$N464,"Danger",IF($K464&gt;=$M464,"Alert","OK"))),"Not set")))</f>
        <v/>
      </c>
      <c r="R464" s="22" t="str">
        <f aca="false">IF(OR($Q464="",$Q464="Not set"),"",MATCH($Q464,Lists!$F$2:$F$4,0)-1)</f>
        <v/>
      </c>
      <c r="S464" s="6"/>
      <c r="T464" s="6"/>
      <c r="U464" s="22" t="str">
        <f aca="false">IF(OR($Q464="",$Q464="OK",$Q464="Not set",NOT(ISNUMBER($G464))),"",ROUND($G464*IF($Q464="Danger",Lists!$M$15,Lists!$M$16),0))</f>
        <v/>
      </c>
      <c r="V464" s="22" t="str">
        <f aca="false">IF($U464="","",IF(OR($Q464="Danger",$U464&gt;=Lists!$M$10),"P1",IF($U464&gt;=Lists!$M$11,"P2","P3")))</f>
        <v/>
      </c>
      <c r="W464" s="24" t="str">
        <f aca="false">IF(OR($V464="",$B464=""),"",$B464+INDEX(Lists!$N$10:$N$12,MATCH($V464,Lists!$L$10:$L$12,0)))</f>
        <v/>
      </c>
      <c r="X464" s="19"/>
      <c r="Y464" s="19"/>
      <c r="Z464" s="19"/>
      <c r="AA464" s="21"/>
      <c r="AB464" s="19"/>
      <c r="AC464" s="22" t="str">
        <f aca="true">IF(OR($U464="",$B464=""),"",IF($AA464&lt;&gt;"",$AA464-$B464,TODAY()-$B464))</f>
        <v/>
      </c>
      <c r="AD464" s="22" t="str">
        <f aca="true">IF($W464="","",IF($Y464="Closed",IF($AA464="","Closed",IF($AA464&lt;=$W464,"Closed on time","Closed late")),IF(TODAY()&gt;$W464,"Overdue","Within time")))</f>
        <v/>
      </c>
      <c r="AE464" s="6"/>
      <c r="AF464" s="19"/>
      <c r="AG464" s="19"/>
      <c r="AH464" s="19"/>
      <c r="AI464" s="19"/>
      <c r="AJ464" s="19"/>
    </row>
    <row r="465" customFormat="false" ht="15" hidden="false" customHeight="false" outlineLevel="0" collapsed="false">
      <c r="A465" s="22" t="str">
        <f aca="false">IF($C465="","","R"&amp;TEXT(ROW()-4,"00000"))</f>
        <v/>
      </c>
      <c r="B465" s="21"/>
      <c r="C465" s="19"/>
      <c r="D465" s="22" t="str">
        <f aca="false">IF($C465="","",IFERROR(INDEX(Asset_Register!$C$5:$C$1000,MATCH($C465,Asset_Register!$A$5:$A$1000,0)),"Not in register"))</f>
        <v/>
      </c>
      <c r="E465" s="22" t="str">
        <f aca="false">IF($C465="","",IFERROR(INDEX(Asset_Register!$D$5:$D$1000,MATCH($C465,Asset_Register!$A$5:$A$1000,0)),"Not in register"))</f>
        <v/>
      </c>
      <c r="F465" s="22" t="str">
        <f aca="false">IF($C465="","",IFERROR(INDEX(Asset_Register!$R$5:$R$1000,MATCH($C465,Asset_Register!$A$5:$A$1000,0)),"Not in register"))</f>
        <v/>
      </c>
      <c r="G465" s="22" t="str">
        <f aca="false">IF($C465="","",IFERROR(INDEX(Asset_Register!$Q$5:$Q$1000,MATCH($C465,Asset_Register!$A$5:$A$1000,0)),"Not in register"))</f>
        <v/>
      </c>
      <c r="H465" s="19"/>
      <c r="I465" s="19"/>
      <c r="J465" s="6"/>
      <c r="K465" s="19"/>
      <c r="L465" s="19"/>
      <c r="M465" s="19"/>
      <c r="N465" s="19"/>
      <c r="O465" s="19"/>
      <c r="P465" s="19"/>
      <c r="Q465" s="22" t="str">
        <f aca="false">IF($C465="","",IF($P465&lt;&gt;"",$P465,IF(AND(ISNUMBER($K465),ISNUMBER($M465),ISNUMBER($N465)),IF($O465="Lower is worse",IF($K465&lt;=$N465,"Danger",IF($K465&lt;=$M465,"Alert","OK")),IF($K465&gt;=$N465,"Danger",IF($K465&gt;=$M465,"Alert","OK"))),"Not set")))</f>
        <v/>
      </c>
      <c r="R465" s="22" t="str">
        <f aca="false">IF(OR($Q465="",$Q465="Not set"),"",MATCH($Q465,Lists!$F$2:$F$4,0)-1)</f>
        <v/>
      </c>
      <c r="S465" s="6"/>
      <c r="T465" s="6"/>
      <c r="U465" s="22" t="str">
        <f aca="false">IF(OR($Q465="",$Q465="OK",$Q465="Not set",NOT(ISNUMBER($G465))),"",ROUND($G465*IF($Q465="Danger",Lists!$M$15,Lists!$M$16),0))</f>
        <v/>
      </c>
      <c r="V465" s="22" t="str">
        <f aca="false">IF($U465="","",IF(OR($Q465="Danger",$U465&gt;=Lists!$M$10),"P1",IF($U465&gt;=Lists!$M$11,"P2","P3")))</f>
        <v/>
      </c>
      <c r="W465" s="24" t="str">
        <f aca="false">IF(OR($V465="",$B465=""),"",$B465+INDEX(Lists!$N$10:$N$12,MATCH($V465,Lists!$L$10:$L$12,0)))</f>
        <v/>
      </c>
      <c r="X465" s="19"/>
      <c r="Y465" s="19"/>
      <c r="Z465" s="19"/>
      <c r="AA465" s="21"/>
      <c r="AB465" s="19"/>
      <c r="AC465" s="22" t="str">
        <f aca="true">IF(OR($U465="",$B465=""),"",IF($AA465&lt;&gt;"",$AA465-$B465,TODAY()-$B465))</f>
        <v/>
      </c>
      <c r="AD465" s="22" t="str">
        <f aca="true">IF($W465="","",IF($Y465="Closed",IF($AA465="","Closed",IF($AA465&lt;=$W465,"Closed on time","Closed late")),IF(TODAY()&gt;$W465,"Overdue","Within time")))</f>
        <v/>
      </c>
      <c r="AE465" s="6"/>
      <c r="AF465" s="19"/>
      <c r="AG465" s="19"/>
      <c r="AH465" s="19"/>
      <c r="AI465" s="19"/>
      <c r="AJ465" s="19"/>
    </row>
    <row r="466" customFormat="false" ht="15" hidden="false" customHeight="false" outlineLevel="0" collapsed="false">
      <c r="A466" s="22" t="str">
        <f aca="false">IF($C466="","","R"&amp;TEXT(ROW()-4,"00000"))</f>
        <v/>
      </c>
      <c r="B466" s="21"/>
      <c r="C466" s="19"/>
      <c r="D466" s="22" t="str">
        <f aca="false">IF($C466="","",IFERROR(INDEX(Asset_Register!$C$5:$C$1000,MATCH($C466,Asset_Register!$A$5:$A$1000,0)),"Not in register"))</f>
        <v/>
      </c>
      <c r="E466" s="22" t="str">
        <f aca="false">IF($C466="","",IFERROR(INDEX(Asset_Register!$D$5:$D$1000,MATCH($C466,Asset_Register!$A$5:$A$1000,0)),"Not in register"))</f>
        <v/>
      </c>
      <c r="F466" s="22" t="str">
        <f aca="false">IF($C466="","",IFERROR(INDEX(Asset_Register!$R$5:$R$1000,MATCH($C466,Asset_Register!$A$5:$A$1000,0)),"Not in register"))</f>
        <v/>
      </c>
      <c r="G466" s="22" t="str">
        <f aca="false">IF($C466="","",IFERROR(INDEX(Asset_Register!$Q$5:$Q$1000,MATCH($C466,Asset_Register!$A$5:$A$1000,0)),"Not in register"))</f>
        <v/>
      </c>
      <c r="H466" s="19"/>
      <c r="I466" s="19"/>
      <c r="J466" s="6"/>
      <c r="K466" s="19"/>
      <c r="L466" s="19"/>
      <c r="M466" s="19"/>
      <c r="N466" s="19"/>
      <c r="O466" s="19"/>
      <c r="P466" s="19"/>
      <c r="Q466" s="22" t="str">
        <f aca="false">IF($C466="","",IF($P466&lt;&gt;"",$P466,IF(AND(ISNUMBER($K466),ISNUMBER($M466),ISNUMBER($N466)),IF($O466="Lower is worse",IF($K466&lt;=$N466,"Danger",IF($K466&lt;=$M466,"Alert","OK")),IF($K466&gt;=$N466,"Danger",IF($K466&gt;=$M466,"Alert","OK"))),"Not set")))</f>
        <v/>
      </c>
      <c r="R466" s="22" t="str">
        <f aca="false">IF(OR($Q466="",$Q466="Not set"),"",MATCH($Q466,Lists!$F$2:$F$4,0)-1)</f>
        <v/>
      </c>
      <c r="S466" s="6"/>
      <c r="T466" s="6"/>
      <c r="U466" s="22" t="str">
        <f aca="false">IF(OR($Q466="",$Q466="OK",$Q466="Not set",NOT(ISNUMBER($G466))),"",ROUND($G466*IF($Q466="Danger",Lists!$M$15,Lists!$M$16),0))</f>
        <v/>
      </c>
      <c r="V466" s="22" t="str">
        <f aca="false">IF($U466="","",IF(OR($Q466="Danger",$U466&gt;=Lists!$M$10),"P1",IF($U466&gt;=Lists!$M$11,"P2","P3")))</f>
        <v/>
      </c>
      <c r="W466" s="24" t="str">
        <f aca="false">IF(OR($V466="",$B466=""),"",$B466+INDEX(Lists!$N$10:$N$12,MATCH($V466,Lists!$L$10:$L$12,0)))</f>
        <v/>
      </c>
      <c r="X466" s="19"/>
      <c r="Y466" s="19"/>
      <c r="Z466" s="19"/>
      <c r="AA466" s="21"/>
      <c r="AB466" s="19"/>
      <c r="AC466" s="22" t="str">
        <f aca="true">IF(OR($U466="",$B466=""),"",IF($AA466&lt;&gt;"",$AA466-$B466,TODAY()-$B466))</f>
        <v/>
      </c>
      <c r="AD466" s="22" t="str">
        <f aca="true">IF($W466="","",IF($Y466="Closed",IF($AA466="","Closed",IF($AA466&lt;=$W466,"Closed on time","Closed late")),IF(TODAY()&gt;$W466,"Overdue","Within time")))</f>
        <v/>
      </c>
      <c r="AE466" s="6"/>
      <c r="AF466" s="19"/>
      <c r="AG466" s="19"/>
      <c r="AH466" s="19"/>
      <c r="AI466" s="19"/>
      <c r="AJ466" s="19"/>
    </row>
    <row r="467" customFormat="false" ht="15" hidden="false" customHeight="false" outlineLevel="0" collapsed="false">
      <c r="A467" s="22" t="str">
        <f aca="false">IF($C467="","","R"&amp;TEXT(ROW()-4,"00000"))</f>
        <v/>
      </c>
      <c r="B467" s="21"/>
      <c r="C467" s="19"/>
      <c r="D467" s="22" t="str">
        <f aca="false">IF($C467="","",IFERROR(INDEX(Asset_Register!$C$5:$C$1000,MATCH($C467,Asset_Register!$A$5:$A$1000,0)),"Not in register"))</f>
        <v/>
      </c>
      <c r="E467" s="22" t="str">
        <f aca="false">IF($C467="","",IFERROR(INDEX(Asset_Register!$D$5:$D$1000,MATCH($C467,Asset_Register!$A$5:$A$1000,0)),"Not in register"))</f>
        <v/>
      </c>
      <c r="F467" s="22" t="str">
        <f aca="false">IF($C467="","",IFERROR(INDEX(Asset_Register!$R$5:$R$1000,MATCH($C467,Asset_Register!$A$5:$A$1000,0)),"Not in register"))</f>
        <v/>
      </c>
      <c r="G467" s="22" t="str">
        <f aca="false">IF($C467="","",IFERROR(INDEX(Asset_Register!$Q$5:$Q$1000,MATCH($C467,Asset_Register!$A$5:$A$1000,0)),"Not in register"))</f>
        <v/>
      </c>
      <c r="H467" s="19"/>
      <c r="I467" s="19"/>
      <c r="J467" s="6"/>
      <c r="K467" s="19"/>
      <c r="L467" s="19"/>
      <c r="M467" s="19"/>
      <c r="N467" s="19"/>
      <c r="O467" s="19"/>
      <c r="P467" s="19"/>
      <c r="Q467" s="22" t="str">
        <f aca="false">IF($C467="","",IF($P467&lt;&gt;"",$P467,IF(AND(ISNUMBER($K467),ISNUMBER($M467),ISNUMBER($N467)),IF($O467="Lower is worse",IF($K467&lt;=$N467,"Danger",IF($K467&lt;=$M467,"Alert","OK")),IF($K467&gt;=$N467,"Danger",IF($K467&gt;=$M467,"Alert","OK"))),"Not set")))</f>
        <v/>
      </c>
      <c r="R467" s="22" t="str">
        <f aca="false">IF(OR($Q467="",$Q467="Not set"),"",MATCH($Q467,Lists!$F$2:$F$4,0)-1)</f>
        <v/>
      </c>
      <c r="S467" s="6"/>
      <c r="T467" s="6"/>
      <c r="U467" s="22" t="str">
        <f aca="false">IF(OR($Q467="",$Q467="OK",$Q467="Not set",NOT(ISNUMBER($G467))),"",ROUND($G467*IF($Q467="Danger",Lists!$M$15,Lists!$M$16),0))</f>
        <v/>
      </c>
      <c r="V467" s="22" t="str">
        <f aca="false">IF($U467="","",IF(OR($Q467="Danger",$U467&gt;=Lists!$M$10),"P1",IF($U467&gt;=Lists!$M$11,"P2","P3")))</f>
        <v/>
      </c>
      <c r="W467" s="24" t="str">
        <f aca="false">IF(OR($V467="",$B467=""),"",$B467+INDEX(Lists!$N$10:$N$12,MATCH($V467,Lists!$L$10:$L$12,0)))</f>
        <v/>
      </c>
      <c r="X467" s="19"/>
      <c r="Y467" s="19"/>
      <c r="Z467" s="19"/>
      <c r="AA467" s="21"/>
      <c r="AB467" s="19"/>
      <c r="AC467" s="22" t="str">
        <f aca="true">IF(OR($U467="",$B467=""),"",IF($AA467&lt;&gt;"",$AA467-$B467,TODAY()-$B467))</f>
        <v/>
      </c>
      <c r="AD467" s="22" t="str">
        <f aca="true">IF($W467="","",IF($Y467="Closed",IF($AA467="","Closed",IF($AA467&lt;=$W467,"Closed on time","Closed late")),IF(TODAY()&gt;$W467,"Overdue","Within time")))</f>
        <v/>
      </c>
      <c r="AE467" s="6"/>
      <c r="AF467" s="19"/>
      <c r="AG467" s="19"/>
      <c r="AH467" s="19"/>
      <c r="AI467" s="19"/>
      <c r="AJ467" s="19"/>
    </row>
    <row r="468" customFormat="false" ht="15" hidden="false" customHeight="false" outlineLevel="0" collapsed="false">
      <c r="A468" s="22" t="str">
        <f aca="false">IF($C468="","","R"&amp;TEXT(ROW()-4,"00000"))</f>
        <v/>
      </c>
      <c r="B468" s="21"/>
      <c r="C468" s="19"/>
      <c r="D468" s="22" t="str">
        <f aca="false">IF($C468="","",IFERROR(INDEX(Asset_Register!$C$5:$C$1000,MATCH($C468,Asset_Register!$A$5:$A$1000,0)),"Not in register"))</f>
        <v/>
      </c>
      <c r="E468" s="22" t="str">
        <f aca="false">IF($C468="","",IFERROR(INDEX(Asset_Register!$D$5:$D$1000,MATCH($C468,Asset_Register!$A$5:$A$1000,0)),"Not in register"))</f>
        <v/>
      </c>
      <c r="F468" s="22" t="str">
        <f aca="false">IF($C468="","",IFERROR(INDEX(Asset_Register!$R$5:$R$1000,MATCH($C468,Asset_Register!$A$5:$A$1000,0)),"Not in register"))</f>
        <v/>
      </c>
      <c r="G468" s="22" t="str">
        <f aca="false">IF($C468="","",IFERROR(INDEX(Asset_Register!$Q$5:$Q$1000,MATCH($C468,Asset_Register!$A$5:$A$1000,0)),"Not in register"))</f>
        <v/>
      </c>
      <c r="H468" s="19"/>
      <c r="I468" s="19"/>
      <c r="J468" s="6"/>
      <c r="K468" s="19"/>
      <c r="L468" s="19"/>
      <c r="M468" s="19"/>
      <c r="N468" s="19"/>
      <c r="O468" s="19"/>
      <c r="P468" s="19"/>
      <c r="Q468" s="22" t="str">
        <f aca="false">IF($C468="","",IF($P468&lt;&gt;"",$P468,IF(AND(ISNUMBER($K468),ISNUMBER($M468),ISNUMBER($N468)),IF($O468="Lower is worse",IF($K468&lt;=$N468,"Danger",IF($K468&lt;=$M468,"Alert","OK")),IF($K468&gt;=$N468,"Danger",IF($K468&gt;=$M468,"Alert","OK"))),"Not set")))</f>
        <v/>
      </c>
      <c r="R468" s="22" t="str">
        <f aca="false">IF(OR($Q468="",$Q468="Not set"),"",MATCH($Q468,Lists!$F$2:$F$4,0)-1)</f>
        <v/>
      </c>
      <c r="S468" s="6"/>
      <c r="T468" s="6"/>
      <c r="U468" s="22" t="str">
        <f aca="false">IF(OR($Q468="",$Q468="OK",$Q468="Not set",NOT(ISNUMBER($G468))),"",ROUND($G468*IF($Q468="Danger",Lists!$M$15,Lists!$M$16),0))</f>
        <v/>
      </c>
      <c r="V468" s="22" t="str">
        <f aca="false">IF($U468="","",IF(OR($Q468="Danger",$U468&gt;=Lists!$M$10),"P1",IF($U468&gt;=Lists!$M$11,"P2","P3")))</f>
        <v/>
      </c>
      <c r="W468" s="24" t="str">
        <f aca="false">IF(OR($V468="",$B468=""),"",$B468+INDEX(Lists!$N$10:$N$12,MATCH($V468,Lists!$L$10:$L$12,0)))</f>
        <v/>
      </c>
      <c r="X468" s="19"/>
      <c r="Y468" s="19"/>
      <c r="Z468" s="19"/>
      <c r="AA468" s="21"/>
      <c r="AB468" s="19"/>
      <c r="AC468" s="22" t="str">
        <f aca="true">IF(OR($U468="",$B468=""),"",IF($AA468&lt;&gt;"",$AA468-$B468,TODAY()-$B468))</f>
        <v/>
      </c>
      <c r="AD468" s="22" t="str">
        <f aca="true">IF($W468="","",IF($Y468="Closed",IF($AA468="","Closed",IF($AA468&lt;=$W468,"Closed on time","Closed late")),IF(TODAY()&gt;$W468,"Overdue","Within time")))</f>
        <v/>
      </c>
      <c r="AE468" s="6"/>
      <c r="AF468" s="19"/>
      <c r="AG468" s="19"/>
      <c r="AH468" s="19"/>
      <c r="AI468" s="19"/>
      <c r="AJ468" s="19"/>
    </row>
    <row r="469" customFormat="false" ht="15" hidden="false" customHeight="false" outlineLevel="0" collapsed="false">
      <c r="A469" s="22" t="str">
        <f aca="false">IF($C469="","","R"&amp;TEXT(ROW()-4,"00000"))</f>
        <v/>
      </c>
      <c r="B469" s="21"/>
      <c r="C469" s="19"/>
      <c r="D469" s="22" t="str">
        <f aca="false">IF($C469="","",IFERROR(INDEX(Asset_Register!$C$5:$C$1000,MATCH($C469,Asset_Register!$A$5:$A$1000,0)),"Not in register"))</f>
        <v/>
      </c>
      <c r="E469" s="22" t="str">
        <f aca="false">IF($C469="","",IFERROR(INDEX(Asset_Register!$D$5:$D$1000,MATCH($C469,Asset_Register!$A$5:$A$1000,0)),"Not in register"))</f>
        <v/>
      </c>
      <c r="F469" s="22" t="str">
        <f aca="false">IF($C469="","",IFERROR(INDEX(Asset_Register!$R$5:$R$1000,MATCH($C469,Asset_Register!$A$5:$A$1000,0)),"Not in register"))</f>
        <v/>
      </c>
      <c r="G469" s="22" t="str">
        <f aca="false">IF($C469="","",IFERROR(INDEX(Asset_Register!$Q$5:$Q$1000,MATCH($C469,Asset_Register!$A$5:$A$1000,0)),"Not in register"))</f>
        <v/>
      </c>
      <c r="H469" s="19"/>
      <c r="I469" s="19"/>
      <c r="J469" s="6"/>
      <c r="K469" s="19"/>
      <c r="L469" s="19"/>
      <c r="M469" s="19"/>
      <c r="N469" s="19"/>
      <c r="O469" s="19"/>
      <c r="P469" s="19"/>
      <c r="Q469" s="22" t="str">
        <f aca="false">IF($C469="","",IF($P469&lt;&gt;"",$P469,IF(AND(ISNUMBER($K469),ISNUMBER($M469),ISNUMBER($N469)),IF($O469="Lower is worse",IF($K469&lt;=$N469,"Danger",IF($K469&lt;=$M469,"Alert","OK")),IF($K469&gt;=$N469,"Danger",IF($K469&gt;=$M469,"Alert","OK"))),"Not set")))</f>
        <v/>
      </c>
      <c r="R469" s="22" t="str">
        <f aca="false">IF(OR($Q469="",$Q469="Not set"),"",MATCH($Q469,Lists!$F$2:$F$4,0)-1)</f>
        <v/>
      </c>
      <c r="S469" s="6"/>
      <c r="T469" s="6"/>
      <c r="U469" s="22" t="str">
        <f aca="false">IF(OR($Q469="",$Q469="OK",$Q469="Not set",NOT(ISNUMBER($G469))),"",ROUND($G469*IF($Q469="Danger",Lists!$M$15,Lists!$M$16),0))</f>
        <v/>
      </c>
      <c r="V469" s="22" t="str">
        <f aca="false">IF($U469="","",IF(OR($Q469="Danger",$U469&gt;=Lists!$M$10),"P1",IF($U469&gt;=Lists!$M$11,"P2","P3")))</f>
        <v/>
      </c>
      <c r="W469" s="24" t="str">
        <f aca="false">IF(OR($V469="",$B469=""),"",$B469+INDEX(Lists!$N$10:$N$12,MATCH($V469,Lists!$L$10:$L$12,0)))</f>
        <v/>
      </c>
      <c r="X469" s="19"/>
      <c r="Y469" s="19"/>
      <c r="Z469" s="19"/>
      <c r="AA469" s="21"/>
      <c r="AB469" s="19"/>
      <c r="AC469" s="22" t="str">
        <f aca="true">IF(OR($U469="",$B469=""),"",IF($AA469&lt;&gt;"",$AA469-$B469,TODAY()-$B469))</f>
        <v/>
      </c>
      <c r="AD469" s="22" t="str">
        <f aca="true">IF($W469="","",IF($Y469="Closed",IF($AA469="","Closed",IF($AA469&lt;=$W469,"Closed on time","Closed late")),IF(TODAY()&gt;$W469,"Overdue","Within time")))</f>
        <v/>
      </c>
      <c r="AE469" s="6"/>
      <c r="AF469" s="19"/>
      <c r="AG469" s="19"/>
      <c r="AH469" s="19"/>
      <c r="AI469" s="19"/>
      <c r="AJ469" s="19"/>
    </row>
    <row r="470" customFormat="false" ht="15" hidden="false" customHeight="false" outlineLevel="0" collapsed="false">
      <c r="A470" s="22" t="str">
        <f aca="false">IF($C470="","","R"&amp;TEXT(ROW()-4,"00000"))</f>
        <v/>
      </c>
      <c r="B470" s="21"/>
      <c r="C470" s="19"/>
      <c r="D470" s="22" t="str">
        <f aca="false">IF($C470="","",IFERROR(INDEX(Asset_Register!$C$5:$C$1000,MATCH($C470,Asset_Register!$A$5:$A$1000,0)),"Not in register"))</f>
        <v/>
      </c>
      <c r="E470" s="22" t="str">
        <f aca="false">IF($C470="","",IFERROR(INDEX(Asset_Register!$D$5:$D$1000,MATCH($C470,Asset_Register!$A$5:$A$1000,0)),"Not in register"))</f>
        <v/>
      </c>
      <c r="F470" s="22" t="str">
        <f aca="false">IF($C470="","",IFERROR(INDEX(Asset_Register!$R$5:$R$1000,MATCH($C470,Asset_Register!$A$5:$A$1000,0)),"Not in register"))</f>
        <v/>
      </c>
      <c r="G470" s="22" t="str">
        <f aca="false">IF($C470="","",IFERROR(INDEX(Asset_Register!$Q$5:$Q$1000,MATCH($C470,Asset_Register!$A$5:$A$1000,0)),"Not in register"))</f>
        <v/>
      </c>
      <c r="H470" s="19"/>
      <c r="I470" s="19"/>
      <c r="J470" s="6"/>
      <c r="K470" s="19"/>
      <c r="L470" s="19"/>
      <c r="M470" s="19"/>
      <c r="N470" s="19"/>
      <c r="O470" s="19"/>
      <c r="P470" s="19"/>
      <c r="Q470" s="22" t="str">
        <f aca="false">IF($C470="","",IF($P470&lt;&gt;"",$P470,IF(AND(ISNUMBER($K470),ISNUMBER($M470),ISNUMBER($N470)),IF($O470="Lower is worse",IF($K470&lt;=$N470,"Danger",IF($K470&lt;=$M470,"Alert","OK")),IF($K470&gt;=$N470,"Danger",IF($K470&gt;=$M470,"Alert","OK"))),"Not set")))</f>
        <v/>
      </c>
      <c r="R470" s="22" t="str">
        <f aca="false">IF(OR($Q470="",$Q470="Not set"),"",MATCH($Q470,Lists!$F$2:$F$4,0)-1)</f>
        <v/>
      </c>
      <c r="S470" s="6"/>
      <c r="T470" s="6"/>
      <c r="U470" s="22" t="str">
        <f aca="false">IF(OR($Q470="",$Q470="OK",$Q470="Not set",NOT(ISNUMBER($G470))),"",ROUND($G470*IF($Q470="Danger",Lists!$M$15,Lists!$M$16),0))</f>
        <v/>
      </c>
      <c r="V470" s="22" t="str">
        <f aca="false">IF($U470="","",IF(OR($Q470="Danger",$U470&gt;=Lists!$M$10),"P1",IF($U470&gt;=Lists!$M$11,"P2","P3")))</f>
        <v/>
      </c>
      <c r="W470" s="24" t="str">
        <f aca="false">IF(OR($V470="",$B470=""),"",$B470+INDEX(Lists!$N$10:$N$12,MATCH($V470,Lists!$L$10:$L$12,0)))</f>
        <v/>
      </c>
      <c r="X470" s="19"/>
      <c r="Y470" s="19"/>
      <c r="Z470" s="19"/>
      <c r="AA470" s="21"/>
      <c r="AB470" s="19"/>
      <c r="AC470" s="22" t="str">
        <f aca="true">IF(OR($U470="",$B470=""),"",IF($AA470&lt;&gt;"",$AA470-$B470,TODAY()-$B470))</f>
        <v/>
      </c>
      <c r="AD470" s="22" t="str">
        <f aca="true">IF($W470="","",IF($Y470="Closed",IF($AA470="","Closed",IF($AA470&lt;=$W470,"Closed on time","Closed late")),IF(TODAY()&gt;$W470,"Overdue","Within time")))</f>
        <v/>
      </c>
      <c r="AE470" s="6"/>
      <c r="AF470" s="19"/>
      <c r="AG470" s="19"/>
      <c r="AH470" s="19"/>
      <c r="AI470" s="19"/>
      <c r="AJ470" s="19"/>
    </row>
    <row r="471" customFormat="false" ht="15" hidden="false" customHeight="false" outlineLevel="0" collapsed="false">
      <c r="A471" s="22" t="str">
        <f aca="false">IF($C471="","","R"&amp;TEXT(ROW()-4,"00000"))</f>
        <v/>
      </c>
      <c r="B471" s="21"/>
      <c r="C471" s="19"/>
      <c r="D471" s="22" t="str">
        <f aca="false">IF($C471="","",IFERROR(INDEX(Asset_Register!$C$5:$C$1000,MATCH($C471,Asset_Register!$A$5:$A$1000,0)),"Not in register"))</f>
        <v/>
      </c>
      <c r="E471" s="22" t="str">
        <f aca="false">IF($C471="","",IFERROR(INDEX(Asset_Register!$D$5:$D$1000,MATCH($C471,Asset_Register!$A$5:$A$1000,0)),"Not in register"))</f>
        <v/>
      </c>
      <c r="F471" s="22" t="str">
        <f aca="false">IF($C471="","",IFERROR(INDEX(Asset_Register!$R$5:$R$1000,MATCH($C471,Asset_Register!$A$5:$A$1000,0)),"Not in register"))</f>
        <v/>
      </c>
      <c r="G471" s="22" t="str">
        <f aca="false">IF($C471="","",IFERROR(INDEX(Asset_Register!$Q$5:$Q$1000,MATCH($C471,Asset_Register!$A$5:$A$1000,0)),"Not in register"))</f>
        <v/>
      </c>
      <c r="H471" s="19"/>
      <c r="I471" s="19"/>
      <c r="J471" s="6"/>
      <c r="K471" s="19"/>
      <c r="L471" s="19"/>
      <c r="M471" s="19"/>
      <c r="N471" s="19"/>
      <c r="O471" s="19"/>
      <c r="P471" s="19"/>
      <c r="Q471" s="22" t="str">
        <f aca="false">IF($C471="","",IF($P471&lt;&gt;"",$P471,IF(AND(ISNUMBER($K471),ISNUMBER($M471),ISNUMBER($N471)),IF($O471="Lower is worse",IF($K471&lt;=$N471,"Danger",IF($K471&lt;=$M471,"Alert","OK")),IF($K471&gt;=$N471,"Danger",IF($K471&gt;=$M471,"Alert","OK"))),"Not set")))</f>
        <v/>
      </c>
      <c r="R471" s="22" t="str">
        <f aca="false">IF(OR($Q471="",$Q471="Not set"),"",MATCH($Q471,Lists!$F$2:$F$4,0)-1)</f>
        <v/>
      </c>
      <c r="S471" s="6"/>
      <c r="T471" s="6"/>
      <c r="U471" s="22" t="str">
        <f aca="false">IF(OR($Q471="",$Q471="OK",$Q471="Not set",NOT(ISNUMBER($G471))),"",ROUND($G471*IF($Q471="Danger",Lists!$M$15,Lists!$M$16),0))</f>
        <v/>
      </c>
      <c r="V471" s="22" t="str">
        <f aca="false">IF($U471="","",IF(OR($Q471="Danger",$U471&gt;=Lists!$M$10),"P1",IF($U471&gt;=Lists!$M$11,"P2","P3")))</f>
        <v/>
      </c>
      <c r="W471" s="24" t="str">
        <f aca="false">IF(OR($V471="",$B471=""),"",$B471+INDEX(Lists!$N$10:$N$12,MATCH($V471,Lists!$L$10:$L$12,0)))</f>
        <v/>
      </c>
      <c r="X471" s="19"/>
      <c r="Y471" s="19"/>
      <c r="Z471" s="19"/>
      <c r="AA471" s="21"/>
      <c r="AB471" s="19"/>
      <c r="AC471" s="22" t="str">
        <f aca="true">IF(OR($U471="",$B471=""),"",IF($AA471&lt;&gt;"",$AA471-$B471,TODAY()-$B471))</f>
        <v/>
      </c>
      <c r="AD471" s="22" t="str">
        <f aca="true">IF($W471="","",IF($Y471="Closed",IF($AA471="","Closed",IF($AA471&lt;=$W471,"Closed on time","Closed late")),IF(TODAY()&gt;$W471,"Overdue","Within time")))</f>
        <v/>
      </c>
      <c r="AE471" s="6"/>
      <c r="AF471" s="19"/>
      <c r="AG471" s="19"/>
      <c r="AH471" s="19"/>
      <c r="AI471" s="19"/>
      <c r="AJ471" s="19"/>
    </row>
    <row r="472" customFormat="false" ht="15" hidden="false" customHeight="false" outlineLevel="0" collapsed="false">
      <c r="A472" s="22" t="str">
        <f aca="false">IF($C472="","","R"&amp;TEXT(ROW()-4,"00000"))</f>
        <v/>
      </c>
      <c r="B472" s="21"/>
      <c r="C472" s="19"/>
      <c r="D472" s="22" t="str">
        <f aca="false">IF($C472="","",IFERROR(INDEX(Asset_Register!$C$5:$C$1000,MATCH($C472,Asset_Register!$A$5:$A$1000,0)),"Not in register"))</f>
        <v/>
      </c>
      <c r="E472" s="22" t="str">
        <f aca="false">IF($C472="","",IFERROR(INDEX(Asset_Register!$D$5:$D$1000,MATCH($C472,Asset_Register!$A$5:$A$1000,0)),"Not in register"))</f>
        <v/>
      </c>
      <c r="F472" s="22" t="str">
        <f aca="false">IF($C472="","",IFERROR(INDEX(Asset_Register!$R$5:$R$1000,MATCH($C472,Asset_Register!$A$5:$A$1000,0)),"Not in register"))</f>
        <v/>
      </c>
      <c r="G472" s="22" t="str">
        <f aca="false">IF($C472="","",IFERROR(INDEX(Asset_Register!$Q$5:$Q$1000,MATCH($C472,Asset_Register!$A$5:$A$1000,0)),"Not in register"))</f>
        <v/>
      </c>
      <c r="H472" s="19"/>
      <c r="I472" s="19"/>
      <c r="J472" s="6"/>
      <c r="K472" s="19"/>
      <c r="L472" s="19"/>
      <c r="M472" s="19"/>
      <c r="N472" s="19"/>
      <c r="O472" s="19"/>
      <c r="P472" s="19"/>
      <c r="Q472" s="22" t="str">
        <f aca="false">IF($C472="","",IF($P472&lt;&gt;"",$P472,IF(AND(ISNUMBER($K472),ISNUMBER($M472),ISNUMBER($N472)),IF($O472="Lower is worse",IF($K472&lt;=$N472,"Danger",IF($K472&lt;=$M472,"Alert","OK")),IF($K472&gt;=$N472,"Danger",IF($K472&gt;=$M472,"Alert","OK"))),"Not set")))</f>
        <v/>
      </c>
      <c r="R472" s="22" t="str">
        <f aca="false">IF(OR($Q472="",$Q472="Not set"),"",MATCH($Q472,Lists!$F$2:$F$4,0)-1)</f>
        <v/>
      </c>
      <c r="S472" s="6"/>
      <c r="T472" s="6"/>
      <c r="U472" s="22" t="str">
        <f aca="false">IF(OR($Q472="",$Q472="OK",$Q472="Not set",NOT(ISNUMBER($G472))),"",ROUND($G472*IF($Q472="Danger",Lists!$M$15,Lists!$M$16),0))</f>
        <v/>
      </c>
      <c r="V472" s="22" t="str">
        <f aca="false">IF($U472="","",IF(OR($Q472="Danger",$U472&gt;=Lists!$M$10),"P1",IF($U472&gt;=Lists!$M$11,"P2","P3")))</f>
        <v/>
      </c>
      <c r="W472" s="24" t="str">
        <f aca="false">IF(OR($V472="",$B472=""),"",$B472+INDEX(Lists!$N$10:$N$12,MATCH($V472,Lists!$L$10:$L$12,0)))</f>
        <v/>
      </c>
      <c r="X472" s="19"/>
      <c r="Y472" s="19"/>
      <c r="Z472" s="19"/>
      <c r="AA472" s="21"/>
      <c r="AB472" s="19"/>
      <c r="AC472" s="22" t="str">
        <f aca="true">IF(OR($U472="",$B472=""),"",IF($AA472&lt;&gt;"",$AA472-$B472,TODAY()-$B472))</f>
        <v/>
      </c>
      <c r="AD472" s="22" t="str">
        <f aca="true">IF($W472="","",IF($Y472="Closed",IF($AA472="","Closed",IF($AA472&lt;=$W472,"Closed on time","Closed late")),IF(TODAY()&gt;$W472,"Overdue","Within time")))</f>
        <v/>
      </c>
      <c r="AE472" s="6"/>
      <c r="AF472" s="19"/>
      <c r="AG472" s="19"/>
      <c r="AH472" s="19"/>
      <c r="AI472" s="19"/>
      <c r="AJ472" s="19"/>
    </row>
    <row r="473" customFormat="false" ht="15" hidden="false" customHeight="false" outlineLevel="0" collapsed="false">
      <c r="A473" s="22" t="str">
        <f aca="false">IF($C473="","","R"&amp;TEXT(ROW()-4,"00000"))</f>
        <v/>
      </c>
      <c r="B473" s="21"/>
      <c r="C473" s="19"/>
      <c r="D473" s="22" t="str">
        <f aca="false">IF($C473="","",IFERROR(INDEX(Asset_Register!$C$5:$C$1000,MATCH($C473,Asset_Register!$A$5:$A$1000,0)),"Not in register"))</f>
        <v/>
      </c>
      <c r="E473" s="22" t="str">
        <f aca="false">IF($C473="","",IFERROR(INDEX(Asset_Register!$D$5:$D$1000,MATCH($C473,Asset_Register!$A$5:$A$1000,0)),"Not in register"))</f>
        <v/>
      </c>
      <c r="F473" s="22" t="str">
        <f aca="false">IF($C473="","",IFERROR(INDEX(Asset_Register!$R$5:$R$1000,MATCH($C473,Asset_Register!$A$5:$A$1000,0)),"Not in register"))</f>
        <v/>
      </c>
      <c r="G473" s="22" t="str">
        <f aca="false">IF($C473="","",IFERROR(INDEX(Asset_Register!$Q$5:$Q$1000,MATCH($C473,Asset_Register!$A$5:$A$1000,0)),"Not in register"))</f>
        <v/>
      </c>
      <c r="H473" s="19"/>
      <c r="I473" s="19"/>
      <c r="J473" s="6"/>
      <c r="K473" s="19"/>
      <c r="L473" s="19"/>
      <c r="M473" s="19"/>
      <c r="N473" s="19"/>
      <c r="O473" s="19"/>
      <c r="P473" s="19"/>
      <c r="Q473" s="22" t="str">
        <f aca="false">IF($C473="","",IF($P473&lt;&gt;"",$P473,IF(AND(ISNUMBER($K473),ISNUMBER($M473),ISNUMBER($N473)),IF($O473="Lower is worse",IF($K473&lt;=$N473,"Danger",IF($K473&lt;=$M473,"Alert","OK")),IF($K473&gt;=$N473,"Danger",IF($K473&gt;=$M473,"Alert","OK"))),"Not set")))</f>
        <v/>
      </c>
      <c r="R473" s="22" t="str">
        <f aca="false">IF(OR($Q473="",$Q473="Not set"),"",MATCH($Q473,Lists!$F$2:$F$4,0)-1)</f>
        <v/>
      </c>
      <c r="S473" s="6"/>
      <c r="T473" s="6"/>
      <c r="U473" s="22" t="str">
        <f aca="false">IF(OR($Q473="",$Q473="OK",$Q473="Not set",NOT(ISNUMBER($G473))),"",ROUND($G473*IF($Q473="Danger",Lists!$M$15,Lists!$M$16),0))</f>
        <v/>
      </c>
      <c r="V473" s="22" t="str">
        <f aca="false">IF($U473="","",IF(OR($Q473="Danger",$U473&gt;=Lists!$M$10),"P1",IF($U473&gt;=Lists!$M$11,"P2","P3")))</f>
        <v/>
      </c>
      <c r="W473" s="24" t="str">
        <f aca="false">IF(OR($V473="",$B473=""),"",$B473+INDEX(Lists!$N$10:$N$12,MATCH($V473,Lists!$L$10:$L$12,0)))</f>
        <v/>
      </c>
      <c r="X473" s="19"/>
      <c r="Y473" s="19"/>
      <c r="Z473" s="19"/>
      <c r="AA473" s="21"/>
      <c r="AB473" s="19"/>
      <c r="AC473" s="22" t="str">
        <f aca="true">IF(OR($U473="",$B473=""),"",IF($AA473&lt;&gt;"",$AA473-$B473,TODAY()-$B473))</f>
        <v/>
      </c>
      <c r="AD473" s="22" t="str">
        <f aca="true">IF($W473="","",IF($Y473="Closed",IF($AA473="","Closed",IF($AA473&lt;=$W473,"Closed on time","Closed late")),IF(TODAY()&gt;$W473,"Overdue","Within time")))</f>
        <v/>
      </c>
      <c r="AE473" s="6"/>
      <c r="AF473" s="19"/>
      <c r="AG473" s="19"/>
      <c r="AH473" s="19"/>
      <c r="AI473" s="19"/>
      <c r="AJ473" s="19"/>
    </row>
    <row r="474" customFormat="false" ht="15" hidden="false" customHeight="false" outlineLevel="0" collapsed="false">
      <c r="A474" s="22" t="str">
        <f aca="false">IF($C474="","","R"&amp;TEXT(ROW()-4,"00000"))</f>
        <v/>
      </c>
      <c r="B474" s="21"/>
      <c r="C474" s="19"/>
      <c r="D474" s="22" t="str">
        <f aca="false">IF($C474="","",IFERROR(INDEX(Asset_Register!$C$5:$C$1000,MATCH($C474,Asset_Register!$A$5:$A$1000,0)),"Not in register"))</f>
        <v/>
      </c>
      <c r="E474" s="22" t="str">
        <f aca="false">IF($C474="","",IFERROR(INDEX(Asset_Register!$D$5:$D$1000,MATCH($C474,Asset_Register!$A$5:$A$1000,0)),"Not in register"))</f>
        <v/>
      </c>
      <c r="F474" s="22" t="str">
        <f aca="false">IF($C474="","",IFERROR(INDEX(Asset_Register!$R$5:$R$1000,MATCH($C474,Asset_Register!$A$5:$A$1000,0)),"Not in register"))</f>
        <v/>
      </c>
      <c r="G474" s="22" t="str">
        <f aca="false">IF($C474="","",IFERROR(INDEX(Asset_Register!$Q$5:$Q$1000,MATCH($C474,Asset_Register!$A$5:$A$1000,0)),"Not in register"))</f>
        <v/>
      </c>
      <c r="H474" s="19"/>
      <c r="I474" s="19"/>
      <c r="J474" s="6"/>
      <c r="K474" s="19"/>
      <c r="L474" s="19"/>
      <c r="M474" s="19"/>
      <c r="N474" s="19"/>
      <c r="O474" s="19"/>
      <c r="P474" s="19"/>
      <c r="Q474" s="22" t="str">
        <f aca="false">IF($C474="","",IF($P474&lt;&gt;"",$P474,IF(AND(ISNUMBER($K474),ISNUMBER($M474),ISNUMBER($N474)),IF($O474="Lower is worse",IF($K474&lt;=$N474,"Danger",IF($K474&lt;=$M474,"Alert","OK")),IF($K474&gt;=$N474,"Danger",IF($K474&gt;=$M474,"Alert","OK"))),"Not set")))</f>
        <v/>
      </c>
      <c r="R474" s="22" t="str">
        <f aca="false">IF(OR($Q474="",$Q474="Not set"),"",MATCH($Q474,Lists!$F$2:$F$4,0)-1)</f>
        <v/>
      </c>
      <c r="S474" s="6"/>
      <c r="T474" s="6"/>
      <c r="U474" s="22" t="str">
        <f aca="false">IF(OR($Q474="",$Q474="OK",$Q474="Not set",NOT(ISNUMBER($G474))),"",ROUND($G474*IF($Q474="Danger",Lists!$M$15,Lists!$M$16),0))</f>
        <v/>
      </c>
      <c r="V474" s="22" t="str">
        <f aca="false">IF($U474="","",IF(OR($Q474="Danger",$U474&gt;=Lists!$M$10),"P1",IF($U474&gt;=Lists!$M$11,"P2","P3")))</f>
        <v/>
      </c>
      <c r="W474" s="24" t="str">
        <f aca="false">IF(OR($V474="",$B474=""),"",$B474+INDEX(Lists!$N$10:$N$12,MATCH($V474,Lists!$L$10:$L$12,0)))</f>
        <v/>
      </c>
      <c r="X474" s="19"/>
      <c r="Y474" s="19"/>
      <c r="Z474" s="19"/>
      <c r="AA474" s="21"/>
      <c r="AB474" s="19"/>
      <c r="AC474" s="22" t="str">
        <f aca="true">IF(OR($U474="",$B474=""),"",IF($AA474&lt;&gt;"",$AA474-$B474,TODAY()-$B474))</f>
        <v/>
      </c>
      <c r="AD474" s="22" t="str">
        <f aca="true">IF($W474="","",IF($Y474="Closed",IF($AA474="","Closed",IF($AA474&lt;=$W474,"Closed on time","Closed late")),IF(TODAY()&gt;$W474,"Overdue","Within time")))</f>
        <v/>
      </c>
      <c r="AE474" s="6"/>
      <c r="AF474" s="19"/>
      <c r="AG474" s="19"/>
      <c r="AH474" s="19"/>
      <c r="AI474" s="19"/>
      <c r="AJ474" s="19"/>
    </row>
    <row r="475" customFormat="false" ht="15" hidden="false" customHeight="false" outlineLevel="0" collapsed="false">
      <c r="A475" s="22" t="str">
        <f aca="false">IF($C475="","","R"&amp;TEXT(ROW()-4,"00000"))</f>
        <v/>
      </c>
      <c r="B475" s="21"/>
      <c r="C475" s="19"/>
      <c r="D475" s="22" t="str">
        <f aca="false">IF($C475="","",IFERROR(INDEX(Asset_Register!$C$5:$C$1000,MATCH($C475,Asset_Register!$A$5:$A$1000,0)),"Not in register"))</f>
        <v/>
      </c>
      <c r="E475" s="22" t="str">
        <f aca="false">IF($C475="","",IFERROR(INDEX(Asset_Register!$D$5:$D$1000,MATCH($C475,Asset_Register!$A$5:$A$1000,0)),"Not in register"))</f>
        <v/>
      </c>
      <c r="F475" s="22" t="str">
        <f aca="false">IF($C475="","",IFERROR(INDEX(Asset_Register!$R$5:$R$1000,MATCH($C475,Asset_Register!$A$5:$A$1000,0)),"Not in register"))</f>
        <v/>
      </c>
      <c r="G475" s="22" t="str">
        <f aca="false">IF($C475="","",IFERROR(INDEX(Asset_Register!$Q$5:$Q$1000,MATCH($C475,Asset_Register!$A$5:$A$1000,0)),"Not in register"))</f>
        <v/>
      </c>
      <c r="H475" s="19"/>
      <c r="I475" s="19"/>
      <c r="J475" s="6"/>
      <c r="K475" s="19"/>
      <c r="L475" s="19"/>
      <c r="M475" s="19"/>
      <c r="N475" s="19"/>
      <c r="O475" s="19"/>
      <c r="P475" s="19"/>
      <c r="Q475" s="22" t="str">
        <f aca="false">IF($C475="","",IF($P475&lt;&gt;"",$P475,IF(AND(ISNUMBER($K475),ISNUMBER($M475),ISNUMBER($N475)),IF($O475="Lower is worse",IF($K475&lt;=$N475,"Danger",IF($K475&lt;=$M475,"Alert","OK")),IF($K475&gt;=$N475,"Danger",IF($K475&gt;=$M475,"Alert","OK"))),"Not set")))</f>
        <v/>
      </c>
      <c r="R475" s="22" t="str">
        <f aca="false">IF(OR($Q475="",$Q475="Not set"),"",MATCH($Q475,Lists!$F$2:$F$4,0)-1)</f>
        <v/>
      </c>
      <c r="S475" s="6"/>
      <c r="T475" s="6"/>
      <c r="U475" s="22" t="str">
        <f aca="false">IF(OR($Q475="",$Q475="OK",$Q475="Not set",NOT(ISNUMBER($G475))),"",ROUND($G475*IF($Q475="Danger",Lists!$M$15,Lists!$M$16),0))</f>
        <v/>
      </c>
      <c r="V475" s="22" t="str">
        <f aca="false">IF($U475="","",IF(OR($Q475="Danger",$U475&gt;=Lists!$M$10),"P1",IF($U475&gt;=Lists!$M$11,"P2","P3")))</f>
        <v/>
      </c>
      <c r="W475" s="24" t="str">
        <f aca="false">IF(OR($V475="",$B475=""),"",$B475+INDEX(Lists!$N$10:$N$12,MATCH($V475,Lists!$L$10:$L$12,0)))</f>
        <v/>
      </c>
      <c r="X475" s="19"/>
      <c r="Y475" s="19"/>
      <c r="Z475" s="19"/>
      <c r="AA475" s="21"/>
      <c r="AB475" s="19"/>
      <c r="AC475" s="22" t="str">
        <f aca="true">IF(OR($U475="",$B475=""),"",IF($AA475&lt;&gt;"",$AA475-$B475,TODAY()-$B475))</f>
        <v/>
      </c>
      <c r="AD475" s="22" t="str">
        <f aca="true">IF($W475="","",IF($Y475="Closed",IF($AA475="","Closed",IF($AA475&lt;=$W475,"Closed on time","Closed late")),IF(TODAY()&gt;$W475,"Overdue","Within time")))</f>
        <v/>
      </c>
      <c r="AE475" s="6"/>
      <c r="AF475" s="19"/>
      <c r="AG475" s="19"/>
      <c r="AH475" s="19"/>
      <c r="AI475" s="19"/>
      <c r="AJ475" s="19"/>
    </row>
    <row r="476" customFormat="false" ht="15" hidden="false" customHeight="false" outlineLevel="0" collapsed="false">
      <c r="A476" s="22" t="str">
        <f aca="false">IF($C476="","","R"&amp;TEXT(ROW()-4,"00000"))</f>
        <v/>
      </c>
      <c r="B476" s="21"/>
      <c r="C476" s="19"/>
      <c r="D476" s="22" t="str">
        <f aca="false">IF($C476="","",IFERROR(INDEX(Asset_Register!$C$5:$C$1000,MATCH($C476,Asset_Register!$A$5:$A$1000,0)),"Not in register"))</f>
        <v/>
      </c>
      <c r="E476" s="22" t="str">
        <f aca="false">IF($C476="","",IFERROR(INDEX(Asset_Register!$D$5:$D$1000,MATCH($C476,Asset_Register!$A$5:$A$1000,0)),"Not in register"))</f>
        <v/>
      </c>
      <c r="F476" s="22" t="str">
        <f aca="false">IF($C476="","",IFERROR(INDEX(Asset_Register!$R$5:$R$1000,MATCH($C476,Asset_Register!$A$5:$A$1000,0)),"Not in register"))</f>
        <v/>
      </c>
      <c r="G476" s="22" t="str">
        <f aca="false">IF($C476="","",IFERROR(INDEX(Asset_Register!$Q$5:$Q$1000,MATCH($C476,Asset_Register!$A$5:$A$1000,0)),"Not in register"))</f>
        <v/>
      </c>
      <c r="H476" s="19"/>
      <c r="I476" s="19"/>
      <c r="J476" s="6"/>
      <c r="K476" s="19"/>
      <c r="L476" s="19"/>
      <c r="M476" s="19"/>
      <c r="N476" s="19"/>
      <c r="O476" s="19"/>
      <c r="P476" s="19"/>
      <c r="Q476" s="22" t="str">
        <f aca="false">IF($C476="","",IF($P476&lt;&gt;"",$P476,IF(AND(ISNUMBER($K476),ISNUMBER($M476),ISNUMBER($N476)),IF($O476="Lower is worse",IF($K476&lt;=$N476,"Danger",IF($K476&lt;=$M476,"Alert","OK")),IF($K476&gt;=$N476,"Danger",IF($K476&gt;=$M476,"Alert","OK"))),"Not set")))</f>
        <v/>
      </c>
      <c r="R476" s="22" t="str">
        <f aca="false">IF(OR($Q476="",$Q476="Not set"),"",MATCH($Q476,Lists!$F$2:$F$4,0)-1)</f>
        <v/>
      </c>
      <c r="S476" s="6"/>
      <c r="T476" s="6"/>
      <c r="U476" s="22" t="str">
        <f aca="false">IF(OR($Q476="",$Q476="OK",$Q476="Not set",NOT(ISNUMBER($G476))),"",ROUND($G476*IF($Q476="Danger",Lists!$M$15,Lists!$M$16),0))</f>
        <v/>
      </c>
      <c r="V476" s="22" t="str">
        <f aca="false">IF($U476="","",IF(OR($Q476="Danger",$U476&gt;=Lists!$M$10),"P1",IF($U476&gt;=Lists!$M$11,"P2","P3")))</f>
        <v/>
      </c>
      <c r="W476" s="24" t="str">
        <f aca="false">IF(OR($V476="",$B476=""),"",$B476+INDEX(Lists!$N$10:$N$12,MATCH($V476,Lists!$L$10:$L$12,0)))</f>
        <v/>
      </c>
      <c r="X476" s="19"/>
      <c r="Y476" s="19"/>
      <c r="Z476" s="19"/>
      <c r="AA476" s="21"/>
      <c r="AB476" s="19"/>
      <c r="AC476" s="22" t="str">
        <f aca="true">IF(OR($U476="",$B476=""),"",IF($AA476&lt;&gt;"",$AA476-$B476,TODAY()-$B476))</f>
        <v/>
      </c>
      <c r="AD476" s="22" t="str">
        <f aca="true">IF($W476="","",IF($Y476="Closed",IF($AA476="","Closed",IF($AA476&lt;=$W476,"Closed on time","Closed late")),IF(TODAY()&gt;$W476,"Overdue","Within time")))</f>
        <v/>
      </c>
      <c r="AE476" s="6"/>
      <c r="AF476" s="19"/>
      <c r="AG476" s="19"/>
      <c r="AH476" s="19"/>
      <c r="AI476" s="19"/>
      <c r="AJ476" s="19"/>
    </row>
    <row r="477" customFormat="false" ht="15" hidden="false" customHeight="false" outlineLevel="0" collapsed="false">
      <c r="A477" s="22" t="str">
        <f aca="false">IF($C477="","","R"&amp;TEXT(ROW()-4,"00000"))</f>
        <v/>
      </c>
      <c r="B477" s="21"/>
      <c r="C477" s="19"/>
      <c r="D477" s="22" t="str">
        <f aca="false">IF($C477="","",IFERROR(INDEX(Asset_Register!$C$5:$C$1000,MATCH($C477,Asset_Register!$A$5:$A$1000,0)),"Not in register"))</f>
        <v/>
      </c>
      <c r="E477" s="22" t="str">
        <f aca="false">IF($C477="","",IFERROR(INDEX(Asset_Register!$D$5:$D$1000,MATCH($C477,Asset_Register!$A$5:$A$1000,0)),"Not in register"))</f>
        <v/>
      </c>
      <c r="F477" s="22" t="str">
        <f aca="false">IF($C477="","",IFERROR(INDEX(Asset_Register!$R$5:$R$1000,MATCH($C477,Asset_Register!$A$5:$A$1000,0)),"Not in register"))</f>
        <v/>
      </c>
      <c r="G477" s="22" t="str">
        <f aca="false">IF($C477="","",IFERROR(INDEX(Asset_Register!$Q$5:$Q$1000,MATCH($C477,Asset_Register!$A$5:$A$1000,0)),"Not in register"))</f>
        <v/>
      </c>
      <c r="H477" s="19"/>
      <c r="I477" s="19"/>
      <c r="J477" s="6"/>
      <c r="K477" s="19"/>
      <c r="L477" s="19"/>
      <c r="M477" s="19"/>
      <c r="N477" s="19"/>
      <c r="O477" s="19"/>
      <c r="P477" s="19"/>
      <c r="Q477" s="22" t="str">
        <f aca="false">IF($C477="","",IF($P477&lt;&gt;"",$P477,IF(AND(ISNUMBER($K477),ISNUMBER($M477),ISNUMBER($N477)),IF($O477="Lower is worse",IF($K477&lt;=$N477,"Danger",IF($K477&lt;=$M477,"Alert","OK")),IF($K477&gt;=$N477,"Danger",IF($K477&gt;=$M477,"Alert","OK"))),"Not set")))</f>
        <v/>
      </c>
      <c r="R477" s="22" t="str">
        <f aca="false">IF(OR($Q477="",$Q477="Not set"),"",MATCH($Q477,Lists!$F$2:$F$4,0)-1)</f>
        <v/>
      </c>
      <c r="S477" s="6"/>
      <c r="T477" s="6"/>
      <c r="U477" s="22" t="str">
        <f aca="false">IF(OR($Q477="",$Q477="OK",$Q477="Not set",NOT(ISNUMBER($G477))),"",ROUND($G477*IF($Q477="Danger",Lists!$M$15,Lists!$M$16),0))</f>
        <v/>
      </c>
      <c r="V477" s="22" t="str">
        <f aca="false">IF($U477="","",IF(OR($Q477="Danger",$U477&gt;=Lists!$M$10),"P1",IF($U477&gt;=Lists!$M$11,"P2","P3")))</f>
        <v/>
      </c>
      <c r="W477" s="24" t="str">
        <f aca="false">IF(OR($V477="",$B477=""),"",$B477+INDEX(Lists!$N$10:$N$12,MATCH($V477,Lists!$L$10:$L$12,0)))</f>
        <v/>
      </c>
      <c r="X477" s="19"/>
      <c r="Y477" s="19"/>
      <c r="Z477" s="19"/>
      <c r="AA477" s="21"/>
      <c r="AB477" s="19"/>
      <c r="AC477" s="22" t="str">
        <f aca="true">IF(OR($U477="",$B477=""),"",IF($AA477&lt;&gt;"",$AA477-$B477,TODAY()-$B477))</f>
        <v/>
      </c>
      <c r="AD477" s="22" t="str">
        <f aca="true">IF($W477="","",IF($Y477="Closed",IF($AA477="","Closed",IF($AA477&lt;=$W477,"Closed on time","Closed late")),IF(TODAY()&gt;$W477,"Overdue","Within time")))</f>
        <v/>
      </c>
      <c r="AE477" s="6"/>
      <c r="AF477" s="19"/>
      <c r="AG477" s="19"/>
      <c r="AH477" s="19"/>
      <c r="AI477" s="19"/>
      <c r="AJ477" s="19"/>
    </row>
    <row r="478" customFormat="false" ht="15" hidden="false" customHeight="false" outlineLevel="0" collapsed="false">
      <c r="A478" s="22" t="str">
        <f aca="false">IF($C478="","","R"&amp;TEXT(ROW()-4,"00000"))</f>
        <v/>
      </c>
      <c r="B478" s="21"/>
      <c r="C478" s="19"/>
      <c r="D478" s="22" t="str">
        <f aca="false">IF($C478="","",IFERROR(INDEX(Asset_Register!$C$5:$C$1000,MATCH($C478,Asset_Register!$A$5:$A$1000,0)),"Not in register"))</f>
        <v/>
      </c>
      <c r="E478" s="22" t="str">
        <f aca="false">IF($C478="","",IFERROR(INDEX(Asset_Register!$D$5:$D$1000,MATCH($C478,Asset_Register!$A$5:$A$1000,0)),"Not in register"))</f>
        <v/>
      </c>
      <c r="F478" s="22" t="str">
        <f aca="false">IF($C478="","",IFERROR(INDEX(Asset_Register!$R$5:$R$1000,MATCH($C478,Asset_Register!$A$5:$A$1000,0)),"Not in register"))</f>
        <v/>
      </c>
      <c r="G478" s="22" t="str">
        <f aca="false">IF($C478="","",IFERROR(INDEX(Asset_Register!$Q$5:$Q$1000,MATCH($C478,Asset_Register!$A$5:$A$1000,0)),"Not in register"))</f>
        <v/>
      </c>
      <c r="H478" s="19"/>
      <c r="I478" s="19"/>
      <c r="J478" s="6"/>
      <c r="K478" s="19"/>
      <c r="L478" s="19"/>
      <c r="M478" s="19"/>
      <c r="N478" s="19"/>
      <c r="O478" s="19"/>
      <c r="P478" s="19"/>
      <c r="Q478" s="22" t="str">
        <f aca="false">IF($C478="","",IF($P478&lt;&gt;"",$P478,IF(AND(ISNUMBER($K478),ISNUMBER($M478),ISNUMBER($N478)),IF($O478="Lower is worse",IF($K478&lt;=$N478,"Danger",IF($K478&lt;=$M478,"Alert","OK")),IF($K478&gt;=$N478,"Danger",IF($K478&gt;=$M478,"Alert","OK"))),"Not set")))</f>
        <v/>
      </c>
      <c r="R478" s="22" t="str">
        <f aca="false">IF(OR($Q478="",$Q478="Not set"),"",MATCH($Q478,Lists!$F$2:$F$4,0)-1)</f>
        <v/>
      </c>
      <c r="S478" s="6"/>
      <c r="T478" s="6"/>
      <c r="U478" s="22" t="str">
        <f aca="false">IF(OR($Q478="",$Q478="OK",$Q478="Not set",NOT(ISNUMBER($G478))),"",ROUND($G478*IF($Q478="Danger",Lists!$M$15,Lists!$M$16),0))</f>
        <v/>
      </c>
      <c r="V478" s="22" t="str">
        <f aca="false">IF($U478="","",IF(OR($Q478="Danger",$U478&gt;=Lists!$M$10),"P1",IF($U478&gt;=Lists!$M$11,"P2","P3")))</f>
        <v/>
      </c>
      <c r="W478" s="24" t="str">
        <f aca="false">IF(OR($V478="",$B478=""),"",$B478+INDEX(Lists!$N$10:$N$12,MATCH($V478,Lists!$L$10:$L$12,0)))</f>
        <v/>
      </c>
      <c r="X478" s="19"/>
      <c r="Y478" s="19"/>
      <c r="Z478" s="19"/>
      <c r="AA478" s="21"/>
      <c r="AB478" s="19"/>
      <c r="AC478" s="22" t="str">
        <f aca="true">IF(OR($U478="",$B478=""),"",IF($AA478&lt;&gt;"",$AA478-$B478,TODAY()-$B478))</f>
        <v/>
      </c>
      <c r="AD478" s="22" t="str">
        <f aca="true">IF($W478="","",IF($Y478="Closed",IF($AA478="","Closed",IF($AA478&lt;=$W478,"Closed on time","Closed late")),IF(TODAY()&gt;$W478,"Overdue","Within time")))</f>
        <v/>
      </c>
      <c r="AE478" s="6"/>
      <c r="AF478" s="19"/>
      <c r="AG478" s="19"/>
      <c r="AH478" s="19"/>
      <c r="AI478" s="19"/>
      <c r="AJ478" s="19"/>
    </row>
    <row r="479" customFormat="false" ht="15" hidden="false" customHeight="false" outlineLevel="0" collapsed="false">
      <c r="A479" s="22" t="str">
        <f aca="false">IF($C479="","","R"&amp;TEXT(ROW()-4,"00000"))</f>
        <v/>
      </c>
      <c r="B479" s="21"/>
      <c r="C479" s="19"/>
      <c r="D479" s="22" t="str">
        <f aca="false">IF($C479="","",IFERROR(INDEX(Asset_Register!$C$5:$C$1000,MATCH($C479,Asset_Register!$A$5:$A$1000,0)),"Not in register"))</f>
        <v/>
      </c>
      <c r="E479" s="22" t="str">
        <f aca="false">IF($C479="","",IFERROR(INDEX(Asset_Register!$D$5:$D$1000,MATCH($C479,Asset_Register!$A$5:$A$1000,0)),"Not in register"))</f>
        <v/>
      </c>
      <c r="F479" s="22" t="str">
        <f aca="false">IF($C479="","",IFERROR(INDEX(Asset_Register!$R$5:$R$1000,MATCH($C479,Asset_Register!$A$5:$A$1000,0)),"Not in register"))</f>
        <v/>
      </c>
      <c r="G479" s="22" t="str">
        <f aca="false">IF($C479="","",IFERROR(INDEX(Asset_Register!$Q$5:$Q$1000,MATCH($C479,Asset_Register!$A$5:$A$1000,0)),"Not in register"))</f>
        <v/>
      </c>
      <c r="H479" s="19"/>
      <c r="I479" s="19"/>
      <c r="J479" s="6"/>
      <c r="K479" s="19"/>
      <c r="L479" s="19"/>
      <c r="M479" s="19"/>
      <c r="N479" s="19"/>
      <c r="O479" s="19"/>
      <c r="P479" s="19"/>
      <c r="Q479" s="22" t="str">
        <f aca="false">IF($C479="","",IF($P479&lt;&gt;"",$P479,IF(AND(ISNUMBER($K479),ISNUMBER($M479),ISNUMBER($N479)),IF($O479="Lower is worse",IF($K479&lt;=$N479,"Danger",IF($K479&lt;=$M479,"Alert","OK")),IF($K479&gt;=$N479,"Danger",IF($K479&gt;=$M479,"Alert","OK"))),"Not set")))</f>
        <v/>
      </c>
      <c r="R479" s="22" t="str">
        <f aca="false">IF(OR($Q479="",$Q479="Not set"),"",MATCH($Q479,Lists!$F$2:$F$4,0)-1)</f>
        <v/>
      </c>
      <c r="S479" s="6"/>
      <c r="T479" s="6"/>
      <c r="U479" s="22" t="str">
        <f aca="false">IF(OR($Q479="",$Q479="OK",$Q479="Not set",NOT(ISNUMBER($G479))),"",ROUND($G479*IF($Q479="Danger",Lists!$M$15,Lists!$M$16),0))</f>
        <v/>
      </c>
      <c r="V479" s="22" t="str">
        <f aca="false">IF($U479="","",IF(OR($Q479="Danger",$U479&gt;=Lists!$M$10),"P1",IF($U479&gt;=Lists!$M$11,"P2","P3")))</f>
        <v/>
      </c>
      <c r="W479" s="24" t="str">
        <f aca="false">IF(OR($V479="",$B479=""),"",$B479+INDEX(Lists!$N$10:$N$12,MATCH($V479,Lists!$L$10:$L$12,0)))</f>
        <v/>
      </c>
      <c r="X479" s="19"/>
      <c r="Y479" s="19"/>
      <c r="Z479" s="19"/>
      <c r="AA479" s="21"/>
      <c r="AB479" s="19"/>
      <c r="AC479" s="22" t="str">
        <f aca="true">IF(OR($U479="",$B479=""),"",IF($AA479&lt;&gt;"",$AA479-$B479,TODAY()-$B479))</f>
        <v/>
      </c>
      <c r="AD479" s="22" t="str">
        <f aca="true">IF($W479="","",IF($Y479="Closed",IF($AA479="","Closed",IF($AA479&lt;=$W479,"Closed on time","Closed late")),IF(TODAY()&gt;$W479,"Overdue","Within time")))</f>
        <v/>
      </c>
      <c r="AE479" s="6"/>
      <c r="AF479" s="19"/>
      <c r="AG479" s="19"/>
      <c r="AH479" s="19"/>
      <c r="AI479" s="19"/>
      <c r="AJ479" s="19"/>
    </row>
    <row r="480" customFormat="false" ht="15" hidden="false" customHeight="false" outlineLevel="0" collapsed="false">
      <c r="A480" s="22" t="str">
        <f aca="false">IF($C480="","","R"&amp;TEXT(ROW()-4,"00000"))</f>
        <v/>
      </c>
      <c r="B480" s="21"/>
      <c r="C480" s="19"/>
      <c r="D480" s="22" t="str">
        <f aca="false">IF($C480="","",IFERROR(INDEX(Asset_Register!$C$5:$C$1000,MATCH($C480,Asset_Register!$A$5:$A$1000,0)),"Not in register"))</f>
        <v/>
      </c>
      <c r="E480" s="22" t="str">
        <f aca="false">IF($C480="","",IFERROR(INDEX(Asset_Register!$D$5:$D$1000,MATCH($C480,Asset_Register!$A$5:$A$1000,0)),"Not in register"))</f>
        <v/>
      </c>
      <c r="F480" s="22" t="str">
        <f aca="false">IF($C480="","",IFERROR(INDEX(Asset_Register!$R$5:$R$1000,MATCH($C480,Asset_Register!$A$5:$A$1000,0)),"Not in register"))</f>
        <v/>
      </c>
      <c r="G480" s="22" t="str">
        <f aca="false">IF($C480="","",IFERROR(INDEX(Asset_Register!$Q$5:$Q$1000,MATCH($C480,Asset_Register!$A$5:$A$1000,0)),"Not in register"))</f>
        <v/>
      </c>
      <c r="H480" s="19"/>
      <c r="I480" s="19"/>
      <c r="J480" s="6"/>
      <c r="K480" s="19"/>
      <c r="L480" s="19"/>
      <c r="M480" s="19"/>
      <c r="N480" s="19"/>
      <c r="O480" s="19"/>
      <c r="P480" s="19"/>
      <c r="Q480" s="22" t="str">
        <f aca="false">IF($C480="","",IF($P480&lt;&gt;"",$P480,IF(AND(ISNUMBER($K480),ISNUMBER($M480),ISNUMBER($N480)),IF($O480="Lower is worse",IF($K480&lt;=$N480,"Danger",IF($K480&lt;=$M480,"Alert","OK")),IF($K480&gt;=$N480,"Danger",IF($K480&gt;=$M480,"Alert","OK"))),"Not set")))</f>
        <v/>
      </c>
      <c r="R480" s="22" t="str">
        <f aca="false">IF(OR($Q480="",$Q480="Not set"),"",MATCH($Q480,Lists!$F$2:$F$4,0)-1)</f>
        <v/>
      </c>
      <c r="S480" s="6"/>
      <c r="T480" s="6"/>
      <c r="U480" s="22" t="str">
        <f aca="false">IF(OR($Q480="",$Q480="OK",$Q480="Not set",NOT(ISNUMBER($G480))),"",ROUND($G480*IF($Q480="Danger",Lists!$M$15,Lists!$M$16),0))</f>
        <v/>
      </c>
      <c r="V480" s="22" t="str">
        <f aca="false">IF($U480="","",IF(OR($Q480="Danger",$U480&gt;=Lists!$M$10),"P1",IF($U480&gt;=Lists!$M$11,"P2","P3")))</f>
        <v/>
      </c>
      <c r="W480" s="24" t="str">
        <f aca="false">IF(OR($V480="",$B480=""),"",$B480+INDEX(Lists!$N$10:$N$12,MATCH($V480,Lists!$L$10:$L$12,0)))</f>
        <v/>
      </c>
      <c r="X480" s="19"/>
      <c r="Y480" s="19"/>
      <c r="Z480" s="19"/>
      <c r="AA480" s="21"/>
      <c r="AB480" s="19"/>
      <c r="AC480" s="22" t="str">
        <f aca="true">IF(OR($U480="",$B480=""),"",IF($AA480&lt;&gt;"",$AA480-$B480,TODAY()-$B480))</f>
        <v/>
      </c>
      <c r="AD480" s="22" t="str">
        <f aca="true">IF($W480="","",IF($Y480="Closed",IF($AA480="","Closed",IF($AA480&lt;=$W480,"Closed on time","Closed late")),IF(TODAY()&gt;$W480,"Overdue","Within time")))</f>
        <v/>
      </c>
      <c r="AE480" s="6"/>
      <c r="AF480" s="19"/>
      <c r="AG480" s="19"/>
      <c r="AH480" s="19"/>
      <c r="AI480" s="19"/>
      <c r="AJ480" s="19"/>
    </row>
    <row r="481" customFormat="false" ht="15" hidden="false" customHeight="false" outlineLevel="0" collapsed="false">
      <c r="A481" s="22" t="str">
        <f aca="false">IF($C481="","","R"&amp;TEXT(ROW()-4,"00000"))</f>
        <v/>
      </c>
      <c r="B481" s="21"/>
      <c r="C481" s="19"/>
      <c r="D481" s="22" t="str">
        <f aca="false">IF($C481="","",IFERROR(INDEX(Asset_Register!$C$5:$C$1000,MATCH($C481,Asset_Register!$A$5:$A$1000,0)),"Not in register"))</f>
        <v/>
      </c>
      <c r="E481" s="22" t="str">
        <f aca="false">IF($C481="","",IFERROR(INDEX(Asset_Register!$D$5:$D$1000,MATCH($C481,Asset_Register!$A$5:$A$1000,0)),"Not in register"))</f>
        <v/>
      </c>
      <c r="F481" s="22" t="str">
        <f aca="false">IF($C481="","",IFERROR(INDEX(Asset_Register!$R$5:$R$1000,MATCH($C481,Asset_Register!$A$5:$A$1000,0)),"Not in register"))</f>
        <v/>
      </c>
      <c r="G481" s="22" t="str">
        <f aca="false">IF($C481="","",IFERROR(INDEX(Asset_Register!$Q$5:$Q$1000,MATCH($C481,Asset_Register!$A$5:$A$1000,0)),"Not in register"))</f>
        <v/>
      </c>
      <c r="H481" s="19"/>
      <c r="I481" s="19"/>
      <c r="J481" s="6"/>
      <c r="K481" s="19"/>
      <c r="L481" s="19"/>
      <c r="M481" s="19"/>
      <c r="N481" s="19"/>
      <c r="O481" s="19"/>
      <c r="P481" s="19"/>
      <c r="Q481" s="22" t="str">
        <f aca="false">IF($C481="","",IF($P481&lt;&gt;"",$P481,IF(AND(ISNUMBER($K481),ISNUMBER($M481),ISNUMBER($N481)),IF($O481="Lower is worse",IF($K481&lt;=$N481,"Danger",IF($K481&lt;=$M481,"Alert","OK")),IF($K481&gt;=$N481,"Danger",IF($K481&gt;=$M481,"Alert","OK"))),"Not set")))</f>
        <v/>
      </c>
      <c r="R481" s="22" t="str">
        <f aca="false">IF(OR($Q481="",$Q481="Not set"),"",MATCH($Q481,Lists!$F$2:$F$4,0)-1)</f>
        <v/>
      </c>
      <c r="S481" s="6"/>
      <c r="T481" s="6"/>
      <c r="U481" s="22" t="str">
        <f aca="false">IF(OR($Q481="",$Q481="OK",$Q481="Not set",NOT(ISNUMBER($G481))),"",ROUND($G481*IF($Q481="Danger",Lists!$M$15,Lists!$M$16),0))</f>
        <v/>
      </c>
      <c r="V481" s="22" t="str">
        <f aca="false">IF($U481="","",IF(OR($Q481="Danger",$U481&gt;=Lists!$M$10),"P1",IF($U481&gt;=Lists!$M$11,"P2","P3")))</f>
        <v/>
      </c>
      <c r="W481" s="24" t="str">
        <f aca="false">IF(OR($V481="",$B481=""),"",$B481+INDEX(Lists!$N$10:$N$12,MATCH($V481,Lists!$L$10:$L$12,0)))</f>
        <v/>
      </c>
      <c r="X481" s="19"/>
      <c r="Y481" s="19"/>
      <c r="Z481" s="19"/>
      <c r="AA481" s="21"/>
      <c r="AB481" s="19"/>
      <c r="AC481" s="22" t="str">
        <f aca="true">IF(OR($U481="",$B481=""),"",IF($AA481&lt;&gt;"",$AA481-$B481,TODAY()-$B481))</f>
        <v/>
      </c>
      <c r="AD481" s="22" t="str">
        <f aca="true">IF($W481="","",IF($Y481="Closed",IF($AA481="","Closed",IF($AA481&lt;=$W481,"Closed on time","Closed late")),IF(TODAY()&gt;$W481,"Overdue","Within time")))</f>
        <v/>
      </c>
      <c r="AE481" s="6"/>
      <c r="AF481" s="19"/>
      <c r="AG481" s="19"/>
      <c r="AH481" s="19"/>
      <c r="AI481" s="19"/>
      <c r="AJ481" s="19"/>
    </row>
    <row r="482" customFormat="false" ht="15" hidden="false" customHeight="false" outlineLevel="0" collapsed="false">
      <c r="A482" s="22" t="str">
        <f aca="false">IF($C482="","","R"&amp;TEXT(ROW()-4,"00000"))</f>
        <v/>
      </c>
      <c r="B482" s="21"/>
      <c r="C482" s="19"/>
      <c r="D482" s="22" t="str">
        <f aca="false">IF($C482="","",IFERROR(INDEX(Asset_Register!$C$5:$C$1000,MATCH($C482,Asset_Register!$A$5:$A$1000,0)),"Not in register"))</f>
        <v/>
      </c>
      <c r="E482" s="22" t="str">
        <f aca="false">IF($C482="","",IFERROR(INDEX(Asset_Register!$D$5:$D$1000,MATCH($C482,Asset_Register!$A$5:$A$1000,0)),"Not in register"))</f>
        <v/>
      </c>
      <c r="F482" s="22" t="str">
        <f aca="false">IF($C482="","",IFERROR(INDEX(Asset_Register!$R$5:$R$1000,MATCH($C482,Asset_Register!$A$5:$A$1000,0)),"Not in register"))</f>
        <v/>
      </c>
      <c r="G482" s="22" t="str">
        <f aca="false">IF($C482="","",IFERROR(INDEX(Asset_Register!$Q$5:$Q$1000,MATCH($C482,Asset_Register!$A$5:$A$1000,0)),"Not in register"))</f>
        <v/>
      </c>
      <c r="H482" s="19"/>
      <c r="I482" s="19"/>
      <c r="J482" s="6"/>
      <c r="K482" s="19"/>
      <c r="L482" s="19"/>
      <c r="M482" s="19"/>
      <c r="N482" s="19"/>
      <c r="O482" s="19"/>
      <c r="P482" s="19"/>
      <c r="Q482" s="22" t="str">
        <f aca="false">IF($C482="","",IF($P482&lt;&gt;"",$P482,IF(AND(ISNUMBER($K482),ISNUMBER($M482),ISNUMBER($N482)),IF($O482="Lower is worse",IF($K482&lt;=$N482,"Danger",IF($K482&lt;=$M482,"Alert","OK")),IF($K482&gt;=$N482,"Danger",IF($K482&gt;=$M482,"Alert","OK"))),"Not set")))</f>
        <v/>
      </c>
      <c r="R482" s="22" t="str">
        <f aca="false">IF(OR($Q482="",$Q482="Not set"),"",MATCH($Q482,Lists!$F$2:$F$4,0)-1)</f>
        <v/>
      </c>
      <c r="S482" s="6"/>
      <c r="T482" s="6"/>
      <c r="U482" s="22" t="str">
        <f aca="false">IF(OR($Q482="",$Q482="OK",$Q482="Not set",NOT(ISNUMBER($G482))),"",ROUND($G482*IF($Q482="Danger",Lists!$M$15,Lists!$M$16),0))</f>
        <v/>
      </c>
      <c r="V482" s="22" t="str">
        <f aca="false">IF($U482="","",IF(OR($Q482="Danger",$U482&gt;=Lists!$M$10),"P1",IF($U482&gt;=Lists!$M$11,"P2","P3")))</f>
        <v/>
      </c>
      <c r="W482" s="24" t="str">
        <f aca="false">IF(OR($V482="",$B482=""),"",$B482+INDEX(Lists!$N$10:$N$12,MATCH($V482,Lists!$L$10:$L$12,0)))</f>
        <v/>
      </c>
      <c r="X482" s="19"/>
      <c r="Y482" s="19"/>
      <c r="Z482" s="19"/>
      <c r="AA482" s="21"/>
      <c r="AB482" s="19"/>
      <c r="AC482" s="22" t="str">
        <f aca="true">IF(OR($U482="",$B482=""),"",IF($AA482&lt;&gt;"",$AA482-$B482,TODAY()-$B482))</f>
        <v/>
      </c>
      <c r="AD482" s="22" t="str">
        <f aca="true">IF($W482="","",IF($Y482="Closed",IF($AA482="","Closed",IF($AA482&lt;=$W482,"Closed on time","Closed late")),IF(TODAY()&gt;$W482,"Overdue","Within time")))</f>
        <v/>
      </c>
      <c r="AE482" s="6"/>
      <c r="AF482" s="19"/>
      <c r="AG482" s="19"/>
      <c r="AH482" s="19"/>
      <c r="AI482" s="19"/>
      <c r="AJ482" s="19"/>
    </row>
    <row r="483" customFormat="false" ht="15" hidden="false" customHeight="false" outlineLevel="0" collapsed="false">
      <c r="A483" s="22" t="str">
        <f aca="false">IF($C483="","","R"&amp;TEXT(ROW()-4,"00000"))</f>
        <v/>
      </c>
      <c r="B483" s="21"/>
      <c r="C483" s="19"/>
      <c r="D483" s="22" t="str">
        <f aca="false">IF($C483="","",IFERROR(INDEX(Asset_Register!$C$5:$C$1000,MATCH($C483,Asset_Register!$A$5:$A$1000,0)),"Not in register"))</f>
        <v/>
      </c>
      <c r="E483" s="22" t="str">
        <f aca="false">IF($C483="","",IFERROR(INDEX(Asset_Register!$D$5:$D$1000,MATCH($C483,Asset_Register!$A$5:$A$1000,0)),"Not in register"))</f>
        <v/>
      </c>
      <c r="F483" s="22" t="str">
        <f aca="false">IF($C483="","",IFERROR(INDEX(Asset_Register!$R$5:$R$1000,MATCH($C483,Asset_Register!$A$5:$A$1000,0)),"Not in register"))</f>
        <v/>
      </c>
      <c r="G483" s="22" t="str">
        <f aca="false">IF($C483="","",IFERROR(INDEX(Asset_Register!$Q$5:$Q$1000,MATCH($C483,Asset_Register!$A$5:$A$1000,0)),"Not in register"))</f>
        <v/>
      </c>
      <c r="H483" s="19"/>
      <c r="I483" s="19"/>
      <c r="J483" s="6"/>
      <c r="K483" s="19"/>
      <c r="L483" s="19"/>
      <c r="M483" s="19"/>
      <c r="N483" s="19"/>
      <c r="O483" s="19"/>
      <c r="P483" s="19"/>
      <c r="Q483" s="22" t="str">
        <f aca="false">IF($C483="","",IF($P483&lt;&gt;"",$P483,IF(AND(ISNUMBER($K483),ISNUMBER($M483),ISNUMBER($N483)),IF($O483="Lower is worse",IF($K483&lt;=$N483,"Danger",IF($K483&lt;=$M483,"Alert","OK")),IF($K483&gt;=$N483,"Danger",IF($K483&gt;=$M483,"Alert","OK"))),"Not set")))</f>
        <v/>
      </c>
      <c r="R483" s="22" t="str">
        <f aca="false">IF(OR($Q483="",$Q483="Not set"),"",MATCH($Q483,Lists!$F$2:$F$4,0)-1)</f>
        <v/>
      </c>
      <c r="S483" s="6"/>
      <c r="T483" s="6"/>
      <c r="U483" s="22" t="str">
        <f aca="false">IF(OR($Q483="",$Q483="OK",$Q483="Not set",NOT(ISNUMBER($G483))),"",ROUND($G483*IF($Q483="Danger",Lists!$M$15,Lists!$M$16),0))</f>
        <v/>
      </c>
      <c r="V483" s="22" t="str">
        <f aca="false">IF($U483="","",IF(OR($Q483="Danger",$U483&gt;=Lists!$M$10),"P1",IF($U483&gt;=Lists!$M$11,"P2","P3")))</f>
        <v/>
      </c>
      <c r="W483" s="24" t="str">
        <f aca="false">IF(OR($V483="",$B483=""),"",$B483+INDEX(Lists!$N$10:$N$12,MATCH($V483,Lists!$L$10:$L$12,0)))</f>
        <v/>
      </c>
      <c r="X483" s="19"/>
      <c r="Y483" s="19"/>
      <c r="Z483" s="19"/>
      <c r="AA483" s="21"/>
      <c r="AB483" s="19"/>
      <c r="AC483" s="22" t="str">
        <f aca="true">IF(OR($U483="",$B483=""),"",IF($AA483&lt;&gt;"",$AA483-$B483,TODAY()-$B483))</f>
        <v/>
      </c>
      <c r="AD483" s="22" t="str">
        <f aca="true">IF($W483="","",IF($Y483="Closed",IF($AA483="","Closed",IF($AA483&lt;=$W483,"Closed on time","Closed late")),IF(TODAY()&gt;$W483,"Overdue","Within time")))</f>
        <v/>
      </c>
      <c r="AE483" s="6"/>
      <c r="AF483" s="19"/>
      <c r="AG483" s="19"/>
      <c r="AH483" s="19"/>
      <c r="AI483" s="19"/>
      <c r="AJ483" s="19"/>
    </row>
    <row r="484" customFormat="false" ht="15" hidden="false" customHeight="false" outlineLevel="0" collapsed="false">
      <c r="A484" s="22" t="str">
        <f aca="false">IF($C484="","","R"&amp;TEXT(ROW()-4,"00000"))</f>
        <v/>
      </c>
      <c r="B484" s="21"/>
      <c r="C484" s="19"/>
      <c r="D484" s="22" t="str">
        <f aca="false">IF($C484="","",IFERROR(INDEX(Asset_Register!$C$5:$C$1000,MATCH($C484,Asset_Register!$A$5:$A$1000,0)),"Not in register"))</f>
        <v/>
      </c>
      <c r="E484" s="22" t="str">
        <f aca="false">IF($C484="","",IFERROR(INDEX(Asset_Register!$D$5:$D$1000,MATCH($C484,Asset_Register!$A$5:$A$1000,0)),"Not in register"))</f>
        <v/>
      </c>
      <c r="F484" s="22" t="str">
        <f aca="false">IF($C484="","",IFERROR(INDEX(Asset_Register!$R$5:$R$1000,MATCH($C484,Asset_Register!$A$5:$A$1000,0)),"Not in register"))</f>
        <v/>
      </c>
      <c r="G484" s="22" t="str">
        <f aca="false">IF($C484="","",IFERROR(INDEX(Asset_Register!$Q$5:$Q$1000,MATCH($C484,Asset_Register!$A$5:$A$1000,0)),"Not in register"))</f>
        <v/>
      </c>
      <c r="H484" s="19"/>
      <c r="I484" s="19"/>
      <c r="J484" s="6"/>
      <c r="K484" s="19"/>
      <c r="L484" s="19"/>
      <c r="M484" s="19"/>
      <c r="N484" s="19"/>
      <c r="O484" s="19"/>
      <c r="P484" s="19"/>
      <c r="Q484" s="22" t="str">
        <f aca="false">IF($C484="","",IF($P484&lt;&gt;"",$P484,IF(AND(ISNUMBER($K484),ISNUMBER($M484),ISNUMBER($N484)),IF($O484="Lower is worse",IF($K484&lt;=$N484,"Danger",IF($K484&lt;=$M484,"Alert","OK")),IF($K484&gt;=$N484,"Danger",IF($K484&gt;=$M484,"Alert","OK"))),"Not set")))</f>
        <v/>
      </c>
      <c r="R484" s="22" t="str">
        <f aca="false">IF(OR($Q484="",$Q484="Not set"),"",MATCH($Q484,Lists!$F$2:$F$4,0)-1)</f>
        <v/>
      </c>
      <c r="S484" s="6"/>
      <c r="T484" s="6"/>
      <c r="U484" s="22" t="str">
        <f aca="false">IF(OR($Q484="",$Q484="OK",$Q484="Not set",NOT(ISNUMBER($G484))),"",ROUND($G484*IF($Q484="Danger",Lists!$M$15,Lists!$M$16),0))</f>
        <v/>
      </c>
      <c r="V484" s="22" t="str">
        <f aca="false">IF($U484="","",IF(OR($Q484="Danger",$U484&gt;=Lists!$M$10),"P1",IF($U484&gt;=Lists!$M$11,"P2","P3")))</f>
        <v/>
      </c>
      <c r="W484" s="24" t="str">
        <f aca="false">IF(OR($V484="",$B484=""),"",$B484+INDEX(Lists!$N$10:$N$12,MATCH($V484,Lists!$L$10:$L$12,0)))</f>
        <v/>
      </c>
      <c r="X484" s="19"/>
      <c r="Y484" s="19"/>
      <c r="Z484" s="19"/>
      <c r="AA484" s="21"/>
      <c r="AB484" s="19"/>
      <c r="AC484" s="22" t="str">
        <f aca="true">IF(OR($U484="",$B484=""),"",IF($AA484&lt;&gt;"",$AA484-$B484,TODAY()-$B484))</f>
        <v/>
      </c>
      <c r="AD484" s="22" t="str">
        <f aca="true">IF($W484="","",IF($Y484="Closed",IF($AA484="","Closed",IF($AA484&lt;=$W484,"Closed on time","Closed late")),IF(TODAY()&gt;$W484,"Overdue","Within time")))</f>
        <v/>
      </c>
      <c r="AE484" s="6"/>
      <c r="AF484" s="19"/>
      <c r="AG484" s="19"/>
      <c r="AH484" s="19"/>
      <c r="AI484" s="19"/>
      <c r="AJ484" s="19"/>
    </row>
    <row r="485" customFormat="false" ht="15" hidden="false" customHeight="false" outlineLevel="0" collapsed="false">
      <c r="A485" s="22" t="str">
        <f aca="false">IF($C485="","","R"&amp;TEXT(ROW()-4,"00000"))</f>
        <v/>
      </c>
      <c r="B485" s="21"/>
      <c r="C485" s="19"/>
      <c r="D485" s="22" t="str">
        <f aca="false">IF($C485="","",IFERROR(INDEX(Asset_Register!$C$5:$C$1000,MATCH($C485,Asset_Register!$A$5:$A$1000,0)),"Not in register"))</f>
        <v/>
      </c>
      <c r="E485" s="22" t="str">
        <f aca="false">IF($C485="","",IFERROR(INDEX(Asset_Register!$D$5:$D$1000,MATCH($C485,Asset_Register!$A$5:$A$1000,0)),"Not in register"))</f>
        <v/>
      </c>
      <c r="F485" s="22" t="str">
        <f aca="false">IF($C485="","",IFERROR(INDEX(Asset_Register!$R$5:$R$1000,MATCH($C485,Asset_Register!$A$5:$A$1000,0)),"Not in register"))</f>
        <v/>
      </c>
      <c r="G485" s="22" t="str">
        <f aca="false">IF($C485="","",IFERROR(INDEX(Asset_Register!$Q$5:$Q$1000,MATCH($C485,Asset_Register!$A$5:$A$1000,0)),"Not in register"))</f>
        <v/>
      </c>
      <c r="H485" s="19"/>
      <c r="I485" s="19"/>
      <c r="J485" s="6"/>
      <c r="K485" s="19"/>
      <c r="L485" s="19"/>
      <c r="M485" s="19"/>
      <c r="N485" s="19"/>
      <c r="O485" s="19"/>
      <c r="P485" s="19"/>
      <c r="Q485" s="22" t="str">
        <f aca="false">IF($C485="","",IF($P485&lt;&gt;"",$P485,IF(AND(ISNUMBER($K485),ISNUMBER($M485),ISNUMBER($N485)),IF($O485="Lower is worse",IF($K485&lt;=$N485,"Danger",IF($K485&lt;=$M485,"Alert","OK")),IF($K485&gt;=$N485,"Danger",IF($K485&gt;=$M485,"Alert","OK"))),"Not set")))</f>
        <v/>
      </c>
      <c r="R485" s="22" t="str">
        <f aca="false">IF(OR($Q485="",$Q485="Not set"),"",MATCH($Q485,Lists!$F$2:$F$4,0)-1)</f>
        <v/>
      </c>
      <c r="S485" s="6"/>
      <c r="T485" s="6"/>
      <c r="U485" s="22" t="str">
        <f aca="false">IF(OR($Q485="",$Q485="OK",$Q485="Not set",NOT(ISNUMBER($G485))),"",ROUND($G485*IF($Q485="Danger",Lists!$M$15,Lists!$M$16),0))</f>
        <v/>
      </c>
      <c r="V485" s="22" t="str">
        <f aca="false">IF($U485="","",IF(OR($Q485="Danger",$U485&gt;=Lists!$M$10),"P1",IF($U485&gt;=Lists!$M$11,"P2","P3")))</f>
        <v/>
      </c>
      <c r="W485" s="24" t="str">
        <f aca="false">IF(OR($V485="",$B485=""),"",$B485+INDEX(Lists!$N$10:$N$12,MATCH($V485,Lists!$L$10:$L$12,0)))</f>
        <v/>
      </c>
      <c r="X485" s="19"/>
      <c r="Y485" s="19"/>
      <c r="Z485" s="19"/>
      <c r="AA485" s="21"/>
      <c r="AB485" s="19"/>
      <c r="AC485" s="22" t="str">
        <f aca="true">IF(OR($U485="",$B485=""),"",IF($AA485&lt;&gt;"",$AA485-$B485,TODAY()-$B485))</f>
        <v/>
      </c>
      <c r="AD485" s="22" t="str">
        <f aca="true">IF($W485="","",IF($Y485="Closed",IF($AA485="","Closed",IF($AA485&lt;=$W485,"Closed on time","Closed late")),IF(TODAY()&gt;$W485,"Overdue","Within time")))</f>
        <v/>
      </c>
      <c r="AE485" s="6"/>
      <c r="AF485" s="19"/>
      <c r="AG485" s="19"/>
      <c r="AH485" s="19"/>
      <c r="AI485" s="19"/>
      <c r="AJ485" s="19"/>
    </row>
    <row r="486" customFormat="false" ht="15" hidden="false" customHeight="false" outlineLevel="0" collapsed="false">
      <c r="A486" s="22" t="str">
        <f aca="false">IF($C486="","","R"&amp;TEXT(ROW()-4,"00000"))</f>
        <v/>
      </c>
      <c r="B486" s="21"/>
      <c r="C486" s="19"/>
      <c r="D486" s="22" t="str">
        <f aca="false">IF($C486="","",IFERROR(INDEX(Asset_Register!$C$5:$C$1000,MATCH($C486,Asset_Register!$A$5:$A$1000,0)),"Not in register"))</f>
        <v/>
      </c>
      <c r="E486" s="22" t="str">
        <f aca="false">IF($C486="","",IFERROR(INDEX(Asset_Register!$D$5:$D$1000,MATCH($C486,Asset_Register!$A$5:$A$1000,0)),"Not in register"))</f>
        <v/>
      </c>
      <c r="F486" s="22" t="str">
        <f aca="false">IF($C486="","",IFERROR(INDEX(Asset_Register!$R$5:$R$1000,MATCH($C486,Asset_Register!$A$5:$A$1000,0)),"Not in register"))</f>
        <v/>
      </c>
      <c r="G486" s="22" t="str">
        <f aca="false">IF($C486="","",IFERROR(INDEX(Asset_Register!$Q$5:$Q$1000,MATCH($C486,Asset_Register!$A$5:$A$1000,0)),"Not in register"))</f>
        <v/>
      </c>
      <c r="H486" s="19"/>
      <c r="I486" s="19"/>
      <c r="J486" s="6"/>
      <c r="K486" s="19"/>
      <c r="L486" s="19"/>
      <c r="M486" s="19"/>
      <c r="N486" s="19"/>
      <c r="O486" s="19"/>
      <c r="P486" s="19"/>
      <c r="Q486" s="22" t="str">
        <f aca="false">IF($C486="","",IF($P486&lt;&gt;"",$P486,IF(AND(ISNUMBER($K486),ISNUMBER($M486),ISNUMBER($N486)),IF($O486="Lower is worse",IF($K486&lt;=$N486,"Danger",IF($K486&lt;=$M486,"Alert","OK")),IF($K486&gt;=$N486,"Danger",IF($K486&gt;=$M486,"Alert","OK"))),"Not set")))</f>
        <v/>
      </c>
      <c r="R486" s="22" t="str">
        <f aca="false">IF(OR($Q486="",$Q486="Not set"),"",MATCH($Q486,Lists!$F$2:$F$4,0)-1)</f>
        <v/>
      </c>
      <c r="S486" s="6"/>
      <c r="T486" s="6"/>
      <c r="U486" s="22" t="str">
        <f aca="false">IF(OR($Q486="",$Q486="OK",$Q486="Not set",NOT(ISNUMBER($G486))),"",ROUND($G486*IF($Q486="Danger",Lists!$M$15,Lists!$M$16),0))</f>
        <v/>
      </c>
      <c r="V486" s="22" t="str">
        <f aca="false">IF($U486="","",IF(OR($Q486="Danger",$U486&gt;=Lists!$M$10),"P1",IF($U486&gt;=Lists!$M$11,"P2","P3")))</f>
        <v/>
      </c>
      <c r="W486" s="24" t="str">
        <f aca="false">IF(OR($V486="",$B486=""),"",$B486+INDEX(Lists!$N$10:$N$12,MATCH($V486,Lists!$L$10:$L$12,0)))</f>
        <v/>
      </c>
      <c r="X486" s="19"/>
      <c r="Y486" s="19"/>
      <c r="Z486" s="19"/>
      <c r="AA486" s="21"/>
      <c r="AB486" s="19"/>
      <c r="AC486" s="22" t="str">
        <f aca="true">IF(OR($U486="",$B486=""),"",IF($AA486&lt;&gt;"",$AA486-$B486,TODAY()-$B486))</f>
        <v/>
      </c>
      <c r="AD486" s="22" t="str">
        <f aca="true">IF($W486="","",IF($Y486="Closed",IF($AA486="","Closed",IF($AA486&lt;=$W486,"Closed on time","Closed late")),IF(TODAY()&gt;$W486,"Overdue","Within time")))</f>
        <v/>
      </c>
      <c r="AE486" s="6"/>
      <c r="AF486" s="19"/>
      <c r="AG486" s="19"/>
      <c r="AH486" s="19"/>
      <c r="AI486" s="19"/>
      <c r="AJ486" s="19"/>
    </row>
    <row r="487" customFormat="false" ht="15" hidden="false" customHeight="false" outlineLevel="0" collapsed="false">
      <c r="A487" s="22" t="str">
        <f aca="false">IF($C487="","","R"&amp;TEXT(ROW()-4,"00000"))</f>
        <v/>
      </c>
      <c r="B487" s="21"/>
      <c r="C487" s="19"/>
      <c r="D487" s="22" t="str">
        <f aca="false">IF($C487="","",IFERROR(INDEX(Asset_Register!$C$5:$C$1000,MATCH($C487,Asset_Register!$A$5:$A$1000,0)),"Not in register"))</f>
        <v/>
      </c>
      <c r="E487" s="22" t="str">
        <f aca="false">IF($C487="","",IFERROR(INDEX(Asset_Register!$D$5:$D$1000,MATCH($C487,Asset_Register!$A$5:$A$1000,0)),"Not in register"))</f>
        <v/>
      </c>
      <c r="F487" s="22" t="str">
        <f aca="false">IF($C487="","",IFERROR(INDEX(Asset_Register!$R$5:$R$1000,MATCH($C487,Asset_Register!$A$5:$A$1000,0)),"Not in register"))</f>
        <v/>
      </c>
      <c r="G487" s="22" t="str">
        <f aca="false">IF($C487="","",IFERROR(INDEX(Asset_Register!$Q$5:$Q$1000,MATCH($C487,Asset_Register!$A$5:$A$1000,0)),"Not in register"))</f>
        <v/>
      </c>
      <c r="H487" s="19"/>
      <c r="I487" s="19"/>
      <c r="J487" s="6"/>
      <c r="K487" s="19"/>
      <c r="L487" s="19"/>
      <c r="M487" s="19"/>
      <c r="N487" s="19"/>
      <c r="O487" s="19"/>
      <c r="P487" s="19"/>
      <c r="Q487" s="22" t="str">
        <f aca="false">IF($C487="","",IF($P487&lt;&gt;"",$P487,IF(AND(ISNUMBER($K487),ISNUMBER($M487),ISNUMBER($N487)),IF($O487="Lower is worse",IF($K487&lt;=$N487,"Danger",IF($K487&lt;=$M487,"Alert","OK")),IF($K487&gt;=$N487,"Danger",IF($K487&gt;=$M487,"Alert","OK"))),"Not set")))</f>
        <v/>
      </c>
      <c r="R487" s="22" t="str">
        <f aca="false">IF(OR($Q487="",$Q487="Not set"),"",MATCH($Q487,Lists!$F$2:$F$4,0)-1)</f>
        <v/>
      </c>
      <c r="S487" s="6"/>
      <c r="T487" s="6"/>
      <c r="U487" s="22" t="str">
        <f aca="false">IF(OR($Q487="",$Q487="OK",$Q487="Not set",NOT(ISNUMBER($G487))),"",ROUND($G487*IF($Q487="Danger",Lists!$M$15,Lists!$M$16),0))</f>
        <v/>
      </c>
      <c r="V487" s="22" t="str">
        <f aca="false">IF($U487="","",IF(OR($Q487="Danger",$U487&gt;=Lists!$M$10),"P1",IF($U487&gt;=Lists!$M$11,"P2","P3")))</f>
        <v/>
      </c>
      <c r="W487" s="24" t="str">
        <f aca="false">IF(OR($V487="",$B487=""),"",$B487+INDEX(Lists!$N$10:$N$12,MATCH($V487,Lists!$L$10:$L$12,0)))</f>
        <v/>
      </c>
      <c r="X487" s="19"/>
      <c r="Y487" s="19"/>
      <c r="Z487" s="19"/>
      <c r="AA487" s="21"/>
      <c r="AB487" s="19"/>
      <c r="AC487" s="22" t="str">
        <f aca="true">IF(OR($U487="",$B487=""),"",IF($AA487&lt;&gt;"",$AA487-$B487,TODAY()-$B487))</f>
        <v/>
      </c>
      <c r="AD487" s="22" t="str">
        <f aca="true">IF($W487="","",IF($Y487="Closed",IF($AA487="","Closed",IF($AA487&lt;=$W487,"Closed on time","Closed late")),IF(TODAY()&gt;$W487,"Overdue","Within time")))</f>
        <v/>
      </c>
      <c r="AE487" s="6"/>
      <c r="AF487" s="19"/>
      <c r="AG487" s="19"/>
      <c r="AH487" s="19"/>
      <c r="AI487" s="19"/>
      <c r="AJ487" s="19"/>
    </row>
    <row r="488" customFormat="false" ht="15" hidden="false" customHeight="false" outlineLevel="0" collapsed="false">
      <c r="A488" s="22" t="str">
        <f aca="false">IF($C488="","","R"&amp;TEXT(ROW()-4,"00000"))</f>
        <v/>
      </c>
      <c r="B488" s="21"/>
      <c r="C488" s="19"/>
      <c r="D488" s="22" t="str">
        <f aca="false">IF($C488="","",IFERROR(INDEX(Asset_Register!$C$5:$C$1000,MATCH($C488,Asset_Register!$A$5:$A$1000,0)),"Not in register"))</f>
        <v/>
      </c>
      <c r="E488" s="22" t="str">
        <f aca="false">IF($C488="","",IFERROR(INDEX(Asset_Register!$D$5:$D$1000,MATCH($C488,Asset_Register!$A$5:$A$1000,0)),"Not in register"))</f>
        <v/>
      </c>
      <c r="F488" s="22" t="str">
        <f aca="false">IF($C488="","",IFERROR(INDEX(Asset_Register!$R$5:$R$1000,MATCH($C488,Asset_Register!$A$5:$A$1000,0)),"Not in register"))</f>
        <v/>
      </c>
      <c r="G488" s="22" t="str">
        <f aca="false">IF($C488="","",IFERROR(INDEX(Asset_Register!$Q$5:$Q$1000,MATCH($C488,Asset_Register!$A$5:$A$1000,0)),"Not in register"))</f>
        <v/>
      </c>
      <c r="H488" s="19"/>
      <c r="I488" s="19"/>
      <c r="J488" s="6"/>
      <c r="K488" s="19"/>
      <c r="L488" s="19"/>
      <c r="M488" s="19"/>
      <c r="N488" s="19"/>
      <c r="O488" s="19"/>
      <c r="P488" s="19"/>
      <c r="Q488" s="22" t="str">
        <f aca="false">IF($C488="","",IF($P488&lt;&gt;"",$P488,IF(AND(ISNUMBER($K488),ISNUMBER($M488),ISNUMBER($N488)),IF($O488="Lower is worse",IF($K488&lt;=$N488,"Danger",IF($K488&lt;=$M488,"Alert","OK")),IF($K488&gt;=$N488,"Danger",IF($K488&gt;=$M488,"Alert","OK"))),"Not set")))</f>
        <v/>
      </c>
      <c r="R488" s="22" t="str">
        <f aca="false">IF(OR($Q488="",$Q488="Not set"),"",MATCH($Q488,Lists!$F$2:$F$4,0)-1)</f>
        <v/>
      </c>
      <c r="S488" s="6"/>
      <c r="T488" s="6"/>
      <c r="U488" s="22" t="str">
        <f aca="false">IF(OR($Q488="",$Q488="OK",$Q488="Not set",NOT(ISNUMBER($G488))),"",ROUND($G488*IF($Q488="Danger",Lists!$M$15,Lists!$M$16),0))</f>
        <v/>
      </c>
      <c r="V488" s="22" t="str">
        <f aca="false">IF($U488="","",IF(OR($Q488="Danger",$U488&gt;=Lists!$M$10),"P1",IF($U488&gt;=Lists!$M$11,"P2","P3")))</f>
        <v/>
      </c>
      <c r="W488" s="24" t="str">
        <f aca="false">IF(OR($V488="",$B488=""),"",$B488+INDEX(Lists!$N$10:$N$12,MATCH($V488,Lists!$L$10:$L$12,0)))</f>
        <v/>
      </c>
      <c r="X488" s="19"/>
      <c r="Y488" s="19"/>
      <c r="Z488" s="19"/>
      <c r="AA488" s="21"/>
      <c r="AB488" s="19"/>
      <c r="AC488" s="22" t="str">
        <f aca="true">IF(OR($U488="",$B488=""),"",IF($AA488&lt;&gt;"",$AA488-$B488,TODAY()-$B488))</f>
        <v/>
      </c>
      <c r="AD488" s="22" t="str">
        <f aca="true">IF($W488="","",IF($Y488="Closed",IF($AA488="","Closed",IF($AA488&lt;=$W488,"Closed on time","Closed late")),IF(TODAY()&gt;$W488,"Overdue","Within time")))</f>
        <v/>
      </c>
      <c r="AE488" s="6"/>
      <c r="AF488" s="19"/>
      <c r="AG488" s="19"/>
      <c r="AH488" s="19"/>
      <c r="AI488" s="19"/>
      <c r="AJ488" s="19"/>
    </row>
    <row r="489" customFormat="false" ht="15" hidden="false" customHeight="false" outlineLevel="0" collapsed="false">
      <c r="A489" s="22" t="str">
        <f aca="false">IF($C489="","","R"&amp;TEXT(ROW()-4,"00000"))</f>
        <v/>
      </c>
      <c r="B489" s="21"/>
      <c r="C489" s="19"/>
      <c r="D489" s="22" t="str">
        <f aca="false">IF($C489="","",IFERROR(INDEX(Asset_Register!$C$5:$C$1000,MATCH($C489,Asset_Register!$A$5:$A$1000,0)),"Not in register"))</f>
        <v/>
      </c>
      <c r="E489" s="22" t="str">
        <f aca="false">IF($C489="","",IFERROR(INDEX(Asset_Register!$D$5:$D$1000,MATCH($C489,Asset_Register!$A$5:$A$1000,0)),"Not in register"))</f>
        <v/>
      </c>
      <c r="F489" s="22" t="str">
        <f aca="false">IF($C489="","",IFERROR(INDEX(Asset_Register!$R$5:$R$1000,MATCH($C489,Asset_Register!$A$5:$A$1000,0)),"Not in register"))</f>
        <v/>
      </c>
      <c r="G489" s="22" t="str">
        <f aca="false">IF($C489="","",IFERROR(INDEX(Asset_Register!$Q$5:$Q$1000,MATCH($C489,Asset_Register!$A$5:$A$1000,0)),"Not in register"))</f>
        <v/>
      </c>
      <c r="H489" s="19"/>
      <c r="I489" s="19"/>
      <c r="J489" s="6"/>
      <c r="K489" s="19"/>
      <c r="L489" s="19"/>
      <c r="M489" s="19"/>
      <c r="N489" s="19"/>
      <c r="O489" s="19"/>
      <c r="P489" s="19"/>
      <c r="Q489" s="22" t="str">
        <f aca="false">IF($C489="","",IF($P489&lt;&gt;"",$P489,IF(AND(ISNUMBER($K489),ISNUMBER($M489),ISNUMBER($N489)),IF($O489="Lower is worse",IF($K489&lt;=$N489,"Danger",IF($K489&lt;=$M489,"Alert","OK")),IF($K489&gt;=$N489,"Danger",IF($K489&gt;=$M489,"Alert","OK"))),"Not set")))</f>
        <v/>
      </c>
      <c r="R489" s="22" t="str">
        <f aca="false">IF(OR($Q489="",$Q489="Not set"),"",MATCH($Q489,Lists!$F$2:$F$4,0)-1)</f>
        <v/>
      </c>
      <c r="S489" s="6"/>
      <c r="T489" s="6"/>
      <c r="U489" s="22" t="str">
        <f aca="false">IF(OR($Q489="",$Q489="OK",$Q489="Not set",NOT(ISNUMBER($G489))),"",ROUND($G489*IF($Q489="Danger",Lists!$M$15,Lists!$M$16),0))</f>
        <v/>
      </c>
      <c r="V489" s="22" t="str">
        <f aca="false">IF($U489="","",IF(OR($Q489="Danger",$U489&gt;=Lists!$M$10),"P1",IF($U489&gt;=Lists!$M$11,"P2","P3")))</f>
        <v/>
      </c>
      <c r="W489" s="24" t="str">
        <f aca="false">IF(OR($V489="",$B489=""),"",$B489+INDEX(Lists!$N$10:$N$12,MATCH($V489,Lists!$L$10:$L$12,0)))</f>
        <v/>
      </c>
      <c r="X489" s="19"/>
      <c r="Y489" s="19"/>
      <c r="Z489" s="19"/>
      <c r="AA489" s="21"/>
      <c r="AB489" s="19"/>
      <c r="AC489" s="22" t="str">
        <f aca="true">IF(OR($U489="",$B489=""),"",IF($AA489&lt;&gt;"",$AA489-$B489,TODAY()-$B489))</f>
        <v/>
      </c>
      <c r="AD489" s="22" t="str">
        <f aca="true">IF($W489="","",IF($Y489="Closed",IF($AA489="","Closed",IF($AA489&lt;=$W489,"Closed on time","Closed late")),IF(TODAY()&gt;$W489,"Overdue","Within time")))</f>
        <v/>
      </c>
      <c r="AE489" s="6"/>
      <c r="AF489" s="19"/>
      <c r="AG489" s="19"/>
      <c r="AH489" s="19"/>
      <c r="AI489" s="19"/>
      <c r="AJ489" s="19"/>
    </row>
    <row r="490" customFormat="false" ht="15" hidden="false" customHeight="false" outlineLevel="0" collapsed="false">
      <c r="A490" s="22" t="str">
        <f aca="false">IF($C490="","","R"&amp;TEXT(ROW()-4,"00000"))</f>
        <v/>
      </c>
      <c r="B490" s="21"/>
      <c r="C490" s="19"/>
      <c r="D490" s="22" t="str">
        <f aca="false">IF($C490="","",IFERROR(INDEX(Asset_Register!$C$5:$C$1000,MATCH($C490,Asset_Register!$A$5:$A$1000,0)),"Not in register"))</f>
        <v/>
      </c>
      <c r="E490" s="22" t="str">
        <f aca="false">IF($C490="","",IFERROR(INDEX(Asset_Register!$D$5:$D$1000,MATCH($C490,Asset_Register!$A$5:$A$1000,0)),"Not in register"))</f>
        <v/>
      </c>
      <c r="F490" s="22" t="str">
        <f aca="false">IF($C490="","",IFERROR(INDEX(Asset_Register!$R$5:$R$1000,MATCH($C490,Asset_Register!$A$5:$A$1000,0)),"Not in register"))</f>
        <v/>
      </c>
      <c r="G490" s="22" t="str">
        <f aca="false">IF($C490="","",IFERROR(INDEX(Asset_Register!$Q$5:$Q$1000,MATCH($C490,Asset_Register!$A$5:$A$1000,0)),"Not in register"))</f>
        <v/>
      </c>
      <c r="H490" s="19"/>
      <c r="I490" s="19"/>
      <c r="J490" s="6"/>
      <c r="K490" s="19"/>
      <c r="L490" s="19"/>
      <c r="M490" s="19"/>
      <c r="N490" s="19"/>
      <c r="O490" s="19"/>
      <c r="P490" s="19"/>
      <c r="Q490" s="22" t="str">
        <f aca="false">IF($C490="","",IF($P490&lt;&gt;"",$P490,IF(AND(ISNUMBER($K490),ISNUMBER($M490),ISNUMBER($N490)),IF($O490="Lower is worse",IF($K490&lt;=$N490,"Danger",IF($K490&lt;=$M490,"Alert","OK")),IF($K490&gt;=$N490,"Danger",IF($K490&gt;=$M490,"Alert","OK"))),"Not set")))</f>
        <v/>
      </c>
      <c r="R490" s="22" t="str">
        <f aca="false">IF(OR($Q490="",$Q490="Not set"),"",MATCH($Q490,Lists!$F$2:$F$4,0)-1)</f>
        <v/>
      </c>
      <c r="S490" s="6"/>
      <c r="T490" s="6"/>
      <c r="U490" s="22" t="str">
        <f aca="false">IF(OR($Q490="",$Q490="OK",$Q490="Not set",NOT(ISNUMBER($G490))),"",ROUND($G490*IF($Q490="Danger",Lists!$M$15,Lists!$M$16),0))</f>
        <v/>
      </c>
      <c r="V490" s="22" t="str">
        <f aca="false">IF($U490="","",IF(OR($Q490="Danger",$U490&gt;=Lists!$M$10),"P1",IF($U490&gt;=Lists!$M$11,"P2","P3")))</f>
        <v/>
      </c>
      <c r="W490" s="24" t="str">
        <f aca="false">IF(OR($V490="",$B490=""),"",$B490+INDEX(Lists!$N$10:$N$12,MATCH($V490,Lists!$L$10:$L$12,0)))</f>
        <v/>
      </c>
      <c r="X490" s="19"/>
      <c r="Y490" s="19"/>
      <c r="Z490" s="19"/>
      <c r="AA490" s="21"/>
      <c r="AB490" s="19"/>
      <c r="AC490" s="22" t="str">
        <f aca="true">IF(OR($U490="",$B490=""),"",IF($AA490&lt;&gt;"",$AA490-$B490,TODAY()-$B490))</f>
        <v/>
      </c>
      <c r="AD490" s="22" t="str">
        <f aca="true">IF($W490="","",IF($Y490="Closed",IF($AA490="","Closed",IF($AA490&lt;=$W490,"Closed on time","Closed late")),IF(TODAY()&gt;$W490,"Overdue","Within time")))</f>
        <v/>
      </c>
      <c r="AE490" s="6"/>
      <c r="AF490" s="19"/>
      <c r="AG490" s="19"/>
      <c r="AH490" s="19"/>
      <c r="AI490" s="19"/>
      <c r="AJ490" s="19"/>
    </row>
    <row r="491" customFormat="false" ht="15" hidden="false" customHeight="false" outlineLevel="0" collapsed="false">
      <c r="A491" s="22" t="str">
        <f aca="false">IF($C491="","","R"&amp;TEXT(ROW()-4,"00000"))</f>
        <v/>
      </c>
      <c r="B491" s="21"/>
      <c r="C491" s="19"/>
      <c r="D491" s="22" t="str">
        <f aca="false">IF($C491="","",IFERROR(INDEX(Asset_Register!$C$5:$C$1000,MATCH($C491,Asset_Register!$A$5:$A$1000,0)),"Not in register"))</f>
        <v/>
      </c>
      <c r="E491" s="22" t="str">
        <f aca="false">IF($C491="","",IFERROR(INDEX(Asset_Register!$D$5:$D$1000,MATCH($C491,Asset_Register!$A$5:$A$1000,0)),"Not in register"))</f>
        <v/>
      </c>
      <c r="F491" s="22" t="str">
        <f aca="false">IF($C491="","",IFERROR(INDEX(Asset_Register!$R$5:$R$1000,MATCH($C491,Asset_Register!$A$5:$A$1000,0)),"Not in register"))</f>
        <v/>
      </c>
      <c r="G491" s="22" t="str">
        <f aca="false">IF($C491="","",IFERROR(INDEX(Asset_Register!$Q$5:$Q$1000,MATCH($C491,Asset_Register!$A$5:$A$1000,0)),"Not in register"))</f>
        <v/>
      </c>
      <c r="H491" s="19"/>
      <c r="I491" s="19"/>
      <c r="J491" s="6"/>
      <c r="K491" s="19"/>
      <c r="L491" s="19"/>
      <c r="M491" s="19"/>
      <c r="N491" s="19"/>
      <c r="O491" s="19"/>
      <c r="P491" s="19"/>
      <c r="Q491" s="22" t="str">
        <f aca="false">IF($C491="","",IF($P491&lt;&gt;"",$P491,IF(AND(ISNUMBER($K491),ISNUMBER($M491),ISNUMBER($N491)),IF($O491="Lower is worse",IF($K491&lt;=$N491,"Danger",IF($K491&lt;=$M491,"Alert","OK")),IF($K491&gt;=$N491,"Danger",IF($K491&gt;=$M491,"Alert","OK"))),"Not set")))</f>
        <v/>
      </c>
      <c r="R491" s="22" t="str">
        <f aca="false">IF(OR($Q491="",$Q491="Not set"),"",MATCH($Q491,Lists!$F$2:$F$4,0)-1)</f>
        <v/>
      </c>
      <c r="S491" s="6"/>
      <c r="T491" s="6"/>
      <c r="U491" s="22" t="str">
        <f aca="false">IF(OR($Q491="",$Q491="OK",$Q491="Not set",NOT(ISNUMBER($G491))),"",ROUND($G491*IF($Q491="Danger",Lists!$M$15,Lists!$M$16),0))</f>
        <v/>
      </c>
      <c r="V491" s="22" t="str">
        <f aca="false">IF($U491="","",IF(OR($Q491="Danger",$U491&gt;=Lists!$M$10),"P1",IF($U491&gt;=Lists!$M$11,"P2","P3")))</f>
        <v/>
      </c>
      <c r="W491" s="24" t="str">
        <f aca="false">IF(OR($V491="",$B491=""),"",$B491+INDEX(Lists!$N$10:$N$12,MATCH($V491,Lists!$L$10:$L$12,0)))</f>
        <v/>
      </c>
      <c r="X491" s="19"/>
      <c r="Y491" s="19"/>
      <c r="Z491" s="19"/>
      <c r="AA491" s="21"/>
      <c r="AB491" s="19"/>
      <c r="AC491" s="22" t="str">
        <f aca="true">IF(OR($U491="",$B491=""),"",IF($AA491&lt;&gt;"",$AA491-$B491,TODAY()-$B491))</f>
        <v/>
      </c>
      <c r="AD491" s="22" t="str">
        <f aca="true">IF($W491="","",IF($Y491="Closed",IF($AA491="","Closed",IF($AA491&lt;=$W491,"Closed on time","Closed late")),IF(TODAY()&gt;$W491,"Overdue","Within time")))</f>
        <v/>
      </c>
      <c r="AE491" s="6"/>
      <c r="AF491" s="19"/>
      <c r="AG491" s="19"/>
      <c r="AH491" s="19"/>
      <c r="AI491" s="19"/>
      <c r="AJ491" s="19"/>
    </row>
    <row r="492" customFormat="false" ht="15" hidden="false" customHeight="false" outlineLevel="0" collapsed="false">
      <c r="A492" s="22" t="str">
        <f aca="false">IF($C492="","","R"&amp;TEXT(ROW()-4,"00000"))</f>
        <v/>
      </c>
      <c r="B492" s="21"/>
      <c r="C492" s="19"/>
      <c r="D492" s="22" t="str">
        <f aca="false">IF($C492="","",IFERROR(INDEX(Asset_Register!$C$5:$C$1000,MATCH($C492,Asset_Register!$A$5:$A$1000,0)),"Not in register"))</f>
        <v/>
      </c>
      <c r="E492" s="22" t="str">
        <f aca="false">IF($C492="","",IFERROR(INDEX(Asset_Register!$D$5:$D$1000,MATCH($C492,Asset_Register!$A$5:$A$1000,0)),"Not in register"))</f>
        <v/>
      </c>
      <c r="F492" s="22" t="str">
        <f aca="false">IF($C492="","",IFERROR(INDEX(Asset_Register!$R$5:$R$1000,MATCH($C492,Asset_Register!$A$5:$A$1000,0)),"Not in register"))</f>
        <v/>
      </c>
      <c r="G492" s="22" t="str">
        <f aca="false">IF($C492="","",IFERROR(INDEX(Asset_Register!$Q$5:$Q$1000,MATCH($C492,Asset_Register!$A$5:$A$1000,0)),"Not in register"))</f>
        <v/>
      </c>
      <c r="H492" s="19"/>
      <c r="I492" s="19"/>
      <c r="J492" s="6"/>
      <c r="K492" s="19"/>
      <c r="L492" s="19"/>
      <c r="M492" s="19"/>
      <c r="N492" s="19"/>
      <c r="O492" s="19"/>
      <c r="P492" s="19"/>
      <c r="Q492" s="22" t="str">
        <f aca="false">IF($C492="","",IF($P492&lt;&gt;"",$P492,IF(AND(ISNUMBER($K492),ISNUMBER($M492),ISNUMBER($N492)),IF($O492="Lower is worse",IF($K492&lt;=$N492,"Danger",IF($K492&lt;=$M492,"Alert","OK")),IF($K492&gt;=$N492,"Danger",IF($K492&gt;=$M492,"Alert","OK"))),"Not set")))</f>
        <v/>
      </c>
      <c r="R492" s="22" t="str">
        <f aca="false">IF(OR($Q492="",$Q492="Not set"),"",MATCH($Q492,Lists!$F$2:$F$4,0)-1)</f>
        <v/>
      </c>
      <c r="S492" s="6"/>
      <c r="T492" s="6"/>
      <c r="U492" s="22" t="str">
        <f aca="false">IF(OR($Q492="",$Q492="OK",$Q492="Not set",NOT(ISNUMBER($G492))),"",ROUND($G492*IF($Q492="Danger",Lists!$M$15,Lists!$M$16),0))</f>
        <v/>
      </c>
      <c r="V492" s="22" t="str">
        <f aca="false">IF($U492="","",IF(OR($Q492="Danger",$U492&gt;=Lists!$M$10),"P1",IF($U492&gt;=Lists!$M$11,"P2","P3")))</f>
        <v/>
      </c>
      <c r="W492" s="24" t="str">
        <f aca="false">IF(OR($V492="",$B492=""),"",$B492+INDEX(Lists!$N$10:$N$12,MATCH($V492,Lists!$L$10:$L$12,0)))</f>
        <v/>
      </c>
      <c r="X492" s="19"/>
      <c r="Y492" s="19"/>
      <c r="Z492" s="19"/>
      <c r="AA492" s="21"/>
      <c r="AB492" s="19"/>
      <c r="AC492" s="22" t="str">
        <f aca="true">IF(OR($U492="",$B492=""),"",IF($AA492&lt;&gt;"",$AA492-$B492,TODAY()-$B492))</f>
        <v/>
      </c>
      <c r="AD492" s="22" t="str">
        <f aca="true">IF($W492="","",IF($Y492="Closed",IF($AA492="","Closed",IF($AA492&lt;=$W492,"Closed on time","Closed late")),IF(TODAY()&gt;$W492,"Overdue","Within time")))</f>
        <v/>
      </c>
      <c r="AE492" s="6"/>
      <c r="AF492" s="19"/>
      <c r="AG492" s="19"/>
      <c r="AH492" s="19"/>
      <c r="AI492" s="19"/>
      <c r="AJ492" s="19"/>
    </row>
    <row r="493" customFormat="false" ht="15" hidden="false" customHeight="false" outlineLevel="0" collapsed="false">
      <c r="A493" s="22" t="str">
        <f aca="false">IF($C493="","","R"&amp;TEXT(ROW()-4,"00000"))</f>
        <v/>
      </c>
      <c r="B493" s="21"/>
      <c r="C493" s="19"/>
      <c r="D493" s="22" t="str">
        <f aca="false">IF($C493="","",IFERROR(INDEX(Asset_Register!$C$5:$C$1000,MATCH($C493,Asset_Register!$A$5:$A$1000,0)),"Not in register"))</f>
        <v/>
      </c>
      <c r="E493" s="22" t="str">
        <f aca="false">IF($C493="","",IFERROR(INDEX(Asset_Register!$D$5:$D$1000,MATCH($C493,Asset_Register!$A$5:$A$1000,0)),"Not in register"))</f>
        <v/>
      </c>
      <c r="F493" s="22" t="str">
        <f aca="false">IF($C493="","",IFERROR(INDEX(Asset_Register!$R$5:$R$1000,MATCH($C493,Asset_Register!$A$5:$A$1000,0)),"Not in register"))</f>
        <v/>
      </c>
      <c r="G493" s="22" t="str">
        <f aca="false">IF($C493="","",IFERROR(INDEX(Asset_Register!$Q$5:$Q$1000,MATCH($C493,Asset_Register!$A$5:$A$1000,0)),"Not in register"))</f>
        <v/>
      </c>
      <c r="H493" s="19"/>
      <c r="I493" s="19"/>
      <c r="J493" s="6"/>
      <c r="K493" s="19"/>
      <c r="L493" s="19"/>
      <c r="M493" s="19"/>
      <c r="N493" s="19"/>
      <c r="O493" s="19"/>
      <c r="P493" s="19"/>
      <c r="Q493" s="22" t="str">
        <f aca="false">IF($C493="","",IF($P493&lt;&gt;"",$P493,IF(AND(ISNUMBER($K493),ISNUMBER($M493),ISNUMBER($N493)),IF($O493="Lower is worse",IF($K493&lt;=$N493,"Danger",IF($K493&lt;=$M493,"Alert","OK")),IF($K493&gt;=$N493,"Danger",IF($K493&gt;=$M493,"Alert","OK"))),"Not set")))</f>
        <v/>
      </c>
      <c r="R493" s="22" t="str">
        <f aca="false">IF(OR($Q493="",$Q493="Not set"),"",MATCH($Q493,Lists!$F$2:$F$4,0)-1)</f>
        <v/>
      </c>
      <c r="S493" s="6"/>
      <c r="T493" s="6"/>
      <c r="U493" s="22" t="str">
        <f aca="false">IF(OR($Q493="",$Q493="OK",$Q493="Not set",NOT(ISNUMBER($G493))),"",ROUND($G493*IF($Q493="Danger",Lists!$M$15,Lists!$M$16),0))</f>
        <v/>
      </c>
      <c r="V493" s="22" t="str">
        <f aca="false">IF($U493="","",IF(OR($Q493="Danger",$U493&gt;=Lists!$M$10),"P1",IF($U493&gt;=Lists!$M$11,"P2","P3")))</f>
        <v/>
      </c>
      <c r="W493" s="24" t="str">
        <f aca="false">IF(OR($V493="",$B493=""),"",$B493+INDEX(Lists!$N$10:$N$12,MATCH($V493,Lists!$L$10:$L$12,0)))</f>
        <v/>
      </c>
      <c r="X493" s="19"/>
      <c r="Y493" s="19"/>
      <c r="Z493" s="19"/>
      <c r="AA493" s="21"/>
      <c r="AB493" s="19"/>
      <c r="AC493" s="22" t="str">
        <f aca="true">IF(OR($U493="",$B493=""),"",IF($AA493&lt;&gt;"",$AA493-$B493,TODAY()-$B493))</f>
        <v/>
      </c>
      <c r="AD493" s="22" t="str">
        <f aca="true">IF($W493="","",IF($Y493="Closed",IF($AA493="","Closed",IF($AA493&lt;=$W493,"Closed on time","Closed late")),IF(TODAY()&gt;$W493,"Overdue","Within time")))</f>
        <v/>
      </c>
      <c r="AE493" s="6"/>
      <c r="AF493" s="19"/>
      <c r="AG493" s="19"/>
      <c r="AH493" s="19"/>
      <c r="AI493" s="19"/>
      <c r="AJ493" s="19"/>
    </row>
    <row r="494" customFormat="false" ht="15" hidden="false" customHeight="false" outlineLevel="0" collapsed="false">
      <c r="A494" s="22" t="str">
        <f aca="false">IF($C494="","","R"&amp;TEXT(ROW()-4,"00000"))</f>
        <v/>
      </c>
      <c r="B494" s="21"/>
      <c r="C494" s="19"/>
      <c r="D494" s="22" t="str">
        <f aca="false">IF($C494="","",IFERROR(INDEX(Asset_Register!$C$5:$C$1000,MATCH($C494,Asset_Register!$A$5:$A$1000,0)),"Not in register"))</f>
        <v/>
      </c>
      <c r="E494" s="22" t="str">
        <f aca="false">IF($C494="","",IFERROR(INDEX(Asset_Register!$D$5:$D$1000,MATCH($C494,Asset_Register!$A$5:$A$1000,0)),"Not in register"))</f>
        <v/>
      </c>
      <c r="F494" s="22" t="str">
        <f aca="false">IF($C494="","",IFERROR(INDEX(Asset_Register!$R$5:$R$1000,MATCH($C494,Asset_Register!$A$5:$A$1000,0)),"Not in register"))</f>
        <v/>
      </c>
      <c r="G494" s="22" t="str">
        <f aca="false">IF($C494="","",IFERROR(INDEX(Asset_Register!$Q$5:$Q$1000,MATCH($C494,Asset_Register!$A$5:$A$1000,0)),"Not in register"))</f>
        <v/>
      </c>
      <c r="H494" s="19"/>
      <c r="I494" s="19"/>
      <c r="J494" s="6"/>
      <c r="K494" s="19"/>
      <c r="L494" s="19"/>
      <c r="M494" s="19"/>
      <c r="N494" s="19"/>
      <c r="O494" s="19"/>
      <c r="P494" s="19"/>
      <c r="Q494" s="22" t="str">
        <f aca="false">IF($C494="","",IF($P494&lt;&gt;"",$P494,IF(AND(ISNUMBER($K494),ISNUMBER($M494),ISNUMBER($N494)),IF($O494="Lower is worse",IF($K494&lt;=$N494,"Danger",IF($K494&lt;=$M494,"Alert","OK")),IF($K494&gt;=$N494,"Danger",IF($K494&gt;=$M494,"Alert","OK"))),"Not set")))</f>
        <v/>
      </c>
      <c r="R494" s="22" t="str">
        <f aca="false">IF(OR($Q494="",$Q494="Not set"),"",MATCH($Q494,Lists!$F$2:$F$4,0)-1)</f>
        <v/>
      </c>
      <c r="S494" s="6"/>
      <c r="T494" s="6"/>
      <c r="U494" s="22" t="str">
        <f aca="false">IF(OR($Q494="",$Q494="OK",$Q494="Not set",NOT(ISNUMBER($G494))),"",ROUND($G494*IF($Q494="Danger",Lists!$M$15,Lists!$M$16),0))</f>
        <v/>
      </c>
      <c r="V494" s="22" t="str">
        <f aca="false">IF($U494="","",IF(OR($Q494="Danger",$U494&gt;=Lists!$M$10),"P1",IF($U494&gt;=Lists!$M$11,"P2","P3")))</f>
        <v/>
      </c>
      <c r="W494" s="24" t="str">
        <f aca="false">IF(OR($V494="",$B494=""),"",$B494+INDEX(Lists!$N$10:$N$12,MATCH($V494,Lists!$L$10:$L$12,0)))</f>
        <v/>
      </c>
      <c r="X494" s="19"/>
      <c r="Y494" s="19"/>
      <c r="Z494" s="19"/>
      <c r="AA494" s="21"/>
      <c r="AB494" s="19"/>
      <c r="AC494" s="22" t="str">
        <f aca="true">IF(OR($U494="",$B494=""),"",IF($AA494&lt;&gt;"",$AA494-$B494,TODAY()-$B494))</f>
        <v/>
      </c>
      <c r="AD494" s="22" t="str">
        <f aca="true">IF($W494="","",IF($Y494="Closed",IF($AA494="","Closed",IF($AA494&lt;=$W494,"Closed on time","Closed late")),IF(TODAY()&gt;$W494,"Overdue","Within time")))</f>
        <v/>
      </c>
      <c r="AE494" s="6"/>
      <c r="AF494" s="19"/>
      <c r="AG494" s="19"/>
      <c r="AH494" s="19"/>
      <c r="AI494" s="19"/>
      <c r="AJ494" s="19"/>
    </row>
    <row r="495" customFormat="false" ht="15" hidden="false" customHeight="false" outlineLevel="0" collapsed="false">
      <c r="A495" s="22" t="str">
        <f aca="false">IF($C495="","","R"&amp;TEXT(ROW()-4,"00000"))</f>
        <v/>
      </c>
      <c r="B495" s="21"/>
      <c r="C495" s="19"/>
      <c r="D495" s="22" t="str">
        <f aca="false">IF($C495="","",IFERROR(INDEX(Asset_Register!$C$5:$C$1000,MATCH($C495,Asset_Register!$A$5:$A$1000,0)),"Not in register"))</f>
        <v/>
      </c>
      <c r="E495" s="22" t="str">
        <f aca="false">IF($C495="","",IFERROR(INDEX(Asset_Register!$D$5:$D$1000,MATCH($C495,Asset_Register!$A$5:$A$1000,0)),"Not in register"))</f>
        <v/>
      </c>
      <c r="F495" s="22" t="str">
        <f aca="false">IF($C495="","",IFERROR(INDEX(Asset_Register!$R$5:$R$1000,MATCH($C495,Asset_Register!$A$5:$A$1000,0)),"Not in register"))</f>
        <v/>
      </c>
      <c r="G495" s="22" t="str">
        <f aca="false">IF($C495="","",IFERROR(INDEX(Asset_Register!$Q$5:$Q$1000,MATCH($C495,Asset_Register!$A$5:$A$1000,0)),"Not in register"))</f>
        <v/>
      </c>
      <c r="H495" s="19"/>
      <c r="I495" s="19"/>
      <c r="J495" s="6"/>
      <c r="K495" s="19"/>
      <c r="L495" s="19"/>
      <c r="M495" s="19"/>
      <c r="N495" s="19"/>
      <c r="O495" s="19"/>
      <c r="P495" s="19"/>
      <c r="Q495" s="22" t="str">
        <f aca="false">IF($C495="","",IF($P495&lt;&gt;"",$P495,IF(AND(ISNUMBER($K495),ISNUMBER($M495),ISNUMBER($N495)),IF($O495="Lower is worse",IF($K495&lt;=$N495,"Danger",IF($K495&lt;=$M495,"Alert","OK")),IF($K495&gt;=$N495,"Danger",IF($K495&gt;=$M495,"Alert","OK"))),"Not set")))</f>
        <v/>
      </c>
      <c r="R495" s="22" t="str">
        <f aca="false">IF(OR($Q495="",$Q495="Not set"),"",MATCH($Q495,Lists!$F$2:$F$4,0)-1)</f>
        <v/>
      </c>
      <c r="S495" s="6"/>
      <c r="T495" s="6"/>
      <c r="U495" s="22" t="str">
        <f aca="false">IF(OR($Q495="",$Q495="OK",$Q495="Not set",NOT(ISNUMBER($G495))),"",ROUND($G495*IF($Q495="Danger",Lists!$M$15,Lists!$M$16),0))</f>
        <v/>
      </c>
      <c r="V495" s="22" t="str">
        <f aca="false">IF($U495="","",IF(OR($Q495="Danger",$U495&gt;=Lists!$M$10),"P1",IF($U495&gt;=Lists!$M$11,"P2","P3")))</f>
        <v/>
      </c>
      <c r="W495" s="24" t="str">
        <f aca="false">IF(OR($V495="",$B495=""),"",$B495+INDEX(Lists!$N$10:$N$12,MATCH($V495,Lists!$L$10:$L$12,0)))</f>
        <v/>
      </c>
      <c r="X495" s="19"/>
      <c r="Y495" s="19"/>
      <c r="Z495" s="19"/>
      <c r="AA495" s="21"/>
      <c r="AB495" s="19"/>
      <c r="AC495" s="22" t="str">
        <f aca="true">IF(OR($U495="",$B495=""),"",IF($AA495&lt;&gt;"",$AA495-$B495,TODAY()-$B495))</f>
        <v/>
      </c>
      <c r="AD495" s="22" t="str">
        <f aca="true">IF($W495="","",IF($Y495="Closed",IF($AA495="","Closed",IF($AA495&lt;=$W495,"Closed on time","Closed late")),IF(TODAY()&gt;$W495,"Overdue","Within time")))</f>
        <v/>
      </c>
      <c r="AE495" s="6"/>
      <c r="AF495" s="19"/>
      <c r="AG495" s="19"/>
      <c r="AH495" s="19"/>
      <c r="AI495" s="19"/>
      <c r="AJ495" s="19"/>
    </row>
    <row r="496" customFormat="false" ht="15" hidden="false" customHeight="false" outlineLevel="0" collapsed="false">
      <c r="A496" s="22" t="str">
        <f aca="false">IF($C496="","","R"&amp;TEXT(ROW()-4,"00000"))</f>
        <v/>
      </c>
      <c r="B496" s="21"/>
      <c r="C496" s="19"/>
      <c r="D496" s="22" t="str">
        <f aca="false">IF($C496="","",IFERROR(INDEX(Asset_Register!$C$5:$C$1000,MATCH($C496,Asset_Register!$A$5:$A$1000,0)),"Not in register"))</f>
        <v/>
      </c>
      <c r="E496" s="22" t="str">
        <f aca="false">IF($C496="","",IFERROR(INDEX(Asset_Register!$D$5:$D$1000,MATCH($C496,Asset_Register!$A$5:$A$1000,0)),"Not in register"))</f>
        <v/>
      </c>
      <c r="F496" s="22" t="str">
        <f aca="false">IF($C496="","",IFERROR(INDEX(Asset_Register!$R$5:$R$1000,MATCH($C496,Asset_Register!$A$5:$A$1000,0)),"Not in register"))</f>
        <v/>
      </c>
      <c r="G496" s="22" t="str">
        <f aca="false">IF($C496="","",IFERROR(INDEX(Asset_Register!$Q$5:$Q$1000,MATCH($C496,Asset_Register!$A$5:$A$1000,0)),"Not in register"))</f>
        <v/>
      </c>
      <c r="H496" s="19"/>
      <c r="I496" s="19"/>
      <c r="J496" s="6"/>
      <c r="K496" s="19"/>
      <c r="L496" s="19"/>
      <c r="M496" s="19"/>
      <c r="N496" s="19"/>
      <c r="O496" s="19"/>
      <c r="P496" s="19"/>
      <c r="Q496" s="22" t="str">
        <f aca="false">IF($C496="","",IF($P496&lt;&gt;"",$P496,IF(AND(ISNUMBER($K496),ISNUMBER($M496),ISNUMBER($N496)),IF($O496="Lower is worse",IF($K496&lt;=$N496,"Danger",IF($K496&lt;=$M496,"Alert","OK")),IF($K496&gt;=$N496,"Danger",IF($K496&gt;=$M496,"Alert","OK"))),"Not set")))</f>
        <v/>
      </c>
      <c r="R496" s="22" t="str">
        <f aca="false">IF(OR($Q496="",$Q496="Not set"),"",MATCH($Q496,Lists!$F$2:$F$4,0)-1)</f>
        <v/>
      </c>
      <c r="S496" s="6"/>
      <c r="T496" s="6"/>
      <c r="U496" s="22" t="str">
        <f aca="false">IF(OR($Q496="",$Q496="OK",$Q496="Not set",NOT(ISNUMBER($G496))),"",ROUND($G496*IF($Q496="Danger",Lists!$M$15,Lists!$M$16),0))</f>
        <v/>
      </c>
      <c r="V496" s="22" t="str">
        <f aca="false">IF($U496="","",IF(OR($Q496="Danger",$U496&gt;=Lists!$M$10),"P1",IF($U496&gt;=Lists!$M$11,"P2","P3")))</f>
        <v/>
      </c>
      <c r="W496" s="24" t="str">
        <f aca="false">IF(OR($V496="",$B496=""),"",$B496+INDEX(Lists!$N$10:$N$12,MATCH($V496,Lists!$L$10:$L$12,0)))</f>
        <v/>
      </c>
      <c r="X496" s="19"/>
      <c r="Y496" s="19"/>
      <c r="Z496" s="19"/>
      <c r="AA496" s="21"/>
      <c r="AB496" s="19"/>
      <c r="AC496" s="22" t="str">
        <f aca="true">IF(OR($U496="",$B496=""),"",IF($AA496&lt;&gt;"",$AA496-$B496,TODAY()-$B496))</f>
        <v/>
      </c>
      <c r="AD496" s="22" t="str">
        <f aca="true">IF($W496="","",IF($Y496="Closed",IF($AA496="","Closed",IF($AA496&lt;=$W496,"Closed on time","Closed late")),IF(TODAY()&gt;$W496,"Overdue","Within time")))</f>
        <v/>
      </c>
      <c r="AE496" s="6"/>
      <c r="AF496" s="19"/>
      <c r="AG496" s="19"/>
      <c r="AH496" s="19"/>
      <c r="AI496" s="19"/>
      <c r="AJ496" s="19"/>
    </row>
    <row r="497" customFormat="false" ht="15" hidden="false" customHeight="false" outlineLevel="0" collapsed="false">
      <c r="A497" s="22" t="str">
        <f aca="false">IF($C497="","","R"&amp;TEXT(ROW()-4,"00000"))</f>
        <v/>
      </c>
      <c r="B497" s="21"/>
      <c r="C497" s="19"/>
      <c r="D497" s="22" t="str">
        <f aca="false">IF($C497="","",IFERROR(INDEX(Asset_Register!$C$5:$C$1000,MATCH($C497,Asset_Register!$A$5:$A$1000,0)),"Not in register"))</f>
        <v/>
      </c>
      <c r="E497" s="22" t="str">
        <f aca="false">IF($C497="","",IFERROR(INDEX(Asset_Register!$D$5:$D$1000,MATCH($C497,Asset_Register!$A$5:$A$1000,0)),"Not in register"))</f>
        <v/>
      </c>
      <c r="F497" s="22" t="str">
        <f aca="false">IF($C497="","",IFERROR(INDEX(Asset_Register!$R$5:$R$1000,MATCH($C497,Asset_Register!$A$5:$A$1000,0)),"Not in register"))</f>
        <v/>
      </c>
      <c r="G497" s="22" t="str">
        <f aca="false">IF($C497="","",IFERROR(INDEX(Asset_Register!$Q$5:$Q$1000,MATCH($C497,Asset_Register!$A$5:$A$1000,0)),"Not in register"))</f>
        <v/>
      </c>
      <c r="H497" s="19"/>
      <c r="I497" s="19"/>
      <c r="J497" s="6"/>
      <c r="K497" s="19"/>
      <c r="L497" s="19"/>
      <c r="M497" s="19"/>
      <c r="N497" s="19"/>
      <c r="O497" s="19"/>
      <c r="P497" s="19"/>
      <c r="Q497" s="22" t="str">
        <f aca="false">IF($C497="","",IF($P497&lt;&gt;"",$P497,IF(AND(ISNUMBER($K497),ISNUMBER($M497),ISNUMBER($N497)),IF($O497="Lower is worse",IF($K497&lt;=$N497,"Danger",IF($K497&lt;=$M497,"Alert","OK")),IF($K497&gt;=$N497,"Danger",IF($K497&gt;=$M497,"Alert","OK"))),"Not set")))</f>
        <v/>
      </c>
      <c r="R497" s="22" t="str">
        <f aca="false">IF(OR($Q497="",$Q497="Not set"),"",MATCH($Q497,Lists!$F$2:$F$4,0)-1)</f>
        <v/>
      </c>
      <c r="S497" s="6"/>
      <c r="T497" s="6"/>
      <c r="U497" s="22" t="str">
        <f aca="false">IF(OR($Q497="",$Q497="OK",$Q497="Not set",NOT(ISNUMBER($G497))),"",ROUND($G497*IF($Q497="Danger",Lists!$M$15,Lists!$M$16),0))</f>
        <v/>
      </c>
      <c r="V497" s="22" t="str">
        <f aca="false">IF($U497="","",IF(OR($Q497="Danger",$U497&gt;=Lists!$M$10),"P1",IF($U497&gt;=Lists!$M$11,"P2","P3")))</f>
        <v/>
      </c>
      <c r="W497" s="24" t="str">
        <f aca="false">IF(OR($V497="",$B497=""),"",$B497+INDEX(Lists!$N$10:$N$12,MATCH($V497,Lists!$L$10:$L$12,0)))</f>
        <v/>
      </c>
      <c r="X497" s="19"/>
      <c r="Y497" s="19"/>
      <c r="Z497" s="19"/>
      <c r="AA497" s="21"/>
      <c r="AB497" s="19"/>
      <c r="AC497" s="22" t="str">
        <f aca="true">IF(OR($U497="",$B497=""),"",IF($AA497&lt;&gt;"",$AA497-$B497,TODAY()-$B497))</f>
        <v/>
      </c>
      <c r="AD497" s="22" t="str">
        <f aca="true">IF($W497="","",IF($Y497="Closed",IF($AA497="","Closed",IF($AA497&lt;=$W497,"Closed on time","Closed late")),IF(TODAY()&gt;$W497,"Overdue","Within time")))</f>
        <v/>
      </c>
      <c r="AE497" s="6"/>
      <c r="AF497" s="19"/>
      <c r="AG497" s="19"/>
      <c r="AH497" s="19"/>
      <c r="AI497" s="19"/>
      <c r="AJ497" s="19"/>
    </row>
    <row r="498" customFormat="false" ht="15" hidden="false" customHeight="false" outlineLevel="0" collapsed="false">
      <c r="A498" s="22" t="str">
        <f aca="false">IF($C498="","","R"&amp;TEXT(ROW()-4,"00000"))</f>
        <v/>
      </c>
      <c r="B498" s="21"/>
      <c r="C498" s="19"/>
      <c r="D498" s="22" t="str">
        <f aca="false">IF($C498="","",IFERROR(INDEX(Asset_Register!$C$5:$C$1000,MATCH($C498,Asset_Register!$A$5:$A$1000,0)),"Not in register"))</f>
        <v/>
      </c>
      <c r="E498" s="22" t="str">
        <f aca="false">IF($C498="","",IFERROR(INDEX(Asset_Register!$D$5:$D$1000,MATCH($C498,Asset_Register!$A$5:$A$1000,0)),"Not in register"))</f>
        <v/>
      </c>
      <c r="F498" s="22" t="str">
        <f aca="false">IF($C498="","",IFERROR(INDEX(Asset_Register!$R$5:$R$1000,MATCH($C498,Asset_Register!$A$5:$A$1000,0)),"Not in register"))</f>
        <v/>
      </c>
      <c r="G498" s="22" t="str">
        <f aca="false">IF($C498="","",IFERROR(INDEX(Asset_Register!$Q$5:$Q$1000,MATCH($C498,Asset_Register!$A$5:$A$1000,0)),"Not in register"))</f>
        <v/>
      </c>
      <c r="H498" s="19"/>
      <c r="I498" s="19"/>
      <c r="J498" s="6"/>
      <c r="K498" s="19"/>
      <c r="L498" s="19"/>
      <c r="M498" s="19"/>
      <c r="N498" s="19"/>
      <c r="O498" s="19"/>
      <c r="P498" s="19"/>
      <c r="Q498" s="22" t="str">
        <f aca="false">IF($C498="","",IF($P498&lt;&gt;"",$P498,IF(AND(ISNUMBER($K498),ISNUMBER($M498),ISNUMBER($N498)),IF($O498="Lower is worse",IF($K498&lt;=$N498,"Danger",IF($K498&lt;=$M498,"Alert","OK")),IF($K498&gt;=$N498,"Danger",IF($K498&gt;=$M498,"Alert","OK"))),"Not set")))</f>
        <v/>
      </c>
      <c r="R498" s="22" t="str">
        <f aca="false">IF(OR($Q498="",$Q498="Not set"),"",MATCH($Q498,Lists!$F$2:$F$4,0)-1)</f>
        <v/>
      </c>
      <c r="S498" s="6"/>
      <c r="T498" s="6"/>
      <c r="U498" s="22" t="str">
        <f aca="false">IF(OR($Q498="",$Q498="OK",$Q498="Not set",NOT(ISNUMBER($G498))),"",ROUND($G498*IF($Q498="Danger",Lists!$M$15,Lists!$M$16),0))</f>
        <v/>
      </c>
      <c r="V498" s="22" t="str">
        <f aca="false">IF($U498="","",IF(OR($Q498="Danger",$U498&gt;=Lists!$M$10),"P1",IF($U498&gt;=Lists!$M$11,"P2","P3")))</f>
        <v/>
      </c>
      <c r="W498" s="24" t="str">
        <f aca="false">IF(OR($V498="",$B498=""),"",$B498+INDEX(Lists!$N$10:$N$12,MATCH($V498,Lists!$L$10:$L$12,0)))</f>
        <v/>
      </c>
      <c r="X498" s="19"/>
      <c r="Y498" s="19"/>
      <c r="Z498" s="19"/>
      <c r="AA498" s="21"/>
      <c r="AB498" s="19"/>
      <c r="AC498" s="22" t="str">
        <f aca="true">IF(OR($U498="",$B498=""),"",IF($AA498&lt;&gt;"",$AA498-$B498,TODAY()-$B498))</f>
        <v/>
      </c>
      <c r="AD498" s="22" t="str">
        <f aca="true">IF($W498="","",IF($Y498="Closed",IF($AA498="","Closed",IF($AA498&lt;=$W498,"Closed on time","Closed late")),IF(TODAY()&gt;$W498,"Overdue","Within time")))</f>
        <v/>
      </c>
      <c r="AE498" s="6"/>
      <c r="AF498" s="19"/>
      <c r="AG498" s="19"/>
      <c r="AH498" s="19"/>
      <c r="AI498" s="19"/>
      <c r="AJ498" s="19"/>
    </row>
    <row r="499" customFormat="false" ht="15" hidden="false" customHeight="false" outlineLevel="0" collapsed="false">
      <c r="A499" s="22" t="str">
        <f aca="false">IF($C499="","","R"&amp;TEXT(ROW()-4,"00000"))</f>
        <v/>
      </c>
      <c r="B499" s="21"/>
      <c r="C499" s="19"/>
      <c r="D499" s="22" t="str">
        <f aca="false">IF($C499="","",IFERROR(INDEX(Asset_Register!$C$5:$C$1000,MATCH($C499,Asset_Register!$A$5:$A$1000,0)),"Not in register"))</f>
        <v/>
      </c>
      <c r="E499" s="22" t="str">
        <f aca="false">IF($C499="","",IFERROR(INDEX(Asset_Register!$D$5:$D$1000,MATCH($C499,Asset_Register!$A$5:$A$1000,0)),"Not in register"))</f>
        <v/>
      </c>
      <c r="F499" s="22" t="str">
        <f aca="false">IF($C499="","",IFERROR(INDEX(Asset_Register!$R$5:$R$1000,MATCH($C499,Asset_Register!$A$5:$A$1000,0)),"Not in register"))</f>
        <v/>
      </c>
      <c r="G499" s="22" t="str">
        <f aca="false">IF($C499="","",IFERROR(INDEX(Asset_Register!$Q$5:$Q$1000,MATCH($C499,Asset_Register!$A$5:$A$1000,0)),"Not in register"))</f>
        <v/>
      </c>
      <c r="H499" s="19"/>
      <c r="I499" s="19"/>
      <c r="J499" s="6"/>
      <c r="K499" s="19"/>
      <c r="L499" s="19"/>
      <c r="M499" s="19"/>
      <c r="N499" s="19"/>
      <c r="O499" s="19"/>
      <c r="P499" s="19"/>
      <c r="Q499" s="22" t="str">
        <f aca="false">IF($C499="","",IF($P499&lt;&gt;"",$P499,IF(AND(ISNUMBER($K499),ISNUMBER($M499),ISNUMBER($N499)),IF($O499="Lower is worse",IF($K499&lt;=$N499,"Danger",IF($K499&lt;=$M499,"Alert","OK")),IF($K499&gt;=$N499,"Danger",IF($K499&gt;=$M499,"Alert","OK"))),"Not set")))</f>
        <v/>
      </c>
      <c r="R499" s="22" t="str">
        <f aca="false">IF(OR($Q499="",$Q499="Not set"),"",MATCH($Q499,Lists!$F$2:$F$4,0)-1)</f>
        <v/>
      </c>
      <c r="S499" s="6"/>
      <c r="T499" s="6"/>
      <c r="U499" s="22" t="str">
        <f aca="false">IF(OR($Q499="",$Q499="OK",$Q499="Not set",NOT(ISNUMBER($G499))),"",ROUND($G499*IF($Q499="Danger",Lists!$M$15,Lists!$M$16),0))</f>
        <v/>
      </c>
      <c r="V499" s="22" t="str">
        <f aca="false">IF($U499="","",IF(OR($Q499="Danger",$U499&gt;=Lists!$M$10),"P1",IF($U499&gt;=Lists!$M$11,"P2","P3")))</f>
        <v/>
      </c>
      <c r="W499" s="24" t="str">
        <f aca="false">IF(OR($V499="",$B499=""),"",$B499+INDEX(Lists!$N$10:$N$12,MATCH($V499,Lists!$L$10:$L$12,0)))</f>
        <v/>
      </c>
      <c r="X499" s="19"/>
      <c r="Y499" s="19"/>
      <c r="Z499" s="19"/>
      <c r="AA499" s="21"/>
      <c r="AB499" s="19"/>
      <c r="AC499" s="22" t="str">
        <f aca="true">IF(OR($U499="",$B499=""),"",IF($AA499&lt;&gt;"",$AA499-$B499,TODAY()-$B499))</f>
        <v/>
      </c>
      <c r="AD499" s="22" t="str">
        <f aca="true">IF($W499="","",IF($Y499="Closed",IF($AA499="","Closed",IF($AA499&lt;=$W499,"Closed on time","Closed late")),IF(TODAY()&gt;$W499,"Overdue","Within time")))</f>
        <v/>
      </c>
      <c r="AE499" s="6"/>
      <c r="AF499" s="19"/>
      <c r="AG499" s="19"/>
      <c r="AH499" s="19"/>
      <c r="AI499" s="19"/>
      <c r="AJ499" s="19"/>
    </row>
    <row r="500" customFormat="false" ht="15" hidden="false" customHeight="false" outlineLevel="0" collapsed="false">
      <c r="A500" s="22" t="str">
        <f aca="false">IF($C500="","","R"&amp;TEXT(ROW()-4,"00000"))</f>
        <v/>
      </c>
      <c r="B500" s="21"/>
      <c r="C500" s="19"/>
      <c r="D500" s="22" t="str">
        <f aca="false">IF($C500="","",IFERROR(INDEX(Asset_Register!$C$5:$C$1000,MATCH($C500,Asset_Register!$A$5:$A$1000,0)),"Not in register"))</f>
        <v/>
      </c>
      <c r="E500" s="22" t="str">
        <f aca="false">IF($C500="","",IFERROR(INDEX(Asset_Register!$D$5:$D$1000,MATCH($C500,Asset_Register!$A$5:$A$1000,0)),"Not in register"))</f>
        <v/>
      </c>
      <c r="F500" s="22" t="str">
        <f aca="false">IF($C500="","",IFERROR(INDEX(Asset_Register!$R$5:$R$1000,MATCH($C500,Asset_Register!$A$5:$A$1000,0)),"Not in register"))</f>
        <v/>
      </c>
      <c r="G500" s="22" t="str">
        <f aca="false">IF($C500="","",IFERROR(INDEX(Asset_Register!$Q$5:$Q$1000,MATCH($C500,Asset_Register!$A$5:$A$1000,0)),"Not in register"))</f>
        <v/>
      </c>
      <c r="H500" s="19"/>
      <c r="I500" s="19"/>
      <c r="J500" s="6"/>
      <c r="K500" s="19"/>
      <c r="L500" s="19"/>
      <c r="M500" s="19"/>
      <c r="N500" s="19"/>
      <c r="O500" s="19"/>
      <c r="P500" s="19"/>
      <c r="Q500" s="22" t="str">
        <f aca="false">IF($C500="","",IF($P500&lt;&gt;"",$P500,IF(AND(ISNUMBER($K500),ISNUMBER($M500),ISNUMBER($N500)),IF($O500="Lower is worse",IF($K500&lt;=$N500,"Danger",IF($K500&lt;=$M500,"Alert","OK")),IF($K500&gt;=$N500,"Danger",IF($K500&gt;=$M500,"Alert","OK"))),"Not set")))</f>
        <v/>
      </c>
      <c r="R500" s="22" t="str">
        <f aca="false">IF(OR($Q500="",$Q500="Not set"),"",MATCH($Q500,Lists!$F$2:$F$4,0)-1)</f>
        <v/>
      </c>
      <c r="S500" s="6"/>
      <c r="T500" s="6"/>
      <c r="U500" s="22" t="str">
        <f aca="false">IF(OR($Q500="",$Q500="OK",$Q500="Not set",NOT(ISNUMBER($G500))),"",ROUND($G500*IF($Q500="Danger",Lists!$M$15,Lists!$M$16),0))</f>
        <v/>
      </c>
      <c r="V500" s="22" t="str">
        <f aca="false">IF($U500="","",IF(OR($Q500="Danger",$U500&gt;=Lists!$M$10),"P1",IF($U500&gt;=Lists!$M$11,"P2","P3")))</f>
        <v/>
      </c>
      <c r="W500" s="24" t="str">
        <f aca="false">IF(OR($V500="",$B500=""),"",$B500+INDEX(Lists!$N$10:$N$12,MATCH($V500,Lists!$L$10:$L$12,0)))</f>
        <v/>
      </c>
      <c r="X500" s="19"/>
      <c r="Y500" s="19"/>
      <c r="Z500" s="19"/>
      <c r="AA500" s="21"/>
      <c r="AB500" s="19"/>
      <c r="AC500" s="22" t="str">
        <f aca="true">IF(OR($U500="",$B500=""),"",IF($AA500&lt;&gt;"",$AA500-$B500,TODAY()-$B500))</f>
        <v/>
      </c>
      <c r="AD500" s="22" t="str">
        <f aca="true">IF($W500="","",IF($Y500="Closed",IF($AA500="","Closed",IF($AA500&lt;=$W500,"Closed on time","Closed late")),IF(TODAY()&gt;$W500,"Overdue","Within time")))</f>
        <v/>
      </c>
      <c r="AE500" s="6"/>
      <c r="AF500" s="19"/>
      <c r="AG500" s="19"/>
      <c r="AH500" s="19"/>
      <c r="AI500" s="19"/>
      <c r="AJ500" s="19"/>
    </row>
    <row r="501" customFormat="false" ht="15" hidden="false" customHeight="false" outlineLevel="0" collapsed="false">
      <c r="A501" s="22" t="str">
        <f aca="false">IF($C501="","","R"&amp;TEXT(ROW()-4,"00000"))</f>
        <v/>
      </c>
      <c r="B501" s="21"/>
      <c r="C501" s="19"/>
      <c r="D501" s="22" t="str">
        <f aca="false">IF($C501="","",IFERROR(INDEX(Asset_Register!$C$5:$C$1000,MATCH($C501,Asset_Register!$A$5:$A$1000,0)),"Not in register"))</f>
        <v/>
      </c>
      <c r="E501" s="22" t="str">
        <f aca="false">IF($C501="","",IFERROR(INDEX(Asset_Register!$D$5:$D$1000,MATCH($C501,Asset_Register!$A$5:$A$1000,0)),"Not in register"))</f>
        <v/>
      </c>
      <c r="F501" s="22" t="str">
        <f aca="false">IF($C501="","",IFERROR(INDEX(Asset_Register!$R$5:$R$1000,MATCH($C501,Asset_Register!$A$5:$A$1000,0)),"Not in register"))</f>
        <v/>
      </c>
      <c r="G501" s="22" t="str">
        <f aca="false">IF($C501="","",IFERROR(INDEX(Asset_Register!$Q$5:$Q$1000,MATCH($C501,Asset_Register!$A$5:$A$1000,0)),"Not in register"))</f>
        <v/>
      </c>
      <c r="H501" s="19"/>
      <c r="I501" s="19"/>
      <c r="J501" s="6"/>
      <c r="K501" s="19"/>
      <c r="L501" s="19"/>
      <c r="M501" s="19"/>
      <c r="N501" s="19"/>
      <c r="O501" s="19"/>
      <c r="P501" s="19"/>
      <c r="Q501" s="22" t="str">
        <f aca="false">IF($C501="","",IF($P501&lt;&gt;"",$P501,IF(AND(ISNUMBER($K501),ISNUMBER($M501),ISNUMBER($N501)),IF($O501="Lower is worse",IF($K501&lt;=$N501,"Danger",IF($K501&lt;=$M501,"Alert","OK")),IF($K501&gt;=$N501,"Danger",IF($K501&gt;=$M501,"Alert","OK"))),"Not set")))</f>
        <v/>
      </c>
      <c r="R501" s="22" t="str">
        <f aca="false">IF(OR($Q501="",$Q501="Not set"),"",MATCH($Q501,Lists!$F$2:$F$4,0)-1)</f>
        <v/>
      </c>
      <c r="S501" s="6"/>
      <c r="T501" s="6"/>
      <c r="U501" s="22" t="str">
        <f aca="false">IF(OR($Q501="",$Q501="OK",$Q501="Not set",NOT(ISNUMBER($G501))),"",ROUND($G501*IF($Q501="Danger",Lists!$M$15,Lists!$M$16),0))</f>
        <v/>
      </c>
      <c r="V501" s="22" t="str">
        <f aca="false">IF($U501="","",IF(OR($Q501="Danger",$U501&gt;=Lists!$M$10),"P1",IF($U501&gt;=Lists!$M$11,"P2","P3")))</f>
        <v/>
      </c>
      <c r="W501" s="24" t="str">
        <f aca="false">IF(OR($V501="",$B501=""),"",$B501+INDEX(Lists!$N$10:$N$12,MATCH($V501,Lists!$L$10:$L$12,0)))</f>
        <v/>
      </c>
      <c r="X501" s="19"/>
      <c r="Y501" s="19"/>
      <c r="Z501" s="19"/>
      <c r="AA501" s="21"/>
      <c r="AB501" s="19"/>
      <c r="AC501" s="22" t="str">
        <f aca="true">IF(OR($U501="",$B501=""),"",IF($AA501&lt;&gt;"",$AA501-$B501,TODAY()-$B501))</f>
        <v/>
      </c>
      <c r="AD501" s="22" t="str">
        <f aca="true">IF($W501="","",IF($Y501="Closed",IF($AA501="","Closed",IF($AA501&lt;=$W501,"Closed on time","Closed late")),IF(TODAY()&gt;$W501,"Overdue","Within time")))</f>
        <v/>
      </c>
      <c r="AE501" s="6"/>
      <c r="AF501" s="19"/>
      <c r="AG501" s="19"/>
      <c r="AH501" s="19"/>
      <c r="AI501" s="19"/>
      <c r="AJ501" s="19"/>
    </row>
    <row r="502" customFormat="false" ht="15" hidden="false" customHeight="false" outlineLevel="0" collapsed="false">
      <c r="A502" s="22" t="str">
        <f aca="false">IF($C502="","","R"&amp;TEXT(ROW()-4,"00000"))</f>
        <v/>
      </c>
      <c r="B502" s="21"/>
      <c r="C502" s="19"/>
      <c r="D502" s="22" t="str">
        <f aca="false">IF($C502="","",IFERROR(INDEX(Asset_Register!$C$5:$C$1000,MATCH($C502,Asset_Register!$A$5:$A$1000,0)),"Not in register"))</f>
        <v/>
      </c>
      <c r="E502" s="22" t="str">
        <f aca="false">IF($C502="","",IFERROR(INDEX(Asset_Register!$D$5:$D$1000,MATCH($C502,Asset_Register!$A$5:$A$1000,0)),"Not in register"))</f>
        <v/>
      </c>
      <c r="F502" s="22" t="str">
        <f aca="false">IF($C502="","",IFERROR(INDEX(Asset_Register!$R$5:$R$1000,MATCH($C502,Asset_Register!$A$5:$A$1000,0)),"Not in register"))</f>
        <v/>
      </c>
      <c r="G502" s="22" t="str">
        <f aca="false">IF($C502="","",IFERROR(INDEX(Asset_Register!$Q$5:$Q$1000,MATCH($C502,Asset_Register!$A$5:$A$1000,0)),"Not in register"))</f>
        <v/>
      </c>
      <c r="H502" s="19"/>
      <c r="I502" s="19"/>
      <c r="J502" s="6"/>
      <c r="K502" s="19"/>
      <c r="L502" s="19"/>
      <c r="M502" s="19"/>
      <c r="N502" s="19"/>
      <c r="O502" s="19"/>
      <c r="P502" s="19"/>
      <c r="Q502" s="22" t="str">
        <f aca="false">IF($C502="","",IF($P502&lt;&gt;"",$P502,IF(AND(ISNUMBER($K502),ISNUMBER($M502),ISNUMBER($N502)),IF($O502="Lower is worse",IF($K502&lt;=$N502,"Danger",IF($K502&lt;=$M502,"Alert","OK")),IF($K502&gt;=$N502,"Danger",IF($K502&gt;=$M502,"Alert","OK"))),"Not set")))</f>
        <v/>
      </c>
      <c r="R502" s="22" t="str">
        <f aca="false">IF(OR($Q502="",$Q502="Not set"),"",MATCH($Q502,Lists!$F$2:$F$4,0)-1)</f>
        <v/>
      </c>
      <c r="S502" s="6"/>
      <c r="T502" s="6"/>
      <c r="U502" s="22" t="str">
        <f aca="false">IF(OR($Q502="",$Q502="OK",$Q502="Not set",NOT(ISNUMBER($G502))),"",ROUND($G502*IF($Q502="Danger",Lists!$M$15,Lists!$M$16),0))</f>
        <v/>
      </c>
      <c r="V502" s="22" t="str">
        <f aca="false">IF($U502="","",IF(OR($Q502="Danger",$U502&gt;=Lists!$M$10),"P1",IF($U502&gt;=Lists!$M$11,"P2","P3")))</f>
        <v/>
      </c>
      <c r="W502" s="24" t="str">
        <f aca="false">IF(OR($V502="",$B502=""),"",$B502+INDEX(Lists!$N$10:$N$12,MATCH($V502,Lists!$L$10:$L$12,0)))</f>
        <v/>
      </c>
      <c r="X502" s="19"/>
      <c r="Y502" s="19"/>
      <c r="Z502" s="19"/>
      <c r="AA502" s="21"/>
      <c r="AB502" s="19"/>
      <c r="AC502" s="22" t="str">
        <f aca="true">IF(OR($U502="",$B502=""),"",IF($AA502&lt;&gt;"",$AA502-$B502,TODAY()-$B502))</f>
        <v/>
      </c>
      <c r="AD502" s="22" t="str">
        <f aca="true">IF($W502="","",IF($Y502="Closed",IF($AA502="","Closed",IF($AA502&lt;=$W502,"Closed on time","Closed late")),IF(TODAY()&gt;$W502,"Overdue","Within time")))</f>
        <v/>
      </c>
      <c r="AE502" s="6"/>
      <c r="AF502" s="19"/>
      <c r="AG502" s="19"/>
      <c r="AH502" s="19"/>
      <c r="AI502" s="19"/>
      <c r="AJ502" s="19"/>
    </row>
    <row r="503" customFormat="false" ht="15" hidden="false" customHeight="false" outlineLevel="0" collapsed="false">
      <c r="A503" s="22" t="str">
        <f aca="false">IF($C503="","","R"&amp;TEXT(ROW()-4,"00000"))</f>
        <v/>
      </c>
      <c r="B503" s="21"/>
      <c r="C503" s="19"/>
      <c r="D503" s="22" t="str">
        <f aca="false">IF($C503="","",IFERROR(INDEX(Asset_Register!$C$5:$C$1000,MATCH($C503,Asset_Register!$A$5:$A$1000,0)),"Not in register"))</f>
        <v/>
      </c>
      <c r="E503" s="22" t="str">
        <f aca="false">IF($C503="","",IFERROR(INDEX(Asset_Register!$D$5:$D$1000,MATCH($C503,Asset_Register!$A$5:$A$1000,0)),"Not in register"))</f>
        <v/>
      </c>
      <c r="F503" s="22" t="str">
        <f aca="false">IF($C503="","",IFERROR(INDEX(Asset_Register!$R$5:$R$1000,MATCH($C503,Asset_Register!$A$5:$A$1000,0)),"Not in register"))</f>
        <v/>
      </c>
      <c r="G503" s="22" t="str">
        <f aca="false">IF($C503="","",IFERROR(INDEX(Asset_Register!$Q$5:$Q$1000,MATCH($C503,Asset_Register!$A$5:$A$1000,0)),"Not in register"))</f>
        <v/>
      </c>
      <c r="H503" s="19"/>
      <c r="I503" s="19"/>
      <c r="J503" s="6"/>
      <c r="K503" s="19"/>
      <c r="L503" s="19"/>
      <c r="M503" s="19"/>
      <c r="N503" s="19"/>
      <c r="O503" s="19"/>
      <c r="P503" s="19"/>
      <c r="Q503" s="22" t="str">
        <f aca="false">IF($C503="","",IF($P503&lt;&gt;"",$P503,IF(AND(ISNUMBER($K503),ISNUMBER($M503),ISNUMBER($N503)),IF($O503="Lower is worse",IF($K503&lt;=$N503,"Danger",IF($K503&lt;=$M503,"Alert","OK")),IF($K503&gt;=$N503,"Danger",IF($K503&gt;=$M503,"Alert","OK"))),"Not set")))</f>
        <v/>
      </c>
      <c r="R503" s="22" t="str">
        <f aca="false">IF(OR($Q503="",$Q503="Not set"),"",MATCH($Q503,Lists!$F$2:$F$4,0)-1)</f>
        <v/>
      </c>
      <c r="S503" s="6"/>
      <c r="T503" s="6"/>
      <c r="U503" s="22" t="str">
        <f aca="false">IF(OR($Q503="",$Q503="OK",$Q503="Not set",NOT(ISNUMBER($G503))),"",ROUND($G503*IF($Q503="Danger",Lists!$M$15,Lists!$M$16),0))</f>
        <v/>
      </c>
      <c r="V503" s="22" t="str">
        <f aca="false">IF($U503="","",IF(OR($Q503="Danger",$U503&gt;=Lists!$M$10),"P1",IF($U503&gt;=Lists!$M$11,"P2","P3")))</f>
        <v/>
      </c>
      <c r="W503" s="24" t="str">
        <f aca="false">IF(OR($V503="",$B503=""),"",$B503+INDEX(Lists!$N$10:$N$12,MATCH($V503,Lists!$L$10:$L$12,0)))</f>
        <v/>
      </c>
      <c r="X503" s="19"/>
      <c r="Y503" s="19"/>
      <c r="Z503" s="19"/>
      <c r="AA503" s="21"/>
      <c r="AB503" s="19"/>
      <c r="AC503" s="22" t="str">
        <f aca="true">IF(OR($U503="",$B503=""),"",IF($AA503&lt;&gt;"",$AA503-$B503,TODAY()-$B503))</f>
        <v/>
      </c>
      <c r="AD503" s="22" t="str">
        <f aca="true">IF($W503="","",IF($Y503="Closed",IF($AA503="","Closed",IF($AA503&lt;=$W503,"Closed on time","Closed late")),IF(TODAY()&gt;$W503,"Overdue","Within time")))</f>
        <v/>
      </c>
      <c r="AE503" s="6"/>
      <c r="AF503" s="19"/>
      <c r="AG503" s="19"/>
      <c r="AH503" s="19"/>
      <c r="AI503" s="19"/>
      <c r="AJ503" s="19"/>
    </row>
    <row r="504" customFormat="false" ht="15" hidden="false" customHeight="false" outlineLevel="0" collapsed="false">
      <c r="A504" s="22" t="str">
        <f aca="false">IF($C504="","","R"&amp;TEXT(ROW()-4,"00000"))</f>
        <v/>
      </c>
      <c r="B504" s="21"/>
      <c r="C504" s="19"/>
      <c r="D504" s="22" t="str">
        <f aca="false">IF($C504="","",IFERROR(INDEX(Asset_Register!$C$5:$C$1000,MATCH($C504,Asset_Register!$A$5:$A$1000,0)),"Not in register"))</f>
        <v/>
      </c>
      <c r="E504" s="22" t="str">
        <f aca="false">IF($C504="","",IFERROR(INDEX(Asset_Register!$D$5:$D$1000,MATCH($C504,Asset_Register!$A$5:$A$1000,0)),"Not in register"))</f>
        <v/>
      </c>
      <c r="F504" s="22" t="str">
        <f aca="false">IF($C504="","",IFERROR(INDEX(Asset_Register!$R$5:$R$1000,MATCH($C504,Asset_Register!$A$5:$A$1000,0)),"Not in register"))</f>
        <v/>
      </c>
      <c r="G504" s="22" t="str">
        <f aca="false">IF($C504="","",IFERROR(INDEX(Asset_Register!$Q$5:$Q$1000,MATCH($C504,Asset_Register!$A$5:$A$1000,0)),"Not in register"))</f>
        <v/>
      </c>
      <c r="H504" s="19"/>
      <c r="I504" s="19"/>
      <c r="J504" s="6"/>
      <c r="K504" s="19"/>
      <c r="L504" s="19"/>
      <c r="M504" s="19"/>
      <c r="N504" s="19"/>
      <c r="O504" s="19"/>
      <c r="P504" s="19"/>
      <c r="Q504" s="22" t="str">
        <f aca="false">IF($C504="","",IF($P504&lt;&gt;"",$P504,IF(AND(ISNUMBER($K504),ISNUMBER($M504),ISNUMBER($N504)),IF($O504="Lower is worse",IF($K504&lt;=$N504,"Danger",IF($K504&lt;=$M504,"Alert","OK")),IF($K504&gt;=$N504,"Danger",IF($K504&gt;=$M504,"Alert","OK"))),"Not set")))</f>
        <v/>
      </c>
      <c r="R504" s="22" t="str">
        <f aca="false">IF(OR($Q504="",$Q504="Not set"),"",MATCH($Q504,Lists!$F$2:$F$4,0)-1)</f>
        <v/>
      </c>
      <c r="S504" s="6"/>
      <c r="T504" s="6"/>
      <c r="U504" s="22" t="str">
        <f aca="false">IF(OR($Q504="",$Q504="OK",$Q504="Not set",NOT(ISNUMBER($G504))),"",ROUND($G504*IF($Q504="Danger",Lists!$M$15,Lists!$M$16),0))</f>
        <v/>
      </c>
      <c r="V504" s="22" t="str">
        <f aca="false">IF($U504="","",IF(OR($Q504="Danger",$U504&gt;=Lists!$M$10),"P1",IF($U504&gt;=Lists!$M$11,"P2","P3")))</f>
        <v/>
      </c>
      <c r="W504" s="24" t="str">
        <f aca="false">IF(OR($V504="",$B504=""),"",$B504+INDEX(Lists!$N$10:$N$12,MATCH($V504,Lists!$L$10:$L$12,0)))</f>
        <v/>
      </c>
      <c r="X504" s="19"/>
      <c r="Y504" s="19"/>
      <c r="Z504" s="19"/>
      <c r="AA504" s="21"/>
      <c r="AB504" s="19"/>
      <c r="AC504" s="22" t="str">
        <f aca="true">IF(OR($U504="",$B504=""),"",IF($AA504&lt;&gt;"",$AA504-$B504,TODAY()-$B504))</f>
        <v/>
      </c>
      <c r="AD504" s="22" t="str">
        <f aca="true">IF($W504="","",IF($Y504="Closed",IF($AA504="","Closed",IF($AA504&lt;=$W504,"Closed on time","Closed late")),IF(TODAY()&gt;$W504,"Overdue","Within time")))</f>
        <v/>
      </c>
      <c r="AE504" s="6"/>
      <c r="AF504" s="19"/>
      <c r="AG504" s="19"/>
      <c r="AH504" s="19"/>
      <c r="AI504" s="19"/>
      <c r="AJ504" s="19"/>
    </row>
    <row r="505" customFormat="false" ht="15" hidden="false" customHeight="false" outlineLevel="0" collapsed="false">
      <c r="A505" s="22" t="str">
        <f aca="false">IF($C505="","","R"&amp;TEXT(ROW()-4,"00000"))</f>
        <v/>
      </c>
      <c r="B505" s="21"/>
      <c r="C505" s="19"/>
      <c r="D505" s="22" t="str">
        <f aca="false">IF($C505="","",IFERROR(INDEX(Asset_Register!$C$5:$C$1000,MATCH($C505,Asset_Register!$A$5:$A$1000,0)),"Not in register"))</f>
        <v/>
      </c>
      <c r="E505" s="22" t="str">
        <f aca="false">IF($C505="","",IFERROR(INDEX(Asset_Register!$D$5:$D$1000,MATCH($C505,Asset_Register!$A$5:$A$1000,0)),"Not in register"))</f>
        <v/>
      </c>
      <c r="F505" s="22" t="str">
        <f aca="false">IF($C505="","",IFERROR(INDEX(Asset_Register!$R$5:$R$1000,MATCH($C505,Asset_Register!$A$5:$A$1000,0)),"Not in register"))</f>
        <v/>
      </c>
      <c r="G505" s="22" t="str">
        <f aca="false">IF($C505="","",IFERROR(INDEX(Asset_Register!$Q$5:$Q$1000,MATCH($C505,Asset_Register!$A$5:$A$1000,0)),"Not in register"))</f>
        <v/>
      </c>
      <c r="H505" s="19"/>
      <c r="I505" s="19"/>
      <c r="J505" s="6"/>
      <c r="K505" s="19"/>
      <c r="L505" s="19"/>
      <c r="M505" s="19"/>
      <c r="N505" s="19"/>
      <c r="O505" s="19"/>
      <c r="P505" s="19"/>
      <c r="Q505" s="22" t="str">
        <f aca="false">IF($C505="","",IF($P505&lt;&gt;"",$P505,IF(AND(ISNUMBER($K505),ISNUMBER($M505),ISNUMBER($N505)),IF($O505="Lower is worse",IF($K505&lt;=$N505,"Danger",IF($K505&lt;=$M505,"Alert","OK")),IF($K505&gt;=$N505,"Danger",IF($K505&gt;=$M505,"Alert","OK"))),"Not set")))</f>
        <v/>
      </c>
      <c r="R505" s="22" t="str">
        <f aca="false">IF(OR($Q505="",$Q505="Not set"),"",MATCH($Q505,Lists!$F$2:$F$4,0)-1)</f>
        <v/>
      </c>
      <c r="S505" s="6"/>
      <c r="T505" s="6"/>
      <c r="U505" s="22" t="str">
        <f aca="false">IF(OR($Q505="",$Q505="OK",$Q505="Not set",NOT(ISNUMBER($G505))),"",ROUND($G505*IF($Q505="Danger",Lists!$M$15,Lists!$M$16),0))</f>
        <v/>
      </c>
      <c r="V505" s="22" t="str">
        <f aca="false">IF($U505="","",IF(OR($Q505="Danger",$U505&gt;=Lists!$M$10),"P1",IF($U505&gt;=Lists!$M$11,"P2","P3")))</f>
        <v/>
      </c>
      <c r="W505" s="24" t="str">
        <f aca="false">IF(OR($V505="",$B505=""),"",$B505+INDEX(Lists!$N$10:$N$12,MATCH($V505,Lists!$L$10:$L$12,0)))</f>
        <v/>
      </c>
      <c r="X505" s="19"/>
      <c r="Y505" s="19"/>
      <c r="Z505" s="19"/>
      <c r="AA505" s="21"/>
      <c r="AB505" s="19"/>
      <c r="AC505" s="22" t="str">
        <f aca="true">IF(OR($U505="",$B505=""),"",IF($AA505&lt;&gt;"",$AA505-$B505,TODAY()-$B505))</f>
        <v/>
      </c>
      <c r="AD505" s="22" t="str">
        <f aca="true">IF($W505="","",IF($Y505="Closed",IF($AA505="","Closed",IF($AA505&lt;=$W505,"Closed on time","Closed late")),IF(TODAY()&gt;$W505,"Overdue","Within time")))</f>
        <v/>
      </c>
      <c r="AE505" s="6"/>
      <c r="AF505" s="19"/>
      <c r="AG505" s="19"/>
      <c r="AH505" s="19"/>
      <c r="AI505" s="19"/>
      <c r="AJ505" s="19"/>
    </row>
    <row r="506" customFormat="false" ht="15" hidden="false" customHeight="false" outlineLevel="0" collapsed="false">
      <c r="A506" s="22" t="str">
        <f aca="false">IF($C506="","","R"&amp;TEXT(ROW()-4,"00000"))</f>
        <v/>
      </c>
      <c r="B506" s="21"/>
      <c r="C506" s="19"/>
      <c r="D506" s="22" t="str">
        <f aca="false">IF($C506="","",IFERROR(INDEX(Asset_Register!$C$5:$C$1000,MATCH($C506,Asset_Register!$A$5:$A$1000,0)),"Not in register"))</f>
        <v/>
      </c>
      <c r="E506" s="22" t="str">
        <f aca="false">IF($C506="","",IFERROR(INDEX(Asset_Register!$D$5:$D$1000,MATCH($C506,Asset_Register!$A$5:$A$1000,0)),"Not in register"))</f>
        <v/>
      </c>
      <c r="F506" s="22" t="str">
        <f aca="false">IF($C506="","",IFERROR(INDEX(Asset_Register!$R$5:$R$1000,MATCH($C506,Asset_Register!$A$5:$A$1000,0)),"Not in register"))</f>
        <v/>
      </c>
      <c r="G506" s="22" t="str">
        <f aca="false">IF($C506="","",IFERROR(INDEX(Asset_Register!$Q$5:$Q$1000,MATCH($C506,Asset_Register!$A$5:$A$1000,0)),"Not in register"))</f>
        <v/>
      </c>
      <c r="H506" s="19"/>
      <c r="I506" s="19"/>
      <c r="J506" s="6"/>
      <c r="K506" s="19"/>
      <c r="L506" s="19"/>
      <c r="M506" s="19"/>
      <c r="N506" s="19"/>
      <c r="O506" s="19"/>
      <c r="P506" s="19"/>
      <c r="Q506" s="22" t="str">
        <f aca="false">IF($C506="","",IF($P506&lt;&gt;"",$P506,IF(AND(ISNUMBER($K506),ISNUMBER($M506),ISNUMBER($N506)),IF($O506="Lower is worse",IF($K506&lt;=$N506,"Danger",IF($K506&lt;=$M506,"Alert","OK")),IF($K506&gt;=$N506,"Danger",IF($K506&gt;=$M506,"Alert","OK"))),"Not set")))</f>
        <v/>
      </c>
      <c r="R506" s="22" t="str">
        <f aca="false">IF(OR($Q506="",$Q506="Not set"),"",MATCH($Q506,Lists!$F$2:$F$4,0)-1)</f>
        <v/>
      </c>
      <c r="S506" s="6"/>
      <c r="T506" s="6"/>
      <c r="U506" s="22" t="str">
        <f aca="false">IF(OR($Q506="",$Q506="OK",$Q506="Not set",NOT(ISNUMBER($G506))),"",ROUND($G506*IF($Q506="Danger",Lists!$M$15,Lists!$M$16),0))</f>
        <v/>
      </c>
      <c r="V506" s="22" t="str">
        <f aca="false">IF($U506="","",IF(OR($Q506="Danger",$U506&gt;=Lists!$M$10),"P1",IF($U506&gt;=Lists!$M$11,"P2","P3")))</f>
        <v/>
      </c>
      <c r="W506" s="24" t="str">
        <f aca="false">IF(OR($V506="",$B506=""),"",$B506+INDEX(Lists!$N$10:$N$12,MATCH($V506,Lists!$L$10:$L$12,0)))</f>
        <v/>
      </c>
      <c r="X506" s="19"/>
      <c r="Y506" s="19"/>
      <c r="Z506" s="19"/>
      <c r="AA506" s="21"/>
      <c r="AB506" s="19"/>
      <c r="AC506" s="22" t="str">
        <f aca="true">IF(OR($U506="",$B506=""),"",IF($AA506&lt;&gt;"",$AA506-$B506,TODAY()-$B506))</f>
        <v/>
      </c>
      <c r="AD506" s="22" t="str">
        <f aca="true">IF($W506="","",IF($Y506="Closed",IF($AA506="","Closed",IF($AA506&lt;=$W506,"Closed on time","Closed late")),IF(TODAY()&gt;$W506,"Overdue","Within time")))</f>
        <v/>
      </c>
      <c r="AE506" s="6"/>
      <c r="AF506" s="19"/>
      <c r="AG506" s="19"/>
      <c r="AH506" s="19"/>
      <c r="AI506" s="19"/>
      <c r="AJ506" s="19"/>
    </row>
    <row r="507" customFormat="false" ht="15" hidden="false" customHeight="false" outlineLevel="0" collapsed="false">
      <c r="A507" s="22" t="str">
        <f aca="false">IF($C507="","","R"&amp;TEXT(ROW()-4,"00000"))</f>
        <v/>
      </c>
      <c r="B507" s="21"/>
      <c r="C507" s="19"/>
      <c r="D507" s="22" t="str">
        <f aca="false">IF($C507="","",IFERROR(INDEX(Asset_Register!$C$5:$C$1000,MATCH($C507,Asset_Register!$A$5:$A$1000,0)),"Not in register"))</f>
        <v/>
      </c>
      <c r="E507" s="22" t="str">
        <f aca="false">IF($C507="","",IFERROR(INDEX(Asset_Register!$D$5:$D$1000,MATCH($C507,Asset_Register!$A$5:$A$1000,0)),"Not in register"))</f>
        <v/>
      </c>
      <c r="F507" s="22" t="str">
        <f aca="false">IF($C507="","",IFERROR(INDEX(Asset_Register!$R$5:$R$1000,MATCH($C507,Asset_Register!$A$5:$A$1000,0)),"Not in register"))</f>
        <v/>
      </c>
      <c r="G507" s="22" t="str">
        <f aca="false">IF($C507="","",IFERROR(INDEX(Asset_Register!$Q$5:$Q$1000,MATCH($C507,Asset_Register!$A$5:$A$1000,0)),"Not in register"))</f>
        <v/>
      </c>
      <c r="H507" s="19"/>
      <c r="I507" s="19"/>
      <c r="J507" s="6"/>
      <c r="K507" s="19"/>
      <c r="L507" s="19"/>
      <c r="M507" s="19"/>
      <c r="N507" s="19"/>
      <c r="O507" s="19"/>
      <c r="P507" s="19"/>
      <c r="Q507" s="22" t="str">
        <f aca="false">IF($C507="","",IF($P507&lt;&gt;"",$P507,IF(AND(ISNUMBER($K507),ISNUMBER($M507),ISNUMBER($N507)),IF($O507="Lower is worse",IF($K507&lt;=$N507,"Danger",IF($K507&lt;=$M507,"Alert","OK")),IF($K507&gt;=$N507,"Danger",IF($K507&gt;=$M507,"Alert","OK"))),"Not set")))</f>
        <v/>
      </c>
      <c r="R507" s="22" t="str">
        <f aca="false">IF(OR($Q507="",$Q507="Not set"),"",MATCH($Q507,Lists!$F$2:$F$4,0)-1)</f>
        <v/>
      </c>
      <c r="S507" s="6"/>
      <c r="T507" s="6"/>
      <c r="U507" s="22" t="str">
        <f aca="false">IF(OR($Q507="",$Q507="OK",$Q507="Not set",NOT(ISNUMBER($G507))),"",ROUND($G507*IF($Q507="Danger",Lists!$M$15,Lists!$M$16),0))</f>
        <v/>
      </c>
      <c r="V507" s="22" t="str">
        <f aca="false">IF($U507="","",IF(OR($Q507="Danger",$U507&gt;=Lists!$M$10),"P1",IF($U507&gt;=Lists!$M$11,"P2","P3")))</f>
        <v/>
      </c>
      <c r="W507" s="24" t="str">
        <f aca="false">IF(OR($V507="",$B507=""),"",$B507+INDEX(Lists!$N$10:$N$12,MATCH($V507,Lists!$L$10:$L$12,0)))</f>
        <v/>
      </c>
      <c r="X507" s="19"/>
      <c r="Y507" s="19"/>
      <c r="Z507" s="19"/>
      <c r="AA507" s="21"/>
      <c r="AB507" s="19"/>
      <c r="AC507" s="22" t="str">
        <f aca="true">IF(OR($U507="",$B507=""),"",IF($AA507&lt;&gt;"",$AA507-$B507,TODAY()-$B507))</f>
        <v/>
      </c>
      <c r="AD507" s="22" t="str">
        <f aca="true">IF($W507="","",IF($Y507="Closed",IF($AA507="","Closed",IF($AA507&lt;=$W507,"Closed on time","Closed late")),IF(TODAY()&gt;$W507,"Overdue","Within time")))</f>
        <v/>
      </c>
      <c r="AE507" s="6"/>
      <c r="AF507" s="19"/>
      <c r="AG507" s="19"/>
      <c r="AH507" s="19"/>
      <c r="AI507" s="19"/>
      <c r="AJ507" s="19"/>
    </row>
    <row r="508" customFormat="false" ht="15" hidden="false" customHeight="false" outlineLevel="0" collapsed="false">
      <c r="A508" s="22" t="str">
        <f aca="false">IF($C508="","","R"&amp;TEXT(ROW()-4,"00000"))</f>
        <v/>
      </c>
      <c r="B508" s="21"/>
      <c r="C508" s="19"/>
      <c r="D508" s="22" t="str">
        <f aca="false">IF($C508="","",IFERROR(INDEX(Asset_Register!$C$5:$C$1000,MATCH($C508,Asset_Register!$A$5:$A$1000,0)),"Not in register"))</f>
        <v/>
      </c>
      <c r="E508" s="22" t="str">
        <f aca="false">IF($C508="","",IFERROR(INDEX(Asset_Register!$D$5:$D$1000,MATCH($C508,Asset_Register!$A$5:$A$1000,0)),"Not in register"))</f>
        <v/>
      </c>
      <c r="F508" s="22" t="str">
        <f aca="false">IF($C508="","",IFERROR(INDEX(Asset_Register!$R$5:$R$1000,MATCH($C508,Asset_Register!$A$5:$A$1000,0)),"Not in register"))</f>
        <v/>
      </c>
      <c r="G508" s="22" t="str">
        <f aca="false">IF($C508="","",IFERROR(INDEX(Asset_Register!$Q$5:$Q$1000,MATCH($C508,Asset_Register!$A$5:$A$1000,0)),"Not in register"))</f>
        <v/>
      </c>
      <c r="H508" s="19"/>
      <c r="I508" s="19"/>
      <c r="J508" s="6"/>
      <c r="K508" s="19"/>
      <c r="L508" s="19"/>
      <c r="M508" s="19"/>
      <c r="N508" s="19"/>
      <c r="O508" s="19"/>
      <c r="P508" s="19"/>
      <c r="Q508" s="22" t="str">
        <f aca="false">IF($C508="","",IF($P508&lt;&gt;"",$P508,IF(AND(ISNUMBER($K508),ISNUMBER($M508),ISNUMBER($N508)),IF($O508="Lower is worse",IF($K508&lt;=$N508,"Danger",IF($K508&lt;=$M508,"Alert","OK")),IF($K508&gt;=$N508,"Danger",IF($K508&gt;=$M508,"Alert","OK"))),"Not set")))</f>
        <v/>
      </c>
      <c r="R508" s="22" t="str">
        <f aca="false">IF(OR($Q508="",$Q508="Not set"),"",MATCH($Q508,Lists!$F$2:$F$4,0)-1)</f>
        <v/>
      </c>
      <c r="S508" s="6"/>
      <c r="T508" s="6"/>
      <c r="U508" s="22" t="str">
        <f aca="false">IF(OR($Q508="",$Q508="OK",$Q508="Not set",NOT(ISNUMBER($G508))),"",ROUND($G508*IF($Q508="Danger",Lists!$M$15,Lists!$M$16),0))</f>
        <v/>
      </c>
      <c r="V508" s="22" t="str">
        <f aca="false">IF($U508="","",IF(OR($Q508="Danger",$U508&gt;=Lists!$M$10),"P1",IF($U508&gt;=Lists!$M$11,"P2","P3")))</f>
        <v/>
      </c>
      <c r="W508" s="24" t="str">
        <f aca="false">IF(OR($V508="",$B508=""),"",$B508+INDEX(Lists!$N$10:$N$12,MATCH($V508,Lists!$L$10:$L$12,0)))</f>
        <v/>
      </c>
      <c r="X508" s="19"/>
      <c r="Y508" s="19"/>
      <c r="Z508" s="19"/>
      <c r="AA508" s="21"/>
      <c r="AB508" s="19"/>
      <c r="AC508" s="22" t="str">
        <f aca="true">IF(OR($U508="",$B508=""),"",IF($AA508&lt;&gt;"",$AA508-$B508,TODAY()-$B508))</f>
        <v/>
      </c>
      <c r="AD508" s="22" t="str">
        <f aca="true">IF($W508="","",IF($Y508="Closed",IF($AA508="","Closed",IF($AA508&lt;=$W508,"Closed on time","Closed late")),IF(TODAY()&gt;$W508,"Overdue","Within time")))</f>
        <v/>
      </c>
      <c r="AE508" s="6"/>
      <c r="AF508" s="19"/>
      <c r="AG508" s="19"/>
      <c r="AH508" s="19"/>
      <c r="AI508" s="19"/>
      <c r="AJ508" s="19"/>
    </row>
    <row r="509" customFormat="false" ht="15" hidden="false" customHeight="false" outlineLevel="0" collapsed="false">
      <c r="A509" s="22" t="str">
        <f aca="false">IF($C509="","","R"&amp;TEXT(ROW()-4,"00000"))</f>
        <v/>
      </c>
      <c r="B509" s="21"/>
      <c r="C509" s="19"/>
      <c r="D509" s="22" t="str">
        <f aca="false">IF($C509="","",IFERROR(INDEX(Asset_Register!$C$5:$C$1000,MATCH($C509,Asset_Register!$A$5:$A$1000,0)),"Not in register"))</f>
        <v/>
      </c>
      <c r="E509" s="22" t="str">
        <f aca="false">IF($C509="","",IFERROR(INDEX(Asset_Register!$D$5:$D$1000,MATCH($C509,Asset_Register!$A$5:$A$1000,0)),"Not in register"))</f>
        <v/>
      </c>
      <c r="F509" s="22" t="str">
        <f aca="false">IF($C509="","",IFERROR(INDEX(Asset_Register!$R$5:$R$1000,MATCH($C509,Asset_Register!$A$5:$A$1000,0)),"Not in register"))</f>
        <v/>
      </c>
      <c r="G509" s="22" t="str">
        <f aca="false">IF($C509="","",IFERROR(INDEX(Asset_Register!$Q$5:$Q$1000,MATCH($C509,Asset_Register!$A$5:$A$1000,0)),"Not in register"))</f>
        <v/>
      </c>
      <c r="H509" s="19"/>
      <c r="I509" s="19"/>
      <c r="J509" s="6"/>
      <c r="K509" s="19"/>
      <c r="L509" s="19"/>
      <c r="M509" s="19"/>
      <c r="N509" s="19"/>
      <c r="O509" s="19"/>
      <c r="P509" s="19"/>
      <c r="Q509" s="22" t="str">
        <f aca="false">IF($C509="","",IF($P509&lt;&gt;"",$P509,IF(AND(ISNUMBER($K509),ISNUMBER($M509),ISNUMBER($N509)),IF($O509="Lower is worse",IF($K509&lt;=$N509,"Danger",IF($K509&lt;=$M509,"Alert","OK")),IF($K509&gt;=$N509,"Danger",IF($K509&gt;=$M509,"Alert","OK"))),"Not set")))</f>
        <v/>
      </c>
      <c r="R509" s="22" t="str">
        <f aca="false">IF(OR($Q509="",$Q509="Not set"),"",MATCH($Q509,Lists!$F$2:$F$4,0)-1)</f>
        <v/>
      </c>
      <c r="S509" s="6"/>
      <c r="T509" s="6"/>
      <c r="U509" s="22" t="str">
        <f aca="false">IF(OR($Q509="",$Q509="OK",$Q509="Not set",NOT(ISNUMBER($G509))),"",ROUND($G509*IF($Q509="Danger",Lists!$M$15,Lists!$M$16),0))</f>
        <v/>
      </c>
      <c r="V509" s="22" t="str">
        <f aca="false">IF($U509="","",IF(OR($Q509="Danger",$U509&gt;=Lists!$M$10),"P1",IF($U509&gt;=Lists!$M$11,"P2","P3")))</f>
        <v/>
      </c>
      <c r="W509" s="24" t="str">
        <f aca="false">IF(OR($V509="",$B509=""),"",$B509+INDEX(Lists!$N$10:$N$12,MATCH($V509,Lists!$L$10:$L$12,0)))</f>
        <v/>
      </c>
      <c r="X509" s="19"/>
      <c r="Y509" s="19"/>
      <c r="Z509" s="19"/>
      <c r="AA509" s="21"/>
      <c r="AB509" s="19"/>
      <c r="AC509" s="22" t="str">
        <f aca="true">IF(OR($U509="",$B509=""),"",IF($AA509&lt;&gt;"",$AA509-$B509,TODAY()-$B509))</f>
        <v/>
      </c>
      <c r="AD509" s="22" t="str">
        <f aca="true">IF($W509="","",IF($Y509="Closed",IF($AA509="","Closed",IF($AA509&lt;=$W509,"Closed on time","Closed late")),IF(TODAY()&gt;$W509,"Overdue","Within time")))</f>
        <v/>
      </c>
      <c r="AE509" s="6"/>
      <c r="AF509" s="19"/>
      <c r="AG509" s="19"/>
      <c r="AH509" s="19"/>
      <c r="AI509" s="19"/>
      <c r="AJ509" s="19"/>
    </row>
    <row r="510" customFormat="false" ht="15" hidden="false" customHeight="false" outlineLevel="0" collapsed="false">
      <c r="A510" s="22" t="str">
        <f aca="false">IF($C510="","","R"&amp;TEXT(ROW()-4,"00000"))</f>
        <v/>
      </c>
      <c r="B510" s="21"/>
      <c r="C510" s="19"/>
      <c r="D510" s="22" t="str">
        <f aca="false">IF($C510="","",IFERROR(INDEX(Asset_Register!$C$5:$C$1000,MATCH($C510,Asset_Register!$A$5:$A$1000,0)),"Not in register"))</f>
        <v/>
      </c>
      <c r="E510" s="22" t="str">
        <f aca="false">IF($C510="","",IFERROR(INDEX(Asset_Register!$D$5:$D$1000,MATCH($C510,Asset_Register!$A$5:$A$1000,0)),"Not in register"))</f>
        <v/>
      </c>
      <c r="F510" s="22" t="str">
        <f aca="false">IF($C510="","",IFERROR(INDEX(Asset_Register!$R$5:$R$1000,MATCH($C510,Asset_Register!$A$5:$A$1000,0)),"Not in register"))</f>
        <v/>
      </c>
      <c r="G510" s="22" t="str">
        <f aca="false">IF($C510="","",IFERROR(INDEX(Asset_Register!$Q$5:$Q$1000,MATCH($C510,Asset_Register!$A$5:$A$1000,0)),"Not in register"))</f>
        <v/>
      </c>
      <c r="H510" s="19"/>
      <c r="I510" s="19"/>
      <c r="J510" s="6"/>
      <c r="K510" s="19"/>
      <c r="L510" s="19"/>
      <c r="M510" s="19"/>
      <c r="N510" s="19"/>
      <c r="O510" s="19"/>
      <c r="P510" s="19"/>
      <c r="Q510" s="22" t="str">
        <f aca="false">IF($C510="","",IF($P510&lt;&gt;"",$P510,IF(AND(ISNUMBER($K510),ISNUMBER($M510),ISNUMBER($N510)),IF($O510="Lower is worse",IF($K510&lt;=$N510,"Danger",IF($K510&lt;=$M510,"Alert","OK")),IF($K510&gt;=$N510,"Danger",IF($K510&gt;=$M510,"Alert","OK"))),"Not set")))</f>
        <v/>
      </c>
      <c r="R510" s="22" t="str">
        <f aca="false">IF(OR($Q510="",$Q510="Not set"),"",MATCH($Q510,Lists!$F$2:$F$4,0)-1)</f>
        <v/>
      </c>
      <c r="S510" s="6"/>
      <c r="T510" s="6"/>
      <c r="U510" s="22" t="str">
        <f aca="false">IF(OR($Q510="",$Q510="OK",$Q510="Not set",NOT(ISNUMBER($G510))),"",ROUND($G510*IF($Q510="Danger",Lists!$M$15,Lists!$M$16),0))</f>
        <v/>
      </c>
      <c r="V510" s="22" t="str">
        <f aca="false">IF($U510="","",IF(OR($Q510="Danger",$U510&gt;=Lists!$M$10),"P1",IF($U510&gt;=Lists!$M$11,"P2","P3")))</f>
        <v/>
      </c>
      <c r="W510" s="24" t="str">
        <f aca="false">IF(OR($V510="",$B510=""),"",$B510+INDEX(Lists!$N$10:$N$12,MATCH($V510,Lists!$L$10:$L$12,0)))</f>
        <v/>
      </c>
      <c r="X510" s="19"/>
      <c r="Y510" s="19"/>
      <c r="Z510" s="19"/>
      <c r="AA510" s="21"/>
      <c r="AB510" s="19"/>
      <c r="AC510" s="22" t="str">
        <f aca="true">IF(OR($U510="",$B510=""),"",IF($AA510&lt;&gt;"",$AA510-$B510,TODAY()-$B510))</f>
        <v/>
      </c>
      <c r="AD510" s="22" t="str">
        <f aca="true">IF($W510="","",IF($Y510="Closed",IF($AA510="","Closed",IF($AA510&lt;=$W510,"Closed on time","Closed late")),IF(TODAY()&gt;$W510,"Overdue","Within time")))</f>
        <v/>
      </c>
      <c r="AE510" s="6"/>
      <c r="AF510" s="19"/>
      <c r="AG510" s="19"/>
      <c r="AH510" s="19"/>
      <c r="AI510" s="19"/>
      <c r="AJ510" s="19"/>
    </row>
    <row r="511" customFormat="false" ht="15" hidden="false" customHeight="false" outlineLevel="0" collapsed="false">
      <c r="A511" s="22" t="str">
        <f aca="false">IF($C511="","","R"&amp;TEXT(ROW()-4,"00000"))</f>
        <v/>
      </c>
      <c r="B511" s="21"/>
      <c r="C511" s="19"/>
      <c r="D511" s="22" t="str">
        <f aca="false">IF($C511="","",IFERROR(INDEX(Asset_Register!$C$5:$C$1000,MATCH($C511,Asset_Register!$A$5:$A$1000,0)),"Not in register"))</f>
        <v/>
      </c>
      <c r="E511" s="22" t="str">
        <f aca="false">IF($C511="","",IFERROR(INDEX(Asset_Register!$D$5:$D$1000,MATCH($C511,Asset_Register!$A$5:$A$1000,0)),"Not in register"))</f>
        <v/>
      </c>
      <c r="F511" s="22" t="str">
        <f aca="false">IF($C511="","",IFERROR(INDEX(Asset_Register!$R$5:$R$1000,MATCH($C511,Asset_Register!$A$5:$A$1000,0)),"Not in register"))</f>
        <v/>
      </c>
      <c r="G511" s="22" t="str">
        <f aca="false">IF($C511="","",IFERROR(INDEX(Asset_Register!$Q$5:$Q$1000,MATCH($C511,Asset_Register!$A$5:$A$1000,0)),"Not in register"))</f>
        <v/>
      </c>
      <c r="H511" s="19"/>
      <c r="I511" s="19"/>
      <c r="J511" s="6"/>
      <c r="K511" s="19"/>
      <c r="L511" s="19"/>
      <c r="M511" s="19"/>
      <c r="N511" s="19"/>
      <c r="O511" s="19"/>
      <c r="P511" s="19"/>
      <c r="Q511" s="22" t="str">
        <f aca="false">IF($C511="","",IF($P511&lt;&gt;"",$P511,IF(AND(ISNUMBER($K511),ISNUMBER($M511),ISNUMBER($N511)),IF($O511="Lower is worse",IF($K511&lt;=$N511,"Danger",IF($K511&lt;=$M511,"Alert","OK")),IF($K511&gt;=$N511,"Danger",IF($K511&gt;=$M511,"Alert","OK"))),"Not set")))</f>
        <v/>
      </c>
      <c r="R511" s="22" t="str">
        <f aca="false">IF(OR($Q511="",$Q511="Not set"),"",MATCH($Q511,Lists!$F$2:$F$4,0)-1)</f>
        <v/>
      </c>
      <c r="S511" s="6"/>
      <c r="T511" s="6"/>
      <c r="U511" s="22" t="str">
        <f aca="false">IF(OR($Q511="",$Q511="OK",$Q511="Not set",NOT(ISNUMBER($G511))),"",ROUND($G511*IF($Q511="Danger",Lists!$M$15,Lists!$M$16),0))</f>
        <v/>
      </c>
      <c r="V511" s="22" t="str">
        <f aca="false">IF($U511="","",IF(OR($Q511="Danger",$U511&gt;=Lists!$M$10),"P1",IF($U511&gt;=Lists!$M$11,"P2","P3")))</f>
        <v/>
      </c>
      <c r="W511" s="24" t="str">
        <f aca="false">IF(OR($V511="",$B511=""),"",$B511+INDEX(Lists!$N$10:$N$12,MATCH($V511,Lists!$L$10:$L$12,0)))</f>
        <v/>
      </c>
      <c r="X511" s="19"/>
      <c r="Y511" s="19"/>
      <c r="Z511" s="19"/>
      <c r="AA511" s="21"/>
      <c r="AB511" s="19"/>
      <c r="AC511" s="22" t="str">
        <f aca="true">IF(OR($U511="",$B511=""),"",IF($AA511&lt;&gt;"",$AA511-$B511,TODAY()-$B511))</f>
        <v/>
      </c>
      <c r="AD511" s="22" t="str">
        <f aca="true">IF($W511="","",IF($Y511="Closed",IF($AA511="","Closed",IF($AA511&lt;=$W511,"Closed on time","Closed late")),IF(TODAY()&gt;$W511,"Overdue","Within time")))</f>
        <v/>
      </c>
      <c r="AE511" s="6"/>
      <c r="AF511" s="19"/>
      <c r="AG511" s="19"/>
      <c r="AH511" s="19"/>
      <c r="AI511" s="19"/>
      <c r="AJ511" s="19"/>
    </row>
    <row r="512" customFormat="false" ht="15" hidden="false" customHeight="false" outlineLevel="0" collapsed="false">
      <c r="A512" s="22" t="str">
        <f aca="false">IF($C512="","","R"&amp;TEXT(ROW()-4,"00000"))</f>
        <v/>
      </c>
      <c r="B512" s="21"/>
      <c r="C512" s="19"/>
      <c r="D512" s="22" t="str">
        <f aca="false">IF($C512="","",IFERROR(INDEX(Asset_Register!$C$5:$C$1000,MATCH($C512,Asset_Register!$A$5:$A$1000,0)),"Not in register"))</f>
        <v/>
      </c>
      <c r="E512" s="22" t="str">
        <f aca="false">IF($C512="","",IFERROR(INDEX(Asset_Register!$D$5:$D$1000,MATCH($C512,Asset_Register!$A$5:$A$1000,0)),"Not in register"))</f>
        <v/>
      </c>
      <c r="F512" s="22" t="str">
        <f aca="false">IF($C512="","",IFERROR(INDEX(Asset_Register!$R$5:$R$1000,MATCH($C512,Asset_Register!$A$5:$A$1000,0)),"Not in register"))</f>
        <v/>
      </c>
      <c r="G512" s="22" t="str">
        <f aca="false">IF($C512="","",IFERROR(INDEX(Asset_Register!$Q$5:$Q$1000,MATCH($C512,Asset_Register!$A$5:$A$1000,0)),"Not in register"))</f>
        <v/>
      </c>
      <c r="H512" s="19"/>
      <c r="I512" s="19"/>
      <c r="J512" s="6"/>
      <c r="K512" s="19"/>
      <c r="L512" s="19"/>
      <c r="M512" s="19"/>
      <c r="N512" s="19"/>
      <c r="O512" s="19"/>
      <c r="P512" s="19"/>
      <c r="Q512" s="22" t="str">
        <f aca="false">IF($C512="","",IF($P512&lt;&gt;"",$P512,IF(AND(ISNUMBER($K512),ISNUMBER($M512),ISNUMBER($N512)),IF($O512="Lower is worse",IF($K512&lt;=$N512,"Danger",IF($K512&lt;=$M512,"Alert","OK")),IF($K512&gt;=$N512,"Danger",IF($K512&gt;=$M512,"Alert","OK"))),"Not set")))</f>
        <v/>
      </c>
      <c r="R512" s="22" t="str">
        <f aca="false">IF(OR($Q512="",$Q512="Not set"),"",MATCH($Q512,Lists!$F$2:$F$4,0)-1)</f>
        <v/>
      </c>
      <c r="S512" s="6"/>
      <c r="T512" s="6"/>
      <c r="U512" s="22" t="str">
        <f aca="false">IF(OR($Q512="",$Q512="OK",$Q512="Not set",NOT(ISNUMBER($G512))),"",ROUND($G512*IF($Q512="Danger",Lists!$M$15,Lists!$M$16),0))</f>
        <v/>
      </c>
      <c r="V512" s="22" t="str">
        <f aca="false">IF($U512="","",IF(OR($Q512="Danger",$U512&gt;=Lists!$M$10),"P1",IF($U512&gt;=Lists!$M$11,"P2","P3")))</f>
        <v/>
      </c>
      <c r="W512" s="24" t="str">
        <f aca="false">IF(OR($V512="",$B512=""),"",$B512+INDEX(Lists!$N$10:$N$12,MATCH($V512,Lists!$L$10:$L$12,0)))</f>
        <v/>
      </c>
      <c r="X512" s="19"/>
      <c r="Y512" s="19"/>
      <c r="Z512" s="19"/>
      <c r="AA512" s="21"/>
      <c r="AB512" s="19"/>
      <c r="AC512" s="22" t="str">
        <f aca="true">IF(OR($U512="",$B512=""),"",IF($AA512&lt;&gt;"",$AA512-$B512,TODAY()-$B512))</f>
        <v/>
      </c>
      <c r="AD512" s="22" t="str">
        <f aca="true">IF($W512="","",IF($Y512="Closed",IF($AA512="","Closed",IF($AA512&lt;=$W512,"Closed on time","Closed late")),IF(TODAY()&gt;$W512,"Overdue","Within time")))</f>
        <v/>
      </c>
      <c r="AE512" s="6"/>
      <c r="AF512" s="19"/>
      <c r="AG512" s="19"/>
      <c r="AH512" s="19"/>
      <c r="AI512" s="19"/>
      <c r="AJ512" s="19"/>
    </row>
    <row r="513" customFormat="false" ht="15" hidden="false" customHeight="false" outlineLevel="0" collapsed="false">
      <c r="A513" s="22" t="str">
        <f aca="false">IF($C513="","","R"&amp;TEXT(ROW()-4,"00000"))</f>
        <v/>
      </c>
      <c r="B513" s="21"/>
      <c r="C513" s="19"/>
      <c r="D513" s="22" t="str">
        <f aca="false">IF($C513="","",IFERROR(INDEX(Asset_Register!$C$5:$C$1000,MATCH($C513,Asset_Register!$A$5:$A$1000,0)),"Not in register"))</f>
        <v/>
      </c>
      <c r="E513" s="22" t="str">
        <f aca="false">IF($C513="","",IFERROR(INDEX(Asset_Register!$D$5:$D$1000,MATCH($C513,Asset_Register!$A$5:$A$1000,0)),"Not in register"))</f>
        <v/>
      </c>
      <c r="F513" s="22" t="str">
        <f aca="false">IF($C513="","",IFERROR(INDEX(Asset_Register!$R$5:$R$1000,MATCH($C513,Asset_Register!$A$5:$A$1000,0)),"Not in register"))</f>
        <v/>
      </c>
      <c r="G513" s="22" t="str">
        <f aca="false">IF($C513="","",IFERROR(INDEX(Asset_Register!$Q$5:$Q$1000,MATCH($C513,Asset_Register!$A$5:$A$1000,0)),"Not in register"))</f>
        <v/>
      </c>
      <c r="H513" s="19"/>
      <c r="I513" s="19"/>
      <c r="J513" s="6"/>
      <c r="K513" s="19"/>
      <c r="L513" s="19"/>
      <c r="M513" s="19"/>
      <c r="N513" s="19"/>
      <c r="O513" s="19"/>
      <c r="P513" s="19"/>
      <c r="Q513" s="22" t="str">
        <f aca="false">IF($C513="","",IF($P513&lt;&gt;"",$P513,IF(AND(ISNUMBER($K513),ISNUMBER($M513),ISNUMBER($N513)),IF($O513="Lower is worse",IF($K513&lt;=$N513,"Danger",IF($K513&lt;=$M513,"Alert","OK")),IF($K513&gt;=$N513,"Danger",IF($K513&gt;=$M513,"Alert","OK"))),"Not set")))</f>
        <v/>
      </c>
      <c r="R513" s="22" t="str">
        <f aca="false">IF(OR($Q513="",$Q513="Not set"),"",MATCH($Q513,Lists!$F$2:$F$4,0)-1)</f>
        <v/>
      </c>
      <c r="S513" s="6"/>
      <c r="T513" s="6"/>
      <c r="U513" s="22" t="str">
        <f aca="false">IF(OR($Q513="",$Q513="OK",$Q513="Not set",NOT(ISNUMBER($G513))),"",ROUND($G513*IF($Q513="Danger",Lists!$M$15,Lists!$M$16),0))</f>
        <v/>
      </c>
      <c r="V513" s="22" t="str">
        <f aca="false">IF($U513="","",IF(OR($Q513="Danger",$U513&gt;=Lists!$M$10),"P1",IF($U513&gt;=Lists!$M$11,"P2","P3")))</f>
        <v/>
      </c>
      <c r="W513" s="24" t="str">
        <f aca="false">IF(OR($V513="",$B513=""),"",$B513+INDEX(Lists!$N$10:$N$12,MATCH($V513,Lists!$L$10:$L$12,0)))</f>
        <v/>
      </c>
      <c r="X513" s="19"/>
      <c r="Y513" s="19"/>
      <c r="Z513" s="19"/>
      <c r="AA513" s="21"/>
      <c r="AB513" s="19"/>
      <c r="AC513" s="22" t="str">
        <f aca="true">IF(OR($U513="",$B513=""),"",IF($AA513&lt;&gt;"",$AA513-$B513,TODAY()-$B513))</f>
        <v/>
      </c>
      <c r="AD513" s="22" t="str">
        <f aca="true">IF($W513="","",IF($Y513="Closed",IF($AA513="","Closed",IF($AA513&lt;=$W513,"Closed on time","Closed late")),IF(TODAY()&gt;$W513,"Overdue","Within time")))</f>
        <v/>
      </c>
      <c r="AE513" s="6"/>
      <c r="AF513" s="19"/>
      <c r="AG513" s="19"/>
      <c r="AH513" s="19"/>
      <c r="AI513" s="19"/>
      <c r="AJ513" s="19"/>
    </row>
    <row r="514" customFormat="false" ht="15" hidden="false" customHeight="false" outlineLevel="0" collapsed="false">
      <c r="A514" s="22" t="str">
        <f aca="false">IF($C514="","","R"&amp;TEXT(ROW()-4,"00000"))</f>
        <v/>
      </c>
      <c r="B514" s="21"/>
      <c r="C514" s="19"/>
      <c r="D514" s="22" t="str">
        <f aca="false">IF($C514="","",IFERROR(INDEX(Asset_Register!$C$5:$C$1000,MATCH($C514,Asset_Register!$A$5:$A$1000,0)),"Not in register"))</f>
        <v/>
      </c>
      <c r="E514" s="22" t="str">
        <f aca="false">IF($C514="","",IFERROR(INDEX(Asset_Register!$D$5:$D$1000,MATCH($C514,Asset_Register!$A$5:$A$1000,0)),"Not in register"))</f>
        <v/>
      </c>
      <c r="F514" s="22" t="str">
        <f aca="false">IF($C514="","",IFERROR(INDEX(Asset_Register!$R$5:$R$1000,MATCH($C514,Asset_Register!$A$5:$A$1000,0)),"Not in register"))</f>
        <v/>
      </c>
      <c r="G514" s="22" t="str">
        <f aca="false">IF($C514="","",IFERROR(INDEX(Asset_Register!$Q$5:$Q$1000,MATCH($C514,Asset_Register!$A$5:$A$1000,0)),"Not in register"))</f>
        <v/>
      </c>
      <c r="H514" s="19"/>
      <c r="I514" s="19"/>
      <c r="J514" s="6"/>
      <c r="K514" s="19"/>
      <c r="L514" s="19"/>
      <c r="M514" s="19"/>
      <c r="N514" s="19"/>
      <c r="O514" s="19"/>
      <c r="P514" s="19"/>
      <c r="Q514" s="22" t="str">
        <f aca="false">IF($C514="","",IF($P514&lt;&gt;"",$P514,IF(AND(ISNUMBER($K514),ISNUMBER($M514),ISNUMBER($N514)),IF($O514="Lower is worse",IF($K514&lt;=$N514,"Danger",IF($K514&lt;=$M514,"Alert","OK")),IF($K514&gt;=$N514,"Danger",IF($K514&gt;=$M514,"Alert","OK"))),"Not set")))</f>
        <v/>
      </c>
      <c r="R514" s="22" t="str">
        <f aca="false">IF(OR($Q514="",$Q514="Not set"),"",MATCH($Q514,Lists!$F$2:$F$4,0)-1)</f>
        <v/>
      </c>
      <c r="S514" s="6"/>
      <c r="T514" s="6"/>
      <c r="U514" s="22" t="str">
        <f aca="false">IF(OR($Q514="",$Q514="OK",$Q514="Not set",NOT(ISNUMBER($G514))),"",ROUND($G514*IF($Q514="Danger",Lists!$M$15,Lists!$M$16),0))</f>
        <v/>
      </c>
      <c r="V514" s="22" t="str">
        <f aca="false">IF($U514="","",IF(OR($Q514="Danger",$U514&gt;=Lists!$M$10),"P1",IF($U514&gt;=Lists!$M$11,"P2","P3")))</f>
        <v/>
      </c>
      <c r="W514" s="24" t="str">
        <f aca="false">IF(OR($V514="",$B514=""),"",$B514+INDEX(Lists!$N$10:$N$12,MATCH($V514,Lists!$L$10:$L$12,0)))</f>
        <v/>
      </c>
      <c r="X514" s="19"/>
      <c r="Y514" s="19"/>
      <c r="Z514" s="19"/>
      <c r="AA514" s="21"/>
      <c r="AB514" s="19"/>
      <c r="AC514" s="22" t="str">
        <f aca="true">IF(OR($U514="",$B514=""),"",IF($AA514&lt;&gt;"",$AA514-$B514,TODAY()-$B514))</f>
        <v/>
      </c>
      <c r="AD514" s="22" t="str">
        <f aca="true">IF($W514="","",IF($Y514="Closed",IF($AA514="","Closed",IF($AA514&lt;=$W514,"Closed on time","Closed late")),IF(TODAY()&gt;$W514,"Overdue","Within time")))</f>
        <v/>
      </c>
      <c r="AE514" s="6"/>
      <c r="AF514" s="19"/>
      <c r="AG514" s="19"/>
      <c r="AH514" s="19"/>
      <c r="AI514" s="19"/>
      <c r="AJ514" s="19"/>
    </row>
    <row r="515" customFormat="false" ht="15" hidden="false" customHeight="false" outlineLevel="0" collapsed="false">
      <c r="A515" s="22" t="str">
        <f aca="false">IF($C515="","","R"&amp;TEXT(ROW()-4,"00000"))</f>
        <v/>
      </c>
      <c r="B515" s="21"/>
      <c r="C515" s="19"/>
      <c r="D515" s="22" t="str">
        <f aca="false">IF($C515="","",IFERROR(INDEX(Asset_Register!$C$5:$C$1000,MATCH($C515,Asset_Register!$A$5:$A$1000,0)),"Not in register"))</f>
        <v/>
      </c>
      <c r="E515" s="22" t="str">
        <f aca="false">IF($C515="","",IFERROR(INDEX(Asset_Register!$D$5:$D$1000,MATCH($C515,Asset_Register!$A$5:$A$1000,0)),"Not in register"))</f>
        <v/>
      </c>
      <c r="F515" s="22" t="str">
        <f aca="false">IF($C515="","",IFERROR(INDEX(Asset_Register!$R$5:$R$1000,MATCH($C515,Asset_Register!$A$5:$A$1000,0)),"Not in register"))</f>
        <v/>
      </c>
      <c r="G515" s="22" t="str">
        <f aca="false">IF($C515="","",IFERROR(INDEX(Asset_Register!$Q$5:$Q$1000,MATCH($C515,Asset_Register!$A$5:$A$1000,0)),"Not in register"))</f>
        <v/>
      </c>
      <c r="H515" s="19"/>
      <c r="I515" s="19"/>
      <c r="J515" s="6"/>
      <c r="K515" s="19"/>
      <c r="L515" s="19"/>
      <c r="M515" s="19"/>
      <c r="N515" s="19"/>
      <c r="O515" s="19"/>
      <c r="P515" s="19"/>
      <c r="Q515" s="22" t="str">
        <f aca="false">IF($C515="","",IF($P515&lt;&gt;"",$P515,IF(AND(ISNUMBER($K515),ISNUMBER($M515),ISNUMBER($N515)),IF($O515="Lower is worse",IF($K515&lt;=$N515,"Danger",IF($K515&lt;=$M515,"Alert","OK")),IF($K515&gt;=$N515,"Danger",IF($K515&gt;=$M515,"Alert","OK"))),"Not set")))</f>
        <v/>
      </c>
      <c r="R515" s="22" t="str">
        <f aca="false">IF(OR($Q515="",$Q515="Not set"),"",MATCH($Q515,Lists!$F$2:$F$4,0)-1)</f>
        <v/>
      </c>
      <c r="S515" s="6"/>
      <c r="T515" s="6"/>
      <c r="U515" s="22" t="str">
        <f aca="false">IF(OR($Q515="",$Q515="OK",$Q515="Not set",NOT(ISNUMBER($G515))),"",ROUND($G515*IF($Q515="Danger",Lists!$M$15,Lists!$M$16),0))</f>
        <v/>
      </c>
      <c r="V515" s="22" t="str">
        <f aca="false">IF($U515="","",IF(OR($Q515="Danger",$U515&gt;=Lists!$M$10),"P1",IF($U515&gt;=Lists!$M$11,"P2","P3")))</f>
        <v/>
      </c>
      <c r="W515" s="24" t="str">
        <f aca="false">IF(OR($V515="",$B515=""),"",$B515+INDEX(Lists!$N$10:$N$12,MATCH($V515,Lists!$L$10:$L$12,0)))</f>
        <v/>
      </c>
      <c r="X515" s="19"/>
      <c r="Y515" s="19"/>
      <c r="Z515" s="19"/>
      <c r="AA515" s="21"/>
      <c r="AB515" s="19"/>
      <c r="AC515" s="22" t="str">
        <f aca="true">IF(OR($U515="",$B515=""),"",IF($AA515&lt;&gt;"",$AA515-$B515,TODAY()-$B515))</f>
        <v/>
      </c>
      <c r="AD515" s="22" t="str">
        <f aca="true">IF($W515="","",IF($Y515="Closed",IF($AA515="","Closed",IF($AA515&lt;=$W515,"Closed on time","Closed late")),IF(TODAY()&gt;$W515,"Overdue","Within time")))</f>
        <v/>
      </c>
      <c r="AE515" s="6"/>
      <c r="AF515" s="19"/>
      <c r="AG515" s="19"/>
      <c r="AH515" s="19"/>
      <c r="AI515" s="19"/>
      <c r="AJ515" s="19"/>
    </row>
    <row r="516" customFormat="false" ht="15" hidden="false" customHeight="false" outlineLevel="0" collapsed="false">
      <c r="A516" s="22" t="str">
        <f aca="false">IF($C516="","","R"&amp;TEXT(ROW()-4,"00000"))</f>
        <v/>
      </c>
      <c r="B516" s="21"/>
      <c r="C516" s="19"/>
      <c r="D516" s="22" t="str">
        <f aca="false">IF($C516="","",IFERROR(INDEX(Asset_Register!$C$5:$C$1000,MATCH($C516,Asset_Register!$A$5:$A$1000,0)),"Not in register"))</f>
        <v/>
      </c>
      <c r="E516" s="22" t="str">
        <f aca="false">IF($C516="","",IFERROR(INDEX(Asset_Register!$D$5:$D$1000,MATCH($C516,Asset_Register!$A$5:$A$1000,0)),"Not in register"))</f>
        <v/>
      </c>
      <c r="F516" s="22" t="str">
        <f aca="false">IF($C516="","",IFERROR(INDEX(Asset_Register!$R$5:$R$1000,MATCH($C516,Asset_Register!$A$5:$A$1000,0)),"Not in register"))</f>
        <v/>
      </c>
      <c r="G516" s="22" t="str">
        <f aca="false">IF($C516="","",IFERROR(INDEX(Asset_Register!$Q$5:$Q$1000,MATCH($C516,Asset_Register!$A$5:$A$1000,0)),"Not in register"))</f>
        <v/>
      </c>
      <c r="H516" s="19"/>
      <c r="I516" s="19"/>
      <c r="J516" s="6"/>
      <c r="K516" s="19"/>
      <c r="L516" s="19"/>
      <c r="M516" s="19"/>
      <c r="N516" s="19"/>
      <c r="O516" s="19"/>
      <c r="P516" s="19"/>
      <c r="Q516" s="22" t="str">
        <f aca="false">IF($C516="","",IF($P516&lt;&gt;"",$P516,IF(AND(ISNUMBER($K516),ISNUMBER($M516),ISNUMBER($N516)),IF($O516="Lower is worse",IF($K516&lt;=$N516,"Danger",IF($K516&lt;=$M516,"Alert","OK")),IF($K516&gt;=$N516,"Danger",IF($K516&gt;=$M516,"Alert","OK"))),"Not set")))</f>
        <v/>
      </c>
      <c r="R516" s="22" t="str">
        <f aca="false">IF(OR($Q516="",$Q516="Not set"),"",MATCH($Q516,Lists!$F$2:$F$4,0)-1)</f>
        <v/>
      </c>
      <c r="S516" s="6"/>
      <c r="T516" s="6"/>
      <c r="U516" s="22" t="str">
        <f aca="false">IF(OR($Q516="",$Q516="OK",$Q516="Not set",NOT(ISNUMBER($G516))),"",ROUND($G516*IF($Q516="Danger",Lists!$M$15,Lists!$M$16),0))</f>
        <v/>
      </c>
      <c r="V516" s="22" t="str">
        <f aca="false">IF($U516="","",IF(OR($Q516="Danger",$U516&gt;=Lists!$M$10),"P1",IF($U516&gt;=Lists!$M$11,"P2","P3")))</f>
        <v/>
      </c>
      <c r="W516" s="24" t="str">
        <f aca="false">IF(OR($V516="",$B516=""),"",$B516+INDEX(Lists!$N$10:$N$12,MATCH($V516,Lists!$L$10:$L$12,0)))</f>
        <v/>
      </c>
      <c r="X516" s="19"/>
      <c r="Y516" s="19"/>
      <c r="Z516" s="19"/>
      <c r="AA516" s="21"/>
      <c r="AB516" s="19"/>
      <c r="AC516" s="22" t="str">
        <f aca="true">IF(OR($U516="",$B516=""),"",IF($AA516&lt;&gt;"",$AA516-$B516,TODAY()-$B516))</f>
        <v/>
      </c>
      <c r="AD516" s="22" t="str">
        <f aca="true">IF($W516="","",IF($Y516="Closed",IF($AA516="","Closed",IF($AA516&lt;=$W516,"Closed on time","Closed late")),IF(TODAY()&gt;$W516,"Overdue","Within time")))</f>
        <v/>
      </c>
      <c r="AE516" s="6"/>
      <c r="AF516" s="19"/>
      <c r="AG516" s="19"/>
      <c r="AH516" s="19"/>
      <c r="AI516" s="19"/>
      <c r="AJ516" s="19"/>
    </row>
    <row r="517" customFormat="false" ht="15" hidden="false" customHeight="false" outlineLevel="0" collapsed="false">
      <c r="A517" s="22" t="str">
        <f aca="false">IF($C517="","","R"&amp;TEXT(ROW()-4,"00000"))</f>
        <v/>
      </c>
      <c r="B517" s="21"/>
      <c r="C517" s="19"/>
      <c r="D517" s="22" t="str">
        <f aca="false">IF($C517="","",IFERROR(INDEX(Asset_Register!$C$5:$C$1000,MATCH($C517,Asset_Register!$A$5:$A$1000,0)),"Not in register"))</f>
        <v/>
      </c>
      <c r="E517" s="22" t="str">
        <f aca="false">IF($C517="","",IFERROR(INDEX(Asset_Register!$D$5:$D$1000,MATCH($C517,Asset_Register!$A$5:$A$1000,0)),"Not in register"))</f>
        <v/>
      </c>
      <c r="F517" s="22" t="str">
        <f aca="false">IF($C517="","",IFERROR(INDEX(Asset_Register!$R$5:$R$1000,MATCH($C517,Asset_Register!$A$5:$A$1000,0)),"Not in register"))</f>
        <v/>
      </c>
      <c r="G517" s="22" t="str">
        <f aca="false">IF($C517="","",IFERROR(INDEX(Asset_Register!$Q$5:$Q$1000,MATCH($C517,Asset_Register!$A$5:$A$1000,0)),"Not in register"))</f>
        <v/>
      </c>
      <c r="H517" s="19"/>
      <c r="I517" s="19"/>
      <c r="J517" s="6"/>
      <c r="K517" s="19"/>
      <c r="L517" s="19"/>
      <c r="M517" s="19"/>
      <c r="N517" s="19"/>
      <c r="O517" s="19"/>
      <c r="P517" s="19"/>
      <c r="Q517" s="22" t="str">
        <f aca="false">IF($C517="","",IF($P517&lt;&gt;"",$P517,IF(AND(ISNUMBER($K517),ISNUMBER($M517),ISNUMBER($N517)),IF($O517="Lower is worse",IF($K517&lt;=$N517,"Danger",IF($K517&lt;=$M517,"Alert","OK")),IF($K517&gt;=$N517,"Danger",IF($K517&gt;=$M517,"Alert","OK"))),"Not set")))</f>
        <v/>
      </c>
      <c r="R517" s="22" t="str">
        <f aca="false">IF(OR($Q517="",$Q517="Not set"),"",MATCH($Q517,Lists!$F$2:$F$4,0)-1)</f>
        <v/>
      </c>
      <c r="S517" s="6"/>
      <c r="T517" s="6"/>
      <c r="U517" s="22" t="str">
        <f aca="false">IF(OR($Q517="",$Q517="OK",$Q517="Not set",NOT(ISNUMBER($G517))),"",ROUND($G517*IF($Q517="Danger",Lists!$M$15,Lists!$M$16),0))</f>
        <v/>
      </c>
      <c r="V517" s="22" t="str">
        <f aca="false">IF($U517="","",IF(OR($Q517="Danger",$U517&gt;=Lists!$M$10),"P1",IF($U517&gt;=Lists!$M$11,"P2","P3")))</f>
        <v/>
      </c>
      <c r="W517" s="24" t="str">
        <f aca="false">IF(OR($V517="",$B517=""),"",$B517+INDEX(Lists!$N$10:$N$12,MATCH($V517,Lists!$L$10:$L$12,0)))</f>
        <v/>
      </c>
      <c r="X517" s="19"/>
      <c r="Y517" s="19"/>
      <c r="Z517" s="19"/>
      <c r="AA517" s="21"/>
      <c r="AB517" s="19"/>
      <c r="AC517" s="22" t="str">
        <f aca="true">IF(OR($U517="",$B517=""),"",IF($AA517&lt;&gt;"",$AA517-$B517,TODAY()-$B517))</f>
        <v/>
      </c>
      <c r="AD517" s="22" t="str">
        <f aca="true">IF($W517="","",IF($Y517="Closed",IF($AA517="","Closed",IF($AA517&lt;=$W517,"Closed on time","Closed late")),IF(TODAY()&gt;$W517,"Overdue","Within time")))</f>
        <v/>
      </c>
      <c r="AE517" s="6"/>
      <c r="AF517" s="19"/>
      <c r="AG517" s="19"/>
      <c r="AH517" s="19"/>
      <c r="AI517" s="19"/>
      <c r="AJ517" s="19"/>
    </row>
    <row r="518" customFormat="false" ht="15" hidden="false" customHeight="false" outlineLevel="0" collapsed="false">
      <c r="A518" s="22" t="str">
        <f aca="false">IF($C518="","","R"&amp;TEXT(ROW()-4,"00000"))</f>
        <v/>
      </c>
      <c r="B518" s="21"/>
      <c r="C518" s="19"/>
      <c r="D518" s="22" t="str">
        <f aca="false">IF($C518="","",IFERROR(INDEX(Asset_Register!$C$5:$C$1000,MATCH($C518,Asset_Register!$A$5:$A$1000,0)),"Not in register"))</f>
        <v/>
      </c>
      <c r="E518" s="22" t="str">
        <f aca="false">IF($C518="","",IFERROR(INDEX(Asset_Register!$D$5:$D$1000,MATCH($C518,Asset_Register!$A$5:$A$1000,0)),"Not in register"))</f>
        <v/>
      </c>
      <c r="F518" s="22" t="str">
        <f aca="false">IF($C518="","",IFERROR(INDEX(Asset_Register!$R$5:$R$1000,MATCH($C518,Asset_Register!$A$5:$A$1000,0)),"Not in register"))</f>
        <v/>
      </c>
      <c r="G518" s="22" t="str">
        <f aca="false">IF($C518="","",IFERROR(INDEX(Asset_Register!$Q$5:$Q$1000,MATCH($C518,Asset_Register!$A$5:$A$1000,0)),"Not in register"))</f>
        <v/>
      </c>
      <c r="H518" s="19"/>
      <c r="I518" s="19"/>
      <c r="J518" s="6"/>
      <c r="K518" s="19"/>
      <c r="L518" s="19"/>
      <c r="M518" s="19"/>
      <c r="N518" s="19"/>
      <c r="O518" s="19"/>
      <c r="P518" s="19"/>
      <c r="Q518" s="22" t="str">
        <f aca="false">IF($C518="","",IF($P518&lt;&gt;"",$P518,IF(AND(ISNUMBER($K518),ISNUMBER($M518),ISNUMBER($N518)),IF($O518="Lower is worse",IF($K518&lt;=$N518,"Danger",IF($K518&lt;=$M518,"Alert","OK")),IF($K518&gt;=$N518,"Danger",IF($K518&gt;=$M518,"Alert","OK"))),"Not set")))</f>
        <v/>
      </c>
      <c r="R518" s="22" t="str">
        <f aca="false">IF(OR($Q518="",$Q518="Not set"),"",MATCH($Q518,Lists!$F$2:$F$4,0)-1)</f>
        <v/>
      </c>
      <c r="S518" s="6"/>
      <c r="T518" s="6"/>
      <c r="U518" s="22" t="str">
        <f aca="false">IF(OR($Q518="",$Q518="OK",$Q518="Not set",NOT(ISNUMBER($G518))),"",ROUND($G518*IF($Q518="Danger",Lists!$M$15,Lists!$M$16),0))</f>
        <v/>
      </c>
      <c r="V518" s="22" t="str">
        <f aca="false">IF($U518="","",IF(OR($Q518="Danger",$U518&gt;=Lists!$M$10),"P1",IF($U518&gt;=Lists!$M$11,"P2","P3")))</f>
        <v/>
      </c>
      <c r="W518" s="24" t="str">
        <f aca="false">IF(OR($V518="",$B518=""),"",$B518+INDEX(Lists!$N$10:$N$12,MATCH($V518,Lists!$L$10:$L$12,0)))</f>
        <v/>
      </c>
      <c r="X518" s="19"/>
      <c r="Y518" s="19"/>
      <c r="Z518" s="19"/>
      <c r="AA518" s="21"/>
      <c r="AB518" s="19"/>
      <c r="AC518" s="22" t="str">
        <f aca="true">IF(OR($U518="",$B518=""),"",IF($AA518&lt;&gt;"",$AA518-$B518,TODAY()-$B518))</f>
        <v/>
      </c>
      <c r="AD518" s="22" t="str">
        <f aca="true">IF($W518="","",IF($Y518="Closed",IF($AA518="","Closed",IF($AA518&lt;=$W518,"Closed on time","Closed late")),IF(TODAY()&gt;$W518,"Overdue","Within time")))</f>
        <v/>
      </c>
      <c r="AE518" s="6"/>
      <c r="AF518" s="19"/>
      <c r="AG518" s="19"/>
      <c r="AH518" s="19"/>
      <c r="AI518" s="19"/>
      <c r="AJ518" s="19"/>
    </row>
    <row r="519" customFormat="false" ht="15" hidden="false" customHeight="false" outlineLevel="0" collapsed="false">
      <c r="A519" s="22" t="str">
        <f aca="false">IF($C519="","","R"&amp;TEXT(ROW()-4,"00000"))</f>
        <v/>
      </c>
      <c r="B519" s="21"/>
      <c r="C519" s="19"/>
      <c r="D519" s="22" t="str">
        <f aca="false">IF($C519="","",IFERROR(INDEX(Asset_Register!$C$5:$C$1000,MATCH($C519,Asset_Register!$A$5:$A$1000,0)),"Not in register"))</f>
        <v/>
      </c>
      <c r="E519" s="22" t="str">
        <f aca="false">IF($C519="","",IFERROR(INDEX(Asset_Register!$D$5:$D$1000,MATCH($C519,Asset_Register!$A$5:$A$1000,0)),"Not in register"))</f>
        <v/>
      </c>
      <c r="F519" s="22" t="str">
        <f aca="false">IF($C519="","",IFERROR(INDEX(Asset_Register!$R$5:$R$1000,MATCH($C519,Asset_Register!$A$5:$A$1000,0)),"Not in register"))</f>
        <v/>
      </c>
      <c r="G519" s="22" t="str">
        <f aca="false">IF($C519="","",IFERROR(INDEX(Asset_Register!$Q$5:$Q$1000,MATCH($C519,Asset_Register!$A$5:$A$1000,0)),"Not in register"))</f>
        <v/>
      </c>
      <c r="H519" s="19"/>
      <c r="I519" s="19"/>
      <c r="J519" s="6"/>
      <c r="K519" s="19"/>
      <c r="L519" s="19"/>
      <c r="M519" s="19"/>
      <c r="N519" s="19"/>
      <c r="O519" s="19"/>
      <c r="P519" s="19"/>
      <c r="Q519" s="22" t="str">
        <f aca="false">IF($C519="","",IF($P519&lt;&gt;"",$P519,IF(AND(ISNUMBER($K519),ISNUMBER($M519),ISNUMBER($N519)),IF($O519="Lower is worse",IF($K519&lt;=$N519,"Danger",IF($K519&lt;=$M519,"Alert","OK")),IF($K519&gt;=$N519,"Danger",IF($K519&gt;=$M519,"Alert","OK"))),"Not set")))</f>
        <v/>
      </c>
      <c r="R519" s="22" t="str">
        <f aca="false">IF(OR($Q519="",$Q519="Not set"),"",MATCH($Q519,Lists!$F$2:$F$4,0)-1)</f>
        <v/>
      </c>
      <c r="S519" s="6"/>
      <c r="T519" s="6"/>
      <c r="U519" s="22" t="str">
        <f aca="false">IF(OR($Q519="",$Q519="OK",$Q519="Not set",NOT(ISNUMBER($G519))),"",ROUND($G519*IF($Q519="Danger",Lists!$M$15,Lists!$M$16),0))</f>
        <v/>
      </c>
      <c r="V519" s="22" t="str">
        <f aca="false">IF($U519="","",IF(OR($Q519="Danger",$U519&gt;=Lists!$M$10),"P1",IF($U519&gt;=Lists!$M$11,"P2","P3")))</f>
        <v/>
      </c>
      <c r="W519" s="24" t="str">
        <f aca="false">IF(OR($V519="",$B519=""),"",$B519+INDEX(Lists!$N$10:$N$12,MATCH($V519,Lists!$L$10:$L$12,0)))</f>
        <v/>
      </c>
      <c r="X519" s="19"/>
      <c r="Y519" s="19"/>
      <c r="Z519" s="19"/>
      <c r="AA519" s="21"/>
      <c r="AB519" s="19"/>
      <c r="AC519" s="22" t="str">
        <f aca="true">IF(OR($U519="",$B519=""),"",IF($AA519&lt;&gt;"",$AA519-$B519,TODAY()-$B519))</f>
        <v/>
      </c>
      <c r="AD519" s="22" t="str">
        <f aca="true">IF($W519="","",IF($Y519="Closed",IF($AA519="","Closed",IF($AA519&lt;=$W519,"Closed on time","Closed late")),IF(TODAY()&gt;$W519,"Overdue","Within time")))</f>
        <v/>
      </c>
      <c r="AE519" s="6"/>
      <c r="AF519" s="19"/>
      <c r="AG519" s="19"/>
      <c r="AH519" s="19"/>
      <c r="AI519" s="19"/>
      <c r="AJ519" s="19"/>
    </row>
    <row r="520" customFormat="false" ht="15" hidden="false" customHeight="false" outlineLevel="0" collapsed="false">
      <c r="A520" s="22" t="str">
        <f aca="false">IF($C520="","","R"&amp;TEXT(ROW()-4,"00000"))</f>
        <v/>
      </c>
      <c r="B520" s="21"/>
      <c r="C520" s="19"/>
      <c r="D520" s="22" t="str">
        <f aca="false">IF($C520="","",IFERROR(INDEX(Asset_Register!$C$5:$C$1000,MATCH($C520,Asset_Register!$A$5:$A$1000,0)),"Not in register"))</f>
        <v/>
      </c>
      <c r="E520" s="22" t="str">
        <f aca="false">IF($C520="","",IFERROR(INDEX(Asset_Register!$D$5:$D$1000,MATCH($C520,Asset_Register!$A$5:$A$1000,0)),"Not in register"))</f>
        <v/>
      </c>
      <c r="F520" s="22" t="str">
        <f aca="false">IF($C520="","",IFERROR(INDEX(Asset_Register!$R$5:$R$1000,MATCH($C520,Asset_Register!$A$5:$A$1000,0)),"Not in register"))</f>
        <v/>
      </c>
      <c r="G520" s="22" t="str">
        <f aca="false">IF($C520="","",IFERROR(INDEX(Asset_Register!$Q$5:$Q$1000,MATCH($C520,Asset_Register!$A$5:$A$1000,0)),"Not in register"))</f>
        <v/>
      </c>
      <c r="H520" s="19"/>
      <c r="I520" s="19"/>
      <c r="J520" s="6"/>
      <c r="K520" s="19"/>
      <c r="L520" s="19"/>
      <c r="M520" s="19"/>
      <c r="N520" s="19"/>
      <c r="O520" s="19"/>
      <c r="P520" s="19"/>
      <c r="Q520" s="22" t="str">
        <f aca="false">IF($C520="","",IF($P520&lt;&gt;"",$P520,IF(AND(ISNUMBER($K520),ISNUMBER($M520),ISNUMBER($N520)),IF($O520="Lower is worse",IF($K520&lt;=$N520,"Danger",IF($K520&lt;=$M520,"Alert","OK")),IF($K520&gt;=$N520,"Danger",IF($K520&gt;=$M520,"Alert","OK"))),"Not set")))</f>
        <v/>
      </c>
      <c r="R520" s="22" t="str">
        <f aca="false">IF(OR($Q520="",$Q520="Not set"),"",MATCH($Q520,Lists!$F$2:$F$4,0)-1)</f>
        <v/>
      </c>
      <c r="S520" s="6"/>
      <c r="T520" s="6"/>
      <c r="U520" s="22" t="str">
        <f aca="false">IF(OR($Q520="",$Q520="OK",$Q520="Not set",NOT(ISNUMBER($G520))),"",ROUND($G520*IF($Q520="Danger",Lists!$M$15,Lists!$M$16),0))</f>
        <v/>
      </c>
      <c r="V520" s="22" t="str">
        <f aca="false">IF($U520="","",IF(OR($Q520="Danger",$U520&gt;=Lists!$M$10),"P1",IF($U520&gt;=Lists!$M$11,"P2","P3")))</f>
        <v/>
      </c>
      <c r="W520" s="24" t="str">
        <f aca="false">IF(OR($V520="",$B520=""),"",$B520+INDEX(Lists!$N$10:$N$12,MATCH($V520,Lists!$L$10:$L$12,0)))</f>
        <v/>
      </c>
      <c r="X520" s="19"/>
      <c r="Y520" s="19"/>
      <c r="Z520" s="19"/>
      <c r="AA520" s="21"/>
      <c r="AB520" s="19"/>
      <c r="AC520" s="22" t="str">
        <f aca="true">IF(OR($U520="",$B520=""),"",IF($AA520&lt;&gt;"",$AA520-$B520,TODAY()-$B520))</f>
        <v/>
      </c>
      <c r="AD520" s="22" t="str">
        <f aca="true">IF($W520="","",IF($Y520="Closed",IF($AA520="","Closed",IF($AA520&lt;=$W520,"Closed on time","Closed late")),IF(TODAY()&gt;$W520,"Overdue","Within time")))</f>
        <v/>
      </c>
      <c r="AE520" s="6"/>
      <c r="AF520" s="19"/>
      <c r="AG520" s="19"/>
      <c r="AH520" s="19"/>
      <c r="AI520" s="19"/>
      <c r="AJ520" s="19"/>
    </row>
    <row r="521" customFormat="false" ht="15" hidden="false" customHeight="false" outlineLevel="0" collapsed="false">
      <c r="A521" s="22" t="str">
        <f aca="false">IF($C521="","","R"&amp;TEXT(ROW()-4,"00000"))</f>
        <v/>
      </c>
      <c r="B521" s="21"/>
      <c r="C521" s="19"/>
      <c r="D521" s="22" t="str">
        <f aca="false">IF($C521="","",IFERROR(INDEX(Asset_Register!$C$5:$C$1000,MATCH($C521,Asset_Register!$A$5:$A$1000,0)),"Not in register"))</f>
        <v/>
      </c>
      <c r="E521" s="22" t="str">
        <f aca="false">IF($C521="","",IFERROR(INDEX(Asset_Register!$D$5:$D$1000,MATCH($C521,Asset_Register!$A$5:$A$1000,0)),"Not in register"))</f>
        <v/>
      </c>
      <c r="F521" s="22" t="str">
        <f aca="false">IF($C521="","",IFERROR(INDEX(Asset_Register!$R$5:$R$1000,MATCH($C521,Asset_Register!$A$5:$A$1000,0)),"Not in register"))</f>
        <v/>
      </c>
      <c r="G521" s="22" t="str">
        <f aca="false">IF($C521="","",IFERROR(INDEX(Asset_Register!$Q$5:$Q$1000,MATCH($C521,Asset_Register!$A$5:$A$1000,0)),"Not in register"))</f>
        <v/>
      </c>
      <c r="H521" s="19"/>
      <c r="I521" s="19"/>
      <c r="J521" s="6"/>
      <c r="K521" s="19"/>
      <c r="L521" s="19"/>
      <c r="M521" s="19"/>
      <c r="N521" s="19"/>
      <c r="O521" s="19"/>
      <c r="P521" s="19"/>
      <c r="Q521" s="22" t="str">
        <f aca="false">IF($C521="","",IF($P521&lt;&gt;"",$P521,IF(AND(ISNUMBER($K521),ISNUMBER($M521),ISNUMBER($N521)),IF($O521="Lower is worse",IF($K521&lt;=$N521,"Danger",IF($K521&lt;=$M521,"Alert","OK")),IF($K521&gt;=$N521,"Danger",IF($K521&gt;=$M521,"Alert","OK"))),"Not set")))</f>
        <v/>
      </c>
      <c r="R521" s="22" t="str">
        <f aca="false">IF(OR($Q521="",$Q521="Not set"),"",MATCH($Q521,Lists!$F$2:$F$4,0)-1)</f>
        <v/>
      </c>
      <c r="S521" s="6"/>
      <c r="T521" s="6"/>
      <c r="U521" s="22" t="str">
        <f aca="false">IF(OR($Q521="",$Q521="OK",$Q521="Not set",NOT(ISNUMBER($G521))),"",ROUND($G521*IF($Q521="Danger",Lists!$M$15,Lists!$M$16),0))</f>
        <v/>
      </c>
      <c r="V521" s="22" t="str">
        <f aca="false">IF($U521="","",IF(OR($Q521="Danger",$U521&gt;=Lists!$M$10),"P1",IF($U521&gt;=Lists!$M$11,"P2","P3")))</f>
        <v/>
      </c>
      <c r="W521" s="24" t="str">
        <f aca="false">IF(OR($V521="",$B521=""),"",$B521+INDEX(Lists!$N$10:$N$12,MATCH($V521,Lists!$L$10:$L$12,0)))</f>
        <v/>
      </c>
      <c r="X521" s="19"/>
      <c r="Y521" s="19"/>
      <c r="Z521" s="19"/>
      <c r="AA521" s="21"/>
      <c r="AB521" s="19"/>
      <c r="AC521" s="22" t="str">
        <f aca="true">IF(OR($U521="",$B521=""),"",IF($AA521&lt;&gt;"",$AA521-$B521,TODAY()-$B521))</f>
        <v/>
      </c>
      <c r="AD521" s="22" t="str">
        <f aca="true">IF($W521="","",IF($Y521="Closed",IF($AA521="","Closed",IF($AA521&lt;=$W521,"Closed on time","Closed late")),IF(TODAY()&gt;$W521,"Overdue","Within time")))</f>
        <v/>
      </c>
      <c r="AE521" s="6"/>
      <c r="AF521" s="19"/>
      <c r="AG521" s="19"/>
      <c r="AH521" s="19"/>
      <c r="AI521" s="19"/>
      <c r="AJ521" s="19"/>
    </row>
    <row r="522" customFormat="false" ht="15" hidden="false" customHeight="false" outlineLevel="0" collapsed="false">
      <c r="A522" s="22" t="str">
        <f aca="false">IF($C522="","","R"&amp;TEXT(ROW()-4,"00000"))</f>
        <v/>
      </c>
      <c r="B522" s="21"/>
      <c r="C522" s="19"/>
      <c r="D522" s="22" t="str">
        <f aca="false">IF($C522="","",IFERROR(INDEX(Asset_Register!$C$5:$C$1000,MATCH($C522,Asset_Register!$A$5:$A$1000,0)),"Not in register"))</f>
        <v/>
      </c>
      <c r="E522" s="22" t="str">
        <f aca="false">IF($C522="","",IFERROR(INDEX(Asset_Register!$D$5:$D$1000,MATCH($C522,Asset_Register!$A$5:$A$1000,0)),"Not in register"))</f>
        <v/>
      </c>
      <c r="F522" s="22" t="str">
        <f aca="false">IF($C522="","",IFERROR(INDEX(Asset_Register!$R$5:$R$1000,MATCH($C522,Asset_Register!$A$5:$A$1000,0)),"Not in register"))</f>
        <v/>
      </c>
      <c r="G522" s="22" t="str">
        <f aca="false">IF($C522="","",IFERROR(INDEX(Asset_Register!$Q$5:$Q$1000,MATCH($C522,Asset_Register!$A$5:$A$1000,0)),"Not in register"))</f>
        <v/>
      </c>
      <c r="H522" s="19"/>
      <c r="I522" s="19"/>
      <c r="J522" s="6"/>
      <c r="K522" s="19"/>
      <c r="L522" s="19"/>
      <c r="M522" s="19"/>
      <c r="N522" s="19"/>
      <c r="O522" s="19"/>
      <c r="P522" s="19"/>
      <c r="Q522" s="22" t="str">
        <f aca="false">IF($C522="","",IF($P522&lt;&gt;"",$P522,IF(AND(ISNUMBER($K522),ISNUMBER($M522),ISNUMBER($N522)),IF($O522="Lower is worse",IF($K522&lt;=$N522,"Danger",IF($K522&lt;=$M522,"Alert","OK")),IF($K522&gt;=$N522,"Danger",IF($K522&gt;=$M522,"Alert","OK"))),"Not set")))</f>
        <v/>
      </c>
      <c r="R522" s="22" t="str">
        <f aca="false">IF(OR($Q522="",$Q522="Not set"),"",MATCH($Q522,Lists!$F$2:$F$4,0)-1)</f>
        <v/>
      </c>
      <c r="S522" s="6"/>
      <c r="T522" s="6"/>
      <c r="U522" s="22" t="str">
        <f aca="false">IF(OR($Q522="",$Q522="OK",$Q522="Not set",NOT(ISNUMBER($G522))),"",ROUND($G522*IF($Q522="Danger",Lists!$M$15,Lists!$M$16),0))</f>
        <v/>
      </c>
      <c r="V522" s="22" t="str">
        <f aca="false">IF($U522="","",IF(OR($Q522="Danger",$U522&gt;=Lists!$M$10),"P1",IF($U522&gt;=Lists!$M$11,"P2","P3")))</f>
        <v/>
      </c>
      <c r="W522" s="24" t="str">
        <f aca="false">IF(OR($V522="",$B522=""),"",$B522+INDEX(Lists!$N$10:$N$12,MATCH($V522,Lists!$L$10:$L$12,0)))</f>
        <v/>
      </c>
      <c r="X522" s="19"/>
      <c r="Y522" s="19"/>
      <c r="Z522" s="19"/>
      <c r="AA522" s="21"/>
      <c r="AB522" s="19"/>
      <c r="AC522" s="22" t="str">
        <f aca="true">IF(OR($U522="",$B522=""),"",IF($AA522&lt;&gt;"",$AA522-$B522,TODAY()-$B522))</f>
        <v/>
      </c>
      <c r="AD522" s="22" t="str">
        <f aca="true">IF($W522="","",IF($Y522="Closed",IF($AA522="","Closed",IF($AA522&lt;=$W522,"Closed on time","Closed late")),IF(TODAY()&gt;$W522,"Overdue","Within time")))</f>
        <v/>
      </c>
      <c r="AE522" s="6"/>
      <c r="AF522" s="19"/>
      <c r="AG522" s="19"/>
      <c r="AH522" s="19"/>
      <c r="AI522" s="19"/>
      <c r="AJ522" s="19"/>
    </row>
    <row r="523" customFormat="false" ht="15" hidden="false" customHeight="false" outlineLevel="0" collapsed="false">
      <c r="A523" s="22" t="str">
        <f aca="false">IF($C523="","","R"&amp;TEXT(ROW()-4,"00000"))</f>
        <v/>
      </c>
      <c r="B523" s="21"/>
      <c r="C523" s="19"/>
      <c r="D523" s="22" t="str">
        <f aca="false">IF($C523="","",IFERROR(INDEX(Asset_Register!$C$5:$C$1000,MATCH($C523,Asset_Register!$A$5:$A$1000,0)),"Not in register"))</f>
        <v/>
      </c>
      <c r="E523" s="22" t="str">
        <f aca="false">IF($C523="","",IFERROR(INDEX(Asset_Register!$D$5:$D$1000,MATCH($C523,Asset_Register!$A$5:$A$1000,0)),"Not in register"))</f>
        <v/>
      </c>
      <c r="F523" s="22" t="str">
        <f aca="false">IF($C523="","",IFERROR(INDEX(Asset_Register!$R$5:$R$1000,MATCH($C523,Asset_Register!$A$5:$A$1000,0)),"Not in register"))</f>
        <v/>
      </c>
      <c r="G523" s="22" t="str">
        <f aca="false">IF($C523="","",IFERROR(INDEX(Asset_Register!$Q$5:$Q$1000,MATCH($C523,Asset_Register!$A$5:$A$1000,0)),"Not in register"))</f>
        <v/>
      </c>
      <c r="H523" s="19"/>
      <c r="I523" s="19"/>
      <c r="J523" s="6"/>
      <c r="K523" s="19"/>
      <c r="L523" s="19"/>
      <c r="M523" s="19"/>
      <c r="N523" s="19"/>
      <c r="O523" s="19"/>
      <c r="P523" s="19"/>
      <c r="Q523" s="22" t="str">
        <f aca="false">IF($C523="","",IF($P523&lt;&gt;"",$P523,IF(AND(ISNUMBER($K523),ISNUMBER($M523),ISNUMBER($N523)),IF($O523="Lower is worse",IF($K523&lt;=$N523,"Danger",IF($K523&lt;=$M523,"Alert","OK")),IF($K523&gt;=$N523,"Danger",IF($K523&gt;=$M523,"Alert","OK"))),"Not set")))</f>
        <v/>
      </c>
      <c r="R523" s="22" t="str">
        <f aca="false">IF(OR($Q523="",$Q523="Not set"),"",MATCH($Q523,Lists!$F$2:$F$4,0)-1)</f>
        <v/>
      </c>
      <c r="S523" s="6"/>
      <c r="T523" s="6"/>
      <c r="U523" s="22" t="str">
        <f aca="false">IF(OR($Q523="",$Q523="OK",$Q523="Not set",NOT(ISNUMBER($G523))),"",ROUND($G523*IF($Q523="Danger",Lists!$M$15,Lists!$M$16),0))</f>
        <v/>
      </c>
      <c r="V523" s="22" t="str">
        <f aca="false">IF($U523="","",IF(OR($Q523="Danger",$U523&gt;=Lists!$M$10),"P1",IF($U523&gt;=Lists!$M$11,"P2","P3")))</f>
        <v/>
      </c>
      <c r="W523" s="24" t="str">
        <f aca="false">IF(OR($V523="",$B523=""),"",$B523+INDEX(Lists!$N$10:$N$12,MATCH($V523,Lists!$L$10:$L$12,0)))</f>
        <v/>
      </c>
      <c r="X523" s="19"/>
      <c r="Y523" s="19"/>
      <c r="Z523" s="19"/>
      <c r="AA523" s="21"/>
      <c r="AB523" s="19"/>
      <c r="AC523" s="22" t="str">
        <f aca="true">IF(OR($U523="",$B523=""),"",IF($AA523&lt;&gt;"",$AA523-$B523,TODAY()-$B523))</f>
        <v/>
      </c>
      <c r="AD523" s="22" t="str">
        <f aca="true">IF($W523="","",IF($Y523="Closed",IF($AA523="","Closed",IF($AA523&lt;=$W523,"Closed on time","Closed late")),IF(TODAY()&gt;$W523,"Overdue","Within time")))</f>
        <v/>
      </c>
      <c r="AE523" s="6"/>
      <c r="AF523" s="19"/>
      <c r="AG523" s="19"/>
      <c r="AH523" s="19"/>
      <c r="AI523" s="19"/>
      <c r="AJ523" s="19"/>
    </row>
    <row r="524" customFormat="false" ht="15" hidden="false" customHeight="false" outlineLevel="0" collapsed="false">
      <c r="A524" s="22" t="str">
        <f aca="false">IF($C524="","","R"&amp;TEXT(ROW()-4,"00000"))</f>
        <v/>
      </c>
      <c r="B524" s="21"/>
      <c r="C524" s="19"/>
      <c r="D524" s="22" t="str">
        <f aca="false">IF($C524="","",IFERROR(INDEX(Asset_Register!$C$5:$C$1000,MATCH($C524,Asset_Register!$A$5:$A$1000,0)),"Not in register"))</f>
        <v/>
      </c>
      <c r="E524" s="22" t="str">
        <f aca="false">IF($C524="","",IFERROR(INDEX(Asset_Register!$D$5:$D$1000,MATCH($C524,Asset_Register!$A$5:$A$1000,0)),"Not in register"))</f>
        <v/>
      </c>
      <c r="F524" s="22" t="str">
        <f aca="false">IF($C524="","",IFERROR(INDEX(Asset_Register!$R$5:$R$1000,MATCH($C524,Asset_Register!$A$5:$A$1000,0)),"Not in register"))</f>
        <v/>
      </c>
      <c r="G524" s="22" t="str">
        <f aca="false">IF($C524="","",IFERROR(INDEX(Asset_Register!$Q$5:$Q$1000,MATCH($C524,Asset_Register!$A$5:$A$1000,0)),"Not in register"))</f>
        <v/>
      </c>
      <c r="H524" s="19"/>
      <c r="I524" s="19"/>
      <c r="J524" s="6"/>
      <c r="K524" s="19"/>
      <c r="L524" s="19"/>
      <c r="M524" s="19"/>
      <c r="N524" s="19"/>
      <c r="O524" s="19"/>
      <c r="P524" s="19"/>
      <c r="Q524" s="22" t="str">
        <f aca="false">IF($C524="","",IF($P524&lt;&gt;"",$P524,IF(AND(ISNUMBER($K524),ISNUMBER($M524),ISNUMBER($N524)),IF($O524="Lower is worse",IF($K524&lt;=$N524,"Danger",IF($K524&lt;=$M524,"Alert","OK")),IF($K524&gt;=$N524,"Danger",IF($K524&gt;=$M524,"Alert","OK"))),"Not set")))</f>
        <v/>
      </c>
      <c r="R524" s="22" t="str">
        <f aca="false">IF(OR($Q524="",$Q524="Not set"),"",MATCH($Q524,Lists!$F$2:$F$4,0)-1)</f>
        <v/>
      </c>
      <c r="S524" s="6"/>
      <c r="T524" s="6"/>
      <c r="U524" s="22" t="str">
        <f aca="false">IF(OR($Q524="",$Q524="OK",$Q524="Not set",NOT(ISNUMBER($G524))),"",ROUND($G524*IF($Q524="Danger",Lists!$M$15,Lists!$M$16),0))</f>
        <v/>
      </c>
      <c r="V524" s="22" t="str">
        <f aca="false">IF($U524="","",IF(OR($Q524="Danger",$U524&gt;=Lists!$M$10),"P1",IF($U524&gt;=Lists!$M$11,"P2","P3")))</f>
        <v/>
      </c>
      <c r="W524" s="24" t="str">
        <f aca="false">IF(OR($V524="",$B524=""),"",$B524+INDEX(Lists!$N$10:$N$12,MATCH($V524,Lists!$L$10:$L$12,0)))</f>
        <v/>
      </c>
      <c r="X524" s="19"/>
      <c r="Y524" s="19"/>
      <c r="Z524" s="19"/>
      <c r="AA524" s="21"/>
      <c r="AB524" s="19"/>
      <c r="AC524" s="22" t="str">
        <f aca="true">IF(OR($U524="",$B524=""),"",IF($AA524&lt;&gt;"",$AA524-$B524,TODAY()-$B524))</f>
        <v/>
      </c>
      <c r="AD524" s="22" t="str">
        <f aca="true">IF($W524="","",IF($Y524="Closed",IF($AA524="","Closed",IF($AA524&lt;=$W524,"Closed on time","Closed late")),IF(TODAY()&gt;$W524,"Overdue","Within time")))</f>
        <v/>
      </c>
      <c r="AE524" s="6"/>
      <c r="AF524" s="19"/>
      <c r="AG524" s="19"/>
      <c r="AH524" s="19"/>
      <c r="AI524" s="19"/>
      <c r="AJ524" s="19"/>
    </row>
    <row r="525" customFormat="false" ht="15" hidden="false" customHeight="false" outlineLevel="0" collapsed="false">
      <c r="A525" s="22" t="str">
        <f aca="false">IF($C525="","","R"&amp;TEXT(ROW()-4,"00000"))</f>
        <v/>
      </c>
      <c r="B525" s="21"/>
      <c r="C525" s="19"/>
      <c r="D525" s="22" t="str">
        <f aca="false">IF($C525="","",IFERROR(INDEX(Asset_Register!$C$5:$C$1000,MATCH($C525,Asset_Register!$A$5:$A$1000,0)),"Not in register"))</f>
        <v/>
      </c>
      <c r="E525" s="22" t="str">
        <f aca="false">IF($C525="","",IFERROR(INDEX(Asset_Register!$D$5:$D$1000,MATCH($C525,Asset_Register!$A$5:$A$1000,0)),"Not in register"))</f>
        <v/>
      </c>
      <c r="F525" s="22" t="str">
        <f aca="false">IF($C525="","",IFERROR(INDEX(Asset_Register!$R$5:$R$1000,MATCH($C525,Asset_Register!$A$5:$A$1000,0)),"Not in register"))</f>
        <v/>
      </c>
      <c r="G525" s="22" t="str">
        <f aca="false">IF($C525="","",IFERROR(INDEX(Asset_Register!$Q$5:$Q$1000,MATCH($C525,Asset_Register!$A$5:$A$1000,0)),"Not in register"))</f>
        <v/>
      </c>
      <c r="H525" s="19"/>
      <c r="I525" s="19"/>
      <c r="J525" s="6"/>
      <c r="K525" s="19"/>
      <c r="L525" s="19"/>
      <c r="M525" s="19"/>
      <c r="N525" s="19"/>
      <c r="O525" s="19"/>
      <c r="P525" s="19"/>
      <c r="Q525" s="22" t="str">
        <f aca="false">IF($C525="","",IF($P525&lt;&gt;"",$P525,IF(AND(ISNUMBER($K525),ISNUMBER($M525),ISNUMBER($N525)),IF($O525="Lower is worse",IF($K525&lt;=$N525,"Danger",IF($K525&lt;=$M525,"Alert","OK")),IF($K525&gt;=$N525,"Danger",IF($K525&gt;=$M525,"Alert","OK"))),"Not set")))</f>
        <v/>
      </c>
      <c r="R525" s="22" t="str">
        <f aca="false">IF(OR($Q525="",$Q525="Not set"),"",MATCH($Q525,Lists!$F$2:$F$4,0)-1)</f>
        <v/>
      </c>
      <c r="S525" s="6"/>
      <c r="T525" s="6"/>
      <c r="U525" s="22" t="str">
        <f aca="false">IF(OR($Q525="",$Q525="OK",$Q525="Not set",NOT(ISNUMBER($G525))),"",ROUND($G525*IF($Q525="Danger",Lists!$M$15,Lists!$M$16),0))</f>
        <v/>
      </c>
      <c r="V525" s="22" t="str">
        <f aca="false">IF($U525="","",IF(OR($Q525="Danger",$U525&gt;=Lists!$M$10),"P1",IF($U525&gt;=Lists!$M$11,"P2","P3")))</f>
        <v/>
      </c>
      <c r="W525" s="24" t="str">
        <f aca="false">IF(OR($V525="",$B525=""),"",$B525+INDEX(Lists!$N$10:$N$12,MATCH($V525,Lists!$L$10:$L$12,0)))</f>
        <v/>
      </c>
      <c r="X525" s="19"/>
      <c r="Y525" s="19"/>
      <c r="Z525" s="19"/>
      <c r="AA525" s="21"/>
      <c r="AB525" s="19"/>
      <c r="AC525" s="22" t="str">
        <f aca="true">IF(OR($U525="",$B525=""),"",IF($AA525&lt;&gt;"",$AA525-$B525,TODAY()-$B525))</f>
        <v/>
      </c>
      <c r="AD525" s="22" t="str">
        <f aca="true">IF($W525="","",IF($Y525="Closed",IF($AA525="","Closed",IF($AA525&lt;=$W525,"Closed on time","Closed late")),IF(TODAY()&gt;$W525,"Overdue","Within time")))</f>
        <v/>
      </c>
      <c r="AE525" s="6"/>
      <c r="AF525" s="19"/>
      <c r="AG525" s="19"/>
      <c r="AH525" s="19"/>
      <c r="AI525" s="19"/>
      <c r="AJ525" s="19"/>
    </row>
    <row r="526" customFormat="false" ht="15" hidden="false" customHeight="false" outlineLevel="0" collapsed="false">
      <c r="A526" s="22" t="str">
        <f aca="false">IF($C526="","","R"&amp;TEXT(ROW()-4,"00000"))</f>
        <v/>
      </c>
      <c r="B526" s="21"/>
      <c r="C526" s="19"/>
      <c r="D526" s="22" t="str">
        <f aca="false">IF($C526="","",IFERROR(INDEX(Asset_Register!$C$5:$C$1000,MATCH($C526,Asset_Register!$A$5:$A$1000,0)),"Not in register"))</f>
        <v/>
      </c>
      <c r="E526" s="22" t="str">
        <f aca="false">IF($C526="","",IFERROR(INDEX(Asset_Register!$D$5:$D$1000,MATCH($C526,Asset_Register!$A$5:$A$1000,0)),"Not in register"))</f>
        <v/>
      </c>
      <c r="F526" s="22" t="str">
        <f aca="false">IF($C526="","",IFERROR(INDEX(Asset_Register!$R$5:$R$1000,MATCH($C526,Asset_Register!$A$5:$A$1000,0)),"Not in register"))</f>
        <v/>
      </c>
      <c r="G526" s="22" t="str">
        <f aca="false">IF($C526="","",IFERROR(INDEX(Asset_Register!$Q$5:$Q$1000,MATCH($C526,Asset_Register!$A$5:$A$1000,0)),"Not in register"))</f>
        <v/>
      </c>
      <c r="H526" s="19"/>
      <c r="I526" s="19"/>
      <c r="J526" s="6"/>
      <c r="K526" s="19"/>
      <c r="L526" s="19"/>
      <c r="M526" s="19"/>
      <c r="N526" s="19"/>
      <c r="O526" s="19"/>
      <c r="P526" s="19"/>
      <c r="Q526" s="22" t="str">
        <f aca="false">IF($C526="","",IF($P526&lt;&gt;"",$P526,IF(AND(ISNUMBER($K526),ISNUMBER($M526),ISNUMBER($N526)),IF($O526="Lower is worse",IF($K526&lt;=$N526,"Danger",IF($K526&lt;=$M526,"Alert","OK")),IF($K526&gt;=$N526,"Danger",IF($K526&gt;=$M526,"Alert","OK"))),"Not set")))</f>
        <v/>
      </c>
      <c r="R526" s="22" t="str">
        <f aca="false">IF(OR($Q526="",$Q526="Not set"),"",MATCH($Q526,Lists!$F$2:$F$4,0)-1)</f>
        <v/>
      </c>
      <c r="S526" s="6"/>
      <c r="T526" s="6"/>
      <c r="U526" s="22" t="str">
        <f aca="false">IF(OR($Q526="",$Q526="OK",$Q526="Not set",NOT(ISNUMBER($G526))),"",ROUND($G526*IF($Q526="Danger",Lists!$M$15,Lists!$M$16),0))</f>
        <v/>
      </c>
      <c r="V526" s="22" t="str">
        <f aca="false">IF($U526="","",IF(OR($Q526="Danger",$U526&gt;=Lists!$M$10),"P1",IF($U526&gt;=Lists!$M$11,"P2","P3")))</f>
        <v/>
      </c>
      <c r="W526" s="24" t="str">
        <f aca="false">IF(OR($V526="",$B526=""),"",$B526+INDEX(Lists!$N$10:$N$12,MATCH($V526,Lists!$L$10:$L$12,0)))</f>
        <v/>
      </c>
      <c r="X526" s="19"/>
      <c r="Y526" s="19"/>
      <c r="Z526" s="19"/>
      <c r="AA526" s="21"/>
      <c r="AB526" s="19"/>
      <c r="AC526" s="22" t="str">
        <f aca="true">IF(OR($U526="",$B526=""),"",IF($AA526&lt;&gt;"",$AA526-$B526,TODAY()-$B526))</f>
        <v/>
      </c>
      <c r="AD526" s="22" t="str">
        <f aca="true">IF($W526="","",IF($Y526="Closed",IF($AA526="","Closed",IF($AA526&lt;=$W526,"Closed on time","Closed late")),IF(TODAY()&gt;$W526,"Overdue","Within time")))</f>
        <v/>
      </c>
      <c r="AE526" s="6"/>
      <c r="AF526" s="19"/>
      <c r="AG526" s="19"/>
      <c r="AH526" s="19"/>
      <c r="AI526" s="19"/>
      <c r="AJ526" s="19"/>
    </row>
    <row r="527" customFormat="false" ht="15" hidden="false" customHeight="false" outlineLevel="0" collapsed="false">
      <c r="A527" s="22" t="str">
        <f aca="false">IF($C527="","","R"&amp;TEXT(ROW()-4,"00000"))</f>
        <v/>
      </c>
      <c r="B527" s="21"/>
      <c r="C527" s="19"/>
      <c r="D527" s="22" t="str">
        <f aca="false">IF($C527="","",IFERROR(INDEX(Asset_Register!$C$5:$C$1000,MATCH($C527,Asset_Register!$A$5:$A$1000,0)),"Not in register"))</f>
        <v/>
      </c>
      <c r="E527" s="22" t="str">
        <f aca="false">IF($C527="","",IFERROR(INDEX(Asset_Register!$D$5:$D$1000,MATCH($C527,Asset_Register!$A$5:$A$1000,0)),"Not in register"))</f>
        <v/>
      </c>
      <c r="F527" s="22" t="str">
        <f aca="false">IF($C527="","",IFERROR(INDEX(Asset_Register!$R$5:$R$1000,MATCH($C527,Asset_Register!$A$5:$A$1000,0)),"Not in register"))</f>
        <v/>
      </c>
      <c r="G527" s="22" t="str">
        <f aca="false">IF($C527="","",IFERROR(INDEX(Asset_Register!$Q$5:$Q$1000,MATCH($C527,Asset_Register!$A$5:$A$1000,0)),"Not in register"))</f>
        <v/>
      </c>
      <c r="H527" s="19"/>
      <c r="I527" s="19"/>
      <c r="J527" s="6"/>
      <c r="K527" s="19"/>
      <c r="L527" s="19"/>
      <c r="M527" s="19"/>
      <c r="N527" s="19"/>
      <c r="O527" s="19"/>
      <c r="P527" s="19"/>
      <c r="Q527" s="22" t="str">
        <f aca="false">IF($C527="","",IF($P527&lt;&gt;"",$P527,IF(AND(ISNUMBER($K527),ISNUMBER($M527),ISNUMBER($N527)),IF($O527="Lower is worse",IF($K527&lt;=$N527,"Danger",IF($K527&lt;=$M527,"Alert","OK")),IF($K527&gt;=$N527,"Danger",IF($K527&gt;=$M527,"Alert","OK"))),"Not set")))</f>
        <v/>
      </c>
      <c r="R527" s="22" t="str">
        <f aca="false">IF(OR($Q527="",$Q527="Not set"),"",MATCH($Q527,Lists!$F$2:$F$4,0)-1)</f>
        <v/>
      </c>
      <c r="S527" s="6"/>
      <c r="T527" s="6"/>
      <c r="U527" s="22" t="str">
        <f aca="false">IF(OR($Q527="",$Q527="OK",$Q527="Not set",NOT(ISNUMBER($G527))),"",ROUND($G527*IF($Q527="Danger",Lists!$M$15,Lists!$M$16),0))</f>
        <v/>
      </c>
      <c r="V527" s="22" t="str">
        <f aca="false">IF($U527="","",IF(OR($Q527="Danger",$U527&gt;=Lists!$M$10),"P1",IF($U527&gt;=Lists!$M$11,"P2","P3")))</f>
        <v/>
      </c>
      <c r="W527" s="24" t="str">
        <f aca="false">IF(OR($V527="",$B527=""),"",$B527+INDEX(Lists!$N$10:$N$12,MATCH($V527,Lists!$L$10:$L$12,0)))</f>
        <v/>
      </c>
      <c r="X527" s="19"/>
      <c r="Y527" s="19"/>
      <c r="Z527" s="19"/>
      <c r="AA527" s="21"/>
      <c r="AB527" s="19"/>
      <c r="AC527" s="22" t="str">
        <f aca="true">IF(OR($U527="",$B527=""),"",IF($AA527&lt;&gt;"",$AA527-$B527,TODAY()-$B527))</f>
        <v/>
      </c>
      <c r="AD527" s="22" t="str">
        <f aca="true">IF($W527="","",IF($Y527="Closed",IF($AA527="","Closed",IF($AA527&lt;=$W527,"Closed on time","Closed late")),IF(TODAY()&gt;$W527,"Overdue","Within time")))</f>
        <v/>
      </c>
      <c r="AE527" s="6"/>
      <c r="AF527" s="19"/>
      <c r="AG527" s="19"/>
      <c r="AH527" s="19"/>
      <c r="AI527" s="19"/>
      <c r="AJ527" s="19"/>
    </row>
    <row r="528" customFormat="false" ht="15" hidden="false" customHeight="false" outlineLevel="0" collapsed="false">
      <c r="A528" s="22" t="str">
        <f aca="false">IF($C528="","","R"&amp;TEXT(ROW()-4,"00000"))</f>
        <v/>
      </c>
      <c r="B528" s="21"/>
      <c r="C528" s="19"/>
      <c r="D528" s="22" t="str">
        <f aca="false">IF($C528="","",IFERROR(INDEX(Asset_Register!$C$5:$C$1000,MATCH($C528,Asset_Register!$A$5:$A$1000,0)),"Not in register"))</f>
        <v/>
      </c>
      <c r="E528" s="22" t="str">
        <f aca="false">IF($C528="","",IFERROR(INDEX(Asset_Register!$D$5:$D$1000,MATCH($C528,Asset_Register!$A$5:$A$1000,0)),"Not in register"))</f>
        <v/>
      </c>
      <c r="F528" s="22" t="str">
        <f aca="false">IF($C528="","",IFERROR(INDEX(Asset_Register!$R$5:$R$1000,MATCH($C528,Asset_Register!$A$5:$A$1000,0)),"Not in register"))</f>
        <v/>
      </c>
      <c r="G528" s="22" t="str">
        <f aca="false">IF($C528="","",IFERROR(INDEX(Asset_Register!$Q$5:$Q$1000,MATCH($C528,Asset_Register!$A$5:$A$1000,0)),"Not in register"))</f>
        <v/>
      </c>
      <c r="H528" s="19"/>
      <c r="I528" s="19"/>
      <c r="J528" s="6"/>
      <c r="K528" s="19"/>
      <c r="L528" s="19"/>
      <c r="M528" s="19"/>
      <c r="N528" s="19"/>
      <c r="O528" s="19"/>
      <c r="P528" s="19"/>
      <c r="Q528" s="22" t="str">
        <f aca="false">IF($C528="","",IF($P528&lt;&gt;"",$P528,IF(AND(ISNUMBER($K528),ISNUMBER($M528),ISNUMBER($N528)),IF($O528="Lower is worse",IF($K528&lt;=$N528,"Danger",IF($K528&lt;=$M528,"Alert","OK")),IF($K528&gt;=$N528,"Danger",IF($K528&gt;=$M528,"Alert","OK"))),"Not set")))</f>
        <v/>
      </c>
      <c r="R528" s="22" t="str">
        <f aca="false">IF(OR($Q528="",$Q528="Not set"),"",MATCH($Q528,Lists!$F$2:$F$4,0)-1)</f>
        <v/>
      </c>
      <c r="S528" s="6"/>
      <c r="T528" s="6"/>
      <c r="U528" s="22" t="str">
        <f aca="false">IF(OR($Q528="",$Q528="OK",$Q528="Not set",NOT(ISNUMBER($G528))),"",ROUND($G528*IF($Q528="Danger",Lists!$M$15,Lists!$M$16),0))</f>
        <v/>
      </c>
      <c r="V528" s="22" t="str">
        <f aca="false">IF($U528="","",IF(OR($Q528="Danger",$U528&gt;=Lists!$M$10),"P1",IF($U528&gt;=Lists!$M$11,"P2","P3")))</f>
        <v/>
      </c>
      <c r="W528" s="24" t="str">
        <f aca="false">IF(OR($V528="",$B528=""),"",$B528+INDEX(Lists!$N$10:$N$12,MATCH($V528,Lists!$L$10:$L$12,0)))</f>
        <v/>
      </c>
      <c r="X528" s="19"/>
      <c r="Y528" s="19"/>
      <c r="Z528" s="19"/>
      <c r="AA528" s="21"/>
      <c r="AB528" s="19"/>
      <c r="AC528" s="22" t="str">
        <f aca="true">IF(OR($U528="",$B528=""),"",IF($AA528&lt;&gt;"",$AA528-$B528,TODAY()-$B528))</f>
        <v/>
      </c>
      <c r="AD528" s="22" t="str">
        <f aca="true">IF($W528="","",IF($Y528="Closed",IF($AA528="","Closed",IF($AA528&lt;=$W528,"Closed on time","Closed late")),IF(TODAY()&gt;$W528,"Overdue","Within time")))</f>
        <v/>
      </c>
      <c r="AE528" s="6"/>
      <c r="AF528" s="19"/>
      <c r="AG528" s="19"/>
      <c r="AH528" s="19"/>
      <c r="AI528" s="19"/>
      <c r="AJ528" s="19"/>
    </row>
    <row r="529" customFormat="false" ht="15" hidden="false" customHeight="false" outlineLevel="0" collapsed="false">
      <c r="A529" s="22" t="str">
        <f aca="false">IF($C529="","","R"&amp;TEXT(ROW()-4,"00000"))</f>
        <v/>
      </c>
      <c r="B529" s="21"/>
      <c r="C529" s="19"/>
      <c r="D529" s="22" t="str">
        <f aca="false">IF($C529="","",IFERROR(INDEX(Asset_Register!$C$5:$C$1000,MATCH($C529,Asset_Register!$A$5:$A$1000,0)),"Not in register"))</f>
        <v/>
      </c>
      <c r="E529" s="22" t="str">
        <f aca="false">IF($C529="","",IFERROR(INDEX(Asset_Register!$D$5:$D$1000,MATCH($C529,Asset_Register!$A$5:$A$1000,0)),"Not in register"))</f>
        <v/>
      </c>
      <c r="F529" s="22" t="str">
        <f aca="false">IF($C529="","",IFERROR(INDEX(Asset_Register!$R$5:$R$1000,MATCH($C529,Asset_Register!$A$5:$A$1000,0)),"Not in register"))</f>
        <v/>
      </c>
      <c r="G529" s="22" t="str">
        <f aca="false">IF($C529="","",IFERROR(INDEX(Asset_Register!$Q$5:$Q$1000,MATCH($C529,Asset_Register!$A$5:$A$1000,0)),"Not in register"))</f>
        <v/>
      </c>
      <c r="H529" s="19"/>
      <c r="I529" s="19"/>
      <c r="J529" s="6"/>
      <c r="K529" s="19"/>
      <c r="L529" s="19"/>
      <c r="M529" s="19"/>
      <c r="N529" s="19"/>
      <c r="O529" s="19"/>
      <c r="P529" s="19"/>
      <c r="Q529" s="22" t="str">
        <f aca="false">IF($C529="","",IF($P529&lt;&gt;"",$P529,IF(AND(ISNUMBER($K529),ISNUMBER($M529),ISNUMBER($N529)),IF($O529="Lower is worse",IF($K529&lt;=$N529,"Danger",IF($K529&lt;=$M529,"Alert","OK")),IF($K529&gt;=$N529,"Danger",IF($K529&gt;=$M529,"Alert","OK"))),"Not set")))</f>
        <v/>
      </c>
      <c r="R529" s="22" t="str">
        <f aca="false">IF(OR($Q529="",$Q529="Not set"),"",MATCH($Q529,Lists!$F$2:$F$4,0)-1)</f>
        <v/>
      </c>
      <c r="S529" s="6"/>
      <c r="T529" s="6"/>
      <c r="U529" s="22" t="str">
        <f aca="false">IF(OR($Q529="",$Q529="OK",$Q529="Not set",NOT(ISNUMBER($G529))),"",ROUND($G529*IF($Q529="Danger",Lists!$M$15,Lists!$M$16),0))</f>
        <v/>
      </c>
      <c r="V529" s="22" t="str">
        <f aca="false">IF($U529="","",IF(OR($Q529="Danger",$U529&gt;=Lists!$M$10),"P1",IF($U529&gt;=Lists!$M$11,"P2","P3")))</f>
        <v/>
      </c>
      <c r="W529" s="24" t="str">
        <f aca="false">IF(OR($V529="",$B529=""),"",$B529+INDEX(Lists!$N$10:$N$12,MATCH($V529,Lists!$L$10:$L$12,0)))</f>
        <v/>
      </c>
      <c r="X529" s="19"/>
      <c r="Y529" s="19"/>
      <c r="Z529" s="19"/>
      <c r="AA529" s="21"/>
      <c r="AB529" s="19"/>
      <c r="AC529" s="22" t="str">
        <f aca="true">IF(OR($U529="",$B529=""),"",IF($AA529&lt;&gt;"",$AA529-$B529,TODAY()-$B529))</f>
        <v/>
      </c>
      <c r="AD529" s="22" t="str">
        <f aca="true">IF($W529="","",IF($Y529="Closed",IF($AA529="","Closed",IF($AA529&lt;=$W529,"Closed on time","Closed late")),IF(TODAY()&gt;$W529,"Overdue","Within time")))</f>
        <v/>
      </c>
      <c r="AE529" s="6"/>
      <c r="AF529" s="19"/>
      <c r="AG529" s="19"/>
      <c r="AH529" s="19"/>
      <c r="AI529" s="19"/>
      <c r="AJ529" s="19"/>
    </row>
    <row r="530" customFormat="false" ht="15" hidden="false" customHeight="false" outlineLevel="0" collapsed="false">
      <c r="A530" s="22" t="str">
        <f aca="false">IF($C530="","","R"&amp;TEXT(ROW()-4,"00000"))</f>
        <v/>
      </c>
      <c r="B530" s="21"/>
      <c r="C530" s="19"/>
      <c r="D530" s="22" t="str">
        <f aca="false">IF($C530="","",IFERROR(INDEX(Asset_Register!$C$5:$C$1000,MATCH($C530,Asset_Register!$A$5:$A$1000,0)),"Not in register"))</f>
        <v/>
      </c>
      <c r="E530" s="22" t="str">
        <f aca="false">IF($C530="","",IFERROR(INDEX(Asset_Register!$D$5:$D$1000,MATCH($C530,Asset_Register!$A$5:$A$1000,0)),"Not in register"))</f>
        <v/>
      </c>
      <c r="F530" s="22" t="str">
        <f aca="false">IF($C530="","",IFERROR(INDEX(Asset_Register!$R$5:$R$1000,MATCH($C530,Asset_Register!$A$5:$A$1000,0)),"Not in register"))</f>
        <v/>
      </c>
      <c r="G530" s="22" t="str">
        <f aca="false">IF($C530="","",IFERROR(INDEX(Asset_Register!$Q$5:$Q$1000,MATCH($C530,Asset_Register!$A$5:$A$1000,0)),"Not in register"))</f>
        <v/>
      </c>
      <c r="H530" s="19"/>
      <c r="I530" s="19"/>
      <c r="J530" s="6"/>
      <c r="K530" s="19"/>
      <c r="L530" s="19"/>
      <c r="M530" s="19"/>
      <c r="N530" s="19"/>
      <c r="O530" s="19"/>
      <c r="P530" s="19"/>
      <c r="Q530" s="22" t="str">
        <f aca="false">IF($C530="","",IF($P530&lt;&gt;"",$P530,IF(AND(ISNUMBER($K530),ISNUMBER($M530),ISNUMBER($N530)),IF($O530="Lower is worse",IF($K530&lt;=$N530,"Danger",IF($K530&lt;=$M530,"Alert","OK")),IF($K530&gt;=$N530,"Danger",IF($K530&gt;=$M530,"Alert","OK"))),"Not set")))</f>
        <v/>
      </c>
      <c r="R530" s="22" t="str">
        <f aca="false">IF(OR($Q530="",$Q530="Not set"),"",MATCH($Q530,Lists!$F$2:$F$4,0)-1)</f>
        <v/>
      </c>
      <c r="S530" s="6"/>
      <c r="T530" s="6"/>
      <c r="U530" s="22" t="str">
        <f aca="false">IF(OR($Q530="",$Q530="OK",$Q530="Not set",NOT(ISNUMBER($G530))),"",ROUND($G530*IF($Q530="Danger",Lists!$M$15,Lists!$M$16),0))</f>
        <v/>
      </c>
      <c r="V530" s="22" t="str">
        <f aca="false">IF($U530="","",IF(OR($Q530="Danger",$U530&gt;=Lists!$M$10),"P1",IF($U530&gt;=Lists!$M$11,"P2","P3")))</f>
        <v/>
      </c>
      <c r="W530" s="24" t="str">
        <f aca="false">IF(OR($V530="",$B530=""),"",$B530+INDEX(Lists!$N$10:$N$12,MATCH($V530,Lists!$L$10:$L$12,0)))</f>
        <v/>
      </c>
      <c r="X530" s="19"/>
      <c r="Y530" s="19"/>
      <c r="Z530" s="19"/>
      <c r="AA530" s="21"/>
      <c r="AB530" s="19"/>
      <c r="AC530" s="22" t="str">
        <f aca="true">IF(OR($U530="",$B530=""),"",IF($AA530&lt;&gt;"",$AA530-$B530,TODAY()-$B530))</f>
        <v/>
      </c>
      <c r="AD530" s="22" t="str">
        <f aca="true">IF($W530="","",IF($Y530="Closed",IF($AA530="","Closed",IF($AA530&lt;=$W530,"Closed on time","Closed late")),IF(TODAY()&gt;$W530,"Overdue","Within time")))</f>
        <v/>
      </c>
      <c r="AE530" s="6"/>
      <c r="AF530" s="19"/>
      <c r="AG530" s="19"/>
      <c r="AH530" s="19"/>
      <c r="AI530" s="19"/>
      <c r="AJ530" s="19"/>
    </row>
    <row r="531" customFormat="false" ht="15" hidden="false" customHeight="false" outlineLevel="0" collapsed="false">
      <c r="A531" s="22" t="str">
        <f aca="false">IF($C531="","","R"&amp;TEXT(ROW()-4,"00000"))</f>
        <v/>
      </c>
      <c r="B531" s="21"/>
      <c r="C531" s="19"/>
      <c r="D531" s="22" t="str">
        <f aca="false">IF($C531="","",IFERROR(INDEX(Asset_Register!$C$5:$C$1000,MATCH($C531,Asset_Register!$A$5:$A$1000,0)),"Not in register"))</f>
        <v/>
      </c>
      <c r="E531" s="22" t="str">
        <f aca="false">IF($C531="","",IFERROR(INDEX(Asset_Register!$D$5:$D$1000,MATCH($C531,Asset_Register!$A$5:$A$1000,0)),"Not in register"))</f>
        <v/>
      </c>
      <c r="F531" s="22" t="str">
        <f aca="false">IF($C531="","",IFERROR(INDEX(Asset_Register!$R$5:$R$1000,MATCH($C531,Asset_Register!$A$5:$A$1000,0)),"Not in register"))</f>
        <v/>
      </c>
      <c r="G531" s="22" t="str">
        <f aca="false">IF($C531="","",IFERROR(INDEX(Asset_Register!$Q$5:$Q$1000,MATCH($C531,Asset_Register!$A$5:$A$1000,0)),"Not in register"))</f>
        <v/>
      </c>
      <c r="H531" s="19"/>
      <c r="I531" s="19"/>
      <c r="J531" s="6"/>
      <c r="K531" s="19"/>
      <c r="L531" s="19"/>
      <c r="M531" s="19"/>
      <c r="N531" s="19"/>
      <c r="O531" s="19"/>
      <c r="P531" s="19"/>
      <c r="Q531" s="22" t="str">
        <f aca="false">IF($C531="","",IF($P531&lt;&gt;"",$P531,IF(AND(ISNUMBER($K531),ISNUMBER($M531),ISNUMBER($N531)),IF($O531="Lower is worse",IF($K531&lt;=$N531,"Danger",IF($K531&lt;=$M531,"Alert","OK")),IF($K531&gt;=$N531,"Danger",IF($K531&gt;=$M531,"Alert","OK"))),"Not set")))</f>
        <v/>
      </c>
      <c r="R531" s="22" t="str">
        <f aca="false">IF(OR($Q531="",$Q531="Not set"),"",MATCH($Q531,Lists!$F$2:$F$4,0)-1)</f>
        <v/>
      </c>
      <c r="S531" s="6"/>
      <c r="T531" s="6"/>
      <c r="U531" s="22" t="str">
        <f aca="false">IF(OR($Q531="",$Q531="OK",$Q531="Not set",NOT(ISNUMBER($G531))),"",ROUND($G531*IF($Q531="Danger",Lists!$M$15,Lists!$M$16),0))</f>
        <v/>
      </c>
      <c r="V531" s="22" t="str">
        <f aca="false">IF($U531="","",IF(OR($Q531="Danger",$U531&gt;=Lists!$M$10),"P1",IF($U531&gt;=Lists!$M$11,"P2","P3")))</f>
        <v/>
      </c>
      <c r="W531" s="24" t="str">
        <f aca="false">IF(OR($V531="",$B531=""),"",$B531+INDEX(Lists!$N$10:$N$12,MATCH($V531,Lists!$L$10:$L$12,0)))</f>
        <v/>
      </c>
      <c r="X531" s="19"/>
      <c r="Y531" s="19"/>
      <c r="Z531" s="19"/>
      <c r="AA531" s="21"/>
      <c r="AB531" s="19"/>
      <c r="AC531" s="22" t="str">
        <f aca="true">IF(OR($U531="",$B531=""),"",IF($AA531&lt;&gt;"",$AA531-$B531,TODAY()-$B531))</f>
        <v/>
      </c>
      <c r="AD531" s="22" t="str">
        <f aca="true">IF($W531="","",IF($Y531="Closed",IF($AA531="","Closed",IF($AA531&lt;=$W531,"Closed on time","Closed late")),IF(TODAY()&gt;$W531,"Overdue","Within time")))</f>
        <v/>
      </c>
      <c r="AE531" s="6"/>
      <c r="AF531" s="19"/>
      <c r="AG531" s="19"/>
      <c r="AH531" s="19"/>
      <c r="AI531" s="19"/>
      <c r="AJ531" s="19"/>
    </row>
    <row r="532" customFormat="false" ht="15" hidden="false" customHeight="false" outlineLevel="0" collapsed="false">
      <c r="A532" s="22" t="str">
        <f aca="false">IF($C532="","","R"&amp;TEXT(ROW()-4,"00000"))</f>
        <v/>
      </c>
      <c r="B532" s="21"/>
      <c r="C532" s="19"/>
      <c r="D532" s="22" t="str">
        <f aca="false">IF($C532="","",IFERROR(INDEX(Asset_Register!$C$5:$C$1000,MATCH($C532,Asset_Register!$A$5:$A$1000,0)),"Not in register"))</f>
        <v/>
      </c>
      <c r="E532" s="22" t="str">
        <f aca="false">IF($C532="","",IFERROR(INDEX(Asset_Register!$D$5:$D$1000,MATCH($C532,Asset_Register!$A$5:$A$1000,0)),"Not in register"))</f>
        <v/>
      </c>
      <c r="F532" s="22" t="str">
        <f aca="false">IF($C532="","",IFERROR(INDEX(Asset_Register!$R$5:$R$1000,MATCH($C532,Asset_Register!$A$5:$A$1000,0)),"Not in register"))</f>
        <v/>
      </c>
      <c r="G532" s="22" t="str">
        <f aca="false">IF($C532="","",IFERROR(INDEX(Asset_Register!$Q$5:$Q$1000,MATCH($C532,Asset_Register!$A$5:$A$1000,0)),"Not in register"))</f>
        <v/>
      </c>
      <c r="H532" s="19"/>
      <c r="I532" s="19"/>
      <c r="J532" s="6"/>
      <c r="K532" s="19"/>
      <c r="L532" s="19"/>
      <c r="M532" s="19"/>
      <c r="N532" s="19"/>
      <c r="O532" s="19"/>
      <c r="P532" s="19"/>
      <c r="Q532" s="22" t="str">
        <f aca="false">IF($C532="","",IF($P532&lt;&gt;"",$P532,IF(AND(ISNUMBER($K532),ISNUMBER($M532),ISNUMBER($N532)),IF($O532="Lower is worse",IF($K532&lt;=$N532,"Danger",IF($K532&lt;=$M532,"Alert","OK")),IF($K532&gt;=$N532,"Danger",IF($K532&gt;=$M532,"Alert","OK"))),"Not set")))</f>
        <v/>
      </c>
      <c r="R532" s="22" t="str">
        <f aca="false">IF(OR($Q532="",$Q532="Not set"),"",MATCH($Q532,Lists!$F$2:$F$4,0)-1)</f>
        <v/>
      </c>
      <c r="S532" s="6"/>
      <c r="T532" s="6"/>
      <c r="U532" s="22" t="str">
        <f aca="false">IF(OR($Q532="",$Q532="OK",$Q532="Not set",NOT(ISNUMBER($G532))),"",ROUND($G532*IF($Q532="Danger",Lists!$M$15,Lists!$M$16),0))</f>
        <v/>
      </c>
      <c r="V532" s="22" t="str">
        <f aca="false">IF($U532="","",IF(OR($Q532="Danger",$U532&gt;=Lists!$M$10),"P1",IF($U532&gt;=Lists!$M$11,"P2","P3")))</f>
        <v/>
      </c>
      <c r="W532" s="24" t="str">
        <f aca="false">IF(OR($V532="",$B532=""),"",$B532+INDEX(Lists!$N$10:$N$12,MATCH($V532,Lists!$L$10:$L$12,0)))</f>
        <v/>
      </c>
      <c r="X532" s="19"/>
      <c r="Y532" s="19"/>
      <c r="Z532" s="19"/>
      <c r="AA532" s="21"/>
      <c r="AB532" s="19"/>
      <c r="AC532" s="22" t="str">
        <f aca="true">IF(OR($U532="",$B532=""),"",IF($AA532&lt;&gt;"",$AA532-$B532,TODAY()-$B532))</f>
        <v/>
      </c>
      <c r="AD532" s="22" t="str">
        <f aca="true">IF($W532="","",IF($Y532="Closed",IF($AA532="","Closed",IF($AA532&lt;=$W532,"Closed on time","Closed late")),IF(TODAY()&gt;$W532,"Overdue","Within time")))</f>
        <v/>
      </c>
      <c r="AE532" s="6"/>
      <c r="AF532" s="19"/>
      <c r="AG532" s="19"/>
      <c r="AH532" s="19"/>
      <c r="AI532" s="19"/>
      <c r="AJ532" s="19"/>
    </row>
    <row r="533" customFormat="false" ht="15" hidden="false" customHeight="false" outlineLevel="0" collapsed="false">
      <c r="A533" s="22" t="str">
        <f aca="false">IF($C533="","","R"&amp;TEXT(ROW()-4,"00000"))</f>
        <v/>
      </c>
      <c r="B533" s="21"/>
      <c r="C533" s="19"/>
      <c r="D533" s="22" t="str">
        <f aca="false">IF($C533="","",IFERROR(INDEX(Asset_Register!$C$5:$C$1000,MATCH($C533,Asset_Register!$A$5:$A$1000,0)),"Not in register"))</f>
        <v/>
      </c>
      <c r="E533" s="22" t="str">
        <f aca="false">IF($C533="","",IFERROR(INDEX(Asset_Register!$D$5:$D$1000,MATCH($C533,Asset_Register!$A$5:$A$1000,0)),"Not in register"))</f>
        <v/>
      </c>
      <c r="F533" s="22" t="str">
        <f aca="false">IF($C533="","",IFERROR(INDEX(Asset_Register!$R$5:$R$1000,MATCH($C533,Asset_Register!$A$5:$A$1000,0)),"Not in register"))</f>
        <v/>
      </c>
      <c r="G533" s="22" t="str">
        <f aca="false">IF($C533="","",IFERROR(INDEX(Asset_Register!$Q$5:$Q$1000,MATCH($C533,Asset_Register!$A$5:$A$1000,0)),"Not in register"))</f>
        <v/>
      </c>
      <c r="H533" s="19"/>
      <c r="I533" s="19"/>
      <c r="J533" s="6"/>
      <c r="K533" s="19"/>
      <c r="L533" s="19"/>
      <c r="M533" s="19"/>
      <c r="N533" s="19"/>
      <c r="O533" s="19"/>
      <c r="P533" s="19"/>
      <c r="Q533" s="22" t="str">
        <f aca="false">IF($C533="","",IF($P533&lt;&gt;"",$P533,IF(AND(ISNUMBER($K533),ISNUMBER($M533),ISNUMBER($N533)),IF($O533="Lower is worse",IF($K533&lt;=$N533,"Danger",IF($K533&lt;=$M533,"Alert","OK")),IF($K533&gt;=$N533,"Danger",IF($K533&gt;=$M533,"Alert","OK"))),"Not set")))</f>
        <v/>
      </c>
      <c r="R533" s="22" t="str">
        <f aca="false">IF(OR($Q533="",$Q533="Not set"),"",MATCH($Q533,Lists!$F$2:$F$4,0)-1)</f>
        <v/>
      </c>
      <c r="S533" s="6"/>
      <c r="T533" s="6"/>
      <c r="U533" s="22" t="str">
        <f aca="false">IF(OR($Q533="",$Q533="OK",$Q533="Not set",NOT(ISNUMBER($G533))),"",ROUND($G533*IF($Q533="Danger",Lists!$M$15,Lists!$M$16),0))</f>
        <v/>
      </c>
      <c r="V533" s="22" t="str">
        <f aca="false">IF($U533="","",IF(OR($Q533="Danger",$U533&gt;=Lists!$M$10),"P1",IF($U533&gt;=Lists!$M$11,"P2","P3")))</f>
        <v/>
      </c>
      <c r="W533" s="24" t="str">
        <f aca="false">IF(OR($V533="",$B533=""),"",$B533+INDEX(Lists!$N$10:$N$12,MATCH($V533,Lists!$L$10:$L$12,0)))</f>
        <v/>
      </c>
      <c r="X533" s="19"/>
      <c r="Y533" s="19"/>
      <c r="Z533" s="19"/>
      <c r="AA533" s="21"/>
      <c r="AB533" s="19"/>
      <c r="AC533" s="22" t="str">
        <f aca="true">IF(OR($U533="",$B533=""),"",IF($AA533&lt;&gt;"",$AA533-$B533,TODAY()-$B533))</f>
        <v/>
      </c>
      <c r="AD533" s="22" t="str">
        <f aca="true">IF($W533="","",IF($Y533="Closed",IF($AA533="","Closed",IF($AA533&lt;=$W533,"Closed on time","Closed late")),IF(TODAY()&gt;$W533,"Overdue","Within time")))</f>
        <v/>
      </c>
      <c r="AE533" s="6"/>
      <c r="AF533" s="19"/>
      <c r="AG533" s="19"/>
      <c r="AH533" s="19"/>
      <c r="AI533" s="19"/>
      <c r="AJ533" s="19"/>
    </row>
    <row r="534" customFormat="false" ht="15" hidden="false" customHeight="false" outlineLevel="0" collapsed="false">
      <c r="A534" s="22" t="str">
        <f aca="false">IF($C534="","","R"&amp;TEXT(ROW()-4,"00000"))</f>
        <v/>
      </c>
      <c r="B534" s="21"/>
      <c r="C534" s="19"/>
      <c r="D534" s="22" t="str">
        <f aca="false">IF($C534="","",IFERROR(INDEX(Asset_Register!$C$5:$C$1000,MATCH($C534,Asset_Register!$A$5:$A$1000,0)),"Not in register"))</f>
        <v/>
      </c>
      <c r="E534" s="22" t="str">
        <f aca="false">IF($C534="","",IFERROR(INDEX(Asset_Register!$D$5:$D$1000,MATCH($C534,Asset_Register!$A$5:$A$1000,0)),"Not in register"))</f>
        <v/>
      </c>
      <c r="F534" s="22" t="str">
        <f aca="false">IF($C534="","",IFERROR(INDEX(Asset_Register!$R$5:$R$1000,MATCH($C534,Asset_Register!$A$5:$A$1000,0)),"Not in register"))</f>
        <v/>
      </c>
      <c r="G534" s="22" t="str">
        <f aca="false">IF($C534="","",IFERROR(INDEX(Asset_Register!$Q$5:$Q$1000,MATCH($C534,Asset_Register!$A$5:$A$1000,0)),"Not in register"))</f>
        <v/>
      </c>
      <c r="H534" s="19"/>
      <c r="I534" s="19"/>
      <c r="J534" s="6"/>
      <c r="K534" s="19"/>
      <c r="L534" s="19"/>
      <c r="M534" s="19"/>
      <c r="N534" s="19"/>
      <c r="O534" s="19"/>
      <c r="P534" s="19"/>
      <c r="Q534" s="22" t="str">
        <f aca="false">IF($C534="","",IF($P534&lt;&gt;"",$P534,IF(AND(ISNUMBER($K534),ISNUMBER($M534),ISNUMBER($N534)),IF($O534="Lower is worse",IF($K534&lt;=$N534,"Danger",IF($K534&lt;=$M534,"Alert","OK")),IF($K534&gt;=$N534,"Danger",IF($K534&gt;=$M534,"Alert","OK"))),"Not set")))</f>
        <v/>
      </c>
      <c r="R534" s="22" t="str">
        <f aca="false">IF(OR($Q534="",$Q534="Not set"),"",MATCH($Q534,Lists!$F$2:$F$4,0)-1)</f>
        <v/>
      </c>
      <c r="S534" s="6"/>
      <c r="T534" s="6"/>
      <c r="U534" s="22" t="str">
        <f aca="false">IF(OR($Q534="",$Q534="OK",$Q534="Not set",NOT(ISNUMBER($G534))),"",ROUND($G534*IF($Q534="Danger",Lists!$M$15,Lists!$M$16),0))</f>
        <v/>
      </c>
      <c r="V534" s="22" t="str">
        <f aca="false">IF($U534="","",IF(OR($Q534="Danger",$U534&gt;=Lists!$M$10),"P1",IF($U534&gt;=Lists!$M$11,"P2","P3")))</f>
        <v/>
      </c>
      <c r="W534" s="24" t="str">
        <f aca="false">IF(OR($V534="",$B534=""),"",$B534+INDEX(Lists!$N$10:$N$12,MATCH($V534,Lists!$L$10:$L$12,0)))</f>
        <v/>
      </c>
      <c r="X534" s="19"/>
      <c r="Y534" s="19"/>
      <c r="Z534" s="19"/>
      <c r="AA534" s="21"/>
      <c r="AB534" s="19"/>
      <c r="AC534" s="22" t="str">
        <f aca="true">IF(OR($U534="",$B534=""),"",IF($AA534&lt;&gt;"",$AA534-$B534,TODAY()-$B534))</f>
        <v/>
      </c>
      <c r="AD534" s="22" t="str">
        <f aca="true">IF($W534="","",IF($Y534="Closed",IF($AA534="","Closed",IF($AA534&lt;=$W534,"Closed on time","Closed late")),IF(TODAY()&gt;$W534,"Overdue","Within time")))</f>
        <v/>
      </c>
      <c r="AE534" s="6"/>
      <c r="AF534" s="19"/>
      <c r="AG534" s="19"/>
      <c r="AH534" s="19"/>
      <c r="AI534" s="19"/>
      <c r="AJ534" s="19"/>
    </row>
    <row r="535" customFormat="false" ht="15" hidden="false" customHeight="false" outlineLevel="0" collapsed="false">
      <c r="A535" s="22" t="str">
        <f aca="false">IF($C535="","","R"&amp;TEXT(ROW()-4,"00000"))</f>
        <v/>
      </c>
      <c r="B535" s="21"/>
      <c r="C535" s="19"/>
      <c r="D535" s="22" t="str">
        <f aca="false">IF($C535="","",IFERROR(INDEX(Asset_Register!$C$5:$C$1000,MATCH($C535,Asset_Register!$A$5:$A$1000,0)),"Not in register"))</f>
        <v/>
      </c>
      <c r="E535" s="22" t="str">
        <f aca="false">IF($C535="","",IFERROR(INDEX(Asset_Register!$D$5:$D$1000,MATCH($C535,Asset_Register!$A$5:$A$1000,0)),"Not in register"))</f>
        <v/>
      </c>
      <c r="F535" s="22" t="str">
        <f aca="false">IF($C535="","",IFERROR(INDEX(Asset_Register!$R$5:$R$1000,MATCH($C535,Asset_Register!$A$5:$A$1000,0)),"Not in register"))</f>
        <v/>
      </c>
      <c r="G535" s="22" t="str">
        <f aca="false">IF($C535="","",IFERROR(INDEX(Asset_Register!$Q$5:$Q$1000,MATCH($C535,Asset_Register!$A$5:$A$1000,0)),"Not in register"))</f>
        <v/>
      </c>
      <c r="H535" s="19"/>
      <c r="I535" s="19"/>
      <c r="J535" s="6"/>
      <c r="K535" s="19"/>
      <c r="L535" s="19"/>
      <c r="M535" s="19"/>
      <c r="N535" s="19"/>
      <c r="O535" s="19"/>
      <c r="P535" s="19"/>
      <c r="Q535" s="22" t="str">
        <f aca="false">IF($C535="","",IF($P535&lt;&gt;"",$P535,IF(AND(ISNUMBER($K535),ISNUMBER($M535),ISNUMBER($N535)),IF($O535="Lower is worse",IF($K535&lt;=$N535,"Danger",IF($K535&lt;=$M535,"Alert","OK")),IF($K535&gt;=$N535,"Danger",IF($K535&gt;=$M535,"Alert","OK"))),"Not set")))</f>
        <v/>
      </c>
      <c r="R535" s="22" t="str">
        <f aca="false">IF(OR($Q535="",$Q535="Not set"),"",MATCH($Q535,Lists!$F$2:$F$4,0)-1)</f>
        <v/>
      </c>
      <c r="S535" s="6"/>
      <c r="T535" s="6"/>
      <c r="U535" s="22" t="str">
        <f aca="false">IF(OR($Q535="",$Q535="OK",$Q535="Not set",NOT(ISNUMBER($G535))),"",ROUND($G535*IF($Q535="Danger",Lists!$M$15,Lists!$M$16),0))</f>
        <v/>
      </c>
      <c r="V535" s="22" t="str">
        <f aca="false">IF($U535="","",IF(OR($Q535="Danger",$U535&gt;=Lists!$M$10),"P1",IF($U535&gt;=Lists!$M$11,"P2","P3")))</f>
        <v/>
      </c>
      <c r="W535" s="24" t="str">
        <f aca="false">IF(OR($V535="",$B535=""),"",$B535+INDEX(Lists!$N$10:$N$12,MATCH($V535,Lists!$L$10:$L$12,0)))</f>
        <v/>
      </c>
      <c r="X535" s="19"/>
      <c r="Y535" s="19"/>
      <c r="Z535" s="19"/>
      <c r="AA535" s="21"/>
      <c r="AB535" s="19"/>
      <c r="AC535" s="22" t="str">
        <f aca="true">IF(OR($U535="",$B535=""),"",IF($AA535&lt;&gt;"",$AA535-$B535,TODAY()-$B535))</f>
        <v/>
      </c>
      <c r="AD535" s="22" t="str">
        <f aca="true">IF($W535="","",IF($Y535="Closed",IF($AA535="","Closed",IF($AA535&lt;=$W535,"Closed on time","Closed late")),IF(TODAY()&gt;$W535,"Overdue","Within time")))</f>
        <v/>
      </c>
      <c r="AE535" s="6"/>
      <c r="AF535" s="19"/>
      <c r="AG535" s="19"/>
      <c r="AH535" s="19"/>
      <c r="AI535" s="19"/>
      <c r="AJ535" s="19"/>
    </row>
    <row r="536" customFormat="false" ht="15" hidden="false" customHeight="false" outlineLevel="0" collapsed="false">
      <c r="A536" s="22" t="str">
        <f aca="false">IF($C536="","","R"&amp;TEXT(ROW()-4,"00000"))</f>
        <v/>
      </c>
      <c r="B536" s="21"/>
      <c r="C536" s="19"/>
      <c r="D536" s="22" t="str">
        <f aca="false">IF($C536="","",IFERROR(INDEX(Asset_Register!$C$5:$C$1000,MATCH($C536,Asset_Register!$A$5:$A$1000,0)),"Not in register"))</f>
        <v/>
      </c>
      <c r="E536" s="22" t="str">
        <f aca="false">IF($C536="","",IFERROR(INDEX(Asset_Register!$D$5:$D$1000,MATCH($C536,Asset_Register!$A$5:$A$1000,0)),"Not in register"))</f>
        <v/>
      </c>
      <c r="F536" s="22" t="str">
        <f aca="false">IF($C536="","",IFERROR(INDEX(Asset_Register!$R$5:$R$1000,MATCH($C536,Asset_Register!$A$5:$A$1000,0)),"Not in register"))</f>
        <v/>
      </c>
      <c r="G536" s="22" t="str">
        <f aca="false">IF($C536="","",IFERROR(INDEX(Asset_Register!$Q$5:$Q$1000,MATCH($C536,Asset_Register!$A$5:$A$1000,0)),"Not in register"))</f>
        <v/>
      </c>
      <c r="H536" s="19"/>
      <c r="I536" s="19"/>
      <c r="J536" s="6"/>
      <c r="K536" s="19"/>
      <c r="L536" s="19"/>
      <c r="M536" s="19"/>
      <c r="N536" s="19"/>
      <c r="O536" s="19"/>
      <c r="P536" s="19"/>
      <c r="Q536" s="22" t="str">
        <f aca="false">IF($C536="","",IF($P536&lt;&gt;"",$P536,IF(AND(ISNUMBER($K536),ISNUMBER($M536),ISNUMBER($N536)),IF($O536="Lower is worse",IF($K536&lt;=$N536,"Danger",IF($K536&lt;=$M536,"Alert","OK")),IF($K536&gt;=$N536,"Danger",IF($K536&gt;=$M536,"Alert","OK"))),"Not set")))</f>
        <v/>
      </c>
      <c r="R536" s="22" t="str">
        <f aca="false">IF(OR($Q536="",$Q536="Not set"),"",MATCH($Q536,Lists!$F$2:$F$4,0)-1)</f>
        <v/>
      </c>
      <c r="S536" s="6"/>
      <c r="T536" s="6"/>
      <c r="U536" s="22" t="str">
        <f aca="false">IF(OR($Q536="",$Q536="OK",$Q536="Not set",NOT(ISNUMBER($G536))),"",ROUND($G536*IF($Q536="Danger",Lists!$M$15,Lists!$M$16),0))</f>
        <v/>
      </c>
      <c r="V536" s="22" t="str">
        <f aca="false">IF($U536="","",IF(OR($Q536="Danger",$U536&gt;=Lists!$M$10),"P1",IF($U536&gt;=Lists!$M$11,"P2","P3")))</f>
        <v/>
      </c>
      <c r="W536" s="24" t="str">
        <f aca="false">IF(OR($V536="",$B536=""),"",$B536+INDEX(Lists!$N$10:$N$12,MATCH($V536,Lists!$L$10:$L$12,0)))</f>
        <v/>
      </c>
      <c r="X536" s="19"/>
      <c r="Y536" s="19"/>
      <c r="Z536" s="19"/>
      <c r="AA536" s="21"/>
      <c r="AB536" s="19"/>
      <c r="AC536" s="22" t="str">
        <f aca="true">IF(OR($U536="",$B536=""),"",IF($AA536&lt;&gt;"",$AA536-$B536,TODAY()-$B536))</f>
        <v/>
      </c>
      <c r="AD536" s="22" t="str">
        <f aca="true">IF($W536="","",IF($Y536="Closed",IF($AA536="","Closed",IF($AA536&lt;=$W536,"Closed on time","Closed late")),IF(TODAY()&gt;$W536,"Overdue","Within time")))</f>
        <v/>
      </c>
      <c r="AE536" s="6"/>
      <c r="AF536" s="19"/>
      <c r="AG536" s="19"/>
      <c r="AH536" s="19"/>
      <c r="AI536" s="19"/>
      <c r="AJ536" s="19"/>
    </row>
    <row r="537" customFormat="false" ht="15" hidden="false" customHeight="false" outlineLevel="0" collapsed="false">
      <c r="A537" s="22" t="str">
        <f aca="false">IF($C537="","","R"&amp;TEXT(ROW()-4,"00000"))</f>
        <v/>
      </c>
      <c r="B537" s="21"/>
      <c r="C537" s="19"/>
      <c r="D537" s="22" t="str">
        <f aca="false">IF($C537="","",IFERROR(INDEX(Asset_Register!$C$5:$C$1000,MATCH($C537,Asset_Register!$A$5:$A$1000,0)),"Not in register"))</f>
        <v/>
      </c>
      <c r="E537" s="22" t="str">
        <f aca="false">IF($C537="","",IFERROR(INDEX(Asset_Register!$D$5:$D$1000,MATCH($C537,Asset_Register!$A$5:$A$1000,0)),"Not in register"))</f>
        <v/>
      </c>
      <c r="F537" s="22" t="str">
        <f aca="false">IF($C537="","",IFERROR(INDEX(Asset_Register!$R$5:$R$1000,MATCH($C537,Asset_Register!$A$5:$A$1000,0)),"Not in register"))</f>
        <v/>
      </c>
      <c r="G537" s="22" t="str">
        <f aca="false">IF($C537="","",IFERROR(INDEX(Asset_Register!$Q$5:$Q$1000,MATCH($C537,Asset_Register!$A$5:$A$1000,0)),"Not in register"))</f>
        <v/>
      </c>
      <c r="H537" s="19"/>
      <c r="I537" s="19"/>
      <c r="J537" s="6"/>
      <c r="K537" s="19"/>
      <c r="L537" s="19"/>
      <c r="M537" s="19"/>
      <c r="N537" s="19"/>
      <c r="O537" s="19"/>
      <c r="P537" s="19"/>
      <c r="Q537" s="22" t="str">
        <f aca="false">IF($C537="","",IF($P537&lt;&gt;"",$P537,IF(AND(ISNUMBER($K537),ISNUMBER($M537),ISNUMBER($N537)),IF($O537="Lower is worse",IF($K537&lt;=$N537,"Danger",IF($K537&lt;=$M537,"Alert","OK")),IF($K537&gt;=$N537,"Danger",IF($K537&gt;=$M537,"Alert","OK"))),"Not set")))</f>
        <v/>
      </c>
      <c r="R537" s="22" t="str">
        <f aca="false">IF(OR($Q537="",$Q537="Not set"),"",MATCH($Q537,Lists!$F$2:$F$4,0)-1)</f>
        <v/>
      </c>
      <c r="S537" s="6"/>
      <c r="T537" s="6"/>
      <c r="U537" s="22" t="str">
        <f aca="false">IF(OR($Q537="",$Q537="OK",$Q537="Not set",NOT(ISNUMBER($G537))),"",ROUND($G537*IF($Q537="Danger",Lists!$M$15,Lists!$M$16),0))</f>
        <v/>
      </c>
      <c r="V537" s="22" t="str">
        <f aca="false">IF($U537="","",IF(OR($Q537="Danger",$U537&gt;=Lists!$M$10),"P1",IF($U537&gt;=Lists!$M$11,"P2","P3")))</f>
        <v/>
      </c>
      <c r="W537" s="24" t="str">
        <f aca="false">IF(OR($V537="",$B537=""),"",$B537+INDEX(Lists!$N$10:$N$12,MATCH($V537,Lists!$L$10:$L$12,0)))</f>
        <v/>
      </c>
      <c r="X537" s="19"/>
      <c r="Y537" s="19"/>
      <c r="Z537" s="19"/>
      <c r="AA537" s="21"/>
      <c r="AB537" s="19"/>
      <c r="AC537" s="22" t="str">
        <f aca="true">IF(OR($U537="",$B537=""),"",IF($AA537&lt;&gt;"",$AA537-$B537,TODAY()-$B537))</f>
        <v/>
      </c>
      <c r="AD537" s="22" t="str">
        <f aca="true">IF($W537="","",IF($Y537="Closed",IF($AA537="","Closed",IF($AA537&lt;=$W537,"Closed on time","Closed late")),IF(TODAY()&gt;$W537,"Overdue","Within time")))</f>
        <v/>
      </c>
      <c r="AE537" s="6"/>
      <c r="AF537" s="19"/>
      <c r="AG537" s="19"/>
      <c r="AH537" s="19"/>
      <c r="AI537" s="19"/>
      <c r="AJ537" s="19"/>
    </row>
    <row r="538" customFormat="false" ht="15" hidden="false" customHeight="false" outlineLevel="0" collapsed="false">
      <c r="A538" s="22" t="str">
        <f aca="false">IF($C538="","","R"&amp;TEXT(ROW()-4,"00000"))</f>
        <v/>
      </c>
      <c r="B538" s="21"/>
      <c r="C538" s="19"/>
      <c r="D538" s="22" t="str">
        <f aca="false">IF($C538="","",IFERROR(INDEX(Asset_Register!$C$5:$C$1000,MATCH($C538,Asset_Register!$A$5:$A$1000,0)),"Not in register"))</f>
        <v/>
      </c>
      <c r="E538" s="22" t="str">
        <f aca="false">IF($C538="","",IFERROR(INDEX(Asset_Register!$D$5:$D$1000,MATCH($C538,Asset_Register!$A$5:$A$1000,0)),"Not in register"))</f>
        <v/>
      </c>
      <c r="F538" s="22" t="str">
        <f aca="false">IF($C538="","",IFERROR(INDEX(Asset_Register!$R$5:$R$1000,MATCH($C538,Asset_Register!$A$5:$A$1000,0)),"Not in register"))</f>
        <v/>
      </c>
      <c r="G538" s="22" t="str">
        <f aca="false">IF($C538="","",IFERROR(INDEX(Asset_Register!$Q$5:$Q$1000,MATCH($C538,Asset_Register!$A$5:$A$1000,0)),"Not in register"))</f>
        <v/>
      </c>
      <c r="H538" s="19"/>
      <c r="I538" s="19"/>
      <c r="J538" s="6"/>
      <c r="K538" s="19"/>
      <c r="L538" s="19"/>
      <c r="M538" s="19"/>
      <c r="N538" s="19"/>
      <c r="O538" s="19"/>
      <c r="P538" s="19"/>
      <c r="Q538" s="22" t="str">
        <f aca="false">IF($C538="","",IF($P538&lt;&gt;"",$P538,IF(AND(ISNUMBER($K538),ISNUMBER($M538),ISNUMBER($N538)),IF($O538="Lower is worse",IF($K538&lt;=$N538,"Danger",IF($K538&lt;=$M538,"Alert","OK")),IF($K538&gt;=$N538,"Danger",IF($K538&gt;=$M538,"Alert","OK"))),"Not set")))</f>
        <v/>
      </c>
      <c r="R538" s="22" t="str">
        <f aca="false">IF(OR($Q538="",$Q538="Not set"),"",MATCH($Q538,Lists!$F$2:$F$4,0)-1)</f>
        <v/>
      </c>
      <c r="S538" s="6"/>
      <c r="T538" s="6"/>
      <c r="U538" s="22" t="str">
        <f aca="false">IF(OR($Q538="",$Q538="OK",$Q538="Not set",NOT(ISNUMBER($G538))),"",ROUND($G538*IF($Q538="Danger",Lists!$M$15,Lists!$M$16),0))</f>
        <v/>
      </c>
      <c r="V538" s="22" t="str">
        <f aca="false">IF($U538="","",IF(OR($Q538="Danger",$U538&gt;=Lists!$M$10),"P1",IF($U538&gt;=Lists!$M$11,"P2","P3")))</f>
        <v/>
      </c>
      <c r="W538" s="24" t="str">
        <f aca="false">IF(OR($V538="",$B538=""),"",$B538+INDEX(Lists!$N$10:$N$12,MATCH($V538,Lists!$L$10:$L$12,0)))</f>
        <v/>
      </c>
      <c r="X538" s="19"/>
      <c r="Y538" s="19"/>
      <c r="Z538" s="19"/>
      <c r="AA538" s="21"/>
      <c r="AB538" s="19"/>
      <c r="AC538" s="22" t="str">
        <f aca="true">IF(OR($U538="",$B538=""),"",IF($AA538&lt;&gt;"",$AA538-$B538,TODAY()-$B538))</f>
        <v/>
      </c>
      <c r="AD538" s="22" t="str">
        <f aca="true">IF($W538="","",IF($Y538="Closed",IF($AA538="","Closed",IF($AA538&lt;=$W538,"Closed on time","Closed late")),IF(TODAY()&gt;$W538,"Overdue","Within time")))</f>
        <v/>
      </c>
      <c r="AE538" s="6"/>
      <c r="AF538" s="19"/>
      <c r="AG538" s="19"/>
      <c r="AH538" s="19"/>
      <c r="AI538" s="19"/>
      <c r="AJ538" s="19"/>
    </row>
    <row r="539" customFormat="false" ht="15" hidden="false" customHeight="false" outlineLevel="0" collapsed="false">
      <c r="A539" s="22" t="str">
        <f aca="false">IF($C539="","","R"&amp;TEXT(ROW()-4,"00000"))</f>
        <v/>
      </c>
      <c r="B539" s="21"/>
      <c r="C539" s="19"/>
      <c r="D539" s="22" t="str">
        <f aca="false">IF($C539="","",IFERROR(INDEX(Asset_Register!$C$5:$C$1000,MATCH($C539,Asset_Register!$A$5:$A$1000,0)),"Not in register"))</f>
        <v/>
      </c>
      <c r="E539" s="22" t="str">
        <f aca="false">IF($C539="","",IFERROR(INDEX(Asset_Register!$D$5:$D$1000,MATCH($C539,Asset_Register!$A$5:$A$1000,0)),"Not in register"))</f>
        <v/>
      </c>
      <c r="F539" s="22" t="str">
        <f aca="false">IF($C539="","",IFERROR(INDEX(Asset_Register!$R$5:$R$1000,MATCH($C539,Asset_Register!$A$5:$A$1000,0)),"Not in register"))</f>
        <v/>
      </c>
      <c r="G539" s="22" t="str">
        <f aca="false">IF($C539="","",IFERROR(INDEX(Asset_Register!$Q$5:$Q$1000,MATCH($C539,Asset_Register!$A$5:$A$1000,0)),"Not in register"))</f>
        <v/>
      </c>
      <c r="H539" s="19"/>
      <c r="I539" s="19"/>
      <c r="J539" s="6"/>
      <c r="K539" s="19"/>
      <c r="L539" s="19"/>
      <c r="M539" s="19"/>
      <c r="N539" s="19"/>
      <c r="O539" s="19"/>
      <c r="P539" s="19"/>
      <c r="Q539" s="22" t="str">
        <f aca="false">IF($C539="","",IF($P539&lt;&gt;"",$P539,IF(AND(ISNUMBER($K539),ISNUMBER($M539),ISNUMBER($N539)),IF($O539="Lower is worse",IF($K539&lt;=$N539,"Danger",IF($K539&lt;=$M539,"Alert","OK")),IF($K539&gt;=$N539,"Danger",IF($K539&gt;=$M539,"Alert","OK"))),"Not set")))</f>
        <v/>
      </c>
      <c r="R539" s="22" t="str">
        <f aca="false">IF(OR($Q539="",$Q539="Not set"),"",MATCH($Q539,Lists!$F$2:$F$4,0)-1)</f>
        <v/>
      </c>
      <c r="S539" s="6"/>
      <c r="T539" s="6"/>
      <c r="U539" s="22" t="str">
        <f aca="false">IF(OR($Q539="",$Q539="OK",$Q539="Not set",NOT(ISNUMBER($G539))),"",ROUND($G539*IF($Q539="Danger",Lists!$M$15,Lists!$M$16),0))</f>
        <v/>
      </c>
      <c r="V539" s="22" t="str">
        <f aca="false">IF($U539="","",IF(OR($Q539="Danger",$U539&gt;=Lists!$M$10),"P1",IF($U539&gt;=Lists!$M$11,"P2","P3")))</f>
        <v/>
      </c>
      <c r="W539" s="24" t="str">
        <f aca="false">IF(OR($V539="",$B539=""),"",$B539+INDEX(Lists!$N$10:$N$12,MATCH($V539,Lists!$L$10:$L$12,0)))</f>
        <v/>
      </c>
      <c r="X539" s="19"/>
      <c r="Y539" s="19"/>
      <c r="Z539" s="19"/>
      <c r="AA539" s="21"/>
      <c r="AB539" s="19"/>
      <c r="AC539" s="22" t="str">
        <f aca="true">IF(OR($U539="",$B539=""),"",IF($AA539&lt;&gt;"",$AA539-$B539,TODAY()-$B539))</f>
        <v/>
      </c>
      <c r="AD539" s="22" t="str">
        <f aca="true">IF($W539="","",IF($Y539="Closed",IF($AA539="","Closed",IF($AA539&lt;=$W539,"Closed on time","Closed late")),IF(TODAY()&gt;$W539,"Overdue","Within time")))</f>
        <v/>
      </c>
      <c r="AE539" s="6"/>
      <c r="AF539" s="19"/>
      <c r="AG539" s="19"/>
      <c r="AH539" s="19"/>
      <c r="AI539" s="19"/>
      <c r="AJ539" s="19"/>
    </row>
    <row r="540" customFormat="false" ht="15" hidden="false" customHeight="false" outlineLevel="0" collapsed="false">
      <c r="A540" s="22" t="str">
        <f aca="false">IF($C540="","","R"&amp;TEXT(ROW()-4,"00000"))</f>
        <v/>
      </c>
      <c r="B540" s="21"/>
      <c r="C540" s="19"/>
      <c r="D540" s="22" t="str">
        <f aca="false">IF($C540="","",IFERROR(INDEX(Asset_Register!$C$5:$C$1000,MATCH($C540,Asset_Register!$A$5:$A$1000,0)),"Not in register"))</f>
        <v/>
      </c>
      <c r="E540" s="22" t="str">
        <f aca="false">IF($C540="","",IFERROR(INDEX(Asset_Register!$D$5:$D$1000,MATCH($C540,Asset_Register!$A$5:$A$1000,0)),"Not in register"))</f>
        <v/>
      </c>
      <c r="F540" s="22" t="str">
        <f aca="false">IF($C540="","",IFERROR(INDEX(Asset_Register!$R$5:$R$1000,MATCH($C540,Asset_Register!$A$5:$A$1000,0)),"Not in register"))</f>
        <v/>
      </c>
      <c r="G540" s="22" t="str">
        <f aca="false">IF($C540="","",IFERROR(INDEX(Asset_Register!$Q$5:$Q$1000,MATCH($C540,Asset_Register!$A$5:$A$1000,0)),"Not in register"))</f>
        <v/>
      </c>
      <c r="H540" s="19"/>
      <c r="I540" s="19"/>
      <c r="J540" s="6"/>
      <c r="K540" s="19"/>
      <c r="L540" s="19"/>
      <c r="M540" s="19"/>
      <c r="N540" s="19"/>
      <c r="O540" s="19"/>
      <c r="P540" s="19"/>
      <c r="Q540" s="22" t="str">
        <f aca="false">IF($C540="","",IF($P540&lt;&gt;"",$P540,IF(AND(ISNUMBER($K540),ISNUMBER($M540),ISNUMBER($N540)),IF($O540="Lower is worse",IF($K540&lt;=$N540,"Danger",IF($K540&lt;=$M540,"Alert","OK")),IF($K540&gt;=$N540,"Danger",IF($K540&gt;=$M540,"Alert","OK"))),"Not set")))</f>
        <v/>
      </c>
      <c r="R540" s="22" t="str">
        <f aca="false">IF(OR($Q540="",$Q540="Not set"),"",MATCH($Q540,Lists!$F$2:$F$4,0)-1)</f>
        <v/>
      </c>
      <c r="S540" s="6"/>
      <c r="T540" s="6"/>
      <c r="U540" s="22" t="str">
        <f aca="false">IF(OR($Q540="",$Q540="OK",$Q540="Not set",NOT(ISNUMBER($G540))),"",ROUND($G540*IF($Q540="Danger",Lists!$M$15,Lists!$M$16),0))</f>
        <v/>
      </c>
      <c r="V540" s="22" t="str">
        <f aca="false">IF($U540="","",IF(OR($Q540="Danger",$U540&gt;=Lists!$M$10),"P1",IF($U540&gt;=Lists!$M$11,"P2","P3")))</f>
        <v/>
      </c>
      <c r="W540" s="24" t="str">
        <f aca="false">IF(OR($V540="",$B540=""),"",$B540+INDEX(Lists!$N$10:$N$12,MATCH($V540,Lists!$L$10:$L$12,0)))</f>
        <v/>
      </c>
      <c r="X540" s="19"/>
      <c r="Y540" s="19"/>
      <c r="Z540" s="19"/>
      <c r="AA540" s="21"/>
      <c r="AB540" s="19"/>
      <c r="AC540" s="22" t="str">
        <f aca="true">IF(OR($U540="",$B540=""),"",IF($AA540&lt;&gt;"",$AA540-$B540,TODAY()-$B540))</f>
        <v/>
      </c>
      <c r="AD540" s="22" t="str">
        <f aca="true">IF($W540="","",IF($Y540="Closed",IF($AA540="","Closed",IF($AA540&lt;=$W540,"Closed on time","Closed late")),IF(TODAY()&gt;$W540,"Overdue","Within time")))</f>
        <v/>
      </c>
      <c r="AE540" s="6"/>
      <c r="AF540" s="19"/>
      <c r="AG540" s="19"/>
      <c r="AH540" s="19"/>
      <c r="AI540" s="19"/>
      <c r="AJ540" s="19"/>
    </row>
    <row r="541" customFormat="false" ht="15" hidden="false" customHeight="false" outlineLevel="0" collapsed="false">
      <c r="A541" s="22" t="str">
        <f aca="false">IF($C541="","","R"&amp;TEXT(ROW()-4,"00000"))</f>
        <v/>
      </c>
      <c r="B541" s="21"/>
      <c r="C541" s="19"/>
      <c r="D541" s="22" t="str">
        <f aca="false">IF($C541="","",IFERROR(INDEX(Asset_Register!$C$5:$C$1000,MATCH($C541,Asset_Register!$A$5:$A$1000,0)),"Not in register"))</f>
        <v/>
      </c>
      <c r="E541" s="22" t="str">
        <f aca="false">IF($C541="","",IFERROR(INDEX(Asset_Register!$D$5:$D$1000,MATCH($C541,Asset_Register!$A$5:$A$1000,0)),"Not in register"))</f>
        <v/>
      </c>
      <c r="F541" s="22" t="str">
        <f aca="false">IF($C541="","",IFERROR(INDEX(Asset_Register!$R$5:$R$1000,MATCH($C541,Asset_Register!$A$5:$A$1000,0)),"Not in register"))</f>
        <v/>
      </c>
      <c r="G541" s="22" t="str">
        <f aca="false">IF($C541="","",IFERROR(INDEX(Asset_Register!$Q$5:$Q$1000,MATCH($C541,Asset_Register!$A$5:$A$1000,0)),"Not in register"))</f>
        <v/>
      </c>
      <c r="H541" s="19"/>
      <c r="I541" s="19"/>
      <c r="J541" s="6"/>
      <c r="K541" s="19"/>
      <c r="L541" s="19"/>
      <c r="M541" s="19"/>
      <c r="N541" s="19"/>
      <c r="O541" s="19"/>
      <c r="P541" s="19"/>
      <c r="Q541" s="22" t="str">
        <f aca="false">IF($C541="","",IF($P541&lt;&gt;"",$P541,IF(AND(ISNUMBER($K541),ISNUMBER($M541),ISNUMBER($N541)),IF($O541="Lower is worse",IF($K541&lt;=$N541,"Danger",IF($K541&lt;=$M541,"Alert","OK")),IF($K541&gt;=$N541,"Danger",IF($K541&gt;=$M541,"Alert","OK"))),"Not set")))</f>
        <v/>
      </c>
      <c r="R541" s="22" t="str">
        <f aca="false">IF(OR($Q541="",$Q541="Not set"),"",MATCH($Q541,Lists!$F$2:$F$4,0)-1)</f>
        <v/>
      </c>
      <c r="S541" s="6"/>
      <c r="T541" s="6"/>
      <c r="U541" s="22" t="str">
        <f aca="false">IF(OR($Q541="",$Q541="OK",$Q541="Not set",NOT(ISNUMBER($G541))),"",ROUND($G541*IF($Q541="Danger",Lists!$M$15,Lists!$M$16),0))</f>
        <v/>
      </c>
      <c r="V541" s="22" t="str">
        <f aca="false">IF($U541="","",IF(OR($Q541="Danger",$U541&gt;=Lists!$M$10),"P1",IF($U541&gt;=Lists!$M$11,"P2","P3")))</f>
        <v/>
      </c>
      <c r="W541" s="24" t="str">
        <f aca="false">IF(OR($V541="",$B541=""),"",$B541+INDEX(Lists!$N$10:$N$12,MATCH($V541,Lists!$L$10:$L$12,0)))</f>
        <v/>
      </c>
      <c r="X541" s="19"/>
      <c r="Y541" s="19"/>
      <c r="Z541" s="19"/>
      <c r="AA541" s="21"/>
      <c r="AB541" s="19"/>
      <c r="AC541" s="22" t="str">
        <f aca="true">IF(OR($U541="",$B541=""),"",IF($AA541&lt;&gt;"",$AA541-$B541,TODAY()-$B541))</f>
        <v/>
      </c>
      <c r="AD541" s="22" t="str">
        <f aca="true">IF($W541="","",IF($Y541="Closed",IF($AA541="","Closed",IF($AA541&lt;=$W541,"Closed on time","Closed late")),IF(TODAY()&gt;$W541,"Overdue","Within time")))</f>
        <v/>
      </c>
      <c r="AE541" s="6"/>
      <c r="AF541" s="19"/>
      <c r="AG541" s="19"/>
      <c r="AH541" s="19"/>
      <c r="AI541" s="19"/>
      <c r="AJ541" s="19"/>
    </row>
    <row r="542" customFormat="false" ht="15" hidden="false" customHeight="false" outlineLevel="0" collapsed="false">
      <c r="A542" s="22" t="str">
        <f aca="false">IF($C542="","","R"&amp;TEXT(ROW()-4,"00000"))</f>
        <v/>
      </c>
      <c r="B542" s="21"/>
      <c r="C542" s="19"/>
      <c r="D542" s="22" t="str">
        <f aca="false">IF($C542="","",IFERROR(INDEX(Asset_Register!$C$5:$C$1000,MATCH($C542,Asset_Register!$A$5:$A$1000,0)),"Not in register"))</f>
        <v/>
      </c>
      <c r="E542" s="22" t="str">
        <f aca="false">IF($C542="","",IFERROR(INDEX(Asset_Register!$D$5:$D$1000,MATCH($C542,Asset_Register!$A$5:$A$1000,0)),"Not in register"))</f>
        <v/>
      </c>
      <c r="F542" s="22" t="str">
        <f aca="false">IF($C542="","",IFERROR(INDEX(Asset_Register!$R$5:$R$1000,MATCH($C542,Asset_Register!$A$5:$A$1000,0)),"Not in register"))</f>
        <v/>
      </c>
      <c r="G542" s="22" t="str">
        <f aca="false">IF($C542="","",IFERROR(INDEX(Asset_Register!$Q$5:$Q$1000,MATCH($C542,Asset_Register!$A$5:$A$1000,0)),"Not in register"))</f>
        <v/>
      </c>
      <c r="H542" s="19"/>
      <c r="I542" s="19"/>
      <c r="J542" s="6"/>
      <c r="K542" s="19"/>
      <c r="L542" s="19"/>
      <c r="M542" s="19"/>
      <c r="N542" s="19"/>
      <c r="O542" s="19"/>
      <c r="P542" s="19"/>
      <c r="Q542" s="22" t="str">
        <f aca="false">IF($C542="","",IF($P542&lt;&gt;"",$P542,IF(AND(ISNUMBER($K542),ISNUMBER($M542),ISNUMBER($N542)),IF($O542="Lower is worse",IF($K542&lt;=$N542,"Danger",IF($K542&lt;=$M542,"Alert","OK")),IF($K542&gt;=$N542,"Danger",IF($K542&gt;=$M542,"Alert","OK"))),"Not set")))</f>
        <v/>
      </c>
      <c r="R542" s="22" t="str">
        <f aca="false">IF(OR($Q542="",$Q542="Not set"),"",MATCH($Q542,Lists!$F$2:$F$4,0)-1)</f>
        <v/>
      </c>
      <c r="S542" s="6"/>
      <c r="T542" s="6"/>
      <c r="U542" s="22" t="str">
        <f aca="false">IF(OR($Q542="",$Q542="OK",$Q542="Not set",NOT(ISNUMBER($G542))),"",ROUND($G542*IF($Q542="Danger",Lists!$M$15,Lists!$M$16),0))</f>
        <v/>
      </c>
      <c r="V542" s="22" t="str">
        <f aca="false">IF($U542="","",IF(OR($Q542="Danger",$U542&gt;=Lists!$M$10),"P1",IF($U542&gt;=Lists!$M$11,"P2","P3")))</f>
        <v/>
      </c>
      <c r="W542" s="24" t="str">
        <f aca="false">IF(OR($V542="",$B542=""),"",$B542+INDEX(Lists!$N$10:$N$12,MATCH($V542,Lists!$L$10:$L$12,0)))</f>
        <v/>
      </c>
      <c r="X542" s="19"/>
      <c r="Y542" s="19"/>
      <c r="Z542" s="19"/>
      <c r="AA542" s="21"/>
      <c r="AB542" s="19"/>
      <c r="AC542" s="22" t="str">
        <f aca="true">IF(OR($U542="",$B542=""),"",IF($AA542&lt;&gt;"",$AA542-$B542,TODAY()-$B542))</f>
        <v/>
      </c>
      <c r="AD542" s="22" t="str">
        <f aca="true">IF($W542="","",IF($Y542="Closed",IF($AA542="","Closed",IF($AA542&lt;=$W542,"Closed on time","Closed late")),IF(TODAY()&gt;$W542,"Overdue","Within time")))</f>
        <v/>
      </c>
      <c r="AE542" s="6"/>
      <c r="AF542" s="19"/>
      <c r="AG542" s="19"/>
      <c r="AH542" s="19"/>
      <c r="AI542" s="19"/>
      <c r="AJ542" s="19"/>
    </row>
    <row r="543" customFormat="false" ht="15" hidden="false" customHeight="false" outlineLevel="0" collapsed="false">
      <c r="A543" s="22" t="str">
        <f aca="false">IF($C543="","","R"&amp;TEXT(ROW()-4,"00000"))</f>
        <v/>
      </c>
      <c r="B543" s="21"/>
      <c r="C543" s="19"/>
      <c r="D543" s="22" t="str">
        <f aca="false">IF($C543="","",IFERROR(INDEX(Asset_Register!$C$5:$C$1000,MATCH($C543,Asset_Register!$A$5:$A$1000,0)),"Not in register"))</f>
        <v/>
      </c>
      <c r="E543" s="22" t="str">
        <f aca="false">IF($C543="","",IFERROR(INDEX(Asset_Register!$D$5:$D$1000,MATCH($C543,Asset_Register!$A$5:$A$1000,0)),"Not in register"))</f>
        <v/>
      </c>
      <c r="F543" s="22" t="str">
        <f aca="false">IF($C543="","",IFERROR(INDEX(Asset_Register!$R$5:$R$1000,MATCH($C543,Asset_Register!$A$5:$A$1000,0)),"Not in register"))</f>
        <v/>
      </c>
      <c r="G543" s="22" t="str">
        <f aca="false">IF($C543="","",IFERROR(INDEX(Asset_Register!$Q$5:$Q$1000,MATCH($C543,Asset_Register!$A$5:$A$1000,0)),"Not in register"))</f>
        <v/>
      </c>
      <c r="H543" s="19"/>
      <c r="I543" s="19"/>
      <c r="J543" s="6"/>
      <c r="K543" s="19"/>
      <c r="L543" s="19"/>
      <c r="M543" s="19"/>
      <c r="N543" s="19"/>
      <c r="O543" s="19"/>
      <c r="P543" s="19"/>
      <c r="Q543" s="22" t="str">
        <f aca="false">IF($C543="","",IF($P543&lt;&gt;"",$P543,IF(AND(ISNUMBER($K543),ISNUMBER($M543),ISNUMBER($N543)),IF($O543="Lower is worse",IF($K543&lt;=$N543,"Danger",IF($K543&lt;=$M543,"Alert","OK")),IF($K543&gt;=$N543,"Danger",IF($K543&gt;=$M543,"Alert","OK"))),"Not set")))</f>
        <v/>
      </c>
      <c r="R543" s="22" t="str">
        <f aca="false">IF(OR($Q543="",$Q543="Not set"),"",MATCH($Q543,Lists!$F$2:$F$4,0)-1)</f>
        <v/>
      </c>
      <c r="S543" s="6"/>
      <c r="T543" s="6"/>
      <c r="U543" s="22" t="str">
        <f aca="false">IF(OR($Q543="",$Q543="OK",$Q543="Not set",NOT(ISNUMBER($G543))),"",ROUND($G543*IF($Q543="Danger",Lists!$M$15,Lists!$M$16),0))</f>
        <v/>
      </c>
      <c r="V543" s="22" t="str">
        <f aca="false">IF($U543="","",IF(OR($Q543="Danger",$U543&gt;=Lists!$M$10),"P1",IF($U543&gt;=Lists!$M$11,"P2","P3")))</f>
        <v/>
      </c>
      <c r="W543" s="24" t="str">
        <f aca="false">IF(OR($V543="",$B543=""),"",$B543+INDEX(Lists!$N$10:$N$12,MATCH($V543,Lists!$L$10:$L$12,0)))</f>
        <v/>
      </c>
      <c r="X543" s="19"/>
      <c r="Y543" s="19"/>
      <c r="Z543" s="19"/>
      <c r="AA543" s="21"/>
      <c r="AB543" s="19"/>
      <c r="AC543" s="22" t="str">
        <f aca="true">IF(OR($U543="",$B543=""),"",IF($AA543&lt;&gt;"",$AA543-$B543,TODAY()-$B543))</f>
        <v/>
      </c>
      <c r="AD543" s="22" t="str">
        <f aca="true">IF($W543="","",IF($Y543="Closed",IF($AA543="","Closed",IF($AA543&lt;=$W543,"Closed on time","Closed late")),IF(TODAY()&gt;$W543,"Overdue","Within time")))</f>
        <v/>
      </c>
      <c r="AE543" s="6"/>
      <c r="AF543" s="19"/>
      <c r="AG543" s="19"/>
      <c r="AH543" s="19"/>
      <c r="AI543" s="19"/>
      <c r="AJ543" s="19"/>
    </row>
    <row r="544" customFormat="false" ht="15" hidden="false" customHeight="false" outlineLevel="0" collapsed="false">
      <c r="A544" s="22" t="str">
        <f aca="false">IF($C544="","","R"&amp;TEXT(ROW()-4,"00000"))</f>
        <v/>
      </c>
      <c r="B544" s="21"/>
      <c r="C544" s="19"/>
      <c r="D544" s="22" t="str">
        <f aca="false">IF($C544="","",IFERROR(INDEX(Asset_Register!$C$5:$C$1000,MATCH($C544,Asset_Register!$A$5:$A$1000,0)),"Not in register"))</f>
        <v/>
      </c>
      <c r="E544" s="22" t="str">
        <f aca="false">IF($C544="","",IFERROR(INDEX(Asset_Register!$D$5:$D$1000,MATCH($C544,Asset_Register!$A$5:$A$1000,0)),"Not in register"))</f>
        <v/>
      </c>
      <c r="F544" s="22" t="str">
        <f aca="false">IF($C544="","",IFERROR(INDEX(Asset_Register!$R$5:$R$1000,MATCH($C544,Asset_Register!$A$5:$A$1000,0)),"Not in register"))</f>
        <v/>
      </c>
      <c r="G544" s="22" t="str">
        <f aca="false">IF($C544="","",IFERROR(INDEX(Asset_Register!$Q$5:$Q$1000,MATCH($C544,Asset_Register!$A$5:$A$1000,0)),"Not in register"))</f>
        <v/>
      </c>
      <c r="H544" s="19"/>
      <c r="I544" s="19"/>
      <c r="J544" s="6"/>
      <c r="K544" s="19"/>
      <c r="L544" s="19"/>
      <c r="M544" s="19"/>
      <c r="N544" s="19"/>
      <c r="O544" s="19"/>
      <c r="P544" s="19"/>
      <c r="Q544" s="22" t="str">
        <f aca="false">IF($C544="","",IF($P544&lt;&gt;"",$P544,IF(AND(ISNUMBER($K544),ISNUMBER($M544),ISNUMBER($N544)),IF($O544="Lower is worse",IF($K544&lt;=$N544,"Danger",IF($K544&lt;=$M544,"Alert","OK")),IF($K544&gt;=$N544,"Danger",IF($K544&gt;=$M544,"Alert","OK"))),"Not set")))</f>
        <v/>
      </c>
      <c r="R544" s="22" t="str">
        <f aca="false">IF(OR($Q544="",$Q544="Not set"),"",MATCH($Q544,Lists!$F$2:$F$4,0)-1)</f>
        <v/>
      </c>
      <c r="S544" s="6"/>
      <c r="T544" s="6"/>
      <c r="U544" s="22" t="str">
        <f aca="false">IF(OR($Q544="",$Q544="OK",$Q544="Not set",NOT(ISNUMBER($G544))),"",ROUND($G544*IF($Q544="Danger",Lists!$M$15,Lists!$M$16),0))</f>
        <v/>
      </c>
      <c r="V544" s="22" t="str">
        <f aca="false">IF($U544="","",IF(OR($Q544="Danger",$U544&gt;=Lists!$M$10),"P1",IF($U544&gt;=Lists!$M$11,"P2","P3")))</f>
        <v/>
      </c>
      <c r="W544" s="24" t="str">
        <f aca="false">IF(OR($V544="",$B544=""),"",$B544+INDEX(Lists!$N$10:$N$12,MATCH($V544,Lists!$L$10:$L$12,0)))</f>
        <v/>
      </c>
      <c r="X544" s="19"/>
      <c r="Y544" s="19"/>
      <c r="Z544" s="19"/>
      <c r="AA544" s="21"/>
      <c r="AB544" s="19"/>
      <c r="AC544" s="22" t="str">
        <f aca="true">IF(OR($U544="",$B544=""),"",IF($AA544&lt;&gt;"",$AA544-$B544,TODAY()-$B544))</f>
        <v/>
      </c>
      <c r="AD544" s="22" t="str">
        <f aca="true">IF($W544="","",IF($Y544="Closed",IF($AA544="","Closed",IF($AA544&lt;=$W544,"Closed on time","Closed late")),IF(TODAY()&gt;$W544,"Overdue","Within time")))</f>
        <v/>
      </c>
      <c r="AE544" s="6"/>
      <c r="AF544" s="19"/>
      <c r="AG544" s="19"/>
      <c r="AH544" s="19"/>
      <c r="AI544" s="19"/>
      <c r="AJ544" s="19"/>
    </row>
    <row r="545" customFormat="false" ht="15" hidden="false" customHeight="false" outlineLevel="0" collapsed="false">
      <c r="A545" s="22" t="str">
        <f aca="false">IF($C545="","","R"&amp;TEXT(ROW()-4,"00000"))</f>
        <v/>
      </c>
      <c r="B545" s="21"/>
      <c r="C545" s="19"/>
      <c r="D545" s="22" t="str">
        <f aca="false">IF($C545="","",IFERROR(INDEX(Asset_Register!$C$5:$C$1000,MATCH($C545,Asset_Register!$A$5:$A$1000,0)),"Not in register"))</f>
        <v/>
      </c>
      <c r="E545" s="22" t="str">
        <f aca="false">IF($C545="","",IFERROR(INDEX(Asset_Register!$D$5:$D$1000,MATCH($C545,Asset_Register!$A$5:$A$1000,0)),"Not in register"))</f>
        <v/>
      </c>
      <c r="F545" s="22" t="str">
        <f aca="false">IF($C545="","",IFERROR(INDEX(Asset_Register!$R$5:$R$1000,MATCH($C545,Asset_Register!$A$5:$A$1000,0)),"Not in register"))</f>
        <v/>
      </c>
      <c r="G545" s="22" t="str">
        <f aca="false">IF($C545="","",IFERROR(INDEX(Asset_Register!$Q$5:$Q$1000,MATCH($C545,Asset_Register!$A$5:$A$1000,0)),"Not in register"))</f>
        <v/>
      </c>
      <c r="H545" s="19"/>
      <c r="I545" s="19"/>
      <c r="J545" s="6"/>
      <c r="K545" s="19"/>
      <c r="L545" s="19"/>
      <c r="M545" s="19"/>
      <c r="N545" s="19"/>
      <c r="O545" s="19"/>
      <c r="P545" s="19"/>
      <c r="Q545" s="22" t="str">
        <f aca="false">IF($C545="","",IF($P545&lt;&gt;"",$P545,IF(AND(ISNUMBER($K545),ISNUMBER($M545),ISNUMBER($N545)),IF($O545="Lower is worse",IF($K545&lt;=$N545,"Danger",IF($K545&lt;=$M545,"Alert","OK")),IF($K545&gt;=$N545,"Danger",IF($K545&gt;=$M545,"Alert","OK"))),"Not set")))</f>
        <v/>
      </c>
      <c r="R545" s="22" t="str">
        <f aca="false">IF(OR($Q545="",$Q545="Not set"),"",MATCH($Q545,Lists!$F$2:$F$4,0)-1)</f>
        <v/>
      </c>
      <c r="S545" s="6"/>
      <c r="T545" s="6"/>
      <c r="U545" s="22" t="str">
        <f aca="false">IF(OR($Q545="",$Q545="OK",$Q545="Not set",NOT(ISNUMBER($G545))),"",ROUND($G545*IF($Q545="Danger",Lists!$M$15,Lists!$M$16),0))</f>
        <v/>
      </c>
      <c r="V545" s="22" t="str">
        <f aca="false">IF($U545="","",IF(OR($Q545="Danger",$U545&gt;=Lists!$M$10),"P1",IF($U545&gt;=Lists!$M$11,"P2","P3")))</f>
        <v/>
      </c>
      <c r="W545" s="24" t="str">
        <f aca="false">IF(OR($V545="",$B545=""),"",$B545+INDEX(Lists!$N$10:$N$12,MATCH($V545,Lists!$L$10:$L$12,0)))</f>
        <v/>
      </c>
      <c r="X545" s="19"/>
      <c r="Y545" s="19"/>
      <c r="Z545" s="19"/>
      <c r="AA545" s="21"/>
      <c r="AB545" s="19"/>
      <c r="AC545" s="22" t="str">
        <f aca="true">IF(OR($U545="",$B545=""),"",IF($AA545&lt;&gt;"",$AA545-$B545,TODAY()-$B545))</f>
        <v/>
      </c>
      <c r="AD545" s="22" t="str">
        <f aca="true">IF($W545="","",IF($Y545="Closed",IF($AA545="","Closed",IF($AA545&lt;=$W545,"Closed on time","Closed late")),IF(TODAY()&gt;$W545,"Overdue","Within time")))</f>
        <v/>
      </c>
      <c r="AE545" s="6"/>
      <c r="AF545" s="19"/>
      <c r="AG545" s="19"/>
      <c r="AH545" s="19"/>
      <c r="AI545" s="19"/>
      <c r="AJ545" s="19"/>
    </row>
    <row r="546" customFormat="false" ht="15" hidden="false" customHeight="false" outlineLevel="0" collapsed="false">
      <c r="A546" s="22" t="str">
        <f aca="false">IF($C546="","","R"&amp;TEXT(ROW()-4,"00000"))</f>
        <v/>
      </c>
      <c r="B546" s="21"/>
      <c r="C546" s="19"/>
      <c r="D546" s="22" t="str">
        <f aca="false">IF($C546="","",IFERROR(INDEX(Asset_Register!$C$5:$C$1000,MATCH($C546,Asset_Register!$A$5:$A$1000,0)),"Not in register"))</f>
        <v/>
      </c>
      <c r="E546" s="22" t="str">
        <f aca="false">IF($C546="","",IFERROR(INDEX(Asset_Register!$D$5:$D$1000,MATCH($C546,Asset_Register!$A$5:$A$1000,0)),"Not in register"))</f>
        <v/>
      </c>
      <c r="F546" s="22" t="str">
        <f aca="false">IF($C546="","",IFERROR(INDEX(Asset_Register!$R$5:$R$1000,MATCH($C546,Asset_Register!$A$5:$A$1000,0)),"Not in register"))</f>
        <v/>
      </c>
      <c r="G546" s="22" t="str">
        <f aca="false">IF($C546="","",IFERROR(INDEX(Asset_Register!$Q$5:$Q$1000,MATCH($C546,Asset_Register!$A$5:$A$1000,0)),"Not in register"))</f>
        <v/>
      </c>
      <c r="H546" s="19"/>
      <c r="I546" s="19"/>
      <c r="J546" s="6"/>
      <c r="K546" s="19"/>
      <c r="L546" s="19"/>
      <c r="M546" s="19"/>
      <c r="N546" s="19"/>
      <c r="O546" s="19"/>
      <c r="P546" s="19"/>
      <c r="Q546" s="22" t="str">
        <f aca="false">IF($C546="","",IF($P546&lt;&gt;"",$P546,IF(AND(ISNUMBER($K546),ISNUMBER($M546),ISNUMBER($N546)),IF($O546="Lower is worse",IF($K546&lt;=$N546,"Danger",IF($K546&lt;=$M546,"Alert","OK")),IF($K546&gt;=$N546,"Danger",IF($K546&gt;=$M546,"Alert","OK"))),"Not set")))</f>
        <v/>
      </c>
      <c r="R546" s="22" t="str">
        <f aca="false">IF(OR($Q546="",$Q546="Not set"),"",MATCH($Q546,Lists!$F$2:$F$4,0)-1)</f>
        <v/>
      </c>
      <c r="S546" s="6"/>
      <c r="T546" s="6"/>
      <c r="U546" s="22" t="str">
        <f aca="false">IF(OR($Q546="",$Q546="OK",$Q546="Not set",NOT(ISNUMBER($G546))),"",ROUND($G546*IF($Q546="Danger",Lists!$M$15,Lists!$M$16),0))</f>
        <v/>
      </c>
      <c r="V546" s="22" t="str">
        <f aca="false">IF($U546="","",IF(OR($Q546="Danger",$U546&gt;=Lists!$M$10),"P1",IF($U546&gt;=Lists!$M$11,"P2","P3")))</f>
        <v/>
      </c>
      <c r="W546" s="24" t="str">
        <f aca="false">IF(OR($V546="",$B546=""),"",$B546+INDEX(Lists!$N$10:$N$12,MATCH($V546,Lists!$L$10:$L$12,0)))</f>
        <v/>
      </c>
      <c r="X546" s="19"/>
      <c r="Y546" s="19"/>
      <c r="Z546" s="19"/>
      <c r="AA546" s="21"/>
      <c r="AB546" s="19"/>
      <c r="AC546" s="22" t="str">
        <f aca="true">IF(OR($U546="",$B546=""),"",IF($AA546&lt;&gt;"",$AA546-$B546,TODAY()-$B546))</f>
        <v/>
      </c>
      <c r="AD546" s="22" t="str">
        <f aca="true">IF($W546="","",IF($Y546="Closed",IF($AA546="","Closed",IF($AA546&lt;=$W546,"Closed on time","Closed late")),IF(TODAY()&gt;$W546,"Overdue","Within time")))</f>
        <v/>
      </c>
      <c r="AE546" s="6"/>
      <c r="AF546" s="19"/>
      <c r="AG546" s="19"/>
      <c r="AH546" s="19"/>
      <c r="AI546" s="19"/>
      <c r="AJ546" s="19"/>
    </row>
    <row r="547" customFormat="false" ht="15" hidden="false" customHeight="false" outlineLevel="0" collapsed="false">
      <c r="A547" s="22" t="str">
        <f aca="false">IF($C547="","","R"&amp;TEXT(ROW()-4,"00000"))</f>
        <v/>
      </c>
      <c r="B547" s="21"/>
      <c r="C547" s="19"/>
      <c r="D547" s="22" t="str">
        <f aca="false">IF($C547="","",IFERROR(INDEX(Asset_Register!$C$5:$C$1000,MATCH($C547,Asset_Register!$A$5:$A$1000,0)),"Not in register"))</f>
        <v/>
      </c>
      <c r="E547" s="22" t="str">
        <f aca="false">IF($C547="","",IFERROR(INDEX(Asset_Register!$D$5:$D$1000,MATCH($C547,Asset_Register!$A$5:$A$1000,0)),"Not in register"))</f>
        <v/>
      </c>
      <c r="F547" s="22" t="str">
        <f aca="false">IF($C547="","",IFERROR(INDEX(Asset_Register!$R$5:$R$1000,MATCH($C547,Asset_Register!$A$5:$A$1000,0)),"Not in register"))</f>
        <v/>
      </c>
      <c r="G547" s="22" t="str">
        <f aca="false">IF($C547="","",IFERROR(INDEX(Asset_Register!$Q$5:$Q$1000,MATCH($C547,Asset_Register!$A$5:$A$1000,0)),"Not in register"))</f>
        <v/>
      </c>
      <c r="H547" s="19"/>
      <c r="I547" s="19"/>
      <c r="J547" s="6"/>
      <c r="K547" s="19"/>
      <c r="L547" s="19"/>
      <c r="M547" s="19"/>
      <c r="N547" s="19"/>
      <c r="O547" s="19"/>
      <c r="P547" s="19"/>
      <c r="Q547" s="22" t="str">
        <f aca="false">IF($C547="","",IF($P547&lt;&gt;"",$P547,IF(AND(ISNUMBER($K547),ISNUMBER($M547),ISNUMBER($N547)),IF($O547="Lower is worse",IF($K547&lt;=$N547,"Danger",IF($K547&lt;=$M547,"Alert","OK")),IF($K547&gt;=$N547,"Danger",IF($K547&gt;=$M547,"Alert","OK"))),"Not set")))</f>
        <v/>
      </c>
      <c r="R547" s="22" t="str">
        <f aca="false">IF(OR($Q547="",$Q547="Not set"),"",MATCH($Q547,Lists!$F$2:$F$4,0)-1)</f>
        <v/>
      </c>
      <c r="S547" s="6"/>
      <c r="T547" s="6"/>
      <c r="U547" s="22" t="str">
        <f aca="false">IF(OR($Q547="",$Q547="OK",$Q547="Not set",NOT(ISNUMBER($G547))),"",ROUND($G547*IF($Q547="Danger",Lists!$M$15,Lists!$M$16),0))</f>
        <v/>
      </c>
      <c r="V547" s="22" t="str">
        <f aca="false">IF($U547="","",IF(OR($Q547="Danger",$U547&gt;=Lists!$M$10),"P1",IF($U547&gt;=Lists!$M$11,"P2","P3")))</f>
        <v/>
      </c>
      <c r="W547" s="24" t="str">
        <f aca="false">IF(OR($V547="",$B547=""),"",$B547+INDEX(Lists!$N$10:$N$12,MATCH($V547,Lists!$L$10:$L$12,0)))</f>
        <v/>
      </c>
      <c r="X547" s="19"/>
      <c r="Y547" s="19"/>
      <c r="Z547" s="19"/>
      <c r="AA547" s="21"/>
      <c r="AB547" s="19"/>
      <c r="AC547" s="22" t="str">
        <f aca="true">IF(OR($U547="",$B547=""),"",IF($AA547&lt;&gt;"",$AA547-$B547,TODAY()-$B547))</f>
        <v/>
      </c>
      <c r="AD547" s="22" t="str">
        <f aca="true">IF($W547="","",IF($Y547="Closed",IF($AA547="","Closed",IF($AA547&lt;=$W547,"Closed on time","Closed late")),IF(TODAY()&gt;$W547,"Overdue","Within time")))</f>
        <v/>
      </c>
      <c r="AE547" s="6"/>
      <c r="AF547" s="19"/>
      <c r="AG547" s="19"/>
      <c r="AH547" s="19"/>
      <c r="AI547" s="19"/>
      <c r="AJ547" s="19"/>
    </row>
    <row r="548" customFormat="false" ht="15" hidden="false" customHeight="false" outlineLevel="0" collapsed="false">
      <c r="A548" s="22" t="str">
        <f aca="false">IF($C548="","","R"&amp;TEXT(ROW()-4,"00000"))</f>
        <v/>
      </c>
      <c r="B548" s="21"/>
      <c r="C548" s="19"/>
      <c r="D548" s="22" t="str">
        <f aca="false">IF($C548="","",IFERROR(INDEX(Asset_Register!$C$5:$C$1000,MATCH($C548,Asset_Register!$A$5:$A$1000,0)),"Not in register"))</f>
        <v/>
      </c>
      <c r="E548" s="22" t="str">
        <f aca="false">IF($C548="","",IFERROR(INDEX(Asset_Register!$D$5:$D$1000,MATCH($C548,Asset_Register!$A$5:$A$1000,0)),"Not in register"))</f>
        <v/>
      </c>
      <c r="F548" s="22" t="str">
        <f aca="false">IF($C548="","",IFERROR(INDEX(Asset_Register!$R$5:$R$1000,MATCH($C548,Asset_Register!$A$5:$A$1000,0)),"Not in register"))</f>
        <v/>
      </c>
      <c r="G548" s="22" t="str">
        <f aca="false">IF($C548="","",IFERROR(INDEX(Asset_Register!$Q$5:$Q$1000,MATCH($C548,Asset_Register!$A$5:$A$1000,0)),"Not in register"))</f>
        <v/>
      </c>
      <c r="H548" s="19"/>
      <c r="I548" s="19"/>
      <c r="J548" s="6"/>
      <c r="K548" s="19"/>
      <c r="L548" s="19"/>
      <c r="M548" s="19"/>
      <c r="N548" s="19"/>
      <c r="O548" s="19"/>
      <c r="P548" s="19"/>
      <c r="Q548" s="22" t="str">
        <f aca="false">IF($C548="","",IF($P548&lt;&gt;"",$P548,IF(AND(ISNUMBER($K548),ISNUMBER($M548),ISNUMBER($N548)),IF($O548="Lower is worse",IF($K548&lt;=$N548,"Danger",IF($K548&lt;=$M548,"Alert","OK")),IF($K548&gt;=$N548,"Danger",IF($K548&gt;=$M548,"Alert","OK"))),"Not set")))</f>
        <v/>
      </c>
      <c r="R548" s="22" t="str">
        <f aca="false">IF(OR($Q548="",$Q548="Not set"),"",MATCH($Q548,Lists!$F$2:$F$4,0)-1)</f>
        <v/>
      </c>
      <c r="S548" s="6"/>
      <c r="T548" s="6"/>
      <c r="U548" s="22" t="str">
        <f aca="false">IF(OR($Q548="",$Q548="OK",$Q548="Not set",NOT(ISNUMBER($G548))),"",ROUND($G548*IF($Q548="Danger",Lists!$M$15,Lists!$M$16),0))</f>
        <v/>
      </c>
      <c r="V548" s="22" t="str">
        <f aca="false">IF($U548="","",IF(OR($Q548="Danger",$U548&gt;=Lists!$M$10),"P1",IF($U548&gt;=Lists!$M$11,"P2","P3")))</f>
        <v/>
      </c>
      <c r="W548" s="24" t="str">
        <f aca="false">IF(OR($V548="",$B548=""),"",$B548+INDEX(Lists!$N$10:$N$12,MATCH($V548,Lists!$L$10:$L$12,0)))</f>
        <v/>
      </c>
      <c r="X548" s="19"/>
      <c r="Y548" s="19"/>
      <c r="Z548" s="19"/>
      <c r="AA548" s="21"/>
      <c r="AB548" s="19"/>
      <c r="AC548" s="22" t="str">
        <f aca="true">IF(OR($U548="",$B548=""),"",IF($AA548&lt;&gt;"",$AA548-$B548,TODAY()-$B548))</f>
        <v/>
      </c>
      <c r="AD548" s="22" t="str">
        <f aca="true">IF($W548="","",IF($Y548="Closed",IF($AA548="","Closed",IF($AA548&lt;=$W548,"Closed on time","Closed late")),IF(TODAY()&gt;$W548,"Overdue","Within time")))</f>
        <v/>
      </c>
      <c r="AE548" s="6"/>
      <c r="AF548" s="19"/>
      <c r="AG548" s="19"/>
      <c r="AH548" s="19"/>
      <c r="AI548" s="19"/>
      <c r="AJ548" s="19"/>
    </row>
    <row r="549" customFormat="false" ht="15" hidden="false" customHeight="false" outlineLevel="0" collapsed="false">
      <c r="A549" s="22" t="str">
        <f aca="false">IF($C549="","","R"&amp;TEXT(ROW()-4,"00000"))</f>
        <v/>
      </c>
      <c r="B549" s="21"/>
      <c r="C549" s="19"/>
      <c r="D549" s="22" t="str">
        <f aca="false">IF($C549="","",IFERROR(INDEX(Asset_Register!$C$5:$C$1000,MATCH($C549,Asset_Register!$A$5:$A$1000,0)),"Not in register"))</f>
        <v/>
      </c>
      <c r="E549" s="22" t="str">
        <f aca="false">IF($C549="","",IFERROR(INDEX(Asset_Register!$D$5:$D$1000,MATCH($C549,Asset_Register!$A$5:$A$1000,0)),"Not in register"))</f>
        <v/>
      </c>
      <c r="F549" s="22" t="str">
        <f aca="false">IF($C549="","",IFERROR(INDEX(Asset_Register!$R$5:$R$1000,MATCH($C549,Asset_Register!$A$5:$A$1000,0)),"Not in register"))</f>
        <v/>
      </c>
      <c r="G549" s="22" t="str">
        <f aca="false">IF($C549="","",IFERROR(INDEX(Asset_Register!$Q$5:$Q$1000,MATCH($C549,Asset_Register!$A$5:$A$1000,0)),"Not in register"))</f>
        <v/>
      </c>
      <c r="H549" s="19"/>
      <c r="I549" s="19"/>
      <c r="J549" s="6"/>
      <c r="K549" s="19"/>
      <c r="L549" s="19"/>
      <c r="M549" s="19"/>
      <c r="N549" s="19"/>
      <c r="O549" s="19"/>
      <c r="P549" s="19"/>
      <c r="Q549" s="22" t="str">
        <f aca="false">IF($C549="","",IF($P549&lt;&gt;"",$P549,IF(AND(ISNUMBER($K549),ISNUMBER($M549),ISNUMBER($N549)),IF($O549="Lower is worse",IF($K549&lt;=$N549,"Danger",IF($K549&lt;=$M549,"Alert","OK")),IF($K549&gt;=$N549,"Danger",IF($K549&gt;=$M549,"Alert","OK"))),"Not set")))</f>
        <v/>
      </c>
      <c r="R549" s="22" t="str">
        <f aca="false">IF(OR($Q549="",$Q549="Not set"),"",MATCH($Q549,Lists!$F$2:$F$4,0)-1)</f>
        <v/>
      </c>
      <c r="S549" s="6"/>
      <c r="T549" s="6"/>
      <c r="U549" s="22" t="str">
        <f aca="false">IF(OR($Q549="",$Q549="OK",$Q549="Not set",NOT(ISNUMBER($G549))),"",ROUND($G549*IF($Q549="Danger",Lists!$M$15,Lists!$M$16),0))</f>
        <v/>
      </c>
      <c r="V549" s="22" t="str">
        <f aca="false">IF($U549="","",IF(OR($Q549="Danger",$U549&gt;=Lists!$M$10),"P1",IF($U549&gt;=Lists!$M$11,"P2","P3")))</f>
        <v/>
      </c>
      <c r="W549" s="24" t="str">
        <f aca="false">IF(OR($V549="",$B549=""),"",$B549+INDEX(Lists!$N$10:$N$12,MATCH($V549,Lists!$L$10:$L$12,0)))</f>
        <v/>
      </c>
      <c r="X549" s="19"/>
      <c r="Y549" s="19"/>
      <c r="Z549" s="19"/>
      <c r="AA549" s="21"/>
      <c r="AB549" s="19"/>
      <c r="AC549" s="22" t="str">
        <f aca="true">IF(OR($U549="",$B549=""),"",IF($AA549&lt;&gt;"",$AA549-$B549,TODAY()-$B549))</f>
        <v/>
      </c>
      <c r="AD549" s="22" t="str">
        <f aca="true">IF($W549="","",IF($Y549="Closed",IF($AA549="","Closed",IF($AA549&lt;=$W549,"Closed on time","Closed late")),IF(TODAY()&gt;$W549,"Overdue","Within time")))</f>
        <v/>
      </c>
      <c r="AE549" s="6"/>
      <c r="AF549" s="19"/>
      <c r="AG549" s="19"/>
      <c r="AH549" s="19"/>
      <c r="AI549" s="19"/>
      <c r="AJ549" s="19"/>
    </row>
    <row r="550" customFormat="false" ht="15" hidden="false" customHeight="false" outlineLevel="0" collapsed="false">
      <c r="A550" s="22" t="str">
        <f aca="false">IF($C550="","","R"&amp;TEXT(ROW()-4,"00000"))</f>
        <v/>
      </c>
      <c r="B550" s="21"/>
      <c r="C550" s="19"/>
      <c r="D550" s="22" t="str">
        <f aca="false">IF($C550="","",IFERROR(INDEX(Asset_Register!$C$5:$C$1000,MATCH($C550,Asset_Register!$A$5:$A$1000,0)),"Not in register"))</f>
        <v/>
      </c>
      <c r="E550" s="22" t="str">
        <f aca="false">IF($C550="","",IFERROR(INDEX(Asset_Register!$D$5:$D$1000,MATCH($C550,Asset_Register!$A$5:$A$1000,0)),"Not in register"))</f>
        <v/>
      </c>
      <c r="F550" s="22" t="str">
        <f aca="false">IF($C550="","",IFERROR(INDEX(Asset_Register!$R$5:$R$1000,MATCH($C550,Asset_Register!$A$5:$A$1000,0)),"Not in register"))</f>
        <v/>
      </c>
      <c r="G550" s="22" t="str">
        <f aca="false">IF($C550="","",IFERROR(INDEX(Asset_Register!$Q$5:$Q$1000,MATCH($C550,Asset_Register!$A$5:$A$1000,0)),"Not in register"))</f>
        <v/>
      </c>
      <c r="H550" s="19"/>
      <c r="I550" s="19"/>
      <c r="J550" s="6"/>
      <c r="K550" s="19"/>
      <c r="L550" s="19"/>
      <c r="M550" s="19"/>
      <c r="N550" s="19"/>
      <c r="O550" s="19"/>
      <c r="P550" s="19"/>
      <c r="Q550" s="22" t="str">
        <f aca="false">IF($C550="","",IF($P550&lt;&gt;"",$P550,IF(AND(ISNUMBER($K550),ISNUMBER($M550),ISNUMBER($N550)),IF($O550="Lower is worse",IF($K550&lt;=$N550,"Danger",IF($K550&lt;=$M550,"Alert","OK")),IF($K550&gt;=$N550,"Danger",IF($K550&gt;=$M550,"Alert","OK"))),"Not set")))</f>
        <v/>
      </c>
      <c r="R550" s="22" t="str">
        <f aca="false">IF(OR($Q550="",$Q550="Not set"),"",MATCH($Q550,Lists!$F$2:$F$4,0)-1)</f>
        <v/>
      </c>
      <c r="S550" s="6"/>
      <c r="T550" s="6"/>
      <c r="U550" s="22" t="str">
        <f aca="false">IF(OR($Q550="",$Q550="OK",$Q550="Not set",NOT(ISNUMBER($G550))),"",ROUND($G550*IF($Q550="Danger",Lists!$M$15,Lists!$M$16),0))</f>
        <v/>
      </c>
      <c r="V550" s="22" t="str">
        <f aca="false">IF($U550="","",IF(OR($Q550="Danger",$U550&gt;=Lists!$M$10),"P1",IF($U550&gt;=Lists!$M$11,"P2","P3")))</f>
        <v/>
      </c>
      <c r="W550" s="24" t="str">
        <f aca="false">IF(OR($V550="",$B550=""),"",$B550+INDEX(Lists!$N$10:$N$12,MATCH($V550,Lists!$L$10:$L$12,0)))</f>
        <v/>
      </c>
      <c r="X550" s="19"/>
      <c r="Y550" s="19"/>
      <c r="Z550" s="19"/>
      <c r="AA550" s="21"/>
      <c r="AB550" s="19"/>
      <c r="AC550" s="22" t="str">
        <f aca="true">IF(OR($U550="",$B550=""),"",IF($AA550&lt;&gt;"",$AA550-$B550,TODAY()-$B550))</f>
        <v/>
      </c>
      <c r="AD550" s="22" t="str">
        <f aca="true">IF($W550="","",IF($Y550="Closed",IF($AA550="","Closed",IF($AA550&lt;=$W550,"Closed on time","Closed late")),IF(TODAY()&gt;$W550,"Overdue","Within time")))</f>
        <v/>
      </c>
      <c r="AE550" s="6"/>
      <c r="AF550" s="19"/>
      <c r="AG550" s="19"/>
      <c r="AH550" s="19"/>
      <c r="AI550" s="19"/>
      <c r="AJ550" s="19"/>
    </row>
    <row r="551" customFormat="false" ht="15" hidden="false" customHeight="false" outlineLevel="0" collapsed="false">
      <c r="A551" s="22" t="str">
        <f aca="false">IF($C551="","","R"&amp;TEXT(ROW()-4,"00000"))</f>
        <v/>
      </c>
      <c r="B551" s="21"/>
      <c r="C551" s="19"/>
      <c r="D551" s="22" t="str">
        <f aca="false">IF($C551="","",IFERROR(INDEX(Asset_Register!$C$5:$C$1000,MATCH($C551,Asset_Register!$A$5:$A$1000,0)),"Not in register"))</f>
        <v/>
      </c>
      <c r="E551" s="22" t="str">
        <f aca="false">IF($C551="","",IFERROR(INDEX(Asset_Register!$D$5:$D$1000,MATCH($C551,Asset_Register!$A$5:$A$1000,0)),"Not in register"))</f>
        <v/>
      </c>
      <c r="F551" s="22" t="str">
        <f aca="false">IF($C551="","",IFERROR(INDEX(Asset_Register!$R$5:$R$1000,MATCH($C551,Asset_Register!$A$5:$A$1000,0)),"Not in register"))</f>
        <v/>
      </c>
      <c r="G551" s="22" t="str">
        <f aca="false">IF($C551="","",IFERROR(INDEX(Asset_Register!$Q$5:$Q$1000,MATCH($C551,Asset_Register!$A$5:$A$1000,0)),"Not in register"))</f>
        <v/>
      </c>
      <c r="H551" s="19"/>
      <c r="I551" s="19"/>
      <c r="J551" s="6"/>
      <c r="K551" s="19"/>
      <c r="L551" s="19"/>
      <c r="M551" s="19"/>
      <c r="N551" s="19"/>
      <c r="O551" s="19"/>
      <c r="P551" s="19"/>
      <c r="Q551" s="22" t="str">
        <f aca="false">IF($C551="","",IF($P551&lt;&gt;"",$P551,IF(AND(ISNUMBER($K551),ISNUMBER($M551),ISNUMBER($N551)),IF($O551="Lower is worse",IF($K551&lt;=$N551,"Danger",IF($K551&lt;=$M551,"Alert","OK")),IF($K551&gt;=$N551,"Danger",IF($K551&gt;=$M551,"Alert","OK"))),"Not set")))</f>
        <v/>
      </c>
      <c r="R551" s="22" t="str">
        <f aca="false">IF(OR($Q551="",$Q551="Not set"),"",MATCH($Q551,Lists!$F$2:$F$4,0)-1)</f>
        <v/>
      </c>
      <c r="S551" s="6"/>
      <c r="T551" s="6"/>
      <c r="U551" s="22" t="str">
        <f aca="false">IF(OR($Q551="",$Q551="OK",$Q551="Not set",NOT(ISNUMBER($G551))),"",ROUND($G551*IF($Q551="Danger",Lists!$M$15,Lists!$M$16),0))</f>
        <v/>
      </c>
      <c r="V551" s="22" t="str">
        <f aca="false">IF($U551="","",IF(OR($Q551="Danger",$U551&gt;=Lists!$M$10),"P1",IF($U551&gt;=Lists!$M$11,"P2","P3")))</f>
        <v/>
      </c>
      <c r="W551" s="24" t="str">
        <f aca="false">IF(OR($V551="",$B551=""),"",$B551+INDEX(Lists!$N$10:$N$12,MATCH($V551,Lists!$L$10:$L$12,0)))</f>
        <v/>
      </c>
      <c r="X551" s="19"/>
      <c r="Y551" s="19"/>
      <c r="Z551" s="19"/>
      <c r="AA551" s="21"/>
      <c r="AB551" s="19"/>
      <c r="AC551" s="22" t="str">
        <f aca="true">IF(OR($U551="",$B551=""),"",IF($AA551&lt;&gt;"",$AA551-$B551,TODAY()-$B551))</f>
        <v/>
      </c>
      <c r="AD551" s="22" t="str">
        <f aca="true">IF($W551="","",IF($Y551="Closed",IF($AA551="","Closed",IF($AA551&lt;=$W551,"Closed on time","Closed late")),IF(TODAY()&gt;$W551,"Overdue","Within time")))</f>
        <v/>
      </c>
      <c r="AE551" s="6"/>
      <c r="AF551" s="19"/>
      <c r="AG551" s="19"/>
      <c r="AH551" s="19"/>
      <c r="AI551" s="19"/>
      <c r="AJ551" s="19"/>
    </row>
    <row r="552" customFormat="false" ht="15" hidden="false" customHeight="false" outlineLevel="0" collapsed="false">
      <c r="A552" s="22" t="str">
        <f aca="false">IF($C552="","","R"&amp;TEXT(ROW()-4,"00000"))</f>
        <v/>
      </c>
      <c r="B552" s="21"/>
      <c r="C552" s="19"/>
      <c r="D552" s="22" t="str">
        <f aca="false">IF($C552="","",IFERROR(INDEX(Asset_Register!$C$5:$C$1000,MATCH($C552,Asset_Register!$A$5:$A$1000,0)),"Not in register"))</f>
        <v/>
      </c>
      <c r="E552" s="22" t="str">
        <f aca="false">IF($C552="","",IFERROR(INDEX(Asset_Register!$D$5:$D$1000,MATCH($C552,Asset_Register!$A$5:$A$1000,0)),"Not in register"))</f>
        <v/>
      </c>
      <c r="F552" s="22" t="str">
        <f aca="false">IF($C552="","",IFERROR(INDEX(Asset_Register!$R$5:$R$1000,MATCH($C552,Asset_Register!$A$5:$A$1000,0)),"Not in register"))</f>
        <v/>
      </c>
      <c r="G552" s="22" t="str">
        <f aca="false">IF($C552="","",IFERROR(INDEX(Asset_Register!$Q$5:$Q$1000,MATCH($C552,Asset_Register!$A$5:$A$1000,0)),"Not in register"))</f>
        <v/>
      </c>
      <c r="H552" s="19"/>
      <c r="I552" s="19"/>
      <c r="J552" s="6"/>
      <c r="K552" s="19"/>
      <c r="L552" s="19"/>
      <c r="M552" s="19"/>
      <c r="N552" s="19"/>
      <c r="O552" s="19"/>
      <c r="P552" s="19"/>
      <c r="Q552" s="22" t="str">
        <f aca="false">IF($C552="","",IF($P552&lt;&gt;"",$P552,IF(AND(ISNUMBER($K552),ISNUMBER($M552),ISNUMBER($N552)),IF($O552="Lower is worse",IF($K552&lt;=$N552,"Danger",IF($K552&lt;=$M552,"Alert","OK")),IF($K552&gt;=$N552,"Danger",IF($K552&gt;=$M552,"Alert","OK"))),"Not set")))</f>
        <v/>
      </c>
      <c r="R552" s="22" t="str">
        <f aca="false">IF(OR($Q552="",$Q552="Not set"),"",MATCH($Q552,Lists!$F$2:$F$4,0)-1)</f>
        <v/>
      </c>
      <c r="S552" s="6"/>
      <c r="T552" s="6"/>
      <c r="U552" s="22" t="str">
        <f aca="false">IF(OR($Q552="",$Q552="OK",$Q552="Not set",NOT(ISNUMBER($G552))),"",ROUND($G552*IF($Q552="Danger",Lists!$M$15,Lists!$M$16),0))</f>
        <v/>
      </c>
      <c r="V552" s="22" t="str">
        <f aca="false">IF($U552="","",IF(OR($Q552="Danger",$U552&gt;=Lists!$M$10),"P1",IF($U552&gt;=Lists!$M$11,"P2","P3")))</f>
        <v/>
      </c>
      <c r="W552" s="24" t="str">
        <f aca="false">IF(OR($V552="",$B552=""),"",$B552+INDEX(Lists!$N$10:$N$12,MATCH($V552,Lists!$L$10:$L$12,0)))</f>
        <v/>
      </c>
      <c r="X552" s="19"/>
      <c r="Y552" s="19"/>
      <c r="Z552" s="19"/>
      <c r="AA552" s="21"/>
      <c r="AB552" s="19"/>
      <c r="AC552" s="22" t="str">
        <f aca="true">IF(OR($U552="",$B552=""),"",IF($AA552&lt;&gt;"",$AA552-$B552,TODAY()-$B552))</f>
        <v/>
      </c>
      <c r="AD552" s="22" t="str">
        <f aca="true">IF($W552="","",IF($Y552="Closed",IF($AA552="","Closed",IF($AA552&lt;=$W552,"Closed on time","Closed late")),IF(TODAY()&gt;$W552,"Overdue","Within time")))</f>
        <v/>
      </c>
      <c r="AE552" s="6"/>
      <c r="AF552" s="19"/>
      <c r="AG552" s="19"/>
      <c r="AH552" s="19"/>
      <c r="AI552" s="19"/>
      <c r="AJ552" s="19"/>
    </row>
    <row r="553" customFormat="false" ht="15" hidden="false" customHeight="false" outlineLevel="0" collapsed="false">
      <c r="A553" s="22" t="str">
        <f aca="false">IF($C553="","","R"&amp;TEXT(ROW()-4,"00000"))</f>
        <v/>
      </c>
      <c r="B553" s="21"/>
      <c r="C553" s="19"/>
      <c r="D553" s="22" t="str">
        <f aca="false">IF($C553="","",IFERROR(INDEX(Asset_Register!$C$5:$C$1000,MATCH($C553,Asset_Register!$A$5:$A$1000,0)),"Not in register"))</f>
        <v/>
      </c>
      <c r="E553" s="22" t="str">
        <f aca="false">IF($C553="","",IFERROR(INDEX(Asset_Register!$D$5:$D$1000,MATCH($C553,Asset_Register!$A$5:$A$1000,0)),"Not in register"))</f>
        <v/>
      </c>
      <c r="F553" s="22" t="str">
        <f aca="false">IF($C553="","",IFERROR(INDEX(Asset_Register!$R$5:$R$1000,MATCH($C553,Asset_Register!$A$5:$A$1000,0)),"Not in register"))</f>
        <v/>
      </c>
      <c r="G553" s="22" t="str">
        <f aca="false">IF($C553="","",IFERROR(INDEX(Asset_Register!$Q$5:$Q$1000,MATCH($C553,Asset_Register!$A$5:$A$1000,0)),"Not in register"))</f>
        <v/>
      </c>
      <c r="H553" s="19"/>
      <c r="I553" s="19"/>
      <c r="J553" s="6"/>
      <c r="K553" s="19"/>
      <c r="L553" s="19"/>
      <c r="M553" s="19"/>
      <c r="N553" s="19"/>
      <c r="O553" s="19"/>
      <c r="P553" s="19"/>
      <c r="Q553" s="22" t="str">
        <f aca="false">IF($C553="","",IF($P553&lt;&gt;"",$P553,IF(AND(ISNUMBER($K553),ISNUMBER($M553),ISNUMBER($N553)),IF($O553="Lower is worse",IF($K553&lt;=$N553,"Danger",IF($K553&lt;=$M553,"Alert","OK")),IF($K553&gt;=$N553,"Danger",IF($K553&gt;=$M553,"Alert","OK"))),"Not set")))</f>
        <v/>
      </c>
      <c r="R553" s="22" t="str">
        <f aca="false">IF(OR($Q553="",$Q553="Not set"),"",MATCH($Q553,Lists!$F$2:$F$4,0)-1)</f>
        <v/>
      </c>
      <c r="S553" s="6"/>
      <c r="T553" s="6"/>
      <c r="U553" s="22" t="str">
        <f aca="false">IF(OR($Q553="",$Q553="OK",$Q553="Not set",NOT(ISNUMBER($G553))),"",ROUND($G553*IF($Q553="Danger",Lists!$M$15,Lists!$M$16),0))</f>
        <v/>
      </c>
      <c r="V553" s="22" t="str">
        <f aca="false">IF($U553="","",IF(OR($Q553="Danger",$U553&gt;=Lists!$M$10),"P1",IF($U553&gt;=Lists!$M$11,"P2","P3")))</f>
        <v/>
      </c>
      <c r="W553" s="24" t="str">
        <f aca="false">IF(OR($V553="",$B553=""),"",$B553+INDEX(Lists!$N$10:$N$12,MATCH($V553,Lists!$L$10:$L$12,0)))</f>
        <v/>
      </c>
      <c r="X553" s="19"/>
      <c r="Y553" s="19"/>
      <c r="Z553" s="19"/>
      <c r="AA553" s="21"/>
      <c r="AB553" s="19"/>
      <c r="AC553" s="22" t="str">
        <f aca="true">IF(OR($U553="",$B553=""),"",IF($AA553&lt;&gt;"",$AA553-$B553,TODAY()-$B553))</f>
        <v/>
      </c>
      <c r="AD553" s="22" t="str">
        <f aca="true">IF($W553="","",IF($Y553="Closed",IF($AA553="","Closed",IF($AA553&lt;=$W553,"Closed on time","Closed late")),IF(TODAY()&gt;$W553,"Overdue","Within time")))</f>
        <v/>
      </c>
      <c r="AE553" s="6"/>
      <c r="AF553" s="19"/>
      <c r="AG553" s="19"/>
      <c r="AH553" s="19"/>
      <c r="AI553" s="19"/>
      <c r="AJ553" s="19"/>
    </row>
    <row r="554" customFormat="false" ht="15" hidden="false" customHeight="false" outlineLevel="0" collapsed="false">
      <c r="A554" s="22" t="str">
        <f aca="false">IF($C554="","","R"&amp;TEXT(ROW()-4,"00000"))</f>
        <v/>
      </c>
      <c r="B554" s="21"/>
      <c r="C554" s="19"/>
      <c r="D554" s="22" t="str">
        <f aca="false">IF($C554="","",IFERROR(INDEX(Asset_Register!$C$5:$C$1000,MATCH($C554,Asset_Register!$A$5:$A$1000,0)),"Not in register"))</f>
        <v/>
      </c>
      <c r="E554" s="22" t="str">
        <f aca="false">IF($C554="","",IFERROR(INDEX(Asset_Register!$D$5:$D$1000,MATCH($C554,Asset_Register!$A$5:$A$1000,0)),"Not in register"))</f>
        <v/>
      </c>
      <c r="F554" s="22" t="str">
        <f aca="false">IF($C554="","",IFERROR(INDEX(Asset_Register!$R$5:$R$1000,MATCH($C554,Asset_Register!$A$5:$A$1000,0)),"Not in register"))</f>
        <v/>
      </c>
      <c r="G554" s="22" t="str">
        <f aca="false">IF($C554="","",IFERROR(INDEX(Asset_Register!$Q$5:$Q$1000,MATCH($C554,Asset_Register!$A$5:$A$1000,0)),"Not in register"))</f>
        <v/>
      </c>
      <c r="H554" s="19"/>
      <c r="I554" s="19"/>
      <c r="J554" s="6"/>
      <c r="K554" s="19"/>
      <c r="L554" s="19"/>
      <c r="M554" s="19"/>
      <c r="N554" s="19"/>
      <c r="O554" s="19"/>
      <c r="P554" s="19"/>
      <c r="Q554" s="22" t="str">
        <f aca="false">IF($C554="","",IF($P554&lt;&gt;"",$P554,IF(AND(ISNUMBER($K554),ISNUMBER($M554),ISNUMBER($N554)),IF($O554="Lower is worse",IF($K554&lt;=$N554,"Danger",IF($K554&lt;=$M554,"Alert","OK")),IF($K554&gt;=$N554,"Danger",IF($K554&gt;=$M554,"Alert","OK"))),"Not set")))</f>
        <v/>
      </c>
      <c r="R554" s="22" t="str">
        <f aca="false">IF(OR($Q554="",$Q554="Not set"),"",MATCH($Q554,Lists!$F$2:$F$4,0)-1)</f>
        <v/>
      </c>
      <c r="S554" s="6"/>
      <c r="T554" s="6"/>
      <c r="U554" s="22" t="str">
        <f aca="false">IF(OR($Q554="",$Q554="OK",$Q554="Not set",NOT(ISNUMBER($G554))),"",ROUND($G554*IF($Q554="Danger",Lists!$M$15,Lists!$M$16),0))</f>
        <v/>
      </c>
      <c r="V554" s="22" t="str">
        <f aca="false">IF($U554="","",IF(OR($Q554="Danger",$U554&gt;=Lists!$M$10),"P1",IF($U554&gt;=Lists!$M$11,"P2","P3")))</f>
        <v/>
      </c>
      <c r="W554" s="24" t="str">
        <f aca="false">IF(OR($V554="",$B554=""),"",$B554+INDEX(Lists!$N$10:$N$12,MATCH($V554,Lists!$L$10:$L$12,0)))</f>
        <v/>
      </c>
      <c r="X554" s="19"/>
      <c r="Y554" s="19"/>
      <c r="Z554" s="19"/>
      <c r="AA554" s="21"/>
      <c r="AB554" s="19"/>
      <c r="AC554" s="22" t="str">
        <f aca="true">IF(OR($U554="",$B554=""),"",IF($AA554&lt;&gt;"",$AA554-$B554,TODAY()-$B554))</f>
        <v/>
      </c>
      <c r="AD554" s="22" t="str">
        <f aca="true">IF($W554="","",IF($Y554="Closed",IF($AA554="","Closed",IF($AA554&lt;=$W554,"Closed on time","Closed late")),IF(TODAY()&gt;$W554,"Overdue","Within time")))</f>
        <v/>
      </c>
      <c r="AE554" s="6"/>
      <c r="AF554" s="19"/>
      <c r="AG554" s="19"/>
      <c r="AH554" s="19"/>
      <c r="AI554" s="19"/>
      <c r="AJ554" s="19"/>
    </row>
    <row r="555" customFormat="false" ht="15" hidden="false" customHeight="false" outlineLevel="0" collapsed="false">
      <c r="A555" s="22" t="str">
        <f aca="false">IF($C555="","","R"&amp;TEXT(ROW()-4,"00000"))</f>
        <v/>
      </c>
      <c r="B555" s="21"/>
      <c r="C555" s="19"/>
      <c r="D555" s="22" t="str">
        <f aca="false">IF($C555="","",IFERROR(INDEX(Asset_Register!$C$5:$C$1000,MATCH($C555,Asset_Register!$A$5:$A$1000,0)),"Not in register"))</f>
        <v/>
      </c>
      <c r="E555" s="22" t="str">
        <f aca="false">IF($C555="","",IFERROR(INDEX(Asset_Register!$D$5:$D$1000,MATCH($C555,Asset_Register!$A$5:$A$1000,0)),"Not in register"))</f>
        <v/>
      </c>
      <c r="F555" s="22" t="str">
        <f aca="false">IF($C555="","",IFERROR(INDEX(Asset_Register!$R$5:$R$1000,MATCH($C555,Asset_Register!$A$5:$A$1000,0)),"Not in register"))</f>
        <v/>
      </c>
      <c r="G555" s="22" t="str">
        <f aca="false">IF($C555="","",IFERROR(INDEX(Asset_Register!$Q$5:$Q$1000,MATCH($C555,Asset_Register!$A$5:$A$1000,0)),"Not in register"))</f>
        <v/>
      </c>
      <c r="H555" s="19"/>
      <c r="I555" s="19"/>
      <c r="J555" s="6"/>
      <c r="K555" s="19"/>
      <c r="L555" s="19"/>
      <c r="M555" s="19"/>
      <c r="N555" s="19"/>
      <c r="O555" s="19"/>
      <c r="P555" s="19"/>
      <c r="Q555" s="22" t="str">
        <f aca="false">IF($C555="","",IF($P555&lt;&gt;"",$P555,IF(AND(ISNUMBER($K555),ISNUMBER($M555),ISNUMBER($N555)),IF($O555="Lower is worse",IF($K555&lt;=$N555,"Danger",IF($K555&lt;=$M555,"Alert","OK")),IF($K555&gt;=$N555,"Danger",IF($K555&gt;=$M555,"Alert","OK"))),"Not set")))</f>
        <v/>
      </c>
      <c r="R555" s="22" t="str">
        <f aca="false">IF(OR($Q555="",$Q555="Not set"),"",MATCH($Q555,Lists!$F$2:$F$4,0)-1)</f>
        <v/>
      </c>
      <c r="S555" s="6"/>
      <c r="T555" s="6"/>
      <c r="U555" s="22" t="str">
        <f aca="false">IF(OR($Q555="",$Q555="OK",$Q555="Not set",NOT(ISNUMBER($G555))),"",ROUND($G555*IF($Q555="Danger",Lists!$M$15,Lists!$M$16),0))</f>
        <v/>
      </c>
      <c r="V555" s="22" t="str">
        <f aca="false">IF($U555="","",IF(OR($Q555="Danger",$U555&gt;=Lists!$M$10),"P1",IF($U555&gt;=Lists!$M$11,"P2","P3")))</f>
        <v/>
      </c>
      <c r="W555" s="24" t="str">
        <f aca="false">IF(OR($V555="",$B555=""),"",$B555+INDEX(Lists!$N$10:$N$12,MATCH($V555,Lists!$L$10:$L$12,0)))</f>
        <v/>
      </c>
      <c r="X555" s="19"/>
      <c r="Y555" s="19"/>
      <c r="Z555" s="19"/>
      <c r="AA555" s="21"/>
      <c r="AB555" s="19"/>
      <c r="AC555" s="22" t="str">
        <f aca="true">IF(OR($U555="",$B555=""),"",IF($AA555&lt;&gt;"",$AA555-$B555,TODAY()-$B555))</f>
        <v/>
      </c>
      <c r="AD555" s="22" t="str">
        <f aca="true">IF($W555="","",IF($Y555="Closed",IF($AA555="","Closed",IF($AA555&lt;=$W555,"Closed on time","Closed late")),IF(TODAY()&gt;$W555,"Overdue","Within time")))</f>
        <v/>
      </c>
      <c r="AE555" s="6"/>
      <c r="AF555" s="19"/>
      <c r="AG555" s="19"/>
      <c r="AH555" s="19"/>
      <c r="AI555" s="19"/>
      <c r="AJ555" s="19"/>
    </row>
    <row r="556" customFormat="false" ht="15" hidden="false" customHeight="false" outlineLevel="0" collapsed="false">
      <c r="A556" s="22" t="str">
        <f aca="false">IF($C556="","","R"&amp;TEXT(ROW()-4,"00000"))</f>
        <v/>
      </c>
      <c r="B556" s="21"/>
      <c r="C556" s="19"/>
      <c r="D556" s="22" t="str">
        <f aca="false">IF($C556="","",IFERROR(INDEX(Asset_Register!$C$5:$C$1000,MATCH($C556,Asset_Register!$A$5:$A$1000,0)),"Not in register"))</f>
        <v/>
      </c>
      <c r="E556" s="22" t="str">
        <f aca="false">IF($C556="","",IFERROR(INDEX(Asset_Register!$D$5:$D$1000,MATCH($C556,Asset_Register!$A$5:$A$1000,0)),"Not in register"))</f>
        <v/>
      </c>
      <c r="F556" s="22" t="str">
        <f aca="false">IF($C556="","",IFERROR(INDEX(Asset_Register!$R$5:$R$1000,MATCH($C556,Asset_Register!$A$5:$A$1000,0)),"Not in register"))</f>
        <v/>
      </c>
      <c r="G556" s="22" t="str">
        <f aca="false">IF($C556="","",IFERROR(INDEX(Asset_Register!$Q$5:$Q$1000,MATCH($C556,Asset_Register!$A$5:$A$1000,0)),"Not in register"))</f>
        <v/>
      </c>
      <c r="H556" s="19"/>
      <c r="I556" s="19"/>
      <c r="J556" s="6"/>
      <c r="K556" s="19"/>
      <c r="L556" s="19"/>
      <c r="M556" s="19"/>
      <c r="N556" s="19"/>
      <c r="O556" s="19"/>
      <c r="P556" s="19"/>
      <c r="Q556" s="22" t="str">
        <f aca="false">IF($C556="","",IF($P556&lt;&gt;"",$P556,IF(AND(ISNUMBER($K556),ISNUMBER($M556),ISNUMBER($N556)),IF($O556="Lower is worse",IF($K556&lt;=$N556,"Danger",IF($K556&lt;=$M556,"Alert","OK")),IF($K556&gt;=$N556,"Danger",IF($K556&gt;=$M556,"Alert","OK"))),"Not set")))</f>
        <v/>
      </c>
      <c r="R556" s="22" t="str">
        <f aca="false">IF(OR($Q556="",$Q556="Not set"),"",MATCH($Q556,Lists!$F$2:$F$4,0)-1)</f>
        <v/>
      </c>
      <c r="S556" s="6"/>
      <c r="T556" s="6"/>
      <c r="U556" s="22" t="str">
        <f aca="false">IF(OR($Q556="",$Q556="OK",$Q556="Not set",NOT(ISNUMBER($G556))),"",ROUND($G556*IF($Q556="Danger",Lists!$M$15,Lists!$M$16),0))</f>
        <v/>
      </c>
      <c r="V556" s="22" t="str">
        <f aca="false">IF($U556="","",IF(OR($Q556="Danger",$U556&gt;=Lists!$M$10),"P1",IF($U556&gt;=Lists!$M$11,"P2","P3")))</f>
        <v/>
      </c>
      <c r="W556" s="24" t="str">
        <f aca="false">IF(OR($V556="",$B556=""),"",$B556+INDEX(Lists!$N$10:$N$12,MATCH($V556,Lists!$L$10:$L$12,0)))</f>
        <v/>
      </c>
      <c r="X556" s="19"/>
      <c r="Y556" s="19"/>
      <c r="Z556" s="19"/>
      <c r="AA556" s="21"/>
      <c r="AB556" s="19"/>
      <c r="AC556" s="22" t="str">
        <f aca="true">IF(OR($U556="",$B556=""),"",IF($AA556&lt;&gt;"",$AA556-$B556,TODAY()-$B556))</f>
        <v/>
      </c>
      <c r="AD556" s="22" t="str">
        <f aca="true">IF($W556="","",IF($Y556="Closed",IF($AA556="","Closed",IF($AA556&lt;=$W556,"Closed on time","Closed late")),IF(TODAY()&gt;$W556,"Overdue","Within time")))</f>
        <v/>
      </c>
      <c r="AE556" s="6"/>
      <c r="AF556" s="19"/>
      <c r="AG556" s="19"/>
      <c r="AH556" s="19"/>
      <c r="AI556" s="19"/>
      <c r="AJ556" s="19"/>
    </row>
    <row r="557" customFormat="false" ht="15" hidden="false" customHeight="false" outlineLevel="0" collapsed="false">
      <c r="A557" s="22" t="str">
        <f aca="false">IF($C557="","","R"&amp;TEXT(ROW()-4,"00000"))</f>
        <v/>
      </c>
      <c r="B557" s="21"/>
      <c r="C557" s="19"/>
      <c r="D557" s="22" t="str">
        <f aca="false">IF($C557="","",IFERROR(INDEX(Asset_Register!$C$5:$C$1000,MATCH($C557,Asset_Register!$A$5:$A$1000,0)),"Not in register"))</f>
        <v/>
      </c>
      <c r="E557" s="22" t="str">
        <f aca="false">IF($C557="","",IFERROR(INDEX(Asset_Register!$D$5:$D$1000,MATCH($C557,Asset_Register!$A$5:$A$1000,0)),"Not in register"))</f>
        <v/>
      </c>
      <c r="F557" s="22" t="str">
        <f aca="false">IF($C557="","",IFERROR(INDEX(Asset_Register!$R$5:$R$1000,MATCH($C557,Asset_Register!$A$5:$A$1000,0)),"Not in register"))</f>
        <v/>
      </c>
      <c r="G557" s="22" t="str">
        <f aca="false">IF($C557="","",IFERROR(INDEX(Asset_Register!$Q$5:$Q$1000,MATCH($C557,Asset_Register!$A$5:$A$1000,0)),"Not in register"))</f>
        <v/>
      </c>
      <c r="H557" s="19"/>
      <c r="I557" s="19"/>
      <c r="J557" s="6"/>
      <c r="K557" s="19"/>
      <c r="L557" s="19"/>
      <c r="M557" s="19"/>
      <c r="N557" s="19"/>
      <c r="O557" s="19"/>
      <c r="P557" s="19"/>
      <c r="Q557" s="22" t="str">
        <f aca="false">IF($C557="","",IF($P557&lt;&gt;"",$P557,IF(AND(ISNUMBER($K557),ISNUMBER($M557),ISNUMBER($N557)),IF($O557="Lower is worse",IF($K557&lt;=$N557,"Danger",IF($K557&lt;=$M557,"Alert","OK")),IF($K557&gt;=$N557,"Danger",IF($K557&gt;=$M557,"Alert","OK"))),"Not set")))</f>
        <v/>
      </c>
      <c r="R557" s="22" t="str">
        <f aca="false">IF(OR($Q557="",$Q557="Not set"),"",MATCH($Q557,Lists!$F$2:$F$4,0)-1)</f>
        <v/>
      </c>
      <c r="S557" s="6"/>
      <c r="T557" s="6"/>
      <c r="U557" s="22" t="str">
        <f aca="false">IF(OR($Q557="",$Q557="OK",$Q557="Not set",NOT(ISNUMBER($G557))),"",ROUND($G557*IF($Q557="Danger",Lists!$M$15,Lists!$M$16),0))</f>
        <v/>
      </c>
      <c r="V557" s="22" t="str">
        <f aca="false">IF($U557="","",IF(OR($Q557="Danger",$U557&gt;=Lists!$M$10),"P1",IF($U557&gt;=Lists!$M$11,"P2","P3")))</f>
        <v/>
      </c>
      <c r="W557" s="24" t="str">
        <f aca="false">IF(OR($V557="",$B557=""),"",$B557+INDEX(Lists!$N$10:$N$12,MATCH($V557,Lists!$L$10:$L$12,0)))</f>
        <v/>
      </c>
      <c r="X557" s="19"/>
      <c r="Y557" s="19"/>
      <c r="Z557" s="19"/>
      <c r="AA557" s="21"/>
      <c r="AB557" s="19"/>
      <c r="AC557" s="22" t="str">
        <f aca="true">IF(OR($U557="",$B557=""),"",IF($AA557&lt;&gt;"",$AA557-$B557,TODAY()-$B557))</f>
        <v/>
      </c>
      <c r="AD557" s="22" t="str">
        <f aca="true">IF($W557="","",IF($Y557="Closed",IF($AA557="","Closed",IF($AA557&lt;=$W557,"Closed on time","Closed late")),IF(TODAY()&gt;$W557,"Overdue","Within time")))</f>
        <v/>
      </c>
      <c r="AE557" s="6"/>
      <c r="AF557" s="19"/>
      <c r="AG557" s="19"/>
      <c r="AH557" s="19"/>
      <c r="AI557" s="19"/>
      <c r="AJ557" s="19"/>
    </row>
    <row r="558" customFormat="false" ht="15" hidden="false" customHeight="false" outlineLevel="0" collapsed="false">
      <c r="A558" s="22" t="str">
        <f aca="false">IF($C558="","","R"&amp;TEXT(ROW()-4,"00000"))</f>
        <v/>
      </c>
      <c r="B558" s="21"/>
      <c r="C558" s="19"/>
      <c r="D558" s="22" t="str">
        <f aca="false">IF($C558="","",IFERROR(INDEX(Asset_Register!$C$5:$C$1000,MATCH($C558,Asset_Register!$A$5:$A$1000,0)),"Not in register"))</f>
        <v/>
      </c>
      <c r="E558" s="22" t="str">
        <f aca="false">IF($C558="","",IFERROR(INDEX(Asset_Register!$D$5:$D$1000,MATCH($C558,Asset_Register!$A$5:$A$1000,0)),"Not in register"))</f>
        <v/>
      </c>
      <c r="F558" s="22" t="str">
        <f aca="false">IF($C558="","",IFERROR(INDEX(Asset_Register!$R$5:$R$1000,MATCH($C558,Asset_Register!$A$5:$A$1000,0)),"Not in register"))</f>
        <v/>
      </c>
      <c r="G558" s="22" t="str">
        <f aca="false">IF($C558="","",IFERROR(INDEX(Asset_Register!$Q$5:$Q$1000,MATCH($C558,Asset_Register!$A$5:$A$1000,0)),"Not in register"))</f>
        <v/>
      </c>
      <c r="H558" s="19"/>
      <c r="I558" s="19"/>
      <c r="J558" s="6"/>
      <c r="K558" s="19"/>
      <c r="L558" s="19"/>
      <c r="M558" s="19"/>
      <c r="N558" s="19"/>
      <c r="O558" s="19"/>
      <c r="P558" s="19"/>
      <c r="Q558" s="22" t="str">
        <f aca="false">IF($C558="","",IF($P558&lt;&gt;"",$P558,IF(AND(ISNUMBER($K558),ISNUMBER($M558),ISNUMBER($N558)),IF($O558="Lower is worse",IF($K558&lt;=$N558,"Danger",IF($K558&lt;=$M558,"Alert","OK")),IF($K558&gt;=$N558,"Danger",IF($K558&gt;=$M558,"Alert","OK"))),"Not set")))</f>
        <v/>
      </c>
      <c r="R558" s="22" t="str">
        <f aca="false">IF(OR($Q558="",$Q558="Not set"),"",MATCH($Q558,Lists!$F$2:$F$4,0)-1)</f>
        <v/>
      </c>
      <c r="S558" s="6"/>
      <c r="T558" s="6"/>
      <c r="U558" s="22" t="str">
        <f aca="false">IF(OR($Q558="",$Q558="OK",$Q558="Not set",NOT(ISNUMBER($G558))),"",ROUND($G558*IF($Q558="Danger",Lists!$M$15,Lists!$M$16),0))</f>
        <v/>
      </c>
      <c r="V558" s="22" t="str">
        <f aca="false">IF($U558="","",IF(OR($Q558="Danger",$U558&gt;=Lists!$M$10),"P1",IF($U558&gt;=Lists!$M$11,"P2","P3")))</f>
        <v/>
      </c>
      <c r="W558" s="24" t="str">
        <f aca="false">IF(OR($V558="",$B558=""),"",$B558+INDEX(Lists!$N$10:$N$12,MATCH($V558,Lists!$L$10:$L$12,0)))</f>
        <v/>
      </c>
      <c r="X558" s="19"/>
      <c r="Y558" s="19"/>
      <c r="Z558" s="19"/>
      <c r="AA558" s="21"/>
      <c r="AB558" s="19"/>
      <c r="AC558" s="22" t="str">
        <f aca="true">IF(OR($U558="",$B558=""),"",IF($AA558&lt;&gt;"",$AA558-$B558,TODAY()-$B558))</f>
        <v/>
      </c>
      <c r="AD558" s="22" t="str">
        <f aca="true">IF($W558="","",IF($Y558="Closed",IF($AA558="","Closed",IF($AA558&lt;=$W558,"Closed on time","Closed late")),IF(TODAY()&gt;$W558,"Overdue","Within time")))</f>
        <v/>
      </c>
      <c r="AE558" s="6"/>
      <c r="AF558" s="19"/>
      <c r="AG558" s="19"/>
      <c r="AH558" s="19"/>
      <c r="AI558" s="19"/>
      <c r="AJ558" s="19"/>
    </row>
    <row r="559" customFormat="false" ht="15" hidden="false" customHeight="false" outlineLevel="0" collapsed="false">
      <c r="A559" s="22" t="str">
        <f aca="false">IF($C559="","","R"&amp;TEXT(ROW()-4,"00000"))</f>
        <v/>
      </c>
      <c r="B559" s="21"/>
      <c r="C559" s="19"/>
      <c r="D559" s="22" t="str">
        <f aca="false">IF($C559="","",IFERROR(INDEX(Asset_Register!$C$5:$C$1000,MATCH($C559,Asset_Register!$A$5:$A$1000,0)),"Not in register"))</f>
        <v/>
      </c>
      <c r="E559" s="22" t="str">
        <f aca="false">IF($C559="","",IFERROR(INDEX(Asset_Register!$D$5:$D$1000,MATCH($C559,Asset_Register!$A$5:$A$1000,0)),"Not in register"))</f>
        <v/>
      </c>
      <c r="F559" s="22" t="str">
        <f aca="false">IF($C559="","",IFERROR(INDEX(Asset_Register!$R$5:$R$1000,MATCH($C559,Asset_Register!$A$5:$A$1000,0)),"Not in register"))</f>
        <v/>
      </c>
      <c r="G559" s="22" t="str">
        <f aca="false">IF($C559="","",IFERROR(INDEX(Asset_Register!$Q$5:$Q$1000,MATCH($C559,Asset_Register!$A$5:$A$1000,0)),"Not in register"))</f>
        <v/>
      </c>
      <c r="H559" s="19"/>
      <c r="I559" s="19"/>
      <c r="J559" s="6"/>
      <c r="K559" s="19"/>
      <c r="L559" s="19"/>
      <c r="M559" s="19"/>
      <c r="N559" s="19"/>
      <c r="O559" s="19"/>
      <c r="P559" s="19"/>
      <c r="Q559" s="22" t="str">
        <f aca="false">IF($C559="","",IF($P559&lt;&gt;"",$P559,IF(AND(ISNUMBER($K559),ISNUMBER($M559),ISNUMBER($N559)),IF($O559="Lower is worse",IF($K559&lt;=$N559,"Danger",IF($K559&lt;=$M559,"Alert","OK")),IF($K559&gt;=$N559,"Danger",IF($K559&gt;=$M559,"Alert","OK"))),"Not set")))</f>
        <v/>
      </c>
      <c r="R559" s="22" t="str">
        <f aca="false">IF(OR($Q559="",$Q559="Not set"),"",MATCH($Q559,Lists!$F$2:$F$4,0)-1)</f>
        <v/>
      </c>
      <c r="S559" s="6"/>
      <c r="T559" s="6"/>
      <c r="U559" s="22" t="str">
        <f aca="false">IF(OR($Q559="",$Q559="OK",$Q559="Not set",NOT(ISNUMBER($G559))),"",ROUND($G559*IF($Q559="Danger",Lists!$M$15,Lists!$M$16),0))</f>
        <v/>
      </c>
      <c r="V559" s="22" t="str">
        <f aca="false">IF($U559="","",IF(OR($Q559="Danger",$U559&gt;=Lists!$M$10),"P1",IF($U559&gt;=Lists!$M$11,"P2","P3")))</f>
        <v/>
      </c>
      <c r="W559" s="24" t="str">
        <f aca="false">IF(OR($V559="",$B559=""),"",$B559+INDEX(Lists!$N$10:$N$12,MATCH($V559,Lists!$L$10:$L$12,0)))</f>
        <v/>
      </c>
      <c r="X559" s="19"/>
      <c r="Y559" s="19"/>
      <c r="Z559" s="19"/>
      <c r="AA559" s="21"/>
      <c r="AB559" s="19"/>
      <c r="AC559" s="22" t="str">
        <f aca="true">IF(OR($U559="",$B559=""),"",IF($AA559&lt;&gt;"",$AA559-$B559,TODAY()-$B559))</f>
        <v/>
      </c>
      <c r="AD559" s="22" t="str">
        <f aca="true">IF($W559="","",IF($Y559="Closed",IF($AA559="","Closed",IF($AA559&lt;=$W559,"Closed on time","Closed late")),IF(TODAY()&gt;$W559,"Overdue","Within time")))</f>
        <v/>
      </c>
      <c r="AE559" s="6"/>
      <c r="AF559" s="19"/>
      <c r="AG559" s="19"/>
      <c r="AH559" s="19"/>
      <c r="AI559" s="19"/>
      <c r="AJ559" s="19"/>
    </row>
    <row r="560" customFormat="false" ht="15" hidden="false" customHeight="false" outlineLevel="0" collapsed="false">
      <c r="A560" s="22" t="str">
        <f aca="false">IF($C560="","","R"&amp;TEXT(ROW()-4,"00000"))</f>
        <v/>
      </c>
      <c r="B560" s="21"/>
      <c r="C560" s="19"/>
      <c r="D560" s="22" t="str">
        <f aca="false">IF($C560="","",IFERROR(INDEX(Asset_Register!$C$5:$C$1000,MATCH($C560,Asset_Register!$A$5:$A$1000,0)),"Not in register"))</f>
        <v/>
      </c>
      <c r="E560" s="22" t="str">
        <f aca="false">IF($C560="","",IFERROR(INDEX(Asset_Register!$D$5:$D$1000,MATCH($C560,Asset_Register!$A$5:$A$1000,0)),"Not in register"))</f>
        <v/>
      </c>
      <c r="F560" s="22" t="str">
        <f aca="false">IF($C560="","",IFERROR(INDEX(Asset_Register!$R$5:$R$1000,MATCH($C560,Asset_Register!$A$5:$A$1000,0)),"Not in register"))</f>
        <v/>
      </c>
      <c r="G560" s="22" t="str">
        <f aca="false">IF($C560="","",IFERROR(INDEX(Asset_Register!$Q$5:$Q$1000,MATCH($C560,Asset_Register!$A$5:$A$1000,0)),"Not in register"))</f>
        <v/>
      </c>
      <c r="H560" s="19"/>
      <c r="I560" s="19"/>
      <c r="J560" s="6"/>
      <c r="K560" s="19"/>
      <c r="L560" s="19"/>
      <c r="M560" s="19"/>
      <c r="N560" s="19"/>
      <c r="O560" s="19"/>
      <c r="P560" s="19"/>
      <c r="Q560" s="22" t="str">
        <f aca="false">IF($C560="","",IF($P560&lt;&gt;"",$P560,IF(AND(ISNUMBER($K560),ISNUMBER($M560),ISNUMBER($N560)),IF($O560="Lower is worse",IF($K560&lt;=$N560,"Danger",IF($K560&lt;=$M560,"Alert","OK")),IF($K560&gt;=$N560,"Danger",IF($K560&gt;=$M560,"Alert","OK"))),"Not set")))</f>
        <v/>
      </c>
      <c r="R560" s="22" t="str">
        <f aca="false">IF(OR($Q560="",$Q560="Not set"),"",MATCH($Q560,Lists!$F$2:$F$4,0)-1)</f>
        <v/>
      </c>
      <c r="S560" s="6"/>
      <c r="T560" s="6"/>
      <c r="U560" s="22" t="str">
        <f aca="false">IF(OR($Q560="",$Q560="OK",$Q560="Not set",NOT(ISNUMBER($G560))),"",ROUND($G560*IF($Q560="Danger",Lists!$M$15,Lists!$M$16),0))</f>
        <v/>
      </c>
      <c r="V560" s="22" t="str">
        <f aca="false">IF($U560="","",IF(OR($Q560="Danger",$U560&gt;=Lists!$M$10),"P1",IF($U560&gt;=Lists!$M$11,"P2","P3")))</f>
        <v/>
      </c>
      <c r="W560" s="24" t="str">
        <f aca="false">IF(OR($V560="",$B560=""),"",$B560+INDEX(Lists!$N$10:$N$12,MATCH($V560,Lists!$L$10:$L$12,0)))</f>
        <v/>
      </c>
      <c r="X560" s="19"/>
      <c r="Y560" s="19"/>
      <c r="Z560" s="19"/>
      <c r="AA560" s="21"/>
      <c r="AB560" s="19"/>
      <c r="AC560" s="22" t="str">
        <f aca="true">IF(OR($U560="",$B560=""),"",IF($AA560&lt;&gt;"",$AA560-$B560,TODAY()-$B560))</f>
        <v/>
      </c>
      <c r="AD560" s="22" t="str">
        <f aca="true">IF($W560="","",IF($Y560="Closed",IF($AA560="","Closed",IF($AA560&lt;=$W560,"Closed on time","Closed late")),IF(TODAY()&gt;$W560,"Overdue","Within time")))</f>
        <v/>
      </c>
      <c r="AE560" s="6"/>
      <c r="AF560" s="19"/>
      <c r="AG560" s="19"/>
      <c r="AH560" s="19"/>
      <c r="AI560" s="19"/>
      <c r="AJ560" s="19"/>
    </row>
    <row r="561" customFormat="false" ht="15" hidden="false" customHeight="false" outlineLevel="0" collapsed="false">
      <c r="A561" s="22" t="str">
        <f aca="false">IF($C561="","","R"&amp;TEXT(ROW()-4,"00000"))</f>
        <v/>
      </c>
      <c r="B561" s="21"/>
      <c r="C561" s="19"/>
      <c r="D561" s="22" t="str">
        <f aca="false">IF($C561="","",IFERROR(INDEX(Asset_Register!$C$5:$C$1000,MATCH($C561,Asset_Register!$A$5:$A$1000,0)),"Not in register"))</f>
        <v/>
      </c>
      <c r="E561" s="22" t="str">
        <f aca="false">IF($C561="","",IFERROR(INDEX(Asset_Register!$D$5:$D$1000,MATCH($C561,Asset_Register!$A$5:$A$1000,0)),"Not in register"))</f>
        <v/>
      </c>
      <c r="F561" s="22" t="str">
        <f aca="false">IF($C561="","",IFERROR(INDEX(Asset_Register!$R$5:$R$1000,MATCH($C561,Asset_Register!$A$5:$A$1000,0)),"Not in register"))</f>
        <v/>
      </c>
      <c r="G561" s="22" t="str">
        <f aca="false">IF($C561="","",IFERROR(INDEX(Asset_Register!$Q$5:$Q$1000,MATCH($C561,Asset_Register!$A$5:$A$1000,0)),"Not in register"))</f>
        <v/>
      </c>
      <c r="H561" s="19"/>
      <c r="I561" s="19"/>
      <c r="J561" s="6"/>
      <c r="K561" s="19"/>
      <c r="L561" s="19"/>
      <c r="M561" s="19"/>
      <c r="N561" s="19"/>
      <c r="O561" s="19"/>
      <c r="P561" s="19"/>
      <c r="Q561" s="22" t="str">
        <f aca="false">IF($C561="","",IF($P561&lt;&gt;"",$P561,IF(AND(ISNUMBER($K561),ISNUMBER($M561),ISNUMBER($N561)),IF($O561="Lower is worse",IF($K561&lt;=$N561,"Danger",IF($K561&lt;=$M561,"Alert","OK")),IF($K561&gt;=$N561,"Danger",IF($K561&gt;=$M561,"Alert","OK"))),"Not set")))</f>
        <v/>
      </c>
      <c r="R561" s="22" t="str">
        <f aca="false">IF(OR($Q561="",$Q561="Not set"),"",MATCH($Q561,Lists!$F$2:$F$4,0)-1)</f>
        <v/>
      </c>
      <c r="S561" s="6"/>
      <c r="T561" s="6"/>
      <c r="U561" s="22" t="str">
        <f aca="false">IF(OR($Q561="",$Q561="OK",$Q561="Not set",NOT(ISNUMBER($G561))),"",ROUND($G561*IF($Q561="Danger",Lists!$M$15,Lists!$M$16),0))</f>
        <v/>
      </c>
      <c r="V561" s="22" t="str">
        <f aca="false">IF($U561="","",IF(OR($Q561="Danger",$U561&gt;=Lists!$M$10),"P1",IF($U561&gt;=Lists!$M$11,"P2","P3")))</f>
        <v/>
      </c>
      <c r="W561" s="24" t="str">
        <f aca="false">IF(OR($V561="",$B561=""),"",$B561+INDEX(Lists!$N$10:$N$12,MATCH($V561,Lists!$L$10:$L$12,0)))</f>
        <v/>
      </c>
      <c r="X561" s="19"/>
      <c r="Y561" s="19"/>
      <c r="Z561" s="19"/>
      <c r="AA561" s="21"/>
      <c r="AB561" s="19"/>
      <c r="AC561" s="22" t="str">
        <f aca="true">IF(OR($U561="",$B561=""),"",IF($AA561&lt;&gt;"",$AA561-$B561,TODAY()-$B561))</f>
        <v/>
      </c>
      <c r="AD561" s="22" t="str">
        <f aca="true">IF($W561="","",IF($Y561="Closed",IF($AA561="","Closed",IF($AA561&lt;=$W561,"Closed on time","Closed late")),IF(TODAY()&gt;$W561,"Overdue","Within time")))</f>
        <v/>
      </c>
      <c r="AE561" s="6"/>
      <c r="AF561" s="19"/>
      <c r="AG561" s="19"/>
      <c r="AH561" s="19"/>
      <c r="AI561" s="19"/>
      <c r="AJ561" s="19"/>
    </row>
    <row r="562" customFormat="false" ht="15" hidden="false" customHeight="false" outlineLevel="0" collapsed="false">
      <c r="A562" s="22" t="str">
        <f aca="false">IF($C562="","","R"&amp;TEXT(ROW()-4,"00000"))</f>
        <v/>
      </c>
      <c r="B562" s="21"/>
      <c r="C562" s="19"/>
      <c r="D562" s="22" t="str">
        <f aca="false">IF($C562="","",IFERROR(INDEX(Asset_Register!$C$5:$C$1000,MATCH($C562,Asset_Register!$A$5:$A$1000,0)),"Not in register"))</f>
        <v/>
      </c>
      <c r="E562" s="22" t="str">
        <f aca="false">IF($C562="","",IFERROR(INDEX(Asset_Register!$D$5:$D$1000,MATCH($C562,Asset_Register!$A$5:$A$1000,0)),"Not in register"))</f>
        <v/>
      </c>
      <c r="F562" s="22" t="str">
        <f aca="false">IF($C562="","",IFERROR(INDEX(Asset_Register!$R$5:$R$1000,MATCH($C562,Asset_Register!$A$5:$A$1000,0)),"Not in register"))</f>
        <v/>
      </c>
      <c r="G562" s="22" t="str">
        <f aca="false">IF($C562="","",IFERROR(INDEX(Asset_Register!$Q$5:$Q$1000,MATCH($C562,Asset_Register!$A$5:$A$1000,0)),"Not in register"))</f>
        <v/>
      </c>
      <c r="H562" s="19"/>
      <c r="I562" s="19"/>
      <c r="J562" s="6"/>
      <c r="K562" s="19"/>
      <c r="L562" s="19"/>
      <c r="M562" s="19"/>
      <c r="N562" s="19"/>
      <c r="O562" s="19"/>
      <c r="P562" s="19"/>
      <c r="Q562" s="22" t="str">
        <f aca="false">IF($C562="","",IF($P562&lt;&gt;"",$P562,IF(AND(ISNUMBER($K562),ISNUMBER($M562),ISNUMBER($N562)),IF($O562="Lower is worse",IF($K562&lt;=$N562,"Danger",IF($K562&lt;=$M562,"Alert","OK")),IF($K562&gt;=$N562,"Danger",IF($K562&gt;=$M562,"Alert","OK"))),"Not set")))</f>
        <v/>
      </c>
      <c r="R562" s="22" t="str">
        <f aca="false">IF(OR($Q562="",$Q562="Not set"),"",MATCH($Q562,Lists!$F$2:$F$4,0)-1)</f>
        <v/>
      </c>
      <c r="S562" s="6"/>
      <c r="T562" s="6"/>
      <c r="U562" s="22" t="str">
        <f aca="false">IF(OR($Q562="",$Q562="OK",$Q562="Not set",NOT(ISNUMBER($G562))),"",ROUND($G562*IF($Q562="Danger",Lists!$M$15,Lists!$M$16),0))</f>
        <v/>
      </c>
      <c r="V562" s="22" t="str">
        <f aca="false">IF($U562="","",IF(OR($Q562="Danger",$U562&gt;=Lists!$M$10),"P1",IF($U562&gt;=Lists!$M$11,"P2","P3")))</f>
        <v/>
      </c>
      <c r="W562" s="24" t="str">
        <f aca="false">IF(OR($V562="",$B562=""),"",$B562+INDEX(Lists!$N$10:$N$12,MATCH($V562,Lists!$L$10:$L$12,0)))</f>
        <v/>
      </c>
      <c r="X562" s="19"/>
      <c r="Y562" s="19"/>
      <c r="Z562" s="19"/>
      <c r="AA562" s="21"/>
      <c r="AB562" s="19"/>
      <c r="AC562" s="22" t="str">
        <f aca="true">IF(OR($U562="",$B562=""),"",IF($AA562&lt;&gt;"",$AA562-$B562,TODAY()-$B562))</f>
        <v/>
      </c>
      <c r="AD562" s="22" t="str">
        <f aca="true">IF($W562="","",IF($Y562="Closed",IF($AA562="","Closed",IF($AA562&lt;=$W562,"Closed on time","Closed late")),IF(TODAY()&gt;$W562,"Overdue","Within time")))</f>
        <v/>
      </c>
      <c r="AE562" s="6"/>
      <c r="AF562" s="19"/>
      <c r="AG562" s="19"/>
      <c r="AH562" s="19"/>
      <c r="AI562" s="19"/>
      <c r="AJ562" s="19"/>
    </row>
    <row r="563" customFormat="false" ht="15" hidden="false" customHeight="false" outlineLevel="0" collapsed="false">
      <c r="A563" s="22" t="str">
        <f aca="false">IF($C563="","","R"&amp;TEXT(ROW()-4,"00000"))</f>
        <v/>
      </c>
      <c r="B563" s="21"/>
      <c r="C563" s="19"/>
      <c r="D563" s="22" t="str">
        <f aca="false">IF($C563="","",IFERROR(INDEX(Asset_Register!$C$5:$C$1000,MATCH($C563,Asset_Register!$A$5:$A$1000,0)),"Not in register"))</f>
        <v/>
      </c>
      <c r="E563" s="22" t="str">
        <f aca="false">IF($C563="","",IFERROR(INDEX(Asset_Register!$D$5:$D$1000,MATCH($C563,Asset_Register!$A$5:$A$1000,0)),"Not in register"))</f>
        <v/>
      </c>
      <c r="F563" s="22" t="str">
        <f aca="false">IF($C563="","",IFERROR(INDEX(Asset_Register!$R$5:$R$1000,MATCH($C563,Asset_Register!$A$5:$A$1000,0)),"Not in register"))</f>
        <v/>
      </c>
      <c r="G563" s="22" t="str">
        <f aca="false">IF($C563="","",IFERROR(INDEX(Asset_Register!$Q$5:$Q$1000,MATCH($C563,Asset_Register!$A$5:$A$1000,0)),"Not in register"))</f>
        <v/>
      </c>
      <c r="H563" s="19"/>
      <c r="I563" s="19"/>
      <c r="J563" s="6"/>
      <c r="K563" s="19"/>
      <c r="L563" s="19"/>
      <c r="M563" s="19"/>
      <c r="N563" s="19"/>
      <c r="O563" s="19"/>
      <c r="P563" s="19"/>
      <c r="Q563" s="22" t="str">
        <f aca="false">IF($C563="","",IF($P563&lt;&gt;"",$P563,IF(AND(ISNUMBER($K563),ISNUMBER($M563),ISNUMBER($N563)),IF($O563="Lower is worse",IF($K563&lt;=$N563,"Danger",IF($K563&lt;=$M563,"Alert","OK")),IF($K563&gt;=$N563,"Danger",IF($K563&gt;=$M563,"Alert","OK"))),"Not set")))</f>
        <v/>
      </c>
      <c r="R563" s="22" t="str">
        <f aca="false">IF(OR($Q563="",$Q563="Not set"),"",MATCH($Q563,Lists!$F$2:$F$4,0)-1)</f>
        <v/>
      </c>
      <c r="S563" s="6"/>
      <c r="T563" s="6"/>
      <c r="U563" s="22" t="str">
        <f aca="false">IF(OR($Q563="",$Q563="OK",$Q563="Not set",NOT(ISNUMBER($G563))),"",ROUND($G563*IF($Q563="Danger",Lists!$M$15,Lists!$M$16),0))</f>
        <v/>
      </c>
      <c r="V563" s="22" t="str">
        <f aca="false">IF($U563="","",IF(OR($Q563="Danger",$U563&gt;=Lists!$M$10),"P1",IF($U563&gt;=Lists!$M$11,"P2","P3")))</f>
        <v/>
      </c>
      <c r="W563" s="24" t="str">
        <f aca="false">IF(OR($V563="",$B563=""),"",$B563+INDEX(Lists!$N$10:$N$12,MATCH($V563,Lists!$L$10:$L$12,0)))</f>
        <v/>
      </c>
      <c r="X563" s="19"/>
      <c r="Y563" s="19"/>
      <c r="Z563" s="19"/>
      <c r="AA563" s="21"/>
      <c r="AB563" s="19"/>
      <c r="AC563" s="22" t="str">
        <f aca="true">IF(OR($U563="",$B563=""),"",IF($AA563&lt;&gt;"",$AA563-$B563,TODAY()-$B563))</f>
        <v/>
      </c>
      <c r="AD563" s="22" t="str">
        <f aca="true">IF($W563="","",IF($Y563="Closed",IF($AA563="","Closed",IF($AA563&lt;=$W563,"Closed on time","Closed late")),IF(TODAY()&gt;$W563,"Overdue","Within time")))</f>
        <v/>
      </c>
      <c r="AE563" s="6"/>
      <c r="AF563" s="19"/>
      <c r="AG563" s="19"/>
      <c r="AH563" s="19"/>
      <c r="AI563" s="19"/>
      <c r="AJ563" s="19"/>
    </row>
    <row r="564" customFormat="false" ht="15" hidden="false" customHeight="false" outlineLevel="0" collapsed="false">
      <c r="A564" s="22" t="str">
        <f aca="false">IF($C564="","","R"&amp;TEXT(ROW()-4,"00000"))</f>
        <v/>
      </c>
      <c r="B564" s="21"/>
      <c r="C564" s="19"/>
      <c r="D564" s="22" t="str">
        <f aca="false">IF($C564="","",IFERROR(INDEX(Asset_Register!$C$5:$C$1000,MATCH($C564,Asset_Register!$A$5:$A$1000,0)),"Not in register"))</f>
        <v/>
      </c>
      <c r="E564" s="22" t="str">
        <f aca="false">IF($C564="","",IFERROR(INDEX(Asset_Register!$D$5:$D$1000,MATCH($C564,Asset_Register!$A$5:$A$1000,0)),"Not in register"))</f>
        <v/>
      </c>
      <c r="F564" s="22" t="str">
        <f aca="false">IF($C564="","",IFERROR(INDEX(Asset_Register!$R$5:$R$1000,MATCH($C564,Asset_Register!$A$5:$A$1000,0)),"Not in register"))</f>
        <v/>
      </c>
      <c r="G564" s="22" t="str">
        <f aca="false">IF($C564="","",IFERROR(INDEX(Asset_Register!$Q$5:$Q$1000,MATCH($C564,Asset_Register!$A$5:$A$1000,0)),"Not in register"))</f>
        <v/>
      </c>
      <c r="H564" s="19"/>
      <c r="I564" s="19"/>
      <c r="J564" s="6"/>
      <c r="K564" s="19"/>
      <c r="L564" s="19"/>
      <c r="M564" s="19"/>
      <c r="N564" s="19"/>
      <c r="O564" s="19"/>
      <c r="P564" s="19"/>
      <c r="Q564" s="22" t="str">
        <f aca="false">IF($C564="","",IF($P564&lt;&gt;"",$P564,IF(AND(ISNUMBER($K564),ISNUMBER($M564),ISNUMBER($N564)),IF($O564="Lower is worse",IF($K564&lt;=$N564,"Danger",IF($K564&lt;=$M564,"Alert","OK")),IF($K564&gt;=$N564,"Danger",IF($K564&gt;=$M564,"Alert","OK"))),"Not set")))</f>
        <v/>
      </c>
      <c r="R564" s="22" t="str">
        <f aca="false">IF(OR($Q564="",$Q564="Not set"),"",MATCH($Q564,Lists!$F$2:$F$4,0)-1)</f>
        <v/>
      </c>
      <c r="S564" s="6"/>
      <c r="T564" s="6"/>
      <c r="U564" s="22" t="str">
        <f aca="false">IF(OR($Q564="",$Q564="OK",$Q564="Not set",NOT(ISNUMBER($G564))),"",ROUND($G564*IF($Q564="Danger",Lists!$M$15,Lists!$M$16),0))</f>
        <v/>
      </c>
      <c r="V564" s="22" t="str">
        <f aca="false">IF($U564="","",IF(OR($Q564="Danger",$U564&gt;=Lists!$M$10),"P1",IF($U564&gt;=Lists!$M$11,"P2","P3")))</f>
        <v/>
      </c>
      <c r="W564" s="24" t="str">
        <f aca="false">IF(OR($V564="",$B564=""),"",$B564+INDEX(Lists!$N$10:$N$12,MATCH($V564,Lists!$L$10:$L$12,0)))</f>
        <v/>
      </c>
      <c r="X564" s="19"/>
      <c r="Y564" s="19"/>
      <c r="Z564" s="19"/>
      <c r="AA564" s="21"/>
      <c r="AB564" s="19"/>
      <c r="AC564" s="22" t="str">
        <f aca="true">IF(OR($U564="",$B564=""),"",IF($AA564&lt;&gt;"",$AA564-$B564,TODAY()-$B564))</f>
        <v/>
      </c>
      <c r="AD564" s="22" t="str">
        <f aca="true">IF($W564="","",IF($Y564="Closed",IF($AA564="","Closed",IF($AA564&lt;=$W564,"Closed on time","Closed late")),IF(TODAY()&gt;$W564,"Overdue","Within time")))</f>
        <v/>
      </c>
      <c r="AE564" s="6"/>
      <c r="AF564" s="19"/>
      <c r="AG564" s="19"/>
      <c r="AH564" s="19"/>
      <c r="AI564" s="19"/>
      <c r="AJ564" s="19"/>
    </row>
    <row r="565" customFormat="false" ht="15" hidden="false" customHeight="false" outlineLevel="0" collapsed="false">
      <c r="A565" s="22" t="str">
        <f aca="false">IF($C565="","","R"&amp;TEXT(ROW()-4,"00000"))</f>
        <v/>
      </c>
      <c r="B565" s="21"/>
      <c r="C565" s="19"/>
      <c r="D565" s="22" t="str">
        <f aca="false">IF($C565="","",IFERROR(INDEX(Asset_Register!$C$5:$C$1000,MATCH($C565,Asset_Register!$A$5:$A$1000,0)),"Not in register"))</f>
        <v/>
      </c>
      <c r="E565" s="22" t="str">
        <f aca="false">IF($C565="","",IFERROR(INDEX(Asset_Register!$D$5:$D$1000,MATCH($C565,Asset_Register!$A$5:$A$1000,0)),"Not in register"))</f>
        <v/>
      </c>
      <c r="F565" s="22" t="str">
        <f aca="false">IF($C565="","",IFERROR(INDEX(Asset_Register!$R$5:$R$1000,MATCH($C565,Asset_Register!$A$5:$A$1000,0)),"Not in register"))</f>
        <v/>
      </c>
      <c r="G565" s="22" t="str">
        <f aca="false">IF($C565="","",IFERROR(INDEX(Asset_Register!$Q$5:$Q$1000,MATCH($C565,Asset_Register!$A$5:$A$1000,0)),"Not in register"))</f>
        <v/>
      </c>
      <c r="H565" s="19"/>
      <c r="I565" s="19"/>
      <c r="J565" s="6"/>
      <c r="K565" s="19"/>
      <c r="L565" s="19"/>
      <c r="M565" s="19"/>
      <c r="N565" s="19"/>
      <c r="O565" s="19"/>
      <c r="P565" s="19"/>
      <c r="Q565" s="22" t="str">
        <f aca="false">IF($C565="","",IF($P565&lt;&gt;"",$P565,IF(AND(ISNUMBER($K565),ISNUMBER($M565),ISNUMBER($N565)),IF($O565="Lower is worse",IF($K565&lt;=$N565,"Danger",IF($K565&lt;=$M565,"Alert","OK")),IF($K565&gt;=$N565,"Danger",IF($K565&gt;=$M565,"Alert","OK"))),"Not set")))</f>
        <v/>
      </c>
      <c r="R565" s="22" t="str">
        <f aca="false">IF(OR($Q565="",$Q565="Not set"),"",MATCH($Q565,Lists!$F$2:$F$4,0)-1)</f>
        <v/>
      </c>
      <c r="S565" s="6"/>
      <c r="T565" s="6"/>
      <c r="U565" s="22" t="str">
        <f aca="false">IF(OR($Q565="",$Q565="OK",$Q565="Not set",NOT(ISNUMBER($G565))),"",ROUND($G565*IF($Q565="Danger",Lists!$M$15,Lists!$M$16),0))</f>
        <v/>
      </c>
      <c r="V565" s="22" t="str">
        <f aca="false">IF($U565="","",IF(OR($Q565="Danger",$U565&gt;=Lists!$M$10),"P1",IF($U565&gt;=Lists!$M$11,"P2","P3")))</f>
        <v/>
      </c>
      <c r="W565" s="24" t="str">
        <f aca="false">IF(OR($V565="",$B565=""),"",$B565+INDEX(Lists!$N$10:$N$12,MATCH($V565,Lists!$L$10:$L$12,0)))</f>
        <v/>
      </c>
      <c r="X565" s="19"/>
      <c r="Y565" s="19"/>
      <c r="Z565" s="19"/>
      <c r="AA565" s="21"/>
      <c r="AB565" s="19"/>
      <c r="AC565" s="22" t="str">
        <f aca="true">IF(OR($U565="",$B565=""),"",IF($AA565&lt;&gt;"",$AA565-$B565,TODAY()-$B565))</f>
        <v/>
      </c>
      <c r="AD565" s="22" t="str">
        <f aca="true">IF($W565="","",IF($Y565="Closed",IF($AA565="","Closed",IF($AA565&lt;=$W565,"Closed on time","Closed late")),IF(TODAY()&gt;$W565,"Overdue","Within time")))</f>
        <v/>
      </c>
      <c r="AE565" s="6"/>
      <c r="AF565" s="19"/>
      <c r="AG565" s="19"/>
      <c r="AH565" s="19"/>
      <c r="AI565" s="19"/>
      <c r="AJ565" s="19"/>
    </row>
    <row r="566" customFormat="false" ht="15" hidden="false" customHeight="false" outlineLevel="0" collapsed="false">
      <c r="A566" s="22" t="str">
        <f aca="false">IF($C566="","","R"&amp;TEXT(ROW()-4,"00000"))</f>
        <v/>
      </c>
      <c r="B566" s="21"/>
      <c r="C566" s="19"/>
      <c r="D566" s="22" t="str">
        <f aca="false">IF($C566="","",IFERROR(INDEX(Asset_Register!$C$5:$C$1000,MATCH($C566,Asset_Register!$A$5:$A$1000,0)),"Not in register"))</f>
        <v/>
      </c>
      <c r="E566" s="22" t="str">
        <f aca="false">IF($C566="","",IFERROR(INDEX(Asset_Register!$D$5:$D$1000,MATCH($C566,Asset_Register!$A$5:$A$1000,0)),"Not in register"))</f>
        <v/>
      </c>
      <c r="F566" s="22" t="str">
        <f aca="false">IF($C566="","",IFERROR(INDEX(Asset_Register!$R$5:$R$1000,MATCH($C566,Asset_Register!$A$5:$A$1000,0)),"Not in register"))</f>
        <v/>
      </c>
      <c r="G566" s="22" t="str">
        <f aca="false">IF($C566="","",IFERROR(INDEX(Asset_Register!$Q$5:$Q$1000,MATCH($C566,Asset_Register!$A$5:$A$1000,0)),"Not in register"))</f>
        <v/>
      </c>
      <c r="H566" s="19"/>
      <c r="I566" s="19"/>
      <c r="J566" s="6"/>
      <c r="K566" s="19"/>
      <c r="L566" s="19"/>
      <c r="M566" s="19"/>
      <c r="N566" s="19"/>
      <c r="O566" s="19"/>
      <c r="P566" s="19"/>
      <c r="Q566" s="22" t="str">
        <f aca="false">IF($C566="","",IF($P566&lt;&gt;"",$P566,IF(AND(ISNUMBER($K566),ISNUMBER($M566),ISNUMBER($N566)),IF($O566="Lower is worse",IF($K566&lt;=$N566,"Danger",IF($K566&lt;=$M566,"Alert","OK")),IF($K566&gt;=$N566,"Danger",IF($K566&gt;=$M566,"Alert","OK"))),"Not set")))</f>
        <v/>
      </c>
      <c r="R566" s="22" t="str">
        <f aca="false">IF(OR($Q566="",$Q566="Not set"),"",MATCH($Q566,Lists!$F$2:$F$4,0)-1)</f>
        <v/>
      </c>
      <c r="S566" s="6"/>
      <c r="T566" s="6"/>
      <c r="U566" s="22" t="str">
        <f aca="false">IF(OR($Q566="",$Q566="OK",$Q566="Not set",NOT(ISNUMBER($G566))),"",ROUND($G566*IF($Q566="Danger",Lists!$M$15,Lists!$M$16),0))</f>
        <v/>
      </c>
      <c r="V566" s="22" t="str">
        <f aca="false">IF($U566="","",IF(OR($Q566="Danger",$U566&gt;=Lists!$M$10),"P1",IF($U566&gt;=Lists!$M$11,"P2","P3")))</f>
        <v/>
      </c>
      <c r="W566" s="24" t="str">
        <f aca="false">IF(OR($V566="",$B566=""),"",$B566+INDEX(Lists!$N$10:$N$12,MATCH($V566,Lists!$L$10:$L$12,0)))</f>
        <v/>
      </c>
      <c r="X566" s="19"/>
      <c r="Y566" s="19"/>
      <c r="Z566" s="19"/>
      <c r="AA566" s="21"/>
      <c r="AB566" s="19"/>
      <c r="AC566" s="22" t="str">
        <f aca="true">IF(OR($U566="",$B566=""),"",IF($AA566&lt;&gt;"",$AA566-$B566,TODAY()-$B566))</f>
        <v/>
      </c>
      <c r="AD566" s="22" t="str">
        <f aca="true">IF($W566="","",IF($Y566="Closed",IF($AA566="","Closed",IF($AA566&lt;=$W566,"Closed on time","Closed late")),IF(TODAY()&gt;$W566,"Overdue","Within time")))</f>
        <v/>
      </c>
      <c r="AE566" s="6"/>
      <c r="AF566" s="19"/>
      <c r="AG566" s="19"/>
      <c r="AH566" s="19"/>
      <c r="AI566" s="19"/>
      <c r="AJ566" s="19"/>
    </row>
    <row r="567" customFormat="false" ht="15" hidden="false" customHeight="false" outlineLevel="0" collapsed="false">
      <c r="A567" s="22" t="str">
        <f aca="false">IF($C567="","","R"&amp;TEXT(ROW()-4,"00000"))</f>
        <v/>
      </c>
      <c r="B567" s="21"/>
      <c r="C567" s="19"/>
      <c r="D567" s="22" t="str">
        <f aca="false">IF($C567="","",IFERROR(INDEX(Asset_Register!$C$5:$C$1000,MATCH($C567,Asset_Register!$A$5:$A$1000,0)),"Not in register"))</f>
        <v/>
      </c>
      <c r="E567" s="22" t="str">
        <f aca="false">IF($C567="","",IFERROR(INDEX(Asset_Register!$D$5:$D$1000,MATCH($C567,Asset_Register!$A$5:$A$1000,0)),"Not in register"))</f>
        <v/>
      </c>
      <c r="F567" s="22" t="str">
        <f aca="false">IF($C567="","",IFERROR(INDEX(Asset_Register!$R$5:$R$1000,MATCH($C567,Asset_Register!$A$5:$A$1000,0)),"Not in register"))</f>
        <v/>
      </c>
      <c r="G567" s="22" t="str">
        <f aca="false">IF($C567="","",IFERROR(INDEX(Asset_Register!$Q$5:$Q$1000,MATCH($C567,Asset_Register!$A$5:$A$1000,0)),"Not in register"))</f>
        <v/>
      </c>
      <c r="H567" s="19"/>
      <c r="I567" s="19"/>
      <c r="J567" s="6"/>
      <c r="K567" s="19"/>
      <c r="L567" s="19"/>
      <c r="M567" s="19"/>
      <c r="N567" s="19"/>
      <c r="O567" s="19"/>
      <c r="P567" s="19"/>
      <c r="Q567" s="22" t="str">
        <f aca="false">IF($C567="","",IF($P567&lt;&gt;"",$P567,IF(AND(ISNUMBER($K567),ISNUMBER($M567),ISNUMBER($N567)),IF($O567="Lower is worse",IF($K567&lt;=$N567,"Danger",IF($K567&lt;=$M567,"Alert","OK")),IF($K567&gt;=$N567,"Danger",IF($K567&gt;=$M567,"Alert","OK"))),"Not set")))</f>
        <v/>
      </c>
      <c r="R567" s="22" t="str">
        <f aca="false">IF(OR($Q567="",$Q567="Not set"),"",MATCH($Q567,Lists!$F$2:$F$4,0)-1)</f>
        <v/>
      </c>
      <c r="S567" s="6"/>
      <c r="T567" s="6"/>
      <c r="U567" s="22" t="str">
        <f aca="false">IF(OR($Q567="",$Q567="OK",$Q567="Not set",NOT(ISNUMBER($G567))),"",ROUND($G567*IF($Q567="Danger",Lists!$M$15,Lists!$M$16),0))</f>
        <v/>
      </c>
      <c r="V567" s="22" t="str">
        <f aca="false">IF($U567="","",IF(OR($Q567="Danger",$U567&gt;=Lists!$M$10),"P1",IF($U567&gt;=Lists!$M$11,"P2","P3")))</f>
        <v/>
      </c>
      <c r="W567" s="24" t="str">
        <f aca="false">IF(OR($V567="",$B567=""),"",$B567+INDEX(Lists!$N$10:$N$12,MATCH($V567,Lists!$L$10:$L$12,0)))</f>
        <v/>
      </c>
      <c r="X567" s="19"/>
      <c r="Y567" s="19"/>
      <c r="Z567" s="19"/>
      <c r="AA567" s="21"/>
      <c r="AB567" s="19"/>
      <c r="AC567" s="22" t="str">
        <f aca="true">IF(OR($U567="",$B567=""),"",IF($AA567&lt;&gt;"",$AA567-$B567,TODAY()-$B567))</f>
        <v/>
      </c>
      <c r="AD567" s="22" t="str">
        <f aca="true">IF($W567="","",IF($Y567="Closed",IF($AA567="","Closed",IF($AA567&lt;=$W567,"Closed on time","Closed late")),IF(TODAY()&gt;$W567,"Overdue","Within time")))</f>
        <v/>
      </c>
      <c r="AE567" s="6"/>
      <c r="AF567" s="19"/>
      <c r="AG567" s="19"/>
      <c r="AH567" s="19"/>
      <c r="AI567" s="19"/>
      <c r="AJ567" s="19"/>
    </row>
    <row r="568" customFormat="false" ht="15" hidden="false" customHeight="false" outlineLevel="0" collapsed="false">
      <c r="A568" s="22" t="str">
        <f aca="false">IF($C568="","","R"&amp;TEXT(ROW()-4,"00000"))</f>
        <v/>
      </c>
      <c r="B568" s="21"/>
      <c r="C568" s="19"/>
      <c r="D568" s="22" t="str">
        <f aca="false">IF($C568="","",IFERROR(INDEX(Asset_Register!$C$5:$C$1000,MATCH($C568,Asset_Register!$A$5:$A$1000,0)),"Not in register"))</f>
        <v/>
      </c>
      <c r="E568" s="22" t="str">
        <f aca="false">IF($C568="","",IFERROR(INDEX(Asset_Register!$D$5:$D$1000,MATCH($C568,Asset_Register!$A$5:$A$1000,0)),"Not in register"))</f>
        <v/>
      </c>
      <c r="F568" s="22" t="str">
        <f aca="false">IF($C568="","",IFERROR(INDEX(Asset_Register!$R$5:$R$1000,MATCH($C568,Asset_Register!$A$5:$A$1000,0)),"Not in register"))</f>
        <v/>
      </c>
      <c r="G568" s="22" t="str">
        <f aca="false">IF($C568="","",IFERROR(INDEX(Asset_Register!$Q$5:$Q$1000,MATCH($C568,Asset_Register!$A$5:$A$1000,0)),"Not in register"))</f>
        <v/>
      </c>
      <c r="H568" s="19"/>
      <c r="I568" s="19"/>
      <c r="J568" s="6"/>
      <c r="K568" s="19"/>
      <c r="L568" s="19"/>
      <c r="M568" s="19"/>
      <c r="N568" s="19"/>
      <c r="O568" s="19"/>
      <c r="P568" s="19"/>
      <c r="Q568" s="22" t="str">
        <f aca="false">IF($C568="","",IF($P568&lt;&gt;"",$P568,IF(AND(ISNUMBER($K568),ISNUMBER($M568),ISNUMBER($N568)),IF($O568="Lower is worse",IF($K568&lt;=$N568,"Danger",IF($K568&lt;=$M568,"Alert","OK")),IF($K568&gt;=$N568,"Danger",IF($K568&gt;=$M568,"Alert","OK"))),"Not set")))</f>
        <v/>
      </c>
      <c r="R568" s="22" t="str">
        <f aca="false">IF(OR($Q568="",$Q568="Not set"),"",MATCH($Q568,Lists!$F$2:$F$4,0)-1)</f>
        <v/>
      </c>
      <c r="S568" s="6"/>
      <c r="T568" s="6"/>
      <c r="U568" s="22" t="str">
        <f aca="false">IF(OR($Q568="",$Q568="OK",$Q568="Not set",NOT(ISNUMBER($G568))),"",ROUND($G568*IF($Q568="Danger",Lists!$M$15,Lists!$M$16),0))</f>
        <v/>
      </c>
      <c r="V568" s="22" t="str">
        <f aca="false">IF($U568="","",IF(OR($Q568="Danger",$U568&gt;=Lists!$M$10),"P1",IF($U568&gt;=Lists!$M$11,"P2","P3")))</f>
        <v/>
      </c>
      <c r="W568" s="24" t="str">
        <f aca="false">IF(OR($V568="",$B568=""),"",$B568+INDEX(Lists!$N$10:$N$12,MATCH($V568,Lists!$L$10:$L$12,0)))</f>
        <v/>
      </c>
      <c r="X568" s="19"/>
      <c r="Y568" s="19"/>
      <c r="Z568" s="19"/>
      <c r="AA568" s="21"/>
      <c r="AB568" s="19"/>
      <c r="AC568" s="22" t="str">
        <f aca="true">IF(OR($U568="",$B568=""),"",IF($AA568&lt;&gt;"",$AA568-$B568,TODAY()-$B568))</f>
        <v/>
      </c>
      <c r="AD568" s="22" t="str">
        <f aca="true">IF($W568="","",IF($Y568="Closed",IF($AA568="","Closed",IF($AA568&lt;=$W568,"Closed on time","Closed late")),IF(TODAY()&gt;$W568,"Overdue","Within time")))</f>
        <v/>
      </c>
      <c r="AE568" s="6"/>
      <c r="AF568" s="19"/>
      <c r="AG568" s="19"/>
      <c r="AH568" s="19"/>
      <c r="AI568" s="19"/>
      <c r="AJ568" s="19"/>
    </row>
    <row r="569" customFormat="false" ht="15" hidden="false" customHeight="false" outlineLevel="0" collapsed="false">
      <c r="A569" s="22" t="str">
        <f aca="false">IF($C569="","","R"&amp;TEXT(ROW()-4,"00000"))</f>
        <v/>
      </c>
      <c r="B569" s="21"/>
      <c r="C569" s="19"/>
      <c r="D569" s="22" t="str">
        <f aca="false">IF($C569="","",IFERROR(INDEX(Asset_Register!$C$5:$C$1000,MATCH($C569,Asset_Register!$A$5:$A$1000,0)),"Not in register"))</f>
        <v/>
      </c>
      <c r="E569" s="22" t="str">
        <f aca="false">IF($C569="","",IFERROR(INDEX(Asset_Register!$D$5:$D$1000,MATCH($C569,Asset_Register!$A$5:$A$1000,0)),"Not in register"))</f>
        <v/>
      </c>
      <c r="F569" s="22" t="str">
        <f aca="false">IF($C569="","",IFERROR(INDEX(Asset_Register!$R$5:$R$1000,MATCH($C569,Asset_Register!$A$5:$A$1000,0)),"Not in register"))</f>
        <v/>
      </c>
      <c r="G569" s="22" t="str">
        <f aca="false">IF($C569="","",IFERROR(INDEX(Asset_Register!$Q$5:$Q$1000,MATCH($C569,Asset_Register!$A$5:$A$1000,0)),"Not in register"))</f>
        <v/>
      </c>
      <c r="H569" s="19"/>
      <c r="I569" s="19"/>
      <c r="J569" s="6"/>
      <c r="K569" s="19"/>
      <c r="L569" s="19"/>
      <c r="M569" s="19"/>
      <c r="N569" s="19"/>
      <c r="O569" s="19"/>
      <c r="P569" s="19"/>
      <c r="Q569" s="22" t="str">
        <f aca="false">IF($C569="","",IF($P569&lt;&gt;"",$P569,IF(AND(ISNUMBER($K569),ISNUMBER($M569),ISNUMBER($N569)),IF($O569="Lower is worse",IF($K569&lt;=$N569,"Danger",IF($K569&lt;=$M569,"Alert","OK")),IF($K569&gt;=$N569,"Danger",IF($K569&gt;=$M569,"Alert","OK"))),"Not set")))</f>
        <v/>
      </c>
      <c r="R569" s="22" t="str">
        <f aca="false">IF(OR($Q569="",$Q569="Not set"),"",MATCH($Q569,Lists!$F$2:$F$4,0)-1)</f>
        <v/>
      </c>
      <c r="S569" s="6"/>
      <c r="T569" s="6"/>
      <c r="U569" s="22" t="str">
        <f aca="false">IF(OR($Q569="",$Q569="OK",$Q569="Not set",NOT(ISNUMBER($G569))),"",ROUND($G569*IF($Q569="Danger",Lists!$M$15,Lists!$M$16),0))</f>
        <v/>
      </c>
      <c r="V569" s="22" t="str">
        <f aca="false">IF($U569="","",IF(OR($Q569="Danger",$U569&gt;=Lists!$M$10),"P1",IF($U569&gt;=Lists!$M$11,"P2","P3")))</f>
        <v/>
      </c>
      <c r="W569" s="24" t="str">
        <f aca="false">IF(OR($V569="",$B569=""),"",$B569+INDEX(Lists!$N$10:$N$12,MATCH($V569,Lists!$L$10:$L$12,0)))</f>
        <v/>
      </c>
      <c r="X569" s="19"/>
      <c r="Y569" s="19"/>
      <c r="Z569" s="19"/>
      <c r="AA569" s="21"/>
      <c r="AB569" s="19"/>
      <c r="AC569" s="22" t="str">
        <f aca="true">IF(OR($U569="",$B569=""),"",IF($AA569&lt;&gt;"",$AA569-$B569,TODAY()-$B569))</f>
        <v/>
      </c>
      <c r="AD569" s="22" t="str">
        <f aca="true">IF($W569="","",IF($Y569="Closed",IF($AA569="","Closed",IF($AA569&lt;=$W569,"Closed on time","Closed late")),IF(TODAY()&gt;$W569,"Overdue","Within time")))</f>
        <v/>
      </c>
      <c r="AE569" s="6"/>
      <c r="AF569" s="19"/>
      <c r="AG569" s="19"/>
      <c r="AH569" s="19"/>
      <c r="AI569" s="19"/>
      <c r="AJ569" s="19"/>
    </row>
    <row r="570" customFormat="false" ht="15" hidden="false" customHeight="false" outlineLevel="0" collapsed="false">
      <c r="A570" s="22" t="str">
        <f aca="false">IF($C570="","","R"&amp;TEXT(ROW()-4,"00000"))</f>
        <v/>
      </c>
      <c r="B570" s="21"/>
      <c r="C570" s="19"/>
      <c r="D570" s="22" t="str">
        <f aca="false">IF($C570="","",IFERROR(INDEX(Asset_Register!$C$5:$C$1000,MATCH($C570,Asset_Register!$A$5:$A$1000,0)),"Not in register"))</f>
        <v/>
      </c>
      <c r="E570" s="22" t="str">
        <f aca="false">IF($C570="","",IFERROR(INDEX(Asset_Register!$D$5:$D$1000,MATCH($C570,Asset_Register!$A$5:$A$1000,0)),"Not in register"))</f>
        <v/>
      </c>
      <c r="F570" s="22" t="str">
        <f aca="false">IF($C570="","",IFERROR(INDEX(Asset_Register!$R$5:$R$1000,MATCH($C570,Asset_Register!$A$5:$A$1000,0)),"Not in register"))</f>
        <v/>
      </c>
      <c r="G570" s="22" t="str">
        <f aca="false">IF($C570="","",IFERROR(INDEX(Asset_Register!$Q$5:$Q$1000,MATCH($C570,Asset_Register!$A$5:$A$1000,0)),"Not in register"))</f>
        <v/>
      </c>
      <c r="H570" s="19"/>
      <c r="I570" s="19"/>
      <c r="J570" s="6"/>
      <c r="K570" s="19"/>
      <c r="L570" s="19"/>
      <c r="M570" s="19"/>
      <c r="N570" s="19"/>
      <c r="O570" s="19"/>
      <c r="P570" s="19"/>
      <c r="Q570" s="22" t="str">
        <f aca="false">IF($C570="","",IF($P570&lt;&gt;"",$P570,IF(AND(ISNUMBER($K570),ISNUMBER($M570),ISNUMBER($N570)),IF($O570="Lower is worse",IF($K570&lt;=$N570,"Danger",IF($K570&lt;=$M570,"Alert","OK")),IF($K570&gt;=$N570,"Danger",IF($K570&gt;=$M570,"Alert","OK"))),"Not set")))</f>
        <v/>
      </c>
      <c r="R570" s="22" t="str">
        <f aca="false">IF(OR($Q570="",$Q570="Not set"),"",MATCH($Q570,Lists!$F$2:$F$4,0)-1)</f>
        <v/>
      </c>
      <c r="S570" s="6"/>
      <c r="T570" s="6"/>
      <c r="U570" s="22" t="str">
        <f aca="false">IF(OR($Q570="",$Q570="OK",$Q570="Not set",NOT(ISNUMBER($G570))),"",ROUND($G570*IF($Q570="Danger",Lists!$M$15,Lists!$M$16),0))</f>
        <v/>
      </c>
      <c r="V570" s="22" t="str">
        <f aca="false">IF($U570="","",IF(OR($Q570="Danger",$U570&gt;=Lists!$M$10),"P1",IF($U570&gt;=Lists!$M$11,"P2","P3")))</f>
        <v/>
      </c>
      <c r="W570" s="24" t="str">
        <f aca="false">IF(OR($V570="",$B570=""),"",$B570+INDEX(Lists!$N$10:$N$12,MATCH($V570,Lists!$L$10:$L$12,0)))</f>
        <v/>
      </c>
      <c r="X570" s="19"/>
      <c r="Y570" s="19"/>
      <c r="Z570" s="19"/>
      <c r="AA570" s="21"/>
      <c r="AB570" s="19"/>
      <c r="AC570" s="22" t="str">
        <f aca="true">IF(OR($U570="",$B570=""),"",IF($AA570&lt;&gt;"",$AA570-$B570,TODAY()-$B570))</f>
        <v/>
      </c>
      <c r="AD570" s="22" t="str">
        <f aca="true">IF($W570="","",IF($Y570="Closed",IF($AA570="","Closed",IF($AA570&lt;=$W570,"Closed on time","Closed late")),IF(TODAY()&gt;$W570,"Overdue","Within time")))</f>
        <v/>
      </c>
      <c r="AE570" s="6"/>
      <c r="AF570" s="19"/>
      <c r="AG570" s="19"/>
      <c r="AH570" s="19"/>
      <c r="AI570" s="19"/>
      <c r="AJ570" s="19"/>
    </row>
    <row r="571" customFormat="false" ht="15" hidden="false" customHeight="false" outlineLevel="0" collapsed="false">
      <c r="A571" s="22" t="str">
        <f aca="false">IF($C571="","","R"&amp;TEXT(ROW()-4,"00000"))</f>
        <v/>
      </c>
      <c r="B571" s="21"/>
      <c r="C571" s="19"/>
      <c r="D571" s="22" t="str">
        <f aca="false">IF($C571="","",IFERROR(INDEX(Asset_Register!$C$5:$C$1000,MATCH($C571,Asset_Register!$A$5:$A$1000,0)),"Not in register"))</f>
        <v/>
      </c>
      <c r="E571" s="22" t="str">
        <f aca="false">IF($C571="","",IFERROR(INDEX(Asset_Register!$D$5:$D$1000,MATCH($C571,Asset_Register!$A$5:$A$1000,0)),"Not in register"))</f>
        <v/>
      </c>
      <c r="F571" s="22" t="str">
        <f aca="false">IF($C571="","",IFERROR(INDEX(Asset_Register!$R$5:$R$1000,MATCH($C571,Asset_Register!$A$5:$A$1000,0)),"Not in register"))</f>
        <v/>
      </c>
      <c r="G571" s="22" t="str">
        <f aca="false">IF($C571="","",IFERROR(INDEX(Asset_Register!$Q$5:$Q$1000,MATCH($C571,Asset_Register!$A$5:$A$1000,0)),"Not in register"))</f>
        <v/>
      </c>
      <c r="H571" s="19"/>
      <c r="I571" s="19"/>
      <c r="J571" s="6"/>
      <c r="K571" s="19"/>
      <c r="L571" s="19"/>
      <c r="M571" s="19"/>
      <c r="N571" s="19"/>
      <c r="O571" s="19"/>
      <c r="P571" s="19"/>
      <c r="Q571" s="22" t="str">
        <f aca="false">IF($C571="","",IF($P571&lt;&gt;"",$P571,IF(AND(ISNUMBER($K571),ISNUMBER($M571),ISNUMBER($N571)),IF($O571="Lower is worse",IF($K571&lt;=$N571,"Danger",IF($K571&lt;=$M571,"Alert","OK")),IF($K571&gt;=$N571,"Danger",IF($K571&gt;=$M571,"Alert","OK"))),"Not set")))</f>
        <v/>
      </c>
      <c r="R571" s="22" t="str">
        <f aca="false">IF(OR($Q571="",$Q571="Not set"),"",MATCH($Q571,Lists!$F$2:$F$4,0)-1)</f>
        <v/>
      </c>
      <c r="S571" s="6"/>
      <c r="T571" s="6"/>
      <c r="U571" s="22" t="str">
        <f aca="false">IF(OR($Q571="",$Q571="OK",$Q571="Not set",NOT(ISNUMBER($G571))),"",ROUND($G571*IF($Q571="Danger",Lists!$M$15,Lists!$M$16),0))</f>
        <v/>
      </c>
      <c r="V571" s="22" t="str">
        <f aca="false">IF($U571="","",IF(OR($Q571="Danger",$U571&gt;=Lists!$M$10),"P1",IF($U571&gt;=Lists!$M$11,"P2","P3")))</f>
        <v/>
      </c>
      <c r="W571" s="24" t="str">
        <f aca="false">IF(OR($V571="",$B571=""),"",$B571+INDEX(Lists!$N$10:$N$12,MATCH($V571,Lists!$L$10:$L$12,0)))</f>
        <v/>
      </c>
      <c r="X571" s="19"/>
      <c r="Y571" s="19"/>
      <c r="Z571" s="19"/>
      <c r="AA571" s="21"/>
      <c r="AB571" s="19"/>
      <c r="AC571" s="22" t="str">
        <f aca="true">IF(OR($U571="",$B571=""),"",IF($AA571&lt;&gt;"",$AA571-$B571,TODAY()-$B571))</f>
        <v/>
      </c>
      <c r="AD571" s="22" t="str">
        <f aca="true">IF($W571="","",IF($Y571="Closed",IF($AA571="","Closed",IF($AA571&lt;=$W571,"Closed on time","Closed late")),IF(TODAY()&gt;$W571,"Overdue","Within time")))</f>
        <v/>
      </c>
      <c r="AE571" s="6"/>
      <c r="AF571" s="19"/>
      <c r="AG571" s="19"/>
      <c r="AH571" s="19"/>
      <c r="AI571" s="19"/>
      <c r="AJ571" s="19"/>
    </row>
    <row r="572" customFormat="false" ht="15" hidden="false" customHeight="false" outlineLevel="0" collapsed="false">
      <c r="A572" s="22" t="str">
        <f aca="false">IF($C572="","","R"&amp;TEXT(ROW()-4,"00000"))</f>
        <v/>
      </c>
      <c r="B572" s="21"/>
      <c r="C572" s="19"/>
      <c r="D572" s="22" t="str">
        <f aca="false">IF($C572="","",IFERROR(INDEX(Asset_Register!$C$5:$C$1000,MATCH($C572,Asset_Register!$A$5:$A$1000,0)),"Not in register"))</f>
        <v/>
      </c>
      <c r="E572" s="22" t="str">
        <f aca="false">IF($C572="","",IFERROR(INDEX(Asset_Register!$D$5:$D$1000,MATCH($C572,Asset_Register!$A$5:$A$1000,0)),"Not in register"))</f>
        <v/>
      </c>
      <c r="F572" s="22" t="str">
        <f aca="false">IF($C572="","",IFERROR(INDEX(Asset_Register!$R$5:$R$1000,MATCH($C572,Asset_Register!$A$5:$A$1000,0)),"Not in register"))</f>
        <v/>
      </c>
      <c r="G572" s="22" t="str">
        <f aca="false">IF($C572="","",IFERROR(INDEX(Asset_Register!$Q$5:$Q$1000,MATCH($C572,Asset_Register!$A$5:$A$1000,0)),"Not in register"))</f>
        <v/>
      </c>
      <c r="H572" s="19"/>
      <c r="I572" s="19"/>
      <c r="J572" s="6"/>
      <c r="K572" s="19"/>
      <c r="L572" s="19"/>
      <c r="M572" s="19"/>
      <c r="N572" s="19"/>
      <c r="O572" s="19"/>
      <c r="P572" s="19"/>
      <c r="Q572" s="22" t="str">
        <f aca="false">IF($C572="","",IF($P572&lt;&gt;"",$P572,IF(AND(ISNUMBER($K572),ISNUMBER($M572),ISNUMBER($N572)),IF($O572="Lower is worse",IF($K572&lt;=$N572,"Danger",IF($K572&lt;=$M572,"Alert","OK")),IF($K572&gt;=$N572,"Danger",IF($K572&gt;=$M572,"Alert","OK"))),"Not set")))</f>
        <v/>
      </c>
      <c r="R572" s="22" t="str">
        <f aca="false">IF(OR($Q572="",$Q572="Not set"),"",MATCH($Q572,Lists!$F$2:$F$4,0)-1)</f>
        <v/>
      </c>
      <c r="S572" s="6"/>
      <c r="T572" s="6"/>
      <c r="U572" s="22" t="str">
        <f aca="false">IF(OR($Q572="",$Q572="OK",$Q572="Not set",NOT(ISNUMBER($G572))),"",ROUND($G572*IF($Q572="Danger",Lists!$M$15,Lists!$M$16),0))</f>
        <v/>
      </c>
      <c r="V572" s="22" t="str">
        <f aca="false">IF($U572="","",IF(OR($Q572="Danger",$U572&gt;=Lists!$M$10),"P1",IF($U572&gt;=Lists!$M$11,"P2","P3")))</f>
        <v/>
      </c>
      <c r="W572" s="24" t="str">
        <f aca="false">IF(OR($V572="",$B572=""),"",$B572+INDEX(Lists!$N$10:$N$12,MATCH($V572,Lists!$L$10:$L$12,0)))</f>
        <v/>
      </c>
      <c r="X572" s="19"/>
      <c r="Y572" s="19"/>
      <c r="Z572" s="19"/>
      <c r="AA572" s="21"/>
      <c r="AB572" s="19"/>
      <c r="AC572" s="22" t="str">
        <f aca="true">IF(OR($U572="",$B572=""),"",IF($AA572&lt;&gt;"",$AA572-$B572,TODAY()-$B572))</f>
        <v/>
      </c>
      <c r="AD572" s="22" t="str">
        <f aca="true">IF($W572="","",IF($Y572="Closed",IF($AA572="","Closed",IF($AA572&lt;=$W572,"Closed on time","Closed late")),IF(TODAY()&gt;$W572,"Overdue","Within time")))</f>
        <v/>
      </c>
      <c r="AE572" s="6"/>
      <c r="AF572" s="19"/>
      <c r="AG572" s="19"/>
      <c r="AH572" s="19"/>
      <c r="AI572" s="19"/>
      <c r="AJ572" s="19"/>
    </row>
    <row r="573" customFormat="false" ht="15" hidden="false" customHeight="false" outlineLevel="0" collapsed="false">
      <c r="A573" s="22" t="str">
        <f aca="false">IF($C573="","","R"&amp;TEXT(ROW()-4,"00000"))</f>
        <v/>
      </c>
      <c r="B573" s="21"/>
      <c r="C573" s="19"/>
      <c r="D573" s="22" t="str">
        <f aca="false">IF($C573="","",IFERROR(INDEX(Asset_Register!$C$5:$C$1000,MATCH($C573,Asset_Register!$A$5:$A$1000,0)),"Not in register"))</f>
        <v/>
      </c>
      <c r="E573" s="22" t="str">
        <f aca="false">IF($C573="","",IFERROR(INDEX(Asset_Register!$D$5:$D$1000,MATCH($C573,Asset_Register!$A$5:$A$1000,0)),"Not in register"))</f>
        <v/>
      </c>
      <c r="F573" s="22" t="str">
        <f aca="false">IF($C573="","",IFERROR(INDEX(Asset_Register!$R$5:$R$1000,MATCH($C573,Asset_Register!$A$5:$A$1000,0)),"Not in register"))</f>
        <v/>
      </c>
      <c r="G573" s="22" t="str">
        <f aca="false">IF($C573="","",IFERROR(INDEX(Asset_Register!$Q$5:$Q$1000,MATCH($C573,Asset_Register!$A$5:$A$1000,0)),"Not in register"))</f>
        <v/>
      </c>
      <c r="H573" s="19"/>
      <c r="I573" s="19"/>
      <c r="J573" s="6"/>
      <c r="K573" s="19"/>
      <c r="L573" s="19"/>
      <c r="M573" s="19"/>
      <c r="N573" s="19"/>
      <c r="O573" s="19"/>
      <c r="P573" s="19"/>
      <c r="Q573" s="22" t="str">
        <f aca="false">IF($C573="","",IF($P573&lt;&gt;"",$P573,IF(AND(ISNUMBER($K573),ISNUMBER($M573),ISNUMBER($N573)),IF($O573="Lower is worse",IF($K573&lt;=$N573,"Danger",IF($K573&lt;=$M573,"Alert","OK")),IF($K573&gt;=$N573,"Danger",IF($K573&gt;=$M573,"Alert","OK"))),"Not set")))</f>
        <v/>
      </c>
      <c r="R573" s="22" t="str">
        <f aca="false">IF(OR($Q573="",$Q573="Not set"),"",MATCH($Q573,Lists!$F$2:$F$4,0)-1)</f>
        <v/>
      </c>
      <c r="S573" s="6"/>
      <c r="T573" s="6"/>
      <c r="U573" s="22" t="str">
        <f aca="false">IF(OR($Q573="",$Q573="OK",$Q573="Not set",NOT(ISNUMBER($G573))),"",ROUND($G573*IF($Q573="Danger",Lists!$M$15,Lists!$M$16),0))</f>
        <v/>
      </c>
      <c r="V573" s="22" t="str">
        <f aca="false">IF($U573="","",IF(OR($Q573="Danger",$U573&gt;=Lists!$M$10),"P1",IF($U573&gt;=Lists!$M$11,"P2","P3")))</f>
        <v/>
      </c>
      <c r="W573" s="24" t="str">
        <f aca="false">IF(OR($V573="",$B573=""),"",$B573+INDEX(Lists!$N$10:$N$12,MATCH($V573,Lists!$L$10:$L$12,0)))</f>
        <v/>
      </c>
      <c r="X573" s="19"/>
      <c r="Y573" s="19"/>
      <c r="Z573" s="19"/>
      <c r="AA573" s="21"/>
      <c r="AB573" s="19"/>
      <c r="AC573" s="22" t="str">
        <f aca="true">IF(OR($U573="",$B573=""),"",IF($AA573&lt;&gt;"",$AA573-$B573,TODAY()-$B573))</f>
        <v/>
      </c>
      <c r="AD573" s="22" t="str">
        <f aca="true">IF($W573="","",IF($Y573="Closed",IF($AA573="","Closed",IF($AA573&lt;=$W573,"Closed on time","Closed late")),IF(TODAY()&gt;$W573,"Overdue","Within time")))</f>
        <v/>
      </c>
      <c r="AE573" s="6"/>
      <c r="AF573" s="19"/>
      <c r="AG573" s="19"/>
      <c r="AH573" s="19"/>
      <c r="AI573" s="19"/>
      <c r="AJ573" s="19"/>
    </row>
    <row r="574" customFormat="false" ht="15" hidden="false" customHeight="false" outlineLevel="0" collapsed="false">
      <c r="A574" s="22" t="str">
        <f aca="false">IF($C574="","","R"&amp;TEXT(ROW()-4,"00000"))</f>
        <v/>
      </c>
      <c r="B574" s="21"/>
      <c r="C574" s="19"/>
      <c r="D574" s="22" t="str">
        <f aca="false">IF($C574="","",IFERROR(INDEX(Asset_Register!$C$5:$C$1000,MATCH($C574,Asset_Register!$A$5:$A$1000,0)),"Not in register"))</f>
        <v/>
      </c>
      <c r="E574" s="22" t="str">
        <f aca="false">IF($C574="","",IFERROR(INDEX(Asset_Register!$D$5:$D$1000,MATCH($C574,Asset_Register!$A$5:$A$1000,0)),"Not in register"))</f>
        <v/>
      </c>
      <c r="F574" s="22" t="str">
        <f aca="false">IF($C574="","",IFERROR(INDEX(Asset_Register!$R$5:$R$1000,MATCH($C574,Asset_Register!$A$5:$A$1000,0)),"Not in register"))</f>
        <v/>
      </c>
      <c r="G574" s="22" t="str">
        <f aca="false">IF($C574="","",IFERROR(INDEX(Asset_Register!$Q$5:$Q$1000,MATCH($C574,Asset_Register!$A$5:$A$1000,0)),"Not in register"))</f>
        <v/>
      </c>
      <c r="H574" s="19"/>
      <c r="I574" s="19"/>
      <c r="J574" s="6"/>
      <c r="K574" s="19"/>
      <c r="L574" s="19"/>
      <c r="M574" s="19"/>
      <c r="N574" s="19"/>
      <c r="O574" s="19"/>
      <c r="P574" s="19"/>
      <c r="Q574" s="22" t="str">
        <f aca="false">IF($C574="","",IF($P574&lt;&gt;"",$P574,IF(AND(ISNUMBER($K574),ISNUMBER($M574),ISNUMBER($N574)),IF($O574="Lower is worse",IF($K574&lt;=$N574,"Danger",IF($K574&lt;=$M574,"Alert","OK")),IF($K574&gt;=$N574,"Danger",IF($K574&gt;=$M574,"Alert","OK"))),"Not set")))</f>
        <v/>
      </c>
      <c r="R574" s="22" t="str">
        <f aca="false">IF(OR($Q574="",$Q574="Not set"),"",MATCH($Q574,Lists!$F$2:$F$4,0)-1)</f>
        <v/>
      </c>
      <c r="S574" s="6"/>
      <c r="T574" s="6"/>
      <c r="U574" s="22" t="str">
        <f aca="false">IF(OR($Q574="",$Q574="OK",$Q574="Not set",NOT(ISNUMBER($G574))),"",ROUND($G574*IF($Q574="Danger",Lists!$M$15,Lists!$M$16),0))</f>
        <v/>
      </c>
      <c r="V574" s="22" t="str">
        <f aca="false">IF($U574="","",IF(OR($Q574="Danger",$U574&gt;=Lists!$M$10),"P1",IF($U574&gt;=Lists!$M$11,"P2","P3")))</f>
        <v/>
      </c>
      <c r="W574" s="24" t="str">
        <f aca="false">IF(OR($V574="",$B574=""),"",$B574+INDEX(Lists!$N$10:$N$12,MATCH($V574,Lists!$L$10:$L$12,0)))</f>
        <v/>
      </c>
      <c r="X574" s="19"/>
      <c r="Y574" s="19"/>
      <c r="Z574" s="19"/>
      <c r="AA574" s="21"/>
      <c r="AB574" s="19"/>
      <c r="AC574" s="22" t="str">
        <f aca="true">IF(OR($U574="",$B574=""),"",IF($AA574&lt;&gt;"",$AA574-$B574,TODAY()-$B574))</f>
        <v/>
      </c>
      <c r="AD574" s="22" t="str">
        <f aca="true">IF($W574="","",IF($Y574="Closed",IF($AA574="","Closed",IF($AA574&lt;=$W574,"Closed on time","Closed late")),IF(TODAY()&gt;$W574,"Overdue","Within time")))</f>
        <v/>
      </c>
      <c r="AE574" s="6"/>
      <c r="AF574" s="19"/>
      <c r="AG574" s="19"/>
      <c r="AH574" s="19"/>
      <c r="AI574" s="19"/>
      <c r="AJ574" s="19"/>
    </row>
    <row r="575" customFormat="false" ht="15" hidden="false" customHeight="false" outlineLevel="0" collapsed="false">
      <c r="A575" s="22" t="str">
        <f aca="false">IF($C575="","","R"&amp;TEXT(ROW()-4,"00000"))</f>
        <v/>
      </c>
      <c r="B575" s="21"/>
      <c r="C575" s="19"/>
      <c r="D575" s="22" t="str">
        <f aca="false">IF($C575="","",IFERROR(INDEX(Asset_Register!$C$5:$C$1000,MATCH($C575,Asset_Register!$A$5:$A$1000,0)),"Not in register"))</f>
        <v/>
      </c>
      <c r="E575" s="22" t="str">
        <f aca="false">IF($C575="","",IFERROR(INDEX(Asset_Register!$D$5:$D$1000,MATCH($C575,Asset_Register!$A$5:$A$1000,0)),"Not in register"))</f>
        <v/>
      </c>
      <c r="F575" s="22" t="str">
        <f aca="false">IF($C575="","",IFERROR(INDEX(Asset_Register!$R$5:$R$1000,MATCH($C575,Asset_Register!$A$5:$A$1000,0)),"Not in register"))</f>
        <v/>
      </c>
      <c r="G575" s="22" t="str">
        <f aca="false">IF($C575="","",IFERROR(INDEX(Asset_Register!$Q$5:$Q$1000,MATCH($C575,Asset_Register!$A$5:$A$1000,0)),"Not in register"))</f>
        <v/>
      </c>
      <c r="H575" s="19"/>
      <c r="I575" s="19"/>
      <c r="J575" s="6"/>
      <c r="K575" s="19"/>
      <c r="L575" s="19"/>
      <c r="M575" s="19"/>
      <c r="N575" s="19"/>
      <c r="O575" s="19"/>
      <c r="P575" s="19"/>
      <c r="Q575" s="22" t="str">
        <f aca="false">IF($C575="","",IF($P575&lt;&gt;"",$P575,IF(AND(ISNUMBER($K575),ISNUMBER($M575),ISNUMBER($N575)),IF($O575="Lower is worse",IF($K575&lt;=$N575,"Danger",IF($K575&lt;=$M575,"Alert","OK")),IF($K575&gt;=$N575,"Danger",IF($K575&gt;=$M575,"Alert","OK"))),"Not set")))</f>
        <v/>
      </c>
      <c r="R575" s="22" t="str">
        <f aca="false">IF(OR($Q575="",$Q575="Not set"),"",MATCH($Q575,Lists!$F$2:$F$4,0)-1)</f>
        <v/>
      </c>
      <c r="S575" s="6"/>
      <c r="T575" s="6"/>
      <c r="U575" s="22" t="str">
        <f aca="false">IF(OR($Q575="",$Q575="OK",$Q575="Not set",NOT(ISNUMBER($G575))),"",ROUND($G575*IF($Q575="Danger",Lists!$M$15,Lists!$M$16),0))</f>
        <v/>
      </c>
      <c r="V575" s="22" t="str">
        <f aca="false">IF($U575="","",IF(OR($Q575="Danger",$U575&gt;=Lists!$M$10),"P1",IF($U575&gt;=Lists!$M$11,"P2","P3")))</f>
        <v/>
      </c>
      <c r="W575" s="24" t="str">
        <f aca="false">IF(OR($V575="",$B575=""),"",$B575+INDEX(Lists!$N$10:$N$12,MATCH($V575,Lists!$L$10:$L$12,0)))</f>
        <v/>
      </c>
      <c r="X575" s="19"/>
      <c r="Y575" s="19"/>
      <c r="Z575" s="19"/>
      <c r="AA575" s="21"/>
      <c r="AB575" s="19"/>
      <c r="AC575" s="22" t="str">
        <f aca="true">IF(OR($U575="",$B575=""),"",IF($AA575&lt;&gt;"",$AA575-$B575,TODAY()-$B575))</f>
        <v/>
      </c>
      <c r="AD575" s="22" t="str">
        <f aca="true">IF($W575="","",IF($Y575="Closed",IF($AA575="","Closed",IF($AA575&lt;=$W575,"Closed on time","Closed late")),IF(TODAY()&gt;$W575,"Overdue","Within time")))</f>
        <v/>
      </c>
      <c r="AE575" s="6"/>
      <c r="AF575" s="19"/>
      <c r="AG575" s="19"/>
      <c r="AH575" s="19"/>
      <c r="AI575" s="19"/>
      <c r="AJ575" s="19"/>
    </row>
    <row r="576" customFormat="false" ht="15" hidden="false" customHeight="false" outlineLevel="0" collapsed="false">
      <c r="A576" s="22" t="str">
        <f aca="false">IF($C576="","","R"&amp;TEXT(ROW()-4,"00000"))</f>
        <v/>
      </c>
      <c r="B576" s="21"/>
      <c r="C576" s="19"/>
      <c r="D576" s="22" t="str">
        <f aca="false">IF($C576="","",IFERROR(INDEX(Asset_Register!$C$5:$C$1000,MATCH($C576,Asset_Register!$A$5:$A$1000,0)),"Not in register"))</f>
        <v/>
      </c>
      <c r="E576" s="22" t="str">
        <f aca="false">IF($C576="","",IFERROR(INDEX(Asset_Register!$D$5:$D$1000,MATCH($C576,Asset_Register!$A$5:$A$1000,0)),"Not in register"))</f>
        <v/>
      </c>
      <c r="F576" s="22" t="str">
        <f aca="false">IF($C576="","",IFERROR(INDEX(Asset_Register!$R$5:$R$1000,MATCH($C576,Asset_Register!$A$5:$A$1000,0)),"Not in register"))</f>
        <v/>
      </c>
      <c r="G576" s="22" t="str">
        <f aca="false">IF($C576="","",IFERROR(INDEX(Asset_Register!$Q$5:$Q$1000,MATCH($C576,Asset_Register!$A$5:$A$1000,0)),"Not in register"))</f>
        <v/>
      </c>
      <c r="H576" s="19"/>
      <c r="I576" s="19"/>
      <c r="J576" s="6"/>
      <c r="K576" s="19"/>
      <c r="L576" s="19"/>
      <c r="M576" s="19"/>
      <c r="N576" s="19"/>
      <c r="O576" s="19"/>
      <c r="P576" s="19"/>
      <c r="Q576" s="22" t="str">
        <f aca="false">IF($C576="","",IF($P576&lt;&gt;"",$P576,IF(AND(ISNUMBER($K576),ISNUMBER($M576),ISNUMBER($N576)),IF($O576="Lower is worse",IF($K576&lt;=$N576,"Danger",IF($K576&lt;=$M576,"Alert","OK")),IF($K576&gt;=$N576,"Danger",IF($K576&gt;=$M576,"Alert","OK"))),"Not set")))</f>
        <v/>
      </c>
      <c r="R576" s="22" t="str">
        <f aca="false">IF(OR($Q576="",$Q576="Not set"),"",MATCH($Q576,Lists!$F$2:$F$4,0)-1)</f>
        <v/>
      </c>
      <c r="S576" s="6"/>
      <c r="T576" s="6"/>
      <c r="U576" s="22" t="str">
        <f aca="false">IF(OR($Q576="",$Q576="OK",$Q576="Not set",NOT(ISNUMBER($G576))),"",ROUND($G576*IF($Q576="Danger",Lists!$M$15,Lists!$M$16),0))</f>
        <v/>
      </c>
      <c r="V576" s="22" t="str">
        <f aca="false">IF($U576="","",IF(OR($Q576="Danger",$U576&gt;=Lists!$M$10),"P1",IF($U576&gt;=Lists!$M$11,"P2","P3")))</f>
        <v/>
      </c>
      <c r="W576" s="24" t="str">
        <f aca="false">IF(OR($V576="",$B576=""),"",$B576+INDEX(Lists!$N$10:$N$12,MATCH($V576,Lists!$L$10:$L$12,0)))</f>
        <v/>
      </c>
      <c r="X576" s="19"/>
      <c r="Y576" s="19"/>
      <c r="Z576" s="19"/>
      <c r="AA576" s="21"/>
      <c r="AB576" s="19"/>
      <c r="AC576" s="22" t="str">
        <f aca="true">IF(OR($U576="",$B576=""),"",IF($AA576&lt;&gt;"",$AA576-$B576,TODAY()-$B576))</f>
        <v/>
      </c>
      <c r="AD576" s="22" t="str">
        <f aca="true">IF($W576="","",IF($Y576="Closed",IF($AA576="","Closed",IF($AA576&lt;=$W576,"Closed on time","Closed late")),IF(TODAY()&gt;$W576,"Overdue","Within time")))</f>
        <v/>
      </c>
      <c r="AE576" s="6"/>
      <c r="AF576" s="19"/>
      <c r="AG576" s="19"/>
      <c r="AH576" s="19"/>
      <c r="AI576" s="19"/>
      <c r="AJ576" s="19"/>
    </row>
    <row r="577" customFormat="false" ht="15" hidden="false" customHeight="false" outlineLevel="0" collapsed="false">
      <c r="A577" s="22" t="str">
        <f aca="false">IF($C577="","","R"&amp;TEXT(ROW()-4,"00000"))</f>
        <v/>
      </c>
      <c r="B577" s="21"/>
      <c r="C577" s="19"/>
      <c r="D577" s="22" t="str">
        <f aca="false">IF($C577="","",IFERROR(INDEX(Asset_Register!$C$5:$C$1000,MATCH($C577,Asset_Register!$A$5:$A$1000,0)),"Not in register"))</f>
        <v/>
      </c>
      <c r="E577" s="22" t="str">
        <f aca="false">IF($C577="","",IFERROR(INDEX(Asset_Register!$D$5:$D$1000,MATCH($C577,Asset_Register!$A$5:$A$1000,0)),"Not in register"))</f>
        <v/>
      </c>
      <c r="F577" s="22" t="str">
        <f aca="false">IF($C577="","",IFERROR(INDEX(Asset_Register!$R$5:$R$1000,MATCH($C577,Asset_Register!$A$5:$A$1000,0)),"Not in register"))</f>
        <v/>
      </c>
      <c r="G577" s="22" t="str">
        <f aca="false">IF($C577="","",IFERROR(INDEX(Asset_Register!$Q$5:$Q$1000,MATCH($C577,Asset_Register!$A$5:$A$1000,0)),"Not in register"))</f>
        <v/>
      </c>
      <c r="H577" s="19"/>
      <c r="I577" s="19"/>
      <c r="J577" s="6"/>
      <c r="K577" s="19"/>
      <c r="L577" s="19"/>
      <c r="M577" s="19"/>
      <c r="N577" s="19"/>
      <c r="O577" s="19"/>
      <c r="P577" s="19"/>
      <c r="Q577" s="22" t="str">
        <f aca="false">IF($C577="","",IF($P577&lt;&gt;"",$P577,IF(AND(ISNUMBER($K577),ISNUMBER($M577),ISNUMBER($N577)),IF($O577="Lower is worse",IF($K577&lt;=$N577,"Danger",IF($K577&lt;=$M577,"Alert","OK")),IF($K577&gt;=$N577,"Danger",IF($K577&gt;=$M577,"Alert","OK"))),"Not set")))</f>
        <v/>
      </c>
      <c r="R577" s="22" t="str">
        <f aca="false">IF(OR($Q577="",$Q577="Not set"),"",MATCH($Q577,Lists!$F$2:$F$4,0)-1)</f>
        <v/>
      </c>
      <c r="S577" s="6"/>
      <c r="T577" s="6"/>
      <c r="U577" s="22" t="str">
        <f aca="false">IF(OR($Q577="",$Q577="OK",$Q577="Not set",NOT(ISNUMBER($G577))),"",ROUND($G577*IF($Q577="Danger",Lists!$M$15,Lists!$M$16),0))</f>
        <v/>
      </c>
      <c r="V577" s="22" t="str">
        <f aca="false">IF($U577="","",IF(OR($Q577="Danger",$U577&gt;=Lists!$M$10),"P1",IF($U577&gt;=Lists!$M$11,"P2","P3")))</f>
        <v/>
      </c>
      <c r="W577" s="24" t="str">
        <f aca="false">IF(OR($V577="",$B577=""),"",$B577+INDEX(Lists!$N$10:$N$12,MATCH($V577,Lists!$L$10:$L$12,0)))</f>
        <v/>
      </c>
      <c r="X577" s="19"/>
      <c r="Y577" s="19"/>
      <c r="Z577" s="19"/>
      <c r="AA577" s="21"/>
      <c r="AB577" s="19"/>
      <c r="AC577" s="22" t="str">
        <f aca="true">IF(OR($U577="",$B577=""),"",IF($AA577&lt;&gt;"",$AA577-$B577,TODAY()-$B577))</f>
        <v/>
      </c>
      <c r="AD577" s="22" t="str">
        <f aca="true">IF($W577="","",IF($Y577="Closed",IF($AA577="","Closed",IF($AA577&lt;=$W577,"Closed on time","Closed late")),IF(TODAY()&gt;$W577,"Overdue","Within time")))</f>
        <v/>
      </c>
      <c r="AE577" s="6"/>
      <c r="AF577" s="19"/>
      <c r="AG577" s="19"/>
      <c r="AH577" s="19"/>
      <c r="AI577" s="19"/>
      <c r="AJ577" s="19"/>
    </row>
    <row r="578" customFormat="false" ht="15" hidden="false" customHeight="false" outlineLevel="0" collapsed="false">
      <c r="A578" s="22" t="str">
        <f aca="false">IF($C578="","","R"&amp;TEXT(ROW()-4,"00000"))</f>
        <v/>
      </c>
      <c r="B578" s="21"/>
      <c r="C578" s="19"/>
      <c r="D578" s="22" t="str">
        <f aca="false">IF($C578="","",IFERROR(INDEX(Asset_Register!$C$5:$C$1000,MATCH($C578,Asset_Register!$A$5:$A$1000,0)),"Not in register"))</f>
        <v/>
      </c>
      <c r="E578" s="22" t="str">
        <f aca="false">IF($C578="","",IFERROR(INDEX(Asset_Register!$D$5:$D$1000,MATCH($C578,Asset_Register!$A$5:$A$1000,0)),"Not in register"))</f>
        <v/>
      </c>
      <c r="F578" s="22" t="str">
        <f aca="false">IF($C578="","",IFERROR(INDEX(Asset_Register!$R$5:$R$1000,MATCH($C578,Asset_Register!$A$5:$A$1000,0)),"Not in register"))</f>
        <v/>
      </c>
      <c r="G578" s="22" t="str">
        <f aca="false">IF($C578="","",IFERROR(INDEX(Asset_Register!$Q$5:$Q$1000,MATCH($C578,Asset_Register!$A$5:$A$1000,0)),"Not in register"))</f>
        <v/>
      </c>
      <c r="H578" s="19"/>
      <c r="I578" s="19"/>
      <c r="J578" s="6"/>
      <c r="K578" s="19"/>
      <c r="L578" s="19"/>
      <c r="M578" s="19"/>
      <c r="N578" s="19"/>
      <c r="O578" s="19"/>
      <c r="P578" s="19"/>
      <c r="Q578" s="22" t="str">
        <f aca="false">IF($C578="","",IF($P578&lt;&gt;"",$P578,IF(AND(ISNUMBER($K578),ISNUMBER($M578),ISNUMBER($N578)),IF($O578="Lower is worse",IF($K578&lt;=$N578,"Danger",IF($K578&lt;=$M578,"Alert","OK")),IF($K578&gt;=$N578,"Danger",IF($K578&gt;=$M578,"Alert","OK"))),"Not set")))</f>
        <v/>
      </c>
      <c r="R578" s="22" t="str">
        <f aca="false">IF(OR($Q578="",$Q578="Not set"),"",MATCH($Q578,Lists!$F$2:$F$4,0)-1)</f>
        <v/>
      </c>
      <c r="S578" s="6"/>
      <c r="T578" s="6"/>
      <c r="U578" s="22" t="str">
        <f aca="false">IF(OR($Q578="",$Q578="OK",$Q578="Not set",NOT(ISNUMBER($G578))),"",ROUND($G578*IF($Q578="Danger",Lists!$M$15,Lists!$M$16),0))</f>
        <v/>
      </c>
      <c r="V578" s="22" t="str">
        <f aca="false">IF($U578="","",IF(OR($Q578="Danger",$U578&gt;=Lists!$M$10),"P1",IF($U578&gt;=Lists!$M$11,"P2","P3")))</f>
        <v/>
      </c>
      <c r="W578" s="24" t="str">
        <f aca="false">IF(OR($V578="",$B578=""),"",$B578+INDEX(Lists!$N$10:$N$12,MATCH($V578,Lists!$L$10:$L$12,0)))</f>
        <v/>
      </c>
      <c r="X578" s="19"/>
      <c r="Y578" s="19"/>
      <c r="Z578" s="19"/>
      <c r="AA578" s="21"/>
      <c r="AB578" s="19"/>
      <c r="AC578" s="22" t="str">
        <f aca="true">IF(OR($U578="",$B578=""),"",IF($AA578&lt;&gt;"",$AA578-$B578,TODAY()-$B578))</f>
        <v/>
      </c>
      <c r="AD578" s="22" t="str">
        <f aca="true">IF($W578="","",IF($Y578="Closed",IF($AA578="","Closed",IF($AA578&lt;=$W578,"Closed on time","Closed late")),IF(TODAY()&gt;$W578,"Overdue","Within time")))</f>
        <v/>
      </c>
      <c r="AE578" s="6"/>
      <c r="AF578" s="19"/>
      <c r="AG578" s="19"/>
      <c r="AH578" s="19"/>
      <c r="AI578" s="19"/>
      <c r="AJ578" s="19"/>
    </row>
    <row r="579" customFormat="false" ht="15" hidden="false" customHeight="false" outlineLevel="0" collapsed="false">
      <c r="A579" s="22" t="str">
        <f aca="false">IF($C579="","","R"&amp;TEXT(ROW()-4,"00000"))</f>
        <v/>
      </c>
      <c r="B579" s="21"/>
      <c r="C579" s="19"/>
      <c r="D579" s="22" t="str">
        <f aca="false">IF($C579="","",IFERROR(INDEX(Asset_Register!$C$5:$C$1000,MATCH($C579,Asset_Register!$A$5:$A$1000,0)),"Not in register"))</f>
        <v/>
      </c>
      <c r="E579" s="22" t="str">
        <f aca="false">IF($C579="","",IFERROR(INDEX(Asset_Register!$D$5:$D$1000,MATCH($C579,Asset_Register!$A$5:$A$1000,0)),"Not in register"))</f>
        <v/>
      </c>
      <c r="F579" s="22" t="str">
        <f aca="false">IF($C579="","",IFERROR(INDEX(Asset_Register!$R$5:$R$1000,MATCH($C579,Asset_Register!$A$5:$A$1000,0)),"Not in register"))</f>
        <v/>
      </c>
      <c r="G579" s="22" t="str">
        <f aca="false">IF($C579="","",IFERROR(INDEX(Asset_Register!$Q$5:$Q$1000,MATCH($C579,Asset_Register!$A$5:$A$1000,0)),"Not in register"))</f>
        <v/>
      </c>
      <c r="H579" s="19"/>
      <c r="I579" s="19"/>
      <c r="J579" s="6"/>
      <c r="K579" s="19"/>
      <c r="L579" s="19"/>
      <c r="M579" s="19"/>
      <c r="N579" s="19"/>
      <c r="O579" s="19"/>
      <c r="P579" s="19"/>
      <c r="Q579" s="22" t="str">
        <f aca="false">IF($C579="","",IF($P579&lt;&gt;"",$P579,IF(AND(ISNUMBER($K579),ISNUMBER($M579),ISNUMBER($N579)),IF($O579="Lower is worse",IF($K579&lt;=$N579,"Danger",IF($K579&lt;=$M579,"Alert","OK")),IF($K579&gt;=$N579,"Danger",IF($K579&gt;=$M579,"Alert","OK"))),"Not set")))</f>
        <v/>
      </c>
      <c r="R579" s="22" t="str">
        <f aca="false">IF(OR($Q579="",$Q579="Not set"),"",MATCH($Q579,Lists!$F$2:$F$4,0)-1)</f>
        <v/>
      </c>
      <c r="S579" s="6"/>
      <c r="T579" s="6"/>
      <c r="U579" s="22" t="str">
        <f aca="false">IF(OR($Q579="",$Q579="OK",$Q579="Not set",NOT(ISNUMBER($G579))),"",ROUND($G579*IF($Q579="Danger",Lists!$M$15,Lists!$M$16),0))</f>
        <v/>
      </c>
      <c r="V579" s="22" t="str">
        <f aca="false">IF($U579="","",IF(OR($Q579="Danger",$U579&gt;=Lists!$M$10),"P1",IF($U579&gt;=Lists!$M$11,"P2","P3")))</f>
        <v/>
      </c>
      <c r="W579" s="24" t="str">
        <f aca="false">IF(OR($V579="",$B579=""),"",$B579+INDEX(Lists!$N$10:$N$12,MATCH($V579,Lists!$L$10:$L$12,0)))</f>
        <v/>
      </c>
      <c r="X579" s="19"/>
      <c r="Y579" s="19"/>
      <c r="Z579" s="19"/>
      <c r="AA579" s="21"/>
      <c r="AB579" s="19"/>
      <c r="AC579" s="22" t="str">
        <f aca="true">IF(OR($U579="",$B579=""),"",IF($AA579&lt;&gt;"",$AA579-$B579,TODAY()-$B579))</f>
        <v/>
      </c>
      <c r="AD579" s="22" t="str">
        <f aca="true">IF($W579="","",IF($Y579="Closed",IF($AA579="","Closed",IF($AA579&lt;=$W579,"Closed on time","Closed late")),IF(TODAY()&gt;$W579,"Overdue","Within time")))</f>
        <v/>
      </c>
      <c r="AE579" s="6"/>
      <c r="AF579" s="19"/>
      <c r="AG579" s="19"/>
      <c r="AH579" s="19"/>
      <c r="AI579" s="19"/>
      <c r="AJ579" s="19"/>
    </row>
    <row r="580" customFormat="false" ht="15" hidden="false" customHeight="false" outlineLevel="0" collapsed="false">
      <c r="A580" s="22" t="str">
        <f aca="false">IF($C580="","","R"&amp;TEXT(ROW()-4,"00000"))</f>
        <v/>
      </c>
      <c r="B580" s="21"/>
      <c r="C580" s="19"/>
      <c r="D580" s="22" t="str">
        <f aca="false">IF($C580="","",IFERROR(INDEX(Asset_Register!$C$5:$C$1000,MATCH($C580,Asset_Register!$A$5:$A$1000,0)),"Not in register"))</f>
        <v/>
      </c>
      <c r="E580" s="22" t="str">
        <f aca="false">IF($C580="","",IFERROR(INDEX(Asset_Register!$D$5:$D$1000,MATCH($C580,Asset_Register!$A$5:$A$1000,0)),"Not in register"))</f>
        <v/>
      </c>
      <c r="F580" s="22" t="str">
        <f aca="false">IF($C580="","",IFERROR(INDEX(Asset_Register!$R$5:$R$1000,MATCH($C580,Asset_Register!$A$5:$A$1000,0)),"Not in register"))</f>
        <v/>
      </c>
      <c r="G580" s="22" t="str">
        <f aca="false">IF($C580="","",IFERROR(INDEX(Asset_Register!$Q$5:$Q$1000,MATCH($C580,Asset_Register!$A$5:$A$1000,0)),"Not in register"))</f>
        <v/>
      </c>
      <c r="H580" s="19"/>
      <c r="I580" s="19"/>
      <c r="J580" s="6"/>
      <c r="K580" s="19"/>
      <c r="L580" s="19"/>
      <c r="M580" s="19"/>
      <c r="N580" s="19"/>
      <c r="O580" s="19"/>
      <c r="P580" s="19"/>
      <c r="Q580" s="22" t="str">
        <f aca="false">IF($C580="","",IF($P580&lt;&gt;"",$P580,IF(AND(ISNUMBER($K580),ISNUMBER($M580),ISNUMBER($N580)),IF($O580="Lower is worse",IF($K580&lt;=$N580,"Danger",IF($K580&lt;=$M580,"Alert","OK")),IF($K580&gt;=$N580,"Danger",IF($K580&gt;=$M580,"Alert","OK"))),"Not set")))</f>
        <v/>
      </c>
      <c r="R580" s="22" t="str">
        <f aca="false">IF(OR($Q580="",$Q580="Not set"),"",MATCH($Q580,Lists!$F$2:$F$4,0)-1)</f>
        <v/>
      </c>
      <c r="S580" s="6"/>
      <c r="T580" s="6"/>
      <c r="U580" s="22" t="str">
        <f aca="false">IF(OR($Q580="",$Q580="OK",$Q580="Not set",NOT(ISNUMBER($G580))),"",ROUND($G580*IF($Q580="Danger",Lists!$M$15,Lists!$M$16),0))</f>
        <v/>
      </c>
      <c r="V580" s="22" t="str">
        <f aca="false">IF($U580="","",IF(OR($Q580="Danger",$U580&gt;=Lists!$M$10),"P1",IF($U580&gt;=Lists!$M$11,"P2","P3")))</f>
        <v/>
      </c>
      <c r="W580" s="24" t="str">
        <f aca="false">IF(OR($V580="",$B580=""),"",$B580+INDEX(Lists!$N$10:$N$12,MATCH($V580,Lists!$L$10:$L$12,0)))</f>
        <v/>
      </c>
      <c r="X580" s="19"/>
      <c r="Y580" s="19"/>
      <c r="Z580" s="19"/>
      <c r="AA580" s="21"/>
      <c r="AB580" s="19"/>
      <c r="AC580" s="22" t="str">
        <f aca="true">IF(OR($U580="",$B580=""),"",IF($AA580&lt;&gt;"",$AA580-$B580,TODAY()-$B580))</f>
        <v/>
      </c>
      <c r="AD580" s="22" t="str">
        <f aca="true">IF($W580="","",IF($Y580="Closed",IF($AA580="","Closed",IF($AA580&lt;=$W580,"Closed on time","Closed late")),IF(TODAY()&gt;$W580,"Overdue","Within time")))</f>
        <v/>
      </c>
      <c r="AE580" s="6"/>
      <c r="AF580" s="19"/>
      <c r="AG580" s="19"/>
      <c r="AH580" s="19"/>
      <c r="AI580" s="19"/>
      <c r="AJ580" s="19"/>
    </row>
    <row r="581" customFormat="false" ht="15" hidden="false" customHeight="false" outlineLevel="0" collapsed="false">
      <c r="A581" s="22" t="str">
        <f aca="false">IF($C581="","","R"&amp;TEXT(ROW()-4,"00000"))</f>
        <v/>
      </c>
      <c r="B581" s="21"/>
      <c r="C581" s="19"/>
      <c r="D581" s="22" t="str">
        <f aca="false">IF($C581="","",IFERROR(INDEX(Asset_Register!$C$5:$C$1000,MATCH($C581,Asset_Register!$A$5:$A$1000,0)),"Not in register"))</f>
        <v/>
      </c>
      <c r="E581" s="22" t="str">
        <f aca="false">IF($C581="","",IFERROR(INDEX(Asset_Register!$D$5:$D$1000,MATCH($C581,Asset_Register!$A$5:$A$1000,0)),"Not in register"))</f>
        <v/>
      </c>
      <c r="F581" s="22" t="str">
        <f aca="false">IF($C581="","",IFERROR(INDEX(Asset_Register!$R$5:$R$1000,MATCH($C581,Asset_Register!$A$5:$A$1000,0)),"Not in register"))</f>
        <v/>
      </c>
      <c r="G581" s="22" t="str">
        <f aca="false">IF($C581="","",IFERROR(INDEX(Asset_Register!$Q$5:$Q$1000,MATCH($C581,Asset_Register!$A$5:$A$1000,0)),"Not in register"))</f>
        <v/>
      </c>
      <c r="H581" s="19"/>
      <c r="I581" s="19"/>
      <c r="J581" s="6"/>
      <c r="K581" s="19"/>
      <c r="L581" s="19"/>
      <c r="M581" s="19"/>
      <c r="N581" s="19"/>
      <c r="O581" s="19"/>
      <c r="P581" s="19"/>
      <c r="Q581" s="22" t="str">
        <f aca="false">IF($C581="","",IF($P581&lt;&gt;"",$P581,IF(AND(ISNUMBER($K581),ISNUMBER($M581),ISNUMBER($N581)),IF($O581="Lower is worse",IF($K581&lt;=$N581,"Danger",IF($K581&lt;=$M581,"Alert","OK")),IF($K581&gt;=$N581,"Danger",IF($K581&gt;=$M581,"Alert","OK"))),"Not set")))</f>
        <v/>
      </c>
      <c r="R581" s="22" t="str">
        <f aca="false">IF(OR($Q581="",$Q581="Not set"),"",MATCH($Q581,Lists!$F$2:$F$4,0)-1)</f>
        <v/>
      </c>
      <c r="S581" s="6"/>
      <c r="T581" s="6"/>
      <c r="U581" s="22" t="str">
        <f aca="false">IF(OR($Q581="",$Q581="OK",$Q581="Not set",NOT(ISNUMBER($G581))),"",ROUND($G581*IF($Q581="Danger",Lists!$M$15,Lists!$M$16),0))</f>
        <v/>
      </c>
      <c r="V581" s="22" t="str">
        <f aca="false">IF($U581="","",IF(OR($Q581="Danger",$U581&gt;=Lists!$M$10),"P1",IF($U581&gt;=Lists!$M$11,"P2","P3")))</f>
        <v/>
      </c>
      <c r="W581" s="24" t="str">
        <f aca="false">IF(OR($V581="",$B581=""),"",$B581+INDEX(Lists!$N$10:$N$12,MATCH($V581,Lists!$L$10:$L$12,0)))</f>
        <v/>
      </c>
      <c r="X581" s="19"/>
      <c r="Y581" s="19"/>
      <c r="Z581" s="19"/>
      <c r="AA581" s="21"/>
      <c r="AB581" s="19"/>
      <c r="AC581" s="22" t="str">
        <f aca="true">IF(OR($U581="",$B581=""),"",IF($AA581&lt;&gt;"",$AA581-$B581,TODAY()-$B581))</f>
        <v/>
      </c>
      <c r="AD581" s="22" t="str">
        <f aca="true">IF($W581="","",IF($Y581="Closed",IF($AA581="","Closed",IF($AA581&lt;=$W581,"Closed on time","Closed late")),IF(TODAY()&gt;$W581,"Overdue","Within time")))</f>
        <v/>
      </c>
      <c r="AE581" s="6"/>
      <c r="AF581" s="19"/>
      <c r="AG581" s="19"/>
      <c r="AH581" s="19"/>
      <c r="AI581" s="19"/>
      <c r="AJ581" s="19"/>
    </row>
    <row r="582" customFormat="false" ht="15" hidden="false" customHeight="false" outlineLevel="0" collapsed="false">
      <c r="A582" s="22" t="str">
        <f aca="false">IF($C582="","","R"&amp;TEXT(ROW()-4,"00000"))</f>
        <v/>
      </c>
      <c r="B582" s="21"/>
      <c r="C582" s="19"/>
      <c r="D582" s="22" t="str">
        <f aca="false">IF($C582="","",IFERROR(INDEX(Asset_Register!$C$5:$C$1000,MATCH($C582,Asset_Register!$A$5:$A$1000,0)),"Not in register"))</f>
        <v/>
      </c>
      <c r="E582" s="22" t="str">
        <f aca="false">IF($C582="","",IFERROR(INDEX(Asset_Register!$D$5:$D$1000,MATCH($C582,Asset_Register!$A$5:$A$1000,0)),"Not in register"))</f>
        <v/>
      </c>
      <c r="F582" s="22" t="str">
        <f aca="false">IF($C582="","",IFERROR(INDEX(Asset_Register!$R$5:$R$1000,MATCH($C582,Asset_Register!$A$5:$A$1000,0)),"Not in register"))</f>
        <v/>
      </c>
      <c r="G582" s="22" t="str">
        <f aca="false">IF($C582="","",IFERROR(INDEX(Asset_Register!$Q$5:$Q$1000,MATCH($C582,Asset_Register!$A$5:$A$1000,0)),"Not in register"))</f>
        <v/>
      </c>
      <c r="H582" s="19"/>
      <c r="I582" s="19"/>
      <c r="J582" s="6"/>
      <c r="K582" s="19"/>
      <c r="L582" s="19"/>
      <c r="M582" s="19"/>
      <c r="N582" s="19"/>
      <c r="O582" s="19"/>
      <c r="P582" s="19"/>
      <c r="Q582" s="22" t="str">
        <f aca="false">IF($C582="","",IF($P582&lt;&gt;"",$P582,IF(AND(ISNUMBER($K582),ISNUMBER($M582),ISNUMBER($N582)),IF($O582="Lower is worse",IF($K582&lt;=$N582,"Danger",IF($K582&lt;=$M582,"Alert","OK")),IF($K582&gt;=$N582,"Danger",IF($K582&gt;=$M582,"Alert","OK"))),"Not set")))</f>
        <v/>
      </c>
      <c r="R582" s="22" t="str">
        <f aca="false">IF(OR($Q582="",$Q582="Not set"),"",MATCH($Q582,Lists!$F$2:$F$4,0)-1)</f>
        <v/>
      </c>
      <c r="S582" s="6"/>
      <c r="T582" s="6"/>
      <c r="U582" s="22" t="str">
        <f aca="false">IF(OR($Q582="",$Q582="OK",$Q582="Not set",NOT(ISNUMBER($G582))),"",ROUND($G582*IF($Q582="Danger",Lists!$M$15,Lists!$M$16),0))</f>
        <v/>
      </c>
      <c r="V582" s="22" t="str">
        <f aca="false">IF($U582="","",IF(OR($Q582="Danger",$U582&gt;=Lists!$M$10),"P1",IF($U582&gt;=Lists!$M$11,"P2","P3")))</f>
        <v/>
      </c>
      <c r="W582" s="24" t="str">
        <f aca="false">IF(OR($V582="",$B582=""),"",$B582+INDEX(Lists!$N$10:$N$12,MATCH($V582,Lists!$L$10:$L$12,0)))</f>
        <v/>
      </c>
      <c r="X582" s="19"/>
      <c r="Y582" s="19"/>
      <c r="Z582" s="19"/>
      <c r="AA582" s="21"/>
      <c r="AB582" s="19"/>
      <c r="AC582" s="22" t="str">
        <f aca="true">IF(OR($U582="",$B582=""),"",IF($AA582&lt;&gt;"",$AA582-$B582,TODAY()-$B582))</f>
        <v/>
      </c>
      <c r="AD582" s="22" t="str">
        <f aca="true">IF($W582="","",IF($Y582="Closed",IF($AA582="","Closed",IF($AA582&lt;=$W582,"Closed on time","Closed late")),IF(TODAY()&gt;$W582,"Overdue","Within time")))</f>
        <v/>
      </c>
      <c r="AE582" s="6"/>
      <c r="AF582" s="19"/>
      <c r="AG582" s="19"/>
      <c r="AH582" s="19"/>
      <c r="AI582" s="19"/>
      <c r="AJ582" s="19"/>
    </row>
    <row r="583" customFormat="false" ht="15" hidden="false" customHeight="false" outlineLevel="0" collapsed="false">
      <c r="A583" s="22" t="str">
        <f aca="false">IF($C583="","","R"&amp;TEXT(ROW()-4,"00000"))</f>
        <v/>
      </c>
      <c r="B583" s="21"/>
      <c r="C583" s="19"/>
      <c r="D583" s="22" t="str">
        <f aca="false">IF($C583="","",IFERROR(INDEX(Asset_Register!$C$5:$C$1000,MATCH($C583,Asset_Register!$A$5:$A$1000,0)),"Not in register"))</f>
        <v/>
      </c>
      <c r="E583" s="22" t="str">
        <f aca="false">IF($C583="","",IFERROR(INDEX(Asset_Register!$D$5:$D$1000,MATCH($C583,Asset_Register!$A$5:$A$1000,0)),"Not in register"))</f>
        <v/>
      </c>
      <c r="F583" s="22" t="str">
        <f aca="false">IF($C583="","",IFERROR(INDEX(Asset_Register!$R$5:$R$1000,MATCH($C583,Asset_Register!$A$5:$A$1000,0)),"Not in register"))</f>
        <v/>
      </c>
      <c r="G583" s="22" t="str">
        <f aca="false">IF($C583="","",IFERROR(INDEX(Asset_Register!$Q$5:$Q$1000,MATCH($C583,Asset_Register!$A$5:$A$1000,0)),"Not in register"))</f>
        <v/>
      </c>
      <c r="H583" s="19"/>
      <c r="I583" s="19"/>
      <c r="J583" s="6"/>
      <c r="K583" s="19"/>
      <c r="L583" s="19"/>
      <c r="M583" s="19"/>
      <c r="N583" s="19"/>
      <c r="O583" s="19"/>
      <c r="P583" s="19"/>
      <c r="Q583" s="22" t="str">
        <f aca="false">IF($C583="","",IF($P583&lt;&gt;"",$P583,IF(AND(ISNUMBER($K583),ISNUMBER($M583),ISNUMBER($N583)),IF($O583="Lower is worse",IF($K583&lt;=$N583,"Danger",IF($K583&lt;=$M583,"Alert","OK")),IF($K583&gt;=$N583,"Danger",IF($K583&gt;=$M583,"Alert","OK"))),"Not set")))</f>
        <v/>
      </c>
      <c r="R583" s="22" t="str">
        <f aca="false">IF(OR($Q583="",$Q583="Not set"),"",MATCH($Q583,Lists!$F$2:$F$4,0)-1)</f>
        <v/>
      </c>
      <c r="S583" s="6"/>
      <c r="T583" s="6"/>
      <c r="U583" s="22" t="str">
        <f aca="false">IF(OR($Q583="",$Q583="OK",$Q583="Not set",NOT(ISNUMBER($G583))),"",ROUND($G583*IF($Q583="Danger",Lists!$M$15,Lists!$M$16),0))</f>
        <v/>
      </c>
      <c r="V583" s="22" t="str">
        <f aca="false">IF($U583="","",IF(OR($Q583="Danger",$U583&gt;=Lists!$M$10),"P1",IF($U583&gt;=Lists!$M$11,"P2","P3")))</f>
        <v/>
      </c>
      <c r="W583" s="24" t="str">
        <f aca="false">IF(OR($V583="",$B583=""),"",$B583+INDEX(Lists!$N$10:$N$12,MATCH($V583,Lists!$L$10:$L$12,0)))</f>
        <v/>
      </c>
      <c r="X583" s="19"/>
      <c r="Y583" s="19"/>
      <c r="Z583" s="19"/>
      <c r="AA583" s="21"/>
      <c r="AB583" s="19"/>
      <c r="AC583" s="22" t="str">
        <f aca="true">IF(OR($U583="",$B583=""),"",IF($AA583&lt;&gt;"",$AA583-$B583,TODAY()-$B583))</f>
        <v/>
      </c>
      <c r="AD583" s="22" t="str">
        <f aca="true">IF($W583="","",IF($Y583="Closed",IF($AA583="","Closed",IF($AA583&lt;=$W583,"Closed on time","Closed late")),IF(TODAY()&gt;$W583,"Overdue","Within time")))</f>
        <v/>
      </c>
      <c r="AE583" s="6"/>
      <c r="AF583" s="19"/>
      <c r="AG583" s="19"/>
      <c r="AH583" s="19"/>
      <c r="AI583" s="19"/>
      <c r="AJ583" s="19"/>
    </row>
    <row r="584" customFormat="false" ht="15" hidden="false" customHeight="false" outlineLevel="0" collapsed="false">
      <c r="A584" s="22" t="str">
        <f aca="false">IF($C584="","","R"&amp;TEXT(ROW()-4,"00000"))</f>
        <v/>
      </c>
      <c r="B584" s="21"/>
      <c r="C584" s="19"/>
      <c r="D584" s="22" t="str">
        <f aca="false">IF($C584="","",IFERROR(INDEX(Asset_Register!$C$5:$C$1000,MATCH($C584,Asset_Register!$A$5:$A$1000,0)),"Not in register"))</f>
        <v/>
      </c>
      <c r="E584" s="22" t="str">
        <f aca="false">IF($C584="","",IFERROR(INDEX(Asset_Register!$D$5:$D$1000,MATCH($C584,Asset_Register!$A$5:$A$1000,0)),"Not in register"))</f>
        <v/>
      </c>
      <c r="F584" s="22" t="str">
        <f aca="false">IF($C584="","",IFERROR(INDEX(Asset_Register!$R$5:$R$1000,MATCH($C584,Asset_Register!$A$5:$A$1000,0)),"Not in register"))</f>
        <v/>
      </c>
      <c r="G584" s="22" t="str">
        <f aca="false">IF($C584="","",IFERROR(INDEX(Asset_Register!$Q$5:$Q$1000,MATCH($C584,Asset_Register!$A$5:$A$1000,0)),"Not in register"))</f>
        <v/>
      </c>
      <c r="H584" s="19"/>
      <c r="I584" s="19"/>
      <c r="J584" s="6"/>
      <c r="K584" s="19"/>
      <c r="L584" s="19"/>
      <c r="M584" s="19"/>
      <c r="N584" s="19"/>
      <c r="O584" s="19"/>
      <c r="P584" s="19"/>
      <c r="Q584" s="22" t="str">
        <f aca="false">IF($C584="","",IF($P584&lt;&gt;"",$P584,IF(AND(ISNUMBER($K584),ISNUMBER($M584),ISNUMBER($N584)),IF($O584="Lower is worse",IF($K584&lt;=$N584,"Danger",IF($K584&lt;=$M584,"Alert","OK")),IF($K584&gt;=$N584,"Danger",IF($K584&gt;=$M584,"Alert","OK"))),"Not set")))</f>
        <v/>
      </c>
      <c r="R584" s="22" t="str">
        <f aca="false">IF(OR($Q584="",$Q584="Not set"),"",MATCH($Q584,Lists!$F$2:$F$4,0)-1)</f>
        <v/>
      </c>
      <c r="S584" s="6"/>
      <c r="T584" s="6"/>
      <c r="U584" s="22" t="str">
        <f aca="false">IF(OR($Q584="",$Q584="OK",$Q584="Not set",NOT(ISNUMBER($G584))),"",ROUND($G584*IF($Q584="Danger",Lists!$M$15,Lists!$M$16),0))</f>
        <v/>
      </c>
      <c r="V584" s="22" t="str">
        <f aca="false">IF($U584="","",IF(OR($Q584="Danger",$U584&gt;=Lists!$M$10),"P1",IF($U584&gt;=Lists!$M$11,"P2","P3")))</f>
        <v/>
      </c>
      <c r="W584" s="24" t="str">
        <f aca="false">IF(OR($V584="",$B584=""),"",$B584+INDEX(Lists!$N$10:$N$12,MATCH($V584,Lists!$L$10:$L$12,0)))</f>
        <v/>
      </c>
      <c r="X584" s="19"/>
      <c r="Y584" s="19"/>
      <c r="Z584" s="19"/>
      <c r="AA584" s="21"/>
      <c r="AB584" s="19"/>
      <c r="AC584" s="22" t="str">
        <f aca="true">IF(OR($U584="",$B584=""),"",IF($AA584&lt;&gt;"",$AA584-$B584,TODAY()-$B584))</f>
        <v/>
      </c>
      <c r="AD584" s="22" t="str">
        <f aca="true">IF($W584="","",IF($Y584="Closed",IF($AA584="","Closed",IF($AA584&lt;=$W584,"Closed on time","Closed late")),IF(TODAY()&gt;$W584,"Overdue","Within time")))</f>
        <v/>
      </c>
      <c r="AE584" s="6"/>
      <c r="AF584" s="19"/>
      <c r="AG584" s="19"/>
      <c r="AH584" s="19"/>
      <c r="AI584" s="19"/>
      <c r="AJ584" s="19"/>
    </row>
    <row r="585" customFormat="false" ht="15" hidden="false" customHeight="false" outlineLevel="0" collapsed="false">
      <c r="A585" s="22" t="str">
        <f aca="false">IF($C585="","","R"&amp;TEXT(ROW()-4,"00000"))</f>
        <v/>
      </c>
      <c r="B585" s="21"/>
      <c r="C585" s="19"/>
      <c r="D585" s="22" t="str">
        <f aca="false">IF($C585="","",IFERROR(INDEX(Asset_Register!$C$5:$C$1000,MATCH($C585,Asset_Register!$A$5:$A$1000,0)),"Not in register"))</f>
        <v/>
      </c>
      <c r="E585" s="22" t="str">
        <f aca="false">IF($C585="","",IFERROR(INDEX(Asset_Register!$D$5:$D$1000,MATCH($C585,Asset_Register!$A$5:$A$1000,0)),"Not in register"))</f>
        <v/>
      </c>
      <c r="F585" s="22" t="str">
        <f aca="false">IF($C585="","",IFERROR(INDEX(Asset_Register!$R$5:$R$1000,MATCH($C585,Asset_Register!$A$5:$A$1000,0)),"Not in register"))</f>
        <v/>
      </c>
      <c r="G585" s="22" t="str">
        <f aca="false">IF($C585="","",IFERROR(INDEX(Asset_Register!$Q$5:$Q$1000,MATCH($C585,Asset_Register!$A$5:$A$1000,0)),"Not in register"))</f>
        <v/>
      </c>
      <c r="H585" s="19"/>
      <c r="I585" s="19"/>
      <c r="J585" s="6"/>
      <c r="K585" s="19"/>
      <c r="L585" s="19"/>
      <c r="M585" s="19"/>
      <c r="N585" s="19"/>
      <c r="O585" s="19"/>
      <c r="P585" s="19"/>
      <c r="Q585" s="22" t="str">
        <f aca="false">IF($C585="","",IF($P585&lt;&gt;"",$P585,IF(AND(ISNUMBER($K585),ISNUMBER($M585),ISNUMBER($N585)),IF($O585="Lower is worse",IF($K585&lt;=$N585,"Danger",IF($K585&lt;=$M585,"Alert","OK")),IF($K585&gt;=$N585,"Danger",IF($K585&gt;=$M585,"Alert","OK"))),"Not set")))</f>
        <v/>
      </c>
      <c r="R585" s="22" t="str">
        <f aca="false">IF(OR($Q585="",$Q585="Not set"),"",MATCH($Q585,Lists!$F$2:$F$4,0)-1)</f>
        <v/>
      </c>
      <c r="S585" s="6"/>
      <c r="T585" s="6"/>
      <c r="U585" s="22" t="str">
        <f aca="false">IF(OR($Q585="",$Q585="OK",$Q585="Not set",NOT(ISNUMBER($G585))),"",ROUND($G585*IF($Q585="Danger",Lists!$M$15,Lists!$M$16),0))</f>
        <v/>
      </c>
      <c r="V585" s="22" t="str">
        <f aca="false">IF($U585="","",IF(OR($Q585="Danger",$U585&gt;=Lists!$M$10),"P1",IF($U585&gt;=Lists!$M$11,"P2","P3")))</f>
        <v/>
      </c>
      <c r="W585" s="24" t="str">
        <f aca="false">IF(OR($V585="",$B585=""),"",$B585+INDEX(Lists!$N$10:$N$12,MATCH($V585,Lists!$L$10:$L$12,0)))</f>
        <v/>
      </c>
      <c r="X585" s="19"/>
      <c r="Y585" s="19"/>
      <c r="Z585" s="19"/>
      <c r="AA585" s="21"/>
      <c r="AB585" s="19"/>
      <c r="AC585" s="22" t="str">
        <f aca="true">IF(OR($U585="",$B585=""),"",IF($AA585&lt;&gt;"",$AA585-$B585,TODAY()-$B585))</f>
        <v/>
      </c>
      <c r="AD585" s="22" t="str">
        <f aca="true">IF($W585="","",IF($Y585="Closed",IF($AA585="","Closed",IF($AA585&lt;=$W585,"Closed on time","Closed late")),IF(TODAY()&gt;$W585,"Overdue","Within time")))</f>
        <v/>
      </c>
      <c r="AE585" s="6"/>
      <c r="AF585" s="19"/>
      <c r="AG585" s="19"/>
      <c r="AH585" s="19"/>
      <c r="AI585" s="19"/>
      <c r="AJ585" s="19"/>
    </row>
    <row r="586" customFormat="false" ht="15" hidden="false" customHeight="false" outlineLevel="0" collapsed="false">
      <c r="A586" s="22" t="str">
        <f aca="false">IF($C586="","","R"&amp;TEXT(ROW()-4,"00000"))</f>
        <v/>
      </c>
      <c r="B586" s="21"/>
      <c r="C586" s="19"/>
      <c r="D586" s="22" t="str">
        <f aca="false">IF($C586="","",IFERROR(INDEX(Asset_Register!$C$5:$C$1000,MATCH($C586,Asset_Register!$A$5:$A$1000,0)),"Not in register"))</f>
        <v/>
      </c>
      <c r="E586" s="22" t="str">
        <f aca="false">IF($C586="","",IFERROR(INDEX(Asset_Register!$D$5:$D$1000,MATCH($C586,Asset_Register!$A$5:$A$1000,0)),"Not in register"))</f>
        <v/>
      </c>
      <c r="F586" s="22" t="str">
        <f aca="false">IF($C586="","",IFERROR(INDEX(Asset_Register!$R$5:$R$1000,MATCH($C586,Asset_Register!$A$5:$A$1000,0)),"Not in register"))</f>
        <v/>
      </c>
      <c r="G586" s="22" t="str">
        <f aca="false">IF($C586="","",IFERROR(INDEX(Asset_Register!$Q$5:$Q$1000,MATCH($C586,Asset_Register!$A$5:$A$1000,0)),"Not in register"))</f>
        <v/>
      </c>
      <c r="H586" s="19"/>
      <c r="I586" s="19"/>
      <c r="J586" s="6"/>
      <c r="K586" s="19"/>
      <c r="L586" s="19"/>
      <c r="M586" s="19"/>
      <c r="N586" s="19"/>
      <c r="O586" s="19"/>
      <c r="P586" s="19"/>
      <c r="Q586" s="22" t="str">
        <f aca="false">IF($C586="","",IF($P586&lt;&gt;"",$P586,IF(AND(ISNUMBER($K586),ISNUMBER($M586),ISNUMBER($N586)),IF($O586="Lower is worse",IF($K586&lt;=$N586,"Danger",IF($K586&lt;=$M586,"Alert","OK")),IF($K586&gt;=$N586,"Danger",IF($K586&gt;=$M586,"Alert","OK"))),"Not set")))</f>
        <v/>
      </c>
      <c r="R586" s="22" t="str">
        <f aca="false">IF(OR($Q586="",$Q586="Not set"),"",MATCH($Q586,Lists!$F$2:$F$4,0)-1)</f>
        <v/>
      </c>
      <c r="S586" s="6"/>
      <c r="T586" s="6"/>
      <c r="U586" s="22" t="str">
        <f aca="false">IF(OR($Q586="",$Q586="OK",$Q586="Not set",NOT(ISNUMBER($G586))),"",ROUND($G586*IF($Q586="Danger",Lists!$M$15,Lists!$M$16),0))</f>
        <v/>
      </c>
      <c r="V586" s="22" t="str">
        <f aca="false">IF($U586="","",IF(OR($Q586="Danger",$U586&gt;=Lists!$M$10),"P1",IF($U586&gt;=Lists!$M$11,"P2","P3")))</f>
        <v/>
      </c>
      <c r="W586" s="24" t="str">
        <f aca="false">IF(OR($V586="",$B586=""),"",$B586+INDEX(Lists!$N$10:$N$12,MATCH($V586,Lists!$L$10:$L$12,0)))</f>
        <v/>
      </c>
      <c r="X586" s="19"/>
      <c r="Y586" s="19"/>
      <c r="Z586" s="19"/>
      <c r="AA586" s="21"/>
      <c r="AB586" s="19"/>
      <c r="AC586" s="22" t="str">
        <f aca="true">IF(OR($U586="",$B586=""),"",IF($AA586&lt;&gt;"",$AA586-$B586,TODAY()-$B586))</f>
        <v/>
      </c>
      <c r="AD586" s="22" t="str">
        <f aca="true">IF($W586="","",IF($Y586="Closed",IF($AA586="","Closed",IF($AA586&lt;=$W586,"Closed on time","Closed late")),IF(TODAY()&gt;$W586,"Overdue","Within time")))</f>
        <v/>
      </c>
      <c r="AE586" s="6"/>
      <c r="AF586" s="19"/>
      <c r="AG586" s="19"/>
      <c r="AH586" s="19"/>
      <c r="AI586" s="19"/>
      <c r="AJ586" s="19"/>
    </row>
    <row r="587" customFormat="false" ht="15" hidden="false" customHeight="false" outlineLevel="0" collapsed="false">
      <c r="A587" s="22" t="str">
        <f aca="false">IF($C587="","","R"&amp;TEXT(ROW()-4,"00000"))</f>
        <v/>
      </c>
      <c r="B587" s="21"/>
      <c r="C587" s="19"/>
      <c r="D587" s="22" t="str">
        <f aca="false">IF($C587="","",IFERROR(INDEX(Asset_Register!$C$5:$C$1000,MATCH($C587,Asset_Register!$A$5:$A$1000,0)),"Not in register"))</f>
        <v/>
      </c>
      <c r="E587" s="22" t="str">
        <f aca="false">IF($C587="","",IFERROR(INDEX(Asset_Register!$D$5:$D$1000,MATCH($C587,Asset_Register!$A$5:$A$1000,0)),"Not in register"))</f>
        <v/>
      </c>
      <c r="F587" s="22" t="str">
        <f aca="false">IF($C587="","",IFERROR(INDEX(Asset_Register!$R$5:$R$1000,MATCH($C587,Asset_Register!$A$5:$A$1000,0)),"Not in register"))</f>
        <v/>
      </c>
      <c r="G587" s="22" t="str">
        <f aca="false">IF($C587="","",IFERROR(INDEX(Asset_Register!$Q$5:$Q$1000,MATCH($C587,Asset_Register!$A$5:$A$1000,0)),"Not in register"))</f>
        <v/>
      </c>
      <c r="H587" s="19"/>
      <c r="I587" s="19"/>
      <c r="J587" s="6"/>
      <c r="K587" s="19"/>
      <c r="L587" s="19"/>
      <c r="M587" s="19"/>
      <c r="N587" s="19"/>
      <c r="O587" s="19"/>
      <c r="P587" s="19"/>
      <c r="Q587" s="22" t="str">
        <f aca="false">IF($C587="","",IF($P587&lt;&gt;"",$P587,IF(AND(ISNUMBER($K587),ISNUMBER($M587),ISNUMBER($N587)),IF($O587="Lower is worse",IF($K587&lt;=$N587,"Danger",IF($K587&lt;=$M587,"Alert","OK")),IF($K587&gt;=$N587,"Danger",IF($K587&gt;=$M587,"Alert","OK"))),"Not set")))</f>
        <v/>
      </c>
      <c r="R587" s="22" t="str">
        <f aca="false">IF(OR($Q587="",$Q587="Not set"),"",MATCH($Q587,Lists!$F$2:$F$4,0)-1)</f>
        <v/>
      </c>
      <c r="S587" s="6"/>
      <c r="T587" s="6"/>
      <c r="U587" s="22" t="str">
        <f aca="false">IF(OR($Q587="",$Q587="OK",$Q587="Not set",NOT(ISNUMBER($G587))),"",ROUND($G587*IF($Q587="Danger",Lists!$M$15,Lists!$M$16),0))</f>
        <v/>
      </c>
      <c r="V587" s="22" t="str">
        <f aca="false">IF($U587="","",IF(OR($Q587="Danger",$U587&gt;=Lists!$M$10),"P1",IF($U587&gt;=Lists!$M$11,"P2","P3")))</f>
        <v/>
      </c>
      <c r="W587" s="24" t="str">
        <f aca="false">IF(OR($V587="",$B587=""),"",$B587+INDEX(Lists!$N$10:$N$12,MATCH($V587,Lists!$L$10:$L$12,0)))</f>
        <v/>
      </c>
      <c r="X587" s="19"/>
      <c r="Y587" s="19"/>
      <c r="Z587" s="19"/>
      <c r="AA587" s="21"/>
      <c r="AB587" s="19"/>
      <c r="AC587" s="22" t="str">
        <f aca="true">IF(OR($U587="",$B587=""),"",IF($AA587&lt;&gt;"",$AA587-$B587,TODAY()-$B587))</f>
        <v/>
      </c>
      <c r="AD587" s="22" t="str">
        <f aca="true">IF($W587="","",IF($Y587="Closed",IF($AA587="","Closed",IF($AA587&lt;=$W587,"Closed on time","Closed late")),IF(TODAY()&gt;$W587,"Overdue","Within time")))</f>
        <v/>
      </c>
      <c r="AE587" s="6"/>
      <c r="AF587" s="19"/>
      <c r="AG587" s="19"/>
      <c r="AH587" s="19"/>
      <c r="AI587" s="19"/>
      <c r="AJ587" s="19"/>
    </row>
    <row r="588" customFormat="false" ht="15" hidden="false" customHeight="false" outlineLevel="0" collapsed="false">
      <c r="A588" s="22" t="str">
        <f aca="false">IF($C588="","","R"&amp;TEXT(ROW()-4,"00000"))</f>
        <v/>
      </c>
      <c r="B588" s="21"/>
      <c r="C588" s="19"/>
      <c r="D588" s="22" t="str">
        <f aca="false">IF($C588="","",IFERROR(INDEX(Asset_Register!$C$5:$C$1000,MATCH($C588,Asset_Register!$A$5:$A$1000,0)),"Not in register"))</f>
        <v/>
      </c>
      <c r="E588" s="22" t="str">
        <f aca="false">IF($C588="","",IFERROR(INDEX(Asset_Register!$D$5:$D$1000,MATCH($C588,Asset_Register!$A$5:$A$1000,0)),"Not in register"))</f>
        <v/>
      </c>
      <c r="F588" s="22" t="str">
        <f aca="false">IF($C588="","",IFERROR(INDEX(Asset_Register!$R$5:$R$1000,MATCH($C588,Asset_Register!$A$5:$A$1000,0)),"Not in register"))</f>
        <v/>
      </c>
      <c r="G588" s="22" t="str">
        <f aca="false">IF($C588="","",IFERROR(INDEX(Asset_Register!$Q$5:$Q$1000,MATCH($C588,Asset_Register!$A$5:$A$1000,0)),"Not in register"))</f>
        <v/>
      </c>
      <c r="H588" s="19"/>
      <c r="I588" s="19"/>
      <c r="J588" s="6"/>
      <c r="K588" s="19"/>
      <c r="L588" s="19"/>
      <c r="M588" s="19"/>
      <c r="N588" s="19"/>
      <c r="O588" s="19"/>
      <c r="P588" s="19"/>
      <c r="Q588" s="22" t="str">
        <f aca="false">IF($C588="","",IF($P588&lt;&gt;"",$P588,IF(AND(ISNUMBER($K588),ISNUMBER($M588),ISNUMBER($N588)),IF($O588="Lower is worse",IF($K588&lt;=$N588,"Danger",IF($K588&lt;=$M588,"Alert","OK")),IF($K588&gt;=$N588,"Danger",IF($K588&gt;=$M588,"Alert","OK"))),"Not set")))</f>
        <v/>
      </c>
      <c r="R588" s="22" t="str">
        <f aca="false">IF(OR($Q588="",$Q588="Not set"),"",MATCH($Q588,Lists!$F$2:$F$4,0)-1)</f>
        <v/>
      </c>
      <c r="S588" s="6"/>
      <c r="T588" s="6"/>
      <c r="U588" s="22" t="str">
        <f aca="false">IF(OR($Q588="",$Q588="OK",$Q588="Not set",NOT(ISNUMBER($G588))),"",ROUND($G588*IF($Q588="Danger",Lists!$M$15,Lists!$M$16),0))</f>
        <v/>
      </c>
      <c r="V588" s="22" t="str">
        <f aca="false">IF($U588="","",IF(OR($Q588="Danger",$U588&gt;=Lists!$M$10),"P1",IF($U588&gt;=Lists!$M$11,"P2","P3")))</f>
        <v/>
      </c>
      <c r="W588" s="24" t="str">
        <f aca="false">IF(OR($V588="",$B588=""),"",$B588+INDEX(Lists!$N$10:$N$12,MATCH($V588,Lists!$L$10:$L$12,0)))</f>
        <v/>
      </c>
      <c r="X588" s="19"/>
      <c r="Y588" s="19"/>
      <c r="Z588" s="19"/>
      <c r="AA588" s="21"/>
      <c r="AB588" s="19"/>
      <c r="AC588" s="22" t="str">
        <f aca="true">IF(OR($U588="",$B588=""),"",IF($AA588&lt;&gt;"",$AA588-$B588,TODAY()-$B588))</f>
        <v/>
      </c>
      <c r="AD588" s="22" t="str">
        <f aca="true">IF($W588="","",IF($Y588="Closed",IF($AA588="","Closed",IF($AA588&lt;=$W588,"Closed on time","Closed late")),IF(TODAY()&gt;$W588,"Overdue","Within time")))</f>
        <v/>
      </c>
      <c r="AE588" s="6"/>
      <c r="AF588" s="19"/>
      <c r="AG588" s="19"/>
      <c r="AH588" s="19"/>
      <c r="AI588" s="19"/>
      <c r="AJ588" s="19"/>
    </row>
    <row r="589" customFormat="false" ht="15" hidden="false" customHeight="false" outlineLevel="0" collapsed="false">
      <c r="A589" s="22" t="str">
        <f aca="false">IF($C589="","","R"&amp;TEXT(ROW()-4,"00000"))</f>
        <v/>
      </c>
      <c r="B589" s="21"/>
      <c r="C589" s="19"/>
      <c r="D589" s="22" t="str">
        <f aca="false">IF($C589="","",IFERROR(INDEX(Asset_Register!$C$5:$C$1000,MATCH($C589,Asset_Register!$A$5:$A$1000,0)),"Not in register"))</f>
        <v/>
      </c>
      <c r="E589" s="22" t="str">
        <f aca="false">IF($C589="","",IFERROR(INDEX(Asset_Register!$D$5:$D$1000,MATCH($C589,Asset_Register!$A$5:$A$1000,0)),"Not in register"))</f>
        <v/>
      </c>
      <c r="F589" s="22" t="str">
        <f aca="false">IF($C589="","",IFERROR(INDEX(Asset_Register!$R$5:$R$1000,MATCH($C589,Asset_Register!$A$5:$A$1000,0)),"Not in register"))</f>
        <v/>
      </c>
      <c r="G589" s="22" t="str">
        <f aca="false">IF($C589="","",IFERROR(INDEX(Asset_Register!$Q$5:$Q$1000,MATCH($C589,Asset_Register!$A$5:$A$1000,0)),"Not in register"))</f>
        <v/>
      </c>
      <c r="H589" s="19"/>
      <c r="I589" s="19"/>
      <c r="J589" s="6"/>
      <c r="K589" s="19"/>
      <c r="L589" s="19"/>
      <c r="M589" s="19"/>
      <c r="N589" s="19"/>
      <c r="O589" s="19"/>
      <c r="P589" s="19"/>
      <c r="Q589" s="22" t="str">
        <f aca="false">IF($C589="","",IF($P589&lt;&gt;"",$P589,IF(AND(ISNUMBER($K589),ISNUMBER($M589),ISNUMBER($N589)),IF($O589="Lower is worse",IF($K589&lt;=$N589,"Danger",IF($K589&lt;=$M589,"Alert","OK")),IF($K589&gt;=$N589,"Danger",IF($K589&gt;=$M589,"Alert","OK"))),"Not set")))</f>
        <v/>
      </c>
      <c r="R589" s="22" t="str">
        <f aca="false">IF(OR($Q589="",$Q589="Not set"),"",MATCH($Q589,Lists!$F$2:$F$4,0)-1)</f>
        <v/>
      </c>
      <c r="S589" s="6"/>
      <c r="T589" s="6"/>
      <c r="U589" s="22" t="str">
        <f aca="false">IF(OR($Q589="",$Q589="OK",$Q589="Not set",NOT(ISNUMBER($G589))),"",ROUND($G589*IF($Q589="Danger",Lists!$M$15,Lists!$M$16),0))</f>
        <v/>
      </c>
      <c r="V589" s="22" t="str">
        <f aca="false">IF($U589="","",IF(OR($Q589="Danger",$U589&gt;=Lists!$M$10),"P1",IF($U589&gt;=Lists!$M$11,"P2","P3")))</f>
        <v/>
      </c>
      <c r="W589" s="24" t="str">
        <f aca="false">IF(OR($V589="",$B589=""),"",$B589+INDEX(Lists!$N$10:$N$12,MATCH($V589,Lists!$L$10:$L$12,0)))</f>
        <v/>
      </c>
      <c r="X589" s="19"/>
      <c r="Y589" s="19"/>
      <c r="Z589" s="19"/>
      <c r="AA589" s="21"/>
      <c r="AB589" s="19"/>
      <c r="AC589" s="22" t="str">
        <f aca="true">IF(OR($U589="",$B589=""),"",IF($AA589&lt;&gt;"",$AA589-$B589,TODAY()-$B589))</f>
        <v/>
      </c>
      <c r="AD589" s="22" t="str">
        <f aca="true">IF($W589="","",IF($Y589="Closed",IF($AA589="","Closed",IF($AA589&lt;=$W589,"Closed on time","Closed late")),IF(TODAY()&gt;$W589,"Overdue","Within time")))</f>
        <v/>
      </c>
      <c r="AE589" s="6"/>
      <c r="AF589" s="19"/>
      <c r="AG589" s="19"/>
      <c r="AH589" s="19"/>
      <c r="AI589" s="19"/>
      <c r="AJ589" s="19"/>
    </row>
    <row r="590" customFormat="false" ht="15" hidden="false" customHeight="false" outlineLevel="0" collapsed="false">
      <c r="A590" s="22" t="str">
        <f aca="false">IF($C590="","","R"&amp;TEXT(ROW()-4,"00000"))</f>
        <v/>
      </c>
      <c r="B590" s="21"/>
      <c r="C590" s="19"/>
      <c r="D590" s="22" t="str">
        <f aca="false">IF($C590="","",IFERROR(INDEX(Asset_Register!$C$5:$C$1000,MATCH($C590,Asset_Register!$A$5:$A$1000,0)),"Not in register"))</f>
        <v/>
      </c>
      <c r="E590" s="22" t="str">
        <f aca="false">IF($C590="","",IFERROR(INDEX(Asset_Register!$D$5:$D$1000,MATCH($C590,Asset_Register!$A$5:$A$1000,0)),"Not in register"))</f>
        <v/>
      </c>
      <c r="F590" s="22" t="str">
        <f aca="false">IF($C590="","",IFERROR(INDEX(Asset_Register!$R$5:$R$1000,MATCH($C590,Asset_Register!$A$5:$A$1000,0)),"Not in register"))</f>
        <v/>
      </c>
      <c r="G590" s="22" t="str">
        <f aca="false">IF($C590="","",IFERROR(INDEX(Asset_Register!$Q$5:$Q$1000,MATCH($C590,Asset_Register!$A$5:$A$1000,0)),"Not in register"))</f>
        <v/>
      </c>
      <c r="H590" s="19"/>
      <c r="I590" s="19"/>
      <c r="J590" s="6"/>
      <c r="K590" s="19"/>
      <c r="L590" s="19"/>
      <c r="M590" s="19"/>
      <c r="N590" s="19"/>
      <c r="O590" s="19"/>
      <c r="P590" s="19"/>
      <c r="Q590" s="22" t="str">
        <f aca="false">IF($C590="","",IF($P590&lt;&gt;"",$P590,IF(AND(ISNUMBER($K590),ISNUMBER($M590),ISNUMBER($N590)),IF($O590="Lower is worse",IF($K590&lt;=$N590,"Danger",IF($K590&lt;=$M590,"Alert","OK")),IF($K590&gt;=$N590,"Danger",IF($K590&gt;=$M590,"Alert","OK"))),"Not set")))</f>
        <v/>
      </c>
      <c r="R590" s="22" t="str">
        <f aca="false">IF(OR($Q590="",$Q590="Not set"),"",MATCH($Q590,Lists!$F$2:$F$4,0)-1)</f>
        <v/>
      </c>
      <c r="S590" s="6"/>
      <c r="T590" s="6"/>
      <c r="U590" s="22" t="str">
        <f aca="false">IF(OR($Q590="",$Q590="OK",$Q590="Not set",NOT(ISNUMBER($G590))),"",ROUND($G590*IF($Q590="Danger",Lists!$M$15,Lists!$M$16),0))</f>
        <v/>
      </c>
      <c r="V590" s="22" t="str">
        <f aca="false">IF($U590="","",IF(OR($Q590="Danger",$U590&gt;=Lists!$M$10),"P1",IF($U590&gt;=Lists!$M$11,"P2","P3")))</f>
        <v/>
      </c>
      <c r="W590" s="24" t="str">
        <f aca="false">IF(OR($V590="",$B590=""),"",$B590+INDEX(Lists!$N$10:$N$12,MATCH($V590,Lists!$L$10:$L$12,0)))</f>
        <v/>
      </c>
      <c r="X590" s="19"/>
      <c r="Y590" s="19"/>
      <c r="Z590" s="19"/>
      <c r="AA590" s="21"/>
      <c r="AB590" s="19"/>
      <c r="AC590" s="22" t="str">
        <f aca="true">IF(OR($U590="",$B590=""),"",IF($AA590&lt;&gt;"",$AA590-$B590,TODAY()-$B590))</f>
        <v/>
      </c>
      <c r="AD590" s="22" t="str">
        <f aca="true">IF($W590="","",IF($Y590="Closed",IF($AA590="","Closed",IF($AA590&lt;=$W590,"Closed on time","Closed late")),IF(TODAY()&gt;$W590,"Overdue","Within time")))</f>
        <v/>
      </c>
      <c r="AE590" s="6"/>
      <c r="AF590" s="19"/>
      <c r="AG590" s="19"/>
      <c r="AH590" s="19"/>
      <c r="AI590" s="19"/>
      <c r="AJ590" s="19"/>
    </row>
    <row r="591" customFormat="false" ht="15" hidden="false" customHeight="false" outlineLevel="0" collapsed="false">
      <c r="A591" s="22" t="str">
        <f aca="false">IF($C591="","","R"&amp;TEXT(ROW()-4,"00000"))</f>
        <v/>
      </c>
      <c r="B591" s="21"/>
      <c r="C591" s="19"/>
      <c r="D591" s="22" t="str">
        <f aca="false">IF($C591="","",IFERROR(INDEX(Asset_Register!$C$5:$C$1000,MATCH($C591,Asset_Register!$A$5:$A$1000,0)),"Not in register"))</f>
        <v/>
      </c>
      <c r="E591" s="22" t="str">
        <f aca="false">IF($C591="","",IFERROR(INDEX(Asset_Register!$D$5:$D$1000,MATCH($C591,Asset_Register!$A$5:$A$1000,0)),"Not in register"))</f>
        <v/>
      </c>
      <c r="F591" s="22" t="str">
        <f aca="false">IF($C591="","",IFERROR(INDEX(Asset_Register!$R$5:$R$1000,MATCH($C591,Asset_Register!$A$5:$A$1000,0)),"Not in register"))</f>
        <v/>
      </c>
      <c r="G591" s="22" t="str">
        <f aca="false">IF($C591="","",IFERROR(INDEX(Asset_Register!$Q$5:$Q$1000,MATCH($C591,Asset_Register!$A$5:$A$1000,0)),"Not in register"))</f>
        <v/>
      </c>
      <c r="H591" s="19"/>
      <c r="I591" s="19"/>
      <c r="J591" s="6"/>
      <c r="K591" s="19"/>
      <c r="L591" s="19"/>
      <c r="M591" s="19"/>
      <c r="N591" s="19"/>
      <c r="O591" s="19"/>
      <c r="P591" s="19"/>
      <c r="Q591" s="22" t="str">
        <f aca="false">IF($C591="","",IF($P591&lt;&gt;"",$P591,IF(AND(ISNUMBER($K591),ISNUMBER($M591),ISNUMBER($N591)),IF($O591="Lower is worse",IF($K591&lt;=$N591,"Danger",IF($K591&lt;=$M591,"Alert","OK")),IF($K591&gt;=$N591,"Danger",IF($K591&gt;=$M591,"Alert","OK"))),"Not set")))</f>
        <v/>
      </c>
      <c r="R591" s="22" t="str">
        <f aca="false">IF(OR($Q591="",$Q591="Not set"),"",MATCH($Q591,Lists!$F$2:$F$4,0)-1)</f>
        <v/>
      </c>
      <c r="S591" s="6"/>
      <c r="T591" s="6"/>
      <c r="U591" s="22" t="str">
        <f aca="false">IF(OR($Q591="",$Q591="OK",$Q591="Not set",NOT(ISNUMBER($G591))),"",ROUND($G591*IF($Q591="Danger",Lists!$M$15,Lists!$M$16),0))</f>
        <v/>
      </c>
      <c r="V591" s="22" t="str">
        <f aca="false">IF($U591="","",IF(OR($Q591="Danger",$U591&gt;=Lists!$M$10),"P1",IF($U591&gt;=Lists!$M$11,"P2","P3")))</f>
        <v/>
      </c>
      <c r="W591" s="24" t="str">
        <f aca="false">IF(OR($V591="",$B591=""),"",$B591+INDEX(Lists!$N$10:$N$12,MATCH($V591,Lists!$L$10:$L$12,0)))</f>
        <v/>
      </c>
      <c r="X591" s="19"/>
      <c r="Y591" s="19"/>
      <c r="Z591" s="19"/>
      <c r="AA591" s="21"/>
      <c r="AB591" s="19"/>
      <c r="AC591" s="22" t="str">
        <f aca="true">IF(OR($U591="",$B591=""),"",IF($AA591&lt;&gt;"",$AA591-$B591,TODAY()-$B591))</f>
        <v/>
      </c>
      <c r="AD591" s="22" t="str">
        <f aca="true">IF($W591="","",IF($Y591="Closed",IF($AA591="","Closed",IF($AA591&lt;=$W591,"Closed on time","Closed late")),IF(TODAY()&gt;$W591,"Overdue","Within time")))</f>
        <v/>
      </c>
      <c r="AE591" s="6"/>
      <c r="AF591" s="19"/>
      <c r="AG591" s="19"/>
      <c r="AH591" s="19"/>
      <c r="AI591" s="19"/>
      <c r="AJ591" s="19"/>
    </row>
    <row r="592" customFormat="false" ht="15" hidden="false" customHeight="false" outlineLevel="0" collapsed="false">
      <c r="A592" s="22" t="str">
        <f aca="false">IF($C592="","","R"&amp;TEXT(ROW()-4,"00000"))</f>
        <v/>
      </c>
      <c r="B592" s="21"/>
      <c r="C592" s="19"/>
      <c r="D592" s="22" t="str">
        <f aca="false">IF($C592="","",IFERROR(INDEX(Asset_Register!$C$5:$C$1000,MATCH($C592,Asset_Register!$A$5:$A$1000,0)),"Not in register"))</f>
        <v/>
      </c>
      <c r="E592" s="22" t="str">
        <f aca="false">IF($C592="","",IFERROR(INDEX(Asset_Register!$D$5:$D$1000,MATCH($C592,Asset_Register!$A$5:$A$1000,0)),"Not in register"))</f>
        <v/>
      </c>
      <c r="F592" s="22" t="str">
        <f aca="false">IF($C592="","",IFERROR(INDEX(Asset_Register!$R$5:$R$1000,MATCH($C592,Asset_Register!$A$5:$A$1000,0)),"Not in register"))</f>
        <v/>
      </c>
      <c r="G592" s="22" t="str">
        <f aca="false">IF($C592="","",IFERROR(INDEX(Asset_Register!$Q$5:$Q$1000,MATCH($C592,Asset_Register!$A$5:$A$1000,0)),"Not in register"))</f>
        <v/>
      </c>
      <c r="H592" s="19"/>
      <c r="I592" s="19"/>
      <c r="J592" s="6"/>
      <c r="K592" s="19"/>
      <c r="L592" s="19"/>
      <c r="M592" s="19"/>
      <c r="N592" s="19"/>
      <c r="O592" s="19"/>
      <c r="P592" s="19"/>
      <c r="Q592" s="22" t="str">
        <f aca="false">IF($C592="","",IF($P592&lt;&gt;"",$P592,IF(AND(ISNUMBER($K592),ISNUMBER($M592),ISNUMBER($N592)),IF($O592="Lower is worse",IF($K592&lt;=$N592,"Danger",IF($K592&lt;=$M592,"Alert","OK")),IF($K592&gt;=$N592,"Danger",IF($K592&gt;=$M592,"Alert","OK"))),"Not set")))</f>
        <v/>
      </c>
      <c r="R592" s="22" t="str">
        <f aca="false">IF(OR($Q592="",$Q592="Not set"),"",MATCH($Q592,Lists!$F$2:$F$4,0)-1)</f>
        <v/>
      </c>
      <c r="S592" s="6"/>
      <c r="T592" s="6"/>
      <c r="U592" s="22" t="str">
        <f aca="false">IF(OR($Q592="",$Q592="OK",$Q592="Not set",NOT(ISNUMBER($G592))),"",ROUND($G592*IF($Q592="Danger",Lists!$M$15,Lists!$M$16),0))</f>
        <v/>
      </c>
      <c r="V592" s="22" t="str">
        <f aca="false">IF($U592="","",IF(OR($Q592="Danger",$U592&gt;=Lists!$M$10),"P1",IF($U592&gt;=Lists!$M$11,"P2","P3")))</f>
        <v/>
      </c>
      <c r="W592" s="24" t="str">
        <f aca="false">IF(OR($V592="",$B592=""),"",$B592+INDEX(Lists!$N$10:$N$12,MATCH($V592,Lists!$L$10:$L$12,0)))</f>
        <v/>
      </c>
      <c r="X592" s="19"/>
      <c r="Y592" s="19"/>
      <c r="Z592" s="19"/>
      <c r="AA592" s="21"/>
      <c r="AB592" s="19"/>
      <c r="AC592" s="22" t="str">
        <f aca="true">IF(OR($U592="",$B592=""),"",IF($AA592&lt;&gt;"",$AA592-$B592,TODAY()-$B592))</f>
        <v/>
      </c>
      <c r="AD592" s="22" t="str">
        <f aca="true">IF($W592="","",IF($Y592="Closed",IF($AA592="","Closed",IF($AA592&lt;=$W592,"Closed on time","Closed late")),IF(TODAY()&gt;$W592,"Overdue","Within time")))</f>
        <v/>
      </c>
      <c r="AE592" s="6"/>
      <c r="AF592" s="19"/>
      <c r="AG592" s="19"/>
      <c r="AH592" s="19"/>
      <c r="AI592" s="19"/>
      <c r="AJ592" s="19"/>
    </row>
    <row r="593" customFormat="false" ht="15" hidden="false" customHeight="false" outlineLevel="0" collapsed="false">
      <c r="A593" s="22" t="str">
        <f aca="false">IF($C593="","","R"&amp;TEXT(ROW()-4,"00000"))</f>
        <v/>
      </c>
      <c r="B593" s="21"/>
      <c r="C593" s="19"/>
      <c r="D593" s="22" t="str">
        <f aca="false">IF($C593="","",IFERROR(INDEX(Asset_Register!$C$5:$C$1000,MATCH($C593,Asset_Register!$A$5:$A$1000,0)),"Not in register"))</f>
        <v/>
      </c>
      <c r="E593" s="22" t="str">
        <f aca="false">IF($C593="","",IFERROR(INDEX(Asset_Register!$D$5:$D$1000,MATCH($C593,Asset_Register!$A$5:$A$1000,0)),"Not in register"))</f>
        <v/>
      </c>
      <c r="F593" s="22" t="str">
        <f aca="false">IF($C593="","",IFERROR(INDEX(Asset_Register!$R$5:$R$1000,MATCH($C593,Asset_Register!$A$5:$A$1000,0)),"Not in register"))</f>
        <v/>
      </c>
      <c r="G593" s="22" t="str">
        <f aca="false">IF($C593="","",IFERROR(INDEX(Asset_Register!$Q$5:$Q$1000,MATCH($C593,Asset_Register!$A$5:$A$1000,0)),"Not in register"))</f>
        <v/>
      </c>
      <c r="H593" s="19"/>
      <c r="I593" s="19"/>
      <c r="J593" s="6"/>
      <c r="K593" s="19"/>
      <c r="L593" s="19"/>
      <c r="M593" s="19"/>
      <c r="N593" s="19"/>
      <c r="O593" s="19"/>
      <c r="P593" s="19"/>
      <c r="Q593" s="22" t="str">
        <f aca="false">IF($C593="","",IF($P593&lt;&gt;"",$P593,IF(AND(ISNUMBER($K593),ISNUMBER($M593),ISNUMBER($N593)),IF($O593="Lower is worse",IF($K593&lt;=$N593,"Danger",IF($K593&lt;=$M593,"Alert","OK")),IF($K593&gt;=$N593,"Danger",IF($K593&gt;=$M593,"Alert","OK"))),"Not set")))</f>
        <v/>
      </c>
      <c r="R593" s="22" t="str">
        <f aca="false">IF(OR($Q593="",$Q593="Not set"),"",MATCH($Q593,Lists!$F$2:$F$4,0)-1)</f>
        <v/>
      </c>
      <c r="S593" s="6"/>
      <c r="T593" s="6"/>
      <c r="U593" s="22" t="str">
        <f aca="false">IF(OR($Q593="",$Q593="OK",$Q593="Not set",NOT(ISNUMBER($G593))),"",ROUND($G593*IF($Q593="Danger",Lists!$M$15,Lists!$M$16),0))</f>
        <v/>
      </c>
      <c r="V593" s="22" t="str">
        <f aca="false">IF($U593="","",IF(OR($Q593="Danger",$U593&gt;=Lists!$M$10),"P1",IF($U593&gt;=Lists!$M$11,"P2","P3")))</f>
        <v/>
      </c>
      <c r="W593" s="24" t="str">
        <f aca="false">IF(OR($V593="",$B593=""),"",$B593+INDEX(Lists!$N$10:$N$12,MATCH($V593,Lists!$L$10:$L$12,0)))</f>
        <v/>
      </c>
      <c r="X593" s="19"/>
      <c r="Y593" s="19"/>
      <c r="Z593" s="19"/>
      <c r="AA593" s="21"/>
      <c r="AB593" s="19"/>
      <c r="AC593" s="22" t="str">
        <f aca="true">IF(OR($U593="",$B593=""),"",IF($AA593&lt;&gt;"",$AA593-$B593,TODAY()-$B593))</f>
        <v/>
      </c>
      <c r="AD593" s="22" t="str">
        <f aca="true">IF($W593="","",IF($Y593="Closed",IF($AA593="","Closed",IF($AA593&lt;=$W593,"Closed on time","Closed late")),IF(TODAY()&gt;$W593,"Overdue","Within time")))</f>
        <v/>
      </c>
      <c r="AE593" s="6"/>
      <c r="AF593" s="19"/>
      <c r="AG593" s="19"/>
      <c r="AH593" s="19"/>
      <c r="AI593" s="19"/>
      <c r="AJ593" s="19"/>
    </row>
    <row r="594" customFormat="false" ht="15" hidden="false" customHeight="false" outlineLevel="0" collapsed="false">
      <c r="A594" s="22" t="str">
        <f aca="false">IF($C594="","","R"&amp;TEXT(ROW()-4,"00000"))</f>
        <v/>
      </c>
      <c r="B594" s="21"/>
      <c r="C594" s="19"/>
      <c r="D594" s="22" t="str">
        <f aca="false">IF($C594="","",IFERROR(INDEX(Asset_Register!$C$5:$C$1000,MATCH($C594,Asset_Register!$A$5:$A$1000,0)),"Not in register"))</f>
        <v/>
      </c>
      <c r="E594" s="22" t="str">
        <f aca="false">IF($C594="","",IFERROR(INDEX(Asset_Register!$D$5:$D$1000,MATCH($C594,Asset_Register!$A$5:$A$1000,0)),"Not in register"))</f>
        <v/>
      </c>
      <c r="F594" s="22" t="str">
        <f aca="false">IF($C594="","",IFERROR(INDEX(Asset_Register!$R$5:$R$1000,MATCH($C594,Asset_Register!$A$5:$A$1000,0)),"Not in register"))</f>
        <v/>
      </c>
      <c r="G594" s="22" t="str">
        <f aca="false">IF($C594="","",IFERROR(INDEX(Asset_Register!$Q$5:$Q$1000,MATCH($C594,Asset_Register!$A$5:$A$1000,0)),"Not in register"))</f>
        <v/>
      </c>
      <c r="H594" s="19"/>
      <c r="I594" s="19"/>
      <c r="J594" s="6"/>
      <c r="K594" s="19"/>
      <c r="L594" s="19"/>
      <c r="M594" s="19"/>
      <c r="N594" s="19"/>
      <c r="O594" s="19"/>
      <c r="P594" s="19"/>
      <c r="Q594" s="22" t="str">
        <f aca="false">IF($C594="","",IF($P594&lt;&gt;"",$P594,IF(AND(ISNUMBER($K594),ISNUMBER($M594),ISNUMBER($N594)),IF($O594="Lower is worse",IF($K594&lt;=$N594,"Danger",IF($K594&lt;=$M594,"Alert","OK")),IF($K594&gt;=$N594,"Danger",IF($K594&gt;=$M594,"Alert","OK"))),"Not set")))</f>
        <v/>
      </c>
      <c r="R594" s="22" t="str">
        <f aca="false">IF(OR($Q594="",$Q594="Not set"),"",MATCH($Q594,Lists!$F$2:$F$4,0)-1)</f>
        <v/>
      </c>
      <c r="S594" s="6"/>
      <c r="T594" s="6"/>
      <c r="U594" s="22" t="str">
        <f aca="false">IF(OR($Q594="",$Q594="OK",$Q594="Not set",NOT(ISNUMBER($G594))),"",ROUND($G594*IF($Q594="Danger",Lists!$M$15,Lists!$M$16),0))</f>
        <v/>
      </c>
      <c r="V594" s="22" t="str">
        <f aca="false">IF($U594="","",IF(OR($Q594="Danger",$U594&gt;=Lists!$M$10),"P1",IF($U594&gt;=Lists!$M$11,"P2","P3")))</f>
        <v/>
      </c>
      <c r="W594" s="24" t="str">
        <f aca="false">IF(OR($V594="",$B594=""),"",$B594+INDEX(Lists!$N$10:$N$12,MATCH($V594,Lists!$L$10:$L$12,0)))</f>
        <v/>
      </c>
      <c r="X594" s="19"/>
      <c r="Y594" s="19"/>
      <c r="Z594" s="19"/>
      <c r="AA594" s="21"/>
      <c r="AB594" s="19"/>
      <c r="AC594" s="22" t="str">
        <f aca="true">IF(OR($U594="",$B594=""),"",IF($AA594&lt;&gt;"",$AA594-$B594,TODAY()-$B594))</f>
        <v/>
      </c>
      <c r="AD594" s="22" t="str">
        <f aca="true">IF($W594="","",IF($Y594="Closed",IF($AA594="","Closed",IF($AA594&lt;=$W594,"Closed on time","Closed late")),IF(TODAY()&gt;$W594,"Overdue","Within time")))</f>
        <v/>
      </c>
      <c r="AE594" s="6"/>
      <c r="AF594" s="19"/>
      <c r="AG594" s="19"/>
      <c r="AH594" s="19"/>
      <c r="AI594" s="19"/>
      <c r="AJ594" s="19"/>
    </row>
    <row r="595" customFormat="false" ht="15" hidden="false" customHeight="false" outlineLevel="0" collapsed="false">
      <c r="A595" s="22" t="str">
        <f aca="false">IF($C595="","","R"&amp;TEXT(ROW()-4,"00000"))</f>
        <v/>
      </c>
      <c r="B595" s="21"/>
      <c r="C595" s="19"/>
      <c r="D595" s="22" t="str">
        <f aca="false">IF($C595="","",IFERROR(INDEX(Asset_Register!$C$5:$C$1000,MATCH($C595,Asset_Register!$A$5:$A$1000,0)),"Not in register"))</f>
        <v/>
      </c>
      <c r="E595" s="22" t="str">
        <f aca="false">IF($C595="","",IFERROR(INDEX(Asset_Register!$D$5:$D$1000,MATCH($C595,Asset_Register!$A$5:$A$1000,0)),"Not in register"))</f>
        <v/>
      </c>
      <c r="F595" s="22" t="str">
        <f aca="false">IF($C595="","",IFERROR(INDEX(Asset_Register!$R$5:$R$1000,MATCH($C595,Asset_Register!$A$5:$A$1000,0)),"Not in register"))</f>
        <v/>
      </c>
      <c r="G595" s="22" t="str">
        <f aca="false">IF($C595="","",IFERROR(INDEX(Asset_Register!$Q$5:$Q$1000,MATCH($C595,Asset_Register!$A$5:$A$1000,0)),"Not in register"))</f>
        <v/>
      </c>
      <c r="H595" s="19"/>
      <c r="I595" s="19"/>
      <c r="J595" s="6"/>
      <c r="K595" s="19"/>
      <c r="L595" s="19"/>
      <c r="M595" s="19"/>
      <c r="N595" s="19"/>
      <c r="O595" s="19"/>
      <c r="P595" s="19"/>
      <c r="Q595" s="22" t="str">
        <f aca="false">IF($C595="","",IF($P595&lt;&gt;"",$P595,IF(AND(ISNUMBER($K595),ISNUMBER($M595),ISNUMBER($N595)),IF($O595="Lower is worse",IF($K595&lt;=$N595,"Danger",IF($K595&lt;=$M595,"Alert","OK")),IF($K595&gt;=$N595,"Danger",IF($K595&gt;=$M595,"Alert","OK"))),"Not set")))</f>
        <v/>
      </c>
      <c r="R595" s="22" t="str">
        <f aca="false">IF(OR($Q595="",$Q595="Not set"),"",MATCH($Q595,Lists!$F$2:$F$4,0)-1)</f>
        <v/>
      </c>
      <c r="S595" s="6"/>
      <c r="T595" s="6"/>
      <c r="U595" s="22" t="str">
        <f aca="false">IF(OR($Q595="",$Q595="OK",$Q595="Not set",NOT(ISNUMBER($G595))),"",ROUND($G595*IF($Q595="Danger",Lists!$M$15,Lists!$M$16),0))</f>
        <v/>
      </c>
      <c r="V595" s="22" t="str">
        <f aca="false">IF($U595="","",IF(OR($Q595="Danger",$U595&gt;=Lists!$M$10),"P1",IF($U595&gt;=Lists!$M$11,"P2","P3")))</f>
        <v/>
      </c>
      <c r="W595" s="24" t="str">
        <f aca="false">IF(OR($V595="",$B595=""),"",$B595+INDEX(Lists!$N$10:$N$12,MATCH($V595,Lists!$L$10:$L$12,0)))</f>
        <v/>
      </c>
      <c r="X595" s="19"/>
      <c r="Y595" s="19"/>
      <c r="Z595" s="19"/>
      <c r="AA595" s="21"/>
      <c r="AB595" s="19"/>
      <c r="AC595" s="22" t="str">
        <f aca="true">IF(OR($U595="",$B595=""),"",IF($AA595&lt;&gt;"",$AA595-$B595,TODAY()-$B595))</f>
        <v/>
      </c>
      <c r="AD595" s="22" t="str">
        <f aca="true">IF($W595="","",IF($Y595="Closed",IF($AA595="","Closed",IF($AA595&lt;=$W595,"Closed on time","Closed late")),IF(TODAY()&gt;$W595,"Overdue","Within time")))</f>
        <v/>
      </c>
      <c r="AE595" s="6"/>
      <c r="AF595" s="19"/>
      <c r="AG595" s="19"/>
      <c r="AH595" s="19"/>
      <c r="AI595" s="19"/>
      <c r="AJ595" s="19"/>
    </row>
    <row r="596" customFormat="false" ht="15" hidden="false" customHeight="false" outlineLevel="0" collapsed="false">
      <c r="A596" s="22" t="str">
        <f aca="false">IF($C596="","","R"&amp;TEXT(ROW()-4,"00000"))</f>
        <v/>
      </c>
      <c r="B596" s="21"/>
      <c r="C596" s="19"/>
      <c r="D596" s="22" t="str">
        <f aca="false">IF($C596="","",IFERROR(INDEX(Asset_Register!$C$5:$C$1000,MATCH($C596,Asset_Register!$A$5:$A$1000,0)),"Not in register"))</f>
        <v/>
      </c>
      <c r="E596" s="22" t="str">
        <f aca="false">IF($C596="","",IFERROR(INDEX(Asset_Register!$D$5:$D$1000,MATCH($C596,Asset_Register!$A$5:$A$1000,0)),"Not in register"))</f>
        <v/>
      </c>
      <c r="F596" s="22" t="str">
        <f aca="false">IF($C596="","",IFERROR(INDEX(Asset_Register!$R$5:$R$1000,MATCH($C596,Asset_Register!$A$5:$A$1000,0)),"Not in register"))</f>
        <v/>
      </c>
      <c r="G596" s="22" t="str">
        <f aca="false">IF($C596="","",IFERROR(INDEX(Asset_Register!$Q$5:$Q$1000,MATCH($C596,Asset_Register!$A$5:$A$1000,0)),"Not in register"))</f>
        <v/>
      </c>
      <c r="H596" s="19"/>
      <c r="I596" s="19"/>
      <c r="J596" s="6"/>
      <c r="K596" s="19"/>
      <c r="L596" s="19"/>
      <c r="M596" s="19"/>
      <c r="N596" s="19"/>
      <c r="O596" s="19"/>
      <c r="P596" s="19"/>
      <c r="Q596" s="22" t="str">
        <f aca="false">IF($C596="","",IF($P596&lt;&gt;"",$P596,IF(AND(ISNUMBER($K596),ISNUMBER($M596),ISNUMBER($N596)),IF($O596="Lower is worse",IF($K596&lt;=$N596,"Danger",IF($K596&lt;=$M596,"Alert","OK")),IF($K596&gt;=$N596,"Danger",IF($K596&gt;=$M596,"Alert","OK"))),"Not set")))</f>
        <v/>
      </c>
      <c r="R596" s="22" t="str">
        <f aca="false">IF(OR($Q596="",$Q596="Not set"),"",MATCH($Q596,Lists!$F$2:$F$4,0)-1)</f>
        <v/>
      </c>
      <c r="S596" s="6"/>
      <c r="T596" s="6"/>
      <c r="U596" s="22" t="str">
        <f aca="false">IF(OR($Q596="",$Q596="OK",$Q596="Not set",NOT(ISNUMBER($G596))),"",ROUND($G596*IF($Q596="Danger",Lists!$M$15,Lists!$M$16),0))</f>
        <v/>
      </c>
      <c r="V596" s="22" t="str">
        <f aca="false">IF($U596="","",IF(OR($Q596="Danger",$U596&gt;=Lists!$M$10),"P1",IF($U596&gt;=Lists!$M$11,"P2","P3")))</f>
        <v/>
      </c>
      <c r="W596" s="24" t="str">
        <f aca="false">IF(OR($V596="",$B596=""),"",$B596+INDEX(Lists!$N$10:$N$12,MATCH($V596,Lists!$L$10:$L$12,0)))</f>
        <v/>
      </c>
      <c r="X596" s="19"/>
      <c r="Y596" s="19"/>
      <c r="Z596" s="19"/>
      <c r="AA596" s="21"/>
      <c r="AB596" s="19"/>
      <c r="AC596" s="22" t="str">
        <f aca="true">IF(OR($U596="",$B596=""),"",IF($AA596&lt;&gt;"",$AA596-$B596,TODAY()-$B596))</f>
        <v/>
      </c>
      <c r="AD596" s="22" t="str">
        <f aca="true">IF($W596="","",IF($Y596="Closed",IF($AA596="","Closed",IF($AA596&lt;=$W596,"Closed on time","Closed late")),IF(TODAY()&gt;$W596,"Overdue","Within time")))</f>
        <v/>
      </c>
      <c r="AE596" s="6"/>
      <c r="AF596" s="19"/>
      <c r="AG596" s="19"/>
      <c r="AH596" s="19"/>
      <c r="AI596" s="19"/>
      <c r="AJ596" s="19"/>
    </row>
    <row r="597" customFormat="false" ht="15" hidden="false" customHeight="false" outlineLevel="0" collapsed="false">
      <c r="A597" s="22" t="str">
        <f aca="false">IF($C597="","","R"&amp;TEXT(ROW()-4,"00000"))</f>
        <v/>
      </c>
      <c r="B597" s="21"/>
      <c r="C597" s="19"/>
      <c r="D597" s="22" t="str">
        <f aca="false">IF($C597="","",IFERROR(INDEX(Asset_Register!$C$5:$C$1000,MATCH($C597,Asset_Register!$A$5:$A$1000,0)),"Not in register"))</f>
        <v/>
      </c>
      <c r="E597" s="22" t="str">
        <f aca="false">IF($C597="","",IFERROR(INDEX(Asset_Register!$D$5:$D$1000,MATCH($C597,Asset_Register!$A$5:$A$1000,0)),"Not in register"))</f>
        <v/>
      </c>
      <c r="F597" s="22" t="str">
        <f aca="false">IF($C597="","",IFERROR(INDEX(Asset_Register!$R$5:$R$1000,MATCH($C597,Asset_Register!$A$5:$A$1000,0)),"Not in register"))</f>
        <v/>
      </c>
      <c r="G597" s="22" t="str">
        <f aca="false">IF($C597="","",IFERROR(INDEX(Asset_Register!$Q$5:$Q$1000,MATCH($C597,Asset_Register!$A$5:$A$1000,0)),"Not in register"))</f>
        <v/>
      </c>
      <c r="H597" s="19"/>
      <c r="I597" s="19"/>
      <c r="J597" s="6"/>
      <c r="K597" s="19"/>
      <c r="L597" s="19"/>
      <c r="M597" s="19"/>
      <c r="N597" s="19"/>
      <c r="O597" s="19"/>
      <c r="P597" s="19"/>
      <c r="Q597" s="22" t="str">
        <f aca="false">IF($C597="","",IF($P597&lt;&gt;"",$P597,IF(AND(ISNUMBER($K597),ISNUMBER($M597),ISNUMBER($N597)),IF($O597="Lower is worse",IF($K597&lt;=$N597,"Danger",IF($K597&lt;=$M597,"Alert","OK")),IF($K597&gt;=$N597,"Danger",IF($K597&gt;=$M597,"Alert","OK"))),"Not set")))</f>
        <v/>
      </c>
      <c r="R597" s="22" t="str">
        <f aca="false">IF(OR($Q597="",$Q597="Not set"),"",MATCH($Q597,Lists!$F$2:$F$4,0)-1)</f>
        <v/>
      </c>
      <c r="S597" s="6"/>
      <c r="T597" s="6"/>
      <c r="U597" s="22" t="str">
        <f aca="false">IF(OR($Q597="",$Q597="OK",$Q597="Not set",NOT(ISNUMBER($G597))),"",ROUND($G597*IF($Q597="Danger",Lists!$M$15,Lists!$M$16),0))</f>
        <v/>
      </c>
      <c r="V597" s="22" t="str">
        <f aca="false">IF($U597="","",IF(OR($Q597="Danger",$U597&gt;=Lists!$M$10),"P1",IF($U597&gt;=Lists!$M$11,"P2","P3")))</f>
        <v/>
      </c>
      <c r="W597" s="24" t="str">
        <f aca="false">IF(OR($V597="",$B597=""),"",$B597+INDEX(Lists!$N$10:$N$12,MATCH($V597,Lists!$L$10:$L$12,0)))</f>
        <v/>
      </c>
      <c r="X597" s="19"/>
      <c r="Y597" s="19"/>
      <c r="Z597" s="19"/>
      <c r="AA597" s="21"/>
      <c r="AB597" s="19"/>
      <c r="AC597" s="22" t="str">
        <f aca="true">IF(OR($U597="",$B597=""),"",IF($AA597&lt;&gt;"",$AA597-$B597,TODAY()-$B597))</f>
        <v/>
      </c>
      <c r="AD597" s="22" t="str">
        <f aca="true">IF($W597="","",IF($Y597="Closed",IF($AA597="","Closed",IF($AA597&lt;=$W597,"Closed on time","Closed late")),IF(TODAY()&gt;$W597,"Overdue","Within time")))</f>
        <v/>
      </c>
      <c r="AE597" s="6"/>
      <c r="AF597" s="19"/>
      <c r="AG597" s="19"/>
      <c r="AH597" s="19"/>
      <c r="AI597" s="19"/>
      <c r="AJ597" s="19"/>
    </row>
    <row r="598" customFormat="false" ht="15" hidden="false" customHeight="false" outlineLevel="0" collapsed="false">
      <c r="A598" s="22" t="str">
        <f aca="false">IF($C598="","","R"&amp;TEXT(ROW()-4,"00000"))</f>
        <v/>
      </c>
      <c r="B598" s="21"/>
      <c r="C598" s="19"/>
      <c r="D598" s="22" t="str">
        <f aca="false">IF($C598="","",IFERROR(INDEX(Asset_Register!$C$5:$C$1000,MATCH($C598,Asset_Register!$A$5:$A$1000,0)),"Not in register"))</f>
        <v/>
      </c>
      <c r="E598" s="22" t="str">
        <f aca="false">IF($C598="","",IFERROR(INDEX(Asset_Register!$D$5:$D$1000,MATCH($C598,Asset_Register!$A$5:$A$1000,0)),"Not in register"))</f>
        <v/>
      </c>
      <c r="F598" s="22" t="str">
        <f aca="false">IF($C598="","",IFERROR(INDEX(Asset_Register!$R$5:$R$1000,MATCH($C598,Asset_Register!$A$5:$A$1000,0)),"Not in register"))</f>
        <v/>
      </c>
      <c r="G598" s="22" t="str">
        <f aca="false">IF($C598="","",IFERROR(INDEX(Asset_Register!$Q$5:$Q$1000,MATCH($C598,Asset_Register!$A$5:$A$1000,0)),"Not in register"))</f>
        <v/>
      </c>
      <c r="H598" s="19"/>
      <c r="I598" s="19"/>
      <c r="J598" s="6"/>
      <c r="K598" s="19"/>
      <c r="L598" s="19"/>
      <c r="M598" s="19"/>
      <c r="N598" s="19"/>
      <c r="O598" s="19"/>
      <c r="P598" s="19"/>
      <c r="Q598" s="22" t="str">
        <f aca="false">IF($C598="","",IF($P598&lt;&gt;"",$P598,IF(AND(ISNUMBER($K598),ISNUMBER($M598),ISNUMBER($N598)),IF($O598="Lower is worse",IF($K598&lt;=$N598,"Danger",IF($K598&lt;=$M598,"Alert","OK")),IF($K598&gt;=$N598,"Danger",IF($K598&gt;=$M598,"Alert","OK"))),"Not set")))</f>
        <v/>
      </c>
      <c r="R598" s="22" t="str">
        <f aca="false">IF(OR($Q598="",$Q598="Not set"),"",MATCH($Q598,Lists!$F$2:$F$4,0)-1)</f>
        <v/>
      </c>
      <c r="S598" s="6"/>
      <c r="T598" s="6"/>
      <c r="U598" s="22" t="str">
        <f aca="false">IF(OR($Q598="",$Q598="OK",$Q598="Not set",NOT(ISNUMBER($G598))),"",ROUND($G598*IF($Q598="Danger",Lists!$M$15,Lists!$M$16),0))</f>
        <v/>
      </c>
      <c r="V598" s="22" t="str">
        <f aca="false">IF($U598="","",IF(OR($Q598="Danger",$U598&gt;=Lists!$M$10),"P1",IF($U598&gt;=Lists!$M$11,"P2","P3")))</f>
        <v/>
      </c>
      <c r="W598" s="24" t="str">
        <f aca="false">IF(OR($V598="",$B598=""),"",$B598+INDEX(Lists!$N$10:$N$12,MATCH($V598,Lists!$L$10:$L$12,0)))</f>
        <v/>
      </c>
      <c r="X598" s="19"/>
      <c r="Y598" s="19"/>
      <c r="Z598" s="19"/>
      <c r="AA598" s="21"/>
      <c r="AB598" s="19"/>
      <c r="AC598" s="22" t="str">
        <f aca="true">IF(OR($U598="",$B598=""),"",IF($AA598&lt;&gt;"",$AA598-$B598,TODAY()-$B598))</f>
        <v/>
      </c>
      <c r="AD598" s="22" t="str">
        <f aca="true">IF($W598="","",IF($Y598="Closed",IF($AA598="","Closed",IF($AA598&lt;=$W598,"Closed on time","Closed late")),IF(TODAY()&gt;$W598,"Overdue","Within time")))</f>
        <v/>
      </c>
      <c r="AE598" s="6"/>
      <c r="AF598" s="19"/>
      <c r="AG598" s="19"/>
      <c r="AH598" s="19"/>
      <c r="AI598" s="19"/>
      <c r="AJ598" s="19"/>
    </row>
    <row r="599" customFormat="false" ht="15" hidden="false" customHeight="false" outlineLevel="0" collapsed="false">
      <c r="A599" s="22" t="str">
        <f aca="false">IF($C599="","","R"&amp;TEXT(ROW()-4,"00000"))</f>
        <v/>
      </c>
      <c r="B599" s="21"/>
      <c r="C599" s="19"/>
      <c r="D599" s="22" t="str">
        <f aca="false">IF($C599="","",IFERROR(INDEX(Asset_Register!$C$5:$C$1000,MATCH($C599,Asset_Register!$A$5:$A$1000,0)),"Not in register"))</f>
        <v/>
      </c>
      <c r="E599" s="22" t="str">
        <f aca="false">IF($C599="","",IFERROR(INDEX(Asset_Register!$D$5:$D$1000,MATCH($C599,Asset_Register!$A$5:$A$1000,0)),"Not in register"))</f>
        <v/>
      </c>
      <c r="F599" s="22" t="str">
        <f aca="false">IF($C599="","",IFERROR(INDEX(Asset_Register!$R$5:$R$1000,MATCH($C599,Asset_Register!$A$5:$A$1000,0)),"Not in register"))</f>
        <v/>
      </c>
      <c r="G599" s="22" t="str">
        <f aca="false">IF($C599="","",IFERROR(INDEX(Asset_Register!$Q$5:$Q$1000,MATCH($C599,Asset_Register!$A$5:$A$1000,0)),"Not in register"))</f>
        <v/>
      </c>
      <c r="H599" s="19"/>
      <c r="I599" s="19"/>
      <c r="J599" s="6"/>
      <c r="K599" s="19"/>
      <c r="L599" s="19"/>
      <c r="M599" s="19"/>
      <c r="N599" s="19"/>
      <c r="O599" s="19"/>
      <c r="P599" s="19"/>
      <c r="Q599" s="22" t="str">
        <f aca="false">IF($C599="","",IF($P599&lt;&gt;"",$P599,IF(AND(ISNUMBER($K599),ISNUMBER($M599),ISNUMBER($N599)),IF($O599="Lower is worse",IF($K599&lt;=$N599,"Danger",IF($K599&lt;=$M599,"Alert","OK")),IF($K599&gt;=$N599,"Danger",IF($K599&gt;=$M599,"Alert","OK"))),"Not set")))</f>
        <v/>
      </c>
      <c r="R599" s="22" t="str">
        <f aca="false">IF(OR($Q599="",$Q599="Not set"),"",MATCH($Q599,Lists!$F$2:$F$4,0)-1)</f>
        <v/>
      </c>
      <c r="S599" s="6"/>
      <c r="T599" s="6"/>
      <c r="U599" s="22" t="str">
        <f aca="false">IF(OR($Q599="",$Q599="OK",$Q599="Not set",NOT(ISNUMBER($G599))),"",ROUND($G599*IF($Q599="Danger",Lists!$M$15,Lists!$M$16),0))</f>
        <v/>
      </c>
      <c r="V599" s="22" t="str">
        <f aca="false">IF($U599="","",IF(OR($Q599="Danger",$U599&gt;=Lists!$M$10),"P1",IF($U599&gt;=Lists!$M$11,"P2","P3")))</f>
        <v/>
      </c>
      <c r="W599" s="24" t="str">
        <f aca="false">IF(OR($V599="",$B599=""),"",$B599+INDEX(Lists!$N$10:$N$12,MATCH($V599,Lists!$L$10:$L$12,0)))</f>
        <v/>
      </c>
      <c r="X599" s="19"/>
      <c r="Y599" s="19"/>
      <c r="Z599" s="19"/>
      <c r="AA599" s="21"/>
      <c r="AB599" s="19"/>
      <c r="AC599" s="22" t="str">
        <f aca="true">IF(OR($U599="",$B599=""),"",IF($AA599&lt;&gt;"",$AA599-$B599,TODAY()-$B599))</f>
        <v/>
      </c>
      <c r="AD599" s="22" t="str">
        <f aca="true">IF($W599="","",IF($Y599="Closed",IF($AA599="","Closed",IF($AA599&lt;=$W599,"Closed on time","Closed late")),IF(TODAY()&gt;$W599,"Overdue","Within time")))</f>
        <v/>
      </c>
      <c r="AE599" s="6"/>
      <c r="AF599" s="19"/>
      <c r="AG599" s="19"/>
      <c r="AH599" s="19"/>
      <c r="AI599" s="19"/>
      <c r="AJ599" s="19"/>
    </row>
    <row r="600" customFormat="false" ht="15" hidden="false" customHeight="false" outlineLevel="0" collapsed="false">
      <c r="A600" s="22" t="str">
        <f aca="false">IF($C600="","","R"&amp;TEXT(ROW()-4,"00000"))</f>
        <v/>
      </c>
      <c r="B600" s="21"/>
      <c r="C600" s="19"/>
      <c r="D600" s="22" t="str">
        <f aca="false">IF($C600="","",IFERROR(INDEX(Asset_Register!$C$5:$C$1000,MATCH($C600,Asset_Register!$A$5:$A$1000,0)),"Not in register"))</f>
        <v/>
      </c>
      <c r="E600" s="22" t="str">
        <f aca="false">IF($C600="","",IFERROR(INDEX(Asset_Register!$D$5:$D$1000,MATCH($C600,Asset_Register!$A$5:$A$1000,0)),"Not in register"))</f>
        <v/>
      </c>
      <c r="F600" s="22" t="str">
        <f aca="false">IF($C600="","",IFERROR(INDEX(Asset_Register!$R$5:$R$1000,MATCH($C600,Asset_Register!$A$5:$A$1000,0)),"Not in register"))</f>
        <v/>
      </c>
      <c r="G600" s="22" t="str">
        <f aca="false">IF($C600="","",IFERROR(INDEX(Asset_Register!$Q$5:$Q$1000,MATCH($C600,Asset_Register!$A$5:$A$1000,0)),"Not in register"))</f>
        <v/>
      </c>
      <c r="H600" s="19"/>
      <c r="I600" s="19"/>
      <c r="J600" s="6"/>
      <c r="K600" s="19"/>
      <c r="L600" s="19"/>
      <c r="M600" s="19"/>
      <c r="N600" s="19"/>
      <c r="O600" s="19"/>
      <c r="P600" s="19"/>
      <c r="Q600" s="22" t="str">
        <f aca="false">IF($C600="","",IF($P600&lt;&gt;"",$P600,IF(AND(ISNUMBER($K600),ISNUMBER($M600),ISNUMBER($N600)),IF($O600="Lower is worse",IF($K600&lt;=$N600,"Danger",IF($K600&lt;=$M600,"Alert","OK")),IF($K600&gt;=$N600,"Danger",IF($K600&gt;=$M600,"Alert","OK"))),"Not set")))</f>
        <v/>
      </c>
      <c r="R600" s="22" t="str">
        <f aca="false">IF(OR($Q600="",$Q600="Not set"),"",MATCH($Q600,Lists!$F$2:$F$4,0)-1)</f>
        <v/>
      </c>
      <c r="S600" s="6"/>
      <c r="T600" s="6"/>
      <c r="U600" s="22" t="str">
        <f aca="false">IF(OR($Q600="",$Q600="OK",$Q600="Not set",NOT(ISNUMBER($G600))),"",ROUND($G600*IF($Q600="Danger",Lists!$M$15,Lists!$M$16),0))</f>
        <v/>
      </c>
      <c r="V600" s="22" t="str">
        <f aca="false">IF($U600="","",IF(OR($Q600="Danger",$U600&gt;=Lists!$M$10),"P1",IF($U600&gt;=Lists!$M$11,"P2","P3")))</f>
        <v/>
      </c>
      <c r="W600" s="24" t="str">
        <f aca="false">IF(OR($V600="",$B600=""),"",$B600+INDEX(Lists!$N$10:$N$12,MATCH($V600,Lists!$L$10:$L$12,0)))</f>
        <v/>
      </c>
      <c r="X600" s="19"/>
      <c r="Y600" s="19"/>
      <c r="Z600" s="19"/>
      <c r="AA600" s="21"/>
      <c r="AB600" s="19"/>
      <c r="AC600" s="22" t="str">
        <f aca="true">IF(OR($U600="",$B600=""),"",IF($AA600&lt;&gt;"",$AA600-$B600,TODAY()-$B600))</f>
        <v/>
      </c>
      <c r="AD600" s="22" t="str">
        <f aca="true">IF($W600="","",IF($Y600="Closed",IF($AA600="","Closed",IF($AA600&lt;=$W600,"Closed on time","Closed late")),IF(TODAY()&gt;$W600,"Overdue","Within time")))</f>
        <v/>
      </c>
      <c r="AE600" s="6"/>
      <c r="AF600" s="19"/>
      <c r="AG600" s="19"/>
      <c r="AH600" s="19"/>
      <c r="AI600" s="19"/>
      <c r="AJ600" s="19"/>
    </row>
    <row r="601" customFormat="false" ht="15" hidden="false" customHeight="false" outlineLevel="0" collapsed="false">
      <c r="A601" s="22" t="str">
        <f aca="false">IF($C601="","","R"&amp;TEXT(ROW()-4,"00000"))</f>
        <v/>
      </c>
      <c r="B601" s="21"/>
      <c r="C601" s="19"/>
      <c r="D601" s="22" t="str">
        <f aca="false">IF($C601="","",IFERROR(INDEX(Asset_Register!$C$5:$C$1000,MATCH($C601,Asset_Register!$A$5:$A$1000,0)),"Not in register"))</f>
        <v/>
      </c>
      <c r="E601" s="22" t="str">
        <f aca="false">IF($C601="","",IFERROR(INDEX(Asset_Register!$D$5:$D$1000,MATCH($C601,Asset_Register!$A$5:$A$1000,0)),"Not in register"))</f>
        <v/>
      </c>
      <c r="F601" s="22" t="str">
        <f aca="false">IF($C601="","",IFERROR(INDEX(Asset_Register!$R$5:$R$1000,MATCH($C601,Asset_Register!$A$5:$A$1000,0)),"Not in register"))</f>
        <v/>
      </c>
      <c r="G601" s="22" t="str">
        <f aca="false">IF($C601="","",IFERROR(INDEX(Asset_Register!$Q$5:$Q$1000,MATCH($C601,Asset_Register!$A$5:$A$1000,0)),"Not in register"))</f>
        <v/>
      </c>
      <c r="H601" s="19"/>
      <c r="I601" s="19"/>
      <c r="J601" s="6"/>
      <c r="K601" s="19"/>
      <c r="L601" s="19"/>
      <c r="M601" s="19"/>
      <c r="N601" s="19"/>
      <c r="O601" s="19"/>
      <c r="P601" s="19"/>
      <c r="Q601" s="22" t="str">
        <f aca="false">IF($C601="","",IF($P601&lt;&gt;"",$P601,IF(AND(ISNUMBER($K601),ISNUMBER($M601),ISNUMBER($N601)),IF($O601="Lower is worse",IF($K601&lt;=$N601,"Danger",IF($K601&lt;=$M601,"Alert","OK")),IF($K601&gt;=$N601,"Danger",IF($K601&gt;=$M601,"Alert","OK"))),"Not set")))</f>
        <v/>
      </c>
      <c r="R601" s="22" t="str">
        <f aca="false">IF(OR($Q601="",$Q601="Not set"),"",MATCH($Q601,Lists!$F$2:$F$4,0)-1)</f>
        <v/>
      </c>
      <c r="S601" s="6"/>
      <c r="T601" s="6"/>
      <c r="U601" s="22" t="str">
        <f aca="false">IF(OR($Q601="",$Q601="OK",$Q601="Not set",NOT(ISNUMBER($G601))),"",ROUND($G601*IF($Q601="Danger",Lists!$M$15,Lists!$M$16),0))</f>
        <v/>
      </c>
      <c r="V601" s="22" t="str">
        <f aca="false">IF($U601="","",IF(OR($Q601="Danger",$U601&gt;=Lists!$M$10),"P1",IF($U601&gt;=Lists!$M$11,"P2","P3")))</f>
        <v/>
      </c>
      <c r="W601" s="24" t="str">
        <f aca="false">IF(OR($V601="",$B601=""),"",$B601+INDEX(Lists!$N$10:$N$12,MATCH($V601,Lists!$L$10:$L$12,0)))</f>
        <v/>
      </c>
      <c r="X601" s="19"/>
      <c r="Y601" s="19"/>
      <c r="Z601" s="19"/>
      <c r="AA601" s="21"/>
      <c r="AB601" s="19"/>
      <c r="AC601" s="22" t="str">
        <f aca="true">IF(OR($U601="",$B601=""),"",IF($AA601&lt;&gt;"",$AA601-$B601,TODAY()-$B601))</f>
        <v/>
      </c>
      <c r="AD601" s="22" t="str">
        <f aca="true">IF($W601="","",IF($Y601="Closed",IF($AA601="","Closed",IF($AA601&lt;=$W601,"Closed on time","Closed late")),IF(TODAY()&gt;$W601,"Overdue","Within time")))</f>
        <v/>
      </c>
      <c r="AE601" s="6"/>
      <c r="AF601" s="19"/>
      <c r="AG601" s="19"/>
      <c r="AH601" s="19"/>
      <c r="AI601" s="19"/>
      <c r="AJ601" s="19"/>
    </row>
    <row r="602" customFormat="false" ht="15" hidden="false" customHeight="false" outlineLevel="0" collapsed="false">
      <c r="A602" s="22" t="str">
        <f aca="false">IF($C602="","","R"&amp;TEXT(ROW()-4,"00000"))</f>
        <v/>
      </c>
      <c r="B602" s="21"/>
      <c r="C602" s="19"/>
      <c r="D602" s="22" t="str">
        <f aca="false">IF($C602="","",IFERROR(INDEX(Asset_Register!$C$5:$C$1000,MATCH($C602,Asset_Register!$A$5:$A$1000,0)),"Not in register"))</f>
        <v/>
      </c>
      <c r="E602" s="22" t="str">
        <f aca="false">IF($C602="","",IFERROR(INDEX(Asset_Register!$D$5:$D$1000,MATCH($C602,Asset_Register!$A$5:$A$1000,0)),"Not in register"))</f>
        <v/>
      </c>
      <c r="F602" s="22" t="str">
        <f aca="false">IF($C602="","",IFERROR(INDEX(Asset_Register!$R$5:$R$1000,MATCH($C602,Asset_Register!$A$5:$A$1000,0)),"Not in register"))</f>
        <v/>
      </c>
      <c r="G602" s="22" t="str">
        <f aca="false">IF($C602="","",IFERROR(INDEX(Asset_Register!$Q$5:$Q$1000,MATCH($C602,Asset_Register!$A$5:$A$1000,0)),"Not in register"))</f>
        <v/>
      </c>
      <c r="H602" s="19"/>
      <c r="I602" s="19"/>
      <c r="J602" s="6"/>
      <c r="K602" s="19"/>
      <c r="L602" s="19"/>
      <c r="M602" s="19"/>
      <c r="N602" s="19"/>
      <c r="O602" s="19"/>
      <c r="P602" s="19"/>
      <c r="Q602" s="22" t="str">
        <f aca="false">IF($C602="","",IF($P602&lt;&gt;"",$P602,IF(AND(ISNUMBER($K602),ISNUMBER($M602),ISNUMBER($N602)),IF($O602="Lower is worse",IF($K602&lt;=$N602,"Danger",IF($K602&lt;=$M602,"Alert","OK")),IF($K602&gt;=$N602,"Danger",IF($K602&gt;=$M602,"Alert","OK"))),"Not set")))</f>
        <v/>
      </c>
      <c r="R602" s="22" t="str">
        <f aca="false">IF(OR($Q602="",$Q602="Not set"),"",MATCH($Q602,Lists!$F$2:$F$4,0)-1)</f>
        <v/>
      </c>
      <c r="S602" s="6"/>
      <c r="T602" s="6"/>
      <c r="U602" s="22" t="str">
        <f aca="false">IF(OR($Q602="",$Q602="OK",$Q602="Not set",NOT(ISNUMBER($G602))),"",ROUND($G602*IF($Q602="Danger",Lists!$M$15,Lists!$M$16),0))</f>
        <v/>
      </c>
      <c r="V602" s="22" t="str">
        <f aca="false">IF($U602="","",IF(OR($Q602="Danger",$U602&gt;=Lists!$M$10),"P1",IF($U602&gt;=Lists!$M$11,"P2","P3")))</f>
        <v/>
      </c>
      <c r="W602" s="24" t="str">
        <f aca="false">IF(OR($V602="",$B602=""),"",$B602+INDEX(Lists!$N$10:$N$12,MATCH($V602,Lists!$L$10:$L$12,0)))</f>
        <v/>
      </c>
      <c r="X602" s="19"/>
      <c r="Y602" s="19"/>
      <c r="Z602" s="19"/>
      <c r="AA602" s="21"/>
      <c r="AB602" s="19"/>
      <c r="AC602" s="22" t="str">
        <f aca="true">IF(OR($U602="",$B602=""),"",IF($AA602&lt;&gt;"",$AA602-$B602,TODAY()-$B602))</f>
        <v/>
      </c>
      <c r="AD602" s="22" t="str">
        <f aca="true">IF($W602="","",IF($Y602="Closed",IF($AA602="","Closed",IF($AA602&lt;=$W602,"Closed on time","Closed late")),IF(TODAY()&gt;$W602,"Overdue","Within time")))</f>
        <v/>
      </c>
      <c r="AE602" s="6"/>
      <c r="AF602" s="19"/>
      <c r="AG602" s="19"/>
      <c r="AH602" s="19"/>
      <c r="AI602" s="19"/>
      <c r="AJ602" s="19"/>
    </row>
    <row r="603" customFormat="false" ht="15" hidden="false" customHeight="false" outlineLevel="0" collapsed="false">
      <c r="A603" s="22" t="str">
        <f aca="false">IF($C603="","","R"&amp;TEXT(ROW()-4,"00000"))</f>
        <v/>
      </c>
      <c r="B603" s="21"/>
      <c r="C603" s="19"/>
      <c r="D603" s="22" t="str">
        <f aca="false">IF($C603="","",IFERROR(INDEX(Asset_Register!$C$5:$C$1000,MATCH($C603,Asset_Register!$A$5:$A$1000,0)),"Not in register"))</f>
        <v/>
      </c>
      <c r="E603" s="22" t="str">
        <f aca="false">IF($C603="","",IFERROR(INDEX(Asset_Register!$D$5:$D$1000,MATCH($C603,Asset_Register!$A$5:$A$1000,0)),"Not in register"))</f>
        <v/>
      </c>
      <c r="F603" s="22" t="str">
        <f aca="false">IF($C603="","",IFERROR(INDEX(Asset_Register!$R$5:$R$1000,MATCH($C603,Asset_Register!$A$5:$A$1000,0)),"Not in register"))</f>
        <v/>
      </c>
      <c r="G603" s="22" t="str">
        <f aca="false">IF($C603="","",IFERROR(INDEX(Asset_Register!$Q$5:$Q$1000,MATCH($C603,Asset_Register!$A$5:$A$1000,0)),"Not in register"))</f>
        <v/>
      </c>
      <c r="H603" s="19"/>
      <c r="I603" s="19"/>
      <c r="J603" s="6"/>
      <c r="K603" s="19"/>
      <c r="L603" s="19"/>
      <c r="M603" s="19"/>
      <c r="N603" s="19"/>
      <c r="O603" s="19"/>
      <c r="P603" s="19"/>
      <c r="Q603" s="22" t="str">
        <f aca="false">IF($C603="","",IF($P603&lt;&gt;"",$P603,IF(AND(ISNUMBER($K603),ISNUMBER($M603),ISNUMBER($N603)),IF($O603="Lower is worse",IF($K603&lt;=$N603,"Danger",IF($K603&lt;=$M603,"Alert","OK")),IF($K603&gt;=$N603,"Danger",IF($K603&gt;=$M603,"Alert","OK"))),"Not set")))</f>
        <v/>
      </c>
      <c r="R603" s="22" t="str">
        <f aca="false">IF(OR($Q603="",$Q603="Not set"),"",MATCH($Q603,Lists!$F$2:$F$4,0)-1)</f>
        <v/>
      </c>
      <c r="S603" s="6"/>
      <c r="T603" s="6"/>
      <c r="U603" s="22" t="str">
        <f aca="false">IF(OR($Q603="",$Q603="OK",$Q603="Not set",NOT(ISNUMBER($G603))),"",ROUND($G603*IF($Q603="Danger",Lists!$M$15,Lists!$M$16),0))</f>
        <v/>
      </c>
      <c r="V603" s="22" t="str">
        <f aca="false">IF($U603="","",IF(OR($Q603="Danger",$U603&gt;=Lists!$M$10),"P1",IF($U603&gt;=Lists!$M$11,"P2","P3")))</f>
        <v/>
      </c>
      <c r="W603" s="24" t="str">
        <f aca="false">IF(OR($V603="",$B603=""),"",$B603+INDEX(Lists!$N$10:$N$12,MATCH($V603,Lists!$L$10:$L$12,0)))</f>
        <v/>
      </c>
      <c r="X603" s="19"/>
      <c r="Y603" s="19"/>
      <c r="Z603" s="19"/>
      <c r="AA603" s="21"/>
      <c r="AB603" s="19"/>
      <c r="AC603" s="22" t="str">
        <f aca="true">IF(OR($U603="",$B603=""),"",IF($AA603&lt;&gt;"",$AA603-$B603,TODAY()-$B603))</f>
        <v/>
      </c>
      <c r="AD603" s="22" t="str">
        <f aca="true">IF($W603="","",IF($Y603="Closed",IF($AA603="","Closed",IF($AA603&lt;=$W603,"Closed on time","Closed late")),IF(TODAY()&gt;$W603,"Overdue","Within time")))</f>
        <v/>
      </c>
      <c r="AE603" s="6"/>
      <c r="AF603" s="19"/>
      <c r="AG603" s="19"/>
      <c r="AH603" s="19"/>
      <c r="AI603" s="19"/>
      <c r="AJ603" s="19"/>
    </row>
    <row r="604" customFormat="false" ht="15" hidden="false" customHeight="false" outlineLevel="0" collapsed="false">
      <c r="A604" s="22" t="str">
        <f aca="false">IF($C604="","","R"&amp;TEXT(ROW()-4,"00000"))</f>
        <v/>
      </c>
      <c r="B604" s="21"/>
      <c r="C604" s="19"/>
      <c r="D604" s="22" t="str">
        <f aca="false">IF($C604="","",IFERROR(INDEX(Asset_Register!$C$5:$C$1000,MATCH($C604,Asset_Register!$A$5:$A$1000,0)),"Not in register"))</f>
        <v/>
      </c>
      <c r="E604" s="22" t="str">
        <f aca="false">IF($C604="","",IFERROR(INDEX(Asset_Register!$D$5:$D$1000,MATCH($C604,Asset_Register!$A$5:$A$1000,0)),"Not in register"))</f>
        <v/>
      </c>
      <c r="F604" s="22" t="str">
        <f aca="false">IF($C604="","",IFERROR(INDEX(Asset_Register!$R$5:$R$1000,MATCH($C604,Asset_Register!$A$5:$A$1000,0)),"Not in register"))</f>
        <v/>
      </c>
      <c r="G604" s="22" t="str">
        <f aca="false">IF($C604="","",IFERROR(INDEX(Asset_Register!$Q$5:$Q$1000,MATCH($C604,Asset_Register!$A$5:$A$1000,0)),"Not in register"))</f>
        <v/>
      </c>
      <c r="H604" s="19"/>
      <c r="I604" s="19"/>
      <c r="J604" s="6"/>
      <c r="K604" s="19"/>
      <c r="L604" s="19"/>
      <c r="M604" s="19"/>
      <c r="N604" s="19"/>
      <c r="O604" s="19"/>
      <c r="P604" s="19"/>
      <c r="Q604" s="22" t="str">
        <f aca="false">IF($C604="","",IF($P604&lt;&gt;"",$P604,IF(AND(ISNUMBER($K604),ISNUMBER($M604),ISNUMBER($N604)),IF($O604="Lower is worse",IF($K604&lt;=$N604,"Danger",IF($K604&lt;=$M604,"Alert","OK")),IF($K604&gt;=$N604,"Danger",IF($K604&gt;=$M604,"Alert","OK"))),"Not set")))</f>
        <v/>
      </c>
      <c r="R604" s="22" t="str">
        <f aca="false">IF(OR($Q604="",$Q604="Not set"),"",MATCH($Q604,Lists!$F$2:$F$4,0)-1)</f>
        <v/>
      </c>
      <c r="S604" s="6"/>
      <c r="T604" s="6"/>
      <c r="U604" s="22" t="str">
        <f aca="false">IF(OR($Q604="",$Q604="OK",$Q604="Not set",NOT(ISNUMBER($G604))),"",ROUND($G604*IF($Q604="Danger",Lists!$M$15,Lists!$M$16),0))</f>
        <v/>
      </c>
      <c r="V604" s="22" t="str">
        <f aca="false">IF($U604="","",IF(OR($Q604="Danger",$U604&gt;=Lists!$M$10),"P1",IF($U604&gt;=Lists!$M$11,"P2","P3")))</f>
        <v/>
      </c>
      <c r="W604" s="24" t="str">
        <f aca="false">IF(OR($V604="",$B604=""),"",$B604+INDEX(Lists!$N$10:$N$12,MATCH($V604,Lists!$L$10:$L$12,0)))</f>
        <v/>
      </c>
      <c r="X604" s="19"/>
      <c r="Y604" s="19"/>
      <c r="Z604" s="19"/>
      <c r="AA604" s="21"/>
      <c r="AB604" s="19"/>
      <c r="AC604" s="22" t="str">
        <f aca="true">IF(OR($U604="",$B604=""),"",IF($AA604&lt;&gt;"",$AA604-$B604,TODAY()-$B604))</f>
        <v/>
      </c>
      <c r="AD604" s="22" t="str">
        <f aca="true">IF($W604="","",IF($Y604="Closed",IF($AA604="","Closed",IF($AA604&lt;=$W604,"Closed on time","Closed late")),IF(TODAY()&gt;$W604,"Overdue","Within time")))</f>
        <v/>
      </c>
      <c r="AE604" s="6"/>
      <c r="AF604" s="19"/>
      <c r="AG604" s="19"/>
      <c r="AH604" s="19"/>
      <c r="AI604" s="19"/>
      <c r="AJ604" s="19"/>
    </row>
    <row r="605" customFormat="false" ht="15" hidden="false" customHeight="false" outlineLevel="0" collapsed="false">
      <c r="A605" s="22" t="str">
        <f aca="false">IF($C605="","","R"&amp;TEXT(ROW()-4,"00000"))</f>
        <v/>
      </c>
      <c r="B605" s="21"/>
      <c r="C605" s="19"/>
      <c r="D605" s="22" t="str">
        <f aca="false">IF($C605="","",IFERROR(INDEX(Asset_Register!$C$5:$C$1000,MATCH($C605,Asset_Register!$A$5:$A$1000,0)),"Not in register"))</f>
        <v/>
      </c>
      <c r="E605" s="22" t="str">
        <f aca="false">IF($C605="","",IFERROR(INDEX(Asset_Register!$D$5:$D$1000,MATCH($C605,Asset_Register!$A$5:$A$1000,0)),"Not in register"))</f>
        <v/>
      </c>
      <c r="F605" s="22" t="str">
        <f aca="false">IF($C605="","",IFERROR(INDEX(Asset_Register!$R$5:$R$1000,MATCH($C605,Asset_Register!$A$5:$A$1000,0)),"Not in register"))</f>
        <v/>
      </c>
      <c r="G605" s="22" t="str">
        <f aca="false">IF($C605="","",IFERROR(INDEX(Asset_Register!$Q$5:$Q$1000,MATCH($C605,Asset_Register!$A$5:$A$1000,0)),"Not in register"))</f>
        <v/>
      </c>
      <c r="H605" s="19"/>
      <c r="I605" s="19"/>
      <c r="J605" s="6"/>
      <c r="K605" s="19"/>
      <c r="L605" s="19"/>
      <c r="M605" s="19"/>
      <c r="N605" s="19"/>
      <c r="O605" s="19"/>
      <c r="P605" s="19"/>
      <c r="Q605" s="22" t="str">
        <f aca="false">IF($C605="","",IF($P605&lt;&gt;"",$P605,IF(AND(ISNUMBER($K605),ISNUMBER($M605),ISNUMBER($N605)),IF($O605="Lower is worse",IF($K605&lt;=$N605,"Danger",IF($K605&lt;=$M605,"Alert","OK")),IF($K605&gt;=$N605,"Danger",IF($K605&gt;=$M605,"Alert","OK"))),"Not set")))</f>
        <v/>
      </c>
      <c r="R605" s="22" t="str">
        <f aca="false">IF(OR($Q605="",$Q605="Not set"),"",MATCH($Q605,Lists!$F$2:$F$4,0)-1)</f>
        <v/>
      </c>
      <c r="S605" s="6"/>
      <c r="T605" s="6"/>
      <c r="U605" s="22" t="str">
        <f aca="false">IF(OR($Q605="",$Q605="OK",$Q605="Not set",NOT(ISNUMBER($G605))),"",ROUND($G605*IF($Q605="Danger",Lists!$M$15,Lists!$M$16),0))</f>
        <v/>
      </c>
      <c r="V605" s="22" t="str">
        <f aca="false">IF($U605="","",IF(OR($Q605="Danger",$U605&gt;=Lists!$M$10),"P1",IF($U605&gt;=Lists!$M$11,"P2","P3")))</f>
        <v/>
      </c>
      <c r="W605" s="24" t="str">
        <f aca="false">IF(OR($V605="",$B605=""),"",$B605+INDEX(Lists!$N$10:$N$12,MATCH($V605,Lists!$L$10:$L$12,0)))</f>
        <v/>
      </c>
      <c r="X605" s="19"/>
      <c r="Y605" s="19"/>
      <c r="Z605" s="19"/>
      <c r="AA605" s="21"/>
      <c r="AB605" s="19"/>
      <c r="AC605" s="22" t="str">
        <f aca="true">IF(OR($U605="",$B605=""),"",IF($AA605&lt;&gt;"",$AA605-$B605,TODAY()-$B605))</f>
        <v/>
      </c>
      <c r="AD605" s="22" t="str">
        <f aca="true">IF($W605="","",IF($Y605="Closed",IF($AA605="","Closed",IF($AA605&lt;=$W605,"Closed on time","Closed late")),IF(TODAY()&gt;$W605,"Overdue","Within time")))</f>
        <v/>
      </c>
      <c r="AE605" s="6"/>
      <c r="AF605" s="19"/>
      <c r="AG605" s="19"/>
      <c r="AH605" s="19"/>
      <c r="AI605" s="19"/>
      <c r="AJ605" s="19"/>
    </row>
    <row r="606" customFormat="false" ht="15" hidden="false" customHeight="false" outlineLevel="0" collapsed="false">
      <c r="A606" s="22" t="str">
        <f aca="false">IF($C606="","","R"&amp;TEXT(ROW()-4,"00000"))</f>
        <v/>
      </c>
      <c r="B606" s="21"/>
      <c r="C606" s="19"/>
      <c r="D606" s="22" t="str">
        <f aca="false">IF($C606="","",IFERROR(INDEX(Asset_Register!$C$5:$C$1000,MATCH($C606,Asset_Register!$A$5:$A$1000,0)),"Not in register"))</f>
        <v/>
      </c>
      <c r="E606" s="22" t="str">
        <f aca="false">IF($C606="","",IFERROR(INDEX(Asset_Register!$D$5:$D$1000,MATCH($C606,Asset_Register!$A$5:$A$1000,0)),"Not in register"))</f>
        <v/>
      </c>
      <c r="F606" s="22" t="str">
        <f aca="false">IF($C606="","",IFERROR(INDEX(Asset_Register!$R$5:$R$1000,MATCH($C606,Asset_Register!$A$5:$A$1000,0)),"Not in register"))</f>
        <v/>
      </c>
      <c r="G606" s="22" t="str">
        <f aca="false">IF($C606="","",IFERROR(INDEX(Asset_Register!$Q$5:$Q$1000,MATCH($C606,Asset_Register!$A$5:$A$1000,0)),"Not in register"))</f>
        <v/>
      </c>
      <c r="H606" s="19"/>
      <c r="I606" s="19"/>
      <c r="J606" s="6"/>
      <c r="K606" s="19"/>
      <c r="L606" s="19"/>
      <c r="M606" s="19"/>
      <c r="N606" s="19"/>
      <c r="O606" s="19"/>
      <c r="P606" s="19"/>
      <c r="Q606" s="22" t="str">
        <f aca="false">IF($C606="","",IF($P606&lt;&gt;"",$P606,IF(AND(ISNUMBER($K606),ISNUMBER($M606),ISNUMBER($N606)),IF($O606="Lower is worse",IF($K606&lt;=$N606,"Danger",IF($K606&lt;=$M606,"Alert","OK")),IF($K606&gt;=$N606,"Danger",IF($K606&gt;=$M606,"Alert","OK"))),"Not set")))</f>
        <v/>
      </c>
      <c r="R606" s="22" t="str">
        <f aca="false">IF(OR($Q606="",$Q606="Not set"),"",MATCH($Q606,Lists!$F$2:$F$4,0)-1)</f>
        <v/>
      </c>
      <c r="S606" s="6"/>
      <c r="T606" s="6"/>
      <c r="U606" s="22" t="str">
        <f aca="false">IF(OR($Q606="",$Q606="OK",$Q606="Not set",NOT(ISNUMBER($G606))),"",ROUND($G606*IF($Q606="Danger",Lists!$M$15,Lists!$M$16),0))</f>
        <v/>
      </c>
      <c r="V606" s="22" t="str">
        <f aca="false">IF($U606="","",IF(OR($Q606="Danger",$U606&gt;=Lists!$M$10),"P1",IF($U606&gt;=Lists!$M$11,"P2","P3")))</f>
        <v/>
      </c>
      <c r="W606" s="24" t="str">
        <f aca="false">IF(OR($V606="",$B606=""),"",$B606+INDEX(Lists!$N$10:$N$12,MATCH($V606,Lists!$L$10:$L$12,0)))</f>
        <v/>
      </c>
      <c r="X606" s="19"/>
      <c r="Y606" s="19"/>
      <c r="Z606" s="19"/>
      <c r="AA606" s="21"/>
      <c r="AB606" s="19"/>
      <c r="AC606" s="22" t="str">
        <f aca="true">IF(OR($U606="",$B606=""),"",IF($AA606&lt;&gt;"",$AA606-$B606,TODAY()-$B606))</f>
        <v/>
      </c>
      <c r="AD606" s="22" t="str">
        <f aca="true">IF($W606="","",IF($Y606="Closed",IF($AA606="","Closed",IF($AA606&lt;=$W606,"Closed on time","Closed late")),IF(TODAY()&gt;$W606,"Overdue","Within time")))</f>
        <v/>
      </c>
      <c r="AE606" s="6"/>
      <c r="AF606" s="19"/>
      <c r="AG606" s="19"/>
      <c r="AH606" s="19"/>
      <c r="AI606" s="19"/>
      <c r="AJ606" s="19"/>
    </row>
    <row r="607" customFormat="false" ht="15" hidden="false" customHeight="false" outlineLevel="0" collapsed="false">
      <c r="A607" s="22" t="str">
        <f aca="false">IF($C607="","","R"&amp;TEXT(ROW()-4,"00000"))</f>
        <v/>
      </c>
      <c r="B607" s="21"/>
      <c r="C607" s="19"/>
      <c r="D607" s="22" t="str">
        <f aca="false">IF($C607="","",IFERROR(INDEX(Asset_Register!$C$5:$C$1000,MATCH($C607,Asset_Register!$A$5:$A$1000,0)),"Not in register"))</f>
        <v/>
      </c>
      <c r="E607" s="22" t="str">
        <f aca="false">IF($C607="","",IFERROR(INDEX(Asset_Register!$D$5:$D$1000,MATCH($C607,Asset_Register!$A$5:$A$1000,0)),"Not in register"))</f>
        <v/>
      </c>
      <c r="F607" s="22" t="str">
        <f aca="false">IF($C607="","",IFERROR(INDEX(Asset_Register!$R$5:$R$1000,MATCH($C607,Asset_Register!$A$5:$A$1000,0)),"Not in register"))</f>
        <v/>
      </c>
      <c r="G607" s="22" t="str">
        <f aca="false">IF($C607="","",IFERROR(INDEX(Asset_Register!$Q$5:$Q$1000,MATCH($C607,Asset_Register!$A$5:$A$1000,0)),"Not in register"))</f>
        <v/>
      </c>
      <c r="H607" s="19"/>
      <c r="I607" s="19"/>
      <c r="J607" s="6"/>
      <c r="K607" s="19"/>
      <c r="L607" s="19"/>
      <c r="M607" s="19"/>
      <c r="N607" s="19"/>
      <c r="O607" s="19"/>
      <c r="P607" s="19"/>
      <c r="Q607" s="22" t="str">
        <f aca="false">IF($C607="","",IF($P607&lt;&gt;"",$P607,IF(AND(ISNUMBER($K607),ISNUMBER($M607),ISNUMBER($N607)),IF($O607="Lower is worse",IF($K607&lt;=$N607,"Danger",IF($K607&lt;=$M607,"Alert","OK")),IF($K607&gt;=$N607,"Danger",IF($K607&gt;=$M607,"Alert","OK"))),"Not set")))</f>
        <v/>
      </c>
      <c r="R607" s="22" t="str">
        <f aca="false">IF(OR($Q607="",$Q607="Not set"),"",MATCH($Q607,Lists!$F$2:$F$4,0)-1)</f>
        <v/>
      </c>
      <c r="S607" s="6"/>
      <c r="T607" s="6"/>
      <c r="U607" s="22" t="str">
        <f aca="false">IF(OR($Q607="",$Q607="OK",$Q607="Not set",NOT(ISNUMBER($G607))),"",ROUND($G607*IF($Q607="Danger",Lists!$M$15,Lists!$M$16),0))</f>
        <v/>
      </c>
      <c r="V607" s="22" t="str">
        <f aca="false">IF($U607="","",IF(OR($Q607="Danger",$U607&gt;=Lists!$M$10),"P1",IF($U607&gt;=Lists!$M$11,"P2","P3")))</f>
        <v/>
      </c>
      <c r="W607" s="24" t="str">
        <f aca="false">IF(OR($V607="",$B607=""),"",$B607+INDEX(Lists!$N$10:$N$12,MATCH($V607,Lists!$L$10:$L$12,0)))</f>
        <v/>
      </c>
      <c r="X607" s="19"/>
      <c r="Y607" s="19"/>
      <c r="Z607" s="19"/>
      <c r="AA607" s="21"/>
      <c r="AB607" s="19"/>
      <c r="AC607" s="22" t="str">
        <f aca="true">IF(OR($U607="",$B607=""),"",IF($AA607&lt;&gt;"",$AA607-$B607,TODAY()-$B607))</f>
        <v/>
      </c>
      <c r="AD607" s="22" t="str">
        <f aca="true">IF($W607="","",IF($Y607="Closed",IF($AA607="","Closed",IF($AA607&lt;=$W607,"Closed on time","Closed late")),IF(TODAY()&gt;$W607,"Overdue","Within time")))</f>
        <v/>
      </c>
      <c r="AE607" s="6"/>
      <c r="AF607" s="19"/>
      <c r="AG607" s="19"/>
      <c r="AH607" s="19"/>
      <c r="AI607" s="19"/>
      <c r="AJ607" s="19"/>
    </row>
    <row r="608" customFormat="false" ht="15" hidden="false" customHeight="false" outlineLevel="0" collapsed="false">
      <c r="A608" s="22" t="str">
        <f aca="false">IF($C608="","","R"&amp;TEXT(ROW()-4,"00000"))</f>
        <v/>
      </c>
      <c r="B608" s="21"/>
      <c r="C608" s="19"/>
      <c r="D608" s="22" t="str">
        <f aca="false">IF($C608="","",IFERROR(INDEX(Asset_Register!$C$5:$C$1000,MATCH($C608,Asset_Register!$A$5:$A$1000,0)),"Not in register"))</f>
        <v/>
      </c>
      <c r="E608" s="22" t="str">
        <f aca="false">IF($C608="","",IFERROR(INDEX(Asset_Register!$D$5:$D$1000,MATCH($C608,Asset_Register!$A$5:$A$1000,0)),"Not in register"))</f>
        <v/>
      </c>
      <c r="F608" s="22" t="str">
        <f aca="false">IF($C608="","",IFERROR(INDEX(Asset_Register!$R$5:$R$1000,MATCH($C608,Asset_Register!$A$5:$A$1000,0)),"Not in register"))</f>
        <v/>
      </c>
      <c r="G608" s="22" t="str">
        <f aca="false">IF($C608="","",IFERROR(INDEX(Asset_Register!$Q$5:$Q$1000,MATCH($C608,Asset_Register!$A$5:$A$1000,0)),"Not in register"))</f>
        <v/>
      </c>
      <c r="H608" s="19"/>
      <c r="I608" s="19"/>
      <c r="J608" s="6"/>
      <c r="K608" s="19"/>
      <c r="L608" s="19"/>
      <c r="M608" s="19"/>
      <c r="N608" s="19"/>
      <c r="O608" s="19"/>
      <c r="P608" s="19"/>
      <c r="Q608" s="22" t="str">
        <f aca="false">IF($C608="","",IF($P608&lt;&gt;"",$P608,IF(AND(ISNUMBER($K608),ISNUMBER($M608),ISNUMBER($N608)),IF($O608="Lower is worse",IF($K608&lt;=$N608,"Danger",IF($K608&lt;=$M608,"Alert","OK")),IF($K608&gt;=$N608,"Danger",IF($K608&gt;=$M608,"Alert","OK"))),"Not set")))</f>
        <v/>
      </c>
      <c r="R608" s="22" t="str">
        <f aca="false">IF(OR($Q608="",$Q608="Not set"),"",MATCH($Q608,Lists!$F$2:$F$4,0)-1)</f>
        <v/>
      </c>
      <c r="S608" s="6"/>
      <c r="T608" s="6"/>
      <c r="U608" s="22" t="str">
        <f aca="false">IF(OR($Q608="",$Q608="OK",$Q608="Not set",NOT(ISNUMBER($G608))),"",ROUND($G608*IF($Q608="Danger",Lists!$M$15,Lists!$M$16),0))</f>
        <v/>
      </c>
      <c r="V608" s="22" t="str">
        <f aca="false">IF($U608="","",IF(OR($Q608="Danger",$U608&gt;=Lists!$M$10),"P1",IF($U608&gt;=Lists!$M$11,"P2","P3")))</f>
        <v/>
      </c>
      <c r="W608" s="24" t="str">
        <f aca="false">IF(OR($V608="",$B608=""),"",$B608+INDEX(Lists!$N$10:$N$12,MATCH($V608,Lists!$L$10:$L$12,0)))</f>
        <v/>
      </c>
      <c r="X608" s="19"/>
      <c r="Y608" s="19"/>
      <c r="Z608" s="19"/>
      <c r="AA608" s="21"/>
      <c r="AB608" s="19"/>
      <c r="AC608" s="22" t="str">
        <f aca="true">IF(OR($U608="",$B608=""),"",IF($AA608&lt;&gt;"",$AA608-$B608,TODAY()-$B608))</f>
        <v/>
      </c>
      <c r="AD608" s="22" t="str">
        <f aca="true">IF($W608="","",IF($Y608="Closed",IF($AA608="","Closed",IF($AA608&lt;=$W608,"Closed on time","Closed late")),IF(TODAY()&gt;$W608,"Overdue","Within time")))</f>
        <v/>
      </c>
      <c r="AE608" s="6"/>
      <c r="AF608" s="19"/>
      <c r="AG608" s="19"/>
      <c r="AH608" s="19"/>
      <c r="AI608" s="19"/>
      <c r="AJ608" s="19"/>
    </row>
    <row r="609" customFormat="false" ht="15" hidden="false" customHeight="false" outlineLevel="0" collapsed="false">
      <c r="A609" s="22" t="str">
        <f aca="false">IF($C609="","","R"&amp;TEXT(ROW()-4,"00000"))</f>
        <v/>
      </c>
      <c r="B609" s="21"/>
      <c r="C609" s="19"/>
      <c r="D609" s="22" t="str">
        <f aca="false">IF($C609="","",IFERROR(INDEX(Asset_Register!$C$5:$C$1000,MATCH($C609,Asset_Register!$A$5:$A$1000,0)),"Not in register"))</f>
        <v/>
      </c>
      <c r="E609" s="22" t="str">
        <f aca="false">IF($C609="","",IFERROR(INDEX(Asset_Register!$D$5:$D$1000,MATCH($C609,Asset_Register!$A$5:$A$1000,0)),"Not in register"))</f>
        <v/>
      </c>
      <c r="F609" s="22" t="str">
        <f aca="false">IF($C609="","",IFERROR(INDEX(Asset_Register!$R$5:$R$1000,MATCH($C609,Asset_Register!$A$5:$A$1000,0)),"Not in register"))</f>
        <v/>
      </c>
      <c r="G609" s="22" t="str">
        <f aca="false">IF($C609="","",IFERROR(INDEX(Asset_Register!$Q$5:$Q$1000,MATCH($C609,Asset_Register!$A$5:$A$1000,0)),"Not in register"))</f>
        <v/>
      </c>
      <c r="H609" s="19"/>
      <c r="I609" s="19"/>
      <c r="J609" s="6"/>
      <c r="K609" s="19"/>
      <c r="L609" s="19"/>
      <c r="M609" s="19"/>
      <c r="N609" s="19"/>
      <c r="O609" s="19"/>
      <c r="P609" s="19"/>
      <c r="Q609" s="22" t="str">
        <f aca="false">IF($C609="","",IF($P609&lt;&gt;"",$P609,IF(AND(ISNUMBER($K609),ISNUMBER($M609),ISNUMBER($N609)),IF($O609="Lower is worse",IF($K609&lt;=$N609,"Danger",IF($K609&lt;=$M609,"Alert","OK")),IF($K609&gt;=$N609,"Danger",IF($K609&gt;=$M609,"Alert","OK"))),"Not set")))</f>
        <v/>
      </c>
      <c r="R609" s="22" t="str">
        <f aca="false">IF(OR($Q609="",$Q609="Not set"),"",MATCH($Q609,Lists!$F$2:$F$4,0)-1)</f>
        <v/>
      </c>
      <c r="S609" s="6"/>
      <c r="T609" s="6"/>
      <c r="U609" s="22" t="str">
        <f aca="false">IF(OR($Q609="",$Q609="OK",$Q609="Not set",NOT(ISNUMBER($G609))),"",ROUND($G609*IF($Q609="Danger",Lists!$M$15,Lists!$M$16),0))</f>
        <v/>
      </c>
      <c r="V609" s="22" t="str">
        <f aca="false">IF($U609="","",IF(OR($Q609="Danger",$U609&gt;=Lists!$M$10),"P1",IF($U609&gt;=Lists!$M$11,"P2","P3")))</f>
        <v/>
      </c>
      <c r="W609" s="24" t="str">
        <f aca="false">IF(OR($V609="",$B609=""),"",$B609+INDEX(Lists!$N$10:$N$12,MATCH($V609,Lists!$L$10:$L$12,0)))</f>
        <v/>
      </c>
      <c r="X609" s="19"/>
      <c r="Y609" s="19"/>
      <c r="Z609" s="19"/>
      <c r="AA609" s="21"/>
      <c r="AB609" s="19"/>
      <c r="AC609" s="22" t="str">
        <f aca="true">IF(OR($U609="",$B609=""),"",IF($AA609&lt;&gt;"",$AA609-$B609,TODAY()-$B609))</f>
        <v/>
      </c>
      <c r="AD609" s="22" t="str">
        <f aca="true">IF($W609="","",IF($Y609="Closed",IF($AA609="","Closed",IF($AA609&lt;=$W609,"Closed on time","Closed late")),IF(TODAY()&gt;$W609,"Overdue","Within time")))</f>
        <v/>
      </c>
      <c r="AE609" s="6"/>
      <c r="AF609" s="19"/>
      <c r="AG609" s="19"/>
      <c r="AH609" s="19"/>
      <c r="AI609" s="19"/>
      <c r="AJ609" s="19"/>
    </row>
    <row r="610" customFormat="false" ht="15" hidden="false" customHeight="false" outlineLevel="0" collapsed="false">
      <c r="A610" s="22" t="str">
        <f aca="false">IF($C610="","","R"&amp;TEXT(ROW()-4,"00000"))</f>
        <v/>
      </c>
      <c r="B610" s="21"/>
      <c r="C610" s="19"/>
      <c r="D610" s="22" t="str">
        <f aca="false">IF($C610="","",IFERROR(INDEX(Asset_Register!$C$5:$C$1000,MATCH($C610,Asset_Register!$A$5:$A$1000,0)),"Not in register"))</f>
        <v/>
      </c>
      <c r="E610" s="22" t="str">
        <f aca="false">IF($C610="","",IFERROR(INDEX(Asset_Register!$D$5:$D$1000,MATCH($C610,Asset_Register!$A$5:$A$1000,0)),"Not in register"))</f>
        <v/>
      </c>
      <c r="F610" s="22" t="str">
        <f aca="false">IF($C610="","",IFERROR(INDEX(Asset_Register!$R$5:$R$1000,MATCH($C610,Asset_Register!$A$5:$A$1000,0)),"Not in register"))</f>
        <v/>
      </c>
      <c r="G610" s="22" t="str">
        <f aca="false">IF($C610="","",IFERROR(INDEX(Asset_Register!$Q$5:$Q$1000,MATCH($C610,Asset_Register!$A$5:$A$1000,0)),"Not in register"))</f>
        <v/>
      </c>
      <c r="H610" s="19"/>
      <c r="I610" s="19"/>
      <c r="J610" s="6"/>
      <c r="K610" s="19"/>
      <c r="L610" s="19"/>
      <c r="M610" s="19"/>
      <c r="N610" s="19"/>
      <c r="O610" s="19"/>
      <c r="P610" s="19"/>
      <c r="Q610" s="22" t="str">
        <f aca="false">IF($C610="","",IF($P610&lt;&gt;"",$P610,IF(AND(ISNUMBER($K610),ISNUMBER($M610),ISNUMBER($N610)),IF($O610="Lower is worse",IF($K610&lt;=$N610,"Danger",IF($K610&lt;=$M610,"Alert","OK")),IF($K610&gt;=$N610,"Danger",IF($K610&gt;=$M610,"Alert","OK"))),"Not set")))</f>
        <v/>
      </c>
      <c r="R610" s="22" t="str">
        <f aca="false">IF(OR($Q610="",$Q610="Not set"),"",MATCH($Q610,Lists!$F$2:$F$4,0)-1)</f>
        <v/>
      </c>
      <c r="S610" s="6"/>
      <c r="T610" s="6"/>
      <c r="U610" s="22" t="str">
        <f aca="false">IF(OR($Q610="",$Q610="OK",$Q610="Not set",NOT(ISNUMBER($G610))),"",ROUND($G610*IF($Q610="Danger",Lists!$M$15,Lists!$M$16),0))</f>
        <v/>
      </c>
      <c r="V610" s="22" t="str">
        <f aca="false">IF($U610="","",IF(OR($Q610="Danger",$U610&gt;=Lists!$M$10),"P1",IF($U610&gt;=Lists!$M$11,"P2","P3")))</f>
        <v/>
      </c>
      <c r="W610" s="24" t="str">
        <f aca="false">IF(OR($V610="",$B610=""),"",$B610+INDEX(Lists!$N$10:$N$12,MATCH($V610,Lists!$L$10:$L$12,0)))</f>
        <v/>
      </c>
      <c r="X610" s="19"/>
      <c r="Y610" s="19"/>
      <c r="Z610" s="19"/>
      <c r="AA610" s="21"/>
      <c r="AB610" s="19"/>
      <c r="AC610" s="22" t="str">
        <f aca="true">IF(OR($U610="",$B610=""),"",IF($AA610&lt;&gt;"",$AA610-$B610,TODAY()-$B610))</f>
        <v/>
      </c>
      <c r="AD610" s="22" t="str">
        <f aca="true">IF($W610="","",IF($Y610="Closed",IF($AA610="","Closed",IF($AA610&lt;=$W610,"Closed on time","Closed late")),IF(TODAY()&gt;$W610,"Overdue","Within time")))</f>
        <v/>
      </c>
      <c r="AE610" s="6"/>
      <c r="AF610" s="19"/>
      <c r="AG610" s="19"/>
      <c r="AH610" s="19"/>
      <c r="AI610" s="19"/>
      <c r="AJ610" s="19"/>
    </row>
    <row r="611" customFormat="false" ht="15" hidden="false" customHeight="false" outlineLevel="0" collapsed="false">
      <c r="A611" s="22" t="str">
        <f aca="false">IF($C611="","","R"&amp;TEXT(ROW()-4,"00000"))</f>
        <v/>
      </c>
      <c r="B611" s="21"/>
      <c r="C611" s="19"/>
      <c r="D611" s="22" t="str">
        <f aca="false">IF($C611="","",IFERROR(INDEX(Asset_Register!$C$5:$C$1000,MATCH($C611,Asset_Register!$A$5:$A$1000,0)),"Not in register"))</f>
        <v/>
      </c>
      <c r="E611" s="22" t="str">
        <f aca="false">IF($C611="","",IFERROR(INDEX(Asset_Register!$D$5:$D$1000,MATCH($C611,Asset_Register!$A$5:$A$1000,0)),"Not in register"))</f>
        <v/>
      </c>
      <c r="F611" s="22" t="str">
        <f aca="false">IF($C611="","",IFERROR(INDEX(Asset_Register!$R$5:$R$1000,MATCH($C611,Asset_Register!$A$5:$A$1000,0)),"Not in register"))</f>
        <v/>
      </c>
      <c r="G611" s="22" t="str">
        <f aca="false">IF($C611="","",IFERROR(INDEX(Asset_Register!$Q$5:$Q$1000,MATCH($C611,Asset_Register!$A$5:$A$1000,0)),"Not in register"))</f>
        <v/>
      </c>
      <c r="H611" s="19"/>
      <c r="I611" s="19"/>
      <c r="J611" s="6"/>
      <c r="K611" s="19"/>
      <c r="L611" s="19"/>
      <c r="M611" s="19"/>
      <c r="N611" s="19"/>
      <c r="O611" s="19"/>
      <c r="P611" s="19"/>
      <c r="Q611" s="22" t="str">
        <f aca="false">IF($C611="","",IF($P611&lt;&gt;"",$P611,IF(AND(ISNUMBER($K611),ISNUMBER($M611),ISNUMBER($N611)),IF($O611="Lower is worse",IF($K611&lt;=$N611,"Danger",IF($K611&lt;=$M611,"Alert","OK")),IF($K611&gt;=$N611,"Danger",IF($K611&gt;=$M611,"Alert","OK"))),"Not set")))</f>
        <v/>
      </c>
      <c r="R611" s="22" t="str">
        <f aca="false">IF(OR($Q611="",$Q611="Not set"),"",MATCH($Q611,Lists!$F$2:$F$4,0)-1)</f>
        <v/>
      </c>
      <c r="S611" s="6"/>
      <c r="T611" s="6"/>
      <c r="U611" s="22" t="str">
        <f aca="false">IF(OR($Q611="",$Q611="OK",$Q611="Not set",NOT(ISNUMBER($G611))),"",ROUND($G611*IF($Q611="Danger",Lists!$M$15,Lists!$M$16),0))</f>
        <v/>
      </c>
      <c r="V611" s="22" t="str">
        <f aca="false">IF($U611="","",IF(OR($Q611="Danger",$U611&gt;=Lists!$M$10),"P1",IF($U611&gt;=Lists!$M$11,"P2","P3")))</f>
        <v/>
      </c>
      <c r="W611" s="24" t="str">
        <f aca="false">IF(OR($V611="",$B611=""),"",$B611+INDEX(Lists!$N$10:$N$12,MATCH($V611,Lists!$L$10:$L$12,0)))</f>
        <v/>
      </c>
      <c r="X611" s="19"/>
      <c r="Y611" s="19"/>
      <c r="Z611" s="19"/>
      <c r="AA611" s="21"/>
      <c r="AB611" s="19"/>
      <c r="AC611" s="22" t="str">
        <f aca="true">IF(OR($U611="",$B611=""),"",IF($AA611&lt;&gt;"",$AA611-$B611,TODAY()-$B611))</f>
        <v/>
      </c>
      <c r="AD611" s="22" t="str">
        <f aca="true">IF($W611="","",IF($Y611="Closed",IF($AA611="","Closed",IF($AA611&lt;=$W611,"Closed on time","Closed late")),IF(TODAY()&gt;$W611,"Overdue","Within time")))</f>
        <v/>
      </c>
      <c r="AE611" s="6"/>
      <c r="AF611" s="19"/>
      <c r="AG611" s="19"/>
      <c r="AH611" s="19"/>
      <c r="AI611" s="19"/>
      <c r="AJ611" s="19"/>
    </row>
    <row r="612" customFormat="false" ht="15" hidden="false" customHeight="false" outlineLevel="0" collapsed="false">
      <c r="A612" s="22" t="str">
        <f aca="false">IF($C612="","","R"&amp;TEXT(ROW()-4,"00000"))</f>
        <v/>
      </c>
      <c r="B612" s="21"/>
      <c r="C612" s="19"/>
      <c r="D612" s="22" t="str">
        <f aca="false">IF($C612="","",IFERROR(INDEX(Asset_Register!$C$5:$C$1000,MATCH($C612,Asset_Register!$A$5:$A$1000,0)),"Not in register"))</f>
        <v/>
      </c>
      <c r="E612" s="22" t="str">
        <f aca="false">IF($C612="","",IFERROR(INDEX(Asset_Register!$D$5:$D$1000,MATCH($C612,Asset_Register!$A$5:$A$1000,0)),"Not in register"))</f>
        <v/>
      </c>
      <c r="F612" s="22" t="str">
        <f aca="false">IF($C612="","",IFERROR(INDEX(Asset_Register!$R$5:$R$1000,MATCH($C612,Asset_Register!$A$5:$A$1000,0)),"Not in register"))</f>
        <v/>
      </c>
      <c r="G612" s="22" t="str">
        <f aca="false">IF($C612="","",IFERROR(INDEX(Asset_Register!$Q$5:$Q$1000,MATCH($C612,Asset_Register!$A$5:$A$1000,0)),"Not in register"))</f>
        <v/>
      </c>
      <c r="H612" s="19"/>
      <c r="I612" s="19"/>
      <c r="J612" s="6"/>
      <c r="K612" s="19"/>
      <c r="L612" s="19"/>
      <c r="M612" s="19"/>
      <c r="N612" s="19"/>
      <c r="O612" s="19"/>
      <c r="P612" s="19"/>
      <c r="Q612" s="22" t="str">
        <f aca="false">IF($C612="","",IF($P612&lt;&gt;"",$P612,IF(AND(ISNUMBER($K612),ISNUMBER($M612),ISNUMBER($N612)),IF($O612="Lower is worse",IF($K612&lt;=$N612,"Danger",IF($K612&lt;=$M612,"Alert","OK")),IF($K612&gt;=$N612,"Danger",IF($K612&gt;=$M612,"Alert","OK"))),"Not set")))</f>
        <v/>
      </c>
      <c r="R612" s="22" t="str">
        <f aca="false">IF(OR($Q612="",$Q612="Not set"),"",MATCH($Q612,Lists!$F$2:$F$4,0)-1)</f>
        <v/>
      </c>
      <c r="S612" s="6"/>
      <c r="T612" s="6"/>
      <c r="U612" s="22" t="str">
        <f aca="false">IF(OR($Q612="",$Q612="OK",$Q612="Not set",NOT(ISNUMBER($G612))),"",ROUND($G612*IF($Q612="Danger",Lists!$M$15,Lists!$M$16),0))</f>
        <v/>
      </c>
      <c r="V612" s="22" t="str">
        <f aca="false">IF($U612="","",IF(OR($Q612="Danger",$U612&gt;=Lists!$M$10),"P1",IF($U612&gt;=Lists!$M$11,"P2","P3")))</f>
        <v/>
      </c>
      <c r="W612" s="24" t="str">
        <f aca="false">IF(OR($V612="",$B612=""),"",$B612+INDEX(Lists!$N$10:$N$12,MATCH($V612,Lists!$L$10:$L$12,0)))</f>
        <v/>
      </c>
      <c r="X612" s="19"/>
      <c r="Y612" s="19"/>
      <c r="Z612" s="19"/>
      <c r="AA612" s="21"/>
      <c r="AB612" s="19"/>
      <c r="AC612" s="22" t="str">
        <f aca="true">IF(OR($U612="",$B612=""),"",IF($AA612&lt;&gt;"",$AA612-$B612,TODAY()-$B612))</f>
        <v/>
      </c>
      <c r="AD612" s="22" t="str">
        <f aca="true">IF($W612="","",IF($Y612="Closed",IF($AA612="","Closed",IF($AA612&lt;=$W612,"Closed on time","Closed late")),IF(TODAY()&gt;$W612,"Overdue","Within time")))</f>
        <v/>
      </c>
      <c r="AE612" s="6"/>
      <c r="AF612" s="19"/>
      <c r="AG612" s="19"/>
      <c r="AH612" s="19"/>
      <c r="AI612" s="19"/>
      <c r="AJ612" s="19"/>
    </row>
    <row r="613" customFormat="false" ht="15" hidden="false" customHeight="false" outlineLevel="0" collapsed="false">
      <c r="A613" s="22" t="str">
        <f aca="false">IF($C613="","","R"&amp;TEXT(ROW()-4,"00000"))</f>
        <v/>
      </c>
      <c r="B613" s="21"/>
      <c r="C613" s="19"/>
      <c r="D613" s="22" t="str">
        <f aca="false">IF($C613="","",IFERROR(INDEX(Asset_Register!$C$5:$C$1000,MATCH($C613,Asset_Register!$A$5:$A$1000,0)),"Not in register"))</f>
        <v/>
      </c>
      <c r="E613" s="22" t="str">
        <f aca="false">IF($C613="","",IFERROR(INDEX(Asset_Register!$D$5:$D$1000,MATCH($C613,Asset_Register!$A$5:$A$1000,0)),"Not in register"))</f>
        <v/>
      </c>
      <c r="F613" s="22" t="str">
        <f aca="false">IF($C613="","",IFERROR(INDEX(Asset_Register!$R$5:$R$1000,MATCH($C613,Asset_Register!$A$5:$A$1000,0)),"Not in register"))</f>
        <v/>
      </c>
      <c r="G613" s="22" t="str">
        <f aca="false">IF($C613="","",IFERROR(INDEX(Asset_Register!$Q$5:$Q$1000,MATCH($C613,Asset_Register!$A$5:$A$1000,0)),"Not in register"))</f>
        <v/>
      </c>
      <c r="H613" s="19"/>
      <c r="I613" s="19"/>
      <c r="J613" s="6"/>
      <c r="K613" s="19"/>
      <c r="L613" s="19"/>
      <c r="M613" s="19"/>
      <c r="N613" s="19"/>
      <c r="O613" s="19"/>
      <c r="P613" s="19"/>
      <c r="Q613" s="22" t="str">
        <f aca="false">IF($C613="","",IF($P613&lt;&gt;"",$P613,IF(AND(ISNUMBER($K613),ISNUMBER($M613),ISNUMBER($N613)),IF($O613="Lower is worse",IF($K613&lt;=$N613,"Danger",IF($K613&lt;=$M613,"Alert","OK")),IF($K613&gt;=$N613,"Danger",IF($K613&gt;=$M613,"Alert","OK"))),"Not set")))</f>
        <v/>
      </c>
      <c r="R613" s="22" t="str">
        <f aca="false">IF(OR($Q613="",$Q613="Not set"),"",MATCH($Q613,Lists!$F$2:$F$4,0)-1)</f>
        <v/>
      </c>
      <c r="S613" s="6"/>
      <c r="T613" s="6"/>
      <c r="U613" s="22" t="str">
        <f aca="false">IF(OR($Q613="",$Q613="OK",$Q613="Not set",NOT(ISNUMBER($G613))),"",ROUND($G613*IF($Q613="Danger",Lists!$M$15,Lists!$M$16),0))</f>
        <v/>
      </c>
      <c r="V613" s="22" t="str">
        <f aca="false">IF($U613="","",IF(OR($Q613="Danger",$U613&gt;=Lists!$M$10),"P1",IF($U613&gt;=Lists!$M$11,"P2","P3")))</f>
        <v/>
      </c>
      <c r="W613" s="24" t="str">
        <f aca="false">IF(OR($V613="",$B613=""),"",$B613+INDEX(Lists!$N$10:$N$12,MATCH($V613,Lists!$L$10:$L$12,0)))</f>
        <v/>
      </c>
      <c r="X613" s="19"/>
      <c r="Y613" s="19"/>
      <c r="Z613" s="19"/>
      <c r="AA613" s="21"/>
      <c r="AB613" s="19"/>
      <c r="AC613" s="22" t="str">
        <f aca="true">IF(OR($U613="",$B613=""),"",IF($AA613&lt;&gt;"",$AA613-$B613,TODAY()-$B613))</f>
        <v/>
      </c>
      <c r="AD613" s="22" t="str">
        <f aca="true">IF($W613="","",IF($Y613="Closed",IF($AA613="","Closed",IF($AA613&lt;=$W613,"Closed on time","Closed late")),IF(TODAY()&gt;$W613,"Overdue","Within time")))</f>
        <v/>
      </c>
      <c r="AE613" s="6"/>
      <c r="AF613" s="19"/>
      <c r="AG613" s="19"/>
      <c r="AH613" s="19"/>
      <c r="AI613" s="19"/>
      <c r="AJ613" s="19"/>
    </row>
    <row r="614" customFormat="false" ht="15" hidden="false" customHeight="false" outlineLevel="0" collapsed="false">
      <c r="A614" s="22" t="str">
        <f aca="false">IF($C614="","","R"&amp;TEXT(ROW()-4,"00000"))</f>
        <v/>
      </c>
      <c r="B614" s="21"/>
      <c r="C614" s="19"/>
      <c r="D614" s="22" t="str">
        <f aca="false">IF($C614="","",IFERROR(INDEX(Asset_Register!$C$5:$C$1000,MATCH($C614,Asset_Register!$A$5:$A$1000,0)),"Not in register"))</f>
        <v/>
      </c>
      <c r="E614" s="22" t="str">
        <f aca="false">IF($C614="","",IFERROR(INDEX(Asset_Register!$D$5:$D$1000,MATCH($C614,Asset_Register!$A$5:$A$1000,0)),"Not in register"))</f>
        <v/>
      </c>
      <c r="F614" s="22" t="str">
        <f aca="false">IF($C614="","",IFERROR(INDEX(Asset_Register!$R$5:$R$1000,MATCH($C614,Asset_Register!$A$5:$A$1000,0)),"Not in register"))</f>
        <v/>
      </c>
      <c r="G614" s="22" t="str">
        <f aca="false">IF($C614="","",IFERROR(INDEX(Asset_Register!$Q$5:$Q$1000,MATCH($C614,Asset_Register!$A$5:$A$1000,0)),"Not in register"))</f>
        <v/>
      </c>
      <c r="H614" s="19"/>
      <c r="I614" s="19"/>
      <c r="J614" s="6"/>
      <c r="K614" s="19"/>
      <c r="L614" s="19"/>
      <c r="M614" s="19"/>
      <c r="N614" s="19"/>
      <c r="O614" s="19"/>
      <c r="P614" s="19"/>
      <c r="Q614" s="22" t="str">
        <f aca="false">IF($C614="","",IF($P614&lt;&gt;"",$P614,IF(AND(ISNUMBER($K614),ISNUMBER($M614),ISNUMBER($N614)),IF($O614="Lower is worse",IF($K614&lt;=$N614,"Danger",IF($K614&lt;=$M614,"Alert","OK")),IF($K614&gt;=$N614,"Danger",IF($K614&gt;=$M614,"Alert","OK"))),"Not set")))</f>
        <v/>
      </c>
      <c r="R614" s="22" t="str">
        <f aca="false">IF(OR($Q614="",$Q614="Not set"),"",MATCH($Q614,Lists!$F$2:$F$4,0)-1)</f>
        <v/>
      </c>
      <c r="S614" s="6"/>
      <c r="T614" s="6"/>
      <c r="U614" s="22" t="str">
        <f aca="false">IF(OR($Q614="",$Q614="OK",$Q614="Not set",NOT(ISNUMBER($G614))),"",ROUND($G614*IF($Q614="Danger",Lists!$M$15,Lists!$M$16),0))</f>
        <v/>
      </c>
      <c r="V614" s="22" t="str">
        <f aca="false">IF($U614="","",IF(OR($Q614="Danger",$U614&gt;=Lists!$M$10),"P1",IF($U614&gt;=Lists!$M$11,"P2","P3")))</f>
        <v/>
      </c>
      <c r="W614" s="24" t="str">
        <f aca="false">IF(OR($V614="",$B614=""),"",$B614+INDEX(Lists!$N$10:$N$12,MATCH($V614,Lists!$L$10:$L$12,0)))</f>
        <v/>
      </c>
      <c r="X614" s="19"/>
      <c r="Y614" s="19"/>
      <c r="Z614" s="19"/>
      <c r="AA614" s="21"/>
      <c r="AB614" s="19"/>
      <c r="AC614" s="22" t="str">
        <f aca="true">IF(OR($U614="",$B614=""),"",IF($AA614&lt;&gt;"",$AA614-$B614,TODAY()-$B614))</f>
        <v/>
      </c>
      <c r="AD614" s="22" t="str">
        <f aca="true">IF($W614="","",IF($Y614="Closed",IF($AA614="","Closed",IF($AA614&lt;=$W614,"Closed on time","Closed late")),IF(TODAY()&gt;$W614,"Overdue","Within time")))</f>
        <v/>
      </c>
      <c r="AE614" s="6"/>
      <c r="AF614" s="19"/>
      <c r="AG614" s="19"/>
      <c r="AH614" s="19"/>
      <c r="AI614" s="19"/>
      <c r="AJ614" s="19"/>
    </row>
    <row r="615" customFormat="false" ht="15" hidden="false" customHeight="false" outlineLevel="0" collapsed="false">
      <c r="A615" s="22" t="str">
        <f aca="false">IF($C615="","","R"&amp;TEXT(ROW()-4,"00000"))</f>
        <v/>
      </c>
      <c r="B615" s="21"/>
      <c r="C615" s="19"/>
      <c r="D615" s="22" t="str">
        <f aca="false">IF($C615="","",IFERROR(INDEX(Asset_Register!$C$5:$C$1000,MATCH($C615,Asset_Register!$A$5:$A$1000,0)),"Not in register"))</f>
        <v/>
      </c>
      <c r="E615" s="22" t="str">
        <f aca="false">IF($C615="","",IFERROR(INDEX(Asset_Register!$D$5:$D$1000,MATCH($C615,Asset_Register!$A$5:$A$1000,0)),"Not in register"))</f>
        <v/>
      </c>
      <c r="F615" s="22" t="str">
        <f aca="false">IF($C615="","",IFERROR(INDEX(Asset_Register!$R$5:$R$1000,MATCH($C615,Asset_Register!$A$5:$A$1000,0)),"Not in register"))</f>
        <v/>
      </c>
      <c r="G615" s="22" t="str">
        <f aca="false">IF($C615="","",IFERROR(INDEX(Asset_Register!$Q$5:$Q$1000,MATCH($C615,Asset_Register!$A$5:$A$1000,0)),"Not in register"))</f>
        <v/>
      </c>
      <c r="H615" s="19"/>
      <c r="I615" s="19"/>
      <c r="J615" s="6"/>
      <c r="K615" s="19"/>
      <c r="L615" s="19"/>
      <c r="M615" s="19"/>
      <c r="N615" s="19"/>
      <c r="O615" s="19"/>
      <c r="P615" s="19"/>
      <c r="Q615" s="22" t="str">
        <f aca="false">IF($C615="","",IF($P615&lt;&gt;"",$P615,IF(AND(ISNUMBER($K615),ISNUMBER($M615),ISNUMBER($N615)),IF($O615="Lower is worse",IF($K615&lt;=$N615,"Danger",IF($K615&lt;=$M615,"Alert","OK")),IF($K615&gt;=$N615,"Danger",IF($K615&gt;=$M615,"Alert","OK"))),"Not set")))</f>
        <v/>
      </c>
      <c r="R615" s="22" t="str">
        <f aca="false">IF(OR($Q615="",$Q615="Not set"),"",MATCH($Q615,Lists!$F$2:$F$4,0)-1)</f>
        <v/>
      </c>
      <c r="S615" s="6"/>
      <c r="T615" s="6"/>
      <c r="U615" s="22" t="str">
        <f aca="false">IF(OR($Q615="",$Q615="OK",$Q615="Not set",NOT(ISNUMBER($G615))),"",ROUND($G615*IF($Q615="Danger",Lists!$M$15,Lists!$M$16),0))</f>
        <v/>
      </c>
      <c r="V615" s="22" t="str">
        <f aca="false">IF($U615="","",IF(OR($Q615="Danger",$U615&gt;=Lists!$M$10),"P1",IF($U615&gt;=Lists!$M$11,"P2","P3")))</f>
        <v/>
      </c>
      <c r="W615" s="24" t="str">
        <f aca="false">IF(OR($V615="",$B615=""),"",$B615+INDEX(Lists!$N$10:$N$12,MATCH($V615,Lists!$L$10:$L$12,0)))</f>
        <v/>
      </c>
      <c r="X615" s="19"/>
      <c r="Y615" s="19"/>
      <c r="Z615" s="19"/>
      <c r="AA615" s="21"/>
      <c r="AB615" s="19"/>
      <c r="AC615" s="22" t="str">
        <f aca="true">IF(OR($U615="",$B615=""),"",IF($AA615&lt;&gt;"",$AA615-$B615,TODAY()-$B615))</f>
        <v/>
      </c>
      <c r="AD615" s="22" t="str">
        <f aca="true">IF($W615="","",IF($Y615="Closed",IF($AA615="","Closed",IF($AA615&lt;=$W615,"Closed on time","Closed late")),IF(TODAY()&gt;$W615,"Overdue","Within time")))</f>
        <v/>
      </c>
      <c r="AE615" s="6"/>
      <c r="AF615" s="19"/>
      <c r="AG615" s="19"/>
      <c r="AH615" s="19"/>
      <c r="AI615" s="19"/>
      <c r="AJ615" s="19"/>
    </row>
    <row r="616" customFormat="false" ht="15" hidden="false" customHeight="false" outlineLevel="0" collapsed="false">
      <c r="A616" s="22" t="str">
        <f aca="false">IF($C616="","","R"&amp;TEXT(ROW()-4,"00000"))</f>
        <v/>
      </c>
      <c r="B616" s="21"/>
      <c r="C616" s="19"/>
      <c r="D616" s="22" t="str">
        <f aca="false">IF($C616="","",IFERROR(INDEX(Asset_Register!$C$5:$C$1000,MATCH($C616,Asset_Register!$A$5:$A$1000,0)),"Not in register"))</f>
        <v/>
      </c>
      <c r="E616" s="22" t="str">
        <f aca="false">IF($C616="","",IFERROR(INDEX(Asset_Register!$D$5:$D$1000,MATCH($C616,Asset_Register!$A$5:$A$1000,0)),"Not in register"))</f>
        <v/>
      </c>
      <c r="F616" s="22" t="str">
        <f aca="false">IF($C616="","",IFERROR(INDEX(Asset_Register!$R$5:$R$1000,MATCH($C616,Asset_Register!$A$5:$A$1000,0)),"Not in register"))</f>
        <v/>
      </c>
      <c r="G616" s="22" t="str">
        <f aca="false">IF($C616="","",IFERROR(INDEX(Asset_Register!$Q$5:$Q$1000,MATCH($C616,Asset_Register!$A$5:$A$1000,0)),"Not in register"))</f>
        <v/>
      </c>
      <c r="H616" s="19"/>
      <c r="I616" s="19"/>
      <c r="J616" s="6"/>
      <c r="K616" s="19"/>
      <c r="L616" s="19"/>
      <c r="M616" s="19"/>
      <c r="N616" s="19"/>
      <c r="O616" s="19"/>
      <c r="P616" s="19"/>
      <c r="Q616" s="22" t="str">
        <f aca="false">IF($C616="","",IF($P616&lt;&gt;"",$P616,IF(AND(ISNUMBER($K616),ISNUMBER($M616),ISNUMBER($N616)),IF($O616="Lower is worse",IF($K616&lt;=$N616,"Danger",IF($K616&lt;=$M616,"Alert","OK")),IF($K616&gt;=$N616,"Danger",IF($K616&gt;=$M616,"Alert","OK"))),"Not set")))</f>
        <v/>
      </c>
      <c r="R616" s="22" t="str">
        <f aca="false">IF(OR($Q616="",$Q616="Not set"),"",MATCH($Q616,Lists!$F$2:$F$4,0)-1)</f>
        <v/>
      </c>
      <c r="S616" s="6"/>
      <c r="T616" s="6"/>
      <c r="U616" s="22" t="str">
        <f aca="false">IF(OR($Q616="",$Q616="OK",$Q616="Not set",NOT(ISNUMBER($G616))),"",ROUND($G616*IF($Q616="Danger",Lists!$M$15,Lists!$M$16),0))</f>
        <v/>
      </c>
      <c r="V616" s="22" t="str">
        <f aca="false">IF($U616="","",IF(OR($Q616="Danger",$U616&gt;=Lists!$M$10),"P1",IF($U616&gt;=Lists!$M$11,"P2","P3")))</f>
        <v/>
      </c>
      <c r="W616" s="24" t="str">
        <f aca="false">IF(OR($V616="",$B616=""),"",$B616+INDEX(Lists!$N$10:$N$12,MATCH($V616,Lists!$L$10:$L$12,0)))</f>
        <v/>
      </c>
      <c r="X616" s="19"/>
      <c r="Y616" s="19"/>
      <c r="Z616" s="19"/>
      <c r="AA616" s="21"/>
      <c r="AB616" s="19"/>
      <c r="AC616" s="22" t="str">
        <f aca="true">IF(OR($U616="",$B616=""),"",IF($AA616&lt;&gt;"",$AA616-$B616,TODAY()-$B616))</f>
        <v/>
      </c>
      <c r="AD616" s="22" t="str">
        <f aca="true">IF($W616="","",IF($Y616="Closed",IF($AA616="","Closed",IF($AA616&lt;=$W616,"Closed on time","Closed late")),IF(TODAY()&gt;$W616,"Overdue","Within time")))</f>
        <v/>
      </c>
      <c r="AE616" s="6"/>
      <c r="AF616" s="19"/>
      <c r="AG616" s="19"/>
      <c r="AH616" s="19"/>
      <c r="AI616" s="19"/>
      <c r="AJ616" s="19"/>
    </row>
    <row r="617" customFormat="false" ht="15" hidden="false" customHeight="false" outlineLevel="0" collapsed="false">
      <c r="A617" s="22" t="str">
        <f aca="false">IF($C617="","","R"&amp;TEXT(ROW()-4,"00000"))</f>
        <v/>
      </c>
      <c r="B617" s="21"/>
      <c r="C617" s="19"/>
      <c r="D617" s="22" t="str">
        <f aca="false">IF($C617="","",IFERROR(INDEX(Asset_Register!$C$5:$C$1000,MATCH($C617,Asset_Register!$A$5:$A$1000,0)),"Not in register"))</f>
        <v/>
      </c>
      <c r="E617" s="22" t="str">
        <f aca="false">IF($C617="","",IFERROR(INDEX(Asset_Register!$D$5:$D$1000,MATCH($C617,Asset_Register!$A$5:$A$1000,0)),"Not in register"))</f>
        <v/>
      </c>
      <c r="F617" s="22" t="str">
        <f aca="false">IF($C617="","",IFERROR(INDEX(Asset_Register!$R$5:$R$1000,MATCH($C617,Asset_Register!$A$5:$A$1000,0)),"Not in register"))</f>
        <v/>
      </c>
      <c r="G617" s="22" t="str">
        <f aca="false">IF($C617="","",IFERROR(INDEX(Asset_Register!$Q$5:$Q$1000,MATCH($C617,Asset_Register!$A$5:$A$1000,0)),"Not in register"))</f>
        <v/>
      </c>
      <c r="H617" s="19"/>
      <c r="I617" s="19"/>
      <c r="J617" s="6"/>
      <c r="K617" s="19"/>
      <c r="L617" s="19"/>
      <c r="M617" s="19"/>
      <c r="N617" s="19"/>
      <c r="O617" s="19"/>
      <c r="P617" s="19"/>
      <c r="Q617" s="22" t="str">
        <f aca="false">IF($C617="","",IF($P617&lt;&gt;"",$P617,IF(AND(ISNUMBER($K617),ISNUMBER($M617),ISNUMBER($N617)),IF($O617="Lower is worse",IF($K617&lt;=$N617,"Danger",IF($K617&lt;=$M617,"Alert","OK")),IF($K617&gt;=$N617,"Danger",IF($K617&gt;=$M617,"Alert","OK"))),"Not set")))</f>
        <v/>
      </c>
      <c r="R617" s="22" t="str">
        <f aca="false">IF(OR($Q617="",$Q617="Not set"),"",MATCH($Q617,Lists!$F$2:$F$4,0)-1)</f>
        <v/>
      </c>
      <c r="S617" s="6"/>
      <c r="T617" s="6"/>
      <c r="U617" s="22" t="str">
        <f aca="false">IF(OR($Q617="",$Q617="OK",$Q617="Not set",NOT(ISNUMBER($G617))),"",ROUND($G617*IF($Q617="Danger",Lists!$M$15,Lists!$M$16),0))</f>
        <v/>
      </c>
      <c r="V617" s="22" t="str">
        <f aca="false">IF($U617="","",IF(OR($Q617="Danger",$U617&gt;=Lists!$M$10),"P1",IF($U617&gt;=Lists!$M$11,"P2","P3")))</f>
        <v/>
      </c>
      <c r="W617" s="24" t="str">
        <f aca="false">IF(OR($V617="",$B617=""),"",$B617+INDEX(Lists!$N$10:$N$12,MATCH($V617,Lists!$L$10:$L$12,0)))</f>
        <v/>
      </c>
      <c r="X617" s="19"/>
      <c r="Y617" s="19"/>
      <c r="Z617" s="19"/>
      <c r="AA617" s="21"/>
      <c r="AB617" s="19"/>
      <c r="AC617" s="22" t="str">
        <f aca="true">IF(OR($U617="",$B617=""),"",IF($AA617&lt;&gt;"",$AA617-$B617,TODAY()-$B617))</f>
        <v/>
      </c>
      <c r="AD617" s="22" t="str">
        <f aca="true">IF($W617="","",IF($Y617="Closed",IF($AA617="","Closed",IF($AA617&lt;=$W617,"Closed on time","Closed late")),IF(TODAY()&gt;$W617,"Overdue","Within time")))</f>
        <v/>
      </c>
      <c r="AE617" s="6"/>
      <c r="AF617" s="19"/>
      <c r="AG617" s="19"/>
      <c r="AH617" s="19"/>
      <c r="AI617" s="19"/>
      <c r="AJ617" s="19"/>
    </row>
    <row r="618" customFormat="false" ht="15" hidden="false" customHeight="false" outlineLevel="0" collapsed="false">
      <c r="A618" s="22" t="str">
        <f aca="false">IF($C618="","","R"&amp;TEXT(ROW()-4,"00000"))</f>
        <v/>
      </c>
      <c r="B618" s="21"/>
      <c r="C618" s="19"/>
      <c r="D618" s="22" t="str">
        <f aca="false">IF($C618="","",IFERROR(INDEX(Asset_Register!$C$5:$C$1000,MATCH($C618,Asset_Register!$A$5:$A$1000,0)),"Not in register"))</f>
        <v/>
      </c>
      <c r="E618" s="22" t="str">
        <f aca="false">IF($C618="","",IFERROR(INDEX(Asset_Register!$D$5:$D$1000,MATCH($C618,Asset_Register!$A$5:$A$1000,0)),"Not in register"))</f>
        <v/>
      </c>
      <c r="F618" s="22" t="str">
        <f aca="false">IF($C618="","",IFERROR(INDEX(Asset_Register!$R$5:$R$1000,MATCH($C618,Asset_Register!$A$5:$A$1000,0)),"Not in register"))</f>
        <v/>
      </c>
      <c r="G618" s="22" t="str">
        <f aca="false">IF($C618="","",IFERROR(INDEX(Asset_Register!$Q$5:$Q$1000,MATCH($C618,Asset_Register!$A$5:$A$1000,0)),"Not in register"))</f>
        <v/>
      </c>
      <c r="H618" s="19"/>
      <c r="I618" s="19"/>
      <c r="J618" s="6"/>
      <c r="K618" s="19"/>
      <c r="L618" s="19"/>
      <c r="M618" s="19"/>
      <c r="N618" s="19"/>
      <c r="O618" s="19"/>
      <c r="P618" s="19"/>
      <c r="Q618" s="22" t="str">
        <f aca="false">IF($C618="","",IF($P618&lt;&gt;"",$P618,IF(AND(ISNUMBER($K618),ISNUMBER($M618),ISNUMBER($N618)),IF($O618="Lower is worse",IF($K618&lt;=$N618,"Danger",IF($K618&lt;=$M618,"Alert","OK")),IF($K618&gt;=$N618,"Danger",IF($K618&gt;=$M618,"Alert","OK"))),"Not set")))</f>
        <v/>
      </c>
      <c r="R618" s="22" t="str">
        <f aca="false">IF(OR($Q618="",$Q618="Not set"),"",MATCH($Q618,Lists!$F$2:$F$4,0)-1)</f>
        <v/>
      </c>
      <c r="S618" s="6"/>
      <c r="T618" s="6"/>
      <c r="U618" s="22" t="str">
        <f aca="false">IF(OR($Q618="",$Q618="OK",$Q618="Not set",NOT(ISNUMBER($G618))),"",ROUND($G618*IF($Q618="Danger",Lists!$M$15,Lists!$M$16),0))</f>
        <v/>
      </c>
      <c r="V618" s="22" t="str">
        <f aca="false">IF($U618="","",IF(OR($Q618="Danger",$U618&gt;=Lists!$M$10),"P1",IF($U618&gt;=Lists!$M$11,"P2","P3")))</f>
        <v/>
      </c>
      <c r="W618" s="24" t="str">
        <f aca="false">IF(OR($V618="",$B618=""),"",$B618+INDEX(Lists!$N$10:$N$12,MATCH($V618,Lists!$L$10:$L$12,0)))</f>
        <v/>
      </c>
      <c r="X618" s="19"/>
      <c r="Y618" s="19"/>
      <c r="Z618" s="19"/>
      <c r="AA618" s="21"/>
      <c r="AB618" s="19"/>
      <c r="AC618" s="22" t="str">
        <f aca="true">IF(OR($U618="",$B618=""),"",IF($AA618&lt;&gt;"",$AA618-$B618,TODAY()-$B618))</f>
        <v/>
      </c>
      <c r="AD618" s="22" t="str">
        <f aca="true">IF($W618="","",IF($Y618="Closed",IF($AA618="","Closed",IF($AA618&lt;=$W618,"Closed on time","Closed late")),IF(TODAY()&gt;$W618,"Overdue","Within time")))</f>
        <v/>
      </c>
      <c r="AE618" s="6"/>
      <c r="AF618" s="19"/>
      <c r="AG618" s="19"/>
      <c r="AH618" s="19"/>
      <c r="AI618" s="19"/>
      <c r="AJ618" s="19"/>
    </row>
    <row r="619" customFormat="false" ht="15" hidden="false" customHeight="false" outlineLevel="0" collapsed="false">
      <c r="A619" s="22" t="str">
        <f aca="false">IF($C619="","","R"&amp;TEXT(ROW()-4,"00000"))</f>
        <v/>
      </c>
      <c r="B619" s="21"/>
      <c r="C619" s="19"/>
      <c r="D619" s="22" t="str">
        <f aca="false">IF($C619="","",IFERROR(INDEX(Asset_Register!$C$5:$C$1000,MATCH($C619,Asset_Register!$A$5:$A$1000,0)),"Not in register"))</f>
        <v/>
      </c>
      <c r="E619" s="22" t="str">
        <f aca="false">IF($C619="","",IFERROR(INDEX(Asset_Register!$D$5:$D$1000,MATCH($C619,Asset_Register!$A$5:$A$1000,0)),"Not in register"))</f>
        <v/>
      </c>
      <c r="F619" s="22" t="str">
        <f aca="false">IF($C619="","",IFERROR(INDEX(Asset_Register!$R$5:$R$1000,MATCH($C619,Asset_Register!$A$5:$A$1000,0)),"Not in register"))</f>
        <v/>
      </c>
      <c r="G619" s="22" t="str">
        <f aca="false">IF($C619="","",IFERROR(INDEX(Asset_Register!$Q$5:$Q$1000,MATCH($C619,Asset_Register!$A$5:$A$1000,0)),"Not in register"))</f>
        <v/>
      </c>
      <c r="H619" s="19"/>
      <c r="I619" s="19"/>
      <c r="J619" s="6"/>
      <c r="K619" s="19"/>
      <c r="L619" s="19"/>
      <c r="M619" s="19"/>
      <c r="N619" s="19"/>
      <c r="O619" s="19"/>
      <c r="P619" s="19"/>
      <c r="Q619" s="22" t="str">
        <f aca="false">IF($C619="","",IF($P619&lt;&gt;"",$P619,IF(AND(ISNUMBER($K619),ISNUMBER($M619),ISNUMBER($N619)),IF($O619="Lower is worse",IF($K619&lt;=$N619,"Danger",IF($K619&lt;=$M619,"Alert","OK")),IF($K619&gt;=$N619,"Danger",IF($K619&gt;=$M619,"Alert","OK"))),"Not set")))</f>
        <v/>
      </c>
      <c r="R619" s="22" t="str">
        <f aca="false">IF(OR($Q619="",$Q619="Not set"),"",MATCH($Q619,Lists!$F$2:$F$4,0)-1)</f>
        <v/>
      </c>
      <c r="S619" s="6"/>
      <c r="T619" s="6"/>
      <c r="U619" s="22" t="str">
        <f aca="false">IF(OR($Q619="",$Q619="OK",$Q619="Not set",NOT(ISNUMBER($G619))),"",ROUND($G619*IF($Q619="Danger",Lists!$M$15,Lists!$M$16),0))</f>
        <v/>
      </c>
      <c r="V619" s="22" t="str">
        <f aca="false">IF($U619="","",IF(OR($Q619="Danger",$U619&gt;=Lists!$M$10),"P1",IF($U619&gt;=Lists!$M$11,"P2","P3")))</f>
        <v/>
      </c>
      <c r="W619" s="24" t="str">
        <f aca="false">IF(OR($V619="",$B619=""),"",$B619+INDEX(Lists!$N$10:$N$12,MATCH($V619,Lists!$L$10:$L$12,0)))</f>
        <v/>
      </c>
      <c r="X619" s="19"/>
      <c r="Y619" s="19"/>
      <c r="Z619" s="19"/>
      <c r="AA619" s="21"/>
      <c r="AB619" s="19"/>
      <c r="AC619" s="22" t="str">
        <f aca="true">IF(OR($U619="",$B619=""),"",IF($AA619&lt;&gt;"",$AA619-$B619,TODAY()-$B619))</f>
        <v/>
      </c>
      <c r="AD619" s="22" t="str">
        <f aca="true">IF($W619="","",IF($Y619="Closed",IF($AA619="","Closed",IF($AA619&lt;=$W619,"Closed on time","Closed late")),IF(TODAY()&gt;$W619,"Overdue","Within time")))</f>
        <v/>
      </c>
      <c r="AE619" s="6"/>
      <c r="AF619" s="19"/>
      <c r="AG619" s="19"/>
      <c r="AH619" s="19"/>
      <c r="AI619" s="19"/>
      <c r="AJ619" s="19"/>
    </row>
    <row r="620" customFormat="false" ht="15" hidden="false" customHeight="false" outlineLevel="0" collapsed="false">
      <c r="A620" s="22" t="str">
        <f aca="false">IF($C620="","","R"&amp;TEXT(ROW()-4,"00000"))</f>
        <v/>
      </c>
      <c r="B620" s="21"/>
      <c r="C620" s="19"/>
      <c r="D620" s="22" t="str">
        <f aca="false">IF($C620="","",IFERROR(INDEX(Asset_Register!$C$5:$C$1000,MATCH($C620,Asset_Register!$A$5:$A$1000,0)),"Not in register"))</f>
        <v/>
      </c>
      <c r="E620" s="22" t="str">
        <f aca="false">IF($C620="","",IFERROR(INDEX(Asset_Register!$D$5:$D$1000,MATCH($C620,Asset_Register!$A$5:$A$1000,0)),"Not in register"))</f>
        <v/>
      </c>
      <c r="F620" s="22" t="str">
        <f aca="false">IF($C620="","",IFERROR(INDEX(Asset_Register!$R$5:$R$1000,MATCH($C620,Asset_Register!$A$5:$A$1000,0)),"Not in register"))</f>
        <v/>
      </c>
      <c r="G620" s="22" t="str">
        <f aca="false">IF($C620="","",IFERROR(INDEX(Asset_Register!$Q$5:$Q$1000,MATCH($C620,Asset_Register!$A$5:$A$1000,0)),"Not in register"))</f>
        <v/>
      </c>
      <c r="H620" s="19"/>
      <c r="I620" s="19"/>
      <c r="J620" s="6"/>
      <c r="K620" s="19"/>
      <c r="L620" s="19"/>
      <c r="M620" s="19"/>
      <c r="N620" s="19"/>
      <c r="O620" s="19"/>
      <c r="P620" s="19"/>
      <c r="Q620" s="22" t="str">
        <f aca="false">IF($C620="","",IF($P620&lt;&gt;"",$P620,IF(AND(ISNUMBER($K620),ISNUMBER($M620),ISNUMBER($N620)),IF($O620="Lower is worse",IF($K620&lt;=$N620,"Danger",IF($K620&lt;=$M620,"Alert","OK")),IF($K620&gt;=$N620,"Danger",IF($K620&gt;=$M620,"Alert","OK"))),"Not set")))</f>
        <v/>
      </c>
      <c r="R620" s="22" t="str">
        <f aca="false">IF(OR($Q620="",$Q620="Not set"),"",MATCH($Q620,Lists!$F$2:$F$4,0)-1)</f>
        <v/>
      </c>
      <c r="S620" s="6"/>
      <c r="T620" s="6"/>
      <c r="U620" s="22" t="str">
        <f aca="false">IF(OR($Q620="",$Q620="OK",$Q620="Not set",NOT(ISNUMBER($G620))),"",ROUND($G620*IF($Q620="Danger",Lists!$M$15,Lists!$M$16),0))</f>
        <v/>
      </c>
      <c r="V620" s="22" t="str">
        <f aca="false">IF($U620="","",IF(OR($Q620="Danger",$U620&gt;=Lists!$M$10),"P1",IF($U620&gt;=Lists!$M$11,"P2","P3")))</f>
        <v/>
      </c>
      <c r="W620" s="24" t="str">
        <f aca="false">IF(OR($V620="",$B620=""),"",$B620+INDEX(Lists!$N$10:$N$12,MATCH($V620,Lists!$L$10:$L$12,0)))</f>
        <v/>
      </c>
      <c r="X620" s="19"/>
      <c r="Y620" s="19"/>
      <c r="Z620" s="19"/>
      <c r="AA620" s="21"/>
      <c r="AB620" s="19"/>
      <c r="AC620" s="22" t="str">
        <f aca="true">IF(OR($U620="",$B620=""),"",IF($AA620&lt;&gt;"",$AA620-$B620,TODAY()-$B620))</f>
        <v/>
      </c>
      <c r="AD620" s="22" t="str">
        <f aca="true">IF($W620="","",IF($Y620="Closed",IF($AA620="","Closed",IF($AA620&lt;=$W620,"Closed on time","Closed late")),IF(TODAY()&gt;$W620,"Overdue","Within time")))</f>
        <v/>
      </c>
      <c r="AE620" s="6"/>
      <c r="AF620" s="19"/>
      <c r="AG620" s="19"/>
      <c r="AH620" s="19"/>
      <c r="AI620" s="19"/>
      <c r="AJ620" s="19"/>
    </row>
    <row r="621" customFormat="false" ht="15" hidden="false" customHeight="false" outlineLevel="0" collapsed="false">
      <c r="A621" s="22" t="str">
        <f aca="false">IF($C621="","","R"&amp;TEXT(ROW()-4,"00000"))</f>
        <v/>
      </c>
      <c r="B621" s="21"/>
      <c r="C621" s="19"/>
      <c r="D621" s="22" t="str">
        <f aca="false">IF($C621="","",IFERROR(INDEX(Asset_Register!$C$5:$C$1000,MATCH($C621,Asset_Register!$A$5:$A$1000,0)),"Not in register"))</f>
        <v/>
      </c>
      <c r="E621" s="22" t="str">
        <f aca="false">IF($C621="","",IFERROR(INDEX(Asset_Register!$D$5:$D$1000,MATCH($C621,Asset_Register!$A$5:$A$1000,0)),"Not in register"))</f>
        <v/>
      </c>
      <c r="F621" s="22" t="str">
        <f aca="false">IF($C621="","",IFERROR(INDEX(Asset_Register!$R$5:$R$1000,MATCH($C621,Asset_Register!$A$5:$A$1000,0)),"Not in register"))</f>
        <v/>
      </c>
      <c r="G621" s="22" t="str">
        <f aca="false">IF($C621="","",IFERROR(INDEX(Asset_Register!$Q$5:$Q$1000,MATCH($C621,Asset_Register!$A$5:$A$1000,0)),"Not in register"))</f>
        <v/>
      </c>
      <c r="H621" s="19"/>
      <c r="I621" s="19"/>
      <c r="J621" s="6"/>
      <c r="K621" s="19"/>
      <c r="L621" s="19"/>
      <c r="M621" s="19"/>
      <c r="N621" s="19"/>
      <c r="O621" s="19"/>
      <c r="P621" s="19"/>
      <c r="Q621" s="22" t="str">
        <f aca="false">IF($C621="","",IF($P621&lt;&gt;"",$P621,IF(AND(ISNUMBER($K621),ISNUMBER($M621),ISNUMBER($N621)),IF($O621="Lower is worse",IF($K621&lt;=$N621,"Danger",IF($K621&lt;=$M621,"Alert","OK")),IF($K621&gt;=$N621,"Danger",IF($K621&gt;=$M621,"Alert","OK"))),"Not set")))</f>
        <v/>
      </c>
      <c r="R621" s="22" t="str">
        <f aca="false">IF(OR($Q621="",$Q621="Not set"),"",MATCH($Q621,Lists!$F$2:$F$4,0)-1)</f>
        <v/>
      </c>
      <c r="S621" s="6"/>
      <c r="T621" s="6"/>
      <c r="U621" s="22" t="str">
        <f aca="false">IF(OR($Q621="",$Q621="OK",$Q621="Not set",NOT(ISNUMBER($G621))),"",ROUND($G621*IF($Q621="Danger",Lists!$M$15,Lists!$M$16),0))</f>
        <v/>
      </c>
      <c r="V621" s="22" t="str">
        <f aca="false">IF($U621="","",IF(OR($Q621="Danger",$U621&gt;=Lists!$M$10),"P1",IF($U621&gt;=Lists!$M$11,"P2","P3")))</f>
        <v/>
      </c>
      <c r="W621" s="24" t="str">
        <f aca="false">IF(OR($V621="",$B621=""),"",$B621+INDEX(Lists!$N$10:$N$12,MATCH($V621,Lists!$L$10:$L$12,0)))</f>
        <v/>
      </c>
      <c r="X621" s="19"/>
      <c r="Y621" s="19"/>
      <c r="Z621" s="19"/>
      <c r="AA621" s="21"/>
      <c r="AB621" s="19"/>
      <c r="AC621" s="22" t="str">
        <f aca="true">IF(OR($U621="",$B621=""),"",IF($AA621&lt;&gt;"",$AA621-$B621,TODAY()-$B621))</f>
        <v/>
      </c>
      <c r="AD621" s="22" t="str">
        <f aca="true">IF($W621="","",IF($Y621="Closed",IF($AA621="","Closed",IF($AA621&lt;=$W621,"Closed on time","Closed late")),IF(TODAY()&gt;$W621,"Overdue","Within time")))</f>
        <v/>
      </c>
      <c r="AE621" s="6"/>
      <c r="AF621" s="19"/>
      <c r="AG621" s="19"/>
      <c r="AH621" s="19"/>
      <c r="AI621" s="19"/>
      <c r="AJ621" s="19"/>
    </row>
    <row r="622" customFormat="false" ht="15" hidden="false" customHeight="false" outlineLevel="0" collapsed="false">
      <c r="A622" s="22" t="str">
        <f aca="false">IF($C622="","","R"&amp;TEXT(ROW()-4,"00000"))</f>
        <v/>
      </c>
      <c r="B622" s="21"/>
      <c r="C622" s="19"/>
      <c r="D622" s="22" t="str">
        <f aca="false">IF($C622="","",IFERROR(INDEX(Asset_Register!$C$5:$C$1000,MATCH($C622,Asset_Register!$A$5:$A$1000,0)),"Not in register"))</f>
        <v/>
      </c>
      <c r="E622" s="22" t="str">
        <f aca="false">IF($C622="","",IFERROR(INDEX(Asset_Register!$D$5:$D$1000,MATCH($C622,Asset_Register!$A$5:$A$1000,0)),"Not in register"))</f>
        <v/>
      </c>
      <c r="F622" s="22" t="str">
        <f aca="false">IF($C622="","",IFERROR(INDEX(Asset_Register!$R$5:$R$1000,MATCH($C622,Asset_Register!$A$5:$A$1000,0)),"Not in register"))</f>
        <v/>
      </c>
      <c r="G622" s="22" t="str">
        <f aca="false">IF($C622="","",IFERROR(INDEX(Asset_Register!$Q$5:$Q$1000,MATCH($C622,Asset_Register!$A$5:$A$1000,0)),"Not in register"))</f>
        <v/>
      </c>
      <c r="H622" s="19"/>
      <c r="I622" s="19"/>
      <c r="J622" s="6"/>
      <c r="K622" s="19"/>
      <c r="L622" s="19"/>
      <c r="M622" s="19"/>
      <c r="N622" s="19"/>
      <c r="O622" s="19"/>
      <c r="P622" s="19"/>
      <c r="Q622" s="22" t="str">
        <f aca="false">IF($C622="","",IF($P622&lt;&gt;"",$P622,IF(AND(ISNUMBER($K622),ISNUMBER($M622),ISNUMBER($N622)),IF($O622="Lower is worse",IF($K622&lt;=$N622,"Danger",IF($K622&lt;=$M622,"Alert","OK")),IF($K622&gt;=$N622,"Danger",IF($K622&gt;=$M622,"Alert","OK"))),"Not set")))</f>
        <v/>
      </c>
      <c r="R622" s="22" t="str">
        <f aca="false">IF(OR($Q622="",$Q622="Not set"),"",MATCH($Q622,Lists!$F$2:$F$4,0)-1)</f>
        <v/>
      </c>
      <c r="S622" s="6"/>
      <c r="T622" s="6"/>
      <c r="U622" s="22" t="str">
        <f aca="false">IF(OR($Q622="",$Q622="OK",$Q622="Not set",NOT(ISNUMBER($G622))),"",ROUND($G622*IF($Q622="Danger",Lists!$M$15,Lists!$M$16),0))</f>
        <v/>
      </c>
      <c r="V622" s="22" t="str">
        <f aca="false">IF($U622="","",IF(OR($Q622="Danger",$U622&gt;=Lists!$M$10),"P1",IF($U622&gt;=Lists!$M$11,"P2","P3")))</f>
        <v/>
      </c>
      <c r="W622" s="24" t="str">
        <f aca="false">IF(OR($V622="",$B622=""),"",$B622+INDEX(Lists!$N$10:$N$12,MATCH($V622,Lists!$L$10:$L$12,0)))</f>
        <v/>
      </c>
      <c r="X622" s="19"/>
      <c r="Y622" s="19"/>
      <c r="Z622" s="19"/>
      <c r="AA622" s="21"/>
      <c r="AB622" s="19"/>
      <c r="AC622" s="22" t="str">
        <f aca="true">IF(OR($U622="",$B622=""),"",IF($AA622&lt;&gt;"",$AA622-$B622,TODAY()-$B622))</f>
        <v/>
      </c>
      <c r="AD622" s="22" t="str">
        <f aca="true">IF($W622="","",IF($Y622="Closed",IF($AA622="","Closed",IF($AA622&lt;=$W622,"Closed on time","Closed late")),IF(TODAY()&gt;$W622,"Overdue","Within time")))</f>
        <v/>
      </c>
      <c r="AE622" s="6"/>
      <c r="AF622" s="19"/>
      <c r="AG622" s="19"/>
      <c r="AH622" s="19"/>
      <c r="AI622" s="19"/>
      <c r="AJ622" s="19"/>
    </row>
    <row r="623" customFormat="false" ht="15" hidden="false" customHeight="false" outlineLevel="0" collapsed="false">
      <c r="A623" s="22" t="str">
        <f aca="false">IF($C623="","","R"&amp;TEXT(ROW()-4,"00000"))</f>
        <v/>
      </c>
      <c r="B623" s="21"/>
      <c r="C623" s="19"/>
      <c r="D623" s="22" t="str">
        <f aca="false">IF($C623="","",IFERROR(INDEX(Asset_Register!$C$5:$C$1000,MATCH($C623,Asset_Register!$A$5:$A$1000,0)),"Not in register"))</f>
        <v/>
      </c>
      <c r="E623" s="22" t="str">
        <f aca="false">IF($C623="","",IFERROR(INDEX(Asset_Register!$D$5:$D$1000,MATCH($C623,Asset_Register!$A$5:$A$1000,0)),"Not in register"))</f>
        <v/>
      </c>
      <c r="F623" s="22" t="str">
        <f aca="false">IF($C623="","",IFERROR(INDEX(Asset_Register!$R$5:$R$1000,MATCH($C623,Asset_Register!$A$5:$A$1000,0)),"Not in register"))</f>
        <v/>
      </c>
      <c r="G623" s="22" t="str">
        <f aca="false">IF($C623="","",IFERROR(INDEX(Asset_Register!$Q$5:$Q$1000,MATCH($C623,Asset_Register!$A$5:$A$1000,0)),"Not in register"))</f>
        <v/>
      </c>
      <c r="H623" s="19"/>
      <c r="I623" s="19"/>
      <c r="J623" s="6"/>
      <c r="K623" s="19"/>
      <c r="L623" s="19"/>
      <c r="M623" s="19"/>
      <c r="N623" s="19"/>
      <c r="O623" s="19"/>
      <c r="P623" s="19"/>
      <c r="Q623" s="22" t="str">
        <f aca="false">IF($C623="","",IF($P623&lt;&gt;"",$P623,IF(AND(ISNUMBER($K623),ISNUMBER($M623),ISNUMBER($N623)),IF($O623="Lower is worse",IF($K623&lt;=$N623,"Danger",IF($K623&lt;=$M623,"Alert","OK")),IF($K623&gt;=$N623,"Danger",IF($K623&gt;=$M623,"Alert","OK"))),"Not set")))</f>
        <v/>
      </c>
      <c r="R623" s="22" t="str">
        <f aca="false">IF(OR($Q623="",$Q623="Not set"),"",MATCH($Q623,Lists!$F$2:$F$4,0)-1)</f>
        <v/>
      </c>
      <c r="S623" s="6"/>
      <c r="T623" s="6"/>
      <c r="U623" s="22" t="str">
        <f aca="false">IF(OR($Q623="",$Q623="OK",$Q623="Not set",NOT(ISNUMBER($G623))),"",ROUND($G623*IF($Q623="Danger",Lists!$M$15,Lists!$M$16),0))</f>
        <v/>
      </c>
      <c r="V623" s="22" t="str">
        <f aca="false">IF($U623="","",IF(OR($Q623="Danger",$U623&gt;=Lists!$M$10),"P1",IF($U623&gt;=Lists!$M$11,"P2","P3")))</f>
        <v/>
      </c>
      <c r="W623" s="24" t="str">
        <f aca="false">IF(OR($V623="",$B623=""),"",$B623+INDEX(Lists!$N$10:$N$12,MATCH($V623,Lists!$L$10:$L$12,0)))</f>
        <v/>
      </c>
      <c r="X623" s="19"/>
      <c r="Y623" s="19"/>
      <c r="Z623" s="19"/>
      <c r="AA623" s="21"/>
      <c r="AB623" s="19"/>
      <c r="AC623" s="22" t="str">
        <f aca="true">IF(OR($U623="",$B623=""),"",IF($AA623&lt;&gt;"",$AA623-$B623,TODAY()-$B623))</f>
        <v/>
      </c>
      <c r="AD623" s="22" t="str">
        <f aca="true">IF($W623="","",IF($Y623="Closed",IF($AA623="","Closed",IF($AA623&lt;=$W623,"Closed on time","Closed late")),IF(TODAY()&gt;$W623,"Overdue","Within time")))</f>
        <v/>
      </c>
      <c r="AE623" s="6"/>
      <c r="AF623" s="19"/>
      <c r="AG623" s="19"/>
      <c r="AH623" s="19"/>
      <c r="AI623" s="19"/>
      <c r="AJ623" s="19"/>
    </row>
    <row r="624" customFormat="false" ht="15" hidden="false" customHeight="false" outlineLevel="0" collapsed="false">
      <c r="A624" s="22" t="str">
        <f aca="false">IF($C624="","","R"&amp;TEXT(ROW()-4,"00000"))</f>
        <v/>
      </c>
      <c r="B624" s="21"/>
      <c r="C624" s="19"/>
      <c r="D624" s="22" t="str">
        <f aca="false">IF($C624="","",IFERROR(INDEX(Asset_Register!$C$5:$C$1000,MATCH($C624,Asset_Register!$A$5:$A$1000,0)),"Not in register"))</f>
        <v/>
      </c>
      <c r="E624" s="22" t="str">
        <f aca="false">IF($C624="","",IFERROR(INDEX(Asset_Register!$D$5:$D$1000,MATCH($C624,Asset_Register!$A$5:$A$1000,0)),"Not in register"))</f>
        <v/>
      </c>
      <c r="F624" s="22" t="str">
        <f aca="false">IF($C624="","",IFERROR(INDEX(Asset_Register!$R$5:$R$1000,MATCH($C624,Asset_Register!$A$5:$A$1000,0)),"Not in register"))</f>
        <v/>
      </c>
      <c r="G624" s="22" t="str">
        <f aca="false">IF($C624="","",IFERROR(INDEX(Asset_Register!$Q$5:$Q$1000,MATCH($C624,Asset_Register!$A$5:$A$1000,0)),"Not in register"))</f>
        <v/>
      </c>
      <c r="H624" s="19"/>
      <c r="I624" s="19"/>
      <c r="J624" s="6"/>
      <c r="K624" s="19"/>
      <c r="L624" s="19"/>
      <c r="M624" s="19"/>
      <c r="N624" s="19"/>
      <c r="O624" s="19"/>
      <c r="P624" s="19"/>
      <c r="Q624" s="22" t="str">
        <f aca="false">IF($C624="","",IF($P624&lt;&gt;"",$P624,IF(AND(ISNUMBER($K624),ISNUMBER($M624),ISNUMBER($N624)),IF($O624="Lower is worse",IF($K624&lt;=$N624,"Danger",IF($K624&lt;=$M624,"Alert","OK")),IF($K624&gt;=$N624,"Danger",IF($K624&gt;=$M624,"Alert","OK"))),"Not set")))</f>
        <v/>
      </c>
      <c r="R624" s="22" t="str">
        <f aca="false">IF(OR($Q624="",$Q624="Not set"),"",MATCH($Q624,Lists!$F$2:$F$4,0)-1)</f>
        <v/>
      </c>
      <c r="S624" s="6"/>
      <c r="T624" s="6"/>
      <c r="U624" s="22" t="str">
        <f aca="false">IF(OR($Q624="",$Q624="OK",$Q624="Not set",NOT(ISNUMBER($G624))),"",ROUND($G624*IF($Q624="Danger",Lists!$M$15,Lists!$M$16),0))</f>
        <v/>
      </c>
      <c r="V624" s="22" t="str">
        <f aca="false">IF($U624="","",IF(OR($Q624="Danger",$U624&gt;=Lists!$M$10),"P1",IF($U624&gt;=Lists!$M$11,"P2","P3")))</f>
        <v/>
      </c>
      <c r="W624" s="24" t="str">
        <f aca="false">IF(OR($V624="",$B624=""),"",$B624+INDEX(Lists!$N$10:$N$12,MATCH($V624,Lists!$L$10:$L$12,0)))</f>
        <v/>
      </c>
      <c r="X624" s="19"/>
      <c r="Y624" s="19"/>
      <c r="Z624" s="19"/>
      <c r="AA624" s="21"/>
      <c r="AB624" s="19"/>
      <c r="AC624" s="22" t="str">
        <f aca="true">IF(OR($U624="",$B624=""),"",IF($AA624&lt;&gt;"",$AA624-$B624,TODAY()-$B624))</f>
        <v/>
      </c>
      <c r="AD624" s="22" t="str">
        <f aca="true">IF($W624="","",IF($Y624="Closed",IF($AA624="","Closed",IF($AA624&lt;=$W624,"Closed on time","Closed late")),IF(TODAY()&gt;$W624,"Overdue","Within time")))</f>
        <v/>
      </c>
      <c r="AE624" s="6"/>
      <c r="AF624" s="19"/>
      <c r="AG624" s="19"/>
      <c r="AH624" s="19"/>
      <c r="AI624" s="19"/>
      <c r="AJ624" s="19"/>
    </row>
    <row r="625" customFormat="false" ht="15" hidden="false" customHeight="false" outlineLevel="0" collapsed="false">
      <c r="A625" s="22" t="str">
        <f aca="false">IF($C625="","","R"&amp;TEXT(ROW()-4,"00000"))</f>
        <v/>
      </c>
      <c r="B625" s="21"/>
      <c r="C625" s="19"/>
      <c r="D625" s="22" t="str">
        <f aca="false">IF($C625="","",IFERROR(INDEX(Asset_Register!$C$5:$C$1000,MATCH($C625,Asset_Register!$A$5:$A$1000,0)),"Not in register"))</f>
        <v/>
      </c>
      <c r="E625" s="22" t="str">
        <f aca="false">IF($C625="","",IFERROR(INDEX(Asset_Register!$D$5:$D$1000,MATCH($C625,Asset_Register!$A$5:$A$1000,0)),"Not in register"))</f>
        <v/>
      </c>
      <c r="F625" s="22" t="str">
        <f aca="false">IF($C625="","",IFERROR(INDEX(Asset_Register!$R$5:$R$1000,MATCH($C625,Asset_Register!$A$5:$A$1000,0)),"Not in register"))</f>
        <v/>
      </c>
      <c r="G625" s="22" t="str">
        <f aca="false">IF($C625="","",IFERROR(INDEX(Asset_Register!$Q$5:$Q$1000,MATCH($C625,Asset_Register!$A$5:$A$1000,0)),"Not in register"))</f>
        <v/>
      </c>
      <c r="H625" s="19"/>
      <c r="I625" s="19"/>
      <c r="J625" s="6"/>
      <c r="K625" s="19"/>
      <c r="L625" s="19"/>
      <c r="M625" s="19"/>
      <c r="N625" s="19"/>
      <c r="O625" s="19"/>
      <c r="P625" s="19"/>
      <c r="Q625" s="22" t="str">
        <f aca="false">IF($C625="","",IF($P625&lt;&gt;"",$P625,IF(AND(ISNUMBER($K625),ISNUMBER($M625),ISNUMBER($N625)),IF($O625="Lower is worse",IF($K625&lt;=$N625,"Danger",IF($K625&lt;=$M625,"Alert","OK")),IF($K625&gt;=$N625,"Danger",IF($K625&gt;=$M625,"Alert","OK"))),"Not set")))</f>
        <v/>
      </c>
      <c r="R625" s="22" t="str">
        <f aca="false">IF(OR($Q625="",$Q625="Not set"),"",MATCH($Q625,Lists!$F$2:$F$4,0)-1)</f>
        <v/>
      </c>
      <c r="S625" s="6"/>
      <c r="T625" s="6"/>
      <c r="U625" s="22" t="str">
        <f aca="false">IF(OR($Q625="",$Q625="OK",$Q625="Not set",NOT(ISNUMBER($G625))),"",ROUND($G625*IF($Q625="Danger",Lists!$M$15,Lists!$M$16),0))</f>
        <v/>
      </c>
      <c r="V625" s="22" t="str">
        <f aca="false">IF($U625="","",IF(OR($Q625="Danger",$U625&gt;=Lists!$M$10),"P1",IF($U625&gt;=Lists!$M$11,"P2","P3")))</f>
        <v/>
      </c>
      <c r="W625" s="24" t="str">
        <f aca="false">IF(OR($V625="",$B625=""),"",$B625+INDEX(Lists!$N$10:$N$12,MATCH($V625,Lists!$L$10:$L$12,0)))</f>
        <v/>
      </c>
      <c r="X625" s="19"/>
      <c r="Y625" s="19"/>
      <c r="Z625" s="19"/>
      <c r="AA625" s="21"/>
      <c r="AB625" s="19"/>
      <c r="AC625" s="22" t="str">
        <f aca="true">IF(OR($U625="",$B625=""),"",IF($AA625&lt;&gt;"",$AA625-$B625,TODAY()-$B625))</f>
        <v/>
      </c>
      <c r="AD625" s="22" t="str">
        <f aca="true">IF($W625="","",IF($Y625="Closed",IF($AA625="","Closed",IF($AA625&lt;=$W625,"Closed on time","Closed late")),IF(TODAY()&gt;$W625,"Overdue","Within time")))</f>
        <v/>
      </c>
      <c r="AE625" s="6"/>
      <c r="AF625" s="19"/>
      <c r="AG625" s="19"/>
      <c r="AH625" s="19"/>
      <c r="AI625" s="19"/>
      <c r="AJ625" s="19"/>
    </row>
    <row r="626" customFormat="false" ht="15" hidden="false" customHeight="false" outlineLevel="0" collapsed="false">
      <c r="A626" s="22" t="str">
        <f aca="false">IF($C626="","","R"&amp;TEXT(ROW()-4,"00000"))</f>
        <v/>
      </c>
      <c r="B626" s="21"/>
      <c r="C626" s="19"/>
      <c r="D626" s="22" t="str">
        <f aca="false">IF($C626="","",IFERROR(INDEX(Asset_Register!$C$5:$C$1000,MATCH($C626,Asset_Register!$A$5:$A$1000,0)),"Not in register"))</f>
        <v/>
      </c>
      <c r="E626" s="22" t="str">
        <f aca="false">IF($C626="","",IFERROR(INDEX(Asset_Register!$D$5:$D$1000,MATCH($C626,Asset_Register!$A$5:$A$1000,0)),"Not in register"))</f>
        <v/>
      </c>
      <c r="F626" s="22" t="str">
        <f aca="false">IF($C626="","",IFERROR(INDEX(Asset_Register!$R$5:$R$1000,MATCH($C626,Asset_Register!$A$5:$A$1000,0)),"Not in register"))</f>
        <v/>
      </c>
      <c r="G626" s="22" t="str">
        <f aca="false">IF($C626="","",IFERROR(INDEX(Asset_Register!$Q$5:$Q$1000,MATCH($C626,Asset_Register!$A$5:$A$1000,0)),"Not in register"))</f>
        <v/>
      </c>
      <c r="H626" s="19"/>
      <c r="I626" s="19"/>
      <c r="J626" s="6"/>
      <c r="K626" s="19"/>
      <c r="L626" s="19"/>
      <c r="M626" s="19"/>
      <c r="N626" s="19"/>
      <c r="O626" s="19"/>
      <c r="P626" s="19"/>
      <c r="Q626" s="22" t="str">
        <f aca="false">IF($C626="","",IF($P626&lt;&gt;"",$P626,IF(AND(ISNUMBER($K626),ISNUMBER($M626),ISNUMBER($N626)),IF($O626="Lower is worse",IF($K626&lt;=$N626,"Danger",IF($K626&lt;=$M626,"Alert","OK")),IF($K626&gt;=$N626,"Danger",IF($K626&gt;=$M626,"Alert","OK"))),"Not set")))</f>
        <v/>
      </c>
      <c r="R626" s="22" t="str">
        <f aca="false">IF(OR($Q626="",$Q626="Not set"),"",MATCH($Q626,Lists!$F$2:$F$4,0)-1)</f>
        <v/>
      </c>
      <c r="S626" s="6"/>
      <c r="T626" s="6"/>
      <c r="U626" s="22" t="str">
        <f aca="false">IF(OR($Q626="",$Q626="OK",$Q626="Not set",NOT(ISNUMBER($G626))),"",ROUND($G626*IF($Q626="Danger",Lists!$M$15,Lists!$M$16),0))</f>
        <v/>
      </c>
      <c r="V626" s="22" t="str">
        <f aca="false">IF($U626="","",IF(OR($Q626="Danger",$U626&gt;=Lists!$M$10),"P1",IF($U626&gt;=Lists!$M$11,"P2","P3")))</f>
        <v/>
      </c>
      <c r="W626" s="24" t="str">
        <f aca="false">IF(OR($V626="",$B626=""),"",$B626+INDEX(Lists!$N$10:$N$12,MATCH($V626,Lists!$L$10:$L$12,0)))</f>
        <v/>
      </c>
      <c r="X626" s="19"/>
      <c r="Y626" s="19"/>
      <c r="Z626" s="19"/>
      <c r="AA626" s="21"/>
      <c r="AB626" s="19"/>
      <c r="AC626" s="22" t="str">
        <f aca="true">IF(OR($U626="",$B626=""),"",IF($AA626&lt;&gt;"",$AA626-$B626,TODAY()-$B626))</f>
        <v/>
      </c>
      <c r="AD626" s="22" t="str">
        <f aca="true">IF($W626="","",IF($Y626="Closed",IF($AA626="","Closed",IF($AA626&lt;=$W626,"Closed on time","Closed late")),IF(TODAY()&gt;$W626,"Overdue","Within time")))</f>
        <v/>
      </c>
      <c r="AE626" s="6"/>
      <c r="AF626" s="19"/>
      <c r="AG626" s="19"/>
      <c r="AH626" s="19"/>
      <c r="AI626" s="19"/>
      <c r="AJ626" s="19"/>
    </row>
    <row r="627" customFormat="false" ht="15" hidden="false" customHeight="false" outlineLevel="0" collapsed="false">
      <c r="A627" s="22" t="str">
        <f aca="false">IF($C627="","","R"&amp;TEXT(ROW()-4,"00000"))</f>
        <v/>
      </c>
      <c r="B627" s="21"/>
      <c r="C627" s="19"/>
      <c r="D627" s="22" t="str">
        <f aca="false">IF($C627="","",IFERROR(INDEX(Asset_Register!$C$5:$C$1000,MATCH($C627,Asset_Register!$A$5:$A$1000,0)),"Not in register"))</f>
        <v/>
      </c>
      <c r="E627" s="22" t="str">
        <f aca="false">IF($C627="","",IFERROR(INDEX(Asset_Register!$D$5:$D$1000,MATCH($C627,Asset_Register!$A$5:$A$1000,0)),"Not in register"))</f>
        <v/>
      </c>
      <c r="F627" s="22" t="str">
        <f aca="false">IF($C627="","",IFERROR(INDEX(Asset_Register!$R$5:$R$1000,MATCH($C627,Asset_Register!$A$5:$A$1000,0)),"Not in register"))</f>
        <v/>
      </c>
      <c r="G627" s="22" t="str">
        <f aca="false">IF($C627="","",IFERROR(INDEX(Asset_Register!$Q$5:$Q$1000,MATCH($C627,Asset_Register!$A$5:$A$1000,0)),"Not in register"))</f>
        <v/>
      </c>
      <c r="H627" s="19"/>
      <c r="I627" s="19"/>
      <c r="J627" s="6"/>
      <c r="K627" s="19"/>
      <c r="L627" s="19"/>
      <c r="M627" s="19"/>
      <c r="N627" s="19"/>
      <c r="O627" s="19"/>
      <c r="P627" s="19"/>
      <c r="Q627" s="22" t="str">
        <f aca="false">IF($C627="","",IF($P627&lt;&gt;"",$P627,IF(AND(ISNUMBER($K627),ISNUMBER($M627),ISNUMBER($N627)),IF($O627="Lower is worse",IF($K627&lt;=$N627,"Danger",IF($K627&lt;=$M627,"Alert","OK")),IF($K627&gt;=$N627,"Danger",IF($K627&gt;=$M627,"Alert","OK"))),"Not set")))</f>
        <v/>
      </c>
      <c r="R627" s="22" t="str">
        <f aca="false">IF(OR($Q627="",$Q627="Not set"),"",MATCH($Q627,Lists!$F$2:$F$4,0)-1)</f>
        <v/>
      </c>
      <c r="S627" s="6"/>
      <c r="T627" s="6"/>
      <c r="U627" s="22" t="str">
        <f aca="false">IF(OR($Q627="",$Q627="OK",$Q627="Not set",NOT(ISNUMBER($G627))),"",ROUND($G627*IF($Q627="Danger",Lists!$M$15,Lists!$M$16),0))</f>
        <v/>
      </c>
      <c r="V627" s="22" t="str">
        <f aca="false">IF($U627="","",IF(OR($Q627="Danger",$U627&gt;=Lists!$M$10),"P1",IF($U627&gt;=Lists!$M$11,"P2","P3")))</f>
        <v/>
      </c>
      <c r="W627" s="24" t="str">
        <f aca="false">IF(OR($V627="",$B627=""),"",$B627+INDEX(Lists!$N$10:$N$12,MATCH($V627,Lists!$L$10:$L$12,0)))</f>
        <v/>
      </c>
      <c r="X627" s="19"/>
      <c r="Y627" s="19"/>
      <c r="Z627" s="19"/>
      <c r="AA627" s="21"/>
      <c r="AB627" s="19"/>
      <c r="AC627" s="22" t="str">
        <f aca="true">IF(OR($U627="",$B627=""),"",IF($AA627&lt;&gt;"",$AA627-$B627,TODAY()-$B627))</f>
        <v/>
      </c>
      <c r="AD627" s="22" t="str">
        <f aca="true">IF($W627="","",IF($Y627="Closed",IF($AA627="","Closed",IF($AA627&lt;=$W627,"Closed on time","Closed late")),IF(TODAY()&gt;$W627,"Overdue","Within time")))</f>
        <v/>
      </c>
      <c r="AE627" s="6"/>
      <c r="AF627" s="19"/>
      <c r="AG627" s="19"/>
      <c r="AH627" s="19"/>
      <c r="AI627" s="19"/>
      <c r="AJ627" s="19"/>
    </row>
    <row r="628" customFormat="false" ht="15" hidden="false" customHeight="false" outlineLevel="0" collapsed="false">
      <c r="A628" s="22" t="str">
        <f aca="false">IF($C628="","","R"&amp;TEXT(ROW()-4,"00000"))</f>
        <v/>
      </c>
      <c r="B628" s="21"/>
      <c r="C628" s="19"/>
      <c r="D628" s="22" t="str">
        <f aca="false">IF($C628="","",IFERROR(INDEX(Asset_Register!$C$5:$C$1000,MATCH($C628,Asset_Register!$A$5:$A$1000,0)),"Not in register"))</f>
        <v/>
      </c>
      <c r="E628" s="22" t="str">
        <f aca="false">IF($C628="","",IFERROR(INDEX(Asset_Register!$D$5:$D$1000,MATCH($C628,Asset_Register!$A$5:$A$1000,0)),"Not in register"))</f>
        <v/>
      </c>
      <c r="F628" s="22" t="str">
        <f aca="false">IF($C628="","",IFERROR(INDEX(Asset_Register!$R$5:$R$1000,MATCH($C628,Asset_Register!$A$5:$A$1000,0)),"Not in register"))</f>
        <v/>
      </c>
      <c r="G628" s="22" t="str">
        <f aca="false">IF($C628="","",IFERROR(INDEX(Asset_Register!$Q$5:$Q$1000,MATCH($C628,Asset_Register!$A$5:$A$1000,0)),"Not in register"))</f>
        <v/>
      </c>
      <c r="H628" s="19"/>
      <c r="I628" s="19"/>
      <c r="J628" s="6"/>
      <c r="K628" s="19"/>
      <c r="L628" s="19"/>
      <c r="M628" s="19"/>
      <c r="N628" s="19"/>
      <c r="O628" s="19"/>
      <c r="P628" s="19"/>
      <c r="Q628" s="22" t="str">
        <f aca="false">IF($C628="","",IF($P628&lt;&gt;"",$P628,IF(AND(ISNUMBER($K628),ISNUMBER($M628),ISNUMBER($N628)),IF($O628="Lower is worse",IF($K628&lt;=$N628,"Danger",IF($K628&lt;=$M628,"Alert","OK")),IF($K628&gt;=$N628,"Danger",IF($K628&gt;=$M628,"Alert","OK"))),"Not set")))</f>
        <v/>
      </c>
      <c r="R628" s="22" t="str">
        <f aca="false">IF(OR($Q628="",$Q628="Not set"),"",MATCH($Q628,Lists!$F$2:$F$4,0)-1)</f>
        <v/>
      </c>
      <c r="S628" s="6"/>
      <c r="T628" s="6"/>
      <c r="U628" s="22" t="str">
        <f aca="false">IF(OR($Q628="",$Q628="OK",$Q628="Not set",NOT(ISNUMBER($G628))),"",ROUND($G628*IF($Q628="Danger",Lists!$M$15,Lists!$M$16),0))</f>
        <v/>
      </c>
      <c r="V628" s="22" t="str">
        <f aca="false">IF($U628="","",IF(OR($Q628="Danger",$U628&gt;=Lists!$M$10),"P1",IF($U628&gt;=Lists!$M$11,"P2","P3")))</f>
        <v/>
      </c>
      <c r="W628" s="24" t="str">
        <f aca="false">IF(OR($V628="",$B628=""),"",$B628+INDEX(Lists!$N$10:$N$12,MATCH($V628,Lists!$L$10:$L$12,0)))</f>
        <v/>
      </c>
      <c r="X628" s="19"/>
      <c r="Y628" s="19"/>
      <c r="Z628" s="19"/>
      <c r="AA628" s="21"/>
      <c r="AB628" s="19"/>
      <c r="AC628" s="22" t="str">
        <f aca="true">IF(OR($U628="",$B628=""),"",IF($AA628&lt;&gt;"",$AA628-$B628,TODAY()-$B628))</f>
        <v/>
      </c>
      <c r="AD628" s="22" t="str">
        <f aca="true">IF($W628="","",IF($Y628="Closed",IF($AA628="","Closed",IF($AA628&lt;=$W628,"Closed on time","Closed late")),IF(TODAY()&gt;$W628,"Overdue","Within time")))</f>
        <v/>
      </c>
      <c r="AE628" s="6"/>
      <c r="AF628" s="19"/>
      <c r="AG628" s="19"/>
      <c r="AH628" s="19"/>
      <c r="AI628" s="19"/>
      <c r="AJ628" s="19"/>
    </row>
    <row r="629" customFormat="false" ht="15" hidden="false" customHeight="false" outlineLevel="0" collapsed="false">
      <c r="A629" s="22" t="str">
        <f aca="false">IF($C629="","","R"&amp;TEXT(ROW()-4,"00000"))</f>
        <v/>
      </c>
      <c r="B629" s="21"/>
      <c r="C629" s="19"/>
      <c r="D629" s="22" t="str">
        <f aca="false">IF($C629="","",IFERROR(INDEX(Asset_Register!$C$5:$C$1000,MATCH($C629,Asset_Register!$A$5:$A$1000,0)),"Not in register"))</f>
        <v/>
      </c>
      <c r="E629" s="22" t="str">
        <f aca="false">IF($C629="","",IFERROR(INDEX(Asset_Register!$D$5:$D$1000,MATCH($C629,Asset_Register!$A$5:$A$1000,0)),"Not in register"))</f>
        <v/>
      </c>
      <c r="F629" s="22" t="str">
        <f aca="false">IF($C629="","",IFERROR(INDEX(Asset_Register!$R$5:$R$1000,MATCH($C629,Asset_Register!$A$5:$A$1000,0)),"Not in register"))</f>
        <v/>
      </c>
      <c r="G629" s="22" t="str">
        <f aca="false">IF($C629="","",IFERROR(INDEX(Asset_Register!$Q$5:$Q$1000,MATCH($C629,Asset_Register!$A$5:$A$1000,0)),"Not in register"))</f>
        <v/>
      </c>
      <c r="H629" s="19"/>
      <c r="I629" s="19"/>
      <c r="J629" s="6"/>
      <c r="K629" s="19"/>
      <c r="L629" s="19"/>
      <c r="M629" s="19"/>
      <c r="N629" s="19"/>
      <c r="O629" s="19"/>
      <c r="P629" s="19"/>
      <c r="Q629" s="22" t="str">
        <f aca="false">IF($C629="","",IF($P629&lt;&gt;"",$P629,IF(AND(ISNUMBER($K629),ISNUMBER($M629),ISNUMBER($N629)),IF($O629="Lower is worse",IF($K629&lt;=$N629,"Danger",IF($K629&lt;=$M629,"Alert","OK")),IF($K629&gt;=$N629,"Danger",IF($K629&gt;=$M629,"Alert","OK"))),"Not set")))</f>
        <v/>
      </c>
      <c r="R629" s="22" t="str">
        <f aca="false">IF(OR($Q629="",$Q629="Not set"),"",MATCH($Q629,Lists!$F$2:$F$4,0)-1)</f>
        <v/>
      </c>
      <c r="S629" s="6"/>
      <c r="T629" s="6"/>
      <c r="U629" s="22" t="str">
        <f aca="false">IF(OR($Q629="",$Q629="OK",$Q629="Not set",NOT(ISNUMBER($G629))),"",ROUND($G629*IF($Q629="Danger",Lists!$M$15,Lists!$M$16),0))</f>
        <v/>
      </c>
      <c r="V629" s="22" t="str">
        <f aca="false">IF($U629="","",IF(OR($Q629="Danger",$U629&gt;=Lists!$M$10),"P1",IF($U629&gt;=Lists!$M$11,"P2","P3")))</f>
        <v/>
      </c>
      <c r="W629" s="24" t="str">
        <f aca="false">IF(OR($V629="",$B629=""),"",$B629+INDEX(Lists!$N$10:$N$12,MATCH($V629,Lists!$L$10:$L$12,0)))</f>
        <v/>
      </c>
      <c r="X629" s="19"/>
      <c r="Y629" s="19"/>
      <c r="Z629" s="19"/>
      <c r="AA629" s="21"/>
      <c r="AB629" s="19"/>
      <c r="AC629" s="22" t="str">
        <f aca="true">IF(OR($U629="",$B629=""),"",IF($AA629&lt;&gt;"",$AA629-$B629,TODAY()-$B629))</f>
        <v/>
      </c>
      <c r="AD629" s="22" t="str">
        <f aca="true">IF($W629="","",IF($Y629="Closed",IF($AA629="","Closed",IF($AA629&lt;=$W629,"Closed on time","Closed late")),IF(TODAY()&gt;$W629,"Overdue","Within time")))</f>
        <v/>
      </c>
      <c r="AE629" s="6"/>
      <c r="AF629" s="19"/>
      <c r="AG629" s="19"/>
      <c r="AH629" s="19"/>
      <c r="AI629" s="19"/>
      <c r="AJ629" s="19"/>
    </row>
    <row r="630" customFormat="false" ht="15" hidden="false" customHeight="false" outlineLevel="0" collapsed="false">
      <c r="A630" s="22" t="str">
        <f aca="false">IF($C630="","","R"&amp;TEXT(ROW()-4,"00000"))</f>
        <v/>
      </c>
      <c r="B630" s="21"/>
      <c r="C630" s="19"/>
      <c r="D630" s="22" t="str">
        <f aca="false">IF($C630="","",IFERROR(INDEX(Asset_Register!$C$5:$C$1000,MATCH($C630,Asset_Register!$A$5:$A$1000,0)),"Not in register"))</f>
        <v/>
      </c>
      <c r="E630" s="22" t="str">
        <f aca="false">IF($C630="","",IFERROR(INDEX(Asset_Register!$D$5:$D$1000,MATCH($C630,Asset_Register!$A$5:$A$1000,0)),"Not in register"))</f>
        <v/>
      </c>
      <c r="F630" s="22" t="str">
        <f aca="false">IF($C630="","",IFERROR(INDEX(Asset_Register!$R$5:$R$1000,MATCH($C630,Asset_Register!$A$5:$A$1000,0)),"Not in register"))</f>
        <v/>
      </c>
      <c r="G630" s="22" t="str">
        <f aca="false">IF($C630="","",IFERROR(INDEX(Asset_Register!$Q$5:$Q$1000,MATCH($C630,Asset_Register!$A$5:$A$1000,0)),"Not in register"))</f>
        <v/>
      </c>
      <c r="H630" s="19"/>
      <c r="I630" s="19"/>
      <c r="J630" s="6"/>
      <c r="K630" s="19"/>
      <c r="L630" s="19"/>
      <c r="M630" s="19"/>
      <c r="N630" s="19"/>
      <c r="O630" s="19"/>
      <c r="P630" s="19"/>
      <c r="Q630" s="22" t="str">
        <f aca="false">IF($C630="","",IF($P630&lt;&gt;"",$P630,IF(AND(ISNUMBER($K630),ISNUMBER($M630),ISNUMBER($N630)),IF($O630="Lower is worse",IF($K630&lt;=$N630,"Danger",IF($K630&lt;=$M630,"Alert","OK")),IF($K630&gt;=$N630,"Danger",IF($K630&gt;=$M630,"Alert","OK"))),"Not set")))</f>
        <v/>
      </c>
      <c r="R630" s="22" t="str">
        <f aca="false">IF(OR($Q630="",$Q630="Not set"),"",MATCH($Q630,Lists!$F$2:$F$4,0)-1)</f>
        <v/>
      </c>
      <c r="S630" s="6"/>
      <c r="T630" s="6"/>
      <c r="U630" s="22" t="str">
        <f aca="false">IF(OR($Q630="",$Q630="OK",$Q630="Not set",NOT(ISNUMBER($G630))),"",ROUND($G630*IF($Q630="Danger",Lists!$M$15,Lists!$M$16),0))</f>
        <v/>
      </c>
      <c r="V630" s="22" t="str">
        <f aca="false">IF($U630="","",IF(OR($Q630="Danger",$U630&gt;=Lists!$M$10),"P1",IF($U630&gt;=Lists!$M$11,"P2","P3")))</f>
        <v/>
      </c>
      <c r="W630" s="24" t="str">
        <f aca="false">IF(OR($V630="",$B630=""),"",$B630+INDEX(Lists!$N$10:$N$12,MATCH($V630,Lists!$L$10:$L$12,0)))</f>
        <v/>
      </c>
      <c r="X630" s="19"/>
      <c r="Y630" s="19"/>
      <c r="Z630" s="19"/>
      <c r="AA630" s="21"/>
      <c r="AB630" s="19"/>
      <c r="AC630" s="22" t="str">
        <f aca="true">IF(OR($U630="",$B630=""),"",IF($AA630&lt;&gt;"",$AA630-$B630,TODAY()-$B630))</f>
        <v/>
      </c>
      <c r="AD630" s="22" t="str">
        <f aca="true">IF($W630="","",IF($Y630="Closed",IF($AA630="","Closed",IF($AA630&lt;=$W630,"Closed on time","Closed late")),IF(TODAY()&gt;$W630,"Overdue","Within time")))</f>
        <v/>
      </c>
      <c r="AE630" s="6"/>
      <c r="AF630" s="19"/>
      <c r="AG630" s="19"/>
      <c r="AH630" s="19"/>
      <c r="AI630" s="19"/>
      <c r="AJ630" s="19"/>
    </row>
    <row r="631" customFormat="false" ht="15" hidden="false" customHeight="false" outlineLevel="0" collapsed="false">
      <c r="A631" s="22" t="str">
        <f aca="false">IF($C631="","","R"&amp;TEXT(ROW()-4,"00000"))</f>
        <v/>
      </c>
      <c r="B631" s="21"/>
      <c r="C631" s="19"/>
      <c r="D631" s="22" t="str">
        <f aca="false">IF($C631="","",IFERROR(INDEX(Asset_Register!$C$5:$C$1000,MATCH($C631,Asset_Register!$A$5:$A$1000,0)),"Not in register"))</f>
        <v/>
      </c>
      <c r="E631" s="22" t="str">
        <f aca="false">IF($C631="","",IFERROR(INDEX(Asset_Register!$D$5:$D$1000,MATCH($C631,Asset_Register!$A$5:$A$1000,0)),"Not in register"))</f>
        <v/>
      </c>
      <c r="F631" s="22" t="str">
        <f aca="false">IF($C631="","",IFERROR(INDEX(Asset_Register!$R$5:$R$1000,MATCH($C631,Asset_Register!$A$5:$A$1000,0)),"Not in register"))</f>
        <v/>
      </c>
      <c r="G631" s="22" t="str">
        <f aca="false">IF($C631="","",IFERROR(INDEX(Asset_Register!$Q$5:$Q$1000,MATCH($C631,Asset_Register!$A$5:$A$1000,0)),"Not in register"))</f>
        <v/>
      </c>
      <c r="H631" s="19"/>
      <c r="I631" s="19"/>
      <c r="J631" s="6"/>
      <c r="K631" s="19"/>
      <c r="L631" s="19"/>
      <c r="M631" s="19"/>
      <c r="N631" s="19"/>
      <c r="O631" s="19"/>
      <c r="P631" s="19"/>
      <c r="Q631" s="22" t="str">
        <f aca="false">IF($C631="","",IF($P631&lt;&gt;"",$P631,IF(AND(ISNUMBER($K631),ISNUMBER($M631),ISNUMBER($N631)),IF($O631="Lower is worse",IF($K631&lt;=$N631,"Danger",IF($K631&lt;=$M631,"Alert","OK")),IF($K631&gt;=$N631,"Danger",IF($K631&gt;=$M631,"Alert","OK"))),"Not set")))</f>
        <v/>
      </c>
      <c r="R631" s="22" t="str">
        <f aca="false">IF(OR($Q631="",$Q631="Not set"),"",MATCH($Q631,Lists!$F$2:$F$4,0)-1)</f>
        <v/>
      </c>
      <c r="S631" s="6"/>
      <c r="T631" s="6"/>
      <c r="U631" s="22" t="str">
        <f aca="false">IF(OR($Q631="",$Q631="OK",$Q631="Not set",NOT(ISNUMBER($G631))),"",ROUND($G631*IF($Q631="Danger",Lists!$M$15,Lists!$M$16),0))</f>
        <v/>
      </c>
      <c r="V631" s="22" t="str">
        <f aca="false">IF($U631="","",IF(OR($Q631="Danger",$U631&gt;=Lists!$M$10),"P1",IF($U631&gt;=Lists!$M$11,"P2","P3")))</f>
        <v/>
      </c>
      <c r="W631" s="24" t="str">
        <f aca="false">IF(OR($V631="",$B631=""),"",$B631+INDEX(Lists!$N$10:$N$12,MATCH($V631,Lists!$L$10:$L$12,0)))</f>
        <v/>
      </c>
      <c r="X631" s="19"/>
      <c r="Y631" s="19"/>
      <c r="Z631" s="19"/>
      <c r="AA631" s="21"/>
      <c r="AB631" s="19"/>
      <c r="AC631" s="22" t="str">
        <f aca="true">IF(OR($U631="",$B631=""),"",IF($AA631&lt;&gt;"",$AA631-$B631,TODAY()-$B631))</f>
        <v/>
      </c>
      <c r="AD631" s="22" t="str">
        <f aca="true">IF($W631="","",IF($Y631="Closed",IF($AA631="","Closed",IF($AA631&lt;=$W631,"Closed on time","Closed late")),IF(TODAY()&gt;$W631,"Overdue","Within time")))</f>
        <v/>
      </c>
      <c r="AE631" s="6"/>
      <c r="AF631" s="19"/>
      <c r="AG631" s="19"/>
      <c r="AH631" s="19"/>
      <c r="AI631" s="19"/>
      <c r="AJ631" s="19"/>
    </row>
    <row r="632" customFormat="false" ht="15" hidden="false" customHeight="false" outlineLevel="0" collapsed="false">
      <c r="A632" s="22" t="str">
        <f aca="false">IF($C632="","","R"&amp;TEXT(ROW()-4,"00000"))</f>
        <v/>
      </c>
      <c r="B632" s="21"/>
      <c r="C632" s="19"/>
      <c r="D632" s="22" t="str">
        <f aca="false">IF($C632="","",IFERROR(INDEX(Asset_Register!$C$5:$C$1000,MATCH($C632,Asset_Register!$A$5:$A$1000,0)),"Not in register"))</f>
        <v/>
      </c>
      <c r="E632" s="22" t="str">
        <f aca="false">IF($C632="","",IFERROR(INDEX(Asset_Register!$D$5:$D$1000,MATCH($C632,Asset_Register!$A$5:$A$1000,0)),"Not in register"))</f>
        <v/>
      </c>
      <c r="F632" s="22" t="str">
        <f aca="false">IF($C632="","",IFERROR(INDEX(Asset_Register!$R$5:$R$1000,MATCH($C632,Asset_Register!$A$5:$A$1000,0)),"Not in register"))</f>
        <v/>
      </c>
      <c r="G632" s="22" t="str">
        <f aca="false">IF($C632="","",IFERROR(INDEX(Asset_Register!$Q$5:$Q$1000,MATCH($C632,Asset_Register!$A$5:$A$1000,0)),"Not in register"))</f>
        <v/>
      </c>
      <c r="H632" s="19"/>
      <c r="I632" s="19"/>
      <c r="J632" s="6"/>
      <c r="K632" s="19"/>
      <c r="L632" s="19"/>
      <c r="M632" s="19"/>
      <c r="N632" s="19"/>
      <c r="O632" s="19"/>
      <c r="P632" s="19"/>
      <c r="Q632" s="22" t="str">
        <f aca="false">IF($C632="","",IF($P632&lt;&gt;"",$P632,IF(AND(ISNUMBER($K632),ISNUMBER($M632),ISNUMBER($N632)),IF($O632="Lower is worse",IF($K632&lt;=$N632,"Danger",IF($K632&lt;=$M632,"Alert","OK")),IF($K632&gt;=$N632,"Danger",IF($K632&gt;=$M632,"Alert","OK"))),"Not set")))</f>
        <v/>
      </c>
      <c r="R632" s="22" t="str">
        <f aca="false">IF(OR($Q632="",$Q632="Not set"),"",MATCH($Q632,Lists!$F$2:$F$4,0)-1)</f>
        <v/>
      </c>
      <c r="S632" s="6"/>
      <c r="T632" s="6"/>
      <c r="U632" s="22" t="str">
        <f aca="false">IF(OR($Q632="",$Q632="OK",$Q632="Not set",NOT(ISNUMBER($G632))),"",ROUND($G632*IF($Q632="Danger",Lists!$M$15,Lists!$M$16),0))</f>
        <v/>
      </c>
      <c r="V632" s="22" t="str">
        <f aca="false">IF($U632="","",IF(OR($Q632="Danger",$U632&gt;=Lists!$M$10),"P1",IF($U632&gt;=Lists!$M$11,"P2","P3")))</f>
        <v/>
      </c>
      <c r="W632" s="24" t="str">
        <f aca="false">IF(OR($V632="",$B632=""),"",$B632+INDEX(Lists!$N$10:$N$12,MATCH($V632,Lists!$L$10:$L$12,0)))</f>
        <v/>
      </c>
      <c r="X632" s="19"/>
      <c r="Y632" s="19"/>
      <c r="Z632" s="19"/>
      <c r="AA632" s="21"/>
      <c r="AB632" s="19"/>
      <c r="AC632" s="22" t="str">
        <f aca="true">IF(OR($U632="",$B632=""),"",IF($AA632&lt;&gt;"",$AA632-$B632,TODAY()-$B632))</f>
        <v/>
      </c>
      <c r="AD632" s="22" t="str">
        <f aca="true">IF($W632="","",IF($Y632="Closed",IF($AA632="","Closed",IF($AA632&lt;=$W632,"Closed on time","Closed late")),IF(TODAY()&gt;$W632,"Overdue","Within time")))</f>
        <v/>
      </c>
      <c r="AE632" s="6"/>
      <c r="AF632" s="19"/>
      <c r="AG632" s="19"/>
      <c r="AH632" s="19"/>
      <c r="AI632" s="19"/>
      <c r="AJ632" s="19"/>
    </row>
    <row r="633" customFormat="false" ht="15" hidden="false" customHeight="false" outlineLevel="0" collapsed="false">
      <c r="A633" s="22" t="str">
        <f aca="false">IF($C633="","","R"&amp;TEXT(ROW()-4,"00000"))</f>
        <v/>
      </c>
      <c r="B633" s="21"/>
      <c r="C633" s="19"/>
      <c r="D633" s="22" t="str">
        <f aca="false">IF($C633="","",IFERROR(INDEX(Asset_Register!$C$5:$C$1000,MATCH($C633,Asset_Register!$A$5:$A$1000,0)),"Not in register"))</f>
        <v/>
      </c>
      <c r="E633" s="22" t="str">
        <f aca="false">IF($C633="","",IFERROR(INDEX(Asset_Register!$D$5:$D$1000,MATCH($C633,Asset_Register!$A$5:$A$1000,0)),"Not in register"))</f>
        <v/>
      </c>
      <c r="F633" s="22" t="str">
        <f aca="false">IF($C633="","",IFERROR(INDEX(Asset_Register!$R$5:$R$1000,MATCH($C633,Asset_Register!$A$5:$A$1000,0)),"Not in register"))</f>
        <v/>
      </c>
      <c r="G633" s="22" t="str">
        <f aca="false">IF($C633="","",IFERROR(INDEX(Asset_Register!$Q$5:$Q$1000,MATCH($C633,Asset_Register!$A$5:$A$1000,0)),"Not in register"))</f>
        <v/>
      </c>
      <c r="H633" s="19"/>
      <c r="I633" s="19"/>
      <c r="J633" s="6"/>
      <c r="K633" s="19"/>
      <c r="L633" s="19"/>
      <c r="M633" s="19"/>
      <c r="N633" s="19"/>
      <c r="O633" s="19"/>
      <c r="P633" s="19"/>
      <c r="Q633" s="22" t="str">
        <f aca="false">IF($C633="","",IF($P633&lt;&gt;"",$P633,IF(AND(ISNUMBER($K633),ISNUMBER($M633),ISNUMBER($N633)),IF($O633="Lower is worse",IF($K633&lt;=$N633,"Danger",IF($K633&lt;=$M633,"Alert","OK")),IF($K633&gt;=$N633,"Danger",IF($K633&gt;=$M633,"Alert","OK"))),"Not set")))</f>
        <v/>
      </c>
      <c r="R633" s="22" t="str">
        <f aca="false">IF(OR($Q633="",$Q633="Not set"),"",MATCH($Q633,Lists!$F$2:$F$4,0)-1)</f>
        <v/>
      </c>
      <c r="S633" s="6"/>
      <c r="T633" s="6"/>
      <c r="U633" s="22" t="str">
        <f aca="false">IF(OR($Q633="",$Q633="OK",$Q633="Not set",NOT(ISNUMBER($G633))),"",ROUND($G633*IF($Q633="Danger",Lists!$M$15,Lists!$M$16),0))</f>
        <v/>
      </c>
      <c r="V633" s="22" t="str">
        <f aca="false">IF($U633="","",IF(OR($Q633="Danger",$U633&gt;=Lists!$M$10),"P1",IF($U633&gt;=Lists!$M$11,"P2","P3")))</f>
        <v/>
      </c>
      <c r="W633" s="24" t="str">
        <f aca="false">IF(OR($V633="",$B633=""),"",$B633+INDEX(Lists!$N$10:$N$12,MATCH($V633,Lists!$L$10:$L$12,0)))</f>
        <v/>
      </c>
      <c r="X633" s="19"/>
      <c r="Y633" s="19"/>
      <c r="Z633" s="19"/>
      <c r="AA633" s="21"/>
      <c r="AB633" s="19"/>
      <c r="AC633" s="22" t="str">
        <f aca="true">IF(OR($U633="",$B633=""),"",IF($AA633&lt;&gt;"",$AA633-$B633,TODAY()-$B633))</f>
        <v/>
      </c>
      <c r="AD633" s="22" t="str">
        <f aca="true">IF($W633="","",IF($Y633="Closed",IF($AA633="","Closed",IF($AA633&lt;=$W633,"Closed on time","Closed late")),IF(TODAY()&gt;$W633,"Overdue","Within time")))</f>
        <v/>
      </c>
      <c r="AE633" s="6"/>
      <c r="AF633" s="19"/>
      <c r="AG633" s="19"/>
      <c r="AH633" s="19"/>
      <c r="AI633" s="19"/>
      <c r="AJ633" s="19"/>
    </row>
    <row r="634" customFormat="false" ht="15" hidden="false" customHeight="false" outlineLevel="0" collapsed="false">
      <c r="A634" s="22" t="str">
        <f aca="false">IF($C634="","","R"&amp;TEXT(ROW()-4,"00000"))</f>
        <v/>
      </c>
      <c r="B634" s="21"/>
      <c r="C634" s="19"/>
      <c r="D634" s="22" t="str">
        <f aca="false">IF($C634="","",IFERROR(INDEX(Asset_Register!$C$5:$C$1000,MATCH($C634,Asset_Register!$A$5:$A$1000,0)),"Not in register"))</f>
        <v/>
      </c>
      <c r="E634" s="22" t="str">
        <f aca="false">IF($C634="","",IFERROR(INDEX(Asset_Register!$D$5:$D$1000,MATCH($C634,Asset_Register!$A$5:$A$1000,0)),"Not in register"))</f>
        <v/>
      </c>
      <c r="F634" s="22" t="str">
        <f aca="false">IF($C634="","",IFERROR(INDEX(Asset_Register!$R$5:$R$1000,MATCH($C634,Asset_Register!$A$5:$A$1000,0)),"Not in register"))</f>
        <v/>
      </c>
      <c r="G634" s="22" t="str">
        <f aca="false">IF($C634="","",IFERROR(INDEX(Asset_Register!$Q$5:$Q$1000,MATCH($C634,Asset_Register!$A$5:$A$1000,0)),"Not in register"))</f>
        <v/>
      </c>
      <c r="H634" s="19"/>
      <c r="I634" s="19"/>
      <c r="J634" s="6"/>
      <c r="K634" s="19"/>
      <c r="L634" s="19"/>
      <c r="M634" s="19"/>
      <c r="N634" s="19"/>
      <c r="O634" s="19"/>
      <c r="P634" s="19"/>
      <c r="Q634" s="22" t="str">
        <f aca="false">IF($C634="","",IF($P634&lt;&gt;"",$P634,IF(AND(ISNUMBER($K634),ISNUMBER($M634),ISNUMBER($N634)),IF($O634="Lower is worse",IF($K634&lt;=$N634,"Danger",IF($K634&lt;=$M634,"Alert","OK")),IF($K634&gt;=$N634,"Danger",IF($K634&gt;=$M634,"Alert","OK"))),"Not set")))</f>
        <v/>
      </c>
      <c r="R634" s="22" t="str">
        <f aca="false">IF(OR($Q634="",$Q634="Not set"),"",MATCH($Q634,Lists!$F$2:$F$4,0)-1)</f>
        <v/>
      </c>
      <c r="S634" s="6"/>
      <c r="T634" s="6"/>
      <c r="U634" s="22" t="str">
        <f aca="false">IF(OR($Q634="",$Q634="OK",$Q634="Not set",NOT(ISNUMBER($G634))),"",ROUND($G634*IF($Q634="Danger",Lists!$M$15,Lists!$M$16),0))</f>
        <v/>
      </c>
      <c r="V634" s="22" t="str">
        <f aca="false">IF($U634="","",IF(OR($Q634="Danger",$U634&gt;=Lists!$M$10),"P1",IF($U634&gt;=Lists!$M$11,"P2","P3")))</f>
        <v/>
      </c>
      <c r="W634" s="24" t="str">
        <f aca="false">IF(OR($V634="",$B634=""),"",$B634+INDEX(Lists!$N$10:$N$12,MATCH($V634,Lists!$L$10:$L$12,0)))</f>
        <v/>
      </c>
      <c r="X634" s="19"/>
      <c r="Y634" s="19"/>
      <c r="Z634" s="19"/>
      <c r="AA634" s="21"/>
      <c r="AB634" s="19"/>
      <c r="AC634" s="22" t="str">
        <f aca="true">IF(OR($U634="",$B634=""),"",IF($AA634&lt;&gt;"",$AA634-$B634,TODAY()-$B634))</f>
        <v/>
      </c>
      <c r="AD634" s="22" t="str">
        <f aca="true">IF($W634="","",IF($Y634="Closed",IF($AA634="","Closed",IF($AA634&lt;=$W634,"Closed on time","Closed late")),IF(TODAY()&gt;$W634,"Overdue","Within time")))</f>
        <v/>
      </c>
      <c r="AE634" s="6"/>
      <c r="AF634" s="19"/>
      <c r="AG634" s="19"/>
      <c r="AH634" s="19"/>
      <c r="AI634" s="19"/>
      <c r="AJ634" s="19"/>
    </row>
    <row r="635" customFormat="false" ht="15" hidden="false" customHeight="false" outlineLevel="0" collapsed="false">
      <c r="A635" s="22" t="str">
        <f aca="false">IF($C635="","","R"&amp;TEXT(ROW()-4,"00000"))</f>
        <v/>
      </c>
      <c r="B635" s="21"/>
      <c r="C635" s="19"/>
      <c r="D635" s="22" t="str">
        <f aca="false">IF($C635="","",IFERROR(INDEX(Asset_Register!$C$5:$C$1000,MATCH($C635,Asset_Register!$A$5:$A$1000,0)),"Not in register"))</f>
        <v/>
      </c>
      <c r="E635" s="22" t="str">
        <f aca="false">IF($C635="","",IFERROR(INDEX(Asset_Register!$D$5:$D$1000,MATCH($C635,Asset_Register!$A$5:$A$1000,0)),"Not in register"))</f>
        <v/>
      </c>
      <c r="F635" s="22" t="str">
        <f aca="false">IF($C635="","",IFERROR(INDEX(Asset_Register!$R$5:$R$1000,MATCH($C635,Asset_Register!$A$5:$A$1000,0)),"Not in register"))</f>
        <v/>
      </c>
      <c r="G635" s="22" t="str">
        <f aca="false">IF($C635="","",IFERROR(INDEX(Asset_Register!$Q$5:$Q$1000,MATCH($C635,Asset_Register!$A$5:$A$1000,0)),"Not in register"))</f>
        <v/>
      </c>
      <c r="H635" s="19"/>
      <c r="I635" s="19"/>
      <c r="J635" s="6"/>
      <c r="K635" s="19"/>
      <c r="L635" s="19"/>
      <c r="M635" s="19"/>
      <c r="N635" s="19"/>
      <c r="O635" s="19"/>
      <c r="P635" s="19"/>
      <c r="Q635" s="22" t="str">
        <f aca="false">IF($C635="","",IF($P635&lt;&gt;"",$P635,IF(AND(ISNUMBER($K635),ISNUMBER($M635),ISNUMBER($N635)),IF($O635="Lower is worse",IF($K635&lt;=$N635,"Danger",IF($K635&lt;=$M635,"Alert","OK")),IF($K635&gt;=$N635,"Danger",IF($K635&gt;=$M635,"Alert","OK"))),"Not set")))</f>
        <v/>
      </c>
      <c r="R635" s="22" t="str">
        <f aca="false">IF(OR($Q635="",$Q635="Not set"),"",MATCH($Q635,Lists!$F$2:$F$4,0)-1)</f>
        <v/>
      </c>
      <c r="S635" s="6"/>
      <c r="T635" s="6"/>
      <c r="U635" s="22" t="str">
        <f aca="false">IF(OR($Q635="",$Q635="OK",$Q635="Not set",NOT(ISNUMBER($G635))),"",ROUND($G635*IF($Q635="Danger",Lists!$M$15,Lists!$M$16),0))</f>
        <v/>
      </c>
      <c r="V635" s="22" t="str">
        <f aca="false">IF($U635="","",IF(OR($Q635="Danger",$U635&gt;=Lists!$M$10),"P1",IF($U635&gt;=Lists!$M$11,"P2","P3")))</f>
        <v/>
      </c>
      <c r="W635" s="24" t="str">
        <f aca="false">IF(OR($V635="",$B635=""),"",$B635+INDEX(Lists!$N$10:$N$12,MATCH($V635,Lists!$L$10:$L$12,0)))</f>
        <v/>
      </c>
      <c r="X635" s="19"/>
      <c r="Y635" s="19"/>
      <c r="Z635" s="19"/>
      <c r="AA635" s="21"/>
      <c r="AB635" s="19"/>
      <c r="AC635" s="22" t="str">
        <f aca="true">IF(OR($U635="",$B635=""),"",IF($AA635&lt;&gt;"",$AA635-$B635,TODAY()-$B635))</f>
        <v/>
      </c>
      <c r="AD635" s="22" t="str">
        <f aca="true">IF($W635="","",IF($Y635="Closed",IF($AA635="","Closed",IF($AA635&lt;=$W635,"Closed on time","Closed late")),IF(TODAY()&gt;$W635,"Overdue","Within time")))</f>
        <v/>
      </c>
      <c r="AE635" s="6"/>
      <c r="AF635" s="19"/>
      <c r="AG635" s="19"/>
      <c r="AH635" s="19"/>
      <c r="AI635" s="19"/>
      <c r="AJ635" s="19"/>
    </row>
    <row r="636" customFormat="false" ht="15" hidden="false" customHeight="false" outlineLevel="0" collapsed="false">
      <c r="A636" s="22" t="str">
        <f aca="false">IF($C636="","","R"&amp;TEXT(ROW()-4,"00000"))</f>
        <v/>
      </c>
      <c r="B636" s="21"/>
      <c r="C636" s="19"/>
      <c r="D636" s="22" t="str">
        <f aca="false">IF($C636="","",IFERROR(INDEX(Asset_Register!$C$5:$C$1000,MATCH($C636,Asset_Register!$A$5:$A$1000,0)),"Not in register"))</f>
        <v/>
      </c>
      <c r="E636" s="22" t="str">
        <f aca="false">IF($C636="","",IFERROR(INDEX(Asset_Register!$D$5:$D$1000,MATCH($C636,Asset_Register!$A$5:$A$1000,0)),"Not in register"))</f>
        <v/>
      </c>
      <c r="F636" s="22" t="str">
        <f aca="false">IF($C636="","",IFERROR(INDEX(Asset_Register!$R$5:$R$1000,MATCH($C636,Asset_Register!$A$5:$A$1000,0)),"Not in register"))</f>
        <v/>
      </c>
      <c r="G636" s="22" t="str">
        <f aca="false">IF($C636="","",IFERROR(INDEX(Asset_Register!$Q$5:$Q$1000,MATCH($C636,Asset_Register!$A$5:$A$1000,0)),"Not in register"))</f>
        <v/>
      </c>
      <c r="H636" s="19"/>
      <c r="I636" s="19"/>
      <c r="J636" s="6"/>
      <c r="K636" s="19"/>
      <c r="L636" s="19"/>
      <c r="M636" s="19"/>
      <c r="N636" s="19"/>
      <c r="O636" s="19"/>
      <c r="P636" s="19"/>
      <c r="Q636" s="22" t="str">
        <f aca="false">IF($C636="","",IF($P636&lt;&gt;"",$P636,IF(AND(ISNUMBER($K636),ISNUMBER($M636),ISNUMBER($N636)),IF($O636="Lower is worse",IF($K636&lt;=$N636,"Danger",IF($K636&lt;=$M636,"Alert","OK")),IF($K636&gt;=$N636,"Danger",IF($K636&gt;=$M636,"Alert","OK"))),"Not set")))</f>
        <v/>
      </c>
      <c r="R636" s="22" t="str">
        <f aca="false">IF(OR($Q636="",$Q636="Not set"),"",MATCH($Q636,Lists!$F$2:$F$4,0)-1)</f>
        <v/>
      </c>
      <c r="S636" s="6"/>
      <c r="T636" s="6"/>
      <c r="U636" s="22" t="str">
        <f aca="false">IF(OR($Q636="",$Q636="OK",$Q636="Not set",NOT(ISNUMBER($G636))),"",ROUND($G636*IF($Q636="Danger",Lists!$M$15,Lists!$M$16),0))</f>
        <v/>
      </c>
      <c r="V636" s="22" t="str">
        <f aca="false">IF($U636="","",IF(OR($Q636="Danger",$U636&gt;=Lists!$M$10),"P1",IF($U636&gt;=Lists!$M$11,"P2","P3")))</f>
        <v/>
      </c>
      <c r="W636" s="24" t="str">
        <f aca="false">IF(OR($V636="",$B636=""),"",$B636+INDEX(Lists!$N$10:$N$12,MATCH($V636,Lists!$L$10:$L$12,0)))</f>
        <v/>
      </c>
      <c r="X636" s="19"/>
      <c r="Y636" s="19"/>
      <c r="Z636" s="19"/>
      <c r="AA636" s="21"/>
      <c r="AB636" s="19"/>
      <c r="AC636" s="22" t="str">
        <f aca="true">IF(OR($U636="",$B636=""),"",IF($AA636&lt;&gt;"",$AA636-$B636,TODAY()-$B636))</f>
        <v/>
      </c>
      <c r="AD636" s="22" t="str">
        <f aca="true">IF($W636="","",IF($Y636="Closed",IF($AA636="","Closed",IF($AA636&lt;=$W636,"Closed on time","Closed late")),IF(TODAY()&gt;$W636,"Overdue","Within time")))</f>
        <v/>
      </c>
      <c r="AE636" s="6"/>
      <c r="AF636" s="19"/>
      <c r="AG636" s="19"/>
      <c r="AH636" s="19"/>
      <c r="AI636" s="19"/>
      <c r="AJ636" s="19"/>
    </row>
    <row r="637" customFormat="false" ht="15" hidden="false" customHeight="false" outlineLevel="0" collapsed="false">
      <c r="A637" s="22" t="str">
        <f aca="false">IF($C637="","","R"&amp;TEXT(ROW()-4,"00000"))</f>
        <v/>
      </c>
      <c r="B637" s="21"/>
      <c r="C637" s="19"/>
      <c r="D637" s="22" t="str">
        <f aca="false">IF($C637="","",IFERROR(INDEX(Asset_Register!$C$5:$C$1000,MATCH($C637,Asset_Register!$A$5:$A$1000,0)),"Not in register"))</f>
        <v/>
      </c>
      <c r="E637" s="22" t="str">
        <f aca="false">IF($C637="","",IFERROR(INDEX(Asset_Register!$D$5:$D$1000,MATCH($C637,Asset_Register!$A$5:$A$1000,0)),"Not in register"))</f>
        <v/>
      </c>
      <c r="F637" s="22" t="str">
        <f aca="false">IF($C637="","",IFERROR(INDEX(Asset_Register!$R$5:$R$1000,MATCH($C637,Asset_Register!$A$5:$A$1000,0)),"Not in register"))</f>
        <v/>
      </c>
      <c r="G637" s="22" t="str">
        <f aca="false">IF($C637="","",IFERROR(INDEX(Asset_Register!$Q$5:$Q$1000,MATCH($C637,Asset_Register!$A$5:$A$1000,0)),"Not in register"))</f>
        <v/>
      </c>
      <c r="H637" s="19"/>
      <c r="I637" s="19"/>
      <c r="J637" s="6"/>
      <c r="K637" s="19"/>
      <c r="L637" s="19"/>
      <c r="M637" s="19"/>
      <c r="N637" s="19"/>
      <c r="O637" s="19"/>
      <c r="P637" s="19"/>
      <c r="Q637" s="22" t="str">
        <f aca="false">IF($C637="","",IF($P637&lt;&gt;"",$P637,IF(AND(ISNUMBER($K637),ISNUMBER($M637),ISNUMBER($N637)),IF($O637="Lower is worse",IF($K637&lt;=$N637,"Danger",IF($K637&lt;=$M637,"Alert","OK")),IF($K637&gt;=$N637,"Danger",IF($K637&gt;=$M637,"Alert","OK"))),"Not set")))</f>
        <v/>
      </c>
      <c r="R637" s="22" t="str">
        <f aca="false">IF(OR($Q637="",$Q637="Not set"),"",MATCH($Q637,Lists!$F$2:$F$4,0)-1)</f>
        <v/>
      </c>
      <c r="S637" s="6"/>
      <c r="T637" s="6"/>
      <c r="U637" s="22" t="str">
        <f aca="false">IF(OR($Q637="",$Q637="OK",$Q637="Not set",NOT(ISNUMBER($G637))),"",ROUND($G637*IF($Q637="Danger",Lists!$M$15,Lists!$M$16),0))</f>
        <v/>
      </c>
      <c r="V637" s="22" t="str">
        <f aca="false">IF($U637="","",IF(OR($Q637="Danger",$U637&gt;=Lists!$M$10),"P1",IF($U637&gt;=Lists!$M$11,"P2","P3")))</f>
        <v/>
      </c>
      <c r="W637" s="24" t="str">
        <f aca="false">IF(OR($V637="",$B637=""),"",$B637+INDEX(Lists!$N$10:$N$12,MATCH($V637,Lists!$L$10:$L$12,0)))</f>
        <v/>
      </c>
      <c r="X637" s="19"/>
      <c r="Y637" s="19"/>
      <c r="Z637" s="19"/>
      <c r="AA637" s="21"/>
      <c r="AB637" s="19"/>
      <c r="AC637" s="22" t="str">
        <f aca="true">IF(OR($U637="",$B637=""),"",IF($AA637&lt;&gt;"",$AA637-$B637,TODAY()-$B637))</f>
        <v/>
      </c>
      <c r="AD637" s="22" t="str">
        <f aca="true">IF($W637="","",IF($Y637="Closed",IF($AA637="","Closed",IF($AA637&lt;=$W637,"Closed on time","Closed late")),IF(TODAY()&gt;$W637,"Overdue","Within time")))</f>
        <v/>
      </c>
      <c r="AE637" s="6"/>
      <c r="AF637" s="19"/>
      <c r="AG637" s="19"/>
      <c r="AH637" s="19"/>
      <c r="AI637" s="19"/>
      <c r="AJ637" s="19"/>
    </row>
    <row r="638" customFormat="false" ht="15" hidden="false" customHeight="false" outlineLevel="0" collapsed="false">
      <c r="A638" s="22" t="str">
        <f aca="false">IF($C638="","","R"&amp;TEXT(ROW()-4,"00000"))</f>
        <v/>
      </c>
      <c r="B638" s="21"/>
      <c r="C638" s="19"/>
      <c r="D638" s="22" t="str">
        <f aca="false">IF($C638="","",IFERROR(INDEX(Asset_Register!$C$5:$C$1000,MATCH($C638,Asset_Register!$A$5:$A$1000,0)),"Not in register"))</f>
        <v/>
      </c>
      <c r="E638" s="22" t="str">
        <f aca="false">IF($C638="","",IFERROR(INDEX(Asset_Register!$D$5:$D$1000,MATCH($C638,Asset_Register!$A$5:$A$1000,0)),"Not in register"))</f>
        <v/>
      </c>
      <c r="F638" s="22" t="str">
        <f aca="false">IF($C638="","",IFERROR(INDEX(Asset_Register!$R$5:$R$1000,MATCH($C638,Asset_Register!$A$5:$A$1000,0)),"Not in register"))</f>
        <v/>
      </c>
      <c r="G638" s="22" t="str">
        <f aca="false">IF($C638="","",IFERROR(INDEX(Asset_Register!$Q$5:$Q$1000,MATCH($C638,Asset_Register!$A$5:$A$1000,0)),"Not in register"))</f>
        <v/>
      </c>
      <c r="H638" s="19"/>
      <c r="I638" s="19"/>
      <c r="J638" s="6"/>
      <c r="K638" s="19"/>
      <c r="L638" s="19"/>
      <c r="M638" s="19"/>
      <c r="N638" s="19"/>
      <c r="O638" s="19"/>
      <c r="P638" s="19"/>
      <c r="Q638" s="22" t="str">
        <f aca="false">IF($C638="","",IF($P638&lt;&gt;"",$P638,IF(AND(ISNUMBER($K638),ISNUMBER($M638),ISNUMBER($N638)),IF($O638="Lower is worse",IF($K638&lt;=$N638,"Danger",IF($K638&lt;=$M638,"Alert","OK")),IF($K638&gt;=$N638,"Danger",IF($K638&gt;=$M638,"Alert","OK"))),"Not set")))</f>
        <v/>
      </c>
      <c r="R638" s="22" t="str">
        <f aca="false">IF(OR($Q638="",$Q638="Not set"),"",MATCH($Q638,Lists!$F$2:$F$4,0)-1)</f>
        <v/>
      </c>
      <c r="S638" s="6"/>
      <c r="T638" s="6"/>
      <c r="U638" s="22" t="str">
        <f aca="false">IF(OR($Q638="",$Q638="OK",$Q638="Not set",NOT(ISNUMBER($G638))),"",ROUND($G638*IF($Q638="Danger",Lists!$M$15,Lists!$M$16),0))</f>
        <v/>
      </c>
      <c r="V638" s="22" t="str">
        <f aca="false">IF($U638="","",IF(OR($Q638="Danger",$U638&gt;=Lists!$M$10),"P1",IF($U638&gt;=Lists!$M$11,"P2","P3")))</f>
        <v/>
      </c>
      <c r="W638" s="24" t="str">
        <f aca="false">IF(OR($V638="",$B638=""),"",$B638+INDEX(Lists!$N$10:$N$12,MATCH($V638,Lists!$L$10:$L$12,0)))</f>
        <v/>
      </c>
      <c r="X638" s="19"/>
      <c r="Y638" s="19"/>
      <c r="Z638" s="19"/>
      <c r="AA638" s="21"/>
      <c r="AB638" s="19"/>
      <c r="AC638" s="22" t="str">
        <f aca="true">IF(OR($U638="",$B638=""),"",IF($AA638&lt;&gt;"",$AA638-$B638,TODAY()-$B638))</f>
        <v/>
      </c>
      <c r="AD638" s="22" t="str">
        <f aca="true">IF($W638="","",IF($Y638="Closed",IF($AA638="","Closed",IF($AA638&lt;=$W638,"Closed on time","Closed late")),IF(TODAY()&gt;$W638,"Overdue","Within time")))</f>
        <v/>
      </c>
      <c r="AE638" s="6"/>
      <c r="AF638" s="19"/>
      <c r="AG638" s="19"/>
      <c r="AH638" s="19"/>
      <c r="AI638" s="19"/>
      <c r="AJ638" s="19"/>
    </row>
    <row r="639" customFormat="false" ht="15" hidden="false" customHeight="false" outlineLevel="0" collapsed="false">
      <c r="A639" s="22" t="str">
        <f aca="false">IF($C639="","","R"&amp;TEXT(ROW()-4,"00000"))</f>
        <v/>
      </c>
      <c r="B639" s="21"/>
      <c r="C639" s="19"/>
      <c r="D639" s="22" t="str">
        <f aca="false">IF($C639="","",IFERROR(INDEX(Asset_Register!$C$5:$C$1000,MATCH($C639,Asset_Register!$A$5:$A$1000,0)),"Not in register"))</f>
        <v/>
      </c>
      <c r="E639" s="22" t="str">
        <f aca="false">IF($C639="","",IFERROR(INDEX(Asset_Register!$D$5:$D$1000,MATCH($C639,Asset_Register!$A$5:$A$1000,0)),"Not in register"))</f>
        <v/>
      </c>
      <c r="F639" s="22" t="str">
        <f aca="false">IF($C639="","",IFERROR(INDEX(Asset_Register!$R$5:$R$1000,MATCH($C639,Asset_Register!$A$5:$A$1000,0)),"Not in register"))</f>
        <v/>
      </c>
      <c r="G639" s="22" t="str">
        <f aca="false">IF($C639="","",IFERROR(INDEX(Asset_Register!$Q$5:$Q$1000,MATCH($C639,Asset_Register!$A$5:$A$1000,0)),"Not in register"))</f>
        <v/>
      </c>
      <c r="H639" s="19"/>
      <c r="I639" s="19"/>
      <c r="J639" s="6"/>
      <c r="K639" s="19"/>
      <c r="L639" s="19"/>
      <c r="M639" s="19"/>
      <c r="N639" s="19"/>
      <c r="O639" s="19"/>
      <c r="P639" s="19"/>
      <c r="Q639" s="22" t="str">
        <f aca="false">IF($C639="","",IF($P639&lt;&gt;"",$P639,IF(AND(ISNUMBER($K639),ISNUMBER($M639),ISNUMBER($N639)),IF($O639="Lower is worse",IF($K639&lt;=$N639,"Danger",IF($K639&lt;=$M639,"Alert","OK")),IF($K639&gt;=$N639,"Danger",IF($K639&gt;=$M639,"Alert","OK"))),"Not set")))</f>
        <v/>
      </c>
      <c r="R639" s="22" t="str">
        <f aca="false">IF(OR($Q639="",$Q639="Not set"),"",MATCH($Q639,Lists!$F$2:$F$4,0)-1)</f>
        <v/>
      </c>
      <c r="S639" s="6"/>
      <c r="T639" s="6"/>
      <c r="U639" s="22" t="str">
        <f aca="false">IF(OR($Q639="",$Q639="OK",$Q639="Not set",NOT(ISNUMBER($G639))),"",ROUND($G639*IF($Q639="Danger",Lists!$M$15,Lists!$M$16),0))</f>
        <v/>
      </c>
      <c r="V639" s="22" t="str">
        <f aca="false">IF($U639="","",IF(OR($Q639="Danger",$U639&gt;=Lists!$M$10),"P1",IF($U639&gt;=Lists!$M$11,"P2","P3")))</f>
        <v/>
      </c>
      <c r="W639" s="24" t="str">
        <f aca="false">IF(OR($V639="",$B639=""),"",$B639+INDEX(Lists!$N$10:$N$12,MATCH($V639,Lists!$L$10:$L$12,0)))</f>
        <v/>
      </c>
      <c r="X639" s="19"/>
      <c r="Y639" s="19"/>
      <c r="Z639" s="19"/>
      <c r="AA639" s="21"/>
      <c r="AB639" s="19"/>
      <c r="AC639" s="22" t="str">
        <f aca="true">IF(OR($U639="",$B639=""),"",IF($AA639&lt;&gt;"",$AA639-$B639,TODAY()-$B639))</f>
        <v/>
      </c>
      <c r="AD639" s="22" t="str">
        <f aca="true">IF($W639="","",IF($Y639="Closed",IF($AA639="","Closed",IF($AA639&lt;=$W639,"Closed on time","Closed late")),IF(TODAY()&gt;$W639,"Overdue","Within time")))</f>
        <v/>
      </c>
      <c r="AE639" s="6"/>
      <c r="AF639" s="19"/>
      <c r="AG639" s="19"/>
      <c r="AH639" s="19"/>
      <c r="AI639" s="19"/>
      <c r="AJ639" s="19"/>
    </row>
    <row r="640" customFormat="false" ht="15" hidden="false" customHeight="false" outlineLevel="0" collapsed="false">
      <c r="A640" s="22" t="str">
        <f aca="false">IF($C640="","","R"&amp;TEXT(ROW()-4,"00000"))</f>
        <v/>
      </c>
      <c r="B640" s="21"/>
      <c r="C640" s="19"/>
      <c r="D640" s="22" t="str">
        <f aca="false">IF($C640="","",IFERROR(INDEX(Asset_Register!$C$5:$C$1000,MATCH($C640,Asset_Register!$A$5:$A$1000,0)),"Not in register"))</f>
        <v/>
      </c>
      <c r="E640" s="22" t="str">
        <f aca="false">IF($C640="","",IFERROR(INDEX(Asset_Register!$D$5:$D$1000,MATCH($C640,Asset_Register!$A$5:$A$1000,0)),"Not in register"))</f>
        <v/>
      </c>
      <c r="F640" s="22" t="str">
        <f aca="false">IF($C640="","",IFERROR(INDEX(Asset_Register!$R$5:$R$1000,MATCH($C640,Asset_Register!$A$5:$A$1000,0)),"Not in register"))</f>
        <v/>
      </c>
      <c r="G640" s="22" t="str">
        <f aca="false">IF($C640="","",IFERROR(INDEX(Asset_Register!$Q$5:$Q$1000,MATCH($C640,Asset_Register!$A$5:$A$1000,0)),"Not in register"))</f>
        <v/>
      </c>
      <c r="H640" s="19"/>
      <c r="I640" s="19"/>
      <c r="J640" s="6"/>
      <c r="K640" s="19"/>
      <c r="L640" s="19"/>
      <c r="M640" s="19"/>
      <c r="N640" s="19"/>
      <c r="O640" s="19"/>
      <c r="P640" s="19"/>
      <c r="Q640" s="22" t="str">
        <f aca="false">IF($C640="","",IF($P640&lt;&gt;"",$P640,IF(AND(ISNUMBER($K640),ISNUMBER($M640),ISNUMBER($N640)),IF($O640="Lower is worse",IF($K640&lt;=$N640,"Danger",IF($K640&lt;=$M640,"Alert","OK")),IF($K640&gt;=$N640,"Danger",IF($K640&gt;=$M640,"Alert","OK"))),"Not set")))</f>
        <v/>
      </c>
      <c r="R640" s="22" t="str">
        <f aca="false">IF(OR($Q640="",$Q640="Not set"),"",MATCH($Q640,Lists!$F$2:$F$4,0)-1)</f>
        <v/>
      </c>
      <c r="S640" s="6"/>
      <c r="T640" s="6"/>
      <c r="U640" s="22" t="str">
        <f aca="false">IF(OR($Q640="",$Q640="OK",$Q640="Not set",NOT(ISNUMBER($G640))),"",ROUND($G640*IF($Q640="Danger",Lists!$M$15,Lists!$M$16),0))</f>
        <v/>
      </c>
      <c r="V640" s="22" t="str">
        <f aca="false">IF($U640="","",IF(OR($Q640="Danger",$U640&gt;=Lists!$M$10),"P1",IF($U640&gt;=Lists!$M$11,"P2","P3")))</f>
        <v/>
      </c>
      <c r="W640" s="24" t="str">
        <f aca="false">IF(OR($V640="",$B640=""),"",$B640+INDEX(Lists!$N$10:$N$12,MATCH($V640,Lists!$L$10:$L$12,0)))</f>
        <v/>
      </c>
      <c r="X640" s="19"/>
      <c r="Y640" s="19"/>
      <c r="Z640" s="19"/>
      <c r="AA640" s="21"/>
      <c r="AB640" s="19"/>
      <c r="AC640" s="22" t="str">
        <f aca="true">IF(OR($U640="",$B640=""),"",IF($AA640&lt;&gt;"",$AA640-$B640,TODAY()-$B640))</f>
        <v/>
      </c>
      <c r="AD640" s="22" t="str">
        <f aca="true">IF($W640="","",IF($Y640="Closed",IF($AA640="","Closed",IF($AA640&lt;=$W640,"Closed on time","Closed late")),IF(TODAY()&gt;$W640,"Overdue","Within time")))</f>
        <v/>
      </c>
      <c r="AE640" s="6"/>
      <c r="AF640" s="19"/>
      <c r="AG640" s="19"/>
      <c r="AH640" s="19"/>
      <c r="AI640" s="19"/>
      <c r="AJ640" s="19"/>
    </row>
    <row r="641" customFormat="false" ht="15" hidden="false" customHeight="false" outlineLevel="0" collapsed="false">
      <c r="A641" s="22" t="str">
        <f aca="false">IF($C641="","","R"&amp;TEXT(ROW()-4,"00000"))</f>
        <v/>
      </c>
      <c r="B641" s="21"/>
      <c r="C641" s="19"/>
      <c r="D641" s="22" t="str">
        <f aca="false">IF($C641="","",IFERROR(INDEX(Asset_Register!$C$5:$C$1000,MATCH($C641,Asset_Register!$A$5:$A$1000,0)),"Not in register"))</f>
        <v/>
      </c>
      <c r="E641" s="22" t="str">
        <f aca="false">IF($C641="","",IFERROR(INDEX(Asset_Register!$D$5:$D$1000,MATCH($C641,Asset_Register!$A$5:$A$1000,0)),"Not in register"))</f>
        <v/>
      </c>
      <c r="F641" s="22" t="str">
        <f aca="false">IF($C641="","",IFERROR(INDEX(Asset_Register!$R$5:$R$1000,MATCH($C641,Asset_Register!$A$5:$A$1000,0)),"Not in register"))</f>
        <v/>
      </c>
      <c r="G641" s="22" t="str">
        <f aca="false">IF($C641="","",IFERROR(INDEX(Asset_Register!$Q$5:$Q$1000,MATCH($C641,Asset_Register!$A$5:$A$1000,0)),"Not in register"))</f>
        <v/>
      </c>
      <c r="H641" s="19"/>
      <c r="I641" s="19"/>
      <c r="J641" s="6"/>
      <c r="K641" s="19"/>
      <c r="L641" s="19"/>
      <c r="M641" s="19"/>
      <c r="N641" s="19"/>
      <c r="O641" s="19"/>
      <c r="P641" s="19"/>
      <c r="Q641" s="22" t="str">
        <f aca="false">IF($C641="","",IF($P641&lt;&gt;"",$P641,IF(AND(ISNUMBER($K641),ISNUMBER($M641),ISNUMBER($N641)),IF($O641="Lower is worse",IF($K641&lt;=$N641,"Danger",IF($K641&lt;=$M641,"Alert","OK")),IF($K641&gt;=$N641,"Danger",IF($K641&gt;=$M641,"Alert","OK"))),"Not set")))</f>
        <v/>
      </c>
      <c r="R641" s="22" t="str">
        <f aca="false">IF(OR($Q641="",$Q641="Not set"),"",MATCH($Q641,Lists!$F$2:$F$4,0)-1)</f>
        <v/>
      </c>
      <c r="S641" s="6"/>
      <c r="T641" s="6"/>
      <c r="U641" s="22" t="str">
        <f aca="false">IF(OR($Q641="",$Q641="OK",$Q641="Not set",NOT(ISNUMBER($G641))),"",ROUND($G641*IF($Q641="Danger",Lists!$M$15,Lists!$M$16),0))</f>
        <v/>
      </c>
      <c r="V641" s="22" t="str">
        <f aca="false">IF($U641="","",IF(OR($Q641="Danger",$U641&gt;=Lists!$M$10),"P1",IF($U641&gt;=Lists!$M$11,"P2","P3")))</f>
        <v/>
      </c>
      <c r="W641" s="24" t="str">
        <f aca="false">IF(OR($V641="",$B641=""),"",$B641+INDEX(Lists!$N$10:$N$12,MATCH($V641,Lists!$L$10:$L$12,0)))</f>
        <v/>
      </c>
      <c r="X641" s="19"/>
      <c r="Y641" s="19"/>
      <c r="Z641" s="19"/>
      <c r="AA641" s="21"/>
      <c r="AB641" s="19"/>
      <c r="AC641" s="22" t="str">
        <f aca="true">IF(OR($U641="",$B641=""),"",IF($AA641&lt;&gt;"",$AA641-$B641,TODAY()-$B641))</f>
        <v/>
      </c>
      <c r="AD641" s="22" t="str">
        <f aca="true">IF($W641="","",IF($Y641="Closed",IF($AA641="","Closed",IF($AA641&lt;=$W641,"Closed on time","Closed late")),IF(TODAY()&gt;$W641,"Overdue","Within time")))</f>
        <v/>
      </c>
      <c r="AE641" s="6"/>
      <c r="AF641" s="19"/>
      <c r="AG641" s="19"/>
      <c r="AH641" s="19"/>
      <c r="AI641" s="19"/>
      <c r="AJ641" s="19"/>
    </row>
    <row r="642" customFormat="false" ht="15" hidden="false" customHeight="false" outlineLevel="0" collapsed="false">
      <c r="A642" s="22" t="str">
        <f aca="false">IF($C642="","","R"&amp;TEXT(ROW()-4,"00000"))</f>
        <v/>
      </c>
      <c r="B642" s="21"/>
      <c r="C642" s="19"/>
      <c r="D642" s="22" t="str">
        <f aca="false">IF($C642="","",IFERROR(INDEX(Asset_Register!$C$5:$C$1000,MATCH($C642,Asset_Register!$A$5:$A$1000,0)),"Not in register"))</f>
        <v/>
      </c>
      <c r="E642" s="22" t="str">
        <f aca="false">IF($C642="","",IFERROR(INDEX(Asset_Register!$D$5:$D$1000,MATCH($C642,Asset_Register!$A$5:$A$1000,0)),"Not in register"))</f>
        <v/>
      </c>
      <c r="F642" s="22" t="str">
        <f aca="false">IF($C642="","",IFERROR(INDEX(Asset_Register!$R$5:$R$1000,MATCH($C642,Asset_Register!$A$5:$A$1000,0)),"Not in register"))</f>
        <v/>
      </c>
      <c r="G642" s="22" t="str">
        <f aca="false">IF($C642="","",IFERROR(INDEX(Asset_Register!$Q$5:$Q$1000,MATCH($C642,Asset_Register!$A$5:$A$1000,0)),"Not in register"))</f>
        <v/>
      </c>
      <c r="H642" s="19"/>
      <c r="I642" s="19"/>
      <c r="J642" s="6"/>
      <c r="K642" s="19"/>
      <c r="L642" s="19"/>
      <c r="M642" s="19"/>
      <c r="N642" s="19"/>
      <c r="O642" s="19"/>
      <c r="P642" s="19"/>
      <c r="Q642" s="22" t="str">
        <f aca="false">IF($C642="","",IF($P642&lt;&gt;"",$P642,IF(AND(ISNUMBER($K642),ISNUMBER($M642),ISNUMBER($N642)),IF($O642="Lower is worse",IF($K642&lt;=$N642,"Danger",IF($K642&lt;=$M642,"Alert","OK")),IF($K642&gt;=$N642,"Danger",IF($K642&gt;=$M642,"Alert","OK"))),"Not set")))</f>
        <v/>
      </c>
      <c r="R642" s="22" t="str">
        <f aca="false">IF(OR($Q642="",$Q642="Not set"),"",MATCH($Q642,Lists!$F$2:$F$4,0)-1)</f>
        <v/>
      </c>
      <c r="S642" s="6"/>
      <c r="T642" s="6"/>
      <c r="U642" s="22" t="str">
        <f aca="false">IF(OR($Q642="",$Q642="OK",$Q642="Not set",NOT(ISNUMBER($G642))),"",ROUND($G642*IF($Q642="Danger",Lists!$M$15,Lists!$M$16),0))</f>
        <v/>
      </c>
      <c r="V642" s="22" t="str">
        <f aca="false">IF($U642="","",IF(OR($Q642="Danger",$U642&gt;=Lists!$M$10),"P1",IF($U642&gt;=Lists!$M$11,"P2","P3")))</f>
        <v/>
      </c>
      <c r="W642" s="24" t="str">
        <f aca="false">IF(OR($V642="",$B642=""),"",$B642+INDEX(Lists!$N$10:$N$12,MATCH($V642,Lists!$L$10:$L$12,0)))</f>
        <v/>
      </c>
      <c r="X642" s="19"/>
      <c r="Y642" s="19"/>
      <c r="Z642" s="19"/>
      <c r="AA642" s="21"/>
      <c r="AB642" s="19"/>
      <c r="AC642" s="22" t="str">
        <f aca="true">IF(OR($U642="",$B642=""),"",IF($AA642&lt;&gt;"",$AA642-$B642,TODAY()-$B642))</f>
        <v/>
      </c>
      <c r="AD642" s="22" t="str">
        <f aca="true">IF($W642="","",IF($Y642="Closed",IF($AA642="","Closed",IF($AA642&lt;=$W642,"Closed on time","Closed late")),IF(TODAY()&gt;$W642,"Overdue","Within time")))</f>
        <v/>
      </c>
      <c r="AE642" s="6"/>
      <c r="AF642" s="19"/>
      <c r="AG642" s="19"/>
      <c r="AH642" s="19"/>
      <c r="AI642" s="19"/>
      <c r="AJ642" s="19"/>
    </row>
    <row r="643" customFormat="false" ht="15" hidden="false" customHeight="false" outlineLevel="0" collapsed="false">
      <c r="A643" s="22" t="str">
        <f aca="false">IF($C643="","","R"&amp;TEXT(ROW()-4,"00000"))</f>
        <v/>
      </c>
      <c r="B643" s="21"/>
      <c r="C643" s="19"/>
      <c r="D643" s="22" t="str">
        <f aca="false">IF($C643="","",IFERROR(INDEX(Asset_Register!$C$5:$C$1000,MATCH($C643,Asset_Register!$A$5:$A$1000,0)),"Not in register"))</f>
        <v/>
      </c>
      <c r="E643" s="22" t="str">
        <f aca="false">IF($C643="","",IFERROR(INDEX(Asset_Register!$D$5:$D$1000,MATCH($C643,Asset_Register!$A$5:$A$1000,0)),"Not in register"))</f>
        <v/>
      </c>
      <c r="F643" s="22" t="str">
        <f aca="false">IF($C643="","",IFERROR(INDEX(Asset_Register!$R$5:$R$1000,MATCH($C643,Asset_Register!$A$5:$A$1000,0)),"Not in register"))</f>
        <v/>
      </c>
      <c r="G643" s="22" t="str">
        <f aca="false">IF($C643="","",IFERROR(INDEX(Asset_Register!$Q$5:$Q$1000,MATCH($C643,Asset_Register!$A$5:$A$1000,0)),"Not in register"))</f>
        <v/>
      </c>
      <c r="H643" s="19"/>
      <c r="I643" s="19"/>
      <c r="J643" s="6"/>
      <c r="K643" s="19"/>
      <c r="L643" s="19"/>
      <c r="M643" s="19"/>
      <c r="N643" s="19"/>
      <c r="O643" s="19"/>
      <c r="P643" s="19"/>
      <c r="Q643" s="22" t="str">
        <f aca="false">IF($C643="","",IF($P643&lt;&gt;"",$P643,IF(AND(ISNUMBER($K643),ISNUMBER($M643),ISNUMBER($N643)),IF($O643="Lower is worse",IF($K643&lt;=$N643,"Danger",IF($K643&lt;=$M643,"Alert","OK")),IF($K643&gt;=$N643,"Danger",IF($K643&gt;=$M643,"Alert","OK"))),"Not set")))</f>
        <v/>
      </c>
      <c r="R643" s="22" t="str">
        <f aca="false">IF(OR($Q643="",$Q643="Not set"),"",MATCH($Q643,Lists!$F$2:$F$4,0)-1)</f>
        <v/>
      </c>
      <c r="S643" s="6"/>
      <c r="T643" s="6"/>
      <c r="U643" s="22" t="str">
        <f aca="false">IF(OR($Q643="",$Q643="OK",$Q643="Not set",NOT(ISNUMBER($G643))),"",ROUND($G643*IF($Q643="Danger",Lists!$M$15,Lists!$M$16),0))</f>
        <v/>
      </c>
      <c r="V643" s="22" t="str">
        <f aca="false">IF($U643="","",IF(OR($Q643="Danger",$U643&gt;=Lists!$M$10),"P1",IF($U643&gt;=Lists!$M$11,"P2","P3")))</f>
        <v/>
      </c>
      <c r="W643" s="24" t="str">
        <f aca="false">IF(OR($V643="",$B643=""),"",$B643+INDEX(Lists!$N$10:$N$12,MATCH($V643,Lists!$L$10:$L$12,0)))</f>
        <v/>
      </c>
      <c r="X643" s="19"/>
      <c r="Y643" s="19"/>
      <c r="Z643" s="19"/>
      <c r="AA643" s="21"/>
      <c r="AB643" s="19"/>
      <c r="AC643" s="22" t="str">
        <f aca="true">IF(OR($U643="",$B643=""),"",IF($AA643&lt;&gt;"",$AA643-$B643,TODAY()-$B643))</f>
        <v/>
      </c>
      <c r="AD643" s="22" t="str">
        <f aca="true">IF($W643="","",IF($Y643="Closed",IF($AA643="","Closed",IF($AA643&lt;=$W643,"Closed on time","Closed late")),IF(TODAY()&gt;$W643,"Overdue","Within time")))</f>
        <v/>
      </c>
      <c r="AE643" s="6"/>
      <c r="AF643" s="19"/>
      <c r="AG643" s="19"/>
      <c r="AH643" s="19"/>
      <c r="AI643" s="19"/>
      <c r="AJ643" s="19"/>
    </row>
    <row r="644" customFormat="false" ht="15" hidden="false" customHeight="false" outlineLevel="0" collapsed="false">
      <c r="A644" s="22" t="str">
        <f aca="false">IF($C644="","","R"&amp;TEXT(ROW()-4,"00000"))</f>
        <v/>
      </c>
      <c r="B644" s="21"/>
      <c r="C644" s="19"/>
      <c r="D644" s="22" t="str">
        <f aca="false">IF($C644="","",IFERROR(INDEX(Asset_Register!$C$5:$C$1000,MATCH($C644,Asset_Register!$A$5:$A$1000,0)),"Not in register"))</f>
        <v/>
      </c>
      <c r="E644" s="22" t="str">
        <f aca="false">IF($C644="","",IFERROR(INDEX(Asset_Register!$D$5:$D$1000,MATCH($C644,Asset_Register!$A$5:$A$1000,0)),"Not in register"))</f>
        <v/>
      </c>
      <c r="F644" s="22" t="str">
        <f aca="false">IF($C644="","",IFERROR(INDEX(Asset_Register!$R$5:$R$1000,MATCH($C644,Asset_Register!$A$5:$A$1000,0)),"Not in register"))</f>
        <v/>
      </c>
      <c r="G644" s="22" t="str">
        <f aca="false">IF($C644="","",IFERROR(INDEX(Asset_Register!$Q$5:$Q$1000,MATCH($C644,Asset_Register!$A$5:$A$1000,0)),"Not in register"))</f>
        <v/>
      </c>
      <c r="H644" s="19"/>
      <c r="I644" s="19"/>
      <c r="J644" s="6"/>
      <c r="K644" s="19"/>
      <c r="L644" s="19"/>
      <c r="M644" s="19"/>
      <c r="N644" s="19"/>
      <c r="O644" s="19"/>
      <c r="P644" s="19"/>
      <c r="Q644" s="22" t="str">
        <f aca="false">IF($C644="","",IF($P644&lt;&gt;"",$P644,IF(AND(ISNUMBER($K644),ISNUMBER($M644),ISNUMBER($N644)),IF($O644="Lower is worse",IF($K644&lt;=$N644,"Danger",IF($K644&lt;=$M644,"Alert","OK")),IF($K644&gt;=$N644,"Danger",IF($K644&gt;=$M644,"Alert","OK"))),"Not set")))</f>
        <v/>
      </c>
      <c r="R644" s="22" t="str">
        <f aca="false">IF(OR($Q644="",$Q644="Not set"),"",MATCH($Q644,Lists!$F$2:$F$4,0)-1)</f>
        <v/>
      </c>
      <c r="S644" s="6"/>
      <c r="T644" s="6"/>
      <c r="U644" s="22" t="str">
        <f aca="false">IF(OR($Q644="",$Q644="OK",$Q644="Not set",NOT(ISNUMBER($G644))),"",ROUND($G644*IF($Q644="Danger",Lists!$M$15,Lists!$M$16),0))</f>
        <v/>
      </c>
      <c r="V644" s="22" t="str">
        <f aca="false">IF($U644="","",IF(OR($Q644="Danger",$U644&gt;=Lists!$M$10),"P1",IF($U644&gt;=Lists!$M$11,"P2","P3")))</f>
        <v/>
      </c>
      <c r="W644" s="24" t="str">
        <f aca="false">IF(OR($V644="",$B644=""),"",$B644+INDEX(Lists!$N$10:$N$12,MATCH($V644,Lists!$L$10:$L$12,0)))</f>
        <v/>
      </c>
      <c r="X644" s="19"/>
      <c r="Y644" s="19"/>
      <c r="Z644" s="19"/>
      <c r="AA644" s="21"/>
      <c r="AB644" s="19"/>
      <c r="AC644" s="22" t="str">
        <f aca="true">IF(OR($U644="",$B644=""),"",IF($AA644&lt;&gt;"",$AA644-$B644,TODAY()-$B644))</f>
        <v/>
      </c>
      <c r="AD644" s="22" t="str">
        <f aca="true">IF($W644="","",IF($Y644="Closed",IF($AA644="","Closed",IF($AA644&lt;=$W644,"Closed on time","Closed late")),IF(TODAY()&gt;$W644,"Overdue","Within time")))</f>
        <v/>
      </c>
      <c r="AE644" s="6"/>
      <c r="AF644" s="19"/>
      <c r="AG644" s="19"/>
      <c r="AH644" s="19"/>
      <c r="AI644" s="19"/>
      <c r="AJ644" s="19"/>
    </row>
    <row r="645" customFormat="false" ht="15" hidden="false" customHeight="false" outlineLevel="0" collapsed="false">
      <c r="A645" s="22" t="str">
        <f aca="false">IF($C645="","","R"&amp;TEXT(ROW()-4,"00000"))</f>
        <v/>
      </c>
      <c r="B645" s="21"/>
      <c r="C645" s="19"/>
      <c r="D645" s="22" t="str">
        <f aca="false">IF($C645="","",IFERROR(INDEX(Asset_Register!$C$5:$C$1000,MATCH($C645,Asset_Register!$A$5:$A$1000,0)),"Not in register"))</f>
        <v/>
      </c>
      <c r="E645" s="22" t="str">
        <f aca="false">IF($C645="","",IFERROR(INDEX(Asset_Register!$D$5:$D$1000,MATCH($C645,Asset_Register!$A$5:$A$1000,0)),"Not in register"))</f>
        <v/>
      </c>
      <c r="F645" s="22" t="str">
        <f aca="false">IF($C645="","",IFERROR(INDEX(Asset_Register!$R$5:$R$1000,MATCH($C645,Asset_Register!$A$5:$A$1000,0)),"Not in register"))</f>
        <v/>
      </c>
      <c r="G645" s="22" t="str">
        <f aca="false">IF($C645="","",IFERROR(INDEX(Asset_Register!$Q$5:$Q$1000,MATCH($C645,Asset_Register!$A$5:$A$1000,0)),"Not in register"))</f>
        <v/>
      </c>
      <c r="H645" s="19"/>
      <c r="I645" s="19"/>
      <c r="J645" s="6"/>
      <c r="K645" s="19"/>
      <c r="L645" s="19"/>
      <c r="M645" s="19"/>
      <c r="N645" s="19"/>
      <c r="O645" s="19"/>
      <c r="P645" s="19"/>
      <c r="Q645" s="22" t="str">
        <f aca="false">IF($C645="","",IF($P645&lt;&gt;"",$P645,IF(AND(ISNUMBER($K645),ISNUMBER($M645),ISNUMBER($N645)),IF($O645="Lower is worse",IF($K645&lt;=$N645,"Danger",IF($K645&lt;=$M645,"Alert","OK")),IF($K645&gt;=$N645,"Danger",IF($K645&gt;=$M645,"Alert","OK"))),"Not set")))</f>
        <v/>
      </c>
      <c r="R645" s="22" t="str">
        <f aca="false">IF(OR($Q645="",$Q645="Not set"),"",MATCH($Q645,Lists!$F$2:$F$4,0)-1)</f>
        <v/>
      </c>
      <c r="S645" s="6"/>
      <c r="T645" s="6"/>
      <c r="U645" s="22" t="str">
        <f aca="false">IF(OR($Q645="",$Q645="OK",$Q645="Not set",NOT(ISNUMBER($G645))),"",ROUND($G645*IF($Q645="Danger",Lists!$M$15,Lists!$M$16),0))</f>
        <v/>
      </c>
      <c r="V645" s="22" t="str">
        <f aca="false">IF($U645="","",IF(OR($Q645="Danger",$U645&gt;=Lists!$M$10),"P1",IF($U645&gt;=Lists!$M$11,"P2","P3")))</f>
        <v/>
      </c>
      <c r="W645" s="24" t="str">
        <f aca="false">IF(OR($V645="",$B645=""),"",$B645+INDEX(Lists!$N$10:$N$12,MATCH($V645,Lists!$L$10:$L$12,0)))</f>
        <v/>
      </c>
      <c r="X645" s="19"/>
      <c r="Y645" s="19"/>
      <c r="Z645" s="19"/>
      <c r="AA645" s="21"/>
      <c r="AB645" s="19"/>
      <c r="AC645" s="22" t="str">
        <f aca="true">IF(OR($U645="",$B645=""),"",IF($AA645&lt;&gt;"",$AA645-$B645,TODAY()-$B645))</f>
        <v/>
      </c>
      <c r="AD645" s="22" t="str">
        <f aca="true">IF($W645="","",IF($Y645="Closed",IF($AA645="","Closed",IF($AA645&lt;=$W645,"Closed on time","Closed late")),IF(TODAY()&gt;$W645,"Overdue","Within time")))</f>
        <v/>
      </c>
      <c r="AE645" s="6"/>
      <c r="AF645" s="19"/>
      <c r="AG645" s="19"/>
      <c r="AH645" s="19"/>
      <c r="AI645" s="19"/>
      <c r="AJ645" s="19"/>
    </row>
    <row r="646" customFormat="false" ht="15" hidden="false" customHeight="false" outlineLevel="0" collapsed="false">
      <c r="A646" s="22" t="str">
        <f aca="false">IF($C646="","","R"&amp;TEXT(ROW()-4,"00000"))</f>
        <v/>
      </c>
      <c r="B646" s="21"/>
      <c r="C646" s="19"/>
      <c r="D646" s="22" t="str">
        <f aca="false">IF($C646="","",IFERROR(INDEX(Asset_Register!$C$5:$C$1000,MATCH($C646,Asset_Register!$A$5:$A$1000,0)),"Not in register"))</f>
        <v/>
      </c>
      <c r="E646" s="22" t="str">
        <f aca="false">IF($C646="","",IFERROR(INDEX(Asset_Register!$D$5:$D$1000,MATCH($C646,Asset_Register!$A$5:$A$1000,0)),"Not in register"))</f>
        <v/>
      </c>
      <c r="F646" s="22" t="str">
        <f aca="false">IF($C646="","",IFERROR(INDEX(Asset_Register!$R$5:$R$1000,MATCH($C646,Asset_Register!$A$5:$A$1000,0)),"Not in register"))</f>
        <v/>
      </c>
      <c r="G646" s="22" t="str">
        <f aca="false">IF($C646="","",IFERROR(INDEX(Asset_Register!$Q$5:$Q$1000,MATCH($C646,Asset_Register!$A$5:$A$1000,0)),"Not in register"))</f>
        <v/>
      </c>
      <c r="H646" s="19"/>
      <c r="I646" s="19"/>
      <c r="J646" s="6"/>
      <c r="K646" s="19"/>
      <c r="L646" s="19"/>
      <c r="M646" s="19"/>
      <c r="N646" s="19"/>
      <c r="O646" s="19"/>
      <c r="P646" s="19"/>
      <c r="Q646" s="22" t="str">
        <f aca="false">IF($C646="","",IF($P646&lt;&gt;"",$P646,IF(AND(ISNUMBER($K646),ISNUMBER($M646),ISNUMBER($N646)),IF($O646="Lower is worse",IF($K646&lt;=$N646,"Danger",IF($K646&lt;=$M646,"Alert","OK")),IF($K646&gt;=$N646,"Danger",IF($K646&gt;=$M646,"Alert","OK"))),"Not set")))</f>
        <v/>
      </c>
      <c r="R646" s="22" t="str">
        <f aca="false">IF(OR($Q646="",$Q646="Not set"),"",MATCH($Q646,Lists!$F$2:$F$4,0)-1)</f>
        <v/>
      </c>
      <c r="S646" s="6"/>
      <c r="T646" s="6"/>
      <c r="U646" s="22" t="str">
        <f aca="false">IF(OR($Q646="",$Q646="OK",$Q646="Not set",NOT(ISNUMBER($G646))),"",ROUND($G646*IF($Q646="Danger",Lists!$M$15,Lists!$M$16),0))</f>
        <v/>
      </c>
      <c r="V646" s="22" t="str">
        <f aca="false">IF($U646="","",IF(OR($Q646="Danger",$U646&gt;=Lists!$M$10),"P1",IF($U646&gt;=Lists!$M$11,"P2","P3")))</f>
        <v/>
      </c>
      <c r="W646" s="24" t="str">
        <f aca="false">IF(OR($V646="",$B646=""),"",$B646+INDEX(Lists!$N$10:$N$12,MATCH($V646,Lists!$L$10:$L$12,0)))</f>
        <v/>
      </c>
      <c r="X646" s="19"/>
      <c r="Y646" s="19"/>
      <c r="Z646" s="19"/>
      <c r="AA646" s="21"/>
      <c r="AB646" s="19"/>
      <c r="AC646" s="22" t="str">
        <f aca="true">IF(OR($U646="",$B646=""),"",IF($AA646&lt;&gt;"",$AA646-$B646,TODAY()-$B646))</f>
        <v/>
      </c>
      <c r="AD646" s="22" t="str">
        <f aca="true">IF($W646="","",IF($Y646="Closed",IF($AA646="","Closed",IF($AA646&lt;=$W646,"Closed on time","Closed late")),IF(TODAY()&gt;$W646,"Overdue","Within time")))</f>
        <v/>
      </c>
      <c r="AE646" s="6"/>
      <c r="AF646" s="19"/>
      <c r="AG646" s="19"/>
      <c r="AH646" s="19"/>
      <c r="AI646" s="19"/>
      <c r="AJ646" s="19"/>
    </row>
    <row r="647" customFormat="false" ht="15" hidden="false" customHeight="false" outlineLevel="0" collapsed="false">
      <c r="A647" s="22" t="str">
        <f aca="false">IF($C647="","","R"&amp;TEXT(ROW()-4,"00000"))</f>
        <v/>
      </c>
      <c r="B647" s="21"/>
      <c r="C647" s="19"/>
      <c r="D647" s="22" t="str">
        <f aca="false">IF($C647="","",IFERROR(INDEX(Asset_Register!$C$5:$C$1000,MATCH($C647,Asset_Register!$A$5:$A$1000,0)),"Not in register"))</f>
        <v/>
      </c>
      <c r="E647" s="22" t="str">
        <f aca="false">IF($C647="","",IFERROR(INDEX(Asset_Register!$D$5:$D$1000,MATCH($C647,Asset_Register!$A$5:$A$1000,0)),"Not in register"))</f>
        <v/>
      </c>
      <c r="F647" s="22" t="str">
        <f aca="false">IF($C647="","",IFERROR(INDEX(Asset_Register!$R$5:$R$1000,MATCH($C647,Asset_Register!$A$5:$A$1000,0)),"Not in register"))</f>
        <v/>
      </c>
      <c r="G647" s="22" t="str">
        <f aca="false">IF($C647="","",IFERROR(INDEX(Asset_Register!$Q$5:$Q$1000,MATCH($C647,Asset_Register!$A$5:$A$1000,0)),"Not in register"))</f>
        <v/>
      </c>
      <c r="H647" s="19"/>
      <c r="I647" s="19"/>
      <c r="J647" s="6"/>
      <c r="K647" s="19"/>
      <c r="L647" s="19"/>
      <c r="M647" s="19"/>
      <c r="N647" s="19"/>
      <c r="O647" s="19"/>
      <c r="P647" s="19"/>
      <c r="Q647" s="22" t="str">
        <f aca="false">IF($C647="","",IF($P647&lt;&gt;"",$P647,IF(AND(ISNUMBER($K647),ISNUMBER($M647),ISNUMBER($N647)),IF($O647="Lower is worse",IF($K647&lt;=$N647,"Danger",IF($K647&lt;=$M647,"Alert","OK")),IF($K647&gt;=$N647,"Danger",IF($K647&gt;=$M647,"Alert","OK"))),"Not set")))</f>
        <v/>
      </c>
      <c r="R647" s="22" t="str">
        <f aca="false">IF(OR($Q647="",$Q647="Not set"),"",MATCH($Q647,Lists!$F$2:$F$4,0)-1)</f>
        <v/>
      </c>
      <c r="S647" s="6"/>
      <c r="T647" s="6"/>
      <c r="U647" s="22" t="str">
        <f aca="false">IF(OR($Q647="",$Q647="OK",$Q647="Not set",NOT(ISNUMBER($G647))),"",ROUND($G647*IF($Q647="Danger",Lists!$M$15,Lists!$M$16),0))</f>
        <v/>
      </c>
      <c r="V647" s="22" t="str">
        <f aca="false">IF($U647="","",IF(OR($Q647="Danger",$U647&gt;=Lists!$M$10),"P1",IF($U647&gt;=Lists!$M$11,"P2","P3")))</f>
        <v/>
      </c>
      <c r="W647" s="24" t="str">
        <f aca="false">IF(OR($V647="",$B647=""),"",$B647+INDEX(Lists!$N$10:$N$12,MATCH($V647,Lists!$L$10:$L$12,0)))</f>
        <v/>
      </c>
      <c r="X647" s="19"/>
      <c r="Y647" s="19"/>
      <c r="Z647" s="19"/>
      <c r="AA647" s="21"/>
      <c r="AB647" s="19"/>
      <c r="AC647" s="22" t="str">
        <f aca="true">IF(OR($U647="",$B647=""),"",IF($AA647&lt;&gt;"",$AA647-$B647,TODAY()-$B647))</f>
        <v/>
      </c>
      <c r="AD647" s="22" t="str">
        <f aca="true">IF($W647="","",IF($Y647="Closed",IF($AA647="","Closed",IF($AA647&lt;=$W647,"Closed on time","Closed late")),IF(TODAY()&gt;$W647,"Overdue","Within time")))</f>
        <v/>
      </c>
      <c r="AE647" s="6"/>
      <c r="AF647" s="19"/>
      <c r="AG647" s="19"/>
      <c r="AH647" s="19"/>
      <c r="AI647" s="19"/>
      <c r="AJ647" s="19"/>
    </row>
    <row r="648" customFormat="false" ht="15" hidden="false" customHeight="false" outlineLevel="0" collapsed="false">
      <c r="A648" s="22" t="str">
        <f aca="false">IF($C648="","","R"&amp;TEXT(ROW()-4,"00000"))</f>
        <v/>
      </c>
      <c r="B648" s="21"/>
      <c r="C648" s="19"/>
      <c r="D648" s="22" t="str">
        <f aca="false">IF($C648="","",IFERROR(INDEX(Asset_Register!$C$5:$C$1000,MATCH($C648,Asset_Register!$A$5:$A$1000,0)),"Not in register"))</f>
        <v/>
      </c>
      <c r="E648" s="22" t="str">
        <f aca="false">IF($C648="","",IFERROR(INDEX(Asset_Register!$D$5:$D$1000,MATCH($C648,Asset_Register!$A$5:$A$1000,0)),"Not in register"))</f>
        <v/>
      </c>
      <c r="F648" s="22" t="str">
        <f aca="false">IF($C648="","",IFERROR(INDEX(Asset_Register!$R$5:$R$1000,MATCH($C648,Asset_Register!$A$5:$A$1000,0)),"Not in register"))</f>
        <v/>
      </c>
      <c r="G648" s="22" t="str">
        <f aca="false">IF($C648="","",IFERROR(INDEX(Asset_Register!$Q$5:$Q$1000,MATCH($C648,Asset_Register!$A$5:$A$1000,0)),"Not in register"))</f>
        <v/>
      </c>
      <c r="H648" s="19"/>
      <c r="I648" s="19"/>
      <c r="J648" s="6"/>
      <c r="K648" s="19"/>
      <c r="L648" s="19"/>
      <c r="M648" s="19"/>
      <c r="N648" s="19"/>
      <c r="O648" s="19"/>
      <c r="P648" s="19"/>
      <c r="Q648" s="22" t="str">
        <f aca="false">IF($C648="","",IF($P648&lt;&gt;"",$P648,IF(AND(ISNUMBER($K648),ISNUMBER($M648),ISNUMBER($N648)),IF($O648="Lower is worse",IF($K648&lt;=$N648,"Danger",IF($K648&lt;=$M648,"Alert","OK")),IF($K648&gt;=$N648,"Danger",IF($K648&gt;=$M648,"Alert","OK"))),"Not set")))</f>
        <v/>
      </c>
      <c r="R648" s="22" t="str">
        <f aca="false">IF(OR($Q648="",$Q648="Not set"),"",MATCH($Q648,Lists!$F$2:$F$4,0)-1)</f>
        <v/>
      </c>
      <c r="S648" s="6"/>
      <c r="T648" s="6"/>
      <c r="U648" s="22" t="str">
        <f aca="false">IF(OR($Q648="",$Q648="OK",$Q648="Not set",NOT(ISNUMBER($G648))),"",ROUND($G648*IF($Q648="Danger",Lists!$M$15,Lists!$M$16),0))</f>
        <v/>
      </c>
      <c r="V648" s="22" t="str">
        <f aca="false">IF($U648="","",IF(OR($Q648="Danger",$U648&gt;=Lists!$M$10),"P1",IF($U648&gt;=Lists!$M$11,"P2","P3")))</f>
        <v/>
      </c>
      <c r="W648" s="24" t="str">
        <f aca="false">IF(OR($V648="",$B648=""),"",$B648+INDEX(Lists!$N$10:$N$12,MATCH($V648,Lists!$L$10:$L$12,0)))</f>
        <v/>
      </c>
      <c r="X648" s="19"/>
      <c r="Y648" s="19"/>
      <c r="Z648" s="19"/>
      <c r="AA648" s="21"/>
      <c r="AB648" s="19"/>
      <c r="AC648" s="22" t="str">
        <f aca="true">IF(OR($U648="",$B648=""),"",IF($AA648&lt;&gt;"",$AA648-$B648,TODAY()-$B648))</f>
        <v/>
      </c>
      <c r="AD648" s="22" t="str">
        <f aca="true">IF($W648="","",IF($Y648="Closed",IF($AA648="","Closed",IF($AA648&lt;=$W648,"Closed on time","Closed late")),IF(TODAY()&gt;$W648,"Overdue","Within time")))</f>
        <v/>
      </c>
      <c r="AE648" s="6"/>
      <c r="AF648" s="19"/>
      <c r="AG648" s="19"/>
      <c r="AH648" s="19"/>
      <c r="AI648" s="19"/>
      <c r="AJ648" s="19"/>
    </row>
    <row r="649" customFormat="false" ht="15" hidden="false" customHeight="false" outlineLevel="0" collapsed="false">
      <c r="A649" s="22" t="str">
        <f aca="false">IF($C649="","","R"&amp;TEXT(ROW()-4,"00000"))</f>
        <v/>
      </c>
      <c r="B649" s="21"/>
      <c r="C649" s="19"/>
      <c r="D649" s="22" t="str">
        <f aca="false">IF($C649="","",IFERROR(INDEX(Asset_Register!$C$5:$C$1000,MATCH($C649,Asset_Register!$A$5:$A$1000,0)),"Not in register"))</f>
        <v/>
      </c>
      <c r="E649" s="22" t="str">
        <f aca="false">IF($C649="","",IFERROR(INDEX(Asset_Register!$D$5:$D$1000,MATCH($C649,Asset_Register!$A$5:$A$1000,0)),"Not in register"))</f>
        <v/>
      </c>
      <c r="F649" s="22" t="str">
        <f aca="false">IF($C649="","",IFERROR(INDEX(Asset_Register!$R$5:$R$1000,MATCH($C649,Asset_Register!$A$5:$A$1000,0)),"Not in register"))</f>
        <v/>
      </c>
      <c r="G649" s="22" t="str">
        <f aca="false">IF($C649="","",IFERROR(INDEX(Asset_Register!$Q$5:$Q$1000,MATCH($C649,Asset_Register!$A$5:$A$1000,0)),"Not in register"))</f>
        <v/>
      </c>
      <c r="H649" s="19"/>
      <c r="I649" s="19"/>
      <c r="J649" s="6"/>
      <c r="K649" s="19"/>
      <c r="L649" s="19"/>
      <c r="M649" s="19"/>
      <c r="N649" s="19"/>
      <c r="O649" s="19"/>
      <c r="P649" s="19"/>
      <c r="Q649" s="22" t="str">
        <f aca="false">IF($C649="","",IF($P649&lt;&gt;"",$P649,IF(AND(ISNUMBER($K649),ISNUMBER($M649),ISNUMBER($N649)),IF($O649="Lower is worse",IF($K649&lt;=$N649,"Danger",IF($K649&lt;=$M649,"Alert","OK")),IF($K649&gt;=$N649,"Danger",IF($K649&gt;=$M649,"Alert","OK"))),"Not set")))</f>
        <v/>
      </c>
      <c r="R649" s="22" t="str">
        <f aca="false">IF(OR($Q649="",$Q649="Not set"),"",MATCH($Q649,Lists!$F$2:$F$4,0)-1)</f>
        <v/>
      </c>
      <c r="S649" s="6"/>
      <c r="T649" s="6"/>
      <c r="U649" s="22" t="str">
        <f aca="false">IF(OR($Q649="",$Q649="OK",$Q649="Not set",NOT(ISNUMBER($G649))),"",ROUND($G649*IF($Q649="Danger",Lists!$M$15,Lists!$M$16),0))</f>
        <v/>
      </c>
      <c r="V649" s="22" t="str">
        <f aca="false">IF($U649="","",IF(OR($Q649="Danger",$U649&gt;=Lists!$M$10),"P1",IF($U649&gt;=Lists!$M$11,"P2","P3")))</f>
        <v/>
      </c>
      <c r="W649" s="24" t="str">
        <f aca="false">IF(OR($V649="",$B649=""),"",$B649+INDEX(Lists!$N$10:$N$12,MATCH($V649,Lists!$L$10:$L$12,0)))</f>
        <v/>
      </c>
      <c r="X649" s="19"/>
      <c r="Y649" s="19"/>
      <c r="Z649" s="19"/>
      <c r="AA649" s="21"/>
      <c r="AB649" s="19"/>
      <c r="AC649" s="22" t="str">
        <f aca="true">IF(OR($U649="",$B649=""),"",IF($AA649&lt;&gt;"",$AA649-$B649,TODAY()-$B649))</f>
        <v/>
      </c>
      <c r="AD649" s="22" t="str">
        <f aca="true">IF($W649="","",IF($Y649="Closed",IF($AA649="","Closed",IF($AA649&lt;=$W649,"Closed on time","Closed late")),IF(TODAY()&gt;$W649,"Overdue","Within time")))</f>
        <v/>
      </c>
      <c r="AE649" s="6"/>
      <c r="AF649" s="19"/>
      <c r="AG649" s="19"/>
      <c r="AH649" s="19"/>
      <c r="AI649" s="19"/>
      <c r="AJ649" s="19"/>
    </row>
    <row r="650" customFormat="false" ht="15" hidden="false" customHeight="false" outlineLevel="0" collapsed="false">
      <c r="A650" s="22" t="str">
        <f aca="false">IF($C650="","","R"&amp;TEXT(ROW()-4,"00000"))</f>
        <v/>
      </c>
      <c r="B650" s="21"/>
      <c r="C650" s="19"/>
      <c r="D650" s="22" t="str">
        <f aca="false">IF($C650="","",IFERROR(INDEX(Asset_Register!$C$5:$C$1000,MATCH($C650,Asset_Register!$A$5:$A$1000,0)),"Not in register"))</f>
        <v/>
      </c>
      <c r="E650" s="22" t="str">
        <f aca="false">IF($C650="","",IFERROR(INDEX(Asset_Register!$D$5:$D$1000,MATCH($C650,Asset_Register!$A$5:$A$1000,0)),"Not in register"))</f>
        <v/>
      </c>
      <c r="F650" s="22" t="str">
        <f aca="false">IF($C650="","",IFERROR(INDEX(Asset_Register!$R$5:$R$1000,MATCH($C650,Asset_Register!$A$5:$A$1000,0)),"Not in register"))</f>
        <v/>
      </c>
      <c r="G650" s="22" t="str">
        <f aca="false">IF($C650="","",IFERROR(INDEX(Asset_Register!$Q$5:$Q$1000,MATCH($C650,Asset_Register!$A$5:$A$1000,0)),"Not in register"))</f>
        <v/>
      </c>
      <c r="H650" s="19"/>
      <c r="I650" s="19"/>
      <c r="J650" s="6"/>
      <c r="K650" s="19"/>
      <c r="L650" s="19"/>
      <c r="M650" s="19"/>
      <c r="N650" s="19"/>
      <c r="O650" s="19"/>
      <c r="P650" s="19"/>
      <c r="Q650" s="22" t="str">
        <f aca="false">IF($C650="","",IF($P650&lt;&gt;"",$P650,IF(AND(ISNUMBER($K650),ISNUMBER($M650),ISNUMBER($N650)),IF($O650="Lower is worse",IF($K650&lt;=$N650,"Danger",IF($K650&lt;=$M650,"Alert","OK")),IF($K650&gt;=$N650,"Danger",IF($K650&gt;=$M650,"Alert","OK"))),"Not set")))</f>
        <v/>
      </c>
      <c r="R650" s="22" t="str">
        <f aca="false">IF(OR($Q650="",$Q650="Not set"),"",MATCH($Q650,Lists!$F$2:$F$4,0)-1)</f>
        <v/>
      </c>
      <c r="S650" s="6"/>
      <c r="T650" s="6"/>
      <c r="U650" s="22" t="str">
        <f aca="false">IF(OR($Q650="",$Q650="OK",$Q650="Not set",NOT(ISNUMBER($G650))),"",ROUND($G650*IF($Q650="Danger",Lists!$M$15,Lists!$M$16),0))</f>
        <v/>
      </c>
      <c r="V650" s="22" t="str">
        <f aca="false">IF($U650="","",IF(OR($Q650="Danger",$U650&gt;=Lists!$M$10),"P1",IF($U650&gt;=Lists!$M$11,"P2","P3")))</f>
        <v/>
      </c>
      <c r="W650" s="24" t="str">
        <f aca="false">IF(OR($V650="",$B650=""),"",$B650+INDEX(Lists!$N$10:$N$12,MATCH($V650,Lists!$L$10:$L$12,0)))</f>
        <v/>
      </c>
      <c r="X650" s="19"/>
      <c r="Y650" s="19"/>
      <c r="Z650" s="19"/>
      <c r="AA650" s="21"/>
      <c r="AB650" s="19"/>
      <c r="AC650" s="22" t="str">
        <f aca="true">IF(OR($U650="",$B650=""),"",IF($AA650&lt;&gt;"",$AA650-$B650,TODAY()-$B650))</f>
        <v/>
      </c>
      <c r="AD650" s="22" t="str">
        <f aca="true">IF($W650="","",IF($Y650="Closed",IF($AA650="","Closed",IF($AA650&lt;=$W650,"Closed on time","Closed late")),IF(TODAY()&gt;$W650,"Overdue","Within time")))</f>
        <v/>
      </c>
      <c r="AE650" s="6"/>
      <c r="AF650" s="19"/>
      <c r="AG650" s="19"/>
      <c r="AH650" s="19"/>
      <c r="AI650" s="19"/>
      <c r="AJ650" s="19"/>
    </row>
    <row r="651" customFormat="false" ht="15" hidden="false" customHeight="false" outlineLevel="0" collapsed="false">
      <c r="A651" s="22" t="str">
        <f aca="false">IF($C651="","","R"&amp;TEXT(ROW()-4,"00000"))</f>
        <v/>
      </c>
      <c r="B651" s="21"/>
      <c r="C651" s="19"/>
      <c r="D651" s="22" t="str">
        <f aca="false">IF($C651="","",IFERROR(INDEX(Asset_Register!$C$5:$C$1000,MATCH($C651,Asset_Register!$A$5:$A$1000,0)),"Not in register"))</f>
        <v/>
      </c>
      <c r="E651" s="22" t="str">
        <f aca="false">IF($C651="","",IFERROR(INDEX(Asset_Register!$D$5:$D$1000,MATCH($C651,Asset_Register!$A$5:$A$1000,0)),"Not in register"))</f>
        <v/>
      </c>
      <c r="F651" s="22" t="str">
        <f aca="false">IF($C651="","",IFERROR(INDEX(Asset_Register!$R$5:$R$1000,MATCH($C651,Asset_Register!$A$5:$A$1000,0)),"Not in register"))</f>
        <v/>
      </c>
      <c r="G651" s="22" t="str">
        <f aca="false">IF($C651="","",IFERROR(INDEX(Asset_Register!$Q$5:$Q$1000,MATCH($C651,Asset_Register!$A$5:$A$1000,0)),"Not in register"))</f>
        <v/>
      </c>
      <c r="H651" s="19"/>
      <c r="I651" s="19"/>
      <c r="J651" s="6"/>
      <c r="K651" s="19"/>
      <c r="L651" s="19"/>
      <c r="M651" s="19"/>
      <c r="N651" s="19"/>
      <c r="O651" s="19"/>
      <c r="P651" s="19"/>
      <c r="Q651" s="22" t="str">
        <f aca="false">IF($C651="","",IF($P651&lt;&gt;"",$P651,IF(AND(ISNUMBER($K651),ISNUMBER($M651),ISNUMBER($N651)),IF($O651="Lower is worse",IF($K651&lt;=$N651,"Danger",IF($K651&lt;=$M651,"Alert","OK")),IF($K651&gt;=$N651,"Danger",IF($K651&gt;=$M651,"Alert","OK"))),"Not set")))</f>
        <v/>
      </c>
      <c r="R651" s="22" t="str">
        <f aca="false">IF(OR($Q651="",$Q651="Not set"),"",MATCH($Q651,Lists!$F$2:$F$4,0)-1)</f>
        <v/>
      </c>
      <c r="S651" s="6"/>
      <c r="T651" s="6"/>
      <c r="U651" s="22" t="str">
        <f aca="false">IF(OR($Q651="",$Q651="OK",$Q651="Not set",NOT(ISNUMBER($G651))),"",ROUND($G651*IF($Q651="Danger",Lists!$M$15,Lists!$M$16),0))</f>
        <v/>
      </c>
      <c r="V651" s="22" t="str">
        <f aca="false">IF($U651="","",IF(OR($Q651="Danger",$U651&gt;=Lists!$M$10),"P1",IF($U651&gt;=Lists!$M$11,"P2","P3")))</f>
        <v/>
      </c>
      <c r="W651" s="24" t="str">
        <f aca="false">IF(OR($V651="",$B651=""),"",$B651+INDEX(Lists!$N$10:$N$12,MATCH($V651,Lists!$L$10:$L$12,0)))</f>
        <v/>
      </c>
      <c r="X651" s="19"/>
      <c r="Y651" s="19"/>
      <c r="Z651" s="19"/>
      <c r="AA651" s="21"/>
      <c r="AB651" s="19"/>
      <c r="AC651" s="22" t="str">
        <f aca="true">IF(OR($U651="",$B651=""),"",IF($AA651&lt;&gt;"",$AA651-$B651,TODAY()-$B651))</f>
        <v/>
      </c>
      <c r="AD651" s="22" t="str">
        <f aca="true">IF($W651="","",IF($Y651="Closed",IF($AA651="","Closed",IF($AA651&lt;=$W651,"Closed on time","Closed late")),IF(TODAY()&gt;$W651,"Overdue","Within time")))</f>
        <v/>
      </c>
      <c r="AE651" s="6"/>
      <c r="AF651" s="19"/>
      <c r="AG651" s="19"/>
      <c r="AH651" s="19"/>
      <c r="AI651" s="19"/>
      <c r="AJ651" s="19"/>
    </row>
    <row r="652" customFormat="false" ht="15" hidden="false" customHeight="false" outlineLevel="0" collapsed="false">
      <c r="A652" s="22" t="str">
        <f aca="false">IF($C652="","","R"&amp;TEXT(ROW()-4,"00000"))</f>
        <v/>
      </c>
      <c r="B652" s="21"/>
      <c r="C652" s="19"/>
      <c r="D652" s="22" t="str">
        <f aca="false">IF($C652="","",IFERROR(INDEX(Asset_Register!$C$5:$C$1000,MATCH($C652,Asset_Register!$A$5:$A$1000,0)),"Not in register"))</f>
        <v/>
      </c>
      <c r="E652" s="22" t="str">
        <f aca="false">IF($C652="","",IFERROR(INDEX(Asset_Register!$D$5:$D$1000,MATCH($C652,Asset_Register!$A$5:$A$1000,0)),"Not in register"))</f>
        <v/>
      </c>
      <c r="F652" s="22" t="str">
        <f aca="false">IF($C652="","",IFERROR(INDEX(Asset_Register!$R$5:$R$1000,MATCH($C652,Asset_Register!$A$5:$A$1000,0)),"Not in register"))</f>
        <v/>
      </c>
      <c r="G652" s="22" t="str">
        <f aca="false">IF($C652="","",IFERROR(INDEX(Asset_Register!$Q$5:$Q$1000,MATCH($C652,Asset_Register!$A$5:$A$1000,0)),"Not in register"))</f>
        <v/>
      </c>
      <c r="H652" s="19"/>
      <c r="I652" s="19"/>
      <c r="J652" s="6"/>
      <c r="K652" s="19"/>
      <c r="L652" s="19"/>
      <c r="M652" s="19"/>
      <c r="N652" s="19"/>
      <c r="O652" s="19"/>
      <c r="P652" s="19"/>
      <c r="Q652" s="22" t="str">
        <f aca="false">IF($C652="","",IF($P652&lt;&gt;"",$P652,IF(AND(ISNUMBER($K652),ISNUMBER($M652),ISNUMBER($N652)),IF($O652="Lower is worse",IF($K652&lt;=$N652,"Danger",IF($K652&lt;=$M652,"Alert","OK")),IF($K652&gt;=$N652,"Danger",IF($K652&gt;=$M652,"Alert","OK"))),"Not set")))</f>
        <v/>
      </c>
      <c r="R652" s="22" t="str">
        <f aca="false">IF(OR($Q652="",$Q652="Not set"),"",MATCH($Q652,Lists!$F$2:$F$4,0)-1)</f>
        <v/>
      </c>
      <c r="S652" s="6"/>
      <c r="T652" s="6"/>
      <c r="U652" s="22" t="str">
        <f aca="false">IF(OR($Q652="",$Q652="OK",$Q652="Not set",NOT(ISNUMBER($G652))),"",ROUND($G652*IF($Q652="Danger",Lists!$M$15,Lists!$M$16),0))</f>
        <v/>
      </c>
      <c r="V652" s="22" t="str">
        <f aca="false">IF($U652="","",IF(OR($Q652="Danger",$U652&gt;=Lists!$M$10),"P1",IF($U652&gt;=Lists!$M$11,"P2","P3")))</f>
        <v/>
      </c>
      <c r="W652" s="24" t="str">
        <f aca="false">IF(OR($V652="",$B652=""),"",$B652+INDEX(Lists!$N$10:$N$12,MATCH($V652,Lists!$L$10:$L$12,0)))</f>
        <v/>
      </c>
      <c r="X652" s="19"/>
      <c r="Y652" s="19"/>
      <c r="Z652" s="19"/>
      <c r="AA652" s="21"/>
      <c r="AB652" s="19"/>
      <c r="AC652" s="22" t="str">
        <f aca="true">IF(OR($U652="",$B652=""),"",IF($AA652&lt;&gt;"",$AA652-$B652,TODAY()-$B652))</f>
        <v/>
      </c>
      <c r="AD652" s="22" t="str">
        <f aca="true">IF($W652="","",IF($Y652="Closed",IF($AA652="","Closed",IF($AA652&lt;=$W652,"Closed on time","Closed late")),IF(TODAY()&gt;$W652,"Overdue","Within time")))</f>
        <v/>
      </c>
      <c r="AE652" s="6"/>
      <c r="AF652" s="19"/>
      <c r="AG652" s="19"/>
      <c r="AH652" s="19"/>
      <c r="AI652" s="19"/>
      <c r="AJ652" s="19"/>
    </row>
    <row r="653" customFormat="false" ht="15" hidden="false" customHeight="false" outlineLevel="0" collapsed="false">
      <c r="A653" s="22" t="str">
        <f aca="false">IF($C653="","","R"&amp;TEXT(ROW()-4,"00000"))</f>
        <v/>
      </c>
      <c r="B653" s="21"/>
      <c r="C653" s="19"/>
      <c r="D653" s="22" t="str">
        <f aca="false">IF($C653="","",IFERROR(INDEX(Asset_Register!$C$5:$C$1000,MATCH($C653,Asset_Register!$A$5:$A$1000,0)),"Not in register"))</f>
        <v/>
      </c>
      <c r="E653" s="22" t="str">
        <f aca="false">IF($C653="","",IFERROR(INDEX(Asset_Register!$D$5:$D$1000,MATCH($C653,Asset_Register!$A$5:$A$1000,0)),"Not in register"))</f>
        <v/>
      </c>
      <c r="F653" s="22" t="str">
        <f aca="false">IF($C653="","",IFERROR(INDEX(Asset_Register!$R$5:$R$1000,MATCH($C653,Asset_Register!$A$5:$A$1000,0)),"Not in register"))</f>
        <v/>
      </c>
      <c r="G653" s="22" t="str">
        <f aca="false">IF($C653="","",IFERROR(INDEX(Asset_Register!$Q$5:$Q$1000,MATCH($C653,Asset_Register!$A$5:$A$1000,0)),"Not in register"))</f>
        <v/>
      </c>
      <c r="H653" s="19"/>
      <c r="I653" s="19"/>
      <c r="J653" s="6"/>
      <c r="K653" s="19"/>
      <c r="L653" s="19"/>
      <c r="M653" s="19"/>
      <c r="N653" s="19"/>
      <c r="O653" s="19"/>
      <c r="P653" s="19"/>
      <c r="Q653" s="22" t="str">
        <f aca="false">IF($C653="","",IF($P653&lt;&gt;"",$P653,IF(AND(ISNUMBER($K653),ISNUMBER($M653),ISNUMBER($N653)),IF($O653="Lower is worse",IF($K653&lt;=$N653,"Danger",IF($K653&lt;=$M653,"Alert","OK")),IF($K653&gt;=$N653,"Danger",IF($K653&gt;=$M653,"Alert","OK"))),"Not set")))</f>
        <v/>
      </c>
      <c r="R653" s="22" t="str">
        <f aca="false">IF(OR($Q653="",$Q653="Not set"),"",MATCH($Q653,Lists!$F$2:$F$4,0)-1)</f>
        <v/>
      </c>
      <c r="S653" s="6"/>
      <c r="T653" s="6"/>
      <c r="U653" s="22" t="str">
        <f aca="false">IF(OR($Q653="",$Q653="OK",$Q653="Not set",NOT(ISNUMBER($G653))),"",ROUND($G653*IF($Q653="Danger",Lists!$M$15,Lists!$M$16),0))</f>
        <v/>
      </c>
      <c r="V653" s="22" t="str">
        <f aca="false">IF($U653="","",IF(OR($Q653="Danger",$U653&gt;=Lists!$M$10),"P1",IF($U653&gt;=Lists!$M$11,"P2","P3")))</f>
        <v/>
      </c>
      <c r="W653" s="24" t="str">
        <f aca="false">IF(OR($V653="",$B653=""),"",$B653+INDEX(Lists!$N$10:$N$12,MATCH($V653,Lists!$L$10:$L$12,0)))</f>
        <v/>
      </c>
      <c r="X653" s="19"/>
      <c r="Y653" s="19"/>
      <c r="Z653" s="19"/>
      <c r="AA653" s="21"/>
      <c r="AB653" s="19"/>
      <c r="AC653" s="22" t="str">
        <f aca="true">IF(OR($U653="",$B653=""),"",IF($AA653&lt;&gt;"",$AA653-$B653,TODAY()-$B653))</f>
        <v/>
      </c>
      <c r="AD653" s="22" t="str">
        <f aca="true">IF($W653="","",IF($Y653="Closed",IF($AA653="","Closed",IF($AA653&lt;=$W653,"Closed on time","Closed late")),IF(TODAY()&gt;$W653,"Overdue","Within time")))</f>
        <v/>
      </c>
      <c r="AE653" s="6"/>
      <c r="AF653" s="19"/>
      <c r="AG653" s="19"/>
      <c r="AH653" s="19"/>
      <c r="AI653" s="19"/>
      <c r="AJ653" s="19"/>
    </row>
    <row r="654" customFormat="false" ht="15" hidden="false" customHeight="false" outlineLevel="0" collapsed="false">
      <c r="A654" s="22" t="str">
        <f aca="false">IF($C654="","","R"&amp;TEXT(ROW()-4,"00000"))</f>
        <v/>
      </c>
      <c r="B654" s="21"/>
      <c r="C654" s="19"/>
      <c r="D654" s="22" t="str">
        <f aca="false">IF($C654="","",IFERROR(INDEX(Asset_Register!$C$5:$C$1000,MATCH($C654,Asset_Register!$A$5:$A$1000,0)),"Not in register"))</f>
        <v/>
      </c>
      <c r="E654" s="22" t="str">
        <f aca="false">IF($C654="","",IFERROR(INDEX(Asset_Register!$D$5:$D$1000,MATCH($C654,Asset_Register!$A$5:$A$1000,0)),"Not in register"))</f>
        <v/>
      </c>
      <c r="F654" s="22" t="str">
        <f aca="false">IF($C654="","",IFERROR(INDEX(Asset_Register!$R$5:$R$1000,MATCH($C654,Asset_Register!$A$5:$A$1000,0)),"Not in register"))</f>
        <v/>
      </c>
      <c r="G654" s="22" t="str">
        <f aca="false">IF($C654="","",IFERROR(INDEX(Asset_Register!$Q$5:$Q$1000,MATCH($C654,Asset_Register!$A$5:$A$1000,0)),"Not in register"))</f>
        <v/>
      </c>
      <c r="H654" s="19"/>
      <c r="I654" s="19"/>
      <c r="J654" s="6"/>
      <c r="K654" s="19"/>
      <c r="L654" s="19"/>
      <c r="M654" s="19"/>
      <c r="N654" s="19"/>
      <c r="O654" s="19"/>
      <c r="P654" s="19"/>
      <c r="Q654" s="22" t="str">
        <f aca="false">IF($C654="","",IF($P654&lt;&gt;"",$P654,IF(AND(ISNUMBER($K654),ISNUMBER($M654),ISNUMBER($N654)),IF($O654="Lower is worse",IF($K654&lt;=$N654,"Danger",IF($K654&lt;=$M654,"Alert","OK")),IF($K654&gt;=$N654,"Danger",IF($K654&gt;=$M654,"Alert","OK"))),"Not set")))</f>
        <v/>
      </c>
      <c r="R654" s="22" t="str">
        <f aca="false">IF(OR($Q654="",$Q654="Not set"),"",MATCH($Q654,Lists!$F$2:$F$4,0)-1)</f>
        <v/>
      </c>
      <c r="S654" s="6"/>
      <c r="T654" s="6"/>
      <c r="U654" s="22" t="str">
        <f aca="false">IF(OR($Q654="",$Q654="OK",$Q654="Not set",NOT(ISNUMBER($G654))),"",ROUND($G654*IF($Q654="Danger",Lists!$M$15,Lists!$M$16),0))</f>
        <v/>
      </c>
      <c r="V654" s="22" t="str">
        <f aca="false">IF($U654="","",IF(OR($Q654="Danger",$U654&gt;=Lists!$M$10),"P1",IF($U654&gt;=Lists!$M$11,"P2","P3")))</f>
        <v/>
      </c>
      <c r="W654" s="24" t="str">
        <f aca="false">IF(OR($V654="",$B654=""),"",$B654+INDEX(Lists!$N$10:$N$12,MATCH($V654,Lists!$L$10:$L$12,0)))</f>
        <v/>
      </c>
      <c r="X654" s="19"/>
      <c r="Y654" s="19"/>
      <c r="Z654" s="19"/>
      <c r="AA654" s="21"/>
      <c r="AB654" s="19"/>
      <c r="AC654" s="22" t="str">
        <f aca="true">IF(OR($U654="",$B654=""),"",IF($AA654&lt;&gt;"",$AA654-$B654,TODAY()-$B654))</f>
        <v/>
      </c>
      <c r="AD654" s="22" t="str">
        <f aca="true">IF($W654="","",IF($Y654="Closed",IF($AA654="","Closed",IF($AA654&lt;=$W654,"Closed on time","Closed late")),IF(TODAY()&gt;$W654,"Overdue","Within time")))</f>
        <v/>
      </c>
      <c r="AE654" s="6"/>
      <c r="AF654" s="19"/>
      <c r="AG654" s="19"/>
      <c r="AH654" s="19"/>
      <c r="AI654" s="19"/>
      <c r="AJ654" s="19"/>
    </row>
    <row r="655" customFormat="false" ht="15" hidden="false" customHeight="false" outlineLevel="0" collapsed="false">
      <c r="A655" s="22" t="str">
        <f aca="false">IF($C655="","","R"&amp;TEXT(ROW()-4,"00000"))</f>
        <v/>
      </c>
      <c r="B655" s="21"/>
      <c r="C655" s="19"/>
      <c r="D655" s="22" t="str">
        <f aca="false">IF($C655="","",IFERROR(INDEX(Asset_Register!$C$5:$C$1000,MATCH($C655,Asset_Register!$A$5:$A$1000,0)),"Not in register"))</f>
        <v/>
      </c>
      <c r="E655" s="22" t="str">
        <f aca="false">IF($C655="","",IFERROR(INDEX(Asset_Register!$D$5:$D$1000,MATCH($C655,Asset_Register!$A$5:$A$1000,0)),"Not in register"))</f>
        <v/>
      </c>
      <c r="F655" s="22" t="str">
        <f aca="false">IF($C655="","",IFERROR(INDEX(Asset_Register!$R$5:$R$1000,MATCH($C655,Asset_Register!$A$5:$A$1000,0)),"Not in register"))</f>
        <v/>
      </c>
      <c r="G655" s="22" t="str">
        <f aca="false">IF($C655="","",IFERROR(INDEX(Asset_Register!$Q$5:$Q$1000,MATCH($C655,Asset_Register!$A$5:$A$1000,0)),"Not in register"))</f>
        <v/>
      </c>
      <c r="H655" s="19"/>
      <c r="I655" s="19"/>
      <c r="J655" s="6"/>
      <c r="K655" s="19"/>
      <c r="L655" s="19"/>
      <c r="M655" s="19"/>
      <c r="N655" s="19"/>
      <c r="O655" s="19"/>
      <c r="P655" s="19"/>
      <c r="Q655" s="22" t="str">
        <f aca="false">IF($C655="","",IF($P655&lt;&gt;"",$P655,IF(AND(ISNUMBER($K655),ISNUMBER($M655),ISNUMBER($N655)),IF($O655="Lower is worse",IF($K655&lt;=$N655,"Danger",IF($K655&lt;=$M655,"Alert","OK")),IF($K655&gt;=$N655,"Danger",IF($K655&gt;=$M655,"Alert","OK"))),"Not set")))</f>
        <v/>
      </c>
      <c r="R655" s="22" t="str">
        <f aca="false">IF(OR($Q655="",$Q655="Not set"),"",MATCH($Q655,Lists!$F$2:$F$4,0)-1)</f>
        <v/>
      </c>
      <c r="S655" s="6"/>
      <c r="T655" s="6"/>
      <c r="U655" s="22" t="str">
        <f aca="false">IF(OR($Q655="",$Q655="OK",$Q655="Not set",NOT(ISNUMBER($G655))),"",ROUND($G655*IF($Q655="Danger",Lists!$M$15,Lists!$M$16),0))</f>
        <v/>
      </c>
      <c r="V655" s="22" t="str">
        <f aca="false">IF($U655="","",IF(OR($Q655="Danger",$U655&gt;=Lists!$M$10),"P1",IF($U655&gt;=Lists!$M$11,"P2","P3")))</f>
        <v/>
      </c>
      <c r="W655" s="24" t="str">
        <f aca="false">IF(OR($V655="",$B655=""),"",$B655+INDEX(Lists!$N$10:$N$12,MATCH($V655,Lists!$L$10:$L$12,0)))</f>
        <v/>
      </c>
      <c r="X655" s="19"/>
      <c r="Y655" s="19"/>
      <c r="Z655" s="19"/>
      <c r="AA655" s="21"/>
      <c r="AB655" s="19"/>
      <c r="AC655" s="22" t="str">
        <f aca="true">IF(OR($U655="",$B655=""),"",IF($AA655&lt;&gt;"",$AA655-$B655,TODAY()-$B655))</f>
        <v/>
      </c>
      <c r="AD655" s="22" t="str">
        <f aca="true">IF($W655="","",IF($Y655="Closed",IF($AA655="","Closed",IF($AA655&lt;=$W655,"Closed on time","Closed late")),IF(TODAY()&gt;$W655,"Overdue","Within time")))</f>
        <v/>
      </c>
      <c r="AE655" s="6"/>
      <c r="AF655" s="19"/>
      <c r="AG655" s="19"/>
      <c r="AH655" s="19"/>
      <c r="AI655" s="19"/>
      <c r="AJ655" s="19"/>
    </row>
    <row r="656" customFormat="false" ht="15" hidden="false" customHeight="false" outlineLevel="0" collapsed="false">
      <c r="A656" s="22" t="str">
        <f aca="false">IF($C656="","","R"&amp;TEXT(ROW()-4,"00000"))</f>
        <v/>
      </c>
      <c r="B656" s="21"/>
      <c r="C656" s="19"/>
      <c r="D656" s="22" t="str">
        <f aca="false">IF($C656="","",IFERROR(INDEX(Asset_Register!$C$5:$C$1000,MATCH($C656,Asset_Register!$A$5:$A$1000,0)),"Not in register"))</f>
        <v/>
      </c>
      <c r="E656" s="22" t="str">
        <f aca="false">IF($C656="","",IFERROR(INDEX(Asset_Register!$D$5:$D$1000,MATCH($C656,Asset_Register!$A$5:$A$1000,0)),"Not in register"))</f>
        <v/>
      </c>
      <c r="F656" s="22" t="str">
        <f aca="false">IF($C656="","",IFERROR(INDEX(Asset_Register!$R$5:$R$1000,MATCH($C656,Asset_Register!$A$5:$A$1000,0)),"Not in register"))</f>
        <v/>
      </c>
      <c r="G656" s="22" t="str">
        <f aca="false">IF($C656="","",IFERROR(INDEX(Asset_Register!$Q$5:$Q$1000,MATCH($C656,Asset_Register!$A$5:$A$1000,0)),"Not in register"))</f>
        <v/>
      </c>
      <c r="H656" s="19"/>
      <c r="I656" s="19"/>
      <c r="J656" s="6"/>
      <c r="K656" s="19"/>
      <c r="L656" s="19"/>
      <c r="M656" s="19"/>
      <c r="N656" s="19"/>
      <c r="O656" s="19"/>
      <c r="P656" s="19"/>
      <c r="Q656" s="22" t="str">
        <f aca="false">IF($C656="","",IF($P656&lt;&gt;"",$P656,IF(AND(ISNUMBER($K656),ISNUMBER($M656),ISNUMBER($N656)),IF($O656="Lower is worse",IF($K656&lt;=$N656,"Danger",IF($K656&lt;=$M656,"Alert","OK")),IF($K656&gt;=$N656,"Danger",IF($K656&gt;=$M656,"Alert","OK"))),"Not set")))</f>
        <v/>
      </c>
      <c r="R656" s="22" t="str">
        <f aca="false">IF(OR($Q656="",$Q656="Not set"),"",MATCH($Q656,Lists!$F$2:$F$4,0)-1)</f>
        <v/>
      </c>
      <c r="S656" s="6"/>
      <c r="T656" s="6"/>
      <c r="U656" s="22" t="str">
        <f aca="false">IF(OR($Q656="",$Q656="OK",$Q656="Not set",NOT(ISNUMBER($G656))),"",ROUND($G656*IF($Q656="Danger",Lists!$M$15,Lists!$M$16),0))</f>
        <v/>
      </c>
      <c r="V656" s="22" t="str">
        <f aca="false">IF($U656="","",IF(OR($Q656="Danger",$U656&gt;=Lists!$M$10),"P1",IF($U656&gt;=Lists!$M$11,"P2","P3")))</f>
        <v/>
      </c>
      <c r="W656" s="24" t="str">
        <f aca="false">IF(OR($V656="",$B656=""),"",$B656+INDEX(Lists!$N$10:$N$12,MATCH($V656,Lists!$L$10:$L$12,0)))</f>
        <v/>
      </c>
      <c r="X656" s="19"/>
      <c r="Y656" s="19"/>
      <c r="Z656" s="19"/>
      <c r="AA656" s="21"/>
      <c r="AB656" s="19"/>
      <c r="AC656" s="22" t="str">
        <f aca="true">IF(OR($U656="",$B656=""),"",IF($AA656&lt;&gt;"",$AA656-$B656,TODAY()-$B656))</f>
        <v/>
      </c>
      <c r="AD656" s="22" t="str">
        <f aca="true">IF($W656="","",IF($Y656="Closed",IF($AA656="","Closed",IF($AA656&lt;=$W656,"Closed on time","Closed late")),IF(TODAY()&gt;$W656,"Overdue","Within time")))</f>
        <v/>
      </c>
      <c r="AE656" s="6"/>
      <c r="AF656" s="19"/>
      <c r="AG656" s="19"/>
      <c r="AH656" s="19"/>
      <c r="AI656" s="19"/>
      <c r="AJ656" s="19"/>
    </row>
    <row r="657" customFormat="false" ht="15" hidden="false" customHeight="false" outlineLevel="0" collapsed="false">
      <c r="A657" s="22" t="str">
        <f aca="false">IF($C657="","","R"&amp;TEXT(ROW()-4,"00000"))</f>
        <v/>
      </c>
      <c r="B657" s="21"/>
      <c r="C657" s="19"/>
      <c r="D657" s="22" t="str">
        <f aca="false">IF($C657="","",IFERROR(INDEX(Asset_Register!$C$5:$C$1000,MATCH($C657,Asset_Register!$A$5:$A$1000,0)),"Not in register"))</f>
        <v/>
      </c>
      <c r="E657" s="22" t="str">
        <f aca="false">IF($C657="","",IFERROR(INDEX(Asset_Register!$D$5:$D$1000,MATCH($C657,Asset_Register!$A$5:$A$1000,0)),"Not in register"))</f>
        <v/>
      </c>
      <c r="F657" s="22" t="str">
        <f aca="false">IF($C657="","",IFERROR(INDEX(Asset_Register!$R$5:$R$1000,MATCH($C657,Asset_Register!$A$5:$A$1000,0)),"Not in register"))</f>
        <v/>
      </c>
      <c r="G657" s="22" t="str">
        <f aca="false">IF($C657="","",IFERROR(INDEX(Asset_Register!$Q$5:$Q$1000,MATCH($C657,Asset_Register!$A$5:$A$1000,0)),"Not in register"))</f>
        <v/>
      </c>
      <c r="H657" s="19"/>
      <c r="I657" s="19"/>
      <c r="J657" s="6"/>
      <c r="K657" s="19"/>
      <c r="L657" s="19"/>
      <c r="M657" s="19"/>
      <c r="N657" s="19"/>
      <c r="O657" s="19"/>
      <c r="P657" s="19"/>
      <c r="Q657" s="22" t="str">
        <f aca="false">IF($C657="","",IF($P657&lt;&gt;"",$P657,IF(AND(ISNUMBER($K657),ISNUMBER($M657),ISNUMBER($N657)),IF($O657="Lower is worse",IF($K657&lt;=$N657,"Danger",IF($K657&lt;=$M657,"Alert","OK")),IF($K657&gt;=$N657,"Danger",IF($K657&gt;=$M657,"Alert","OK"))),"Not set")))</f>
        <v/>
      </c>
      <c r="R657" s="22" t="str">
        <f aca="false">IF(OR($Q657="",$Q657="Not set"),"",MATCH($Q657,Lists!$F$2:$F$4,0)-1)</f>
        <v/>
      </c>
      <c r="S657" s="6"/>
      <c r="T657" s="6"/>
      <c r="U657" s="22" t="str">
        <f aca="false">IF(OR($Q657="",$Q657="OK",$Q657="Not set",NOT(ISNUMBER($G657))),"",ROUND($G657*IF($Q657="Danger",Lists!$M$15,Lists!$M$16),0))</f>
        <v/>
      </c>
      <c r="V657" s="22" t="str">
        <f aca="false">IF($U657="","",IF(OR($Q657="Danger",$U657&gt;=Lists!$M$10),"P1",IF($U657&gt;=Lists!$M$11,"P2","P3")))</f>
        <v/>
      </c>
      <c r="W657" s="24" t="str">
        <f aca="false">IF(OR($V657="",$B657=""),"",$B657+INDEX(Lists!$N$10:$N$12,MATCH($V657,Lists!$L$10:$L$12,0)))</f>
        <v/>
      </c>
      <c r="X657" s="19"/>
      <c r="Y657" s="19"/>
      <c r="Z657" s="19"/>
      <c r="AA657" s="21"/>
      <c r="AB657" s="19"/>
      <c r="AC657" s="22" t="str">
        <f aca="true">IF(OR($U657="",$B657=""),"",IF($AA657&lt;&gt;"",$AA657-$B657,TODAY()-$B657))</f>
        <v/>
      </c>
      <c r="AD657" s="22" t="str">
        <f aca="true">IF($W657="","",IF($Y657="Closed",IF($AA657="","Closed",IF($AA657&lt;=$W657,"Closed on time","Closed late")),IF(TODAY()&gt;$W657,"Overdue","Within time")))</f>
        <v/>
      </c>
      <c r="AE657" s="6"/>
      <c r="AF657" s="19"/>
      <c r="AG657" s="19"/>
      <c r="AH657" s="19"/>
      <c r="AI657" s="19"/>
      <c r="AJ657" s="19"/>
    </row>
    <row r="658" customFormat="false" ht="15" hidden="false" customHeight="false" outlineLevel="0" collapsed="false">
      <c r="A658" s="22" t="str">
        <f aca="false">IF($C658="","","R"&amp;TEXT(ROW()-4,"00000"))</f>
        <v/>
      </c>
      <c r="B658" s="21"/>
      <c r="C658" s="19"/>
      <c r="D658" s="22" t="str">
        <f aca="false">IF($C658="","",IFERROR(INDEX(Asset_Register!$C$5:$C$1000,MATCH($C658,Asset_Register!$A$5:$A$1000,0)),"Not in register"))</f>
        <v/>
      </c>
      <c r="E658" s="22" t="str">
        <f aca="false">IF($C658="","",IFERROR(INDEX(Asset_Register!$D$5:$D$1000,MATCH($C658,Asset_Register!$A$5:$A$1000,0)),"Not in register"))</f>
        <v/>
      </c>
      <c r="F658" s="22" t="str">
        <f aca="false">IF($C658="","",IFERROR(INDEX(Asset_Register!$R$5:$R$1000,MATCH($C658,Asset_Register!$A$5:$A$1000,0)),"Not in register"))</f>
        <v/>
      </c>
      <c r="G658" s="22" t="str">
        <f aca="false">IF($C658="","",IFERROR(INDEX(Asset_Register!$Q$5:$Q$1000,MATCH($C658,Asset_Register!$A$5:$A$1000,0)),"Not in register"))</f>
        <v/>
      </c>
      <c r="H658" s="19"/>
      <c r="I658" s="19"/>
      <c r="J658" s="6"/>
      <c r="K658" s="19"/>
      <c r="L658" s="19"/>
      <c r="M658" s="19"/>
      <c r="N658" s="19"/>
      <c r="O658" s="19"/>
      <c r="P658" s="19"/>
      <c r="Q658" s="22" t="str">
        <f aca="false">IF($C658="","",IF($P658&lt;&gt;"",$P658,IF(AND(ISNUMBER($K658),ISNUMBER($M658),ISNUMBER($N658)),IF($O658="Lower is worse",IF($K658&lt;=$N658,"Danger",IF($K658&lt;=$M658,"Alert","OK")),IF($K658&gt;=$N658,"Danger",IF($K658&gt;=$M658,"Alert","OK"))),"Not set")))</f>
        <v/>
      </c>
      <c r="R658" s="22" t="str">
        <f aca="false">IF(OR($Q658="",$Q658="Not set"),"",MATCH($Q658,Lists!$F$2:$F$4,0)-1)</f>
        <v/>
      </c>
      <c r="S658" s="6"/>
      <c r="T658" s="6"/>
      <c r="U658" s="22" t="str">
        <f aca="false">IF(OR($Q658="",$Q658="OK",$Q658="Not set",NOT(ISNUMBER($G658))),"",ROUND($G658*IF($Q658="Danger",Lists!$M$15,Lists!$M$16),0))</f>
        <v/>
      </c>
      <c r="V658" s="22" t="str">
        <f aca="false">IF($U658="","",IF(OR($Q658="Danger",$U658&gt;=Lists!$M$10),"P1",IF($U658&gt;=Lists!$M$11,"P2","P3")))</f>
        <v/>
      </c>
      <c r="W658" s="24" t="str">
        <f aca="false">IF(OR($V658="",$B658=""),"",$B658+INDEX(Lists!$N$10:$N$12,MATCH($V658,Lists!$L$10:$L$12,0)))</f>
        <v/>
      </c>
      <c r="X658" s="19"/>
      <c r="Y658" s="19"/>
      <c r="Z658" s="19"/>
      <c r="AA658" s="21"/>
      <c r="AB658" s="19"/>
      <c r="AC658" s="22" t="str">
        <f aca="true">IF(OR($U658="",$B658=""),"",IF($AA658&lt;&gt;"",$AA658-$B658,TODAY()-$B658))</f>
        <v/>
      </c>
      <c r="AD658" s="22" t="str">
        <f aca="true">IF($W658="","",IF($Y658="Closed",IF($AA658="","Closed",IF($AA658&lt;=$W658,"Closed on time","Closed late")),IF(TODAY()&gt;$W658,"Overdue","Within time")))</f>
        <v/>
      </c>
      <c r="AE658" s="6"/>
      <c r="AF658" s="19"/>
      <c r="AG658" s="19"/>
      <c r="AH658" s="19"/>
      <c r="AI658" s="19"/>
      <c r="AJ658" s="19"/>
    </row>
    <row r="659" customFormat="false" ht="15" hidden="false" customHeight="false" outlineLevel="0" collapsed="false">
      <c r="A659" s="22" t="str">
        <f aca="false">IF($C659="","","R"&amp;TEXT(ROW()-4,"00000"))</f>
        <v/>
      </c>
      <c r="B659" s="21"/>
      <c r="C659" s="19"/>
      <c r="D659" s="22" t="str">
        <f aca="false">IF($C659="","",IFERROR(INDEX(Asset_Register!$C$5:$C$1000,MATCH($C659,Asset_Register!$A$5:$A$1000,0)),"Not in register"))</f>
        <v/>
      </c>
      <c r="E659" s="22" t="str">
        <f aca="false">IF($C659="","",IFERROR(INDEX(Asset_Register!$D$5:$D$1000,MATCH($C659,Asset_Register!$A$5:$A$1000,0)),"Not in register"))</f>
        <v/>
      </c>
      <c r="F659" s="22" t="str">
        <f aca="false">IF($C659="","",IFERROR(INDEX(Asset_Register!$R$5:$R$1000,MATCH($C659,Asset_Register!$A$5:$A$1000,0)),"Not in register"))</f>
        <v/>
      </c>
      <c r="G659" s="22" t="str">
        <f aca="false">IF($C659="","",IFERROR(INDEX(Asset_Register!$Q$5:$Q$1000,MATCH($C659,Asset_Register!$A$5:$A$1000,0)),"Not in register"))</f>
        <v/>
      </c>
      <c r="H659" s="19"/>
      <c r="I659" s="19"/>
      <c r="J659" s="6"/>
      <c r="K659" s="19"/>
      <c r="L659" s="19"/>
      <c r="M659" s="19"/>
      <c r="N659" s="19"/>
      <c r="O659" s="19"/>
      <c r="P659" s="19"/>
      <c r="Q659" s="22" t="str">
        <f aca="false">IF($C659="","",IF($P659&lt;&gt;"",$P659,IF(AND(ISNUMBER($K659),ISNUMBER($M659),ISNUMBER($N659)),IF($O659="Lower is worse",IF($K659&lt;=$N659,"Danger",IF($K659&lt;=$M659,"Alert","OK")),IF($K659&gt;=$N659,"Danger",IF($K659&gt;=$M659,"Alert","OK"))),"Not set")))</f>
        <v/>
      </c>
      <c r="R659" s="22" t="str">
        <f aca="false">IF(OR($Q659="",$Q659="Not set"),"",MATCH($Q659,Lists!$F$2:$F$4,0)-1)</f>
        <v/>
      </c>
      <c r="S659" s="6"/>
      <c r="T659" s="6"/>
      <c r="U659" s="22" t="str">
        <f aca="false">IF(OR($Q659="",$Q659="OK",$Q659="Not set",NOT(ISNUMBER($G659))),"",ROUND($G659*IF($Q659="Danger",Lists!$M$15,Lists!$M$16),0))</f>
        <v/>
      </c>
      <c r="V659" s="22" t="str">
        <f aca="false">IF($U659="","",IF(OR($Q659="Danger",$U659&gt;=Lists!$M$10),"P1",IF($U659&gt;=Lists!$M$11,"P2","P3")))</f>
        <v/>
      </c>
      <c r="W659" s="24" t="str">
        <f aca="false">IF(OR($V659="",$B659=""),"",$B659+INDEX(Lists!$N$10:$N$12,MATCH($V659,Lists!$L$10:$L$12,0)))</f>
        <v/>
      </c>
      <c r="X659" s="19"/>
      <c r="Y659" s="19"/>
      <c r="Z659" s="19"/>
      <c r="AA659" s="21"/>
      <c r="AB659" s="19"/>
      <c r="AC659" s="22" t="str">
        <f aca="true">IF(OR($U659="",$B659=""),"",IF($AA659&lt;&gt;"",$AA659-$B659,TODAY()-$B659))</f>
        <v/>
      </c>
      <c r="AD659" s="22" t="str">
        <f aca="true">IF($W659="","",IF($Y659="Closed",IF($AA659="","Closed",IF($AA659&lt;=$W659,"Closed on time","Closed late")),IF(TODAY()&gt;$W659,"Overdue","Within time")))</f>
        <v/>
      </c>
      <c r="AE659" s="6"/>
      <c r="AF659" s="19"/>
      <c r="AG659" s="19"/>
      <c r="AH659" s="19"/>
      <c r="AI659" s="19"/>
      <c r="AJ659" s="19"/>
    </row>
    <row r="660" customFormat="false" ht="15" hidden="false" customHeight="false" outlineLevel="0" collapsed="false">
      <c r="A660" s="22" t="str">
        <f aca="false">IF($C660="","","R"&amp;TEXT(ROW()-4,"00000"))</f>
        <v/>
      </c>
      <c r="B660" s="21"/>
      <c r="C660" s="19"/>
      <c r="D660" s="22" t="str">
        <f aca="false">IF($C660="","",IFERROR(INDEX(Asset_Register!$C$5:$C$1000,MATCH($C660,Asset_Register!$A$5:$A$1000,0)),"Not in register"))</f>
        <v/>
      </c>
      <c r="E660" s="22" t="str">
        <f aca="false">IF($C660="","",IFERROR(INDEX(Asset_Register!$D$5:$D$1000,MATCH($C660,Asset_Register!$A$5:$A$1000,0)),"Not in register"))</f>
        <v/>
      </c>
      <c r="F660" s="22" t="str">
        <f aca="false">IF($C660="","",IFERROR(INDEX(Asset_Register!$R$5:$R$1000,MATCH($C660,Asset_Register!$A$5:$A$1000,0)),"Not in register"))</f>
        <v/>
      </c>
      <c r="G660" s="22" t="str">
        <f aca="false">IF($C660="","",IFERROR(INDEX(Asset_Register!$Q$5:$Q$1000,MATCH($C660,Asset_Register!$A$5:$A$1000,0)),"Not in register"))</f>
        <v/>
      </c>
      <c r="H660" s="19"/>
      <c r="I660" s="19"/>
      <c r="J660" s="6"/>
      <c r="K660" s="19"/>
      <c r="L660" s="19"/>
      <c r="M660" s="19"/>
      <c r="N660" s="19"/>
      <c r="O660" s="19"/>
      <c r="P660" s="19"/>
      <c r="Q660" s="22" t="str">
        <f aca="false">IF($C660="","",IF($P660&lt;&gt;"",$P660,IF(AND(ISNUMBER($K660),ISNUMBER($M660),ISNUMBER($N660)),IF($O660="Lower is worse",IF($K660&lt;=$N660,"Danger",IF($K660&lt;=$M660,"Alert","OK")),IF($K660&gt;=$N660,"Danger",IF($K660&gt;=$M660,"Alert","OK"))),"Not set")))</f>
        <v/>
      </c>
      <c r="R660" s="22" t="str">
        <f aca="false">IF(OR($Q660="",$Q660="Not set"),"",MATCH($Q660,Lists!$F$2:$F$4,0)-1)</f>
        <v/>
      </c>
      <c r="S660" s="6"/>
      <c r="T660" s="6"/>
      <c r="U660" s="22" t="str">
        <f aca="false">IF(OR($Q660="",$Q660="OK",$Q660="Not set",NOT(ISNUMBER($G660))),"",ROUND($G660*IF($Q660="Danger",Lists!$M$15,Lists!$M$16),0))</f>
        <v/>
      </c>
      <c r="V660" s="22" t="str">
        <f aca="false">IF($U660="","",IF(OR($Q660="Danger",$U660&gt;=Lists!$M$10),"P1",IF($U660&gt;=Lists!$M$11,"P2","P3")))</f>
        <v/>
      </c>
      <c r="W660" s="24" t="str">
        <f aca="false">IF(OR($V660="",$B660=""),"",$B660+INDEX(Lists!$N$10:$N$12,MATCH($V660,Lists!$L$10:$L$12,0)))</f>
        <v/>
      </c>
      <c r="X660" s="19"/>
      <c r="Y660" s="19"/>
      <c r="Z660" s="19"/>
      <c r="AA660" s="21"/>
      <c r="AB660" s="19"/>
      <c r="AC660" s="22" t="str">
        <f aca="true">IF(OR($U660="",$B660=""),"",IF($AA660&lt;&gt;"",$AA660-$B660,TODAY()-$B660))</f>
        <v/>
      </c>
      <c r="AD660" s="22" t="str">
        <f aca="true">IF($W660="","",IF($Y660="Closed",IF($AA660="","Closed",IF($AA660&lt;=$W660,"Closed on time","Closed late")),IF(TODAY()&gt;$W660,"Overdue","Within time")))</f>
        <v/>
      </c>
      <c r="AE660" s="6"/>
      <c r="AF660" s="19"/>
      <c r="AG660" s="19"/>
      <c r="AH660" s="19"/>
      <c r="AI660" s="19"/>
      <c r="AJ660" s="19"/>
    </row>
    <row r="661" customFormat="false" ht="15" hidden="false" customHeight="false" outlineLevel="0" collapsed="false">
      <c r="A661" s="22" t="str">
        <f aca="false">IF($C661="","","R"&amp;TEXT(ROW()-4,"00000"))</f>
        <v/>
      </c>
      <c r="B661" s="21"/>
      <c r="C661" s="19"/>
      <c r="D661" s="22" t="str">
        <f aca="false">IF($C661="","",IFERROR(INDEX(Asset_Register!$C$5:$C$1000,MATCH($C661,Asset_Register!$A$5:$A$1000,0)),"Not in register"))</f>
        <v/>
      </c>
      <c r="E661" s="22" t="str">
        <f aca="false">IF($C661="","",IFERROR(INDEX(Asset_Register!$D$5:$D$1000,MATCH($C661,Asset_Register!$A$5:$A$1000,0)),"Not in register"))</f>
        <v/>
      </c>
      <c r="F661" s="22" t="str">
        <f aca="false">IF($C661="","",IFERROR(INDEX(Asset_Register!$R$5:$R$1000,MATCH($C661,Asset_Register!$A$5:$A$1000,0)),"Not in register"))</f>
        <v/>
      </c>
      <c r="G661" s="22" t="str">
        <f aca="false">IF($C661="","",IFERROR(INDEX(Asset_Register!$Q$5:$Q$1000,MATCH($C661,Asset_Register!$A$5:$A$1000,0)),"Not in register"))</f>
        <v/>
      </c>
      <c r="H661" s="19"/>
      <c r="I661" s="19"/>
      <c r="J661" s="6"/>
      <c r="K661" s="19"/>
      <c r="L661" s="19"/>
      <c r="M661" s="19"/>
      <c r="N661" s="19"/>
      <c r="O661" s="19"/>
      <c r="P661" s="19"/>
      <c r="Q661" s="22" t="str">
        <f aca="false">IF($C661="","",IF($P661&lt;&gt;"",$P661,IF(AND(ISNUMBER($K661),ISNUMBER($M661),ISNUMBER($N661)),IF($O661="Lower is worse",IF($K661&lt;=$N661,"Danger",IF($K661&lt;=$M661,"Alert","OK")),IF($K661&gt;=$N661,"Danger",IF($K661&gt;=$M661,"Alert","OK"))),"Not set")))</f>
        <v/>
      </c>
      <c r="R661" s="22" t="str">
        <f aca="false">IF(OR($Q661="",$Q661="Not set"),"",MATCH($Q661,Lists!$F$2:$F$4,0)-1)</f>
        <v/>
      </c>
      <c r="S661" s="6"/>
      <c r="T661" s="6"/>
      <c r="U661" s="22" t="str">
        <f aca="false">IF(OR($Q661="",$Q661="OK",$Q661="Not set",NOT(ISNUMBER($G661))),"",ROUND($G661*IF($Q661="Danger",Lists!$M$15,Lists!$M$16),0))</f>
        <v/>
      </c>
      <c r="V661" s="22" t="str">
        <f aca="false">IF($U661="","",IF(OR($Q661="Danger",$U661&gt;=Lists!$M$10),"P1",IF($U661&gt;=Lists!$M$11,"P2","P3")))</f>
        <v/>
      </c>
      <c r="W661" s="24" t="str">
        <f aca="false">IF(OR($V661="",$B661=""),"",$B661+INDEX(Lists!$N$10:$N$12,MATCH($V661,Lists!$L$10:$L$12,0)))</f>
        <v/>
      </c>
      <c r="X661" s="19"/>
      <c r="Y661" s="19"/>
      <c r="Z661" s="19"/>
      <c r="AA661" s="21"/>
      <c r="AB661" s="19"/>
      <c r="AC661" s="22" t="str">
        <f aca="true">IF(OR($U661="",$B661=""),"",IF($AA661&lt;&gt;"",$AA661-$B661,TODAY()-$B661))</f>
        <v/>
      </c>
      <c r="AD661" s="22" t="str">
        <f aca="true">IF($W661="","",IF($Y661="Closed",IF($AA661="","Closed",IF($AA661&lt;=$W661,"Closed on time","Closed late")),IF(TODAY()&gt;$W661,"Overdue","Within time")))</f>
        <v/>
      </c>
      <c r="AE661" s="6"/>
      <c r="AF661" s="19"/>
      <c r="AG661" s="19"/>
      <c r="AH661" s="19"/>
      <c r="AI661" s="19"/>
      <c r="AJ661" s="19"/>
    </row>
    <row r="662" customFormat="false" ht="15" hidden="false" customHeight="false" outlineLevel="0" collapsed="false">
      <c r="A662" s="22" t="str">
        <f aca="false">IF($C662="","","R"&amp;TEXT(ROW()-4,"00000"))</f>
        <v/>
      </c>
      <c r="B662" s="21"/>
      <c r="C662" s="19"/>
      <c r="D662" s="22" t="str">
        <f aca="false">IF($C662="","",IFERROR(INDEX(Asset_Register!$C$5:$C$1000,MATCH($C662,Asset_Register!$A$5:$A$1000,0)),"Not in register"))</f>
        <v/>
      </c>
      <c r="E662" s="22" t="str">
        <f aca="false">IF($C662="","",IFERROR(INDEX(Asset_Register!$D$5:$D$1000,MATCH($C662,Asset_Register!$A$5:$A$1000,0)),"Not in register"))</f>
        <v/>
      </c>
      <c r="F662" s="22" t="str">
        <f aca="false">IF($C662="","",IFERROR(INDEX(Asset_Register!$R$5:$R$1000,MATCH($C662,Asset_Register!$A$5:$A$1000,0)),"Not in register"))</f>
        <v/>
      </c>
      <c r="G662" s="22" t="str">
        <f aca="false">IF($C662="","",IFERROR(INDEX(Asset_Register!$Q$5:$Q$1000,MATCH($C662,Asset_Register!$A$5:$A$1000,0)),"Not in register"))</f>
        <v/>
      </c>
      <c r="H662" s="19"/>
      <c r="I662" s="19"/>
      <c r="J662" s="6"/>
      <c r="K662" s="19"/>
      <c r="L662" s="19"/>
      <c r="M662" s="19"/>
      <c r="N662" s="19"/>
      <c r="O662" s="19"/>
      <c r="P662" s="19"/>
      <c r="Q662" s="22" t="str">
        <f aca="false">IF($C662="","",IF($P662&lt;&gt;"",$P662,IF(AND(ISNUMBER($K662),ISNUMBER($M662),ISNUMBER($N662)),IF($O662="Lower is worse",IF($K662&lt;=$N662,"Danger",IF($K662&lt;=$M662,"Alert","OK")),IF($K662&gt;=$N662,"Danger",IF($K662&gt;=$M662,"Alert","OK"))),"Not set")))</f>
        <v/>
      </c>
      <c r="R662" s="22" t="str">
        <f aca="false">IF(OR($Q662="",$Q662="Not set"),"",MATCH($Q662,Lists!$F$2:$F$4,0)-1)</f>
        <v/>
      </c>
      <c r="S662" s="6"/>
      <c r="T662" s="6"/>
      <c r="U662" s="22" t="str">
        <f aca="false">IF(OR($Q662="",$Q662="OK",$Q662="Not set",NOT(ISNUMBER($G662))),"",ROUND($G662*IF($Q662="Danger",Lists!$M$15,Lists!$M$16),0))</f>
        <v/>
      </c>
      <c r="V662" s="22" t="str">
        <f aca="false">IF($U662="","",IF(OR($Q662="Danger",$U662&gt;=Lists!$M$10),"P1",IF($U662&gt;=Lists!$M$11,"P2","P3")))</f>
        <v/>
      </c>
      <c r="W662" s="24" t="str">
        <f aca="false">IF(OR($V662="",$B662=""),"",$B662+INDEX(Lists!$N$10:$N$12,MATCH($V662,Lists!$L$10:$L$12,0)))</f>
        <v/>
      </c>
      <c r="X662" s="19"/>
      <c r="Y662" s="19"/>
      <c r="Z662" s="19"/>
      <c r="AA662" s="21"/>
      <c r="AB662" s="19"/>
      <c r="AC662" s="22" t="str">
        <f aca="true">IF(OR($U662="",$B662=""),"",IF($AA662&lt;&gt;"",$AA662-$B662,TODAY()-$B662))</f>
        <v/>
      </c>
      <c r="AD662" s="22" t="str">
        <f aca="true">IF($W662="","",IF($Y662="Closed",IF($AA662="","Closed",IF($AA662&lt;=$W662,"Closed on time","Closed late")),IF(TODAY()&gt;$W662,"Overdue","Within time")))</f>
        <v/>
      </c>
      <c r="AE662" s="6"/>
      <c r="AF662" s="19"/>
      <c r="AG662" s="19"/>
      <c r="AH662" s="19"/>
      <c r="AI662" s="19"/>
      <c r="AJ662" s="19"/>
    </row>
    <row r="663" customFormat="false" ht="15" hidden="false" customHeight="false" outlineLevel="0" collapsed="false">
      <c r="A663" s="22" t="str">
        <f aca="false">IF($C663="","","R"&amp;TEXT(ROW()-4,"00000"))</f>
        <v/>
      </c>
      <c r="B663" s="21"/>
      <c r="C663" s="19"/>
      <c r="D663" s="22" t="str">
        <f aca="false">IF($C663="","",IFERROR(INDEX(Asset_Register!$C$5:$C$1000,MATCH($C663,Asset_Register!$A$5:$A$1000,0)),"Not in register"))</f>
        <v/>
      </c>
      <c r="E663" s="22" t="str">
        <f aca="false">IF($C663="","",IFERROR(INDEX(Asset_Register!$D$5:$D$1000,MATCH($C663,Asset_Register!$A$5:$A$1000,0)),"Not in register"))</f>
        <v/>
      </c>
      <c r="F663" s="22" t="str">
        <f aca="false">IF($C663="","",IFERROR(INDEX(Asset_Register!$R$5:$R$1000,MATCH($C663,Asset_Register!$A$5:$A$1000,0)),"Not in register"))</f>
        <v/>
      </c>
      <c r="G663" s="22" t="str">
        <f aca="false">IF($C663="","",IFERROR(INDEX(Asset_Register!$Q$5:$Q$1000,MATCH($C663,Asset_Register!$A$5:$A$1000,0)),"Not in register"))</f>
        <v/>
      </c>
      <c r="H663" s="19"/>
      <c r="I663" s="19"/>
      <c r="J663" s="6"/>
      <c r="K663" s="19"/>
      <c r="L663" s="19"/>
      <c r="M663" s="19"/>
      <c r="N663" s="19"/>
      <c r="O663" s="19"/>
      <c r="P663" s="19"/>
      <c r="Q663" s="22" t="str">
        <f aca="false">IF($C663="","",IF($P663&lt;&gt;"",$P663,IF(AND(ISNUMBER($K663),ISNUMBER($M663),ISNUMBER($N663)),IF($O663="Lower is worse",IF($K663&lt;=$N663,"Danger",IF($K663&lt;=$M663,"Alert","OK")),IF($K663&gt;=$N663,"Danger",IF($K663&gt;=$M663,"Alert","OK"))),"Not set")))</f>
        <v/>
      </c>
      <c r="R663" s="22" t="str">
        <f aca="false">IF(OR($Q663="",$Q663="Not set"),"",MATCH($Q663,Lists!$F$2:$F$4,0)-1)</f>
        <v/>
      </c>
      <c r="S663" s="6"/>
      <c r="T663" s="6"/>
      <c r="U663" s="22" t="str">
        <f aca="false">IF(OR($Q663="",$Q663="OK",$Q663="Not set",NOT(ISNUMBER($G663))),"",ROUND($G663*IF($Q663="Danger",Lists!$M$15,Lists!$M$16),0))</f>
        <v/>
      </c>
      <c r="V663" s="22" t="str">
        <f aca="false">IF($U663="","",IF(OR($Q663="Danger",$U663&gt;=Lists!$M$10),"P1",IF($U663&gt;=Lists!$M$11,"P2","P3")))</f>
        <v/>
      </c>
      <c r="W663" s="24" t="str">
        <f aca="false">IF(OR($V663="",$B663=""),"",$B663+INDEX(Lists!$N$10:$N$12,MATCH($V663,Lists!$L$10:$L$12,0)))</f>
        <v/>
      </c>
      <c r="X663" s="19"/>
      <c r="Y663" s="19"/>
      <c r="Z663" s="19"/>
      <c r="AA663" s="21"/>
      <c r="AB663" s="19"/>
      <c r="AC663" s="22" t="str">
        <f aca="true">IF(OR($U663="",$B663=""),"",IF($AA663&lt;&gt;"",$AA663-$B663,TODAY()-$B663))</f>
        <v/>
      </c>
      <c r="AD663" s="22" t="str">
        <f aca="true">IF($W663="","",IF($Y663="Closed",IF($AA663="","Closed",IF($AA663&lt;=$W663,"Closed on time","Closed late")),IF(TODAY()&gt;$W663,"Overdue","Within time")))</f>
        <v/>
      </c>
      <c r="AE663" s="6"/>
      <c r="AF663" s="19"/>
      <c r="AG663" s="19"/>
      <c r="AH663" s="19"/>
      <c r="AI663" s="19"/>
      <c r="AJ663" s="19"/>
    </row>
    <row r="664" customFormat="false" ht="15" hidden="false" customHeight="false" outlineLevel="0" collapsed="false">
      <c r="A664" s="22" t="str">
        <f aca="false">IF($C664="","","R"&amp;TEXT(ROW()-4,"00000"))</f>
        <v/>
      </c>
      <c r="B664" s="21"/>
      <c r="C664" s="19"/>
      <c r="D664" s="22" t="str">
        <f aca="false">IF($C664="","",IFERROR(INDEX(Asset_Register!$C$5:$C$1000,MATCH($C664,Asset_Register!$A$5:$A$1000,0)),"Not in register"))</f>
        <v/>
      </c>
      <c r="E664" s="22" t="str">
        <f aca="false">IF($C664="","",IFERROR(INDEX(Asset_Register!$D$5:$D$1000,MATCH($C664,Asset_Register!$A$5:$A$1000,0)),"Not in register"))</f>
        <v/>
      </c>
      <c r="F664" s="22" t="str">
        <f aca="false">IF($C664="","",IFERROR(INDEX(Asset_Register!$R$5:$R$1000,MATCH($C664,Asset_Register!$A$5:$A$1000,0)),"Not in register"))</f>
        <v/>
      </c>
      <c r="G664" s="22" t="str">
        <f aca="false">IF($C664="","",IFERROR(INDEX(Asset_Register!$Q$5:$Q$1000,MATCH($C664,Asset_Register!$A$5:$A$1000,0)),"Not in register"))</f>
        <v/>
      </c>
      <c r="H664" s="19"/>
      <c r="I664" s="19"/>
      <c r="J664" s="6"/>
      <c r="K664" s="19"/>
      <c r="L664" s="19"/>
      <c r="M664" s="19"/>
      <c r="N664" s="19"/>
      <c r="O664" s="19"/>
      <c r="P664" s="19"/>
      <c r="Q664" s="22" t="str">
        <f aca="false">IF($C664="","",IF($P664&lt;&gt;"",$P664,IF(AND(ISNUMBER($K664),ISNUMBER($M664),ISNUMBER($N664)),IF($O664="Lower is worse",IF($K664&lt;=$N664,"Danger",IF($K664&lt;=$M664,"Alert","OK")),IF($K664&gt;=$N664,"Danger",IF($K664&gt;=$M664,"Alert","OK"))),"Not set")))</f>
        <v/>
      </c>
      <c r="R664" s="22" t="str">
        <f aca="false">IF(OR($Q664="",$Q664="Not set"),"",MATCH($Q664,Lists!$F$2:$F$4,0)-1)</f>
        <v/>
      </c>
      <c r="S664" s="6"/>
      <c r="T664" s="6"/>
      <c r="U664" s="22" t="str">
        <f aca="false">IF(OR($Q664="",$Q664="OK",$Q664="Not set",NOT(ISNUMBER($G664))),"",ROUND($G664*IF($Q664="Danger",Lists!$M$15,Lists!$M$16),0))</f>
        <v/>
      </c>
      <c r="V664" s="22" t="str">
        <f aca="false">IF($U664="","",IF(OR($Q664="Danger",$U664&gt;=Lists!$M$10),"P1",IF($U664&gt;=Lists!$M$11,"P2","P3")))</f>
        <v/>
      </c>
      <c r="W664" s="24" t="str">
        <f aca="false">IF(OR($V664="",$B664=""),"",$B664+INDEX(Lists!$N$10:$N$12,MATCH($V664,Lists!$L$10:$L$12,0)))</f>
        <v/>
      </c>
      <c r="X664" s="19"/>
      <c r="Y664" s="19"/>
      <c r="Z664" s="19"/>
      <c r="AA664" s="21"/>
      <c r="AB664" s="19"/>
      <c r="AC664" s="22" t="str">
        <f aca="true">IF(OR($U664="",$B664=""),"",IF($AA664&lt;&gt;"",$AA664-$B664,TODAY()-$B664))</f>
        <v/>
      </c>
      <c r="AD664" s="22" t="str">
        <f aca="true">IF($W664="","",IF($Y664="Closed",IF($AA664="","Closed",IF($AA664&lt;=$W664,"Closed on time","Closed late")),IF(TODAY()&gt;$W664,"Overdue","Within time")))</f>
        <v/>
      </c>
      <c r="AE664" s="6"/>
      <c r="AF664" s="19"/>
      <c r="AG664" s="19"/>
      <c r="AH664" s="19"/>
      <c r="AI664" s="19"/>
      <c r="AJ664" s="19"/>
    </row>
    <row r="665" customFormat="false" ht="15" hidden="false" customHeight="false" outlineLevel="0" collapsed="false">
      <c r="A665" s="22" t="str">
        <f aca="false">IF($C665="","","R"&amp;TEXT(ROW()-4,"00000"))</f>
        <v/>
      </c>
      <c r="B665" s="21"/>
      <c r="C665" s="19"/>
      <c r="D665" s="22" t="str">
        <f aca="false">IF($C665="","",IFERROR(INDEX(Asset_Register!$C$5:$C$1000,MATCH($C665,Asset_Register!$A$5:$A$1000,0)),"Not in register"))</f>
        <v/>
      </c>
      <c r="E665" s="22" t="str">
        <f aca="false">IF($C665="","",IFERROR(INDEX(Asset_Register!$D$5:$D$1000,MATCH($C665,Asset_Register!$A$5:$A$1000,0)),"Not in register"))</f>
        <v/>
      </c>
      <c r="F665" s="22" t="str">
        <f aca="false">IF($C665="","",IFERROR(INDEX(Asset_Register!$R$5:$R$1000,MATCH($C665,Asset_Register!$A$5:$A$1000,0)),"Not in register"))</f>
        <v/>
      </c>
      <c r="G665" s="22" t="str">
        <f aca="false">IF($C665="","",IFERROR(INDEX(Asset_Register!$Q$5:$Q$1000,MATCH($C665,Asset_Register!$A$5:$A$1000,0)),"Not in register"))</f>
        <v/>
      </c>
      <c r="H665" s="19"/>
      <c r="I665" s="19"/>
      <c r="J665" s="6"/>
      <c r="K665" s="19"/>
      <c r="L665" s="19"/>
      <c r="M665" s="19"/>
      <c r="N665" s="19"/>
      <c r="O665" s="19"/>
      <c r="P665" s="19"/>
      <c r="Q665" s="22" t="str">
        <f aca="false">IF($C665="","",IF($P665&lt;&gt;"",$P665,IF(AND(ISNUMBER($K665),ISNUMBER($M665),ISNUMBER($N665)),IF($O665="Lower is worse",IF($K665&lt;=$N665,"Danger",IF($K665&lt;=$M665,"Alert","OK")),IF($K665&gt;=$N665,"Danger",IF($K665&gt;=$M665,"Alert","OK"))),"Not set")))</f>
        <v/>
      </c>
      <c r="R665" s="22" t="str">
        <f aca="false">IF(OR($Q665="",$Q665="Not set"),"",MATCH($Q665,Lists!$F$2:$F$4,0)-1)</f>
        <v/>
      </c>
      <c r="S665" s="6"/>
      <c r="T665" s="6"/>
      <c r="U665" s="22" t="str">
        <f aca="false">IF(OR($Q665="",$Q665="OK",$Q665="Not set",NOT(ISNUMBER($G665))),"",ROUND($G665*IF($Q665="Danger",Lists!$M$15,Lists!$M$16),0))</f>
        <v/>
      </c>
      <c r="V665" s="22" t="str">
        <f aca="false">IF($U665="","",IF(OR($Q665="Danger",$U665&gt;=Lists!$M$10),"P1",IF($U665&gt;=Lists!$M$11,"P2","P3")))</f>
        <v/>
      </c>
      <c r="W665" s="24" t="str">
        <f aca="false">IF(OR($V665="",$B665=""),"",$B665+INDEX(Lists!$N$10:$N$12,MATCH($V665,Lists!$L$10:$L$12,0)))</f>
        <v/>
      </c>
      <c r="X665" s="19"/>
      <c r="Y665" s="19"/>
      <c r="Z665" s="19"/>
      <c r="AA665" s="21"/>
      <c r="AB665" s="19"/>
      <c r="AC665" s="22" t="str">
        <f aca="true">IF(OR($U665="",$B665=""),"",IF($AA665&lt;&gt;"",$AA665-$B665,TODAY()-$B665))</f>
        <v/>
      </c>
      <c r="AD665" s="22" t="str">
        <f aca="true">IF($W665="","",IF($Y665="Closed",IF($AA665="","Closed",IF($AA665&lt;=$W665,"Closed on time","Closed late")),IF(TODAY()&gt;$W665,"Overdue","Within time")))</f>
        <v/>
      </c>
      <c r="AE665" s="6"/>
      <c r="AF665" s="19"/>
      <c r="AG665" s="19"/>
      <c r="AH665" s="19"/>
      <c r="AI665" s="19"/>
      <c r="AJ665" s="19"/>
    </row>
    <row r="666" customFormat="false" ht="15" hidden="false" customHeight="false" outlineLevel="0" collapsed="false">
      <c r="A666" s="22" t="str">
        <f aca="false">IF($C666="","","R"&amp;TEXT(ROW()-4,"00000"))</f>
        <v/>
      </c>
      <c r="B666" s="21"/>
      <c r="C666" s="19"/>
      <c r="D666" s="22" t="str">
        <f aca="false">IF($C666="","",IFERROR(INDEX(Asset_Register!$C$5:$C$1000,MATCH($C666,Asset_Register!$A$5:$A$1000,0)),"Not in register"))</f>
        <v/>
      </c>
      <c r="E666" s="22" t="str">
        <f aca="false">IF($C666="","",IFERROR(INDEX(Asset_Register!$D$5:$D$1000,MATCH($C666,Asset_Register!$A$5:$A$1000,0)),"Not in register"))</f>
        <v/>
      </c>
      <c r="F666" s="22" t="str">
        <f aca="false">IF($C666="","",IFERROR(INDEX(Asset_Register!$R$5:$R$1000,MATCH($C666,Asset_Register!$A$5:$A$1000,0)),"Not in register"))</f>
        <v/>
      </c>
      <c r="G666" s="22" t="str">
        <f aca="false">IF($C666="","",IFERROR(INDEX(Asset_Register!$Q$5:$Q$1000,MATCH($C666,Asset_Register!$A$5:$A$1000,0)),"Not in register"))</f>
        <v/>
      </c>
      <c r="H666" s="19"/>
      <c r="I666" s="19"/>
      <c r="J666" s="6"/>
      <c r="K666" s="19"/>
      <c r="L666" s="19"/>
      <c r="M666" s="19"/>
      <c r="N666" s="19"/>
      <c r="O666" s="19"/>
      <c r="P666" s="19"/>
      <c r="Q666" s="22" t="str">
        <f aca="false">IF($C666="","",IF($P666&lt;&gt;"",$P666,IF(AND(ISNUMBER($K666),ISNUMBER($M666),ISNUMBER($N666)),IF($O666="Lower is worse",IF($K666&lt;=$N666,"Danger",IF($K666&lt;=$M666,"Alert","OK")),IF($K666&gt;=$N666,"Danger",IF($K666&gt;=$M666,"Alert","OK"))),"Not set")))</f>
        <v/>
      </c>
      <c r="R666" s="22" t="str">
        <f aca="false">IF(OR($Q666="",$Q666="Not set"),"",MATCH($Q666,Lists!$F$2:$F$4,0)-1)</f>
        <v/>
      </c>
      <c r="S666" s="6"/>
      <c r="T666" s="6"/>
      <c r="U666" s="22" t="str">
        <f aca="false">IF(OR($Q666="",$Q666="OK",$Q666="Not set",NOT(ISNUMBER($G666))),"",ROUND($G666*IF($Q666="Danger",Lists!$M$15,Lists!$M$16),0))</f>
        <v/>
      </c>
      <c r="V666" s="22" t="str">
        <f aca="false">IF($U666="","",IF(OR($Q666="Danger",$U666&gt;=Lists!$M$10),"P1",IF($U666&gt;=Lists!$M$11,"P2","P3")))</f>
        <v/>
      </c>
      <c r="W666" s="24" t="str">
        <f aca="false">IF(OR($V666="",$B666=""),"",$B666+INDEX(Lists!$N$10:$N$12,MATCH($V666,Lists!$L$10:$L$12,0)))</f>
        <v/>
      </c>
      <c r="X666" s="19"/>
      <c r="Y666" s="19"/>
      <c r="Z666" s="19"/>
      <c r="AA666" s="21"/>
      <c r="AB666" s="19"/>
      <c r="AC666" s="22" t="str">
        <f aca="true">IF(OR($U666="",$B666=""),"",IF($AA666&lt;&gt;"",$AA666-$B666,TODAY()-$B666))</f>
        <v/>
      </c>
      <c r="AD666" s="22" t="str">
        <f aca="true">IF($W666="","",IF($Y666="Closed",IF($AA666="","Closed",IF($AA666&lt;=$W666,"Closed on time","Closed late")),IF(TODAY()&gt;$W666,"Overdue","Within time")))</f>
        <v/>
      </c>
      <c r="AE666" s="6"/>
      <c r="AF666" s="19"/>
      <c r="AG666" s="19"/>
      <c r="AH666" s="19"/>
      <c r="AI666" s="19"/>
      <c r="AJ666" s="19"/>
    </row>
    <row r="667" customFormat="false" ht="15" hidden="false" customHeight="false" outlineLevel="0" collapsed="false">
      <c r="A667" s="22" t="str">
        <f aca="false">IF($C667="","","R"&amp;TEXT(ROW()-4,"00000"))</f>
        <v/>
      </c>
      <c r="B667" s="21"/>
      <c r="C667" s="19"/>
      <c r="D667" s="22" t="str">
        <f aca="false">IF($C667="","",IFERROR(INDEX(Asset_Register!$C$5:$C$1000,MATCH($C667,Asset_Register!$A$5:$A$1000,0)),"Not in register"))</f>
        <v/>
      </c>
      <c r="E667" s="22" t="str">
        <f aca="false">IF($C667="","",IFERROR(INDEX(Asset_Register!$D$5:$D$1000,MATCH($C667,Asset_Register!$A$5:$A$1000,0)),"Not in register"))</f>
        <v/>
      </c>
      <c r="F667" s="22" t="str">
        <f aca="false">IF($C667="","",IFERROR(INDEX(Asset_Register!$R$5:$R$1000,MATCH($C667,Asset_Register!$A$5:$A$1000,0)),"Not in register"))</f>
        <v/>
      </c>
      <c r="G667" s="22" t="str">
        <f aca="false">IF($C667="","",IFERROR(INDEX(Asset_Register!$Q$5:$Q$1000,MATCH($C667,Asset_Register!$A$5:$A$1000,0)),"Not in register"))</f>
        <v/>
      </c>
      <c r="H667" s="19"/>
      <c r="I667" s="19"/>
      <c r="J667" s="6"/>
      <c r="K667" s="19"/>
      <c r="L667" s="19"/>
      <c r="M667" s="19"/>
      <c r="N667" s="19"/>
      <c r="O667" s="19"/>
      <c r="P667" s="19"/>
      <c r="Q667" s="22" t="str">
        <f aca="false">IF($C667="","",IF($P667&lt;&gt;"",$P667,IF(AND(ISNUMBER($K667),ISNUMBER($M667),ISNUMBER($N667)),IF($O667="Lower is worse",IF($K667&lt;=$N667,"Danger",IF($K667&lt;=$M667,"Alert","OK")),IF($K667&gt;=$N667,"Danger",IF($K667&gt;=$M667,"Alert","OK"))),"Not set")))</f>
        <v/>
      </c>
      <c r="R667" s="22" t="str">
        <f aca="false">IF(OR($Q667="",$Q667="Not set"),"",MATCH($Q667,Lists!$F$2:$F$4,0)-1)</f>
        <v/>
      </c>
      <c r="S667" s="6"/>
      <c r="T667" s="6"/>
      <c r="U667" s="22" t="str">
        <f aca="false">IF(OR($Q667="",$Q667="OK",$Q667="Not set",NOT(ISNUMBER($G667))),"",ROUND($G667*IF($Q667="Danger",Lists!$M$15,Lists!$M$16),0))</f>
        <v/>
      </c>
      <c r="V667" s="22" t="str">
        <f aca="false">IF($U667="","",IF(OR($Q667="Danger",$U667&gt;=Lists!$M$10),"P1",IF($U667&gt;=Lists!$M$11,"P2","P3")))</f>
        <v/>
      </c>
      <c r="W667" s="24" t="str">
        <f aca="false">IF(OR($V667="",$B667=""),"",$B667+INDEX(Lists!$N$10:$N$12,MATCH($V667,Lists!$L$10:$L$12,0)))</f>
        <v/>
      </c>
      <c r="X667" s="19"/>
      <c r="Y667" s="19"/>
      <c r="Z667" s="19"/>
      <c r="AA667" s="21"/>
      <c r="AB667" s="19"/>
      <c r="AC667" s="22" t="str">
        <f aca="true">IF(OR($U667="",$B667=""),"",IF($AA667&lt;&gt;"",$AA667-$B667,TODAY()-$B667))</f>
        <v/>
      </c>
      <c r="AD667" s="22" t="str">
        <f aca="true">IF($W667="","",IF($Y667="Closed",IF($AA667="","Closed",IF($AA667&lt;=$W667,"Closed on time","Closed late")),IF(TODAY()&gt;$W667,"Overdue","Within time")))</f>
        <v/>
      </c>
      <c r="AE667" s="6"/>
      <c r="AF667" s="19"/>
      <c r="AG667" s="19"/>
      <c r="AH667" s="19"/>
      <c r="AI667" s="19"/>
      <c r="AJ667" s="19"/>
    </row>
    <row r="668" customFormat="false" ht="15" hidden="false" customHeight="false" outlineLevel="0" collapsed="false">
      <c r="A668" s="22" t="str">
        <f aca="false">IF($C668="","","R"&amp;TEXT(ROW()-4,"00000"))</f>
        <v/>
      </c>
      <c r="B668" s="21"/>
      <c r="C668" s="19"/>
      <c r="D668" s="22" t="str">
        <f aca="false">IF($C668="","",IFERROR(INDEX(Asset_Register!$C$5:$C$1000,MATCH($C668,Asset_Register!$A$5:$A$1000,0)),"Not in register"))</f>
        <v/>
      </c>
      <c r="E668" s="22" t="str">
        <f aca="false">IF($C668="","",IFERROR(INDEX(Asset_Register!$D$5:$D$1000,MATCH($C668,Asset_Register!$A$5:$A$1000,0)),"Not in register"))</f>
        <v/>
      </c>
      <c r="F668" s="22" t="str">
        <f aca="false">IF($C668="","",IFERROR(INDEX(Asset_Register!$R$5:$R$1000,MATCH($C668,Asset_Register!$A$5:$A$1000,0)),"Not in register"))</f>
        <v/>
      </c>
      <c r="G668" s="22" t="str">
        <f aca="false">IF($C668="","",IFERROR(INDEX(Asset_Register!$Q$5:$Q$1000,MATCH($C668,Asset_Register!$A$5:$A$1000,0)),"Not in register"))</f>
        <v/>
      </c>
      <c r="H668" s="19"/>
      <c r="I668" s="19"/>
      <c r="J668" s="6"/>
      <c r="K668" s="19"/>
      <c r="L668" s="19"/>
      <c r="M668" s="19"/>
      <c r="N668" s="19"/>
      <c r="O668" s="19"/>
      <c r="P668" s="19"/>
      <c r="Q668" s="22" t="str">
        <f aca="false">IF($C668="","",IF($P668&lt;&gt;"",$P668,IF(AND(ISNUMBER($K668),ISNUMBER($M668),ISNUMBER($N668)),IF($O668="Lower is worse",IF($K668&lt;=$N668,"Danger",IF($K668&lt;=$M668,"Alert","OK")),IF($K668&gt;=$N668,"Danger",IF($K668&gt;=$M668,"Alert","OK"))),"Not set")))</f>
        <v/>
      </c>
      <c r="R668" s="22" t="str">
        <f aca="false">IF(OR($Q668="",$Q668="Not set"),"",MATCH($Q668,Lists!$F$2:$F$4,0)-1)</f>
        <v/>
      </c>
      <c r="S668" s="6"/>
      <c r="T668" s="6"/>
      <c r="U668" s="22" t="str">
        <f aca="false">IF(OR($Q668="",$Q668="OK",$Q668="Not set",NOT(ISNUMBER($G668))),"",ROUND($G668*IF($Q668="Danger",Lists!$M$15,Lists!$M$16),0))</f>
        <v/>
      </c>
      <c r="V668" s="22" t="str">
        <f aca="false">IF($U668="","",IF(OR($Q668="Danger",$U668&gt;=Lists!$M$10),"P1",IF($U668&gt;=Lists!$M$11,"P2","P3")))</f>
        <v/>
      </c>
      <c r="W668" s="24" t="str">
        <f aca="false">IF(OR($V668="",$B668=""),"",$B668+INDEX(Lists!$N$10:$N$12,MATCH($V668,Lists!$L$10:$L$12,0)))</f>
        <v/>
      </c>
      <c r="X668" s="19"/>
      <c r="Y668" s="19"/>
      <c r="Z668" s="19"/>
      <c r="AA668" s="21"/>
      <c r="AB668" s="19"/>
      <c r="AC668" s="22" t="str">
        <f aca="true">IF(OR($U668="",$B668=""),"",IF($AA668&lt;&gt;"",$AA668-$B668,TODAY()-$B668))</f>
        <v/>
      </c>
      <c r="AD668" s="22" t="str">
        <f aca="true">IF($W668="","",IF($Y668="Closed",IF($AA668="","Closed",IF($AA668&lt;=$W668,"Closed on time","Closed late")),IF(TODAY()&gt;$W668,"Overdue","Within time")))</f>
        <v/>
      </c>
      <c r="AE668" s="6"/>
      <c r="AF668" s="19"/>
      <c r="AG668" s="19"/>
      <c r="AH668" s="19"/>
      <c r="AI668" s="19"/>
      <c r="AJ668" s="19"/>
    </row>
    <row r="669" customFormat="false" ht="15" hidden="false" customHeight="false" outlineLevel="0" collapsed="false">
      <c r="A669" s="22" t="str">
        <f aca="false">IF($C669="","","R"&amp;TEXT(ROW()-4,"00000"))</f>
        <v/>
      </c>
      <c r="B669" s="21"/>
      <c r="C669" s="19"/>
      <c r="D669" s="22" t="str">
        <f aca="false">IF($C669="","",IFERROR(INDEX(Asset_Register!$C$5:$C$1000,MATCH($C669,Asset_Register!$A$5:$A$1000,0)),"Not in register"))</f>
        <v/>
      </c>
      <c r="E669" s="22" t="str">
        <f aca="false">IF($C669="","",IFERROR(INDEX(Asset_Register!$D$5:$D$1000,MATCH($C669,Asset_Register!$A$5:$A$1000,0)),"Not in register"))</f>
        <v/>
      </c>
      <c r="F669" s="22" t="str">
        <f aca="false">IF($C669="","",IFERROR(INDEX(Asset_Register!$R$5:$R$1000,MATCH($C669,Asset_Register!$A$5:$A$1000,0)),"Not in register"))</f>
        <v/>
      </c>
      <c r="G669" s="22" t="str">
        <f aca="false">IF($C669="","",IFERROR(INDEX(Asset_Register!$Q$5:$Q$1000,MATCH($C669,Asset_Register!$A$5:$A$1000,0)),"Not in register"))</f>
        <v/>
      </c>
      <c r="H669" s="19"/>
      <c r="I669" s="19"/>
      <c r="J669" s="6"/>
      <c r="K669" s="19"/>
      <c r="L669" s="19"/>
      <c r="M669" s="19"/>
      <c r="N669" s="19"/>
      <c r="O669" s="19"/>
      <c r="P669" s="19"/>
      <c r="Q669" s="22" t="str">
        <f aca="false">IF($C669="","",IF($P669&lt;&gt;"",$P669,IF(AND(ISNUMBER($K669),ISNUMBER($M669),ISNUMBER($N669)),IF($O669="Lower is worse",IF($K669&lt;=$N669,"Danger",IF($K669&lt;=$M669,"Alert","OK")),IF($K669&gt;=$N669,"Danger",IF($K669&gt;=$M669,"Alert","OK"))),"Not set")))</f>
        <v/>
      </c>
      <c r="R669" s="22" t="str">
        <f aca="false">IF(OR($Q669="",$Q669="Not set"),"",MATCH($Q669,Lists!$F$2:$F$4,0)-1)</f>
        <v/>
      </c>
      <c r="S669" s="6"/>
      <c r="T669" s="6"/>
      <c r="U669" s="22" t="str">
        <f aca="false">IF(OR($Q669="",$Q669="OK",$Q669="Not set",NOT(ISNUMBER($G669))),"",ROUND($G669*IF($Q669="Danger",Lists!$M$15,Lists!$M$16),0))</f>
        <v/>
      </c>
      <c r="V669" s="22" t="str">
        <f aca="false">IF($U669="","",IF(OR($Q669="Danger",$U669&gt;=Lists!$M$10),"P1",IF($U669&gt;=Lists!$M$11,"P2","P3")))</f>
        <v/>
      </c>
      <c r="W669" s="24" t="str">
        <f aca="false">IF(OR($V669="",$B669=""),"",$B669+INDEX(Lists!$N$10:$N$12,MATCH($V669,Lists!$L$10:$L$12,0)))</f>
        <v/>
      </c>
      <c r="X669" s="19"/>
      <c r="Y669" s="19"/>
      <c r="Z669" s="19"/>
      <c r="AA669" s="21"/>
      <c r="AB669" s="19"/>
      <c r="AC669" s="22" t="str">
        <f aca="true">IF(OR($U669="",$B669=""),"",IF($AA669&lt;&gt;"",$AA669-$B669,TODAY()-$B669))</f>
        <v/>
      </c>
      <c r="AD669" s="22" t="str">
        <f aca="true">IF($W669="","",IF($Y669="Closed",IF($AA669="","Closed",IF($AA669&lt;=$W669,"Closed on time","Closed late")),IF(TODAY()&gt;$W669,"Overdue","Within time")))</f>
        <v/>
      </c>
      <c r="AE669" s="6"/>
      <c r="AF669" s="19"/>
      <c r="AG669" s="19"/>
      <c r="AH669" s="19"/>
      <c r="AI669" s="19"/>
      <c r="AJ669" s="19"/>
    </row>
    <row r="670" customFormat="false" ht="15" hidden="false" customHeight="false" outlineLevel="0" collapsed="false">
      <c r="A670" s="22" t="str">
        <f aca="false">IF($C670="","","R"&amp;TEXT(ROW()-4,"00000"))</f>
        <v/>
      </c>
      <c r="B670" s="21"/>
      <c r="C670" s="19"/>
      <c r="D670" s="22" t="str">
        <f aca="false">IF($C670="","",IFERROR(INDEX(Asset_Register!$C$5:$C$1000,MATCH($C670,Asset_Register!$A$5:$A$1000,0)),"Not in register"))</f>
        <v/>
      </c>
      <c r="E670" s="22" t="str">
        <f aca="false">IF($C670="","",IFERROR(INDEX(Asset_Register!$D$5:$D$1000,MATCH($C670,Asset_Register!$A$5:$A$1000,0)),"Not in register"))</f>
        <v/>
      </c>
      <c r="F670" s="22" t="str">
        <f aca="false">IF($C670="","",IFERROR(INDEX(Asset_Register!$R$5:$R$1000,MATCH($C670,Asset_Register!$A$5:$A$1000,0)),"Not in register"))</f>
        <v/>
      </c>
      <c r="G670" s="22" t="str">
        <f aca="false">IF($C670="","",IFERROR(INDEX(Asset_Register!$Q$5:$Q$1000,MATCH($C670,Asset_Register!$A$5:$A$1000,0)),"Not in register"))</f>
        <v/>
      </c>
      <c r="H670" s="19"/>
      <c r="I670" s="19"/>
      <c r="J670" s="6"/>
      <c r="K670" s="19"/>
      <c r="L670" s="19"/>
      <c r="M670" s="19"/>
      <c r="N670" s="19"/>
      <c r="O670" s="19"/>
      <c r="P670" s="19"/>
      <c r="Q670" s="22" t="str">
        <f aca="false">IF($C670="","",IF($P670&lt;&gt;"",$P670,IF(AND(ISNUMBER($K670),ISNUMBER($M670),ISNUMBER($N670)),IF($O670="Lower is worse",IF($K670&lt;=$N670,"Danger",IF($K670&lt;=$M670,"Alert","OK")),IF($K670&gt;=$N670,"Danger",IF($K670&gt;=$M670,"Alert","OK"))),"Not set")))</f>
        <v/>
      </c>
      <c r="R670" s="22" t="str">
        <f aca="false">IF(OR($Q670="",$Q670="Not set"),"",MATCH($Q670,Lists!$F$2:$F$4,0)-1)</f>
        <v/>
      </c>
      <c r="S670" s="6"/>
      <c r="T670" s="6"/>
      <c r="U670" s="22" t="str">
        <f aca="false">IF(OR($Q670="",$Q670="OK",$Q670="Not set",NOT(ISNUMBER($G670))),"",ROUND($G670*IF($Q670="Danger",Lists!$M$15,Lists!$M$16),0))</f>
        <v/>
      </c>
      <c r="V670" s="22" t="str">
        <f aca="false">IF($U670="","",IF(OR($Q670="Danger",$U670&gt;=Lists!$M$10),"P1",IF($U670&gt;=Lists!$M$11,"P2","P3")))</f>
        <v/>
      </c>
      <c r="W670" s="24" t="str">
        <f aca="false">IF(OR($V670="",$B670=""),"",$B670+INDEX(Lists!$N$10:$N$12,MATCH($V670,Lists!$L$10:$L$12,0)))</f>
        <v/>
      </c>
      <c r="X670" s="19"/>
      <c r="Y670" s="19"/>
      <c r="Z670" s="19"/>
      <c r="AA670" s="21"/>
      <c r="AB670" s="19"/>
      <c r="AC670" s="22" t="str">
        <f aca="true">IF(OR($U670="",$B670=""),"",IF($AA670&lt;&gt;"",$AA670-$B670,TODAY()-$B670))</f>
        <v/>
      </c>
      <c r="AD670" s="22" t="str">
        <f aca="true">IF($W670="","",IF($Y670="Closed",IF($AA670="","Closed",IF($AA670&lt;=$W670,"Closed on time","Closed late")),IF(TODAY()&gt;$W670,"Overdue","Within time")))</f>
        <v/>
      </c>
      <c r="AE670" s="6"/>
      <c r="AF670" s="19"/>
      <c r="AG670" s="19"/>
      <c r="AH670" s="19"/>
      <c r="AI670" s="19"/>
      <c r="AJ670" s="19"/>
    </row>
    <row r="671" customFormat="false" ht="15" hidden="false" customHeight="false" outlineLevel="0" collapsed="false">
      <c r="A671" s="22" t="str">
        <f aca="false">IF($C671="","","R"&amp;TEXT(ROW()-4,"00000"))</f>
        <v/>
      </c>
      <c r="B671" s="21"/>
      <c r="C671" s="19"/>
      <c r="D671" s="22" t="str">
        <f aca="false">IF($C671="","",IFERROR(INDEX(Asset_Register!$C$5:$C$1000,MATCH($C671,Asset_Register!$A$5:$A$1000,0)),"Not in register"))</f>
        <v/>
      </c>
      <c r="E671" s="22" t="str">
        <f aca="false">IF($C671="","",IFERROR(INDEX(Asset_Register!$D$5:$D$1000,MATCH($C671,Asset_Register!$A$5:$A$1000,0)),"Not in register"))</f>
        <v/>
      </c>
      <c r="F671" s="22" t="str">
        <f aca="false">IF($C671="","",IFERROR(INDEX(Asset_Register!$R$5:$R$1000,MATCH($C671,Asset_Register!$A$5:$A$1000,0)),"Not in register"))</f>
        <v/>
      </c>
      <c r="G671" s="22" t="str">
        <f aca="false">IF($C671="","",IFERROR(INDEX(Asset_Register!$Q$5:$Q$1000,MATCH($C671,Asset_Register!$A$5:$A$1000,0)),"Not in register"))</f>
        <v/>
      </c>
      <c r="H671" s="19"/>
      <c r="I671" s="19"/>
      <c r="J671" s="6"/>
      <c r="K671" s="19"/>
      <c r="L671" s="19"/>
      <c r="M671" s="19"/>
      <c r="N671" s="19"/>
      <c r="O671" s="19"/>
      <c r="P671" s="19"/>
      <c r="Q671" s="22" t="str">
        <f aca="false">IF($C671="","",IF($P671&lt;&gt;"",$P671,IF(AND(ISNUMBER($K671),ISNUMBER($M671),ISNUMBER($N671)),IF($O671="Lower is worse",IF($K671&lt;=$N671,"Danger",IF($K671&lt;=$M671,"Alert","OK")),IF($K671&gt;=$N671,"Danger",IF($K671&gt;=$M671,"Alert","OK"))),"Not set")))</f>
        <v/>
      </c>
      <c r="R671" s="22" t="str">
        <f aca="false">IF(OR($Q671="",$Q671="Not set"),"",MATCH($Q671,Lists!$F$2:$F$4,0)-1)</f>
        <v/>
      </c>
      <c r="S671" s="6"/>
      <c r="T671" s="6"/>
      <c r="U671" s="22" t="str">
        <f aca="false">IF(OR($Q671="",$Q671="OK",$Q671="Not set",NOT(ISNUMBER($G671))),"",ROUND($G671*IF($Q671="Danger",Lists!$M$15,Lists!$M$16),0))</f>
        <v/>
      </c>
      <c r="V671" s="22" t="str">
        <f aca="false">IF($U671="","",IF(OR($Q671="Danger",$U671&gt;=Lists!$M$10),"P1",IF($U671&gt;=Lists!$M$11,"P2","P3")))</f>
        <v/>
      </c>
      <c r="W671" s="24" t="str">
        <f aca="false">IF(OR($V671="",$B671=""),"",$B671+INDEX(Lists!$N$10:$N$12,MATCH($V671,Lists!$L$10:$L$12,0)))</f>
        <v/>
      </c>
      <c r="X671" s="19"/>
      <c r="Y671" s="19"/>
      <c r="Z671" s="19"/>
      <c r="AA671" s="21"/>
      <c r="AB671" s="19"/>
      <c r="AC671" s="22" t="str">
        <f aca="true">IF(OR($U671="",$B671=""),"",IF($AA671&lt;&gt;"",$AA671-$B671,TODAY()-$B671))</f>
        <v/>
      </c>
      <c r="AD671" s="22" t="str">
        <f aca="true">IF($W671="","",IF($Y671="Closed",IF($AA671="","Closed",IF($AA671&lt;=$W671,"Closed on time","Closed late")),IF(TODAY()&gt;$W671,"Overdue","Within time")))</f>
        <v/>
      </c>
      <c r="AE671" s="6"/>
      <c r="AF671" s="19"/>
      <c r="AG671" s="19"/>
      <c r="AH671" s="19"/>
      <c r="AI671" s="19"/>
      <c r="AJ671" s="19"/>
    </row>
    <row r="672" customFormat="false" ht="15" hidden="false" customHeight="false" outlineLevel="0" collapsed="false">
      <c r="A672" s="22" t="str">
        <f aca="false">IF($C672="","","R"&amp;TEXT(ROW()-4,"00000"))</f>
        <v/>
      </c>
      <c r="B672" s="21"/>
      <c r="C672" s="19"/>
      <c r="D672" s="22" t="str">
        <f aca="false">IF($C672="","",IFERROR(INDEX(Asset_Register!$C$5:$C$1000,MATCH($C672,Asset_Register!$A$5:$A$1000,0)),"Not in register"))</f>
        <v/>
      </c>
      <c r="E672" s="22" t="str">
        <f aca="false">IF($C672="","",IFERROR(INDEX(Asset_Register!$D$5:$D$1000,MATCH($C672,Asset_Register!$A$5:$A$1000,0)),"Not in register"))</f>
        <v/>
      </c>
      <c r="F672" s="22" t="str">
        <f aca="false">IF($C672="","",IFERROR(INDEX(Asset_Register!$R$5:$R$1000,MATCH($C672,Asset_Register!$A$5:$A$1000,0)),"Not in register"))</f>
        <v/>
      </c>
      <c r="G672" s="22" t="str">
        <f aca="false">IF($C672="","",IFERROR(INDEX(Asset_Register!$Q$5:$Q$1000,MATCH($C672,Asset_Register!$A$5:$A$1000,0)),"Not in register"))</f>
        <v/>
      </c>
      <c r="H672" s="19"/>
      <c r="I672" s="19"/>
      <c r="J672" s="6"/>
      <c r="K672" s="19"/>
      <c r="L672" s="19"/>
      <c r="M672" s="19"/>
      <c r="N672" s="19"/>
      <c r="O672" s="19"/>
      <c r="P672" s="19"/>
      <c r="Q672" s="22" t="str">
        <f aca="false">IF($C672="","",IF($P672&lt;&gt;"",$P672,IF(AND(ISNUMBER($K672),ISNUMBER($M672),ISNUMBER($N672)),IF($O672="Lower is worse",IF($K672&lt;=$N672,"Danger",IF($K672&lt;=$M672,"Alert","OK")),IF($K672&gt;=$N672,"Danger",IF($K672&gt;=$M672,"Alert","OK"))),"Not set")))</f>
        <v/>
      </c>
      <c r="R672" s="22" t="str">
        <f aca="false">IF(OR($Q672="",$Q672="Not set"),"",MATCH($Q672,Lists!$F$2:$F$4,0)-1)</f>
        <v/>
      </c>
      <c r="S672" s="6"/>
      <c r="T672" s="6"/>
      <c r="U672" s="22" t="str">
        <f aca="false">IF(OR($Q672="",$Q672="OK",$Q672="Not set",NOT(ISNUMBER($G672))),"",ROUND($G672*IF($Q672="Danger",Lists!$M$15,Lists!$M$16),0))</f>
        <v/>
      </c>
      <c r="V672" s="22" t="str">
        <f aca="false">IF($U672="","",IF(OR($Q672="Danger",$U672&gt;=Lists!$M$10),"P1",IF($U672&gt;=Lists!$M$11,"P2","P3")))</f>
        <v/>
      </c>
      <c r="W672" s="24" t="str">
        <f aca="false">IF(OR($V672="",$B672=""),"",$B672+INDEX(Lists!$N$10:$N$12,MATCH($V672,Lists!$L$10:$L$12,0)))</f>
        <v/>
      </c>
      <c r="X672" s="19"/>
      <c r="Y672" s="19"/>
      <c r="Z672" s="19"/>
      <c r="AA672" s="21"/>
      <c r="AB672" s="19"/>
      <c r="AC672" s="22" t="str">
        <f aca="true">IF(OR($U672="",$B672=""),"",IF($AA672&lt;&gt;"",$AA672-$B672,TODAY()-$B672))</f>
        <v/>
      </c>
      <c r="AD672" s="22" t="str">
        <f aca="true">IF($W672="","",IF($Y672="Closed",IF($AA672="","Closed",IF($AA672&lt;=$W672,"Closed on time","Closed late")),IF(TODAY()&gt;$W672,"Overdue","Within time")))</f>
        <v/>
      </c>
      <c r="AE672" s="6"/>
      <c r="AF672" s="19"/>
      <c r="AG672" s="19"/>
      <c r="AH672" s="19"/>
      <c r="AI672" s="19"/>
      <c r="AJ672" s="19"/>
    </row>
    <row r="673" customFormat="false" ht="15" hidden="false" customHeight="false" outlineLevel="0" collapsed="false">
      <c r="A673" s="22" t="str">
        <f aca="false">IF($C673="","","R"&amp;TEXT(ROW()-4,"00000"))</f>
        <v/>
      </c>
      <c r="B673" s="21"/>
      <c r="C673" s="19"/>
      <c r="D673" s="22" t="str">
        <f aca="false">IF($C673="","",IFERROR(INDEX(Asset_Register!$C$5:$C$1000,MATCH($C673,Asset_Register!$A$5:$A$1000,0)),"Not in register"))</f>
        <v/>
      </c>
      <c r="E673" s="22" t="str">
        <f aca="false">IF($C673="","",IFERROR(INDEX(Asset_Register!$D$5:$D$1000,MATCH($C673,Asset_Register!$A$5:$A$1000,0)),"Not in register"))</f>
        <v/>
      </c>
      <c r="F673" s="22" t="str">
        <f aca="false">IF($C673="","",IFERROR(INDEX(Asset_Register!$R$5:$R$1000,MATCH($C673,Asset_Register!$A$5:$A$1000,0)),"Not in register"))</f>
        <v/>
      </c>
      <c r="G673" s="22" t="str">
        <f aca="false">IF($C673="","",IFERROR(INDEX(Asset_Register!$Q$5:$Q$1000,MATCH($C673,Asset_Register!$A$5:$A$1000,0)),"Not in register"))</f>
        <v/>
      </c>
      <c r="H673" s="19"/>
      <c r="I673" s="19"/>
      <c r="J673" s="6"/>
      <c r="K673" s="19"/>
      <c r="L673" s="19"/>
      <c r="M673" s="19"/>
      <c r="N673" s="19"/>
      <c r="O673" s="19"/>
      <c r="P673" s="19"/>
      <c r="Q673" s="22" t="str">
        <f aca="false">IF($C673="","",IF($P673&lt;&gt;"",$P673,IF(AND(ISNUMBER($K673),ISNUMBER($M673),ISNUMBER($N673)),IF($O673="Lower is worse",IF($K673&lt;=$N673,"Danger",IF($K673&lt;=$M673,"Alert","OK")),IF($K673&gt;=$N673,"Danger",IF($K673&gt;=$M673,"Alert","OK"))),"Not set")))</f>
        <v/>
      </c>
      <c r="R673" s="22" t="str">
        <f aca="false">IF(OR($Q673="",$Q673="Not set"),"",MATCH($Q673,Lists!$F$2:$F$4,0)-1)</f>
        <v/>
      </c>
      <c r="S673" s="6"/>
      <c r="T673" s="6"/>
      <c r="U673" s="22" t="str">
        <f aca="false">IF(OR($Q673="",$Q673="OK",$Q673="Not set",NOT(ISNUMBER($G673))),"",ROUND($G673*IF($Q673="Danger",Lists!$M$15,Lists!$M$16),0))</f>
        <v/>
      </c>
      <c r="V673" s="22" t="str">
        <f aca="false">IF($U673="","",IF(OR($Q673="Danger",$U673&gt;=Lists!$M$10),"P1",IF($U673&gt;=Lists!$M$11,"P2","P3")))</f>
        <v/>
      </c>
      <c r="W673" s="24" t="str">
        <f aca="false">IF(OR($V673="",$B673=""),"",$B673+INDEX(Lists!$N$10:$N$12,MATCH($V673,Lists!$L$10:$L$12,0)))</f>
        <v/>
      </c>
      <c r="X673" s="19"/>
      <c r="Y673" s="19"/>
      <c r="Z673" s="19"/>
      <c r="AA673" s="21"/>
      <c r="AB673" s="19"/>
      <c r="AC673" s="22" t="str">
        <f aca="true">IF(OR($U673="",$B673=""),"",IF($AA673&lt;&gt;"",$AA673-$B673,TODAY()-$B673))</f>
        <v/>
      </c>
      <c r="AD673" s="22" t="str">
        <f aca="true">IF($W673="","",IF($Y673="Closed",IF($AA673="","Closed",IF($AA673&lt;=$W673,"Closed on time","Closed late")),IF(TODAY()&gt;$W673,"Overdue","Within time")))</f>
        <v/>
      </c>
      <c r="AE673" s="6"/>
      <c r="AF673" s="19"/>
      <c r="AG673" s="19"/>
      <c r="AH673" s="19"/>
      <c r="AI673" s="19"/>
      <c r="AJ673" s="19"/>
    </row>
    <row r="674" customFormat="false" ht="15" hidden="false" customHeight="false" outlineLevel="0" collapsed="false">
      <c r="A674" s="22" t="str">
        <f aca="false">IF($C674="","","R"&amp;TEXT(ROW()-4,"00000"))</f>
        <v/>
      </c>
      <c r="B674" s="21"/>
      <c r="C674" s="19"/>
      <c r="D674" s="22" t="str">
        <f aca="false">IF($C674="","",IFERROR(INDEX(Asset_Register!$C$5:$C$1000,MATCH($C674,Asset_Register!$A$5:$A$1000,0)),"Not in register"))</f>
        <v/>
      </c>
      <c r="E674" s="22" t="str">
        <f aca="false">IF($C674="","",IFERROR(INDEX(Asset_Register!$D$5:$D$1000,MATCH($C674,Asset_Register!$A$5:$A$1000,0)),"Not in register"))</f>
        <v/>
      </c>
      <c r="F674" s="22" t="str">
        <f aca="false">IF($C674="","",IFERROR(INDEX(Asset_Register!$R$5:$R$1000,MATCH($C674,Asset_Register!$A$5:$A$1000,0)),"Not in register"))</f>
        <v/>
      </c>
      <c r="G674" s="22" t="str">
        <f aca="false">IF($C674="","",IFERROR(INDEX(Asset_Register!$Q$5:$Q$1000,MATCH($C674,Asset_Register!$A$5:$A$1000,0)),"Not in register"))</f>
        <v/>
      </c>
      <c r="H674" s="19"/>
      <c r="I674" s="19"/>
      <c r="J674" s="6"/>
      <c r="K674" s="19"/>
      <c r="L674" s="19"/>
      <c r="M674" s="19"/>
      <c r="N674" s="19"/>
      <c r="O674" s="19"/>
      <c r="P674" s="19"/>
      <c r="Q674" s="22" t="str">
        <f aca="false">IF($C674="","",IF($P674&lt;&gt;"",$P674,IF(AND(ISNUMBER($K674),ISNUMBER($M674),ISNUMBER($N674)),IF($O674="Lower is worse",IF($K674&lt;=$N674,"Danger",IF($K674&lt;=$M674,"Alert","OK")),IF($K674&gt;=$N674,"Danger",IF($K674&gt;=$M674,"Alert","OK"))),"Not set")))</f>
        <v/>
      </c>
      <c r="R674" s="22" t="str">
        <f aca="false">IF(OR($Q674="",$Q674="Not set"),"",MATCH($Q674,Lists!$F$2:$F$4,0)-1)</f>
        <v/>
      </c>
      <c r="S674" s="6"/>
      <c r="T674" s="6"/>
      <c r="U674" s="22" t="str">
        <f aca="false">IF(OR($Q674="",$Q674="OK",$Q674="Not set",NOT(ISNUMBER($G674))),"",ROUND($G674*IF($Q674="Danger",Lists!$M$15,Lists!$M$16),0))</f>
        <v/>
      </c>
      <c r="V674" s="22" t="str">
        <f aca="false">IF($U674="","",IF(OR($Q674="Danger",$U674&gt;=Lists!$M$10),"P1",IF($U674&gt;=Lists!$M$11,"P2","P3")))</f>
        <v/>
      </c>
      <c r="W674" s="24" t="str">
        <f aca="false">IF(OR($V674="",$B674=""),"",$B674+INDEX(Lists!$N$10:$N$12,MATCH($V674,Lists!$L$10:$L$12,0)))</f>
        <v/>
      </c>
      <c r="X674" s="19"/>
      <c r="Y674" s="19"/>
      <c r="Z674" s="19"/>
      <c r="AA674" s="21"/>
      <c r="AB674" s="19"/>
      <c r="AC674" s="22" t="str">
        <f aca="true">IF(OR($U674="",$B674=""),"",IF($AA674&lt;&gt;"",$AA674-$B674,TODAY()-$B674))</f>
        <v/>
      </c>
      <c r="AD674" s="22" t="str">
        <f aca="true">IF($W674="","",IF($Y674="Closed",IF($AA674="","Closed",IF($AA674&lt;=$W674,"Closed on time","Closed late")),IF(TODAY()&gt;$W674,"Overdue","Within time")))</f>
        <v/>
      </c>
      <c r="AE674" s="6"/>
      <c r="AF674" s="19"/>
      <c r="AG674" s="19"/>
      <c r="AH674" s="19"/>
      <c r="AI674" s="19"/>
      <c r="AJ674" s="19"/>
    </row>
    <row r="675" customFormat="false" ht="15" hidden="false" customHeight="false" outlineLevel="0" collapsed="false">
      <c r="A675" s="22" t="str">
        <f aca="false">IF($C675="","","R"&amp;TEXT(ROW()-4,"00000"))</f>
        <v/>
      </c>
      <c r="B675" s="21"/>
      <c r="C675" s="19"/>
      <c r="D675" s="22" t="str">
        <f aca="false">IF($C675="","",IFERROR(INDEX(Asset_Register!$C$5:$C$1000,MATCH($C675,Asset_Register!$A$5:$A$1000,0)),"Not in register"))</f>
        <v/>
      </c>
      <c r="E675" s="22" t="str">
        <f aca="false">IF($C675="","",IFERROR(INDEX(Asset_Register!$D$5:$D$1000,MATCH($C675,Asset_Register!$A$5:$A$1000,0)),"Not in register"))</f>
        <v/>
      </c>
      <c r="F675" s="22" t="str">
        <f aca="false">IF($C675="","",IFERROR(INDEX(Asset_Register!$R$5:$R$1000,MATCH($C675,Asset_Register!$A$5:$A$1000,0)),"Not in register"))</f>
        <v/>
      </c>
      <c r="G675" s="22" t="str">
        <f aca="false">IF($C675="","",IFERROR(INDEX(Asset_Register!$Q$5:$Q$1000,MATCH($C675,Asset_Register!$A$5:$A$1000,0)),"Not in register"))</f>
        <v/>
      </c>
      <c r="H675" s="19"/>
      <c r="I675" s="19"/>
      <c r="J675" s="6"/>
      <c r="K675" s="19"/>
      <c r="L675" s="19"/>
      <c r="M675" s="19"/>
      <c r="N675" s="19"/>
      <c r="O675" s="19"/>
      <c r="P675" s="19"/>
      <c r="Q675" s="22" t="str">
        <f aca="false">IF($C675="","",IF($P675&lt;&gt;"",$P675,IF(AND(ISNUMBER($K675),ISNUMBER($M675),ISNUMBER($N675)),IF($O675="Lower is worse",IF($K675&lt;=$N675,"Danger",IF($K675&lt;=$M675,"Alert","OK")),IF($K675&gt;=$N675,"Danger",IF($K675&gt;=$M675,"Alert","OK"))),"Not set")))</f>
        <v/>
      </c>
      <c r="R675" s="22" t="str">
        <f aca="false">IF(OR($Q675="",$Q675="Not set"),"",MATCH($Q675,Lists!$F$2:$F$4,0)-1)</f>
        <v/>
      </c>
      <c r="S675" s="6"/>
      <c r="T675" s="6"/>
      <c r="U675" s="22" t="str">
        <f aca="false">IF(OR($Q675="",$Q675="OK",$Q675="Not set",NOT(ISNUMBER($G675))),"",ROUND($G675*IF($Q675="Danger",Lists!$M$15,Lists!$M$16),0))</f>
        <v/>
      </c>
      <c r="V675" s="22" t="str">
        <f aca="false">IF($U675="","",IF(OR($Q675="Danger",$U675&gt;=Lists!$M$10),"P1",IF($U675&gt;=Lists!$M$11,"P2","P3")))</f>
        <v/>
      </c>
      <c r="W675" s="24" t="str">
        <f aca="false">IF(OR($V675="",$B675=""),"",$B675+INDEX(Lists!$N$10:$N$12,MATCH($V675,Lists!$L$10:$L$12,0)))</f>
        <v/>
      </c>
      <c r="X675" s="19"/>
      <c r="Y675" s="19"/>
      <c r="Z675" s="19"/>
      <c r="AA675" s="21"/>
      <c r="AB675" s="19"/>
      <c r="AC675" s="22" t="str">
        <f aca="true">IF(OR($U675="",$B675=""),"",IF($AA675&lt;&gt;"",$AA675-$B675,TODAY()-$B675))</f>
        <v/>
      </c>
      <c r="AD675" s="22" t="str">
        <f aca="true">IF($W675="","",IF($Y675="Closed",IF($AA675="","Closed",IF($AA675&lt;=$W675,"Closed on time","Closed late")),IF(TODAY()&gt;$W675,"Overdue","Within time")))</f>
        <v/>
      </c>
      <c r="AE675" s="6"/>
      <c r="AF675" s="19"/>
      <c r="AG675" s="19"/>
      <c r="AH675" s="19"/>
      <c r="AI675" s="19"/>
      <c r="AJ675" s="19"/>
    </row>
    <row r="676" customFormat="false" ht="15" hidden="false" customHeight="false" outlineLevel="0" collapsed="false">
      <c r="A676" s="22" t="str">
        <f aca="false">IF($C676="","","R"&amp;TEXT(ROW()-4,"00000"))</f>
        <v/>
      </c>
      <c r="B676" s="21"/>
      <c r="C676" s="19"/>
      <c r="D676" s="22" t="str">
        <f aca="false">IF($C676="","",IFERROR(INDEX(Asset_Register!$C$5:$C$1000,MATCH($C676,Asset_Register!$A$5:$A$1000,0)),"Not in register"))</f>
        <v/>
      </c>
      <c r="E676" s="22" t="str">
        <f aca="false">IF($C676="","",IFERROR(INDEX(Asset_Register!$D$5:$D$1000,MATCH($C676,Asset_Register!$A$5:$A$1000,0)),"Not in register"))</f>
        <v/>
      </c>
      <c r="F676" s="22" t="str">
        <f aca="false">IF($C676="","",IFERROR(INDEX(Asset_Register!$R$5:$R$1000,MATCH($C676,Asset_Register!$A$5:$A$1000,0)),"Not in register"))</f>
        <v/>
      </c>
      <c r="G676" s="22" t="str">
        <f aca="false">IF($C676="","",IFERROR(INDEX(Asset_Register!$Q$5:$Q$1000,MATCH($C676,Asset_Register!$A$5:$A$1000,0)),"Not in register"))</f>
        <v/>
      </c>
      <c r="H676" s="19"/>
      <c r="I676" s="19"/>
      <c r="J676" s="6"/>
      <c r="K676" s="19"/>
      <c r="L676" s="19"/>
      <c r="M676" s="19"/>
      <c r="N676" s="19"/>
      <c r="O676" s="19"/>
      <c r="P676" s="19"/>
      <c r="Q676" s="22" t="str">
        <f aca="false">IF($C676="","",IF($P676&lt;&gt;"",$P676,IF(AND(ISNUMBER($K676),ISNUMBER($M676),ISNUMBER($N676)),IF($O676="Lower is worse",IF($K676&lt;=$N676,"Danger",IF($K676&lt;=$M676,"Alert","OK")),IF($K676&gt;=$N676,"Danger",IF($K676&gt;=$M676,"Alert","OK"))),"Not set")))</f>
        <v/>
      </c>
      <c r="R676" s="22" t="str">
        <f aca="false">IF(OR($Q676="",$Q676="Not set"),"",MATCH($Q676,Lists!$F$2:$F$4,0)-1)</f>
        <v/>
      </c>
      <c r="S676" s="6"/>
      <c r="T676" s="6"/>
      <c r="U676" s="22" t="str">
        <f aca="false">IF(OR($Q676="",$Q676="OK",$Q676="Not set",NOT(ISNUMBER($G676))),"",ROUND($G676*IF($Q676="Danger",Lists!$M$15,Lists!$M$16),0))</f>
        <v/>
      </c>
      <c r="V676" s="22" t="str">
        <f aca="false">IF($U676="","",IF(OR($Q676="Danger",$U676&gt;=Lists!$M$10),"P1",IF($U676&gt;=Lists!$M$11,"P2","P3")))</f>
        <v/>
      </c>
      <c r="W676" s="24" t="str">
        <f aca="false">IF(OR($V676="",$B676=""),"",$B676+INDEX(Lists!$N$10:$N$12,MATCH($V676,Lists!$L$10:$L$12,0)))</f>
        <v/>
      </c>
      <c r="X676" s="19"/>
      <c r="Y676" s="19"/>
      <c r="Z676" s="19"/>
      <c r="AA676" s="21"/>
      <c r="AB676" s="19"/>
      <c r="AC676" s="22" t="str">
        <f aca="true">IF(OR($U676="",$B676=""),"",IF($AA676&lt;&gt;"",$AA676-$B676,TODAY()-$B676))</f>
        <v/>
      </c>
      <c r="AD676" s="22" t="str">
        <f aca="true">IF($W676="","",IF($Y676="Closed",IF($AA676="","Closed",IF($AA676&lt;=$W676,"Closed on time","Closed late")),IF(TODAY()&gt;$W676,"Overdue","Within time")))</f>
        <v/>
      </c>
      <c r="AE676" s="6"/>
      <c r="AF676" s="19"/>
      <c r="AG676" s="19"/>
      <c r="AH676" s="19"/>
      <c r="AI676" s="19"/>
      <c r="AJ676" s="19"/>
    </row>
    <row r="677" customFormat="false" ht="15" hidden="false" customHeight="false" outlineLevel="0" collapsed="false">
      <c r="A677" s="22" t="str">
        <f aca="false">IF($C677="","","R"&amp;TEXT(ROW()-4,"00000"))</f>
        <v/>
      </c>
      <c r="B677" s="21"/>
      <c r="C677" s="19"/>
      <c r="D677" s="22" t="str">
        <f aca="false">IF($C677="","",IFERROR(INDEX(Asset_Register!$C$5:$C$1000,MATCH($C677,Asset_Register!$A$5:$A$1000,0)),"Not in register"))</f>
        <v/>
      </c>
      <c r="E677" s="22" t="str">
        <f aca="false">IF($C677="","",IFERROR(INDEX(Asset_Register!$D$5:$D$1000,MATCH($C677,Asset_Register!$A$5:$A$1000,0)),"Not in register"))</f>
        <v/>
      </c>
      <c r="F677" s="22" t="str">
        <f aca="false">IF($C677="","",IFERROR(INDEX(Asset_Register!$R$5:$R$1000,MATCH($C677,Asset_Register!$A$5:$A$1000,0)),"Not in register"))</f>
        <v/>
      </c>
      <c r="G677" s="22" t="str">
        <f aca="false">IF($C677="","",IFERROR(INDEX(Asset_Register!$Q$5:$Q$1000,MATCH($C677,Asset_Register!$A$5:$A$1000,0)),"Not in register"))</f>
        <v/>
      </c>
      <c r="H677" s="19"/>
      <c r="I677" s="19"/>
      <c r="J677" s="6"/>
      <c r="K677" s="19"/>
      <c r="L677" s="19"/>
      <c r="M677" s="19"/>
      <c r="N677" s="19"/>
      <c r="O677" s="19"/>
      <c r="P677" s="19"/>
      <c r="Q677" s="22" t="str">
        <f aca="false">IF($C677="","",IF($P677&lt;&gt;"",$P677,IF(AND(ISNUMBER($K677),ISNUMBER($M677),ISNUMBER($N677)),IF($O677="Lower is worse",IF($K677&lt;=$N677,"Danger",IF($K677&lt;=$M677,"Alert","OK")),IF($K677&gt;=$N677,"Danger",IF($K677&gt;=$M677,"Alert","OK"))),"Not set")))</f>
        <v/>
      </c>
      <c r="R677" s="22" t="str">
        <f aca="false">IF(OR($Q677="",$Q677="Not set"),"",MATCH($Q677,Lists!$F$2:$F$4,0)-1)</f>
        <v/>
      </c>
      <c r="S677" s="6"/>
      <c r="T677" s="6"/>
      <c r="U677" s="22" t="str">
        <f aca="false">IF(OR($Q677="",$Q677="OK",$Q677="Not set",NOT(ISNUMBER($G677))),"",ROUND($G677*IF($Q677="Danger",Lists!$M$15,Lists!$M$16),0))</f>
        <v/>
      </c>
      <c r="V677" s="22" t="str">
        <f aca="false">IF($U677="","",IF(OR($Q677="Danger",$U677&gt;=Lists!$M$10),"P1",IF($U677&gt;=Lists!$M$11,"P2","P3")))</f>
        <v/>
      </c>
      <c r="W677" s="24" t="str">
        <f aca="false">IF(OR($V677="",$B677=""),"",$B677+INDEX(Lists!$N$10:$N$12,MATCH($V677,Lists!$L$10:$L$12,0)))</f>
        <v/>
      </c>
      <c r="X677" s="19"/>
      <c r="Y677" s="19"/>
      <c r="Z677" s="19"/>
      <c r="AA677" s="21"/>
      <c r="AB677" s="19"/>
      <c r="AC677" s="22" t="str">
        <f aca="true">IF(OR($U677="",$B677=""),"",IF($AA677&lt;&gt;"",$AA677-$B677,TODAY()-$B677))</f>
        <v/>
      </c>
      <c r="AD677" s="22" t="str">
        <f aca="true">IF($W677="","",IF($Y677="Closed",IF($AA677="","Closed",IF($AA677&lt;=$W677,"Closed on time","Closed late")),IF(TODAY()&gt;$W677,"Overdue","Within time")))</f>
        <v/>
      </c>
      <c r="AE677" s="6"/>
      <c r="AF677" s="19"/>
      <c r="AG677" s="19"/>
      <c r="AH677" s="19"/>
      <c r="AI677" s="19"/>
      <c r="AJ677" s="19"/>
    </row>
    <row r="678" customFormat="false" ht="15" hidden="false" customHeight="false" outlineLevel="0" collapsed="false">
      <c r="A678" s="22" t="str">
        <f aca="false">IF($C678="","","R"&amp;TEXT(ROW()-4,"00000"))</f>
        <v/>
      </c>
      <c r="B678" s="21"/>
      <c r="C678" s="19"/>
      <c r="D678" s="22" t="str">
        <f aca="false">IF($C678="","",IFERROR(INDEX(Asset_Register!$C$5:$C$1000,MATCH($C678,Asset_Register!$A$5:$A$1000,0)),"Not in register"))</f>
        <v/>
      </c>
      <c r="E678" s="22" t="str">
        <f aca="false">IF($C678="","",IFERROR(INDEX(Asset_Register!$D$5:$D$1000,MATCH($C678,Asset_Register!$A$5:$A$1000,0)),"Not in register"))</f>
        <v/>
      </c>
      <c r="F678" s="22" t="str">
        <f aca="false">IF($C678="","",IFERROR(INDEX(Asset_Register!$R$5:$R$1000,MATCH($C678,Asset_Register!$A$5:$A$1000,0)),"Not in register"))</f>
        <v/>
      </c>
      <c r="G678" s="22" t="str">
        <f aca="false">IF($C678="","",IFERROR(INDEX(Asset_Register!$Q$5:$Q$1000,MATCH($C678,Asset_Register!$A$5:$A$1000,0)),"Not in register"))</f>
        <v/>
      </c>
      <c r="H678" s="19"/>
      <c r="I678" s="19"/>
      <c r="J678" s="6"/>
      <c r="K678" s="19"/>
      <c r="L678" s="19"/>
      <c r="M678" s="19"/>
      <c r="N678" s="19"/>
      <c r="O678" s="19"/>
      <c r="P678" s="19"/>
      <c r="Q678" s="22" t="str">
        <f aca="false">IF($C678="","",IF($P678&lt;&gt;"",$P678,IF(AND(ISNUMBER($K678),ISNUMBER($M678),ISNUMBER($N678)),IF($O678="Lower is worse",IF($K678&lt;=$N678,"Danger",IF($K678&lt;=$M678,"Alert","OK")),IF($K678&gt;=$N678,"Danger",IF($K678&gt;=$M678,"Alert","OK"))),"Not set")))</f>
        <v/>
      </c>
      <c r="R678" s="22" t="str">
        <f aca="false">IF(OR($Q678="",$Q678="Not set"),"",MATCH($Q678,Lists!$F$2:$F$4,0)-1)</f>
        <v/>
      </c>
      <c r="S678" s="6"/>
      <c r="T678" s="6"/>
      <c r="U678" s="22" t="str">
        <f aca="false">IF(OR($Q678="",$Q678="OK",$Q678="Not set",NOT(ISNUMBER($G678))),"",ROUND($G678*IF($Q678="Danger",Lists!$M$15,Lists!$M$16),0))</f>
        <v/>
      </c>
      <c r="V678" s="22" t="str">
        <f aca="false">IF($U678="","",IF(OR($Q678="Danger",$U678&gt;=Lists!$M$10),"P1",IF($U678&gt;=Lists!$M$11,"P2","P3")))</f>
        <v/>
      </c>
      <c r="W678" s="24" t="str">
        <f aca="false">IF(OR($V678="",$B678=""),"",$B678+INDEX(Lists!$N$10:$N$12,MATCH($V678,Lists!$L$10:$L$12,0)))</f>
        <v/>
      </c>
      <c r="X678" s="19"/>
      <c r="Y678" s="19"/>
      <c r="Z678" s="19"/>
      <c r="AA678" s="21"/>
      <c r="AB678" s="19"/>
      <c r="AC678" s="22" t="str">
        <f aca="true">IF(OR($U678="",$B678=""),"",IF($AA678&lt;&gt;"",$AA678-$B678,TODAY()-$B678))</f>
        <v/>
      </c>
      <c r="AD678" s="22" t="str">
        <f aca="true">IF($W678="","",IF($Y678="Closed",IF($AA678="","Closed",IF($AA678&lt;=$W678,"Closed on time","Closed late")),IF(TODAY()&gt;$W678,"Overdue","Within time")))</f>
        <v/>
      </c>
      <c r="AE678" s="6"/>
      <c r="AF678" s="19"/>
      <c r="AG678" s="19"/>
      <c r="AH678" s="19"/>
      <c r="AI678" s="19"/>
      <c r="AJ678" s="19"/>
    </row>
    <row r="679" customFormat="false" ht="15" hidden="false" customHeight="false" outlineLevel="0" collapsed="false">
      <c r="A679" s="22" t="str">
        <f aca="false">IF($C679="","","R"&amp;TEXT(ROW()-4,"00000"))</f>
        <v/>
      </c>
      <c r="B679" s="21"/>
      <c r="C679" s="19"/>
      <c r="D679" s="22" t="str">
        <f aca="false">IF($C679="","",IFERROR(INDEX(Asset_Register!$C$5:$C$1000,MATCH($C679,Asset_Register!$A$5:$A$1000,0)),"Not in register"))</f>
        <v/>
      </c>
      <c r="E679" s="22" t="str">
        <f aca="false">IF($C679="","",IFERROR(INDEX(Asset_Register!$D$5:$D$1000,MATCH($C679,Asset_Register!$A$5:$A$1000,0)),"Not in register"))</f>
        <v/>
      </c>
      <c r="F679" s="22" t="str">
        <f aca="false">IF($C679="","",IFERROR(INDEX(Asset_Register!$R$5:$R$1000,MATCH($C679,Asset_Register!$A$5:$A$1000,0)),"Not in register"))</f>
        <v/>
      </c>
      <c r="G679" s="22" t="str">
        <f aca="false">IF($C679="","",IFERROR(INDEX(Asset_Register!$Q$5:$Q$1000,MATCH($C679,Asset_Register!$A$5:$A$1000,0)),"Not in register"))</f>
        <v/>
      </c>
      <c r="H679" s="19"/>
      <c r="I679" s="19"/>
      <c r="J679" s="6"/>
      <c r="K679" s="19"/>
      <c r="L679" s="19"/>
      <c r="M679" s="19"/>
      <c r="N679" s="19"/>
      <c r="O679" s="19"/>
      <c r="P679" s="19"/>
      <c r="Q679" s="22" t="str">
        <f aca="false">IF($C679="","",IF($P679&lt;&gt;"",$P679,IF(AND(ISNUMBER($K679),ISNUMBER($M679),ISNUMBER($N679)),IF($O679="Lower is worse",IF($K679&lt;=$N679,"Danger",IF($K679&lt;=$M679,"Alert","OK")),IF($K679&gt;=$N679,"Danger",IF($K679&gt;=$M679,"Alert","OK"))),"Not set")))</f>
        <v/>
      </c>
      <c r="R679" s="22" t="str">
        <f aca="false">IF(OR($Q679="",$Q679="Not set"),"",MATCH($Q679,Lists!$F$2:$F$4,0)-1)</f>
        <v/>
      </c>
      <c r="S679" s="6"/>
      <c r="T679" s="6"/>
      <c r="U679" s="22" t="str">
        <f aca="false">IF(OR($Q679="",$Q679="OK",$Q679="Not set",NOT(ISNUMBER($G679))),"",ROUND($G679*IF($Q679="Danger",Lists!$M$15,Lists!$M$16),0))</f>
        <v/>
      </c>
      <c r="V679" s="22" t="str">
        <f aca="false">IF($U679="","",IF(OR($Q679="Danger",$U679&gt;=Lists!$M$10),"P1",IF($U679&gt;=Lists!$M$11,"P2","P3")))</f>
        <v/>
      </c>
      <c r="W679" s="24" t="str">
        <f aca="false">IF(OR($V679="",$B679=""),"",$B679+INDEX(Lists!$N$10:$N$12,MATCH($V679,Lists!$L$10:$L$12,0)))</f>
        <v/>
      </c>
      <c r="X679" s="19"/>
      <c r="Y679" s="19"/>
      <c r="Z679" s="19"/>
      <c r="AA679" s="21"/>
      <c r="AB679" s="19"/>
      <c r="AC679" s="22" t="str">
        <f aca="true">IF(OR($U679="",$B679=""),"",IF($AA679&lt;&gt;"",$AA679-$B679,TODAY()-$B679))</f>
        <v/>
      </c>
      <c r="AD679" s="22" t="str">
        <f aca="true">IF($W679="","",IF($Y679="Closed",IF($AA679="","Closed",IF($AA679&lt;=$W679,"Closed on time","Closed late")),IF(TODAY()&gt;$W679,"Overdue","Within time")))</f>
        <v/>
      </c>
      <c r="AE679" s="6"/>
      <c r="AF679" s="19"/>
      <c r="AG679" s="19"/>
      <c r="AH679" s="19"/>
      <c r="AI679" s="19"/>
      <c r="AJ679" s="19"/>
    </row>
    <row r="680" customFormat="false" ht="15" hidden="false" customHeight="false" outlineLevel="0" collapsed="false">
      <c r="A680" s="22" t="str">
        <f aca="false">IF($C680="","","R"&amp;TEXT(ROW()-4,"00000"))</f>
        <v/>
      </c>
      <c r="B680" s="21"/>
      <c r="C680" s="19"/>
      <c r="D680" s="22" t="str">
        <f aca="false">IF($C680="","",IFERROR(INDEX(Asset_Register!$C$5:$C$1000,MATCH($C680,Asset_Register!$A$5:$A$1000,0)),"Not in register"))</f>
        <v/>
      </c>
      <c r="E680" s="22" t="str">
        <f aca="false">IF($C680="","",IFERROR(INDEX(Asset_Register!$D$5:$D$1000,MATCH($C680,Asset_Register!$A$5:$A$1000,0)),"Not in register"))</f>
        <v/>
      </c>
      <c r="F680" s="22" t="str">
        <f aca="false">IF($C680="","",IFERROR(INDEX(Asset_Register!$R$5:$R$1000,MATCH($C680,Asset_Register!$A$5:$A$1000,0)),"Not in register"))</f>
        <v/>
      </c>
      <c r="G680" s="22" t="str">
        <f aca="false">IF($C680="","",IFERROR(INDEX(Asset_Register!$Q$5:$Q$1000,MATCH($C680,Asset_Register!$A$5:$A$1000,0)),"Not in register"))</f>
        <v/>
      </c>
      <c r="H680" s="19"/>
      <c r="I680" s="19"/>
      <c r="J680" s="6"/>
      <c r="K680" s="19"/>
      <c r="L680" s="19"/>
      <c r="M680" s="19"/>
      <c r="N680" s="19"/>
      <c r="O680" s="19"/>
      <c r="P680" s="19"/>
      <c r="Q680" s="22" t="str">
        <f aca="false">IF($C680="","",IF($P680&lt;&gt;"",$P680,IF(AND(ISNUMBER($K680),ISNUMBER($M680),ISNUMBER($N680)),IF($O680="Lower is worse",IF($K680&lt;=$N680,"Danger",IF($K680&lt;=$M680,"Alert","OK")),IF($K680&gt;=$N680,"Danger",IF($K680&gt;=$M680,"Alert","OK"))),"Not set")))</f>
        <v/>
      </c>
      <c r="R680" s="22" t="str">
        <f aca="false">IF(OR($Q680="",$Q680="Not set"),"",MATCH($Q680,Lists!$F$2:$F$4,0)-1)</f>
        <v/>
      </c>
      <c r="S680" s="6"/>
      <c r="T680" s="6"/>
      <c r="U680" s="22" t="str">
        <f aca="false">IF(OR($Q680="",$Q680="OK",$Q680="Not set",NOT(ISNUMBER($G680))),"",ROUND($G680*IF($Q680="Danger",Lists!$M$15,Lists!$M$16),0))</f>
        <v/>
      </c>
      <c r="V680" s="22" t="str">
        <f aca="false">IF($U680="","",IF(OR($Q680="Danger",$U680&gt;=Lists!$M$10),"P1",IF($U680&gt;=Lists!$M$11,"P2","P3")))</f>
        <v/>
      </c>
      <c r="W680" s="24" t="str">
        <f aca="false">IF(OR($V680="",$B680=""),"",$B680+INDEX(Lists!$N$10:$N$12,MATCH($V680,Lists!$L$10:$L$12,0)))</f>
        <v/>
      </c>
      <c r="X680" s="19"/>
      <c r="Y680" s="19"/>
      <c r="Z680" s="19"/>
      <c r="AA680" s="21"/>
      <c r="AB680" s="19"/>
      <c r="AC680" s="22" t="str">
        <f aca="true">IF(OR($U680="",$B680=""),"",IF($AA680&lt;&gt;"",$AA680-$B680,TODAY()-$B680))</f>
        <v/>
      </c>
      <c r="AD680" s="22" t="str">
        <f aca="true">IF($W680="","",IF($Y680="Closed",IF($AA680="","Closed",IF($AA680&lt;=$W680,"Closed on time","Closed late")),IF(TODAY()&gt;$W680,"Overdue","Within time")))</f>
        <v/>
      </c>
      <c r="AE680" s="6"/>
      <c r="AF680" s="19"/>
      <c r="AG680" s="19"/>
      <c r="AH680" s="19"/>
      <c r="AI680" s="19"/>
      <c r="AJ680" s="19"/>
    </row>
    <row r="681" customFormat="false" ht="15" hidden="false" customHeight="false" outlineLevel="0" collapsed="false">
      <c r="A681" s="22" t="str">
        <f aca="false">IF($C681="","","R"&amp;TEXT(ROW()-4,"00000"))</f>
        <v/>
      </c>
      <c r="B681" s="21"/>
      <c r="C681" s="19"/>
      <c r="D681" s="22" t="str">
        <f aca="false">IF($C681="","",IFERROR(INDEX(Asset_Register!$C$5:$C$1000,MATCH($C681,Asset_Register!$A$5:$A$1000,0)),"Not in register"))</f>
        <v/>
      </c>
      <c r="E681" s="22" t="str">
        <f aca="false">IF($C681="","",IFERROR(INDEX(Asset_Register!$D$5:$D$1000,MATCH($C681,Asset_Register!$A$5:$A$1000,0)),"Not in register"))</f>
        <v/>
      </c>
      <c r="F681" s="22" t="str">
        <f aca="false">IF($C681="","",IFERROR(INDEX(Asset_Register!$R$5:$R$1000,MATCH($C681,Asset_Register!$A$5:$A$1000,0)),"Not in register"))</f>
        <v/>
      </c>
      <c r="G681" s="22" t="str">
        <f aca="false">IF($C681="","",IFERROR(INDEX(Asset_Register!$Q$5:$Q$1000,MATCH($C681,Asset_Register!$A$5:$A$1000,0)),"Not in register"))</f>
        <v/>
      </c>
      <c r="H681" s="19"/>
      <c r="I681" s="19"/>
      <c r="J681" s="6"/>
      <c r="K681" s="19"/>
      <c r="L681" s="19"/>
      <c r="M681" s="19"/>
      <c r="N681" s="19"/>
      <c r="O681" s="19"/>
      <c r="P681" s="19"/>
      <c r="Q681" s="22" t="str">
        <f aca="false">IF($C681="","",IF($P681&lt;&gt;"",$P681,IF(AND(ISNUMBER($K681),ISNUMBER($M681),ISNUMBER($N681)),IF($O681="Lower is worse",IF($K681&lt;=$N681,"Danger",IF($K681&lt;=$M681,"Alert","OK")),IF($K681&gt;=$N681,"Danger",IF($K681&gt;=$M681,"Alert","OK"))),"Not set")))</f>
        <v/>
      </c>
      <c r="R681" s="22" t="str">
        <f aca="false">IF(OR($Q681="",$Q681="Not set"),"",MATCH($Q681,Lists!$F$2:$F$4,0)-1)</f>
        <v/>
      </c>
      <c r="S681" s="6"/>
      <c r="T681" s="6"/>
      <c r="U681" s="22" t="str">
        <f aca="false">IF(OR($Q681="",$Q681="OK",$Q681="Not set",NOT(ISNUMBER($G681))),"",ROUND($G681*IF($Q681="Danger",Lists!$M$15,Lists!$M$16),0))</f>
        <v/>
      </c>
      <c r="V681" s="22" t="str">
        <f aca="false">IF($U681="","",IF(OR($Q681="Danger",$U681&gt;=Lists!$M$10),"P1",IF($U681&gt;=Lists!$M$11,"P2","P3")))</f>
        <v/>
      </c>
      <c r="W681" s="24" t="str">
        <f aca="false">IF(OR($V681="",$B681=""),"",$B681+INDEX(Lists!$N$10:$N$12,MATCH($V681,Lists!$L$10:$L$12,0)))</f>
        <v/>
      </c>
      <c r="X681" s="19"/>
      <c r="Y681" s="19"/>
      <c r="Z681" s="19"/>
      <c r="AA681" s="21"/>
      <c r="AB681" s="19"/>
      <c r="AC681" s="22" t="str">
        <f aca="true">IF(OR($U681="",$B681=""),"",IF($AA681&lt;&gt;"",$AA681-$B681,TODAY()-$B681))</f>
        <v/>
      </c>
      <c r="AD681" s="22" t="str">
        <f aca="true">IF($W681="","",IF($Y681="Closed",IF($AA681="","Closed",IF($AA681&lt;=$W681,"Closed on time","Closed late")),IF(TODAY()&gt;$W681,"Overdue","Within time")))</f>
        <v/>
      </c>
      <c r="AE681" s="6"/>
      <c r="AF681" s="19"/>
      <c r="AG681" s="19"/>
      <c r="AH681" s="19"/>
      <c r="AI681" s="19"/>
      <c r="AJ681" s="19"/>
    </row>
    <row r="682" customFormat="false" ht="15" hidden="false" customHeight="false" outlineLevel="0" collapsed="false">
      <c r="A682" s="22" t="str">
        <f aca="false">IF($C682="","","R"&amp;TEXT(ROW()-4,"00000"))</f>
        <v/>
      </c>
      <c r="B682" s="21"/>
      <c r="C682" s="19"/>
      <c r="D682" s="22" t="str">
        <f aca="false">IF($C682="","",IFERROR(INDEX(Asset_Register!$C$5:$C$1000,MATCH($C682,Asset_Register!$A$5:$A$1000,0)),"Not in register"))</f>
        <v/>
      </c>
      <c r="E682" s="22" t="str">
        <f aca="false">IF($C682="","",IFERROR(INDEX(Asset_Register!$D$5:$D$1000,MATCH($C682,Asset_Register!$A$5:$A$1000,0)),"Not in register"))</f>
        <v/>
      </c>
      <c r="F682" s="22" t="str">
        <f aca="false">IF($C682="","",IFERROR(INDEX(Asset_Register!$R$5:$R$1000,MATCH($C682,Asset_Register!$A$5:$A$1000,0)),"Not in register"))</f>
        <v/>
      </c>
      <c r="G682" s="22" t="str">
        <f aca="false">IF($C682="","",IFERROR(INDEX(Asset_Register!$Q$5:$Q$1000,MATCH($C682,Asset_Register!$A$5:$A$1000,0)),"Not in register"))</f>
        <v/>
      </c>
      <c r="H682" s="19"/>
      <c r="I682" s="19"/>
      <c r="J682" s="6"/>
      <c r="K682" s="19"/>
      <c r="L682" s="19"/>
      <c r="M682" s="19"/>
      <c r="N682" s="19"/>
      <c r="O682" s="19"/>
      <c r="P682" s="19"/>
      <c r="Q682" s="22" t="str">
        <f aca="false">IF($C682="","",IF($P682&lt;&gt;"",$P682,IF(AND(ISNUMBER($K682),ISNUMBER($M682),ISNUMBER($N682)),IF($O682="Lower is worse",IF($K682&lt;=$N682,"Danger",IF($K682&lt;=$M682,"Alert","OK")),IF($K682&gt;=$N682,"Danger",IF($K682&gt;=$M682,"Alert","OK"))),"Not set")))</f>
        <v/>
      </c>
      <c r="R682" s="22" t="str">
        <f aca="false">IF(OR($Q682="",$Q682="Not set"),"",MATCH($Q682,Lists!$F$2:$F$4,0)-1)</f>
        <v/>
      </c>
      <c r="S682" s="6"/>
      <c r="T682" s="6"/>
      <c r="U682" s="22" t="str">
        <f aca="false">IF(OR($Q682="",$Q682="OK",$Q682="Not set",NOT(ISNUMBER($G682))),"",ROUND($G682*IF($Q682="Danger",Lists!$M$15,Lists!$M$16),0))</f>
        <v/>
      </c>
      <c r="V682" s="22" t="str">
        <f aca="false">IF($U682="","",IF(OR($Q682="Danger",$U682&gt;=Lists!$M$10),"P1",IF($U682&gt;=Lists!$M$11,"P2","P3")))</f>
        <v/>
      </c>
      <c r="W682" s="24" t="str">
        <f aca="false">IF(OR($V682="",$B682=""),"",$B682+INDEX(Lists!$N$10:$N$12,MATCH($V682,Lists!$L$10:$L$12,0)))</f>
        <v/>
      </c>
      <c r="X682" s="19"/>
      <c r="Y682" s="19"/>
      <c r="Z682" s="19"/>
      <c r="AA682" s="21"/>
      <c r="AB682" s="19"/>
      <c r="AC682" s="22" t="str">
        <f aca="true">IF(OR($U682="",$B682=""),"",IF($AA682&lt;&gt;"",$AA682-$B682,TODAY()-$B682))</f>
        <v/>
      </c>
      <c r="AD682" s="22" t="str">
        <f aca="true">IF($W682="","",IF($Y682="Closed",IF($AA682="","Closed",IF($AA682&lt;=$W682,"Closed on time","Closed late")),IF(TODAY()&gt;$W682,"Overdue","Within time")))</f>
        <v/>
      </c>
      <c r="AE682" s="6"/>
      <c r="AF682" s="19"/>
      <c r="AG682" s="19"/>
      <c r="AH682" s="19"/>
      <c r="AI682" s="19"/>
      <c r="AJ682" s="19"/>
    </row>
    <row r="683" customFormat="false" ht="15" hidden="false" customHeight="false" outlineLevel="0" collapsed="false">
      <c r="A683" s="22" t="str">
        <f aca="false">IF($C683="","","R"&amp;TEXT(ROW()-4,"00000"))</f>
        <v/>
      </c>
      <c r="B683" s="21"/>
      <c r="C683" s="19"/>
      <c r="D683" s="22" t="str">
        <f aca="false">IF($C683="","",IFERROR(INDEX(Asset_Register!$C$5:$C$1000,MATCH($C683,Asset_Register!$A$5:$A$1000,0)),"Not in register"))</f>
        <v/>
      </c>
      <c r="E683" s="22" t="str">
        <f aca="false">IF($C683="","",IFERROR(INDEX(Asset_Register!$D$5:$D$1000,MATCH($C683,Asset_Register!$A$5:$A$1000,0)),"Not in register"))</f>
        <v/>
      </c>
      <c r="F683" s="22" t="str">
        <f aca="false">IF($C683="","",IFERROR(INDEX(Asset_Register!$R$5:$R$1000,MATCH($C683,Asset_Register!$A$5:$A$1000,0)),"Not in register"))</f>
        <v/>
      </c>
      <c r="G683" s="22" t="str">
        <f aca="false">IF($C683="","",IFERROR(INDEX(Asset_Register!$Q$5:$Q$1000,MATCH($C683,Asset_Register!$A$5:$A$1000,0)),"Not in register"))</f>
        <v/>
      </c>
      <c r="H683" s="19"/>
      <c r="I683" s="19"/>
      <c r="J683" s="6"/>
      <c r="K683" s="19"/>
      <c r="L683" s="19"/>
      <c r="M683" s="19"/>
      <c r="N683" s="19"/>
      <c r="O683" s="19"/>
      <c r="P683" s="19"/>
      <c r="Q683" s="22" t="str">
        <f aca="false">IF($C683="","",IF($P683&lt;&gt;"",$P683,IF(AND(ISNUMBER($K683),ISNUMBER($M683),ISNUMBER($N683)),IF($O683="Lower is worse",IF($K683&lt;=$N683,"Danger",IF($K683&lt;=$M683,"Alert","OK")),IF($K683&gt;=$N683,"Danger",IF($K683&gt;=$M683,"Alert","OK"))),"Not set")))</f>
        <v/>
      </c>
      <c r="R683" s="22" t="str">
        <f aca="false">IF(OR($Q683="",$Q683="Not set"),"",MATCH($Q683,Lists!$F$2:$F$4,0)-1)</f>
        <v/>
      </c>
      <c r="S683" s="6"/>
      <c r="T683" s="6"/>
      <c r="U683" s="22" t="str">
        <f aca="false">IF(OR($Q683="",$Q683="OK",$Q683="Not set",NOT(ISNUMBER($G683))),"",ROUND($G683*IF($Q683="Danger",Lists!$M$15,Lists!$M$16),0))</f>
        <v/>
      </c>
      <c r="V683" s="22" t="str">
        <f aca="false">IF($U683="","",IF(OR($Q683="Danger",$U683&gt;=Lists!$M$10),"P1",IF($U683&gt;=Lists!$M$11,"P2","P3")))</f>
        <v/>
      </c>
      <c r="W683" s="24" t="str">
        <f aca="false">IF(OR($V683="",$B683=""),"",$B683+INDEX(Lists!$N$10:$N$12,MATCH($V683,Lists!$L$10:$L$12,0)))</f>
        <v/>
      </c>
      <c r="X683" s="19"/>
      <c r="Y683" s="19"/>
      <c r="Z683" s="19"/>
      <c r="AA683" s="21"/>
      <c r="AB683" s="19"/>
      <c r="AC683" s="22" t="str">
        <f aca="true">IF(OR($U683="",$B683=""),"",IF($AA683&lt;&gt;"",$AA683-$B683,TODAY()-$B683))</f>
        <v/>
      </c>
      <c r="AD683" s="22" t="str">
        <f aca="true">IF($W683="","",IF($Y683="Closed",IF($AA683="","Closed",IF($AA683&lt;=$W683,"Closed on time","Closed late")),IF(TODAY()&gt;$W683,"Overdue","Within time")))</f>
        <v/>
      </c>
      <c r="AE683" s="6"/>
      <c r="AF683" s="19"/>
      <c r="AG683" s="19"/>
      <c r="AH683" s="19"/>
      <c r="AI683" s="19"/>
      <c r="AJ683" s="19"/>
    </row>
    <row r="684" customFormat="false" ht="15" hidden="false" customHeight="false" outlineLevel="0" collapsed="false">
      <c r="A684" s="22" t="str">
        <f aca="false">IF($C684="","","R"&amp;TEXT(ROW()-4,"00000"))</f>
        <v/>
      </c>
      <c r="B684" s="21"/>
      <c r="C684" s="19"/>
      <c r="D684" s="22" t="str">
        <f aca="false">IF($C684="","",IFERROR(INDEX(Asset_Register!$C$5:$C$1000,MATCH($C684,Asset_Register!$A$5:$A$1000,0)),"Not in register"))</f>
        <v/>
      </c>
      <c r="E684" s="22" t="str">
        <f aca="false">IF($C684="","",IFERROR(INDEX(Asset_Register!$D$5:$D$1000,MATCH($C684,Asset_Register!$A$5:$A$1000,0)),"Not in register"))</f>
        <v/>
      </c>
      <c r="F684" s="22" t="str">
        <f aca="false">IF($C684="","",IFERROR(INDEX(Asset_Register!$R$5:$R$1000,MATCH($C684,Asset_Register!$A$5:$A$1000,0)),"Not in register"))</f>
        <v/>
      </c>
      <c r="G684" s="22" t="str">
        <f aca="false">IF($C684="","",IFERROR(INDEX(Asset_Register!$Q$5:$Q$1000,MATCH($C684,Asset_Register!$A$5:$A$1000,0)),"Not in register"))</f>
        <v/>
      </c>
      <c r="H684" s="19"/>
      <c r="I684" s="19"/>
      <c r="J684" s="6"/>
      <c r="K684" s="19"/>
      <c r="L684" s="19"/>
      <c r="M684" s="19"/>
      <c r="N684" s="19"/>
      <c r="O684" s="19"/>
      <c r="P684" s="19"/>
      <c r="Q684" s="22" t="str">
        <f aca="false">IF($C684="","",IF($P684&lt;&gt;"",$P684,IF(AND(ISNUMBER($K684),ISNUMBER($M684),ISNUMBER($N684)),IF($O684="Lower is worse",IF($K684&lt;=$N684,"Danger",IF($K684&lt;=$M684,"Alert","OK")),IF($K684&gt;=$N684,"Danger",IF($K684&gt;=$M684,"Alert","OK"))),"Not set")))</f>
        <v/>
      </c>
      <c r="R684" s="22" t="str">
        <f aca="false">IF(OR($Q684="",$Q684="Not set"),"",MATCH($Q684,Lists!$F$2:$F$4,0)-1)</f>
        <v/>
      </c>
      <c r="S684" s="6"/>
      <c r="T684" s="6"/>
      <c r="U684" s="22" t="str">
        <f aca="false">IF(OR($Q684="",$Q684="OK",$Q684="Not set",NOT(ISNUMBER($G684))),"",ROUND($G684*IF($Q684="Danger",Lists!$M$15,Lists!$M$16),0))</f>
        <v/>
      </c>
      <c r="V684" s="22" t="str">
        <f aca="false">IF($U684="","",IF(OR($Q684="Danger",$U684&gt;=Lists!$M$10),"P1",IF($U684&gt;=Lists!$M$11,"P2","P3")))</f>
        <v/>
      </c>
      <c r="W684" s="24" t="str">
        <f aca="false">IF(OR($V684="",$B684=""),"",$B684+INDEX(Lists!$N$10:$N$12,MATCH($V684,Lists!$L$10:$L$12,0)))</f>
        <v/>
      </c>
      <c r="X684" s="19"/>
      <c r="Y684" s="19"/>
      <c r="Z684" s="19"/>
      <c r="AA684" s="21"/>
      <c r="AB684" s="19"/>
      <c r="AC684" s="22" t="str">
        <f aca="true">IF(OR($U684="",$B684=""),"",IF($AA684&lt;&gt;"",$AA684-$B684,TODAY()-$B684))</f>
        <v/>
      </c>
      <c r="AD684" s="22" t="str">
        <f aca="true">IF($W684="","",IF($Y684="Closed",IF($AA684="","Closed",IF($AA684&lt;=$W684,"Closed on time","Closed late")),IF(TODAY()&gt;$W684,"Overdue","Within time")))</f>
        <v/>
      </c>
      <c r="AE684" s="6"/>
      <c r="AF684" s="19"/>
      <c r="AG684" s="19"/>
      <c r="AH684" s="19"/>
      <c r="AI684" s="19"/>
      <c r="AJ684" s="19"/>
    </row>
    <row r="685" customFormat="false" ht="15" hidden="false" customHeight="false" outlineLevel="0" collapsed="false">
      <c r="A685" s="22" t="str">
        <f aca="false">IF($C685="","","R"&amp;TEXT(ROW()-4,"00000"))</f>
        <v/>
      </c>
      <c r="B685" s="21"/>
      <c r="C685" s="19"/>
      <c r="D685" s="22" t="str">
        <f aca="false">IF($C685="","",IFERROR(INDEX(Asset_Register!$C$5:$C$1000,MATCH($C685,Asset_Register!$A$5:$A$1000,0)),"Not in register"))</f>
        <v/>
      </c>
      <c r="E685" s="22" t="str">
        <f aca="false">IF($C685="","",IFERROR(INDEX(Asset_Register!$D$5:$D$1000,MATCH($C685,Asset_Register!$A$5:$A$1000,0)),"Not in register"))</f>
        <v/>
      </c>
      <c r="F685" s="22" t="str">
        <f aca="false">IF($C685="","",IFERROR(INDEX(Asset_Register!$R$5:$R$1000,MATCH($C685,Asset_Register!$A$5:$A$1000,0)),"Not in register"))</f>
        <v/>
      </c>
      <c r="G685" s="22" t="str">
        <f aca="false">IF($C685="","",IFERROR(INDEX(Asset_Register!$Q$5:$Q$1000,MATCH($C685,Asset_Register!$A$5:$A$1000,0)),"Not in register"))</f>
        <v/>
      </c>
      <c r="H685" s="19"/>
      <c r="I685" s="19"/>
      <c r="J685" s="6"/>
      <c r="K685" s="19"/>
      <c r="L685" s="19"/>
      <c r="M685" s="19"/>
      <c r="N685" s="19"/>
      <c r="O685" s="19"/>
      <c r="P685" s="19"/>
      <c r="Q685" s="22" t="str">
        <f aca="false">IF($C685="","",IF($P685&lt;&gt;"",$P685,IF(AND(ISNUMBER($K685),ISNUMBER($M685),ISNUMBER($N685)),IF($O685="Lower is worse",IF($K685&lt;=$N685,"Danger",IF($K685&lt;=$M685,"Alert","OK")),IF($K685&gt;=$N685,"Danger",IF($K685&gt;=$M685,"Alert","OK"))),"Not set")))</f>
        <v/>
      </c>
      <c r="R685" s="22" t="str">
        <f aca="false">IF(OR($Q685="",$Q685="Not set"),"",MATCH($Q685,Lists!$F$2:$F$4,0)-1)</f>
        <v/>
      </c>
      <c r="S685" s="6"/>
      <c r="T685" s="6"/>
      <c r="U685" s="22" t="str">
        <f aca="false">IF(OR($Q685="",$Q685="OK",$Q685="Not set",NOT(ISNUMBER($G685))),"",ROUND($G685*IF($Q685="Danger",Lists!$M$15,Lists!$M$16),0))</f>
        <v/>
      </c>
      <c r="V685" s="22" t="str">
        <f aca="false">IF($U685="","",IF(OR($Q685="Danger",$U685&gt;=Lists!$M$10),"P1",IF($U685&gt;=Lists!$M$11,"P2","P3")))</f>
        <v/>
      </c>
      <c r="W685" s="24" t="str">
        <f aca="false">IF(OR($V685="",$B685=""),"",$B685+INDEX(Lists!$N$10:$N$12,MATCH($V685,Lists!$L$10:$L$12,0)))</f>
        <v/>
      </c>
      <c r="X685" s="19"/>
      <c r="Y685" s="19"/>
      <c r="Z685" s="19"/>
      <c r="AA685" s="21"/>
      <c r="AB685" s="19"/>
      <c r="AC685" s="22" t="str">
        <f aca="true">IF(OR($U685="",$B685=""),"",IF($AA685&lt;&gt;"",$AA685-$B685,TODAY()-$B685))</f>
        <v/>
      </c>
      <c r="AD685" s="22" t="str">
        <f aca="true">IF($W685="","",IF($Y685="Closed",IF($AA685="","Closed",IF($AA685&lt;=$W685,"Closed on time","Closed late")),IF(TODAY()&gt;$W685,"Overdue","Within time")))</f>
        <v/>
      </c>
      <c r="AE685" s="6"/>
      <c r="AF685" s="19"/>
      <c r="AG685" s="19"/>
      <c r="AH685" s="19"/>
      <c r="AI685" s="19"/>
      <c r="AJ685" s="19"/>
    </row>
    <row r="686" customFormat="false" ht="15" hidden="false" customHeight="false" outlineLevel="0" collapsed="false">
      <c r="A686" s="22" t="str">
        <f aca="false">IF($C686="","","R"&amp;TEXT(ROW()-4,"00000"))</f>
        <v/>
      </c>
      <c r="B686" s="21"/>
      <c r="C686" s="19"/>
      <c r="D686" s="22" t="str">
        <f aca="false">IF($C686="","",IFERROR(INDEX(Asset_Register!$C$5:$C$1000,MATCH($C686,Asset_Register!$A$5:$A$1000,0)),"Not in register"))</f>
        <v/>
      </c>
      <c r="E686" s="22" t="str">
        <f aca="false">IF($C686="","",IFERROR(INDEX(Asset_Register!$D$5:$D$1000,MATCH($C686,Asset_Register!$A$5:$A$1000,0)),"Not in register"))</f>
        <v/>
      </c>
      <c r="F686" s="22" t="str">
        <f aca="false">IF($C686="","",IFERROR(INDEX(Asset_Register!$R$5:$R$1000,MATCH($C686,Asset_Register!$A$5:$A$1000,0)),"Not in register"))</f>
        <v/>
      </c>
      <c r="G686" s="22" t="str">
        <f aca="false">IF($C686="","",IFERROR(INDEX(Asset_Register!$Q$5:$Q$1000,MATCH($C686,Asset_Register!$A$5:$A$1000,0)),"Not in register"))</f>
        <v/>
      </c>
      <c r="H686" s="19"/>
      <c r="I686" s="19"/>
      <c r="J686" s="6"/>
      <c r="K686" s="19"/>
      <c r="L686" s="19"/>
      <c r="M686" s="19"/>
      <c r="N686" s="19"/>
      <c r="O686" s="19"/>
      <c r="P686" s="19"/>
      <c r="Q686" s="22" t="str">
        <f aca="false">IF($C686="","",IF($P686&lt;&gt;"",$P686,IF(AND(ISNUMBER($K686),ISNUMBER($M686),ISNUMBER($N686)),IF($O686="Lower is worse",IF($K686&lt;=$N686,"Danger",IF($K686&lt;=$M686,"Alert","OK")),IF($K686&gt;=$N686,"Danger",IF($K686&gt;=$M686,"Alert","OK"))),"Not set")))</f>
        <v/>
      </c>
      <c r="R686" s="22" t="str">
        <f aca="false">IF(OR($Q686="",$Q686="Not set"),"",MATCH($Q686,Lists!$F$2:$F$4,0)-1)</f>
        <v/>
      </c>
      <c r="S686" s="6"/>
      <c r="T686" s="6"/>
      <c r="U686" s="22" t="str">
        <f aca="false">IF(OR($Q686="",$Q686="OK",$Q686="Not set",NOT(ISNUMBER($G686))),"",ROUND($G686*IF($Q686="Danger",Lists!$M$15,Lists!$M$16),0))</f>
        <v/>
      </c>
      <c r="V686" s="22" t="str">
        <f aca="false">IF($U686="","",IF(OR($Q686="Danger",$U686&gt;=Lists!$M$10),"P1",IF($U686&gt;=Lists!$M$11,"P2","P3")))</f>
        <v/>
      </c>
      <c r="W686" s="24" t="str">
        <f aca="false">IF(OR($V686="",$B686=""),"",$B686+INDEX(Lists!$N$10:$N$12,MATCH($V686,Lists!$L$10:$L$12,0)))</f>
        <v/>
      </c>
      <c r="X686" s="19"/>
      <c r="Y686" s="19"/>
      <c r="Z686" s="19"/>
      <c r="AA686" s="21"/>
      <c r="AB686" s="19"/>
      <c r="AC686" s="22" t="str">
        <f aca="true">IF(OR($U686="",$B686=""),"",IF($AA686&lt;&gt;"",$AA686-$B686,TODAY()-$B686))</f>
        <v/>
      </c>
      <c r="AD686" s="22" t="str">
        <f aca="true">IF($W686="","",IF($Y686="Closed",IF($AA686="","Closed",IF($AA686&lt;=$W686,"Closed on time","Closed late")),IF(TODAY()&gt;$W686,"Overdue","Within time")))</f>
        <v/>
      </c>
      <c r="AE686" s="6"/>
      <c r="AF686" s="19"/>
      <c r="AG686" s="19"/>
      <c r="AH686" s="19"/>
      <c r="AI686" s="19"/>
      <c r="AJ686" s="19"/>
    </row>
    <row r="687" customFormat="false" ht="15" hidden="false" customHeight="false" outlineLevel="0" collapsed="false">
      <c r="A687" s="22" t="str">
        <f aca="false">IF($C687="","","R"&amp;TEXT(ROW()-4,"00000"))</f>
        <v/>
      </c>
      <c r="B687" s="21"/>
      <c r="C687" s="19"/>
      <c r="D687" s="22" t="str">
        <f aca="false">IF($C687="","",IFERROR(INDEX(Asset_Register!$C$5:$C$1000,MATCH($C687,Asset_Register!$A$5:$A$1000,0)),"Not in register"))</f>
        <v/>
      </c>
      <c r="E687" s="22" t="str">
        <f aca="false">IF($C687="","",IFERROR(INDEX(Asset_Register!$D$5:$D$1000,MATCH($C687,Asset_Register!$A$5:$A$1000,0)),"Not in register"))</f>
        <v/>
      </c>
      <c r="F687" s="22" t="str">
        <f aca="false">IF($C687="","",IFERROR(INDEX(Asset_Register!$R$5:$R$1000,MATCH($C687,Asset_Register!$A$5:$A$1000,0)),"Not in register"))</f>
        <v/>
      </c>
      <c r="G687" s="22" t="str">
        <f aca="false">IF($C687="","",IFERROR(INDEX(Asset_Register!$Q$5:$Q$1000,MATCH($C687,Asset_Register!$A$5:$A$1000,0)),"Not in register"))</f>
        <v/>
      </c>
      <c r="H687" s="19"/>
      <c r="I687" s="19"/>
      <c r="J687" s="6"/>
      <c r="K687" s="19"/>
      <c r="L687" s="19"/>
      <c r="M687" s="19"/>
      <c r="N687" s="19"/>
      <c r="O687" s="19"/>
      <c r="P687" s="19"/>
      <c r="Q687" s="22" t="str">
        <f aca="false">IF($C687="","",IF($P687&lt;&gt;"",$P687,IF(AND(ISNUMBER($K687),ISNUMBER($M687),ISNUMBER($N687)),IF($O687="Lower is worse",IF($K687&lt;=$N687,"Danger",IF($K687&lt;=$M687,"Alert","OK")),IF($K687&gt;=$N687,"Danger",IF($K687&gt;=$M687,"Alert","OK"))),"Not set")))</f>
        <v/>
      </c>
      <c r="R687" s="22" t="str">
        <f aca="false">IF(OR($Q687="",$Q687="Not set"),"",MATCH($Q687,Lists!$F$2:$F$4,0)-1)</f>
        <v/>
      </c>
      <c r="S687" s="6"/>
      <c r="T687" s="6"/>
      <c r="U687" s="22" t="str">
        <f aca="false">IF(OR($Q687="",$Q687="OK",$Q687="Not set",NOT(ISNUMBER($G687))),"",ROUND($G687*IF($Q687="Danger",Lists!$M$15,Lists!$M$16),0))</f>
        <v/>
      </c>
      <c r="V687" s="22" t="str">
        <f aca="false">IF($U687="","",IF(OR($Q687="Danger",$U687&gt;=Lists!$M$10),"P1",IF($U687&gt;=Lists!$M$11,"P2","P3")))</f>
        <v/>
      </c>
      <c r="W687" s="24" t="str">
        <f aca="false">IF(OR($V687="",$B687=""),"",$B687+INDEX(Lists!$N$10:$N$12,MATCH($V687,Lists!$L$10:$L$12,0)))</f>
        <v/>
      </c>
      <c r="X687" s="19"/>
      <c r="Y687" s="19"/>
      <c r="Z687" s="19"/>
      <c r="AA687" s="21"/>
      <c r="AB687" s="19"/>
      <c r="AC687" s="22" t="str">
        <f aca="true">IF(OR($U687="",$B687=""),"",IF($AA687&lt;&gt;"",$AA687-$B687,TODAY()-$B687))</f>
        <v/>
      </c>
      <c r="AD687" s="22" t="str">
        <f aca="true">IF($W687="","",IF($Y687="Closed",IF($AA687="","Closed",IF($AA687&lt;=$W687,"Closed on time","Closed late")),IF(TODAY()&gt;$W687,"Overdue","Within time")))</f>
        <v/>
      </c>
      <c r="AE687" s="6"/>
      <c r="AF687" s="19"/>
      <c r="AG687" s="19"/>
      <c r="AH687" s="19"/>
      <c r="AI687" s="19"/>
      <c r="AJ687" s="19"/>
    </row>
    <row r="688" customFormat="false" ht="15" hidden="false" customHeight="false" outlineLevel="0" collapsed="false">
      <c r="A688" s="22" t="str">
        <f aca="false">IF($C688="","","R"&amp;TEXT(ROW()-4,"00000"))</f>
        <v/>
      </c>
      <c r="B688" s="21"/>
      <c r="C688" s="19"/>
      <c r="D688" s="22" t="str">
        <f aca="false">IF($C688="","",IFERROR(INDEX(Asset_Register!$C$5:$C$1000,MATCH($C688,Asset_Register!$A$5:$A$1000,0)),"Not in register"))</f>
        <v/>
      </c>
      <c r="E688" s="22" t="str">
        <f aca="false">IF($C688="","",IFERROR(INDEX(Asset_Register!$D$5:$D$1000,MATCH($C688,Asset_Register!$A$5:$A$1000,0)),"Not in register"))</f>
        <v/>
      </c>
      <c r="F688" s="22" t="str">
        <f aca="false">IF($C688="","",IFERROR(INDEX(Asset_Register!$R$5:$R$1000,MATCH($C688,Asset_Register!$A$5:$A$1000,0)),"Not in register"))</f>
        <v/>
      </c>
      <c r="G688" s="22" t="str">
        <f aca="false">IF($C688="","",IFERROR(INDEX(Asset_Register!$Q$5:$Q$1000,MATCH($C688,Asset_Register!$A$5:$A$1000,0)),"Not in register"))</f>
        <v/>
      </c>
      <c r="H688" s="19"/>
      <c r="I688" s="19"/>
      <c r="J688" s="6"/>
      <c r="K688" s="19"/>
      <c r="L688" s="19"/>
      <c r="M688" s="19"/>
      <c r="N688" s="19"/>
      <c r="O688" s="19"/>
      <c r="P688" s="19"/>
      <c r="Q688" s="22" t="str">
        <f aca="false">IF($C688="","",IF($P688&lt;&gt;"",$P688,IF(AND(ISNUMBER($K688),ISNUMBER($M688),ISNUMBER($N688)),IF($O688="Lower is worse",IF($K688&lt;=$N688,"Danger",IF($K688&lt;=$M688,"Alert","OK")),IF($K688&gt;=$N688,"Danger",IF($K688&gt;=$M688,"Alert","OK"))),"Not set")))</f>
        <v/>
      </c>
      <c r="R688" s="22" t="str">
        <f aca="false">IF(OR($Q688="",$Q688="Not set"),"",MATCH($Q688,Lists!$F$2:$F$4,0)-1)</f>
        <v/>
      </c>
      <c r="S688" s="6"/>
      <c r="T688" s="6"/>
      <c r="U688" s="22" t="str">
        <f aca="false">IF(OR($Q688="",$Q688="OK",$Q688="Not set",NOT(ISNUMBER($G688))),"",ROUND($G688*IF($Q688="Danger",Lists!$M$15,Lists!$M$16),0))</f>
        <v/>
      </c>
      <c r="V688" s="22" t="str">
        <f aca="false">IF($U688="","",IF(OR($Q688="Danger",$U688&gt;=Lists!$M$10),"P1",IF($U688&gt;=Lists!$M$11,"P2","P3")))</f>
        <v/>
      </c>
      <c r="W688" s="24" t="str">
        <f aca="false">IF(OR($V688="",$B688=""),"",$B688+INDEX(Lists!$N$10:$N$12,MATCH($V688,Lists!$L$10:$L$12,0)))</f>
        <v/>
      </c>
      <c r="X688" s="19"/>
      <c r="Y688" s="19"/>
      <c r="Z688" s="19"/>
      <c r="AA688" s="21"/>
      <c r="AB688" s="19"/>
      <c r="AC688" s="22" t="str">
        <f aca="true">IF(OR($U688="",$B688=""),"",IF($AA688&lt;&gt;"",$AA688-$B688,TODAY()-$B688))</f>
        <v/>
      </c>
      <c r="AD688" s="22" t="str">
        <f aca="true">IF($W688="","",IF($Y688="Closed",IF($AA688="","Closed",IF($AA688&lt;=$W688,"Closed on time","Closed late")),IF(TODAY()&gt;$W688,"Overdue","Within time")))</f>
        <v/>
      </c>
      <c r="AE688" s="6"/>
      <c r="AF688" s="19"/>
      <c r="AG688" s="19"/>
      <c r="AH688" s="19"/>
      <c r="AI688" s="19"/>
      <c r="AJ688" s="19"/>
    </row>
    <row r="689" customFormat="false" ht="15" hidden="false" customHeight="false" outlineLevel="0" collapsed="false">
      <c r="A689" s="22" t="str">
        <f aca="false">IF($C689="","","R"&amp;TEXT(ROW()-4,"00000"))</f>
        <v/>
      </c>
      <c r="B689" s="21"/>
      <c r="C689" s="19"/>
      <c r="D689" s="22" t="str">
        <f aca="false">IF($C689="","",IFERROR(INDEX(Asset_Register!$C$5:$C$1000,MATCH($C689,Asset_Register!$A$5:$A$1000,0)),"Not in register"))</f>
        <v/>
      </c>
      <c r="E689" s="22" t="str">
        <f aca="false">IF($C689="","",IFERROR(INDEX(Asset_Register!$D$5:$D$1000,MATCH($C689,Asset_Register!$A$5:$A$1000,0)),"Not in register"))</f>
        <v/>
      </c>
      <c r="F689" s="22" t="str">
        <f aca="false">IF($C689="","",IFERROR(INDEX(Asset_Register!$R$5:$R$1000,MATCH($C689,Asset_Register!$A$5:$A$1000,0)),"Not in register"))</f>
        <v/>
      </c>
      <c r="G689" s="22" t="str">
        <f aca="false">IF($C689="","",IFERROR(INDEX(Asset_Register!$Q$5:$Q$1000,MATCH($C689,Asset_Register!$A$5:$A$1000,0)),"Not in register"))</f>
        <v/>
      </c>
      <c r="H689" s="19"/>
      <c r="I689" s="19"/>
      <c r="J689" s="6"/>
      <c r="K689" s="19"/>
      <c r="L689" s="19"/>
      <c r="M689" s="19"/>
      <c r="N689" s="19"/>
      <c r="O689" s="19"/>
      <c r="P689" s="19"/>
      <c r="Q689" s="22" t="str">
        <f aca="false">IF($C689="","",IF($P689&lt;&gt;"",$P689,IF(AND(ISNUMBER($K689),ISNUMBER($M689),ISNUMBER($N689)),IF($O689="Lower is worse",IF($K689&lt;=$N689,"Danger",IF($K689&lt;=$M689,"Alert","OK")),IF($K689&gt;=$N689,"Danger",IF($K689&gt;=$M689,"Alert","OK"))),"Not set")))</f>
        <v/>
      </c>
      <c r="R689" s="22" t="str">
        <f aca="false">IF(OR($Q689="",$Q689="Not set"),"",MATCH($Q689,Lists!$F$2:$F$4,0)-1)</f>
        <v/>
      </c>
      <c r="S689" s="6"/>
      <c r="T689" s="6"/>
      <c r="U689" s="22" t="str">
        <f aca="false">IF(OR($Q689="",$Q689="OK",$Q689="Not set",NOT(ISNUMBER($G689))),"",ROUND($G689*IF($Q689="Danger",Lists!$M$15,Lists!$M$16),0))</f>
        <v/>
      </c>
      <c r="V689" s="22" t="str">
        <f aca="false">IF($U689="","",IF(OR($Q689="Danger",$U689&gt;=Lists!$M$10),"P1",IF($U689&gt;=Lists!$M$11,"P2","P3")))</f>
        <v/>
      </c>
      <c r="W689" s="24" t="str">
        <f aca="false">IF(OR($V689="",$B689=""),"",$B689+INDEX(Lists!$N$10:$N$12,MATCH($V689,Lists!$L$10:$L$12,0)))</f>
        <v/>
      </c>
      <c r="X689" s="19"/>
      <c r="Y689" s="19"/>
      <c r="Z689" s="19"/>
      <c r="AA689" s="21"/>
      <c r="AB689" s="19"/>
      <c r="AC689" s="22" t="str">
        <f aca="true">IF(OR($U689="",$B689=""),"",IF($AA689&lt;&gt;"",$AA689-$B689,TODAY()-$B689))</f>
        <v/>
      </c>
      <c r="AD689" s="22" t="str">
        <f aca="true">IF($W689="","",IF($Y689="Closed",IF($AA689="","Closed",IF($AA689&lt;=$W689,"Closed on time","Closed late")),IF(TODAY()&gt;$W689,"Overdue","Within time")))</f>
        <v/>
      </c>
      <c r="AE689" s="6"/>
      <c r="AF689" s="19"/>
      <c r="AG689" s="19"/>
      <c r="AH689" s="19"/>
      <c r="AI689" s="19"/>
      <c r="AJ689" s="19"/>
    </row>
    <row r="690" customFormat="false" ht="15" hidden="false" customHeight="false" outlineLevel="0" collapsed="false">
      <c r="A690" s="22" t="str">
        <f aca="false">IF($C690="","","R"&amp;TEXT(ROW()-4,"00000"))</f>
        <v/>
      </c>
      <c r="B690" s="21"/>
      <c r="C690" s="19"/>
      <c r="D690" s="22" t="str">
        <f aca="false">IF($C690="","",IFERROR(INDEX(Asset_Register!$C$5:$C$1000,MATCH($C690,Asset_Register!$A$5:$A$1000,0)),"Not in register"))</f>
        <v/>
      </c>
      <c r="E690" s="22" t="str">
        <f aca="false">IF($C690="","",IFERROR(INDEX(Asset_Register!$D$5:$D$1000,MATCH($C690,Asset_Register!$A$5:$A$1000,0)),"Not in register"))</f>
        <v/>
      </c>
      <c r="F690" s="22" t="str">
        <f aca="false">IF($C690="","",IFERROR(INDEX(Asset_Register!$R$5:$R$1000,MATCH($C690,Asset_Register!$A$5:$A$1000,0)),"Not in register"))</f>
        <v/>
      </c>
      <c r="G690" s="22" t="str">
        <f aca="false">IF($C690="","",IFERROR(INDEX(Asset_Register!$Q$5:$Q$1000,MATCH($C690,Asset_Register!$A$5:$A$1000,0)),"Not in register"))</f>
        <v/>
      </c>
      <c r="H690" s="19"/>
      <c r="I690" s="19"/>
      <c r="J690" s="6"/>
      <c r="K690" s="19"/>
      <c r="L690" s="19"/>
      <c r="M690" s="19"/>
      <c r="N690" s="19"/>
      <c r="O690" s="19"/>
      <c r="P690" s="19"/>
      <c r="Q690" s="22" t="str">
        <f aca="false">IF($C690="","",IF($P690&lt;&gt;"",$P690,IF(AND(ISNUMBER($K690),ISNUMBER($M690),ISNUMBER($N690)),IF($O690="Lower is worse",IF($K690&lt;=$N690,"Danger",IF($K690&lt;=$M690,"Alert","OK")),IF($K690&gt;=$N690,"Danger",IF($K690&gt;=$M690,"Alert","OK"))),"Not set")))</f>
        <v/>
      </c>
      <c r="R690" s="22" t="str">
        <f aca="false">IF(OR($Q690="",$Q690="Not set"),"",MATCH($Q690,Lists!$F$2:$F$4,0)-1)</f>
        <v/>
      </c>
      <c r="S690" s="6"/>
      <c r="T690" s="6"/>
      <c r="U690" s="22" t="str">
        <f aca="false">IF(OR($Q690="",$Q690="OK",$Q690="Not set",NOT(ISNUMBER($G690))),"",ROUND($G690*IF($Q690="Danger",Lists!$M$15,Lists!$M$16),0))</f>
        <v/>
      </c>
      <c r="V690" s="22" t="str">
        <f aca="false">IF($U690="","",IF(OR($Q690="Danger",$U690&gt;=Lists!$M$10),"P1",IF($U690&gt;=Lists!$M$11,"P2","P3")))</f>
        <v/>
      </c>
      <c r="W690" s="24" t="str">
        <f aca="false">IF(OR($V690="",$B690=""),"",$B690+INDEX(Lists!$N$10:$N$12,MATCH($V690,Lists!$L$10:$L$12,0)))</f>
        <v/>
      </c>
      <c r="X690" s="19"/>
      <c r="Y690" s="19"/>
      <c r="Z690" s="19"/>
      <c r="AA690" s="21"/>
      <c r="AB690" s="19"/>
      <c r="AC690" s="22" t="str">
        <f aca="true">IF(OR($U690="",$B690=""),"",IF($AA690&lt;&gt;"",$AA690-$B690,TODAY()-$B690))</f>
        <v/>
      </c>
      <c r="AD690" s="22" t="str">
        <f aca="true">IF($W690="","",IF($Y690="Closed",IF($AA690="","Closed",IF($AA690&lt;=$W690,"Closed on time","Closed late")),IF(TODAY()&gt;$W690,"Overdue","Within time")))</f>
        <v/>
      </c>
      <c r="AE690" s="6"/>
      <c r="AF690" s="19"/>
      <c r="AG690" s="19"/>
      <c r="AH690" s="19"/>
      <c r="AI690" s="19"/>
      <c r="AJ690" s="19"/>
    </row>
    <row r="691" customFormat="false" ht="15" hidden="false" customHeight="false" outlineLevel="0" collapsed="false">
      <c r="A691" s="22" t="str">
        <f aca="false">IF($C691="","","R"&amp;TEXT(ROW()-4,"00000"))</f>
        <v/>
      </c>
      <c r="B691" s="21"/>
      <c r="C691" s="19"/>
      <c r="D691" s="22" t="str">
        <f aca="false">IF($C691="","",IFERROR(INDEX(Asset_Register!$C$5:$C$1000,MATCH($C691,Asset_Register!$A$5:$A$1000,0)),"Not in register"))</f>
        <v/>
      </c>
      <c r="E691" s="22" t="str">
        <f aca="false">IF($C691="","",IFERROR(INDEX(Asset_Register!$D$5:$D$1000,MATCH($C691,Asset_Register!$A$5:$A$1000,0)),"Not in register"))</f>
        <v/>
      </c>
      <c r="F691" s="22" t="str">
        <f aca="false">IF($C691="","",IFERROR(INDEX(Asset_Register!$R$5:$R$1000,MATCH($C691,Asset_Register!$A$5:$A$1000,0)),"Not in register"))</f>
        <v/>
      </c>
      <c r="G691" s="22" t="str">
        <f aca="false">IF($C691="","",IFERROR(INDEX(Asset_Register!$Q$5:$Q$1000,MATCH($C691,Asset_Register!$A$5:$A$1000,0)),"Not in register"))</f>
        <v/>
      </c>
      <c r="H691" s="19"/>
      <c r="I691" s="19"/>
      <c r="J691" s="6"/>
      <c r="K691" s="19"/>
      <c r="L691" s="19"/>
      <c r="M691" s="19"/>
      <c r="N691" s="19"/>
      <c r="O691" s="19"/>
      <c r="P691" s="19"/>
      <c r="Q691" s="22" t="str">
        <f aca="false">IF($C691="","",IF($P691&lt;&gt;"",$P691,IF(AND(ISNUMBER($K691),ISNUMBER($M691),ISNUMBER($N691)),IF($O691="Lower is worse",IF($K691&lt;=$N691,"Danger",IF($K691&lt;=$M691,"Alert","OK")),IF($K691&gt;=$N691,"Danger",IF($K691&gt;=$M691,"Alert","OK"))),"Not set")))</f>
        <v/>
      </c>
      <c r="R691" s="22" t="str">
        <f aca="false">IF(OR($Q691="",$Q691="Not set"),"",MATCH($Q691,Lists!$F$2:$F$4,0)-1)</f>
        <v/>
      </c>
      <c r="S691" s="6"/>
      <c r="T691" s="6"/>
      <c r="U691" s="22" t="str">
        <f aca="false">IF(OR($Q691="",$Q691="OK",$Q691="Not set",NOT(ISNUMBER($G691))),"",ROUND($G691*IF($Q691="Danger",Lists!$M$15,Lists!$M$16),0))</f>
        <v/>
      </c>
      <c r="V691" s="22" t="str">
        <f aca="false">IF($U691="","",IF(OR($Q691="Danger",$U691&gt;=Lists!$M$10),"P1",IF($U691&gt;=Lists!$M$11,"P2","P3")))</f>
        <v/>
      </c>
      <c r="W691" s="24" t="str">
        <f aca="false">IF(OR($V691="",$B691=""),"",$B691+INDEX(Lists!$N$10:$N$12,MATCH($V691,Lists!$L$10:$L$12,0)))</f>
        <v/>
      </c>
      <c r="X691" s="19"/>
      <c r="Y691" s="19"/>
      <c r="Z691" s="19"/>
      <c r="AA691" s="21"/>
      <c r="AB691" s="19"/>
      <c r="AC691" s="22" t="str">
        <f aca="true">IF(OR($U691="",$B691=""),"",IF($AA691&lt;&gt;"",$AA691-$B691,TODAY()-$B691))</f>
        <v/>
      </c>
      <c r="AD691" s="22" t="str">
        <f aca="true">IF($W691="","",IF($Y691="Closed",IF($AA691="","Closed",IF($AA691&lt;=$W691,"Closed on time","Closed late")),IF(TODAY()&gt;$W691,"Overdue","Within time")))</f>
        <v/>
      </c>
      <c r="AE691" s="6"/>
      <c r="AF691" s="19"/>
      <c r="AG691" s="19"/>
      <c r="AH691" s="19"/>
      <c r="AI691" s="19"/>
      <c r="AJ691" s="19"/>
    </row>
    <row r="692" customFormat="false" ht="15" hidden="false" customHeight="false" outlineLevel="0" collapsed="false">
      <c r="A692" s="22" t="str">
        <f aca="false">IF($C692="","","R"&amp;TEXT(ROW()-4,"00000"))</f>
        <v/>
      </c>
      <c r="B692" s="21"/>
      <c r="C692" s="19"/>
      <c r="D692" s="22" t="str">
        <f aca="false">IF($C692="","",IFERROR(INDEX(Asset_Register!$C$5:$C$1000,MATCH($C692,Asset_Register!$A$5:$A$1000,0)),"Not in register"))</f>
        <v/>
      </c>
      <c r="E692" s="22" t="str">
        <f aca="false">IF($C692="","",IFERROR(INDEX(Asset_Register!$D$5:$D$1000,MATCH($C692,Asset_Register!$A$5:$A$1000,0)),"Not in register"))</f>
        <v/>
      </c>
      <c r="F692" s="22" t="str">
        <f aca="false">IF($C692="","",IFERROR(INDEX(Asset_Register!$R$5:$R$1000,MATCH($C692,Asset_Register!$A$5:$A$1000,0)),"Not in register"))</f>
        <v/>
      </c>
      <c r="G692" s="22" t="str">
        <f aca="false">IF($C692="","",IFERROR(INDEX(Asset_Register!$Q$5:$Q$1000,MATCH($C692,Asset_Register!$A$5:$A$1000,0)),"Not in register"))</f>
        <v/>
      </c>
      <c r="H692" s="19"/>
      <c r="I692" s="19"/>
      <c r="J692" s="6"/>
      <c r="K692" s="19"/>
      <c r="L692" s="19"/>
      <c r="M692" s="19"/>
      <c r="N692" s="19"/>
      <c r="O692" s="19"/>
      <c r="P692" s="19"/>
      <c r="Q692" s="22" t="str">
        <f aca="false">IF($C692="","",IF($P692&lt;&gt;"",$P692,IF(AND(ISNUMBER($K692),ISNUMBER($M692),ISNUMBER($N692)),IF($O692="Lower is worse",IF($K692&lt;=$N692,"Danger",IF($K692&lt;=$M692,"Alert","OK")),IF($K692&gt;=$N692,"Danger",IF($K692&gt;=$M692,"Alert","OK"))),"Not set")))</f>
        <v/>
      </c>
      <c r="R692" s="22" t="str">
        <f aca="false">IF(OR($Q692="",$Q692="Not set"),"",MATCH($Q692,Lists!$F$2:$F$4,0)-1)</f>
        <v/>
      </c>
      <c r="S692" s="6"/>
      <c r="T692" s="6"/>
      <c r="U692" s="22" t="str">
        <f aca="false">IF(OR($Q692="",$Q692="OK",$Q692="Not set",NOT(ISNUMBER($G692))),"",ROUND($G692*IF($Q692="Danger",Lists!$M$15,Lists!$M$16),0))</f>
        <v/>
      </c>
      <c r="V692" s="22" t="str">
        <f aca="false">IF($U692="","",IF(OR($Q692="Danger",$U692&gt;=Lists!$M$10),"P1",IF($U692&gt;=Lists!$M$11,"P2","P3")))</f>
        <v/>
      </c>
      <c r="W692" s="24" t="str">
        <f aca="false">IF(OR($V692="",$B692=""),"",$B692+INDEX(Lists!$N$10:$N$12,MATCH($V692,Lists!$L$10:$L$12,0)))</f>
        <v/>
      </c>
      <c r="X692" s="19"/>
      <c r="Y692" s="19"/>
      <c r="Z692" s="19"/>
      <c r="AA692" s="21"/>
      <c r="AB692" s="19"/>
      <c r="AC692" s="22" t="str">
        <f aca="true">IF(OR($U692="",$B692=""),"",IF($AA692&lt;&gt;"",$AA692-$B692,TODAY()-$B692))</f>
        <v/>
      </c>
      <c r="AD692" s="22" t="str">
        <f aca="true">IF($W692="","",IF($Y692="Closed",IF($AA692="","Closed",IF($AA692&lt;=$W692,"Closed on time","Closed late")),IF(TODAY()&gt;$W692,"Overdue","Within time")))</f>
        <v/>
      </c>
      <c r="AE692" s="6"/>
      <c r="AF692" s="19"/>
      <c r="AG692" s="19"/>
      <c r="AH692" s="19"/>
      <c r="AI692" s="19"/>
      <c r="AJ692" s="19"/>
    </row>
    <row r="693" customFormat="false" ht="15" hidden="false" customHeight="false" outlineLevel="0" collapsed="false">
      <c r="A693" s="22" t="str">
        <f aca="false">IF($C693="","","R"&amp;TEXT(ROW()-4,"00000"))</f>
        <v/>
      </c>
      <c r="B693" s="21"/>
      <c r="C693" s="19"/>
      <c r="D693" s="22" t="str">
        <f aca="false">IF($C693="","",IFERROR(INDEX(Asset_Register!$C$5:$C$1000,MATCH($C693,Asset_Register!$A$5:$A$1000,0)),"Not in register"))</f>
        <v/>
      </c>
      <c r="E693" s="22" t="str">
        <f aca="false">IF($C693="","",IFERROR(INDEX(Asset_Register!$D$5:$D$1000,MATCH($C693,Asset_Register!$A$5:$A$1000,0)),"Not in register"))</f>
        <v/>
      </c>
      <c r="F693" s="22" t="str">
        <f aca="false">IF($C693="","",IFERROR(INDEX(Asset_Register!$R$5:$R$1000,MATCH($C693,Asset_Register!$A$5:$A$1000,0)),"Not in register"))</f>
        <v/>
      </c>
      <c r="G693" s="22" t="str">
        <f aca="false">IF($C693="","",IFERROR(INDEX(Asset_Register!$Q$5:$Q$1000,MATCH($C693,Asset_Register!$A$5:$A$1000,0)),"Not in register"))</f>
        <v/>
      </c>
      <c r="H693" s="19"/>
      <c r="I693" s="19"/>
      <c r="J693" s="6"/>
      <c r="K693" s="19"/>
      <c r="L693" s="19"/>
      <c r="M693" s="19"/>
      <c r="N693" s="19"/>
      <c r="O693" s="19"/>
      <c r="P693" s="19"/>
      <c r="Q693" s="22" t="str">
        <f aca="false">IF($C693="","",IF($P693&lt;&gt;"",$P693,IF(AND(ISNUMBER($K693),ISNUMBER($M693),ISNUMBER($N693)),IF($O693="Lower is worse",IF($K693&lt;=$N693,"Danger",IF($K693&lt;=$M693,"Alert","OK")),IF($K693&gt;=$N693,"Danger",IF($K693&gt;=$M693,"Alert","OK"))),"Not set")))</f>
        <v/>
      </c>
      <c r="R693" s="22" t="str">
        <f aca="false">IF(OR($Q693="",$Q693="Not set"),"",MATCH($Q693,Lists!$F$2:$F$4,0)-1)</f>
        <v/>
      </c>
      <c r="S693" s="6"/>
      <c r="T693" s="6"/>
      <c r="U693" s="22" t="str">
        <f aca="false">IF(OR($Q693="",$Q693="OK",$Q693="Not set",NOT(ISNUMBER($G693))),"",ROUND($G693*IF($Q693="Danger",Lists!$M$15,Lists!$M$16),0))</f>
        <v/>
      </c>
      <c r="V693" s="22" t="str">
        <f aca="false">IF($U693="","",IF(OR($Q693="Danger",$U693&gt;=Lists!$M$10),"P1",IF($U693&gt;=Lists!$M$11,"P2","P3")))</f>
        <v/>
      </c>
      <c r="W693" s="24" t="str">
        <f aca="false">IF(OR($V693="",$B693=""),"",$B693+INDEX(Lists!$N$10:$N$12,MATCH($V693,Lists!$L$10:$L$12,0)))</f>
        <v/>
      </c>
      <c r="X693" s="19"/>
      <c r="Y693" s="19"/>
      <c r="Z693" s="19"/>
      <c r="AA693" s="21"/>
      <c r="AB693" s="19"/>
      <c r="AC693" s="22" t="str">
        <f aca="true">IF(OR($U693="",$B693=""),"",IF($AA693&lt;&gt;"",$AA693-$B693,TODAY()-$B693))</f>
        <v/>
      </c>
      <c r="AD693" s="22" t="str">
        <f aca="true">IF($W693="","",IF($Y693="Closed",IF($AA693="","Closed",IF($AA693&lt;=$W693,"Closed on time","Closed late")),IF(TODAY()&gt;$W693,"Overdue","Within time")))</f>
        <v/>
      </c>
      <c r="AE693" s="6"/>
      <c r="AF693" s="19"/>
      <c r="AG693" s="19"/>
      <c r="AH693" s="19"/>
      <c r="AI693" s="19"/>
      <c r="AJ693" s="19"/>
    </row>
    <row r="694" customFormat="false" ht="15" hidden="false" customHeight="false" outlineLevel="0" collapsed="false">
      <c r="A694" s="22" t="str">
        <f aca="false">IF($C694="","","R"&amp;TEXT(ROW()-4,"00000"))</f>
        <v/>
      </c>
      <c r="B694" s="21"/>
      <c r="C694" s="19"/>
      <c r="D694" s="22" t="str">
        <f aca="false">IF($C694="","",IFERROR(INDEX(Asset_Register!$C$5:$C$1000,MATCH($C694,Asset_Register!$A$5:$A$1000,0)),"Not in register"))</f>
        <v/>
      </c>
      <c r="E694" s="22" t="str">
        <f aca="false">IF($C694="","",IFERROR(INDEX(Asset_Register!$D$5:$D$1000,MATCH($C694,Asset_Register!$A$5:$A$1000,0)),"Not in register"))</f>
        <v/>
      </c>
      <c r="F694" s="22" t="str">
        <f aca="false">IF($C694="","",IFERROR(INDEX(Asset_Register!$R$5:$R$1000,MATCH($C694,Asset_Register!$A$5:$A$1000,0)),"Not in register"))</f>
        <v/>
      </c>
      <c r="G694" s="22" t="str">
        <f aca="false">IF($C694="","",IFERROR(INDEX(Asset_Register!$Q$5:$Q$1000,MATCH($C694,Asset_Register!$A$5:$A$1000,0)),"Not in register"))</f>
        <v/>
      </c>
      <c r="H694" s="19"/>
      <c r="I694" s="19"/>
      <c r="J694" s="6"/>
      <c r="K694" s="19"/>
      <c r="L694" s="19"/>
      <c r="M694" s="19"/>
      <c r="N694" s="19"/>
      <c r="O694" s="19"/>
      <c r="P694" s="19"/>
      <c r="Q694" s="22" t="str">
        <f aca="false">IF($C694="","",IF($P694&lt;&gt;"",$P694,IF(AND(ISNUMBER($K694),ISNUMBER($M694),ISNUMBER($N694)),IF($O694="Lower is worse",IF($K694&lt;=$N694,"Danger",IF($K694&lt;=$M694,"Alert","OK")),IF($K694&gt;=$N694,"Danger",IF($K694&gt;=$M694,"Alert","OK"))),"Not set")))</f>
        <v/>
      </c>
      <c r="R694" s="22" t="str">
        <f aca="false">IF(OR($Q694="",$Q694="Not set"),"",MATCH($Q694,Lists!$F$2:$F$4,0)-1)</f>
        <v/>
      </c>
      <c r="S694" s="6"/>
      <c r="T694" s="6"/>
      <c r="U694" s="22" t="str">
        <f aca="false">IF(OR($Q694="",$Q694="OK",$Q694="Not set",NOT(ISNUMBER($G694))),"",ROUND($G694*IF($Q694="Danger",Lists!$M$15,Lists!$M$16),0))</f>
        <v/>
      </c>
      <c r="V694" s="22" t="str">
        <f aca="false">IF($U694="","",IF(OR($Q694="Danger",$U694&gt;=Lists!$M$10),"P1",IF($U694&gt;=Lists!$M$11,"P2","P3")))</f>
        <v/>
      </c>
      <c r="W694" s="24" t="str">
        <f aca="false">IF(OR($V694="",$B694=""),"",$B694+INDEX(Lists!$N$10:$N$12,MATCH($V694,Lists!$L$10:$L$12,0)))</f>
        <v/>
      </c>
      <c r="X694" s="19"/>
      <c r="Y694" s="19"/>
      <c r="Z694" s="19"/>
      <c r="AA694" s="21"/>
      <c r="AB694" s="19"/>
      <c r="AC694" s="22" t="str">
        <f aca="true">IF(OR($U694="",$B694=""),"",IF($AA694&lt;&gt;"",$AA694-$B694,TODAY()-$B694))</f>
        <v/>
      </c>
      <c r="AD694" s="22" t="str">
        <f aca="true">IF($W694="","",IF($Y694="Closed",IF($AA694="","Closed",IF($AA694&lt;=$W694,"Closed on time","Closed late")),IF(TODAY()&gt;$W694,"Overdue","Within time")))</f>
        <v/>
      </c>
      <c r="AE694" s="6"/>
      <c r="AF694" s="19"/>
      <c r="AG694" s="19"/>
      <c r="AH694" s="19"/>
      <c r="AI694" s="19"/>
      <c r="AJ694" s="19"/>
    </row>
    <row r="695" customFormat="false" ht="15" hidden="false" customHeight="false" outlineLevel="0" collapsed="false">
      <c r="A695" s="22" t="str">
        <f aca="false">IF($C695="","","R"&amp;TEXT(ROW()-4,"00000"))</f>
        <v/>
      </c>
      <c r="B695" s="21"/>
      <c r="C695" s="19"/>
      <c r="D695" s="22" t="str">
        <f aca="false">IF($C695="","",IFERROR(INDEX(Asset_Register!$C$5:$C$1000,MATCH($C695,Asset_Register!$A$5:$A$1000,0)),"Not in register"))</f>
        <v/>
      </c>
      <c r="E695" s="22" t="str">
        <f aca="false">IF($C695="","",IFERROR(INDEX(Asset_Register!$D$5:$D$1000,MATCH($C695,Asset_Register!$A$5:$A$1000,0)),"Not in register"))</f>
        <v/>
      </c>
      <c r="F695" s="22" t="str">
        <f aca="false">IF($C695="","",IFERROR(INDEX(Asset_Register!$R$5:$R$1000,MATCH($C695,Asset_Register!$A$5:$A$1000,0)),"Not in register"))</f>
        <v/>
      </c>
      <c r="G695" s="22" t="str">
        <f aca="false">IF($C695="","",IFERROR(INDEX(Asset_Register!$Q$5:$Q$1000,MATCH($C695,Asset_Register!$A$5:$A$1000,0)),"Not in register"))</f>
        <v/>
      </c>
      <c r="H695" s="19"/>
      <c r="I695" s="19"/>
      <c r="J695" s="6"/>
      <c r="K695" s="19"/>
      <c r="L695" s="19"/>
      <c r="M695" s="19"/>
      <c r="N695" s="19"/>
      <c r="O695" s="19"/>
      <c r="P695" s="19"/>
      <c r="Q695" s="22" t="str">
        <f aca="false">IF($C695="","",IF($P695&lt;&gt;"",$P695,IF(AND(ISNUMBER($K695),ISNUMBER($M695),ISNUMBER($N695)),IF($O695="Lower is worse",IF($K695&lt;=$N695,"Danger",IF($K695&lt;=$M695,"Alert","OK")),IF($K695&gt;=$N695,"Danger",IF($K695&gt;=$M695,"Alert","OK"))),"Not set")))</f>
        <v/>
      </c>
      <c r="R695" s="22" t="str">
        <f aca="false">IF(OR($Q695="",$Q695="Not set"),"",MATCH($Q695,Lists!$F$2:$F$4,0)-1)</f>
        <v/>
      </c>
      <c r="S695" s="6"/>
      <c r="T695" s="6"/>
      <c r="U695" s="22" t="str">
        <f aca="false">IF(OR($Q695="",$Q695="OK",$Q695="Not set",NOT(ISNUMBER($G695))),"",ROUND($G695*IF($Q695="Danger",Lists!$M$15,Lists!$M$16),0))</f>
        <v/>
      </c>
      <c r="V695" s="22" t="str">
        <f aca="false">IF($U695="","",IF(OR($Q695="Danger",$U695&gt;=Lists!$M$10),"P1",IF($U695&gt;=Lists!$M$11,"P2","P3")))</f>
        <v/>
      </c>
      <c r="W695" s="24" t="str">
        <f aca="false">IF(OR($V695="",$B695=""),"",$B695+INDEX(Lists!$N$10:$N$12,MATCH($V695,Lists!$L$10:$L$12,0)))</f>
        <v/>
      </c>
      <c r="X695" s="19"/>
      <c r="Y695" s="19"/>
      <c r="Z695" s="19"/>
      <c r="AA695" s="21"/>
      <c r="AB695" s="19"/>
      <c r="AC695" s="22" t="str">
        <f aca="true">IF(OR($U695="",$B695=""),"",IF($AA695&lt;&gt;"",$AA695-$B695,TODAY()-$B695))</f>
        <v/>
      </c>
      <c r="AD695" s="22" t="str">
        <f aca="true">IF($W695="","",IF($Y695="Closed",IF($AA695="","Closed",IF($AA695&lt;=$W695,"Closed on time","Closed late")),IF(TODAY()&gt;$W695,"Overdue","Within time")))</f>
        <v/>
      </c>
      <c r="AE695" s="6"/>
      <c r="AF695" s="19"/>
      <c r="AG695" s="19"/>
      <c r="AH695" s="19"/>
      <c r="AI695" s="19"/>
      <c r="AJ695" s="19"/>
    </row>
    <row r="696" customFormat="false" ht="15" hidden="false" customHeight="false" outlineLevel="0" collapsed="false">
      <c r="A696" s="22" t="str">
        <f aca="false">IF($C696="","","R"&amp;TEXT(ROW()-4,"00000"))</f>
        <v/>
      </c>
      <c r="B696" s="21"/>
      <c r="C696" s="19"/>
      <c r="D696" s="22" t="str">
        <f aca="false">IF($C696="","",IFERROR(INDEX(Asset_Register!$C$5:$C$1000,MATCH($C696,Asset_Register!$A$5:$A$1000,0)),"Not in register"))</f>
        <v/>
      </c>
      <c r="E696" s="22" t="str">
        <f aca="false">IF($C696="","",IFERROR(INDEX(Asset_Register!$D$5:$D$1000,MATCH($C696,Asset_Register!$A$5:$A$1000,0)),"Not in register"))</f>
        <v/>
      </c>
      <c r="F696" s="22" t="str">
        <f aca="false">IF($C696="","",IFERROR(INDEX(Asset_Register!$R$5:$R$1000,MATCH($C696,Asset_Register!$A$5:$A$1000,0)),"Not in register"))</f>
        <v/>
      </c>
      <c r="G696" s="22" t="str">
        <f aca="false">IF($C696="","",IFERROR(INDEX(Asset_Register!$Q$5:$Q$1000,MATCH($C696,Asset_Register!$A$5:$A$1000,0)),"Not in register"))</f>
        <v/>
      </c>
      <c r="H696" s="19"/>
      <c r="I696" s="19"/>
      <c r="J696" s="6"/>
      <c r="K696" s="19"/>
      <c r="L696" s="19"/>
      <c r="M696" s="19"/>
      <c r="N696" s="19"/>
      <c r="O696" s="19"/>
      <c r="P696" s="19"/>
      <c r="Q696" s="22" t="str">
        <f aca="false">IF($C696="","",IF($P696&lt;&gt;"",$P696,IF(AND(ISNUMBER($K696),ISNUMBER($M696),ISNUMBER($N696)),IF($O696="Lower is worse",IF($K696&lt;=$N696,"Danger",IF($K696&lt;=$M696,"Alert","OK")),IF($K696&gt;=$N696,"Danger",IF($K696&gt;=$M696,"Alert","OK"))),"Not set")))</f>
        <v/>
      </c>
      <c r="R696" s="22" t="str">
        <f aca="false">IF(OR($Q696="",$Q696="Not set"),"",MATCH($Q696,Lists!$F$2:$F$4,0)-1)</f>
        <v/>
      </c>
      <c r="S696" s="6"/>
      <c r="T696" s="6"/>
      <c r="U696" s="22" t="str">
        <f aca="false">IF(OR($Q696="",$Q696="OK",$Q696="Not set",NOT(ISNUMBER($G696))),"",ROUND($G696*IF($Q696="Danger",Lists!$M$15,Lists!$M$16),0))</f>
        <v/>
      </c>
      <c r="V696" s="22" t="str">
        <f aca="false">IF($U696="","",IF(OR($Q696="Danger",$U696&gt;=Lists!$M$10),"P1",IF($U696&gt;=Lists!$M$11,"P2","P3")))</f>
        <v/>
      </c>
      <c r="W696" s="24" t="str">
        <f aca="false">IF(OR($V696="",$B696=""),"",$B696+INDEX(Lists!$N$10:$N$12,MATCH($V696,Lists!$L$10:$L$12,0)))</f>
        <v/>
      </c>
      <c r="X696" s="19"/>
      <c r="Y696" s="19"/>
      <c r="Z696" s="19"/>
      <c r="AA696" s="21"/>
      <c r="AB696" s="19"/>
      <c r="AC696" s="22" t="str">
        <f aca="true">IF(OR($U696="",$B696=""),"",IF($AA696&lt;&gt;"",$AA696-$B696,TODAY()-$B696))</f>
        <v/>
      </c>
      <c r="AD696" s="22" t="str">
        <f aca="true">IF($W696="","",IF($Y696="Closed",IF($AA696="","Closed",IF($AA696&lt;=$W696,"Closed on time","Closed late")),IF(TODAY()&gt;$W696,"Overdue","Within time")))</f>
        <v/>
      </c>
      <c r="AE696" s="6"/>
      <c r="AF696" s="19"/>
      <c r="AG696" s="19"/>
      <c r="AH696" s="19"/>
      <c r="AI696" s="19"/>
      <c r="AJ696" s="19"/>
    </row>
    <row r="697" customFormat="false" ht="15" hidden="false" customHeight="false" outlineLevel="0" collapsed="false">
      <c r="A697" s="22" t="str">
        <f aca="false">IF($C697="","","R"&amp;TEXT(ROW()-4,"00000"))</f>
        <v/>
      </c>
      <c r="B697" s="21"/>
      <c r="C697" s="19"/>
      <c r="D697" s="22" t="str">
        <f aca="false">IF($C697="","",IFERROR(INDEX(Asset_Register!$C$5:$C$1000,MATCH($C697,Asset_Register!$A$5:$A$1000,0)),"Not in register"))</f>
        <v/>
      </c>
      <c r="E697" s="22" t="str">
        <f aca="false">IF($C697="","",IFERROR(INDEX(Asset_Register!$D$5:$D$1000,MATCH($C697,Asset_Register!$A$5:$A$1000,0)),"Not in register"))</f>
        <v/>
      </c>
      <c r="F697" s="22" t="str">
        <f aca="false">IF($C697="","",IFERROR(INDEX(Asset_Register!$R$5:$R$1000,MATCH($C697,Asset_Register!$A$5:$A$1000,0)),"Not in register"))</f>
        <v/>
      </c>
      <c r="G697" s="22" t="str">
        <f aca="false">IF($C697="","",IFERROR(INDEX(Asset_Register!$Q$5:$Q$1000,MATCH($C697,Asset_Register!$A$5:$A$1000,0)),"Not in register"))</f>
        <v/>
      </c>
      <c r="H697" s="19"/>
      <c r="I697" s="19"/>
      <c r="J697" s="6"/>
      <c r="K697" s="19"/>
      <c r="L697" s="19"/>
      <c r="M697" s="19"/>
      <c r="N697" s="19"/>
      <c r="O697" s="19"/>
      <c r="P697" s="19"/>
      <c r="Q697" s="22" t="str">
        <f aca="false">IF($C697="","",IF($P697&lt;&gt;"",$P697,IF(AND(ISNUMBER($K697),ISNUMBER($M697),ISNUMBER($N697)),IF($O697="Lower is worse",IF($K697&lt;=$N697,"Danger",IF($K697&lt;=$M697,"Alert","OK")),IF($K697&gt;=$N697,"Danger",IF($K697&gt;=$M697,"Alert","OK"))),"Not set")))</f>
        <v/>
      </c>
      <c r="R697" s="22" t="str">
        <f aca="false">IF(OR($Q697="",$Q697="Not set"),"",MATCH($Q697,Lists!$F$2:$F$4,0)-1)</f>
        <v/>
      </c>
      <c r="S697" s="6"/>
      <c r="T697" s="6"/>
      <c r="U697" s="22" t="str">
        <f aca="false">IF(OR($Q697="",$Q697="OK",$Q697="Not set",NOT(ISNUMBER($G697))),"",ROUND($G697*IF($Q697="Danger",Lists!$M$15,Lists!$M$16),0))</f>
        <v/>
      </c>
      <c r="V697" s="22" t="str">
        <f aca="false">IF($U697="","",IF(OR($Q697="Danger",$U697&gt;=Lists!$M$10),"P1",IF($U697&gt;=Lists!$M$11,"P2","P3")))</f>
        <v/>
      </c>
      <c r="W697" s="24" t="str">
        <f aca="false">IF(OR($V697="",$B697=""),"",$B697+INDEX(Lists!$N$10:$N$12,MATCH($V697,Lists!$L$10:$L$12,0)))</f>
        <v/>
      </c>
      <c r="X697" s="19"/>
      <c r="Y697" s="19"/>
      <c r="Z697" s="19"/>
      <c r="AA697" s="21"/>
      <c r="AB697" s="19"/>
      <c r="AC697" s="22" t="str">
        <f aca="true">IF(OR($U697="",$B697=""),"",IF($AA697&lt;&gt;"",$AA697-$B697,TODAY()-$B697))</f>
        <v/>
      </c>
      <c r="AD697" s="22" t="str">
        <f aca="true">IF($W697="","",IF($Y697="Closed",IF($AA697="","Closed",IF($AA697&lt;=$W697,"Closed on time","Closed late")),IF(TODAY()&gt;$W697,"Overdue","Within time")))</f>
        <v/>
      </c>
      <c r="AE697" s="6"/>
      <c r="AF697" s="19"/>
      <c r="AG697" s="19"/>
      <c r="AH697" s="19"/>
      <c r="AI697" s="19"/>
      <c r="AJ697" s="19"/>
    </row>
    <row r="698" customFormat="false" ht="15" hidden="false" customHeight="false" outlineLevel="0" collapsed="false">
      <c r="A698" s="22" t="str">
        <f aca="false">IF($C698="","","R"&amp;TEXT(ROW()-4,"00000"))</f>
        <v/>
      </c>
      <c r="B698" s="21"/>
      <c r="C698" s="19"/>
      <c r="D698" s="22" t="str">
        <f aca="false">IF($C698="","",IFERROR(INDEX(Asset_Register!$C$5:$C$1000,MATCH($C698,Asset_Register!$A$5:$A$1000,0)),"Not in register"))</f>
        <v/>
      </c>
      <c r="E698" s="22" t="str">
        <f aca="false">IF($C698="","",IFERROR(INDEX(Asset_Register!$D$5:$D$1000,MATCH($C698,Asset_Register!$A$5:$A$1000,0)),"Not in register"))</f>
        <v/>
      </c>
      <c r="F698" s="22" t="str">
        <f aca="false">IF($C698="","",IFERROR(INDEX(Asset_Register!$R$5:$R$1000,MATCH($C698,Asset_Register!$A$5:$A$1000,0)),"Not in register"))</f>
        <v/>
      </c>
      <c r="G698" s="22" t="str">
        <f aca="false">IF($C698="","",IFERROR(INDEX(Asset_Register!$Q$5:$Q$1000,MATCH($C698,Asset_Register!$A$5:$A$1000,0)),"Not in register"))</f>
        <v/>
      </c>
      <c r="H698" s="19"/>
      <c r="I698" s="19"/>
      <c r="J698" s="6"/>
      <c r="K698" s="19"/>
      <c r="L698" s="19"/>
      <c r="M698" s="19"/>
      <c r="N698" s="19"/>
      <c r="O698" s="19"/>
      <c r="P698" s="19"/>
      <c r="Q698" s="22" t="str">
        <f aca="false">IF($C698="","",IF($P698&lt;&gt;"",$P698,IF(AND(ISNUMBER($K698),ISNUMBER($M698),ISNUMBER($N698)),IF($O698="Lower is worse",IF($K698&lt;=$N698,"Danger",IF($K698&lt;=$M698,"Alert","OK")),IF($K698&gt;=$N698,"Danger",IF($K698&gt;=$M698,"Alert","OK"))),"Not set")))</f>
        <v/>
      </c>
      <c r="R698" s="22" t="str">
        <f aca="false">IF(OR($Q698="",$Q698="Not set"),"",MATCH($Q698,Lists!$F$2:$F$4,0)-1)</f>
        <v/>
      </c>
      <c r="S698" s="6"/>
      <c r="T698" s="6"/>
      <c r="U698" s="22" t="str">
        <f aca="false">IF(OR($Q698="",$Q698="OK",$Q698="Not set",NOT(ISNUMBER($G698))),"",ROUND($G698*IF($Q698="Danger",Lists!$M$15,Lists!$M$16),0))</f>
        <v/>
      </c>
      <c r="V698" s="22" t="str">
        <f aca="false">IF($U698="","",IF(OR($Q698="Danger",$U698&gt;=Lists!$M$10),"P1",IF($U698&gt;=Lists!$M$11,"P2","P3")))</f>
        <v/>
      </c>
      <c r="W698" s="24" t="str">
        <f aca="false">IF(OR($V698="",$B698=""),"",$B698+INDEX(Lists!$N$10:$N$12,MATCH($V698,Lists!$L$10:$L$12,0)))</f>
        <v/>
      </c>
      <c r="X698" s="19"/>
      <c r="Y698" s="19"/>
      <c r="Z698" s="19"/>
      <c r="AA698" s="21"/>
      <c r="AB698" s="19"/>
      <c r="AC698" s="22" t="str">
        <f aca="true">IF(OR($U698="",$B698=""),"",IF($AA698&lt;&gt;"",$AA698-$B698,TODAY()-$B698))</f>
        <v/>
      </c>
      <c r="AD698" s="22" t="str">
        <f aca="true">IF($W698="","",IF($Y698="Closed",IF($AA698="","Closed",IF($AA698&lt;=$W698,"Closed on time","Closed late")),IF(TODAY()&gt;$W698,"Overdue","Within time")))</f>
        <v/>
      </c>
      <c r="AE698" s="6"/>
      <c r="AF698" s="19"/>
      <c r="AG698" s="19"/>
      <c r="AH698" s="19"/>
      <c r="AI698" s="19"/>
      <c r="AJ698" s="19"/>
    </row>
    <row r="699" customFormat="false" ht="15" hidden="false" customHeight="false" outlineLevel="0" collapsed="false">
      <c r="A699" s="22" t="str">
        <f aca="false">IF($C699="","","R"&amp;TEXT(ROW()-4,"00000"))</f>
        <v/>
      </c>
      <c r="B699" s="21"/>
      <c r="C699" s="19"/>
      <c r="D699" s="22" t="str">
        <f aca="false">IF($C699="","",IFERROR(INDEX(Asset_Register!$C$5:$C$1000,MATCH($C699,Asset_Register!$A$5:$A$1000,0)),"Not in register"))</f>
        <v/>
      </c>
      <c r="E699" s="22" t="str">
        <f aca="false">IF($C699="","",IFERROR(INDEX(Asset_Register!$D$5:$D$1000,MATCH($C699,Asset_Register!$A$5:$A$1000,0)),"Not in register"))</f>
        <v/>
      </c>
      <c r="F699" s="22" t="str">
        <f aca="false">IF($C699="","",IFERROR(INDEX(Asset_Register!$R$5:$R$1000,MATCH($C699,Asset_Register!$A$5:$A$1000,0)),"Not in register"))</f>
        <v/>
      </c>
      <c r="G699" s="22" t="str">
        <f aca="false">IF($C699="","",IFERROR(INDEX(Asset_Register!$Q$5:$Q$1000,MATCH($C699,Asset_Register!$A$5:$A$1000,0)),"Not in register"))</f>
        <v/>
      </c>
      <c r="H699" s="19"/>
      <c r="I699" s="19"/>
      <c r="J699" s="6"/>
      <c r="K699" s="19"/>
      <c r="L699" s="19"/>
      <c r="M699" s="19"/>
      <c r="N699" s="19"/>
      <c r="O699" s="19"/>
      <c r="P699" s="19"/>
      <c r="Q699" s="22" t="str">
        <f aca="false">IF($C699="","",IF($P699&lt;&gt;"",$P699,IF(AND(ISNUMBER($K699),ISNUMBER($M699),ISNUMBER($N699)),IF($O699="Lower is worse",IF($K699&lt;=$N699,"Danger",IF($K699&lt;=$M699,"Alert","OK")),IF($K699&gt;=$N699,"Danger",IF($K699&gt;=$M699,"Alert","OK"))),"Not set")))</f>
        <v/>
      </c>
      <c r="R699" s="22" t="str">
        <f aca="false">IF(OR($Q699="",$Q699="Not set"),"",MATCH($Q699,Lists!$F$2:$F$4,0)-1)</f>
        <v/>
      </c>
      <c r="S699" s="6"/>
      <c r="T699" s="6"/>
      <c r="U699" s="22" t="str">
        <f aca="false">IF(OR($Q699="",$Q699="OK",$Q699="Not set",NOT(ISNUMBER($G699))),"",ROUND($G699*IF($Q699="Danger",Lists!$M$15,Lists!$M$16),0))</f>
        <v/>
      </c>
      <c r="V699" s="22" t="str">
        <f aca="false">IF($U699="","",IF(OR($Q699="Danger",$U699&gt;=Lists!$M$10),"P1",IF($U699&gt;=Lists!$M$11,"P2","P3")))</f>
        <v/>
      </c>
      <c r="W699" s="24" t="str">
        <f aca="false">IF(OR($V699="",$B699=""),"",$B699+INDEX(Lists!$N$10:$N$12,MATCH($V699,Lists!$L$10:$L$12,0)))</f>
        <v/>
      </c>
      <c r="X699" s="19"/>
      <c r="Y699" s="19"/>
      <c r="Z699" s="19"/>
      <c r="AA699" s="21"/>
      <c r="AB699" s="19"/>
      <c r="AC699" s="22" t="str">
        <f aca="true">IF(OR($U699="",$B699=""),"",IF($AA699&lt;&gt;"",$AA699-$B699,TODAY()-$B699))</f>
        <v/>
      </c>
      <c r="AD699" s="22" t="str">
        <f aca="true">IF($W699="","",IF($Y699="Closed",IF($AA699="","Closed",IF($AA699&lt;=$W699,"Closed on time","Closed late")),IF(TODAY()&gt;$W699,"Overdue","Within time")))</f>
        <v/>
      </c>
      <c r="AE699" s="6"/>
      <c r="AF699" s="19"/>
      <c r="AG699" s="19"/>
      <c r="AH699" s="19"/>
      <c r="AI699" s="19"/>
      <c r="AJ699" s="19"/>
    </row>
    <row r="700" customFormat="false" ht="15" hidden="false" customHeight="false" outlineLevel="0" collapsed="false">
      <c r="A700" s="22" t="str">
        <f aca="false">IF($C700="","","R"&amp;TEXT(ROW()-4,"00000"))</f>
        <v/>
      </c>
      <c r="B700" s="21"/>
      <c r="C700" s="19"/>
      <c r="D700" s="22" t="str">
        <f aca="false">IF($C700="","",IFERROR(INDEX(Asset_Register!$C$5:$C$1000,MATCH($C700,Asset_Register!$A$5:$A$1000,0)),"Not in register"))</f>
        <v/>
      </c>
      <c r="E700" s="22" t="str">
        <f aca="false">IF($C700="","",IFERROR(INDEX(Asset_Register!$D$5:$D$1000,MATCH($C700,Asset_Register!$A$5:$A$1000,0)),"Not in register"))</f>
        <v/>
      </c>
      <c r="F700" s="22" t="str">
        <f aca="false">IF($C700="","",IFERROR(INDEX(Asset_Register!$R$5:$R$1000,MATCH($C700,Asset_Register!$A$5:$A$1000,0)),"Not in register"))</f>
        <v/>
      </c>
      <c r="G700" s="22" t="str">
        <f aca="false">IF($C700="","",IFERROR(INDEX(Asset_Register!$Q$5:$Q$1000,MATCH($C700,Asset_Register!$A$5:$A$1000,0)),"Not in register"))</f>
        <v/>
      </c>
      <c r="H700" s="19"/>
      <c r="I700" s="19"/>
      <c r="J700" s="6"/>
      <c r="K700" s="19"/>
      <c r="L700" s="19"/>
      <c r="M700" s="19"/>
      <c r="N700" s="19"/>
      <c r="O700" s="19"/>
      <c r="P700" s="19"/>
      <c r="Q700" s="22" t="str">
        <f aca="false">IF($C700="","",IF($P700&lt;&gt;"",$P700,IF(AND(ISNUMBER($K700),ISNUMBER($M700),ISNUMBER($N700)),IF($O700="Lower is worse",IF($K700&lt;=$N700,"Danger",IF($K700&lt;=$M700,"Alert","OK")),IF($K700&gt;=$N700,"Danger",IF($K700&gt;=$M700,"Alert","OK"))),"Not set")))</f>
        <v/>
      </c>
      <c r="R700" s="22" t="str">
        <f aca="false">IF(OR($Q700="",$Q700="Not set"),"",MATCH($Q700,Lists!$F$2:$F$4,0)-1)</f>
        <v/>
      </c>
      <c r="S700" s="6"/>
      <c r="T700" s="6"/>
      <c r="U700" s="22" t="str">
        <f aca="false">IF(OR($Q700="",$Q700="OK",$Q700="Not set",NOT(ISNUMBER($G700))),"",ROUND($G700*IF($Q700="Danger",Lists!$M$15,Lists!$M$16),0))</f>
        <v/>
      </c>
      <c r="V700" s="22" t="str">
        <f aca="false">IF($U700="","",IF(OR($Q700="Danger",$U700&gt;=Lists!$M$10),"P1",IF($U700&gt;=Lists!$M$11,"P2","P3")))</f>
        <v/>
      </c>
      <c r="W700" s="24" t="str">
        <f aca="false">IF(OR($V700="",$B700=""),"",$B700+INDEX(Lists!$N$10:$N$12,MATCH($V700,Lists!$L$10:$L$12,0)))</f>
        <v/>
      </c>
      <c r="X700" s="19"/>
      <c r="Y700" s="19"/>
      <c r="Z700" s="19"/>
      <c r="AA700" s="21"/>
      <c r="AB700" s="19"/>
      <c r="AC700" s="22" t="str">
        <f aca="true">IF(OR($U700="",$B700=""),"",IF($AA700&lt;&gt;"",$AA700-$B700,TODAY()-$B700))</f>
        <v/>
      </c>
      <c r="AD700" s="22" t="str">
        <f aca="true">IF($W700="","",IF($Y700="Closed",IF($AA700="","Closed",IF($AA700&lt;=$W700,"Closed on time","Closed late")),IF(TODAY()&gt;$W700,"Overdue","Within time")))</f>
        <v/>
      </c>
      <c r="AE700" s="6"/>
      <c r="AF700" s="19"/>
      <c r="AG700" s="19"/>
      <c r="AH700" s="19"/>
      <c r="AI700" s="19"/>
      <c r="AJ700" s="19"/>
    </row>
    <row r="701" customFormat="false" ht="15" hidden="false" customHeight="false" outlineLevel="0" collapsed="false">
      <c r="A701" s="22" t="str">
        <f aca="false">IF($C701="","","R"&amp;TEXT(ROW()-4,"00000"))</f>
        <v/>
      </c>
      <c r="B701" s="21"/>
      <c r="C701" s="19"/>
      <c r="D701" s="22" t="str">
        <f aca="false">IF($C701="","",IFERROR(INDEX(Asset_Register!$C$5:$C$1000,MATCH($C701,Asset_Register!$A$5:$A$1000,0)),"Not in register"))</f>
        <v/>
      </c>
      <c r="E701" s="22" t="str">
        <f aca="false">IF($C701="","",IFERROR(INDEX(Asset_Register!$D$5:$D$1000,MATCH($C701,Asset_Register!$A$5:$A$1000,0)),"Not in register"))</f>
        <v/>
      </c>
      <c r="F701" s="22" t="str">
        <f aca="false">IF($C701="","",IFERROR(INDEX(Asset_Register!$R$5:$R$1000,MATCH($C701,Asset_Register!$A$5:$A$1000,0)),"Not in register"))</f>
        <v/>
      </c>
      <c r="G701" s="22" t="str">
        <f aca="false">IF($C701="","",IFERROR(INDEX(Asset_Register!$Q$5:$Q$1000,MATCH($C701,Asset_Register!$A$5:$A$1000,0)),"Not in register"))</f>
        <v/>
      </c>
      <c r="H701" s="19"/>
      <c r="I701" s="19"/>
      <c r="J701" s="6"/>
      <c r="K701" s="19"/>
      <c r="L701" s="19"/>
      <c r="M701" s="19"/>
      <c r="N701" s="19"/>
      <c r="O701" s="19"/>
      <c r="P701" s="19"/>
      <c r="Q701" s="22" t="str">
        <f aca="false">IF($C701="","",IF($P701&lt;&gt;"",$P701,IF(AND(ISNUMBER($K701),ISNUMBER($M701),ISNUMBER($N701)),IF($O701="Lower is worse",IF($K701&lt;=$N701,"Danger",IF($K701&lt;=$M701,"Alert","OK")),IF($K701&gt;=$N701,"Danger",IF($K701&gt;=$M701,"Alert","OK"))),"Not set")))</f>
        <v/>
      </c>
      <c r="R701" s="22" t="str">
        <f aca="false">IF(OR($Q701="",$Q701="Not set"),"",MATCH($Q701,Lists!$F$2:$F$4,0)-1)</f>
        <v/>
      </c>
      <c r="S701" s="6"/>
      <c r="T701" s="6"/>
      <c r="U701" s="22" t="str">
        <f aca="false">IF(OR($Q701="",$Q701="OK",$Q701="Not set",NOT(ISNUMBER($G701))),"",ROUND($G701*IF($Q701="Danger",Lists!$M$15,Lists!$M$16),0))</f>
        <v/>
      </c>
      <c r="V701" s="22" t="str">
        <f aca="false">IF($U701="","",IF(OR($Q701="Danger",$U701&gt;=Lists!$M$10),"P1",IF($U701&gt;=Lists!$M$11,"P2","P3")))</f>
        <v/>
      </c>
      <c r="W701" s="24" t="str">
        <f aca="false">IF(OR($V701="",$B701=""),"",$B701+INDEX(Lists!$N$10:$N$12,MATCH($V701,Lists!$L$10:$L$12,0)))</f>
        <v/>
      </c>
      <c r="X701" s="19"/>
      <c r="Y701" s="19"/>
      <c r="Z701" s="19"/>
      <c r="AA701" s="21"/>
      <c r="AB701" s="19"/>
      <c r="AC701" s="22" t="str">
        <f aca="true">IF(OR($U701="",$B701=""),"",IF($AA701&lt;&gt;"",$AA701-$B701,TODAY()-$B701))</f>
        <v/>
      </c>
      <c r="AD701" s="22" t="str">
        <f aca="true">IF($W701="","",IF($Y701="Closed",IF($AA701="","Closed",IF($AA701&lt;=$W701,"Closed on time","Closed late")),IF(TODAY()&gt;$W701,"Overdue","Within time")))</f>
        <v/>
      </c>
      <c r="AE701" s="6"/>
      <c r="AF701" s="19"/>
      <c r="AG701" s="19"/>
      <c r="AH701" s="19"/>
      <c r="AI701" s="19"/>
      <c r="AJ701" s="19"/>
    </row>
    <row r="702" customFormat="false" ht="15" hidden="false" customHeight="false" outlineLevel="0" collapsed="false">
      <c r="A702" s="22" t="str">
        <f aca="false">IF($C702="","","R"&amp;TEXT(ROW()-4,"00000"))</f>
        <v/>
      </c>
      <c r="B702" s="21"/>
      <c r="C702" s="19"/>
      <c r="D702" s="22" t="str">
        <f aca="false">IF($C702="","",IFERROR(INDEX(Asset_Register!$C$5:$C$1000,MATCH($C702,Asset_Register!$A$5:$A$1000,0)),"Not in register"))</f>
        <v/>
      </c>
      <c r="E702" s="22" t="str">
        <f aca="false">IF($C702="","",IFERROR(INDEX(Asset_Register!$D$5:$D$1000,MATCH($C702,Asset_Register!$A$5:$A$1000,0)),"Not in register"))</f>
        <v/>
      </c>
      <c r="F702" s="22" t="str">
        <f aca="false">IF($C702="","",IFERROR(INDEX(Asset_Register!$R$5:$R$1000,MATCH($C702,Asset_Register!$A$5:$A$1000,0)),"Not in register"))</f>
        <v/>
      </c>
      <c r="G702" s="22" t="str">
        <f aca="false">IF($C702="","",IFERROR(INDEX(Asset_Register!$Q$5:$Q$1000,MATCH($C702,Asset_Register!$A$5:$A$1000,0)),"Not in register"))</f>
        <v/>
      </c>
      <c r="H702" s="19"/>
      <c r="I702" s="19"/>
      <c r="J702" s="6"/>
      <c r="K702" s="19"/>
      <c r="L702" s="19"/>
      <c r="M702" s="19"/>
      <c r="N702" s="19"/>
      <c r="O702" s="19"/>
      <c r="P702" s="19"/>
      <c r="Q702" s="22" t="str">
        <f aca="false">IF($C702="","",IF($P702&lt;&gt;"",$P702,IF(AND(ISNUMBER($K702),ISNUMBER($M702),ISNUMBER($N702)),IF($O702="Lower is worse",IF($K702&lt;=$N702,"Danger",IF($K702&lt;=$M702,"Alert","OK")),IF($K702&gt;=$N702,"Danger",IF($K702&gt;=$M702,"Alert","OK"))),"Not set")))</f>
        <v/>
      </c>
      <c r="R702" s="22" t="str">
        <f aca="false">IF(OR($Q702="",$Q702="Not set"),"",MATCH($Q702,Lists!$F$2:$F$4,0)-1)</f>
        <v/>
      </c>
      <c r="S702" s="6"/>
      <c r="T702" s="6"/>
      <c r="U702" s="22" t="str">
        <f aca="false">IF(OR($Q702="",$Q702="OK",$Q702="Not set",NOT(ISNUMBER($G702))),"",ROUND($G702*IF($Q702="Danger",Lists!$M$15,Lists!$M$16),0))</f>
        <v/>
      </c>
      <c r="V702" s="22" t="str">
        <f aca="false">IF($U702="","",IF(OR($Q702="Danger",$U702&gt;=Lists!$M$10),"P1",IF($U702&gt;=Lists!$M$11,"P2","P3")))</f>
        <v/>
      </c>
      <c r="W702" s="24" t="str">
        <f aca="false">IF(OR($V702="",$B702=""),"",$B702+INDEX(Lists!$N$10:$N$12,MATCH($V702,Lists!$L$10:$L$12,0)))</f>
        <v/>
      </c>
      <c r="X702" s="19"/>
      <c r="Y702" s="19"/>
      <c r="Z702" s="19"/>
      <c r="AA702" s="21"/>
      <c r="AB702" s="19"/>
      <c r="AC702" s="22" t="str">
        <f aca="true">IF(OR($U702="",$B702=""),"",IF($AA702&lt;&gt;"",$AA702-$B702,TODAY()-$B702))</f>
        <v/>
      </c>
      <c r="AD702" s="22" t="str">
        <f aca="true">IF($W702="","",IF($Y702="Closed",IF($AA702="","Closed",IF($AA702&lt;=$W702,"Closed on time","Closed late")),IF(TODAY()&gt;$W702,"Overdue","Within time")))</f>
        <v/>
      </c>
      <c r="AE702" s="6"/>
      <c r="AF702" s="19"/>
      <c r="AG702" s="19"/>
      <c r="AH702" s="19"/>
      <c r="AI702" s="19"/>
      <c r="AJ702" s="19"/>
    </row>
    <row r="703" customFormat="false" ht="15" hidden="false" customHeight="false" outlineLevel="0" collapsed="false">
      <c r="A703" s="22" t="str">
        <f aca="false">IF($C703="","","R"&amp;TEXT(ROW()-4,"00000"))</f>
        <v/>
      </c>
      <c r="B703" s="21"/>
      <c r="C703" s="19"/>
      <c r="D703" s="22" t="str">
        <f aca="false">IF($C703="","",IFERROR(INDEX(Asset_Register!$C$5:$C$1000,MATCH($C703,Asset_Register!$A$5:$A$1000,0)),"Not in register"))</f>
        <v/>
      </c>
      <c r="E703" s="22" t="str">
        <f aca="false">IF($C703="","",IFERROR(INDEX(Asset_Register!$D$5:$D$1000,MATCH($C703,Asset_Register!$A$5:$A$1000,0)),"Not in register"))</f>
        <v/>
      </c>
      <c r="F703" s="22" t="str">
        <f aca="false">IF($C703="","",IFERROR(INDEX(Asset_Register!$R$5:$R$1000,MATCH($C703,Asset_Register!$A$5:$A$1000,0)),"Not in register"))</f>
        <v/>
      </c>
      <c r="G703" s="22" t="str">
        <f aca="false">IF($C703="","",IFERROR(INDEX(Asset_Register!$Q$5:$Q$1000,MATCH($C703,Asset_Register!$A$5:$A$1000,0)),"Not in register"))</f>
        <v/>
      </c>
      <c r="H703" s="19"/>
      <c r="I703" s="19"/>
      <c r="J703" s="6"/>
      <c r="K703" s="19"/>
      <c r="L703" s="19"/>
      <c r="M703" s="19"/>
      <c r="N703" s="19"/>
      <c r="O703" s="19"/>
      <c r="P703" s="19"/>
      <c r="Q703" s="22" t="str">
        <f aca="false">IF($C703="","",IF($P703&lt;&gt;"",$P703,IF(AND(ISNUMBER($K703),ISNUMBER($M703),ISNUMBER($N703)),IF($O703="Lower is worse",IF($K703&lt;=$N703,"Danger",IF($K703&lt;=$M703,"Alert","OK")),IF($K703&gt;=$N703,"Danger",IF($K703&gt;=$M703,"Alert","OK"))),"Not set")))</f>
        <v/>
      </c>
      <c r="R703" s="22" t="str">
        <f aca="false">IF(OR($Q703="",$Q703="Not set"),"",MATCH($Q703,Lists!$F$2:$F$4,0)-1)</f>
        <v/>
      </c>
      <c r="S703" s="6"/>
      <c r="T703" s="6"/>
      <c r="U703" s="22" t="str">
        <f aca="false">IF(OR($Q703="",$Q703="OK",$Q703="Not set",NOT(ISNUMBER($G703))),"",ROUND($G703*IF($Q703="Danger",Lists!$M$15,Lists!$M$16),0))</f>
        <v/>
      </c>
      <c r="V703" s="22" t="str">
        <f aca="false">IF($U703="","",IF(OR($Q703="Danger",$U703&gt;=Lists!$M$10),"P1",IF($U703&gt;=Lists!$M$11,"P2","P3")))</f>
        <v/>
      </c>
      <c r="W703" s="24" t="str">
        <f aca="false">IF(OR($V703="",$B703=""),"",$B703+INDEX(Lists!$N$10:$N$12,MATCH($V703,Lists!$L$10:$L$12,0)))</f>
        <v/>
      </c>
      <c r="X703" s="19"/>
      <c r="Y703" s="19"/>
      <c r="Z703" s="19"/>
      <c r="AA703" s="21"/>
      <c r="AB703" s="19"/>
      <c r="AC703" s="22" t="str">
        <f aca="true">IF(OR($U703="",$B703=""),"",IF($AA703&lt;&gt;"",$AA703-$B703,TODAY()-$B703))</f>
        <v/>
      </c>
      <c r="AD703" s="22" t="str">
        <f aca="true">IF($W703="","",IF($Y703="Closed",IF($AA703="","Closed",IF($AA703&lt;=$W703,"Closed on time","Closed late")),IF(TODAY()&gt;$W703,"Overdue","Within time")))</f>
        <v/>
      </c>
      <c r="AE703" s="6"/>
      <c r="AF703" s="19"/>
      <c r="AG703" s="19"/>
      <c r="AH703" s="19"/>
      <c r="AI703" s="19"/>
      <c r="AJ703" s="19"/>
    </row>
    <row r="704" customFormat="false" ht="15" hidden="false" customHeight="false" outlineLevel="0" collapsed="false">
      <c r="A704" s="22" t="str">
        <f aca="false">IF($C704="","","R"&amp;TEXT(ROW()-4,"00000"))</f>
        <v/>
      </c>
      <c r="B704" s="21"/>
      <c r="C704" s="19"/>
      <c r="D704" s="22" t="str">
        <f aca="false">IF($C704="","",IFERROR(INDEX(Asset_Register!$C$5:$C$1000,MATCH($C704,Asset_Register!$A$5:$A$1000,0)),"Not in register"))</f>
        <v/>
      </c>
      <c r="E704" s="22" t="str">
        <f aca="false">IF($C704="","",IFERROR(INDEX(Asset_Register!$D$5:$D$1000,MATCH($C704,Asset_Register!$A$5:$A$1000,0)),"Not in register"))</f>
        <v/>
      </c>
      <c r="F704" s="22" t="str">
        <f aca="false">IF($C704="","",IFERROR(INDEX(Asset_Register!$R$5:$R$1000,MATCH($C704,Asset_Register!$A$5:$A$1000,0)),"Not in register"))</f>
        <v/>
      </c>
      <c r="G704" s="22" t="str">
        <f aca="false">IF($C704="","",IFERROR(INDEX(Asset_Register!$Q$5:$Q$1000,MATCH($C704,Asset_Register!$A$5:$A$1000,0)),"Not in register"))</f>
        <v/>
      </c>
      <c r="H704" s="19"/>
      <c r="I704" s="19"/>
      <c r="J704" s="6"/>
      <c r="K704" s="19"/>
      <c r="L704" s="19"/>
      <c r="M704" s="19"/>
      <c r="N704" s="19"/>
      <c r="O704" s="19"/>
      <c r="P704" s="19"/>
      <c r="Q704" s="22" t="str">
        <f aca="false">IF($C704="","",IF($P704&lt;&gt;"",$P704,IF(AND(ISNUMBER($K704),ISNUMBER($M704),ISNUMBER($N704)),IF($O704="Lower is worse",IF($K704&lt;=$N704,"Danger",IF($K704&lt;=$M704,"Alert","OK")),IF($K704&gt;=$N704,"Danger",IF($K704&gt;=$M704,"Alert","OK"))),"Not set")))</f>
        <v/>
      </c>
      <c r="R704" s="22" t="str">
        <f aca="false">IF(OR($Q704="",$Q704="Not set"),"",MATCH($Q704,Lists!$F$2:$F$4,0)-1)</f>
        <v/>
      </c>
      <c r="S704" s="6"/>
      <c r="T704" s="6"/>
      <c r="U704" s="22" t="str">
        <f aca="false">IF(OR($Q704="",$Q704="OK",$Q704="Not set",NOT(ISNUMBER($G704))),"",ROUND($G704*IF($Q704="Danger",Lists!$M$15,Lists!$M$16),0))</f>
        <v/>
      </c>
      <c r="V704" s="22" t="str">
        <f aca="false">IF($U704="","",IF(OR($Q704="Danger",$U704&gt;=Lists!$M$10),"P1",IF($U704&gt;=Lists!$M$11,"P2","P3")))</f>
        <v/>
      </c>
      <c r="W704" s="24" t="str">
        <f aca="false">IF(OR($V704="",$B704=""),"",$B704+INDEX(Lists!$N$10:$N$12,MATCH($V704,Lists!$L$10:$L$12,0)))</f>
        <v/>
      </c>
      <c r="X704" s="19"/>
      <c r="Y704" s="19"/>
      <c r="Z704" s="19"/>
      <c r="AA704" s="21"/>
      <c r="AB704" s="19"/>
      <c r="AC704" s="22" t="str">
        <f aca="true">IF(OR($U704="",$B704=""),"",IF($AA704&lt;&gt;"",$AA704-$B704,TODAY()-$B704))</f>
        <v/>
      </c>
      <c r="AD704" s="22" t="str">
        <f aca="true">IF($W704="","",IF($Y704="Closed",IF($AA704="","Closed",IF($AA704&lt;=$W704,"Closed on time","Closed late")),IF(TODAY()&gt;$W704,"Overdue","Within time")))</f>
        <v/>
      </c>
      <c r="AE704" s="6"/>
      <c r="AF704" s="19"/>
      <c r="AG704" s="19"/>
      <c r="AH704" s="19"/>
      <c r="AI704" s="19"/>
      <c r="AJ704" s="19"/>
    </row>
    <row r="705" customFormat="false" ht="15" hidden="false" customHeight="false" outlineLevel="0" collapsed="false">
      <c r="A705" s="22" t="str">
        <f aca="false">IF($C705="","","R"&amp;TEXT(ROW()-4,"00000"))</f>
        <v/>
      </c>
      <c r="B705" s="21"/>
      <c r="C705" s="19"/>
      <c r="D705" s="22" t="str">
        <f aca="false">IF($C705="","",IFERROR(INDEX(Asset_Register!$C$5:$C$1000,MATCH($C705,Asset_Register!$A$5:$A$1000,0)),"Not in register"))</f>
        <v/>
      </c>
      <c r="E705" s="22" t="str">
        <f aca="false">IF($C705="","",IFERROR(INDEX(Asset_Register!$D$5:$D$1000,MATCH($C705,Asset_Register!$A$5:$A$1000,0)),"Not in register"))</f>
        <v/>
      </c>
      <c r="F705" s="22" t="str">
        <f aca="false">IF($C705="","",IFERROR(INDEX(Asset_Register!$R$5:$R$1000,MATCH($C705,Asset_Register!$A$5:$A$1000,0)),"Not in register"))</f>
        <v/>
      </c>
      <c r="G705" s="22" t="str">
        <f aca="false">IF($C705="","",IFERROR(INDEX(Asset_Register!$Q$5:$Q$1000,MATCH($C705,Asset_Register!$A$5:$A$1000,0)),"Not in register"))</f>
        <v/>
      </c>
      <c r="H705" s="19"/>
      <c r="I705" s="19"/>
      <c r="J705" s="6"/>
      <c r="K705" s="19"/>
      <c r="L705" s="19"/>
      <c r="M705" s="19"/>
      <c r="N705" s="19"/>
      <c r="O705" s="19"/>
      <c r="P705" s="19"/>
      <c r="Q705" s="22" t="str">
        <f aca="false">IF($C705="","",IF($P705&lt;&gt;"",$P705,IF(AND(ISNUMBER($K705),ISNUMBER($M705),ISNUMBER($N705)),IF($O705="Lower is worse",IF($K705&lt;=$N705,"Danger",IF($K705&lt;=$M705,"Alert","OK")),IF($K705&gt;=$N705,"Danger",IF($K705&gt;=$M705,"Alert","OK"))),"Not set")))</f>
        <v/>
      </c>
      <c r="R705" s="22" t="str">
        <f aca="false">IF(OR($Q705="",$Q705="Not set"),"",MATCH($Q705,Lists!$F$2:$F$4,0)-1)</f>
        <v/>
      </c>
      <c r="S705" s="6"/>
      <c r="T705" s="6"/>
      <c r="U705" s="22" t="str">
        <f aca="false">IF(OR($Q705="",$Q705="OK",$Q705="Not set",NOT(ISNUMBER($G705))),"",ROUND($G705*IF($Q705="Danger",Lists!$M$15,Lists!$M$16),0))</f>
        <v/>
      </c>
      <c r="V705" s="22" t="str">
        <f aca="false">IF($U705="","",IF(OR($Q705="Danger",$U705&gt;=Lists!$M$10),"P1",IF($U705&gt;=Lists!$M$11,"P2","P3")))</f>
        <v/>
      </c>
      <c r="W705" s="24" t="str">
        <f aca="false">IF(OR($V705="",$B705=""),"",$B705+INDEX(Lists!$N$10:$N$12,MATCH($V705,Lists!$L$10:$L$12,0)))</f>
        <v/>
      </c>
      <c r="X705" s="19"/>
      <c r="Y705" s="19"/>
      <c r="Z705" s="19"/>
      <c r="AA705" s="21"/>
      <c r="AB705" s="19"/>
      <c r="AC705" s="22" t="str">
        <f aca="true">IF(OR($U705="",$B705=""),"",IF($AA705&lt;&gt;"",$AA705-$B705,TODAY()-$B705))</f>
        <v/>
      </c>
      <c r="AD705" s="22" t="str">
        <f aca="true">IF($W705="","",IF($Y705="Closed",IF($AA705="","Closed",IF($AA705&lt;=$W705,"Closed on time","Closed late")),IF(TODAY()&gt;$W705,"Overdue","Within time")))</f>
        <v/>
      </c>
      <c r="AE705" s="6"/>
      <c r="AF705" s="19"/>
      <c r="AG705" s="19"/>
      <c r="AH705" s="19"/>
      <c r="AI705" s="19"/>
      <c r="AJ705" s="19"/>
    </row>
    <row r="706" customFormat="false" ht="15" hidden="false" customHeight="false" outlineLevel="0" collapsed="false">
      <c r="A706" s="22" t="str">
        <f aca="false">IF($C706="","","R"&amp;TEXT(ROW()-4,"00000"))</f>
        <v/>
      </c>
      <c r="B706" s="21"/>
      <c r="C706" s="19"/>
      <c r="D706" s="22" t="str">
        <f aca="false">IF($C706="","",IFERROR(INDEX(Asset_Register!$C$5:$C$1000,MATCH($C706,Asset_Register!$A$5:$A$1000,0)),"Not in register"))</f>
        <v/>
      </c>
      <c r="E706" s="22" t="str">
        <f aca="false">IF($C706="","",IFERROR(INDEX(Asset_Register!$D$5:$D$1000,MATCH($C706,Asset_Register!$A$5:$A$1000,0)),"Not in register"))</f>
        <v/>
      </c>
      <c r="F706" s="22" t="str">
        <f aca="false">IF($C706="","",IFERROR(INDEX(Asset_Register!$R$5:$R$1000,MATCH($C706,Asset_Register!$A$5:$A$1000,0)),"Not in register"))</f>
        <v/>
      </c>
      <c r="G706" s="22" t="str">
        <f aca="false">IF($C706="","",IFERROR(INDEX(Asset_Register!$Q$5:$Q$1000,MATCH($C706,Asset_Register!$A$5:$A$1000,0)),"Not in register"))</f>
        <v/>
      </c>
      <c r="H706" s="19"/>
      <c r="I706" s="19"/>
      <c r="J706" s="6"/>
      <c r="K706" s="19"/>
      <c r="L706" s="19"/>
      <c r="M706" s="19"/>
      <c r="N706" s="19"/>
      <c r="O706" s="19"/>
      <c r="P706" s="19"/>
      <c r="Q706" s="22" t="str">
        <f aca="false">IF($C706="","",IF($P706&lt;&gt;"",$P706,IF(AND(ISNUMBER($K706),ISNUMBER($M706),ISNUMBER($N706)),IF($O706="Lower is worse",IF($K706&lt;=$N706,"Danger",IF($K706&lt;=$M706,"Alert","OK")),IF($K706&gt;=$N706,"Danger",IF($K706&gt;=$M706,"Alert","OK"))),"Not set")))</f>
        <v/>
      </c>
      <c r="R706" s="22" t="str">
        <f aca="false">IF(OR($Q706="",$Q706="Not set"),"",MATCH($Q706,Lists!$F$2:$F$4,0)-1)</f>
        <v/>
      </c>
      <c r="S706" s="6"/>
      <c r="T706" s="6"/>
      <c r="U706" s="22" t="str">
        <f aca="false">IF(OR($Q706="",$Q706="OK",$Q706="Not set",NOT(ISNUMBER($G706))),"",ROUND($G706*IF($Q706="Danger",Lists!$M$15,Lists!$M$16),0))</f>
        <v/>
      </c>
      <c r="V706" s="22" t="str">
        <f aca="false">IF($U706="","",IF(OR($Q706="Danger",$U706&gt;=Lists!$M$10),"P1",IF($U706&gt;=Lists!$M$11,"P2","P3")))</f>
        <v/>
      </c>
      <c r="W706" s="24" t="str">
        <f aca="false">IF(OR($V706="",$B706=""),"",$B706+INDEX(Lists!$N$10:$N$12,MATCH($V706,Lists!$L$10:$L$12,0)))</f>
        <v/>
      </c>
      <c r="X706" s="19"/>
      <c r="Y706" s="19"/>
      <c r="Z706" s="19"/>
      <c r="AA706" s="21"/>
      <c r="AB706" s="19"/>
      <c r="AC706" s="22" t="str">
        <f aca="true">IF(OR($U706="",$B706=""),"",IF($AA706&lt;&gt;"",$AA706-$B706,TODAY()-$B706))</f>
        <v/>
      </c>
      <c r="AD706" s="22" t="str">
        <f aca="true">IF($W706="","",IF($Y706="Closed",IF($AA706="","Closed",IF($AA706&lt;=$W706,"Closed on time","Closed late")),IF(TODAY()&gt;$W706,"Overdue","Within time")))</f>
        <v/>
      </c>
      <c r="AE706" s="6"/>
      <c r="AF706" s="19"/>
      <c r="AG706" s="19"/>
      <c r="AH706" s="19"/>
      <c r="AI706" s="19"/>
      <c r="AJ706" s="19"/>
    </row>
    <row r="707" customFormat="false" ht="15" hidden="false" customHeight="false" outlineLevel="0" collapsed="false">
      <c r="A707" s="22" t="str">
        <f aca="false">IF($C707="","","R"&amp;TEXT(ROW()-4,"00000"))</f>
        <v/>
      </c>
      <c r="B707" s="21"/>
      <c r="C707" s="19"/>
      <c r="D707" s="22" t="str">
        <f aca="false">IF($C707="","",IFERROR(INDEX(Asset_Register!$C$5:$C$1000,MATCH($C707,Asset_Register!$A$5:$A$1000,0)),"Not in register"))</f>
        <v/>
      </c>
      <c r="E707" s="22" t="str">
        <f aca="false">IF($C707="","",IFERROR(INDEX(Asset_Register!$D$5:$D$1000,MATCH($C707,Asset_Register!$A$5:$A$1000,0)),"Not in register"))</f>
        <v/>
      </c>
      <c r="F707" s="22" t="str">
        <f aca="false">IF($C707="","",IFERROR(INDEX(Asset_Register!$R$5:$R$1000,MATCH($C707,Asset_Register!$A$5:$A$1000,0)),"Not in register"))</f>
        <v/>
      </c>
      <c r="G707" s="22" t="str">
        <f aca="false">IF($C707="","",IFERROR(INDEX(Asset_Register!$Q$5:$Q$1000,MATCH($C707,Asset_Register!$A$5:$A$1000,0)),"Not in register"))</f>
        <v/>
      </c>
      <c r="H707" s="19"/>
      <c r="I707" s="19"/>
      <c r="J707" s="6"/>
      <c r="K707" s="19"/>
      <c r="L707" s="19"/>
      <c r="M707" s="19"/>
      <c r="N707" s="19"/>
      <c r="O707" s="19"/>
      <c r="P707" s="19"/>
      <c r="Q707" s="22" t="str">
        <f aca="false">IF($C707="","",IF($P707&lt;&gt;"",$P707,IF(AND(ISNUMBER($K707),ISNUMBER($M707),ISNUMBER($N707)),IF($O707="Lower is worse",IF($K707&lt;=$N707,"Danger",IF($K707&lt;=$M707,"Alert","OK")),IF($K707&gt;=$N707,"Danger",IF($K707&gt;=$M707,"Alert","OK"))),"Not set")))</f>
        <v/>
      </c>
      <c r="R707" s="22" t="str">
        <f aca="false">IF(OR($Q707="",$Q707="Not set"),"",MATCH($Q707,Lists!$F$2:$F$4,0)-1)</f>
        <v/>
      </c>
      <c r="S707" s="6"/>
      <c r="T707" s="6"/>
      <c r="U707" s="22" t="str">
        <f aca="false">IF(OR($Q707="",$Q707="OK",$Q707="Not set",NOT(ISNUMBER($G707))),"",ROUND($G707*IF($Q707="Danger",Lists!$M$15,Lists!$M$16),0))</f>
        <v/>
      </c>
      <c r="V707" s="22" t="str">
        <f aca="false">IF($U707="","",IF(OR($Q707="Danger",$U707&gt;=Lists!$M$10),"P1",IF($U707&gt;=Lists!$M$11,"P2","P3")))</f>
        <v/>
      </c>
      <c r="W707" s="24" t="str">
        <f aca="false">IF(OR($V707="",$B707=""),"",$B707+INDEX(Lists!$N$10:$N$12,MATCH($V707,Lists!$L$10:$L$12,0)))</f>
        <v/>
      </c>
      <c r="X707" s="19"/>
      <c r="Y707" s="19"/>
      <c r="Z707" s="19"/>
      <c r="AA707" s="21"/>
      <c r="AB707" s="19"/>
      <c r="AC707" s="22" t="str">
        <f aca="true">IF(OR($U707="",$B707=""),"",IF($AA707&lt;&gt;"",$AA707-$B707,TODAY()-$B707))</f>
        <v/>
      </c>
      <c r="AD707" s="22" t="str">
        <f aca="true">IF($W707="","",IF($Y707="Closed",IF($AA707="","Closed",IF($AA707&lt;=$W707,"Closed on time","Closed late")),IF(TODAY()&gt;$W707,"Overdue","Within time")))</f>
        <v/>
      </c>
      <c r="AE707" s="6"/>
      <c r="AF707" s="19"/>
      <c r="AG707" s="19"/>
      <c r="AH707" s="19"/>
      <c r="AI707" s="19"/>
      <c r="AJ707" s="19"/>
    </row>
    <row r="708" customFormat="false" ht="15" hidden="false" customHeight="false" outlineLevel="0" collapsed="false">
      <c r="A708" s="22" t="str">
        <f aca="false">IF($C708="","","R"&amp;TEXT(ROW()-4,"00000"))</f>
        <v/>
      </c>
      <c r="B708" s="21"/>
      <c r="C708" s="19"/>
      <c r="D708" s="22" t="str">
        <f aca="false">IF($C708="","",IFERROR(INDEX(Asset_Register!$C$5:$C$1000,MATCH($C708,Asset_Register!$A$5:$A$1000,0)),"Not in register"))</f>
        <v/>
      </c>
      <c r="E708" s="22" t="str">
        <f aca="false">IF($C708="","",IFERROR(INDEX(Asset_Register!$D$5:$D$1000,MATCH($C708,Asset_Register!$A$5:$A$1000,0)),"Not in register"))</f>
        <v/>
      </c>
      <c r="F708" s="22" t="str">
        <f aca="false">IF($C708="","",IFERROR(INDEX(Asset_Register!$R$5:$R$1000,MATCH($C708,Asset_Register!$A$5:$A$1000,0)),"Not in register"))</f>
        <v/>
      </c>
      <c r="G708" s="22" t="str">
        <f aca="false">IF($C708="","",IFERROR(INDEX(Asset_Register!$Q$5:$Q$1000,MATCH($C708,Asset_Register!$A$5:$A$1000,0)),"Not in register"))</f>
        <v/>
      </c>
      <c r="H708" s="19"/>
      <c r="I708" s="19"/>
      <c r="J708" s="6"/>
      <c r="K708" s="19"/>
      <c r="L708" s="19"/>
      <c r="M708" s="19"/>
      <c r="N708" s="19"/>
      <c r="O708" s="19"/>
      <c r="P708" s="19"/>
      <c r="Q708" s="22" t="str">
        <f aca="false">IF($C708="","",IF($P708&lt;&gt;"",$P708,IF(AND(ISNUMBER($K708),ISNUMBER($M708),ISNUMBER($N708)),IF($O708="Lower is worse",IF($K708&lt;=$N708,"Danger",IF($K708&lt;=$M708,"Alert","OK")),IF($K708&gt;=$N708,"Danger",IF($K708&gt;=$M708,"Alert","OK"))),"Not set")))</f>
        <v/>
      </c>
      <c r="R708" s="22" t="str">
        <f aca="false">IF(OR($Q708="",$Q708="Not set"),"",MATCH($Q708,Lists!$F$2:$F$4,0)-1)</f>
        <v/>
      </c>
      <c r="S708" s="6"/>
      <c r="T708" s="6"/>
      <c r="U708" s="22" t="str">
        <f aca="false">IF(OR($Q708="",$Q708="OK",$Q708="Not set",NOT(ISNUMBER($G708))),"",ROUND($G708*IF($Q708="Danger",Lists!$M$15,Lists!$M$16),0))</f>
        <v/>
      </c>
      <c r="V708" s="22" t="str">
        <f aca="false">IF($U708="","",IF(OR($Q708="Danger",$U708&gt;=Lists!$M$10),"P1",IF($U708&gt;=Lists!$M$11,"P2","P3")))</f>
        <v/>
      </c>
      <c r="W708" s="24" t="str">
        <f aca="false">IF(OR($V708="",$B708=""),"",$B708+INDEX(Lists!$N$10:$N$12,MATCH($V708,Lists!$L$10:$L$12,0)))</f>
        <v/>
      </c>
      <c r="X708" s="19"/>
      <c r="Y708" s="19"/>
      <c r="Z708" s="19"/>
      <c r="AA708" s="21"/>
      <c r="AB708" s="19"/>
      <c r="AC708" s="22" t="str">
        <f aca="true">IF(OR($U708="",$B708=""),"",IF($AA708&lt;&gt;"",$AA708-$B708,TODAY()-$B708))</f>
        <v/>
      </c>
      <c r="AD708" s="22" t="str">
        <f aca="true">IF($W708="","",IF($Y708="Closed",IF($AA708="","Closed",IF($AA708&lt;=$W708,"Closed on time","Closed late")),IF(TODAY()&gt;$W708,"Overdue","Within time")))</f>
        <v/>
      </c>
      <c r="AE708" s="6"/>
      <c r="AF708" s="19"/>
      <c r="AG708" s="19"/>
      <c r="AH708" s="19"/>
      <c r="AI708" s="19"/>
      <c r="AJ708" s="19"/>
    </row>
    <row r="709" customFormat="false" ht="15" hidden="false" customHeight="false" outlineLevel="0" collapsed="false">
      <c r="A709" s="22" t="str">
        <f aca="false">IF($C709="","","R"&amp;TEXT(ROW()-4,"00000"))</f>
        <v/>
      </c>
      <c r="B709" s="21"/>
      <c r="C709" s="19"/>
      <c r="D709" s="22" t="str">
        <f aca="false">IF($C709="","",IFERROR(INDEX(Asset_Register!$C$5:$C$1000,MATCH($C709,Asset_Register!$A$5:$A$1000,0)),"Not in register"))</f>
        <v/>
      </c>
      <c r="E709" s="22" t="str">
        <f aca="false">IF($C709="","",IFERROR(INDEX(Asset_Register!$D$5:$D$1000,MATCH($C709,Asset_Register!$A$5:$A$1000,0)),"Not in register"))</f>
        <v/>
      </c>
      <c r="F709" s="22" t="str">
        <f aca="false">IF($C709="","",IFERROR(INDEX(Asset_Register!$R$5:$R$1000,MATCH($C709,Asset_Register!$A$5:$A$1000,0)),"Not in register"))</f>
        <v/>
      </c>
      <c r="G709" s="22" t="str">
        <f aca="false">IF($C709="","",IFERROR(INDEX(Asset_Register!$Q$5:$Q$1000,MATCH($C709,Asset_Register!$A$5:$A$1000,0)),"Not in register"))</f>
        <v/>
      </c>
      <c r="H709" s="19"/>
      <c r="I709" s="19"/>
      <c r="J709" s="6"/>
      <c r="K709" s="19"/>
      <c r="L709" s="19"/>
      <c r="M709" s="19"/>
      <c r="N709" s="19"/>
      <c r="O709" s="19"/>
      <c r="P709" s="19"/>
      <c r="Q709" s="22" t="str">
        <f aca="false">IF($C709="","",IF($P709&lt;&gt;"",$P709,IF(AND(ISNUMBER($K709),ISNUMBER($M709),ISNUMBER($N709)),IF($O709="Lower is worse",IF($K709&lt;=$N709,"Danger",IF($K709&lt;=$M709,"Alert","OK")),IF($K709&gt;=$N709,"Danger",IF($K709&gt;=$M709,"Alert","OK"))),"Not set")))</f>
        <v/>
      </c>
      <c r="R709" s="22" t="str">
        <f aca="false">IF(OR($Q709="",$Q709="Not set"),"",MATCH($Q709,Lists!$F$2:$F$4,0)-1)</f>
        <v/>
      </c>
      <c r="S709" s="6"/>
      <c r="T709" s="6"/>
      <c r="U709" s="22" t="str">
        <f aca="false">IF(OR($Q709="",$Q709="OK",$Q709="Not set",NOT(ISNUMBER($G709))),"",ROUND($G709*IF($Q709="Danger",Lists!$M$15,Lists!$M$16),0))</f>
        <v/>
      </c>
      <c r="V709" s="22" t="str">
        <f aca="false">IF($U709="","",IF(OR($Q709="Danger",$U709&gt;=Lists!$M$10),"P1",IF($U709&gt;=Lists!$M$11,"P2","P3")))</f>
        <v/>
      </c>
      <c r="W709" s="24" t="str">
        <f aca="false">IF(OR($V709="",$B709=""),"",$B709+INDEX(Lists!$N$10:$N$12,MATCH($V709,Lists!$L$10:$L$12,0)))</f>
        <v/>
      </c>
      <c r="X709" s="19"/>
      <c r="Y709" s="19"/>
      <c r="Z709" s="19"/>
      <c r="AA709" s="21"/>
      <c r="AB709" s="19"/>
      <c r="AC709" s="22" t="str">
        <f aca="true">IF(OR($U709="",$B709=""),"",IF($AA709&lt;&gt;"",$AA709-$B709,TODAY()-$B709))</f>
        <v/>
      </c>
      <c r="AD709" s="22" t="str">
        <f aca="true">IF($W709="","",IF($Y709="Closed",IF($AA709="","Closed",IF($AA709&lt;=$W709,"Closed on time","Closed late")),IF(TODAY()&gt;$W709,"Overdue","Within time")))</f>
        <v/>
      </c>
      <c r="AE709" s="6"/>
      <c r="AF709" s="19"/>
      <c r="AG709" s="19"/>
      <c r="AH709" s="19"/>
      <c r="AI709" s="19"/>
      <c r="AJ709" s="19"/>
    </row>
    <row r="710" customFormat="false" ht="15" hidden="false" customHeight="false" outlineLevel="0" collapsed="false">
      <c r="A710" s="22" t="str">
        <f aca="false">IF($C710="","","R"&amp;TEXT(ROW()-4,"00000"))</f>
        <v/>
      </c>
      <c r="B710" s="21"/>
      <c r="C710" s="19"/>
      <c r="D710" s="22" t="str">
        <f aca="false">IF($C710="","",IFERROR(INDEX(Asset_Register!$C$5:$C$1000,MATCH($C710,Asset_Register!$A$5:$A$1000,0)),"Not in register"))</f>
        <v/>
      </c>
      <c r="E710" s="22" t="str">
        <f aca="false">IF($C710="","",IFERROR(INDEX(Asset_Register!$D$5:$D$1000,MATCH($C710,Asset_Register!$A$5:$A$1000,0)),"Not in register"))</f>
        <v/>
      </c>
      <c r="F710" s="22" t="str">
        <f aca="false">IF($C710="","",IFERROR(INDEX(Asset_Register!$R$5:$R$1000,MATCH($C710,Asset_Register!$A$5:$A$1000,0)),"Not in register"))</f>
        <v/>
      </c>
      <c r="G710" s="22" t="str">
        <f aca="false">IF($C710="","",IFERROR(INDEX(Asset_Register!$Q$5:$Q$1000,MATCH($C710,Asset_Register!$A$5:$A$1000,0)),"Not in register"))</f>
        <v/>
      </c>
      <c r="H710" s="19"/>
      <c r="I710" s="19"/>
      <c r="J710" s="6"/>
      <c r="K710" s="19"/>
      <c r="L710" s="19"/>
      <c r="M710" s="19"/>
      <c r="N710" s="19"/>
      <c r="O710" s="19"/>
      <c r="P710" s="19"/>
      <c r="Q710" s="22" t="str">
        <f aca="false">IF($C710="","",IF($P710&lt;&gt;"",$P710,IF(AND(ISNUMBER($K710),ISNUMBER($M710),ISNUMBER($N710)),IF($O710="Lower is worse",IF($K710&lt;=$N710,"Danger",IF($K710&lt;=$M710,"Alert","OK")),IF($K710&gt;=$N710,"Danger",IF($K710&gt;=$M710,"Alert","OK"))),"Not set")))</f>
        <v/>
      </c>
      <c r="R710" s="22" t="str">
        <f aca="false">IF(OR($Q710="",$Q710="Not set"),"",MATCH($Q710,Lists!$F$2:$F$4,0)-1)</f>
        <v/>
      </c>
      <c r="S710" s="6"/>
      <c r="T710" s="6"/>
      <c r="U710" s="22" t="str">
        <f aca="false">IF(OR($Q710="",$Q710="OK",$Q710="Not set",NOT(ISNUMBER($G710))),"",ROUND($G710*IF($Q710="Danger",Lists!$M$15,Lists!$M$16),0))</f>
        <v/>
      </c>
      <c r="V710" s="22" t="str">
        <f aca="false">IF($U710="","",IF(OR($Q710="Danger",$U710&gt;=Lists!$M$10),"P1",IF($U710&gt;=Lists!$M$11,"P2","P3")))</f>
        <v/>
      </c>
      <c r="W710" s="24" t="str">
        <f aca="false">IF(OR($V710="",$B710=""),"",$B710+INDEX(Lists!$N$10:$N$12,MATCH($V710,Lists!$L$10:$L$12,0)))</f>
        <v/>
      </c>
      <c r="X710" s="19"/>
      <c r="Y710" s="19"/>
      <c r="Z710" s="19"/>
      <c r="AA710" s="21"/>
      <c r="AB710" s="19"/>
      <c r="AC710" s="22" t="str">
        <f aca="true">IF(OR($U710="",$B710=""),"",IF($AA710&lt;&gt;"",$AA710-$B710,TODAY()-$B710))</f>
        <v/>
      </c>
      <c r="AD710" s="22" t="str">
        <f aca="true">IF($W710="","",IF($Y710="Closed",IF($AA710="","Closed",IF($AA710&lt;=$W710,"Closed on time","Closed late")),IF(TODAY()&gt;$W710,"Overdue","Within time")))</f>
        <v/>
      </c>
      <c r="AE710" s="6"/>
      <c r="AF710" s="19"/>
      <c r="AG710" s="19"/>
      <c r="AH710" s="19"/>
      <c r="AI710" s="19"/>
      <c r="AJ710" s="19"/>
    </row>
    <row r="711" customFormat="false" ht="15" hidden="false" customHeight="false" outlineLevel="0" collapsed="false">
      <c r="A711" s="22" t="str">
        <f aca="false">IF($C711="","","R"&amp;TEXT(ROW()-4,"00000"))</f>
        <v/>
      </c>
      <c r="B711" s="21"/>
      <c r="C711" s="19"/>
      <c r="D711" s="22" t="str">
        <f aca="false">IF($C711="","",IFERROR(INDEX(Asset_Register!$C$5:$C$1000,MATCH($C711,Asset_Register!$A$5:$A$1000,0)),"Not in register"))</f>
        <v/>
      </c>
      <c r="E711" s="22" t="str">
        <f aca="false">IF($C711="","",IFERROR(INDEX(Asset_Register!$D$5:$D$1000,MATCH($C711,Asset_Register!$A$5:$A$1000,0)),"Not in register"))</f>
        <v/>
      </c>
      <c r="F711" s="22" t="str">
        <f aca="false">IF($C711="","",IFERROR(INDEX(Asset_Register!$R$5:$R$1000,MATCH($C711,Asset_Register!$A$5:$A$1000,0)),"Not in register"))</f>
        <v/>
      </c>
      <c r="G711" s="22" t="str">
        <f aca="false">IF($C711="","",IFERROR(INDEX(Asset_Register!$Q$5:$Q$1000,MATCH($C711,Asset_Register!$A$5:$A$1000,0)),"Not in register"))</f>
        <v/>
      </c>
      <c r="H711" s="19"/>
      <c r="I711" s="19"/>
      <c r="J711" s="6"/>
      <c r="K711" s="19"/>
      <c r="L711" s="19"/>
      <c r="M711" s="19"/>
      <c r="N711" s="19"/>
      <c r="O711" s="19"/>
      <c r="P711" s="19"/>
      <c r="Q711" s="22" t="str">
        <f aca="false">IF($C711="","",IF($P711&lt;&gt;"",$P711,IF(AND(ISNUMBER($K711),ISNUMBER($M711),ISNUMBER($N711)),IF($O711="Lower is worse",IF($K711&lt;=$N711,"Danger",IF($K711&lt;=$M711,"Alert","OK")),IF($K711&gt;=$N711,"Danger",IF($K711&gt;=$M711,"Alert","OK"))),"Not set")))</f>
        <v/>
      </c>
      <c r="R711" s="22" t="str">
        <f aca="false">IF(OR($Q711="",$Q711="Not set"),"",MATCH($Q711,Lists!$F$2:$F$4,0)-1)</f>
        <v/>
      </c>
      <c r="S711" s="6"/>
      <c r="T711" s="6"/>
      <c r="U711" s="22" t="str">
        <f aca="false">IF(OR($Q711="",$Q711="OK",$Q711="Not set",NOT(ISNUMBER($G711))),"",ROUND($G711*IF($Q711="Danger",Lists!$M$15,Lists!$M$16),0))</f>
        <v/>
      </c>
      <c r="V711" s="22" t="str">
        <f aca="false">IF($U711="","",IF(OR($Q711="Danger",$U711&gt;=Lists!$M$10),"P1",IF($U711&gt;=Lists!$M$11,"P2","P3")))</f>
        <v/>
      </c>
      <c r="W711" s="24" t="str">
        <f aca="false">IF(OR($V711="",$B711=""),"",$B711+INDEX(Lists!$N$10:$N$12,MATCH($V711,Lists!$L$10:$L$12,0)))</f>
        <v/>
      </c>
      <c r="X711" s="19"/>
      <c r="Y711" s="19"/>
      <c r="Z711" s="19"/>
      <c r="AA711" s="21"/>
      <c r="AB711" s="19"/>
      <c r="AC711" s="22" t="str">
        <f aca="true">IF(OR($U711="",$B711=""),"",IF($AA711&lt;&gt;"",$AA711-$B711,TODAY()-$B711))</f>
        <v/>
      </c>
      <c r="AD711" s="22" t="str">
        <f aca="true">IF($W711="","",IF($Y711="Closed",IF($AA711="","Closed",IF($AA711&lt;=$W711,"Closed on time","Closed late")),IF(TODAY()&gt;$W711,"Overdue","Within time")))</f>
        <v/>
      </c>
      <c r="AE711" s="6"/>
      <c r="AF711" s="19"/>
      <c r="AG711" s="19"/>
      <c r="AH711" s="19"/>
      <c r="AI711" s="19"/>
      <c r="AJ711" s="19"/>
    </row>
    <row r="712" customFormat="false" ht="15" hidden="false" customHeight="false" outlineLevel="0" collapsed="false">
      <c r="A712" s="22" t="str">
        <f aca="false">IF($C712="","","R"&amp;TEXT(ROW()-4,"00000"))</f>
        <v/>
      </c>
      <c r="B712" s="21"/>
      <c r="C712" s="19"/>
      <c r="D712" s="22" t="str">
        <f aca="false">IF($C712="","",IFERROR(INDEX(Asset_Register!$C$5:$C$1000,MATCH($C712,Asset_Register!$A$5:$A$1000,0)),"Not in register"))</f>
        <v/>
      </c>
      <c r="E712" s="22" t="str">
        <f aca="false">IF($C712="","",IFERROR(INDEX(Asset_Register!$D$5:$D$1000,MATCH($C712,Asset_Register!$A$5:$A$1000,0)),"Not in register"))</f>
        <v/>
      </c>
      <c r="F712" s="22" t="str">
        <f aca="false">IF($C712="","",IFERROR(INDEX(Asset_Register!$R$5:$R$1000,MATCH($C712,Asset_Register!$A$5:$A$1000,0)),"Not in register"))</f>
        <v/>
      </c>
      <c r="G712" s="22" t="str">
        <f aca="false">IF($C712="","",IFERROR(INDEX(Asset_Register!$Q$5:$Q$1000,MATCH($C712,Asset_Register!$A$5:$A$1000,0)),"Not in register"))</f>
        <v/>
      </c>
      <c r="H712" s="19"/>
      <c r="I712" s="19"/>
      <c r="J712" s="6"/>
      <c r="K712" s="19"/>
      <c r="L712" s="19"/>
      <c r="M712" s="19"/>
      <c r="N712" s="19"/>
      <c r="O712" s="19"/>
      <c r="P712" s="19"/>
      <c r="Q712" s="22" t="str">
        <f aca="false">IF($C712="","",IF($P712&lt;&gt;"",$P712,IF(AND(ISNUMBER($K712),ISNUMBER($M712),ISNUMBER($N712)),IF($O712="Lower is worse",IF($K712&lt;=$N712,"Danger",IF($K712&lt;=$M712,"Alert","OK")),IF($K712&gt;=$N712,"Danger",IF($K712&gt;=$M712,"Alert","OK"))),"Not set")))</f>
        <v/>
      </c>
      <c r="R712" s="22" t="str">
        <f aca="false">IF(OR($Q712="",$Q712="Not set"),"",MATCH($Q712,Lists!$F$2:$F$4,0)-1)</f>
        <v/>
      </c>
      <c r="S712" s="6"/>
      <c r="T712" s="6"/>
      <c r="U712" s="22" t="str">
        <f aca="false">IF(OR($Q712="",$Q712="OK",$Q712="Not set",NOT(ISNUMBER($G712))),"",ROUND($G712*IF($Q712="Danger",Lists!$M$15,Lists!$M$16),0))</f>
        <v/>
      </c>
      <c r="V712" s="22" t="str">
        <f aca="false">IF($U712="","",IF(OR($Q712="Danger",$U712&gt;=Lists!$M$10),"P1",IF($U712&gt;=Lists!$M$11,"P2","P3")))</f>
        <v/>
      </c>
      <c r="W712" s="24" t="str">
        <f aca="false">IF(OR($V712="",$B712=""),"",$B712+INDEX(Lists!$N$10:$N$12,MATCH($V712,Lists!$L$10:$L$12,0)))</f>
        <v/>
      </c>
      <c r="X712" s="19"/>
      <c r="Y712" s="19"/>
      <c r="Z712" s="19"/>
      <c r="AA712" s="21"/>
      <c r="AB712" s="19"/>
      <c r="AC712" s="22" t="str">
        <f aca="true">IF(OR($U712="",$B712=""),"",IF($AA712&lt;&gt;"",$AA712-$B712,TODAY()-$B712))</f>
        <v/>
      </c>
      <c r="AD712" s="22" t="str">
        <f aca="true">IF($W712="","",IF($Y712="Closed",IF($AA712="","Closed",IF($AA712&lt;=$W712,"Closed on time","Closed late")),IF(TODAY()&gt;$W712,"Overdue","Within time")))</f>
        <v/>
      </c>
      <c r="AE712" s="6"/>
      <c r="AF712" s="19"/>
      <c r="AG712" s="19"/>
      <c r="AH712" s="19"/>
      <c r="AI712" s="19"/>
      <c r="AJ712" s="19"/>
    </row>
    <row r="713" customFormat="false" ht="15" hidden="false" customHeight="false" outlineLevel="0" collapsed="false">
      <c r="A713" s="22" t="str">
        <f aca="false">IF($C713="","","R"&amp;TEXT(ROW()-4,"00000"))</f>
        <v/>
      </c>
      <c r="B713" s="21"/>
      <c r="C713" s="19"/>
      <c r="D713" s="22" t="str">
        <f aca="false">IF($C713="","",IFERROR(INDEX(Asset_Register!$C$5:$C$1000,MATCH($C713,Asset_Register!$A$5:$A$1000,0)),"Not in register"))</f>
        <v/>
      </c>
      <c r="E713" s="22" t="str">
        <f aca="false">IF($C713="","",IFERROR(INDEX(Asset_Register!$D$5:$D$1000,MATCH($C713,Asset_Register!$A$5:$A$1000,0)),"Not in register"))</f>
        <v/>
      </c>
      <c r="F713" s="22" t="str">
        <f aca="false">IF($C713="","",IFERROR(INDEX(Asset_Register!$R$5:$R$1000,MATCH($C713,Asset_Register!$A$5:$A$1000,0)),"Not in register"))</f>
        <v/>
      </c>
      <c r="G713" s="22" t="str">
        <f aca="false">IF($C713="","",IFERROR(INDEX(Asset_Register!$Q$5:$Q$1000,MATCH($C713,Asset_Register!$A$5:$A$1000,0)),"Not in register"))</f>
        <v/>
      </c>
      <c r="H713" s="19"/>
      <c r="I713" s="19"/>
      <c r="J713" s="6"/>
      <c r="K713" s="19"/>
      <c r="L713" s="19"/>
      <c r="M713" s="19"/>
      <c r="N713" s="19"/>
      <c r="O713" s="19"/>
      <c r="P713" s="19"/>
      <c r="Q713" s="22" t="str">
        <f aca="false">IF($C713="","",IF($P713&lt;&gt;"",$P713,IF(AND(ISNUMBER($K713),ISNUMBER($M713),ISNUMBER($N713)),IF($O713="Lower is worse",IF($K713&lt;=$N713,"Danger",IF($K713&lt;=$M713,"Alert","OK")),IF($K713&gt;=$N713,"Danger",IF($K713&gt;=$M713,"Alert","OK"))),"Not set")))</f>
        <v/>
      </c>
      <c r="R713" s="22" t="str">
        <f aca="false">IF(OR($Q713="",$Q713="Not set"),"",MATCH($Q713,Lists!$F$2:$F$4,0)-1)</f>
        <v/>
      </c>
      <c r="S713" s="6"/>
      <c r="T713" s="6"/>
      <c r="U713" s="22" t="str">
        <f aca="false">IF(OR($Q713="",$Q713="OK",$Q713="Not set",NOT(ISNUMBER($G713))),"",ROUND($G713*IF($Q713="Danger",Lists!$M$15,Lists!$M$16),0))</f>
        <v/>
      </c>
      <c r="V713" s="22" t="str">
        <f aca="false">IF($U713="","",IF(OR($Q713="Danger",$U713&gt;=Lists!$M$10),"P1",IF($U713&gt;=Lists!$M$11,"P2","P3")))</f>
        <v/>
      </c>
      <c r="W713" s="24" t="str">
        <f aca="false">IF(OR($V713="",$B713=""),"",$B713+INDEX(Lists!$N$10:$N$12,MATCH($V713,Lists!$L$10:$L$12,0)))</f>
        <v/>
      </c>
      <c r="X713" s="19"/>
      <c r="Y713" s="19"/>
      <c r="Z713" s="19"/>
      <c r="AA713" s="21"/>
      <c r="AB713" s="19"/>
      <c r="AC713" s="22" t="str">
        <f aca="true">IF(OR($U713="",$B713=""),"",IF($AA713&lt;&gt;"",$AA713-$B713,TODAY()-$B713))</f>
        <v/>
      </c>
      <c r="AD713" s="22" t="str">
        <f aca="true">IF($W713="","",IF($Y713="Closed",IF($AA713="","Closed",IF($AA713&lt;=$W713,"Closed on time","Closed late")),IF(TODAY()&gt;$W713,"Overdue","Within time")))</f>
        <v/>
      </c>
      <c r="AE713" s="6"/>
      <c r="AF713" s="19"/>
      <c r="AG713" s="19"/>
      <c r="AH713" s="19"/>
      <c r="AI713" s="19"/>
      <c r="AJ713" s="19"/>
    </row>
    <row r="714" customFormat="false" ht="15" hidden="false" customHeight="false" outlineLevel="0" collapsed="false">
      <c r="A714" s="22" t="str">
        <f aca="false">IF($C714="","","R"&amp;TEXT(ROW()-4,"00000"))</f>
        <v/>
      </c>
      <c r="B714" s="21"/>
      <c r="C714" s="19"/>
      <c r="D714" s="22" t="str">
        <f aca="false">IF($C714="","",IFERROR(INDEX(Asset_Register!$C$5:$C$1000,MATCH($C714,Asset_Register!$A$5:$A$1000,0)),"Not in register"))</f>
        <v/>
      </c>
      <c r="E714" s="22" t="str">
        <f aca="false">IF($C714="","",IFERROR(INDEX(Asset_Register!$D$5:$D$1000,MATCH($C714,Asset_Register!$A$5:$A$1000,0)),"Not in register"))</f>
        <v/>
      </c>
      <c r="F714" s="22" t="str">
        <f aca="false">IF($C714="","",IFERROR(INDEX(Asset_Register!$R$5:$R$1000,MATCH($C714,Asset_Register!$A$5:$A$1000,0)),"Not in register"))</f>
        <v/>
      </c>
      <c r="G714" s="22" t="str">
        <f aca="false">IF($C714="","",IFERROR(INDEX(Asset_Register!$Q$5:$Q$1000,MATCH($C714,Asset_Register!$A$5:$A$1000,0)),"Not in register"))</f>
        <v/>
      </c>
      <c r="H714" s="19"/>
      <c r="I714" s="19"/>
      <c r="J714" s="6"/>
      <c r="K714" s="19"/>
      <c r="L714" s="19"/>
      <c r="M714" s="19"/>
      <c r="N714" s="19"/>
      <c r="O714" s="19"/>
      <c r="P714" s="19"/>
      <c r="Q714" s="22" t="str">
        <f aca="false">IF($C714="","",IF($P714&lt;&gt;"",$P714,IF(AND(ISNUMBER($K714),ISNUMBER($M714),ISNUMBER($N714)),IF($O714="Lower is worse",IF($K714&lt;=$N714,"Danger",IF($K714&lt;=$M714,"Alert","OK")),IF($K714&gt;=$N714,"Danger",IF($K714&gt;=$M714,"Alert","OK"))),"Not set")))</f>
        <v/>
      </c>
      <c r="R714" s="22" t="str">
        <f aca="false">IF(OR($Q714="",$Q714="Not set"),"",MATCH($Q714,Lists!$F$2:$F$4,0)-1)</f>
        <v/>
      </c>
      <c r="S714" s="6"/>
      <c r="T714" s="6"/>
      <c r="U714" s="22" t="str">
        <f aca="false">IF(OR($Q714="",$Q714="OK",$Q714="Not set",NOT(ISNUMBER($G714))),"",ROUND($G714*IF($Q714="Danger",Lists!$M$15,Lists!$M$16),0))</f>
        <v/>
      </c>
      <c r="V714" s="22" t="str">
        <f aca="false">IF($U714="","",IF(OR($Q714="Danger",$U714&gt;=Lists!$M$10),"P1",IF($U714&gt;=Lists!$M$11,"P2","P3")))</f>
        <v/>
      </c>
      <c r="W714" s="24" t="str">
        <f aca="false">IF(OR($V714="",$B714=""),"",$B714+INDEX(Lists!$N$10:$N$12,MATCH($V714,Lists!$L$10:$L$12,0)))</f>
        <v/>
      </c>
      <c r="X714" s="19"/>
      <c r="Y714" s="19"/>
      <c r="Z714" s="19"/>
      <c r="AA714" s="21"/>
      <c r="AB714" s="19"/>
      <c r="AC714" s="22" t="str">
        <f aca="true">IF(OR($U714="",$B714=""),"",IF($AA714&lt;&gt;"",$AA714-$B714,TODAY()-$B714))</f>
        <v/>
      </c>
      <c r="AD714" s="22" t="str">
        <f aca="true">IF($W714="","",IF($Y714="Closed",IF($AA714="","Closed",IF($AA714&lt;=$W714,"Closed on time","Closed late")),IF(TODAY()&gt;$W714,"Overdue","Within time")))</f>
        <v/>
      </c>
      <c r="AE714" s="6"/>
      <c r="AF714" s="19"/>
      <c r="AG714" s="19"/>
      <c r="AH714" s="19"/>
      <c r="AI714" s="19"/>
      <c r="AJ714" s="19"/>
    </row>
    <row r="715" customFormat="false" ht="15" hidden="false" customHeight="false" outlineLevel="0" collapsed="false">
      <c r="A715" s="22" t="str">
        <f aca="false">IF($C715="","","R"&amp;TEXT(ROW()-4,"00000"))</f>
        <v/>
      </c>
      <c r="B715" s="21"/>
      <c r="C715" s="19"/>
      <c r="D715" s="22" t="str">
        <f aca="false">IF($C715="","",IFERROR(INDEX(Asset_Register!$C$5:$C$1000,MATCH($C715,Asset_Register!$A$5:$A$1000,0)),"Not in register"))</f>
        <v/>
      </c>
      <c r="E715" s="22" t="str">
        <f aca="false">IF($C715="","",IFERROR(INDEX(Asset_Register!$D$5:$D$1000,MATCH($C715,Asset_Register!$A$5:$A$1000,0)),"Not in register"))</f>
        <v/>
      </c>
      <c r="F715" s="22" t="str">
        <f aca="false">IF($C715="","",IFERROR(INDEX(Asset_Register!$R$5:$R$1000,MATCH($C715,Asset_Register!$A$5:$A$1000,0)),"Not in register"))</f>
        <v/>
      </c>
      <c r="G715" s="22" t="str">
        <f aca="false">IF($C715="","",IFERROR(INDEX(Asset_Register!$Q$5:$Q$1000,MATCH($C715,Asset_Register!$A$5:$A$1000,0)),"Not in register"))</f>
        <v/>
      </c>
      <c r="H715" s="19"/>
      <c r="I715" s="19"/>
      <c r="J715" s="6"/>
      <c r="K715" s="19"/>
      <c r="L715" s="19"/>
      <c r="M715" s="19"/>
      <c r="N715" s="19"/>
      <c r="O715" s="19"/>
      <c r="P715" s="19"/>
      <c r="Q715" s="22" t="str">
        <f aca="false">IF($C715="","",IF($P715&lt;&gt;"",$P715,IF(AND(ISNUMBER($K715),ISNUMBER($M715),ISNUMBER($N715)),IF($O715="Lower is worse",IF($K715&lt;=$N715,"Danger",IF($K715&lt;=$M715,"Alert","OK")),IF($K715&gt;=$N715,"Danger",IF($K715&gt;=$M715,"Alert","OK"))),"Not set")))</f>
        <v/>
      </c>
      <c r="R715" s="22" t="str">
        <f aca="false">IF(OR($Q715="",$Q715="Not set"),"",MATCH($Q715,Lists!$F$2:$F$4,0)-1)</f>
        <v/>
      </c>
      <c r="S715" s="6"/>
      <c r="T715" s="6"/>
      <c r="U715" s="22" t="str">
        <f aca="false">IF(OR($Q715="",$Q715="OK",$Q715="Not set",NOT(ISNUMBER($G715))),"",ROUND($G715*IF($Q715="Danger",Lists!$M$15,Lists!$M$16),0))</f>
        <v/>
      </c>
      <c r="V715" s="22" t="str">
        <f aca="false">IF($U715="","",IF(OR($Q715="Danger",$U715&gt;=Lists!$M$10),"P1",IF($U715&gt;=Lists!$M$11,"P2","P3")))</f>
        <v/>
      </c>
      <c r="W715" s="24" t="str">
        <f aca="false">IF(OR($V715="",$B715=""),"",$B715+INDEX(Lists!$N$10:$N$12,MATCH($V715,Lists!$L$10:$L$12,0)))</f>
        <v/>
      </c>
      <c r="X715" s="19"/>
      <c r="Y715" s="19"/>
      <c r="Z715" s="19"/>
      <c r="AA715" s="21"/>
      <c r="AB715" s="19"/>
      <c r="AC715" s="22" t="str">
        <f aca="true">IF(OR($U715="",$B715=""),"",IF($AA715&lt;&gt;"",$AA715-$B715,TODAY()-$B715))</f>
        <v/>
      </c>
      <c r="AD715" s="22" t="str">
        <f aca="true">IF($W715="","",IF($Y715="Closed",IF($AA715="","Closed",IF($AA715&lt;=$W715,"Closed on time","Closed late")),IF(TODAY()&gt;$W715,"Overdue","Within time")))</f>
        <v/>
      </c>
      <c r="AE715" s="6"/>
      <c r="AF715" s="19"/>
      <c r="AG715" s="19"/>
      <c r="AH715" s="19"/>
      <c r="AI715" s="19"/>
      <c r="AJ715" s="19"/>
    </row>
    <row r="716" customFormat="false" ht="15" hidden="false" customHeight="false" outlineLevel="0" collapsed="false">
      <c r="A716" s="22" t="str">
        <f aca="false">IF($C716="","","R"&amp;TEXT(ROW()-4,"00000"))</f>
        <v/>
      </c>
      <c r="B716" s="21"/>
      <c r="C716" s="19"/>
      <c r="D716" s="22" t="str">
        <f aca="false">IF($C716="","",IFERROR(INDEX(Asset_Register!$C$5:$C$1000,MATCH($C716,Asset_Register!$A$5:$A$1000,0)),"Not in register"))</f>
        <v/>
      </c>
      <c r="E716" s="22" t="str">
        <f aca="false">IF($C716="","",IFERROR(INDEX(Asset_Register!$D$5:$D$1000,MATCH($C716,Asset_Register!$A$5:$A$1000,0)),"Not in register"))</f>
        <v/>
      </c>
      <c r="F716" s="22" t="str">
        <f aca="false">IF($C716="","",IFERROR(INDEX(Asset_Register!$R$5:$R$1000,MATCH($C716,Asset_Register!$A$5:$A$1000,0)),"Not in register"))</f>
        <v/>
      </c>
      <c r="G716" s="22" t="str">
        <f aca="false">IF($C716="","",IFERROR(INDEX(Asset_Register!$Q$5:$Q$1000,MATCH($C716,Asset_Register!$A$5:$A$1000,0)),"Not in register"))</f>
        <v/>
      </c>
      <c r="H716" s="19"/>
      <c r="I716" s="19"/>
      <c r="J716" s="6"/>
      <c r="K716" s="19"/>
      <c r="L716" s="19"/>
      <c r="M716" s="19"/>
      <c r="N716" s="19"/>
      <c r="O716" s="19"/>
      <c r="P716" s="19"/>
      <c r="Q716" s="22" t="str">
        <f aca="false">IF($C716="","",IF($P716&lt;&gt;"",$P716,IF(AND(ISNUMBER($K716),ISNUMBER($M716),ISNUMBER($N716)),IF($O716="Lower is worse",IF($K716&lt;=$N716,"Danger",IF($K716&lt;=$M716,"Alert","OK")),IF($K716&gt;=$N716,"Danger",IF($K716&gt;=$M716,"Alert","OK"))),"Not set")))</f>
        <v/>
      </c>
      <c r="R716" s="22" t="str">
        <f aca="false">IF(OR($Q716="",$Q716="Not set"),"",MATCH($Q716,Lists!$F$2:$F$4,0)-1)</f>
        <v/>
      </c>
      <c r="S716" s="6"/>
      <c r="T716" s="6"/>
      <c r="U716" s="22" t="str">
        <f aca="false">IF(OR($Q716="",$Q716="OK",$Q716="Not set",NOT(ISNUMBER($G716))),"",ROUND($G716*IF($Q716="Danger",Lists!$M$15,Lists!$M$16),0))</f>
        <v/>
      </c>
      <c r="V716" s="22" t="str">
        <f aca="false">IF($U716="","",IF(OR($Q716="Danger",$U716&gt;=Lists!$M$10),"P1",IF($U716&gt;=Lists!$M$11,"P2","P3")))</f>
        <v/>
      </c>
      <c r="W716" s="24" t="str">
        <f aca="false">IF(OR($V716="",$B716=""),"",$B716+INDEX(Lists!$N$10:$N$12,MATCH($V716,Lists!$L$10:$L$12,0)))</f>
        <v/>
      </c>
      <c r="X716" s="19"/>
      <c r="Y716" s="19"/>
      <c r="Z716" s="19"/>
      <c r="AA716" s="21"/>
      <c r="AB716" s="19"/>
      <c r="AC716" s="22" t="str">
        <f aca="true">IF(OR($U716="",$B716=""),"",IF($AA716&lt;&gt;"",$AA716-$B716,TODAY()-$B716))</f>
        <v/>
      </c>
      <c r="AD716" s="22" t="str">
        <f aca="true">IF($W716="","",IF($Y716="Closed",IF($AA716="","Closed",IF($AA716&lt;=$W716,"Closed on time","Closed late")),IF(TODAY()&gt;$W716,"Overdue","Within time")))</f>
        <v/>
      </c>
      <c r="AE716" s="6"/>
      <c r="AF716" s="19"/>
      <c r="AG716" s="19"/>
      <c r="AH716" s="19"/>
      <c r="AI716" s="19"/>
      <c r="AJ716" s="19"/>
    </row>
    <row r="717" customFormat="false" ht="15" hidden="false" customHeight="false" outlineLevel="0" collapsed="false">
      <c r="A717" s="22" t="str">
        <f aca="false">IF($C717="","","R"&amp;TEXT(ROW()-4,"00000"))</f>
        <v/>
      </c>
      <c r="B717" s="21"/>
      <c r="C717" s="19"/>
      <c r="D717" s="22" t="str">
        <f aca="false">IF($C717="","",IFERROR(INDEX(Asset_Register!$C$5:$C$1000,MATCH($C717,Asset_Register!$A$5:$A$1000,0)),"Not in register"))</f>
        <v/>
      </c>
      <c r="E717" s="22" t="str">
        <f aca="false">IF($C717="","",IFERROR(INDEX(Asset_Register!$D$5:$D$1000,MATCH($C717,Asset_Register!$A$5:$A$1000,0)),"Not in register"))</f>
        <v/>
      </c>
      <c r="F717" s="22" t="str">
        <f aca="false">IF($C717="","",IFERROR(INDEX(Asset_Register!$R$5:$R$1000,MATCH($C717,Asset_Register!$A$5:$A$1000,0)),"Not in register"))</f>
        <v/>
      </c>
      <c r="G717" s="22" t="str">
        <f aca="false">IF($C717="","",IFERROR(INDEX(Asset_Register!$Q$5:$Q$1000,MATCH($C717,Asset_Register!$A$5:$A$1000,0)),"Not in register"))</f>
        <v/>
      </c>
      <c r="H717" s="19"/>
      <c r="I717" s="19"/>
      <c r="J717" s="6"/>
      <c r="K717" s="19"/>
      <c r="L717" s="19"/>
      <c r="M717" s="19"/>
      <c r="N717" s="19"/>
      <c r="O717" s="19"/>
      <c r="P717" s="19"/>
      <c r="Q717" s="22" t="str">
        <f aca="false">IF($C717="","",IF($P717&lt;&gt;"",$P717,IF(AND(ISNUMBER($K717),ISNUMBER($M717),ISNUMBER($N717)),IF($O717="Lower is worse",IF($K717&lt;=$N717,"Danger",IF($K717&lt;=$M717,"Alert","OK")),IF($K717&gt;=$N717,"Danger",IF($K717&gt;=$M717,"Alert","OK"))),"Not set")))</f>
        <v/>
      </c>
      <c r="R717" s="22" t="str">
        <f aca="false">IF(OR($Q717="",$Q717="Not set"),"",MATCH($Q717,Lists!$F$2:$F$4,0)-1)</f>
        <v/>
      </c>
      <c r="S717" s="6"/>
      <c r="T717" s="6"/>
      <c r="U717" s="22" t="str">
        <f aca="false">IF(OR($Q717="",$Q717="OK",$Q717="Not set",NOT(ISNUMBER($G717))),"",ROUND($G717*IF($Q717="Danger",Lists!$M$15,Lists!$M$16),0))</f>
        <v/>
      </c>
      <c r="V717" s="22" t="str">
        <f aca="false">IF($U717="","",IF(OR($Q717="Danger",$U717&gt;=Lists!$M$10),"P1",IF($U717&gt;=Lists!$M$11,"P2","P3")))</f>
        <v/>
      </c>
      <c r="W717" s="24" t="str">
        <f aca="false">IF(OR($V717="",$B717=""),"",$B717+INDEX(Lists!$N$10:$N$12,MATCH($V717,Lists!$L$10:$L$12,0)))</f>
        <v/>
      </c>
      <c r="X717" s="19"/>
      <c r="Y717" s="19"/>
      <c r="Z717" s="19"/>
      <c r="AA717" s="21"/>
      <c r="AB717" s="19"/>
      <c r="AC717" s="22" t="str">
        <f aca="true">IF(OR($U717="",$B717=""),"",IF($AA717&lt;&gt;"",$AA717-$B717,TODAY()-$B717))</f>
        <v/>
      </c>
      <c r="AD717" s="22" t="str">
        <f aca="true">IF($W717="","",IF($Y717="Closed",IF($AA717="","Closed",IF($AA717&lt;=$W717,"Closed on time","Closed late")),IF(TODAY()&gt;$W717,"Overdue","Within time")))</f>
        <v/>
      </c>
      <c r="AE717" s="6"/>
      <c r="AF717" s="19"/>
      <c r="AG717" s="19"/>
      <c r="AH717" s="19"/>
      <c r="AI717" s="19"/>
      <c r="AJ717" s="19"/>
    </row>
    <row r="718" customFormat="false" ht="15" hidden="false" customHeight="false" outlineLevel="0" collapsed="false">
      <c r="A718" s="22" t="str">
        <f aca="false">IF($C718="","","R"&amp;TEXT(ROW()-4,"00000"))</f>
        <v/>
      </c>
      <c r="B718" s="21"/>
      <c r="C718" s="19"/>
      <c r="D718" s="22" t="str">
        <f aca="false">IF($C718="","",IFERROR(INDEX(Asset_Register!$C$5:$C$1000,MATCH($C718,Asset_Register!$A$5:$A$1000,0)),"Not in register"))</f>
        <v/>
      </c>
      <c r="E718" s="22" t="str">
        <f aca="false">IF($C718="","",IFERROR(INDEX(Asset_Register!$D$5:$D$1000,MATCH($C718,Asset_Register!$A$5:$A$1000,0)),"Not in register"))</f>
        <v/>
      </c>
      <c r="F718" s="22" t="str">
        <f aca="false">IF($C718="","",IFERROR(INDEX(Asset_Register!$R$5:$R$1000,MATCH($C718,Asset_Register!$A$5:$A$1000,0)),"Not in register"))</f>
        <v/>
      </c>
      <c r="G718" s="22" t="str">
        <f aca="false">IF($C718="","",IFERROR(INDEX(Asset_Register!$Q$5:$Q$1000,MATCH($C718,Asset_Register!$A$5:$A$1000,0)),"Not in register"))</f>
        <v/>
      </c>
      <c r="H718" s="19"/>
      <c r="I718" s="19"/>
      <c r="J718" s="6"/>
      <c r="K718" s="19"/>
      <c r="L718" s="19"/>
      <c r="M718" s="19"/>
      <c r="N718" s="19"/>
      <c r="O718" s="19"/>
      <c r="P718" s="19"/>
      <c r="Q718" s="22" t="str">
        <f aca="false">IF($C718="","",IF($P718&lt;&gt;"",$P718,IF(AND(ISNUMBER($K718),ISNUMBER($M718),ISNUMBER($N718)),IF($O718="Lower is worse",IF($K718&lt;=$N718,"Danger",IF($K718&lt;=$M718,"Alert","OK")),IF($K718&gt;=$N718,"Danger",IF($K718&gt;=$M718,"Alert","OK"))),"Not set")))</f>
        <v/>
      </c>
      <c r="R718" s="22" t="str">
        <f aca="false">IF(OR($Q718="",$Q718="Not set"),"",MATCH($Q718,Lists!$F$2:$F$4,0)-1)</f>
        <v/>
      </c>
      <c r="S718" s="6"/>
      <c r="T718" s="6"/>
      <c r="U718" s="22" t="str">
        <f aca="false">IF(OR($Q718="",$Q718="OK",$Q718="Not set",NOT(ISNUMBER($G718))),"",ROUND($G718*IF($Q718="Danger",Lists!$M$15,Lists!$M$16),0))</f>
        <v/>
      </c>
      <c r="V718" s="22" t="str">
        <f aca="false">IF($U718="","",IF(OR($Q718="Danger",$U718&gt;=Lists!$M$10),"P1",IF($U718&gt;=Lists!$M$11,"P2","P3")))</f>
        <v/>
      </c>
      <c r="W718" s="24" t="str">
        <f aca="false">IF(OR($V718="",$B718=""),"",$B718+INDEX(Lists!$N$10:$N$12,MATCH($V718,Lists!$L$10:$L$12,0)))</f>
        <v/>
      </c>
      <c r="X718" s="19"/>
      <c r="Y718" s="19"/>
      <c r="Z718" s="19"/>
      <c r="AA718" s="21"/>
      <c r="AB718" s="19"/>
      <c r="AC718" s="22" t="str">
        <f aca="true">IF(OR($U718="",$B718=""),"",IF($AA718&lt;&gt;"",$AA718-$B718,TODAY()-$B718))</f>
        <v/>
      </c>
      <c r="AD718" s="22" t="str">
        <f aca="true">IF($W718="","",IF($Y718="Closed",IF($AA718="","Closed",IF($AA718&lt;=$W718,"Closed on time","Closed late")),IF(TODAY()&gt;$W718,"Overdue","Within time")))</f>
        <v/>
      </c>
      <c r="AE718" s="6"/>
      <c r="AF718" s="19"/>
      <c r="AG718" s="19"/>
      <c r="AH718" s="19"/>
      <c r="AI718" s="19"/>
      <c r="AJ718" s="19"/>
    </row>
    <row r="719" customFormat="false" ht="15" hidden="false" customHeight="false" outlineLevel="0" collapsed="false">
      <c r="A719" s="22" t="str">
        <f aca="false">IF($C719="","","R"&amp;TEXT(ROW()-4,"00000"))</f>
        <v/>
      </c>
      <c r="B719" s="21"/>
      <c r="C719" s="19"/>
      <c r="D719" s="22" t="str">
        <f aca="false">IF($C719="","",IFERROR(INDEX(Asset_Register!$C$5:$C$1000,MATCH($C719,Asset_Register!$A$5:$A$1000,0)),"Not in register"))</f>
        <v/>
      </c>
      <c r="E719" s="22" t="str">
        <f aca="false">IF($C719="","",IFERROR(INDEX(Asset_Register!$D$5:$D$1000,MATCH($C719,Asset_Register!$A$5:$A$1000,0)),"Not in register"))</f>
        <v/>
      </c>
      <c r="F719" s="22" t="str">
        <f aca="false">IF($C719="","",IFERROR(INDEX(Asset_Register!$R$5:$R$1000,MATCH($C719,Asset_Register!$A$5:$A$1000,0)),"Not in register"))</f>
        <v/>
      </c>
      <c r="G719" s="22" t="str">
        <f aca="false">IF($C719="","",IFERROR(INDEX(Asset_Register!$Q$5:$Q$1000,MATCH($C719,Asset_Register!$A$5:$A$1000,0)),"Not in register"))</f>
        <v/>
      </c>
      <c r="H719" s="19"/>
      <c r="I719" s="19"/>
      <c r="J719" s="6"/>
      <c r="K719" s="19"/>
      <c r="L719" s="19"/>
      <c r="M719" s="19"/>
      <c r="N719" s="19"/>
      <c r="O719" s="19"/>
      <c r="P719" s="19"/>
      <c r="Q719" s="22" t="str">
        <f aca="false">IF($C719="","",IF($P719&lt;&gt;"",$P719,IF(AND(ISNUMBER($K719),ISNUMBER($M719),ISNUMBER($N719)),IF($O719="Lower is worse",IF($K719&lt;=$N719,"Danger",IF($K719&lt;=$M719,"Alert","OK")),IF($K719&gt;=$N719,"Danger",IF($K719&gt;=$M719,"Alert","OK"))),"Not set")))</f>
        <v/>
      </c>
      <c r="R719" s="22" t="str">
        <f aca="false">IF(OR($Q719="",$Q719="Not set"),"",MATCH($Q719,Lists!$F$2:$F$4,0)-1)</f>
        <v/>
      </c>
      <c r="S719" s="6"/>
      <c r="T719" s="6"/>
      <c r="U719" s="22" t="str">
        <f aca="false">IF(OR($Q719="",$Q719="OK",$Q719="Not set",NOT(ISNUMBER($G719))),"",ROUND($G719*IF($Q719="Danger",Lists!$M$15,Lists!$M$16),0))</f>
        <v/>
      </c>
      <c r="V719" s="22" t="str">
        <f aca="false">IF($U719="","",IF(OR($Q719="Danger",$U719&gt;=Lists!$M$10),"P1",IF($U719&gt;=Lists!$M$11,"P2","P3")))</f>
        <v/>
      </c>
      <c r="W719" s="24" t="str">
        <f aca="false">IF(OR($V719="",$B719=""),"",$B719+INDEX(Lists!$N$10:$N$12,MATCH($V719,Lists!$L$10:$L$12,0)))</f>
        <v/>
      </c>
      <c r="X719" s="19"/>
      <c r="Y719" s="19"/>
      <c r="Z719" s="19"/>
      <c r="AA719" s="21"/>
      <c r="AB719" s="19"/>
      <c r="AC719" s="22" t="str">
        <f aca="true">IF(OR($U719="",$B719=""),"",IF($AA719&lt;&gt;"",$AA719-$B719,TODAY()-$B719))</f>
        <v/>
      </c>
      <c r="AD719" s="22" t="str">
        <f aca="true">IF($W719="","",IF($Y719="Closed",IF($AA719="","Closed",IF($AA719&lt;=$W719,"Closed on time","Closed late")),IF(TODAY()&gt;$W719,"Overdue","Within time")))</f>
        <v/>
      </c>
      <c r="AE719" s="6"/>
      <c r="AF719" s="19"/>
      <c r="AG719" s="19"/>
      <c r="AH719" s="19"/>
      <c r="AI719" s="19"/>
      <c r="AJ719" s="19"/>
    </row>
    <row r="720" customFormat="false" ht="15" hidden="false" customHeight="false" outlineLevel="0" collapsed="false">
      <c r="A720" s="22" t="str">
        <f aca="false">IF($C720="","","R"&amp;TEXT(ROW()-4,"00000"))</f>
        <v/>
      </c>
      <c r="B720" s="21"/>
      <c r="C720" s="19"/>
      <c r="D720" s="22" t="str">
        <f aca="false">IF($C720="","",IFERROR(INDEX(Asset_Register!$C$5:$C$1000,MATCH($C720,Asset_Register!$A$5:$A$1000,0)),"Not in register"))</f>
        <v/>
      </c>
      <c r="E720" s="22" t="str">
        <f aca="false">IF($C720="","",IFERROR(INDEX(Asset_Register!$D$5:$D$1000,MATCH($C720,Asset_Register!$A$5:$A$1000,0)),"Not in register"))</f>
        <v/>
      </c>
      <c r="F720" s="22" t="str">
        <f aca="false">IF($C720="","",IFERROR(INDEX(Asset_Register!$R$5:$R$1000,MATCH($C720,Asset_Register!$A$5:$A$1000,0)),"Not in register"))</f>
        <v/>
      </c>
      <c r="G720" s="22" t="str">
        <f aca="false">IF($C720="","",IFERROR(INDEX(Asset_Register!$Q$5:$Q$1000,MATCH($C720,Asset_Register!$A$5:$A$1000,0)),"Not in register"))</f>
        <v/>
      </c>
      <c r="H720" s="19"/>
      <c r="I720" s="19"/>
      <c r="J720" s="6"/>
      <c r="K720" s="19"/>
      <c r="L720" s="19"/>
      <c r="M720" s="19"/>
      <c r="N720" s="19"/>
      <c r="O720" s="19"/>
      <c r="P720" s="19"/>
      <c r="Q720" s="22" t="str">
        <f aca="false">IF($C720="","",IF($P720&lt;&gt;"",$P720,IF(AND(ISNUMBER($K720),ISNUMBER($M720),ISNUMBER($N720)),IF($O720="Lower is worse",IF($K720&lt;=$N720,"Danger",IF($K720&lt;=$M720,"Alert","OK")),IF($K720&gt;=$N720,"Danger",IF($K720&gt;=$M720,"Alert","OK"))),"Not set")))</f>
        <v/>
      </c>
      <c r="R720" s="22" t="str">
        <f aca="false">IF(OR($Q720="",$Q720="Not set"),"",MATCH($Q720,Lists!$F$2:$F$4,0)-1)</f>
        <v/>
      </c>
      <c r="S720" s="6"/>
      <c r="T720" s="6"/>
      <c r="U720" s="22" t="str">
        <f aca="false">IF(OR($Q720="",$Q720="OK",$Q720="Not set",NOT(ISNUMBER($G720))),"",ROUND($G720*IF($Q720="Danger",Lists!$M$15,Lists!$M$16),0))</f>
        <v/>
      </c>
      <c r="V720" s="22" t="str">
        <f aca="false">IF($U720="","",IF(OR($Q720="Danger",$U720&gt;=Lists!$M$10),"P1",IF($U720&gt;=Lists!$M$11,"P2","P3")))</f>
        <v/>
      </c>
      <c r="W720" s="24" t="str">
        <f aca="false">IF(OR($V720="",$B720=""),"",$B720+INDEX(Lists!$N$10:$N$12,MATCH($V720,Lists!$L$10:$L$12,0)))</f>
        <v/>
      </c>
      <c r="X720" s="19"/>
      <c r="Y720" s="19"/>
      <c r="Z720" s="19"/>
      <c r="AA720" s="21"/>
      <c r="AB720" s="19"/>
      <c r="AC720" s="22" t="str">
        <f aca="true">IF(OR($U720="",$B720=""),"",IF($AA720&lt;&gt;"",$AA720-$B720,TODAY()-$B720))</f>
        <v/>
      </c>
      <c r="AD720" s="22" t="str">
        <f aca="true">IF($W720="","",IF($Y720="Closed",IF($AA720="","Closed",IF($AA720&lt;=$W720,"Closed on time","Closed late")),IF(TODAY()&gt;$W720,"Overdue","Within time")))</f>
        <v/>
      </c>
      <c r="AE720" s="6"/>
      <c r="AF720" s="19"/>
      <c r="AG720" s="19"/>
      <c r="AH720" s="19"/>
      <c r="AI720" s="19"/>
      <c r="AJ720" s="19"/>
    </row>
    <row r="721" customFormat="false" ht="15" hidden="false" customHeight="false" outlineLevel="0" collapsed="false">
      <c r="A721" s="22" t="str">
        <f aca="false">IF($C721="","","R"&amp;TEXT(ROW()-4,"00000"))</f>
        <v/>
      </c>
      <c r="B721" s="21"/>
      <c r="C721" s="19"/>
      <c r="D721" s="22" t="str">
        <f aca="false">IF($C721="","",IFERROR(INDEX(Asset_Register!$C$5:$C$1000,MATCH($C721,Asset_Register!$A$5:$A$1000,0)),"Not in register"))</f>
        <v/>
      </c>
      <c r="E721" s="22" t="str">
        <f aca="false">IF($C721="","",IFERROR(INDEX(Asset_Register!$D$5:$D$1000,MATCH($C721,Asset_Register!$A$5:$A$1000,0)),"Not in register"))</f>
        <v/>
      </c>
      <c r="F721" s="22" t="str">
        <f aca="false">IF($C721="","",IFERROR(INDEX(Asset_Register!$R$5:$R$1000,MATCH($C721,Asset_Register!$A$5:$A$1000,0)),"Not in register"))</f>
        <v/>
      </c>
      <c r="G721" s="22" t="str">
        <f aca="false">IF($C721="","",IFERROR(INDEX(Asset_Register!$Q$5:$Q$1000,MATCH($C721,Asset_Register!$A$5:$A$1000,0)),"Not in register"))</f>
        <v/>
      </c>
      <c r="H721" s="19"/>
      <c r="I721" s="19"/>
      <c r="J721" s="6"/>
      <c r="K721" s="19"/>
      <c r="L721" s="19"/>
      <c r="M721" s="19"/>
      <c r="N721" s="19"/>
      <c r="O721" s="19"/>
      <c r="P721" s="19"/>
      <c r="Q721" s="22" t="str">
        <f aca="false">IF($C721="","",IF($P721&lt;&gt;"",$P721,IF(AND(ISNUMBER($K721),ISNUMBER($M721),ISNUMBER($N721)),IF($O721="Lower is worse",IF($K721&lt;=$N721,"Danger",IF($K721&lt;=$M721,"Alert","OK")),IF($K721&gt;=$N721,"Danger",IF($K721&gt;=$M721,"Alert","OK"))),"Not set")))</f>
        <v/>
      </c>
      <c r="R721" s="22" t="str">
        <f aca="false">IF(OR($Q721="",$Q721="Not set"),"",MATCH($Q721,Lists!$F$2:$F$4,0)-1)</f>
        <v/>
      </c>
      <c r="S721" s="6"/>
      <c r="T721" s="6"/>
      <c r="U721" s="22" t="str">
        <f aca="false">IF(OR($Q721="",$Q721="OK",$Q721="Not set",NOT(ISNUMBER($G721))),"",ROUND($G721*IF($Q721="Danger",Lists!$M$15,Lists!$M$16),0))</f>
        <v/>
      </c>
      <c r="V721" s="22" t="str">
        <f aca="false">IF($U721="","",IF(OR($Q721="Danger",$U721&gt;=Lists!$M$10),"P1",IF($U721&gt;=Lists!$M$11,"P2","P3")))</f>
        <v/>
      </c>
      <c r="W721" s="24" t="str">
        <f aca="false">IF(OR($V721="",$B721=""),"",$B721+INDEX(Lists!$N$10:$N$12,MATCH($V721,Lists!$L$10:$L$12,0)))</f>
        <v/>
      </c>
      <c r="X721" s="19"/>
      <c r="Y721" s="19"/>
      <c r="Z721" s="19"/>
      <c r="AA721" s="21"/>
      <c r="AB721" s="19"/>
      <c r="AC721" s="22" t="str">
        <f aca="true">IF(OR($U721="",$B721=""),"",IF($AA721&lt;&gt;"",$AA721-$B721,TODAY()-$B721))</f>
        <v/>
      </c>
      <c r="AD721" s="22" t="str">
        <f aca="true">IF($W721="","",IF($Y721="Closed",IF($AA721="","Closed",IF($AA721&lt;=$W721,"Closed on time","Closed late")),IF(TODAY()&gt;$W721,"Overdue","Within time")))</f>
        <v/>
      </c>
      <c r="AE721" s="6"/>
      <c r="AF721" s="19"/>
      <c r="AG721" s="19"/>
      <c r="AH721" s="19"/>
      <c r="AI721" s="19"/>
      <c r="AJ721" s="19"/>
    </row>
    <row r="722" customFormat="false" ht="15" hidden="false" customHeight="false" outlineLevel="0" collapsed="false">
      <c r="A722" s="22" t="str">
        <f aca="false">IF($C722="","","R"&amp;TEXT(ROW()-4,"00000"))</f>
        <v/>
      </c>
      <c r="B722" s="21"/>
      <c r="C722" s="19"/>
      <c r="D722" s="22" t="str">
        <f aca="false">IF($C722="","",IFERROR(INDEX(Asset_Register!$C$5:$C$1000,MATCH($C722,Asset_Register!$A$5:$A$1000,0)),"Not in register"))</f>
        <v/>
      </c>
      <c r="E722" s="22" t="str">
        <f aca="false">IF($C722="","",IFERROR(INDEX(Asset_Register!$D$5:$D$1000,MATCH($C722,Asset_Register!$A$5:$A$1000,0)),"Not in register"))</f>
        <v/>
      </c>
      <c r="F722" s="22" t="str">
        <f aca="false">IF($C722="","",IFERROR(INDEX(Asset_Register!$R$5:$R$1000,MATCH($C722,Asset_Register!$A$5:$A$1000,0)),"Not in register"))</f>
        <v/>
      </c>
      <c r="G722" s="22" t="str">
        <f aca="false">IF($C722="","",IFERROR(INDEX(Asset_Register!$Q$5:$Q$1000,MATCH($C722,Asset_Register!$A$5:$A$1000,0)),"Not in register"))</f>
        <v/>
      </c>
      <c r="H722" s="19"/>
      <c r="I722" s="19"/>
      <c r="J722" s="6"/>
      <c r="K722" s="19"/>
      <c r="L722" s="19"/>
      <c r="M722" s="19"/>
      <c r="N722" s="19"/>
      <c r="O722" s="19"/>
      <c r="P722" s="19"/>
      <c r="Q722" s="22" t="str">
        <f aca="false">IF($C722="","",IF($P722&lt;&gt;"",$P722,IF(AND(ISNUMBER($K722),ISNUMBER($M722),ISNUMBER($N722)),IF($O722="Lower is worse",IF($K722&lt;=$N722,"Danger",IF($K722&lt;=$M722,"Alert","OK")),IF($K722&gt;=$N722,"Danger",IF($K722&gt;=$M722,"Alert","OK"))),"Not set")))</f>
        <v/>
      </c>
      <c r="R722" s="22" t="str">
        <f aca="false">IF(OR($Q722="",$Q722="Not set"),"",MATCH($Q722,Lists!$F$2:$F$4,0)-1)</f>
        <v/>
      </c>
      <c r="S722" s="6"/>
      <c r="T722" s="6"/>
      <c r="U722" s="22" t="str">
        <f aca="false">IF(OR($Q722="",$Q722="OK",$Q722="Not set",NOT(ISNUMBER($G722))),"",ROUND($G722*IF($Q722="Danger",Lists!$M$15,Lists!$M$16),0))</f>
        <v/>
      </c>
      <c r="V722" s="22" t="str">
        <f aca="false">IF($U722="","",IF(OR($Q722="Danger",$U722&gt;=Lists!$M$10),"P1",IF($U722&gt;=Lists!$M$11,"P2","P3")))</f>
        <v/>
      </c>
      <c r="W722" s="24" t="str">
        <f aca="false">IF(OR($V722="",$B722=""),"",$B722+INDEX(Lists!$N$10:$N$12,MATCH($V722,Lists!$L$10:$L$12,0)))</f>
        <v/>
      </c>
      <c r="X722" s="19"/>
      <c r="Y722" s="19"/>
      <c r="Z722" s="19"/>
      <c r="AA722" s="21"/>
      <c r="AB722" s="19"/>
      <c r="AC722" s="22" t="str">
        <f aca="true">IF(OR($U722="",$B722=""),"",IF($AA722&lt;&gt;"",$AA722-$B722,TODAY()-$B722))</f>
        <v/>
      </c>
      <c r="AD722" s="22" t="str">
        <f aca="true">IF($W722="","",IF($Y722="Closed",IF($AA722="","Closed",IF($AA722&lt;=$W722,"Closed on time","Closed late")),IF(TODAY()&gt;$W722,"Overdue","Within time")))</f>
        <v/>
      </c>
      <c r="AE722" s="6"/>
      <c r="AF722" s="19"/>
      <c r="AG722" s="19"/>
      <c r="AH722" s="19"/>
      <c r="AI722" s="19"/>
      <c r="AJ722" s="19"/>
    </row>
    <row r="723" customFormat="false" ht="15" hidden="false" customHeight="false" outlineLevel="0" collapsed="false">
      <c r="A723" s="22" t="str">
        <f aca="false">IF($C723="","","R"&amp;TEXT(ROW()-4,"00000"))</f>
        <v/>
      </c>
      <c r="B723" s="21"/>
      <c r="C723" s="19"/>
      <c r="D723" s="22" t="str">
        <f aca="false">IF($C723="","",IFERROR(INDEX(Asset_Register!$C$5:$C$1000,MATCH($C723,Asset_Register!$A$5:$A$1000,0)),"Not in register"))</f>
        <v/>
      </c>
      <c r="E723" s="22" t="str">
        <f aca="false">IF($C723="","",IFERROR(INDEX(Asset_Register!$D$5:$D$1000,MATCH($C723,Asset_Register!$A$5:$A$1000,0)),"Not in register"))</f>
        <v/>
      </c>
      <c r="F723" s="22" t="str">
        <f aca="false">IF($C723="","",IFERROR(INDEX(Asset_Register!$R$5:$R$1000,MATCH($C723,Asset_Register!$A$5:$A$1000,0)),"Not in register"))</f>
        <v/>
      </c>
      <c r="G723" s="22" t="str">
        <f aca="false">IF($C723="","",IFERROR(INDEX(Asset_Register!$Q$5:$Q$1000,MATCH($C723,Asset_Register!$A$5:$A$1000,0)),"Not in register"))</f>
        <v/>
      </c>
      <c r="H723" s="19"/>
      <c r="I723" s="19"/>
      <c r="J723" s="6"/>
      <c r="K723" s="19"/>
      <c r="L723" s="19"/>
      <c r="M723" s="19"/>
      <c r="N723" s="19"/>
      <c r="O723" s="19"/>
      <c r="P723" s="19"/>
      <c r="Q723" s="22" t="str">
        <f aca="false">IF($C723="","",IF($P723&lt;&gt;"",$P723,IF(AND(ISNUMBER($K723),ISNUMBER($M723),ISNUMBER($N723)),IF($O723="Lower is worse",IF($K723&lt;=$N723,"Danger",IF($K723&lt;=$M723,"Alert","OK")),IF($K723&gt;=$N723,"Danger",IF($K723&gt;=$M723,"Alert","OK"))),"Not set")))</f>
        <v/>
      </c>
      <c r="R723" s="22" t="str">
        <f aca="false">IF(OR($Q723="",$Q723="Not set"),"",MATCH($Q723,Lists!$F$2:$F$4,0)-1)</f>
        <v/>
      </c>
      <c r="S723" s="6"/>
      <c r="T723" s="6"/>
      <c r="U723" s="22" t="str">
        <f aca="false">IF(OR($Q723="",$Q723="OK",$Q723="Not set",NOT(ISNUMBER($G723))),"",ROUND($G723*IF($Q723="Danger",Lists!$M$15,Lists!$M$16),0))</f>
        <v/>
      </c>
      <c r="V723" s="22" t="str">
        <f aca="false">IF($U723="","",IF(OR($Q723="Danger",$U723&gt;=Lists!$M$10),"P1",IF($U723&gt;=Lists!$M$11,"P2","P3")))</f>
        <v/>
      </c>
      <c r="W723" s="24" t="str">
        <f aca="false">IF(OR($V723="",$B723=""),"",$B723+INDEX(Lists!$N$10:$N$12,MATCH($V723,Lists!$L$10:$L$12,0)))</f>
        <v/>
      </c>
      <c r="X723" s="19"/>
      <c r="Y723" s="19"/>
      <c r="Z723" s="19"/>
      <c r="AA723" s="21"/>
      <c r="AB723" s="19"/>
      <c r="AC723" s="22" t="str">
        <f aca="true">IF(OR($U723="",$B723=""),"",IF($AA723&lt;&gt;"",$AA723-$B723,TODAY()-$B723))</f>
        <v/>
      </c>
      <c r="AD723" s="22" t="str">
        <f aca="true">IF($W723="","",IF($Y723="Closed",IF($AA723="","Closed",IF($AA723&lt;=$W723,"Closed on time","Closed late")),IF(TODAY()&gt;$W723,"Overdue","Within time")))</f>
        <v/>
      </c>
      <c r="AE723" s="6"/>
      <c r="AF723" s="19"/>
      <c r="AG723" s="19"/>
      <c r="AH723" s="19"/>
      <c r="AI723" s="19"/>
      <c r="AJ723" s="19"/>
    </row>
    <row r="724" customFormat="false" ht="15" hidden="false" customHeight="false" outlineLevel="0" collapsed="false">
      <c r="A724" s="22" t="str">
        <f aca="false">IF($C724="","","R"&amp;TEXT(ROW()-4,"00000"))</f>
        <v/>
      </c>
      <c r="B724" s="21"/>
      <c r="C724" s="19"/>
      <c r="D724" s="22" t="str">
        <f aca="false">IF($C724="","",IFERROR(INDEX(Asset_Register!$C$5:$C$1000,MATCH($C724,Asset_Register!$A$5:$A$1000,0)),"Not in register"))</f>
        <v/>
      </c>
      <c r="E724" s="22" t="str">
        <f aca="false">IF($C724="","",IFERROR(INDEX(Asset_Register!$D$5:$D$1000,MATCH($C724,Asset_Register!$A$5:$A$1000,0)),"Not in register"))</f>
        <v/>
      </c>
      <c r="F724" s="22" t="str">
        <f aca="false">IF($C724="","",IFERROR(INDEX(Asset_Register!$R$5:$R$1000,MATCH($C724,Asset_Register!$A$5:$A$1000,0)),"Not in register"))</f>
        <v/>
      </c>
      <c r="G724" s="22" t="str">
        <f aca="false">IF($C724="","",IFERROR(INDEX(Asset_Register!$Q$5:$Q$1000,MATCH($C724,Asset_Register!$A$5:$A$1000,0)),"Not in register"))</f>
        <v/>
      </c>
      <c r="H724" s="19"/>
      <c r="I724" s="19"/>
      <c r="J724" s="6"/>
      <c r="K724" s="19"/>
      <c r="L724" s="19"/>
      <c r="M724" s="19"/>
      <c r="N724" s="19"/>
      <c r="O724" s="19"/>
      <c r="P724" s="19"/>
      <c r="Q724" s="22" t="str">
        <f aca="false">IF($C724="","",IF($P724&lt;&gt;"",$P724,IF(AND(ISNUMBER($K724),ISNUMBER($M724),ISNUMBER($N724)),IF($O724="Lower is worse",IF($K724&lt;=$N724,"Danger",IF($K724&lt;=$M724,"Alert","OK")),IF($K724&gt;=$N724,"Danger",IF($K724&gt;=$M724,"Alert","OK"))),"Not set")))</f>
        <v/>
      </c>
      <c r="R724" s="22" t="str">
        <f aca="false">IF(OR($Q724="",$Q724="Not set"),"",MATCH($Q724,Lists!$F$2:$F$4,0)-1)</f>
        <v/>
      </c>
      <c r="S724" s="6"/>
      <c r="T724" s="6"/>
      <c r="U724" s="22" t="str">
        <f aca="false">IF(OR($Q724="",$Q724="OK",$Q724="Not set",NOT(ISNUMBER($G724))),"",ROUND($G724*IF($Q724="Danger",Lists!$M$15,Lists!$M$16),0))</f>
        <v/>
      </c>
      <c r="V724" s="22" t="str">
        <f aca="false">IF($U724="","",IF(OR($Q724="Danger",$U724&gt;=Lists!$M$10),"P1",IF($U724&gt;=Lists!$M$11,"P2","P3")))</f>
        <v/>
      </c>
      <c r="W724" s="24" t="str">
        <f aca="false">IF(OR($V724="",$B724=""),"",$B724+INDEX(Lists!$N$10:$N$12,MATCH($V724,Lists!$L$10:$L$12,0)))</f>
        <v/>
      </c>
      <c r="X724" s="19"/>
      <c r="Y724" s="19"/>
      <c r="Z724" s="19"/>
      <c r="AA724" s="21"/>
      <c r="AB724" s="19"/>
      <c r="AC724" s="22" t="str">
        <f aca="true">IF(OR($U724="",$B724=""),"",IF($AA724&lt;&gt;"",$AA724-$B724,TODAY()-$B724))</f>
        <v/>
      </c>
      <c r="AD724" s="22" t="str">
        <f aca="true">IF($W724="","",IF($Y724="Closed",IF($AA724="","Closed",IF($AA724&lt;=$W724,"Closed on time","Closed late")),IF(TODAY()&gt;$W724,"Overdue","Within time")))</f>
        <v/>
      </c>
      <c r="AE724" s="6"/>
      <c r="AF724" s="19"/>
      <c r="AG724" s="19"/>
      <c r="AH724" s="19"/>
      <c r="AI724" s="19"/>
      <c r="AJ724" s="19"/>
    </row>
    <row r="725" customFormat="false" ht="15" hidden="false" customHeight="false" outlineLevel="0" collapsed="false">
      <c r="A725" s="22" t="str">
        <f aca="false">IF($C725="","","R"&amp;TEXT(ROW()-4,"00000"))</f>
        <v/>
      </c>
      <c r="B725" s="21"/>
      <c r="C725" s="19"/>
      <c r="D725" s="22" t="str">
        <f aca="false">IF($C725="","",IFERROR(INDEX(Asset_Register!$C$5:$C$1000,MATCH($C725,Asset_Register!$A$5:$A$1000,0)),"Not in register"))</f>
        <v/>
      </c>
      <c r="E725" s="22" t="str">
        <f aca="false">IF($C725="","",IFERROR(INDEX(Asset_Register!$D$5:$D$1000,MATCH($C725,Asset_Register!$A$5:$A$1000,0)),"Not in register"))</f>
        <v/>
      </c>
      <c r="F725" s="22" t="str">
        <f aca="false">IF($C725="","",IFERROR(INDEX(Asset_Register!$R$5:$R$1000,MATCH($C725,Asset_Register!$A$5:$A$1000,0)),"Not in register"))</f>
        <v/>
      </c>
      <c r="G725" s="22" t="str">
        <f aca="false">IF($C725="","",IFERROR(INDEX(Asset_Register!$Q$5:$Q$1000,MATCH($C725,Asset_Register!$A$5:$A$1000,0)),"Not in register"))</f>
        <v/>
      </c>
      <c r="H725" s="19"/>
      <c r="I725" s="19"/>
      <c r="J725" s="6"/>
      <c r="K725" s="19"/>
      <c r="L725" s="19"/>
      <c r="M725" s="19"/>
      <c r="N725" s="19"/>
      <c r="O725" s="19"/>
      <c r="P725" s="19"/>
      <c r="Q725" s="22" t="str">
        <f aca="false">IF($C725="","",IF($P725&lt;&gt;"",$P725,IF(AND(ISNUMBER($K725),ISNUMBER($M725),ISNUMBER($N725)),IF($O725="Lower is worse",IF($K725&lt;=$N725,"Danger",IF($K725&lt;=$M725,"Alert","OK")),IF($K725&gt;=$N725,"Danger",IF($K725&gt;=$M725,"Alert","OK"))),"Not set")))</f>
        <v/>
      </c>
      <c r="R725" s="22" t="str">
        <f aca="false">IF(OR($Q725="",$Q725="Not set"),"",MATCH($Q725,Lists!$F$2:$F$4,0)-1)</f>
        <v/>
      </c>
      <c r="S725" s="6"/>
      <c r="T725" s="6"/>
      <c r="U725" s="22" t="str">
        <f aca="false">IF(OR($Q725="",$Q725="OK",$Q725="Not set",NOT(ISNUMBER($G725))),"",ROUND($G725*IF($Q725="Danger",Lists!$M$15,Lists!$M$16),0))</f>
        <v/>
      </c>
      <c r="V725" s="22" t="str">
        <f aca="false">IF($U725="","",IF(OR($Q725="Danger",$U725&gt;=Lists!$M$10),"P1",IF($U725&gt;=Lists!$M$11,"P2","P3")))</f>
        <v/>
      </c>
      <c r="W725" s="24" t="str">
        <f aca="false">IF(OR($V725="",$B725=""),"",$B725+INDEX(Lists!$N$10:$N$12,MATCH($V725,Lists!$L$10:$L$12,0)))</f>
        <v/>
      </c>
      <c r="X725" s="19"/>
      <c r="Y725" s="19"/>
      <c r="Z725" s="19"/>
      <c r="AA725" s="21"/>
      <c r="AB725" s="19"/>
      <c r="AC725" s="22" t="str">
        <f aca="true">IF(OR($U725="",$B725=""),"",IF($AA725&lt;&gt;"",$AA725-$B725,TODAY()-$B725))</f>
        <v/>
      </c>
      <c r="AD725" s="22" t="str">
        <f aca="true">IF($W725="","",IF($Y725="Closed",IF($AA725="","Closed",IF($AA725&lt;=$W725,"Closed on time","Closed late")),IF(TODAY()&gt;$W725,"Overdue","Within time")))</f>
        <v/>
      </c>
      <c r="AE725" s="6"/>
      <c r="AF725" s="19"/>
      <c r="AG725" s="19"/>
      <c r="AH725" s="19"/>
      <c r="AI725" s="19"/>
      <c r="AJ725" s="19"/>
    </row>
    <row r="726" customFormat="false" ht="15" hidden="false" customHeight="false" outlineLevel="0" collapsed="false">
      <c r="A726" s="22" t="str">
        <f aca="false">IF($C726="","","R"&amp;TEXT(ROW()-4,"00000"))</f>
        <v/>
      </c>
      <c r="B726" s="21"/>
      <c r="C726" s="19"/>
      <c r="D726" s="22" t="str">
        <f aca="false">IF($C726="","",IFERROR(INDEX(Asset_Register!$C$5:$C$1000,MATCH($C726,Asset_Register!$A$5:$A$1000,0)),"Not in register"))</f>
        <v/>
      </c>
      <c r="E726" s="22" t="str">
        <f aca="false">IF($C726="","",IFERROR(INDEX(Asset_Register!$D$5:$D$1000,MATCH($C726,Asset_Register!$A$5:$A$1000,0)),"Not in register"))</f>
        <v/>
      </c>
      <c r="F726" s="22" t="str">
        <f aca="false">IF($C726="","",IFERROR(INDEX(Asset_Register!$R$5:$R$1000,MATCH($C726,Asset_Register!$A$5:$A$1000,0)),"Not in register"))</f>
        <v/>
      </c>
      <c r="G726" s="22" t="str">
        <f aca="false">IF($C726="","",IFERROR(INDEX(Asset_Register!$Q$5:$Q$1000,MATCH($C726,Asset_Register!$A$5:$A$1000,0)),"Not in register"))</f>
        <v/>
      </c>
      <c r="H726" s="19"/>
      <c r="I726" s="19"/>
      <c r="J726" s="6"/>
      <c r="K726" s="19"/>
      <c r="L726" s="19"/>
      <c r="M726" s="19"/>
      <c r="N726" s="19"/>
      <c r="O726" s="19"/>
      <c r="P726" s="19"/>
      <c r="Q726" s="22" t="str">
        <f aca="false">IF($C726="","",IF($P726&lt;&gt;"",$P726,IF(AND(ISNUMBER($K726),ISNUMBER($M726),ISNUMBER($N726)),IF($O726="Lower is worse",IF($K726&lt;=$N726,"Danger",IF($K726&lt;=$M726,"Alert","OK")),IF($K726&gt;=$N726,"Danger",IF($K726&gt;=$M726,"Alert","OK"))),"Not set")))</f>
        <v/>
      </c>
      <c r="R726" s="22" t="str">
        <f aca="false">IF(OR($Q726="",$Q726="Not set"),"",MATCH($Q726,Lists!$F$2:$F$4,0)-1)</f>
        <v/>
      </c>
      <c r="S726" s="6"/>
      <c r="T726" s="6"/>
      <c r="U726" s="22" t="str">
        <f aca="false">IF(OR($Q726="",$Q726="OK",$Q726="Not set",NOT(ISNUMBER($G726))),"",ROUND($G726*IF($Q726="Danger",Lists!$M$15,Lists!$M$16),0))</f>
        <v/>
      </c>
      <c r="V726" s="22" t="str">
        <f aca="false">IF($U726="","",IF(OR($Q726="Danger",$U726&gt;=Lists!$M$10),"P1",IF($U726&gt;=Lists!$M$11,"P2","P3")))</f>
        <v/>
      </c>
      <c r="W726" s="24" t="str">
        <f aca="false">IF(OR($V726="",$B726=""),"",$B726+INDEX(Lists!$N$10:$N$12,MATCH($V726,Lists!$L$10:$L$12,0)))</f>
        <v/>
      </c>
      <c r="X726" s="19"/>
      <c r="Y726" s="19"/>
      <c r="Z726" s="19"/>
      <c r="AA726" s="21"/>
      <c r="AB726" s="19"/>
      <c r="AC726" s="22" t="str">
        <f aca="true">IF(OR($U726="",$B726=""),"",IF($AA726&lt;&gt;"",$AA726-$B726,TODAY()-$B726))</f>
        <v/>
      </c>
      <c r="AD726" s="22" t="str">
        <f aca="true">IF($W726="","",IF($Y726="Closed",IF($AA726="","Closed",IF($AA726&lt;=$W726,"Closed on time","Closed late")),IF(TODAY()&gt;$W726,"Overdue","Within time")))</f>
        <v/>
      </c>
      <c r="AE726" s="6"/>
      <c r="AF726" s="19"/>
      <c r="AG726" s="19"/>
      <c r="AH726" s="19"/>
      <c r="AI726" s="19"/>
      <c r="AJ726" s="19"/>
    </row>
    <row r="727" customFormat="false" ht="15" hidden="false" customHeight="false" outlineLevel="0" collapsed="false">
      <c r="A727" s="22" t="str">
        <f aca="false">IF($C727="","","R"&amp;TEXT(ROW()-4,"00000"))</f>
        <v/>
      </c>
      <c r="B727" s="21"/>
      <c r="C727" s="19"/>
      <c r="D727" s="22" t="str">
        <f aca="false">IF($C727="","",IFERROR(INDEX(Asset_Register!$C$5:$C$1000,MATCH($C727,Asset_Register!$A$5:$A$1000,0)),"Not in register"))</f>
        <v/>
      </c>
      <c r="E727" s="22" t="str">
        <f aca="false">IF($C727="","",IFERROR(INDEX(Asset_Register!$D$5:$D$1000,MATCH($C727,Asset_Register!$A$5:$A$1000,0)),"Not in register"))</f>
        <v/>
      </c>
      <c r="F727" s="22" t="str">
        <f aca="false">IF($C727="","",IFERROR(INDEX(Asset_Register!$R$5:$R$1000,MATCH($C727,Asset_Register!$A$5:$A$1000,0)),"Not in register"))</f>
        <v/>
      </c>
      <c r="G727" s="22" t="str">
        <f aca="false">IF($C727="","",IFERROR(INDEX(Asset_Register!$Q$5:$Q$1000,MATCH($C727,Asset_Register!$A$5:$A$1000,0)),"Not in register"))</f>
        <v/>
      </c>
      <c r="H727" s="19"/>
      <c r="I727" s="19"/>
      <c r="J727" s="6"/>
      <c r="K727" s="19"/>
      <c r="L727" s="19"/>
      <c r="M727" s="19"/>
      <c r="N727" s="19"/>
      <c r="O727" s="19"/>
      <c r="P727" s="19"/>
      <c r="Q727" s="22" t="str">
        <f aca="false">IF($C727="","",IF($P727&lt;&gt;"",$P727,IF(AND(ISNUMBER($K727),ISNUMBER($M727),ISNUMBER($N727)),IF($O727="Lower is worse",IF($K727&lt;=$N727,"Danger",IF($K727&lt;=$M727,"Alert","OK")),IF($K727&gt;=$N727,"Danger",IF($K727&gt;=$M727,"Alert","OK"))),"Not set")))</f>
        <v/>
      </c>
      <c r="R727" s="22" t="str">
        <f aca="false">IF(OR($Q727="",$Q727="Not set"),"",MATCH($Q727,Lists!$F$2:$F$4,0)-1)</f>
        <v/>
      </c>
      <c r="S727" s="6"/>
      <c r="T727" s="6"/>
      <c r="U727" s="22" t="str">
        <f aca="false">IF(OR($Q727="",$Q727="OK",$Q727="Not set",NOT(ISNUMBER($G727))),"",ROUND($G727*IF($Q727="Danger",Lists!$M$15,Lists!$M$16),0))</f>
        <v/>
      </c>
      <c r="V727" s="22" t="str">
        <f aca="false">IF($U727="","",IF(OR($Q727="Danger",$U727&gt;=Lists!$M$10),"P1",IF($U727&gt;=Lists!$M$11,"P2","P3")))</f>
        <v/>
      </c>
      <c r="W727" s="24" t="str">
        <f aca="false">IF(OR($V727="",$B727=""),"",$B727+INDEX(Lists!$N$10:$N$12,MATCH($V727,Lists!$L$10:$L$12,0)))</f>
        <v/>
      </c>
      <c r="X727" s="19"/>
      <c r="Y727" s="19"/>
      <c r="Z727" s="19"/>
      <c r="AA727" s="21"/>
      <c r="AB727" s="19"/>
      <c r="AC727" s="22" t="str">
        <f aca="true">IF(OR($U727="",$B727=""),"",IF($AA727&lt;&gt;"",$AA727-$B727,TODAY()-$B727))</f>
        <v/>
      </c>
      <c r="AD727" s="22" t="str">
        <f aca="true">IF($W727="","",IF($Y727="Closed",IF($AA727="","Closed",IF($AA727&lt;=$W727,"Closed on time","Closed late")),IF(TODAY()&gt;$W727,"Overdue","Within time")))</f>
        <v/>
      </c>
      <c r="AE727" s="6"/>
      <c r="AF727" s="19"/>
      <c r="AG727" s="19"/>
      <c r="AH727" s="19"/>
      <c r="AI727" s="19"/>
      <c r="AJ727" s="19"/>
    </row>
    <row r="728" customFormat="false" ht="15" hidden="false" customHeight="false" outlineLevel="0" collapsed="false">
      <c r="A728" s="22" t="str">
        <f aca="false">IF($C728="","","R"&amp;TEXT(ROW()-4,"00000"))</f>
        <v/>
      </c>
      <c r="B728" s="21"/>
      <c r="C728" s="19"/>
      <c r="D728" s="22" t="str">
        <f aca="false">IF($C728="","",IFERROR(INDEX(Asset_Register!$C$5:$C$1000,MATCH($C728,Asset_Register!$A$5:$A$1000,0)),"Not in register"))</f>
        <v/>
      </c>
      <c r="E728" s="22" t="str">
        <f aca="false">IF($C728="","",IFERROR(INDEX(Asset_Register!$D$5:$D$1000,MATCH($C728,Asset_Register!$A$5:$A$1000,0)),"Not in register"))</f>
        <v/>
      </c>
      <c r="F728" s="22" t="str">
        <f aca="false">IF($C728="","",IFERROR(INDEX(Asset_Register!$R$5:$R$1000,MATCH($C728,Asset_Register!$A$5:$A$1000,0)),"Not in register"))</f>
        <v/>
      </c>
      <c r="G728" s="22" t="str">
        <f aca="false">IF($C728="","",IFERROR(INDEX(Asset_Register!$Q$5:$Q$1000,MATCH($C728,Asset_Register!$A$5:$A$1000,0)),"Not in register"))</f>
        <v/>
      </c>
      <c r="H728" s="19"/>
      <c r="I728" s="19"/>
      <c r="J728" s="6"/>
      <c r="K728" s="19"/>
      <c r="L728" s="19"/>
      <c r="M728" s="19"/>
      <c r="N728" s="19"/>
      <c r="O728" s="19"/>
      <c r="P728" s="19"/>
      <c r="Q728" s="22" t="str">
        <f aca="false">IF($C728="","",IF($P728&lt;&gt;"",$P728,IF(AND(ISNUMBER($K728),ISNUMBER($M728),ISNUMBER($N728)),IF($O728="Lower is worse",IF($K728&lt;=$N728,"Danger",IF($K728&lt;=$M728,"Alert","OK")),IF($K728&gt;=$N728,"Danger",IF($K728&gt;=$M728,"Alert","OK"))),"Not set")))</f>
        <v/>
      </c>
      <c r="R728" s="22" t="str">
        <f aca="false">IF(OR($Q728="",$Q728="Not set"),"",MATCH($Q728,Lists!$F$2:$F$4,0)-1)</f>
        <v/>
      </c>
      <c r="S728" s="6"/>
      <c r="T728" s="6"/>
      <c r="U728" s="22" t="str">
        <f aca="false">IF(OR($Q728="",$Q728="OK",$Q728="Not set",NOT(ISNUMBER($G728))),"",ROUND($G728*IF($Q728="Danger",Lists!$M$15,Lists!$M$16),0))</f>
        <v/>
      </c>
      <c r="V728" s="22" t="str">
        <f aca="false">IF($U728="","",IF(OR($Q728="Danger",$U728&gt;=Lists!$M$10),"P1",IF($U728&gt;=Lists!$M$11,"P2","P3")))</f>
        <v/>
      </c>
      <c r="W728" s="24" t="str">
        <f aca="false">IF(OR($V728="",$B728=""),"",$B728+INDEX(Lists!$N$10:$N$12,MATCH($V728,Lists!$L$10:$L$12,0)))</f>
        <v/>
      </c>
      <c r="X728" s="19"/>
      <c r="Y728" s="19"/>
      <c r="Z728" s="19"/>
      <c r="AA728" s="21"/>
      <c r="AB728" s="19"/>
      <c r="AC728" s="22" t="str">
        <f aca="true">IF(OR($U728="",$B728=""),"",IF($AA728&lt;&gt;"",$AA728-$B728,TODAY()-$B728))</f>
        <v/>
      </c>
      <c r="AD728" s="22" t="str">
        <f aca="true">IF($W728="","",IF($Y728="Closed",IF($AA728="","Closed",IF($AA728&lt;=$W728,"Closed on time","Closed late")),IF(TODAY()&gt;$W728,"Overdue","Within time")))</f>
        <v/>
      </c>
      <c r="AE728" s="6"/>
      <c r="AF728" s="19"/>
      <c r="AG728" s="19"/>
      <c r="AH728" s="19"/>
      <c r="AI728" s="19"/>
      <c r="AJ728" s="19"/>
    </row>
    <row r="729" customFormat="false" ht="15" hidden="false" customHeight="false" outlineLevel="0" collapsed="false">
      <c r="A729" s="22" t="str">
        <f aca="false">IF($C729="","","R"&amp;TEXT(ROW()-4,"00000"))</f>
        <v/>
      </c>
      <c r="B729" s="21"/>
      <c r="C729" s="19"/>
      <c r="D729" s="22" t="str">
        <f aca="false">IF($C729="","",IFERROR(INDEX(Asset_Register!$C$5:$C$1000,MATCH($C729,Asset_Register!$A$5:$A$1000,0)),"Not in register"))</f>
        <v/>
      </c>
      <c r="E729" s="22" t="str">
        <f aca="false">IF($C729="","",IFERROR(INDEX(Asset_Register!$D$5:$D$1000,MATCH($C729,Asset_Register!$A$5:$A$1000,0)),"Not in register"))</f>
        <v/>
      </c>
      <c r="F729" s="22" t="str">
        <f aca="false">IF($C729="","",IFERROR(INDEX(Asset_Register!$R$5:$R$1000,MATCH($C729,Asset_Register!$A$5:$A$1000,0)),"Not in register"))</f>
        <v/>
      </c>
      <c r="G729" s="22" t="str">
        <f aca="false">IF($C729="","",IFERROR(INDEX(Asset_Register!$Q$5:$Q$1000,MATCH($C729,Asset_Register!$A$5:$A$1000,0)),"Not in register"))</f>
        <v/>
      </c>
      <c r="H729" s="19"/>
      <c r="I729" s="19"/>
      <c r="J729" s="6"/>
      <c r="K729" s="19"/>
      <c r="L729" s="19"/>
      <c r="M729" s="19"/>
      <c r="N729" s="19"/>
      <c r="O729" s="19"/>
      <c r="P729" s="19"/>
      <c r="Q729" s="22" t="str">
        <f aca="false">IF($C729="","",IF($P729&lt;&gt;"",$P729,IF(AND(ISNUMBER($K729),ISNUMBER($M729),ISNUMBER($N729)),IF($O729="Lower is worse",IF($K729&lt;=$N729,"Danger",IF($K729&lt;=$M729,"Alert","OK")),IF($K729&gt;=$N729,"Danger",IF($K729&gt;=$M729,"Alert","OK"))),"Not set")))</f>
        <v/>
      </c>
      <c r="R729" s="22" t="str">
        <f aca="false">IF(OR($Q729="",$Q729="Not set"),"",MATCH($Q729,Lists!$F$2:$F$4,0)-1)</f>
        <v/>
      </c>
      <c r="S729" s="6"/>
      <c r="T729" s="6"/>
      <c r="U729" s="22" t="str">
        <f aca="false">IF(OR($Q729="",$Q729="OK",$Q729="Not set",NOT(ISNUMBER($G729))),"",ROUND($G729*IF($Q729="Danger",Lists!$M$15,Lists!$M$16),0))</f>
        <v/>
      </c>
      <c r="V729" s="22" t="str">
        <f aca="false">IF($U729="","",IF(OR($Q729="Danger",$U729&gt;=Lists!$M$10),"P1",IF($U729&gt;=Lists!$M$11,"P2","P3")))</f>
        <v/>
      </c>
      <c r="W729" s="24" t="str">
        <f aca="false">IF(OR($V729="",$B729=""),"",$B729+INDEX(Lists!$N$10:$N$12,MATCH($V729,Lists!$L$10:$L$12,0)))</f>
        <v/>
      </c>
      <c r="X729" s="19"/>
      <c r="Y729" s="19"/>
      <c r="Z729" s="19"/>
      <c r="AA729" s="21"/>
      <c r="AB729" s="19"/>
      <c r="AC729" s="22" t="str">
        <f aca="true">IF(OR($U729="",$B729=""),"",IF($AA729&lt;&gt;"",$AA729-$B729,TODAY()-$B729))</f>
        <v/>
      </c>
      <c r="AD729" s="22" t="str">
        <f aca="true">IF($W729="","",IF($Y729="Closed",IF($AA729="","Closed",IF($AA729&lt;=$W729,"Closed on time","Closed late")),IF(TODAY()&gt;$W729,"Overdue","Within time")))</f>
        <v/>
      </c>
      <c r="AE729" s="6"/>
      <c r="AF729" s="19"/>
      <c r="AG729" s="19"/>
      <c r="AH729" s="19"/>
      <c r="AI729" s="19"/>
      <c r="AJ729" s="19"/>
    </row>
    <row r="730" customFormat="false" ht="15" hidden="false" customHeight="false" outlineLevel="0" collapsed="false">
      <c r="A730" s="22" t="str">
        <f aca="false">IF($C730="","","R"&amp;TEXT(ROW()-4,"00000"))</f>
        <v/>
      </c>
      <c r="B730" s="21"/>
      <c r="C730" s="19"/>
      <c r="D730" s="22" t="str">
        <f aca="false">IF($C730="","",IFERROR(INDEX(Asset_Register!$C$5:$C$1000,MATCH($C730,Asset_Register!$A$5:$A$1000,0)),"Not in register"))</f>
        <v/>
      </c>
      <c r="E730" s="22" t="str">
        <f aca="false">IF($C730="","",IFERROR(INDEX(Asset_Register!$D$5:$D$1000,MATCH($C730,Asset_Register!$A$5:$A$1000,0)),"Not in register"))</f>
        <v/>
      </c>
      <c r="F730" s="22" t="str">
        <f aca="false">IF($C730="","",IFERROR(INDEX(Asset_Register!$R$5:$R$1000,MATCH($C730,Asset_Register!$A$5:$A$1000,0)),"Not in register"))</f>
        <v/>
      </c>
      <c r="G730" s="22" t="str">
        <f aca="false">IF($C730="","",IFERROR(INDEX(Asset_Register!$Q$5:$Q$1000,MATCH($C730,Asset_Register!$A$5:$A$1000,0)),"Not in register"))</f>
        <v/>
      </c>
      <c r="H730" s="19"/>
      <c r="I730" s="19"/>
      <c r="J730" s="6"/>
      <c r="K730" s="19"/>
      <c r="L730" s="19"/>
      <c r="M730" s="19"/>
      <c r="N730" s="19"/>
      <c r="O730" s="19"/>
      <c r="P730" s="19"/>
      <c r="Q730" s="22" t="str">
        <f aca="false">IF($C730="","",IF($P730&lt;&gt;"",$P730,IF(AND(ISNUMBER($K730),ISNUMBER($M730),ISNUMBER($N730)),IF($O730="Lower is worse",IF($K730&lt;=$N730,"Danger",IF($K730&lt;=$M730,"Alert","OK")),IF($K730&gt;=$N730,"Danger",IF($K730&gt;=$M730,"Alert","OK"))),"Not set")))</f>
        <v/>
      </c>
      <c r="R730" s="22" t="str">
        <f aca="false">IF(OR($Q730="",$Q730="Not set"),"",MATCH($Q730,Lists!$F$2:$F$4,0)-1)</f>
        <v/>
      </c>
      <c r="S730" s="6"/>
      <c r="T730" s="6"/>
      <c r="U730" s="22" t="str">
        <f aca="false">IF(OR($Q730="",$Q730="OK",$Q730="Not set",NOT(ISNUMBER($G730))),"",ROUND($G730*IF($Q730="Danger",Lists!$M$15,Lists!$M$16),0))</f>
        <v/>
      </c>
      <c r="V730" s="22" t="str">
        <f aca="false">IF($U730="","",IF(OR($Q730="Danger",$U730&gt;=Lists!$M$10),"P1",IF($U730&gt;=Lists!$M$11,"P2","P3")))</f>
        <v/>
      </c>
      <c r="W730" s="24" t="str">
        <f aca="false">IF(OR($V730="",$B730=""),"",$B730+INDEX(Lists!$N$10:$N$12,MATCH($V730,Lists!$L$10:$L$12,0)))</f>
        <v/>
      </c>
      <c r="X730" s="19"/>
      <c r="Y730" s="19"/>
      <c r="Z730" s="19"/>
      <c r="AA730" s="21"/>
      <c r="AB730" s="19"/>
      <c r="AC730" s="22" t="str">
        <f aca="true">IF(OR($U730="",$B730=""),"",IF($AA730&lt;&gt;"",$AA730-$B730,TODAY()-$B730))</f>
        <v/>
      </c>
      <c r="AD730" s="22" t="str">
        <f aca="true">IF($W730="","",IF($Y730="Closed",IF($AA730="","Closed",IF($AA730&lt;=$W730,"Closed on time","Closed late")),IF(TODAY()&gt;$W730,"Overdue","Within time")))</f>
        <v/>
      </c>
      <c r="AE730" s="6"/>
      <c r="AF730" s="19"/>
      <c r="AG730" s="19"/>
      <c r="AH730" s="19"/>
      <c r="AI730" s="19"/>
      <c r="AJ730" s="19"/>
    </row>
    <row r="731" customFormat="false" ht="15" hidden="false" customHeight="false" outlineLevel="0" collapsed="false">
      <c r="A731" s="22" t="str">
        <f aca="false">IF($C731="","","R"&amp;TEXT(ROW()-4,"00000"))</f>
        <v/>
      </c>
      <c r="B731" s="21"/>
      <c r="C731" s="19"/>
      <c r="D731" s="22" t="str">
        <f aca="false">IF($C731="","",IFERROR(INDEX(Asset_Register!$C$5:$C$1000,MATCH($C731,Asset_Register!$A$5:$A$1000,0)),"Not in register"))</f>
        <v/>
      </c>
      <c r="E731" s="22" t="str">
        <f aca="false">IF($C731="","",IFERROR(INDEX(Asset_Register!$D$5:$D$1000,MATCH($C731,Asset_Register!$A$5:$A$1000,0)),"Not in register"))</f>
        <v/>
      </c>
      <c r="F731" s="22" t="str">
        <f aca="false">IF($C731="","",IFERROR(INDEX(Asset_Register!$R$5:$R$1000,MATCH($C731,Asset_Register!$A$5:$A$1000,0)),"Not in register"))</f>
        <v/>
      </c>
      <c r="G731" s="22" t="str">
        <f aca="false">IF($C731="","",IFERROR(INDEX(Asset_Register!$Q$5:$Q$1000,MATCH($C731,Asset_Register!$A$5:$A$1000,0)),"Not in register"))</f>
        <v/>
      </c>
      <c r="H731" s="19"/>
      <c r="I731" s="19"/>
      <c r="J731" s="6"/>
      <c r="K731" s="19"/>
      <c r="L731" s="19"/>
      <c r="M731" s="19"/>
      <c r="N731" s="19"/>
      <c r="O731" s="19"/>
      <c r="P731" s="19"/>
      <c r="Q731" s="22" t="str">
        <f aca="false">IF($C731="","",IF($P731&lt;&gt;"",$P731,IF(AND(ISNUMBER($K731),ISNUMBER($M731),ISNUMBER($N731)),IF($O731="Lower is worse",IF($K731&lt;=$N731,"Danger",IF($K731&lt;=$M731,"Alert","OK")),IF($K731&gt;=$N731,"Danger",IF($K731&gt;=$M731,"Alert","OK"))),"Not set")))</f>
        <v/>
      </c>
      <c r="R731" s="22" t="str">
        <f aca="false">IF(OR($Q731="",$Q731="Not set"),"",MATCH($Q731,Lists!$F$2:$F$4,0)-1)</f>
        <v/>
      </c>
      <c r="S731" s="6"/>
      <c r="T731" s="6"/>
      <c r="U731" s="22" t="str">
        <f aca="false">IF(OR($Q731="",$Q731="OK",$Q731="Not set",NOT(ISNUMBER($G731))),"",ROUND($G731*IF($Q731="Danger",Lists!$M$15,Lists!$M$16),0))</f>
        <v/>
      </c>
      <c r="V731" s="22" t="str">
        <f aca="false">IF($U731="","",IF(OR($Q731="Danger",$U731&gt;=Lists!$M$10),"P1",IF($U731&gt;=Lists!$M$11,"P2","P3")))</f>
        <v/>
      </c>
      <c r="W731" s="24" t="str">
        <f aca="false">IF(OR($V731="",$B731=""),"",$B731+INDEX(Lists!$N$10:$N$12,MATCH($V731,Lists!$L$10:$L$12,0)))</f>
        <v/>
      </c>
      <c r="X731" s="19"/>
      <c r="Y731" s="19"/>
      <c r="Z731" s="19"/>
      <c r="AA731" s="21"/>
      <c r="AB731" s="19"/>
      <c r="AC731" s="22" t="str">
        <f aca="true">IF(OR($U731="",$B731=""),"",IF($AA731&lt;&gt;"",$AA731-$B731,TODAY()-$B731))</f>
        <v/>
      </c>
      <c r="AD731" s="22" t="str">
        <f aca="true">IF($W731="","",IF($Y731="Closed",IF($AA731="","Closed",IF($AA731&lt;=$W731,"Closed on time","Closed late")),IF(TODAY()&gt;$W731,"Overdue","Within time")))</f>
        <v/>
      </c>
      <c r="AE731" s="6"/>
      <c r="AF731" s="19"/>
      <c r="AG731" s="19"/>
      <c r="AH731" s="19"/>
      <c r="AI731" s="19"/>
      <c r="AJ731" s="19"/>
    </row>
    <row r="732" customFormat="false" ht="15" hidden="false" customHeight="false" outlineLevel="0" collapsed="false">
      <c r="A732" s="22" t="str">
        <f aca="false">IF($C732="","","R"&amp;TEXT(ROW()-4,"00000"))</f>
        <v/>
      </c>
      <c r="B732" s="21"/>
      <c r="C732" s="19"/>
      <c r="D732" s="22" t="str">
        <f aca="false">IF($C732="","",IFERROR(INDEX(Asset_Register!$C$5:$C$1000,MATCH($C732,Asset_Register!$A$5:$A$1000,0)),"Not in register"))</f>
        <v/>
      </c>
      <c r="E732" s="22" t="str">
        <f aca="false">IF($C732="","",IFERROR(INDEX(Asset_Register!$D$5:$D$1000,MATCH($C732,Asset_Register!$A$5:$A$1000,0)),"Not in register"))</f>
        <v/>
      </c>
      <c r="F732" s="22" t="str">
        <f aca="false">IF($C732="","",IFERROR(INDEX(Asset_Register!$R$5:$R$1000,MATCH($C732,Asset_Register!$A$5:$A$1000,0)),"Not in register"))</f>
        <v/>
      </c>
      <c r="G732" s="22" t="str">
        <f aca="false">IF($C732="","",IFERROR(INDEX(Asset_Register!$Q$5:$Q$1000,MATCH($C732,Asset_Register!$A$5:$A$1000,0)),"Not in register"))</f>
        <v/>
      </c>
      <c r="H732" s="19"/>
      <c r="I732" s="19"/>
      <c r="J732" s="6"/>
      <c r="K732" s="19"/>
      <c r="L732" s="19"/>
      <c r="M732" s="19"/>
      <c r="N732" s="19"/>
      <c r="O732" s="19"/>
      <c r="P732" s="19"/>
      <c r="Q732" s="22" t="str">
        <f aca="false">IF($C732="","",IF($P732&lt;&gt;"",$P732,IF(AND(ISNUMBER($K732),ISNUMBER($M732),ISNUMBER($N732)),IF($O732="Lower is worse",IF($K732&lt;=$N732,"Danger",IF($K732&lt;=$M732,"Alert","OK")),IF($K732&gt;=$N732,"Danger",IF($K732&gt;=$M732,"Alert","OK"))),"Not set")))</f>
        <v/>
      </c>
      <c r="R732" s="22" t="str">
        <f aca="false">IF(OR($Q732="",$Q732="Not set"),"",MATCH($Q732,Lists!$F$2:$F$4,0)-1)</f>
        <v/>
      </c>
      <c r="S732" s="6"/>
      <c r="T732" s="6"/>
      <c r="U732" s="22" t="str">
        <f aca="false">IF(OR($Q732="",$Q732="OK",$Q732="Not set",NOT(ISNUMBER($G732))),"",ROUND($G732*IF($Q732="Danger",Lists!$M$15,Lists!$M$16),0))</f>
        <v/>
      </c>
      <c r="V732" s="22" t="str">
        <f aca="false">IF($U732="","",IF(OR($Q732="Danger",$U732&gt;=Lists!$M$10),"P1",IF($U732&gt;=Lists!$M$11,"P2","P3")))</f>
        <v/>
      </c>
      <c r="W732" s="24" t="str">
        <f aca="false">IF(OR($V732="",$B732=""),"",$B732+INDEX(Lists!$N$10:$N$12,MATCH($V732,Lists!$L$10:$L$12,0)))</f>
        <v/>
      </c>
      <c r="X732" s="19"/>
      <c r="Y732" s="19"/>
      <c r="Z732" s="19"/>
      <c r="AA732" s="21"/>
      <c r="AB732" s="19"/>
      <c r="AC732" s="22" t="str">
        <f aca="true">IF(OR($U732="",$B732=""),"",IF($AA732&lt;&gt;"",$AA732-$B732,TODAY()-$B732))</f>
        <v/>
      </c>
      <c r="AD732" s="22" t="str">
        <f aca="true">IF($W732="","",IF($Y732="Closed",IF($AA732="","Closed",IF($AA732&lt;=$W732,"Closed on time","Closed late")),IF(TODAY()&gt;$W732,"Overdue","Within time")))</f>
        <v/>
      </c>
      <c r="AE732" s="6"/>
      <c r="AF732" s="19"/>
      <c r="AG732" s="19"/>
      <c r="AH732" s="19"/>
      <c r="AI732" s="19"/>
      <c r="AJ732" s="19"/>
    </row>
    <row r="733" customFormat="false" ht="15" hidden="false" customHeight="false" outlineLevel="0" collapsed="false">
      <c r="A733" s="22" t="str">
        <f aca="false">IF($C733="","","R"&amp;TEXT(ROW()-4,"00000"))</f>
        <v/>
      </c>
      <c r="B733" s="21"/>
      <c r="C733" s="19"/>
      <c r="D733" s="22" t="str">
        <f aca="false">IF($C733="","",IFERROR(INDEX(Asset_Register!$C$5:$C$1000,MATCH($C733,Asset_Register!$A$5:$A$1000,0)),"Not in register"))</f>
        <v/>
      </c>
      <c r="E733" s="22" t="str">
        <f aca="false">IF($C733="","",IFERROR(INDEX(Asset_Register!$D$5:$D$1000,MATCH($C733,Asset_Register!$A$5:$A$1000,0)),"Not in register"))</f>
        <v/>
      </c>
      <c r="F733" s="22" t="str">
        <f aca="false">IF($C733="","",IFERROR(INDEX(Asset_Register!$R$5:$R$1000,MATCH($C733,Asset_Register!$A$5:$A$1000,0)),"Not in register"))</f>
        <v/>
      </c>
      <c r="G733" s="22" t="str">
        <f aca="false">IF($C733="","",IFERROR(INDEX(Asset_Register!$Q$5:$Q$1000,MATCH($C733,Asset_Register!$A$5:$A$1000,0)),"Not in register"))</f>
        <v/>
      </c>
      <c r="H733" s="19"/>
      <c r="I733" s="19"/>
      <c r="J733" s="6"/>
      <c r="K733" s="19"/>
      <c r="L733" s="19"/>
      <c r="M733" s="19"/>
      <c r="N733" s="19"/>
      <c r="O733" s="19"/>
      <c r="P733" s="19"/>
      <c r="Q733" s="22" t="str">
        <f aca="false">IF($C733="","",IF($P733&lt;&gt;"",$P733,IF(AND(ISNUMBER($K733),ISNUMBER($M733),ISNUMBER($N733)),IF($O733="Lower is worse",IF($K733&lt;=$N733,"Danger",IF($K733&lt;=$M733,"Alert","OK")),IF($K733&gt;=$N733,"Danger",IF($K733&gt;=$M733,"Alert","OK"))),"Not set")))</f>
        <v/>
      </c>
      <c r="R733" s="22" t="str">
        <f aca="false">IF(OR($Q733="",$Q733="Not set"),"",MATCH($Q733,Lists!$F$2:$F$4,0)-1)</f>
        <v/>
      </c>
      <c r="S733" s="6"/>
      <c r="T733" s="6"/>
      <c r="U733" s="22" t="str">
        <f aca="false">IF(OR($Q733="",$Q733="OK",$Q733="Not set",NOT(ISNUMBER($G733))),"",ROUND($G733*IF($Q733="Danger",Lists!$M$15,Lists!$M$16),0))</f>
        <v/>
      </c>
      <c r="V733" s="22" t="str">
        <f aca="false">IF($U733="","",IF(OR($Q733="Danger",$U733&gt;=Lists!$M$10),"P1",IF($U733&gt;=Lists!$M$11,"P2","P3")))</f>
        <v/>
      </c>
      <c r="W733" s="24" t="str">
        <f aca="false">IF(OR($V733="",$B733=""),"",$B733+INDEX(Lists!$N$10:$N$12,MATCH($V733,Lists!$L$10:$L$12,0)))</f>
        <v/>
      </c>
      <c r="X733" s="19"/>
      <c r="Y733" s="19"/>
      <c r="Z733" s="19"/>
      <c r="AA733" s="21"/>
      <c r="AB733" s="19"/>
      <c r="AC733" s="22" t="str">
        <f aca="true">IF(OR($U733="",$B733=""),"",IF($AA733&lt;&gt;"",$AA733-$B733,TODAY()-$B733))</f>
        <v/>
      </c>
      <c r="AD733" s="22" t="str">
        <f aca="true">IF($W733="","",IF($Y733="Closed",IF($AA733="","Closed",IF($AA733&lt;=$W733,"Closed on time","Closed late")),IF(TODAY()&gt;$W733,"Overdue","Within time")))</f>
        <v/>
      </c>
      <c r="AE733" s="6"/>
      <c r="AF733" s="19"/>
      <c r="AG733" s="19"/>
      <c r="AH733" s="19"/>
      <c r="AI733" s="19"/>
      <c r="AJ733" s="19"/>
    </row>
    <row r="734" customFormat="false" ht="15" hidden="false" customHeight="false" outlineLevel="0" collapsed="false">
      <c r="A734" s="22" t="str">
        <f aca="false">IF($C734="","","R"&amp;TEXT(ROW()-4,"00000"))</f>
        <v/>
      </c>
      <c r="B734" s="21"/>
      <c r="C734" s="19"/>
      <c r="D734" s="22" t="str">
        <f aca="false">IF($C734="","",IFERROR(INDEX(Asset_Register!$C$5:$C$1000,MATCH($C734,Asset_Register!$A$5:$A$1000,0)),"Not in register"))</f>
        <v/>
      </c>
      <c r="E734" s="22" t="str">
        <f aca="false">IF($C734="","",IFERROR(INDEX(Asset_Register!$D$5:$D$1000,MATCH($C734,Asset_Register!$A$5:$A$1000,0)),"Not in register"))</f>
        <v/>
      </c>
      <c r="F734" s="22" t="str">
        <f aca="false">IF($C734="","",IFERROR(INDEX(Asset_Register!$R$5:$R$1000,MATCH($C734,Asset_Register!$A$5:$A$1000,0)),"Not in register"))</f>
        <v/>
      </c>
      <c r="G734" s="22" t="str">
        <f aca="false">IF($C734="","",IFERROR(INDEX(Asset_Register!$Q$5:$Q$1000,MATCH($C734,Asset_Register!$A$5:$A$1000,0)),"Not in register"))</f>
        <v/>
      </c>
      <c r="H734" s="19"/>
      <c r="I734" s="19"/>
      <c r="J734" s="6"/>
      <c r="K734" s="19"/>
      <c r="L734" s="19"/>
      <c r="M734" s="19"/>
      <c r="N734" s="19"/>
      <c r="O734" s="19"/>
      <c r="P734" s="19"/>
      <c r="Q734" s="22" t="str">
        <f aca="false">IF($C734="","",IF($P734&lt;&gt;"",$P734,IF(AND(ISNUMBER($K734),ISNUMBER($M734),ISNUMBER($N734)),IF($O734="Lower is worse",IF($K734&lt;=$N734,"Danger",IF($K734&lt;=$M734,"Alert","OK")),IF($K734&gt;=$N734,"Danger",IF($K734&gt;=$M734,"Alert","OK"))),"Not set")))</f>
        <v/>
      </c>
      <c r="R734" s="22" t="str">
        <f aca="false">IF(OR($Q734="",$Q734="Not set"),"",MATCH($Q734,Lists!$F$2:$F$4,0)-1)</f>
        <v/>
      </c>
      <c r="S734" s="6"/>
      <c r="T734" s="6"/>
      <c r="U734" s="22" t="str">
        <f aca="false">IF(OR($Q734="",$Q734="OK",$Q734="Not set",NOT(ISNUMBER($G734))),"",ROUND($G734*IF($Q734="Danger",Lists!$M$15,Lists!$M$16),0))</f>
        <v/>
      </c>
      <c r="V734" s="22" t="str">
        <f aca="false">IF($U734="","",IF(OR($Q734="Danger",$U734&gt;=Lists!$M$10),"P1",IF($U734&gt;=Lists!$M$11,"P2","P3")))</f>
        <v/>
      </c>
      <c r="W734" s="24" t="str">
        <f aca="false">IF(OR($V734="",$B734=""),"",$B734+INDEX(Lists!$N$10:$N$12,MATCH($V734,Lists!$L$10:$L$12,0)))</f>
        <v/>
      </c>
      <c r="X734" s="19"/>
      <c r="Y734" s="19"/>
      <c r="Z734" s="19"/>
      <c r="AA734" s="21"/>
      <c r="AB734" s="19"/>
      <c r="AC734" s="22" t="str">
        <f aca="true">IF(OR($U734="",$B734=""),"",IF($AA734&lt;&gt;"",$AA734-$B734,TODAY()-$B734))</f>
        <v/>
      </c>
      <c r="AD734" s="22" t="str">
        <f aca="true">IF($W734="","",IF($Y734="Closed",IF($AA734="","Closed",IF($AA734&lt;=$W734,"Closed on time","Closed late")),IF(TODAY()&gt;$W734,"Overdue","Within time")))</f>
        <v/>
      </c>
      <c r="AE734" s="6"/>
      <c r="AF734" s="19"/>
      <c r="AG734" s="19"/>
      <c r="AH734" s="19"/>
      <c r="AI734" s="19"/>
      <c r="AJ734" s="19"/>
    </row>
    <row r="735" customFormat="false" ht="15" hidden="false" customHeight="false" outlineLevel="0" collapsed="false">
      <c r="A735" s="22" t="str">
        <f aca="false">IF($C735="","","R"&amp;TEXT(ROW()-4,"00000"))</f>
        <v/>
      </c>
      <c r="B735" s="21"/>
      <c r="C735" s="19"/>
      <c r="D735" s="22" t="str">
        <f aca="false">IF($C735="","",IFERROR(INDEX(Asset_Register!$C$5:$C$1000,MATCH($C735,Asset_Register!$A$5:$A$1000,0)),"Not in register"))</f>
        <v/>
      </c>
      <c r="E735" s="22" t="str">
        <f aca="false">IF($C735="","",IFERROR(INDEX(Asset_Register!$D$5:$D$1000,MATCH($C735,Asset_Register!$A$5:$A$1000,0)),"Not in register"))</f>
        <v/>
      </c>
      <c r="F735" s="22" t="str">
        <f aca="false">IF($C735="","",IFERROR(INDEX(Asset_Register!$R$5:$R$1000,MATCH($C735,Asset_Register!$A$5:$A$1000,0)),"Not in register"))</f>
        <v/>
      </c>
      <c r="G735" s="22" t="str">
        <f aca="false">IF($C735="","",IFERROR(INDEX(Asset_Register!$Q$5:$Q$1000,MATCH($C735,Asset_Register!$A$5:$A$1000,0)),"Not in register"))</f>
        <v/>
      </c>
      <c r="H735" s="19"/>
      <c r="I735" s="19"/>
      <c r="J735" s="6"/>
      <c r="K735" s="19"/>
      <c r="L735" s="19"/>
      <c r="M735" s="19"/>
      <c r="N735" s="19"/>
      <c r="O735" s="19"/>
      <c r="P735" s="19"/>
      <c r="Q735" s="22" t="str">
        <f aca="false">IF($C735="","",IF($P735&lt;&gt;"",$P735,IF(AND(ISNUMBER($K735),ISNUMBER($M735),ISNUMBER($N735)),IF($O735="Lower is worse",IF($K735&lt;=$N735,"Danger",IF($K735&lt;=$M735,"Alert","OK")),IF($K735&gt;=$N735,"Danger",IF($K735&gt;=$M735,"Alert","OK"))),"Not set")))</f>
        <v/>
      </c>
      <c r="R735" s="22" t="str">
        <f aca="false">IF(OR($Q735="",$Q735="Not set"),"",MATCH($Q735,Lists!$F$2:$F$4,0)-1)</f>
        <v/>
      </c>
      <c r="S735" s="6"/>
      <c r="T735" s="6"/>
      <c r="U735" s="22" t="str">
        <f aca="false">IF(OR($Q735="",$Q735="OK",$Q735="Not set",NOT(ISNUMBER($G735))),"",ROUND($G735*IF($Q735="Danger",Lists!$M$15,Lists!$M$16),0))</f>
        <v/>
      </c>
      <c r="V735" s="22" t="str">
        <f aca="false">IF($U735="","",IF(OR($Q735="Danger",$U735&gt;=Lists!$M$10),"P1",IF($U735&gt;=Lists!$M$11,"P2","P3")))</f>
        <v/>
      </c>
      <c r="W735" s="24" t="str">
        <f aca="false">IF(OR($V735="",$B735=""),"",$B735+INDEX(Lists!$N$10:$N$12,MATCH($V735,Lists!$L$10:$L$12,0)))</f>
        <v/>
      </c>
      <c r="X735" s="19"/>
      <c r="Y735" s="19"/>
      <c r="Z735" s="19"/>
      <c r="AA735" s="21"/>
      <c r="AB735" s="19"/>
      <c r="AC735" s="22" t="str">
        <f aca="true">IF(OR($U735="",$B735=""),"",IF($AA735&lt;&gt;"",$AA735-$B735,TODAY()-$B735))</f>
        <v/>
      </c>
      <c r="AD735" s="22" t="str">
        <f aca="true">IF($W735="","",IF($Y735="Closed",IF($AA735="","Closed",IF($AA735&lt;=$W735,"Closed on time","Closed late")),IF(TODAY()&gt;$W735,"Overdue","Within time")))</f>
        <v/>
      </c>
      <c r="AE735" s="6"/>
      <c r="AF735" s="19"/>
      <c r="AG735" s="19"/>
      <c r="AH735" s="19"/>
      <c r="AI735" s="19"/>
      <c r="AJ735" s="19"/>
    </row>
    <row r="736" customFormat="false" ht="15" hidden="false" customHeight="false" outlineLevel="0" collapsed="false">
      <c r="A736" s="22" t="str">
        <f aca="false">IF($C736="","","R"&amp;TEXT(ROW()-4,"00000"))</f>
        <v/>
      </c>
      <c r="B736" s="21"/>
      <c r="C736" s="19"/>
      <c r="D736" s="22" t="str">
        <f aca="false">IF($C736="","",IFERROR(INDEX(Asset_Register!$C$5:$C$1000,MATCH($C736,Asset_Register!$A$5:$A$1000,0)),"Not in register"))</f>
        <v/>
      </c>
      <c r="E736" s="22" t="str">
        <f aca="false">IF($C736="","",IFERROR(INDEX(Asset_Register!$D$5:$D$1000,MATCH($C736,Asset_Register!$A$5:$A$1000,0)),"Not in register"))</f>
        <v/>
      </c>
      <c r="F736" s="22" t="str">
        <f aca="false">IF($C736="","",IFERROR(INDEX(Asset_Register!$R$5:$R$1000,MATCH($C736,Asset_Register!$A$5:$A$1000,0)),"Not in register"))</f>
        <v/>
      </c>
      <c r="G736" s="22" t="str">
        <f aca="false">IF($C736="","",IFERROR(INDEX(Asset_Register!$Q$5:$Q$1000,MATCH($C736,Asset_Register!$A$5:$A$1000,0)),"Not in register"))</f>
        <v/>
      </c>
      <c r="H736" s="19"/>
      <c r="I736" s="19"/>
      <c r="J736" s="6"/>
      <c r="K736" s="19"/>
      <c r="L736" s="19"/>
      <c r="M736" s="19"/>
      <c r="N736" s="19"/>
      <c r="O736" s="19"/>
      <c r="P736" s="19"/>
      <c r="Q736" s="22" t="str">
        <f aca="false">IF($C736="","",IF($P736&lt;&gt;"",$P736,IF(AND(ISNUMBER($K736),ISNUMBER($M736),ISNUMBER($N736)),IF($O736="Lower is worse",IF($K736&lt;=$N736,"Danger",IF($K736&lt;=$M736,"Alert","OK")),IF($K736&gt;=$N736,"Danger",IF($K736&gt;=$M736,"Alert","OK"))),"Not set")))</f>
        <v/>
      </c>
      <c r="R736" s="22" t="str">
        <f aca="false">IF(OR($Q736="",$Q736="Not set"),"",MATCH($Q736,Lists!$F$2:$F$4,0)-1)</f>
        <v/>
      </c>
      <c r="S736" s="6"/>
      <c r="T736" s="6"/>
      <c r="U736" s="22" t="str">
        <f aca="false">IF(OR($Q736="",$Q736="OK",$Q736="Not set",NOT(ISNUMBER($G736))),"",ROUND($G736*IF($Q736="Danger",Lists!$M$15,Lists!$M$16),0))</f>
        <v/>
      </c>
      <c r="V736" s="22" t="str">
        <f aca="false">IF($U736="","",IF(OR($Q736="Danger",$U736&gt;=Lists!$M$10),"P1",IF($U736&gt;=Lists!$M$11,"P2","P3")))</f>
        <v/>
      </c>
      <c r="W736" s="24" t="str">
        <f aca="false">IF(OR($V736="",$B736=""),"",$B736+INDEX(Lists!$N$10:$N$12,MATCH($V736,Lists!$L$10:$L$12,0)))</f>
        <v/>
      </c>
      <c r="X736" s="19"/>
      <c r="Y736" s="19"/>
      <c r="Z736" s="19"/>
      <c r="AA736" s="21"/>
      <c r="AB736" s="19"/>
      <c r="AC736" s="22" t="str">
        <f aca="true">IF(OR($U736="",$B736=""),"",IF($AA736&lt;&gt;"",$AA736-$B736,TODAY()-$B736))</f>
        <v/>
      </c>
      <c r="AD736" s="22" t="str">
        <f aca="true">IF($W736="","",IF($Y736="Closed",IF($AA736="","Closed",IF($AA736&lt;=$W736,"Closed on time","Closed late")),IF(TODAY()&gt;$W736,"Overdue","Within time")))</f>
        <v/>
      </c>
      <c r="AE736" s="6"/>
      <c r="AF736" s="19"/>
      <c r="AG736" s="19"/>
      <c r="AH736" s="19"/>
      <c r="AI736" s="19"/>
      <c r="AJ736" s="19"/>
    </row>
    <row r="737" customFormat="false" ht="15" hidden="false" customHeight="false" outlineLevel="0" collapsed="false">
      <c r="A737" s="22" t="str">
        <f aca="false">IF($C737="","","R"&amp;TEXT(ROW()-4,"00000"))</f>
        <v/>
      </c>
      <c r="B737" s="21"/>
      <c r="C737" s="19"/>
      <c r="D737" s="22" t="str">
        <f aca="false">IF($C737="","",IFERROR(INDEX(Asset_Register!$C$5:$C$1000,MATCH($C737,Asset_Register!$A$5:$A$1000,0)),"Not in register"))</f>
        <v/>
      </c>
      <c r="E737" s="22" t="str">
        <f aca="false">IF($C737="","",IFERROR(INDEX(Asset_Register!$D$5:$D$1000,MATCH($C737,Asset_Register!$A$5:$A$1000,0)),"Not in register"))</f>
        <v/>
      </c>
      <c r="F737" s="22" t="str">
        <f aca="false">IF($C737="","",IFERROR(INDEX(Asset_Register!$R$5:$R$1000,MATCH($C737,Asset_Register!$A$5:$A$1000,0)),"Not in register"))</f>
        <v/>
      </c>
      <c r="G737" s="22" t="str">
        <f aca="false">IF($C737="","",IFERROR(INDEX(Asset_Register!$Q$5:$Q$1000,MATCH($C737,Asset_Register!$A$5:$A$1000,0)),"Not in register"))</f>
        <v/>
      </c>
      <c r="H737" s="19"/>
      <c r="I737" s="19"/>
      <c r="J737" s="6"/>
      <c r="K737" s="19"/>
      <c r="L737" s="19"/>
      <c r="M737" s="19"/>
      <c r="N737" s="19"/>
      <c r="O737" s="19"/>
      <c r="P737" s="19"/>
      <c r="Q737" s="22" t="str">
        <f aca="false">IF($C737="","",IF($P737&lt;&gt;"",$P737,IF(AND(ISNUMBER($K737),ISNUMBER($M737),ISNUMBER($N737)),IF($O737="Lower is worse",IF($K737&lt;=$N737,"Danger",IF($K737&lt;=$M737,"Alert","OK")),IF($K737&gt;=$N737,"Danger",IF($K737&gt;=$M737,"Alert","OK"))),"Not set")))</f>
        <v/>
      </c>
      <c r="R737" s="22" t="str">
        <f aca="false">IF(OR($Q737="",$Q737="Not set"),"",MATCH($Q737,Lists!$F$2:$F$4,0)-1)</f>
        <v/>
      </c>
      <c r="S737" s="6"/>
      <c r="T737" s="6"/>
      <c r="U737" s="22" t="str">
        <f aca="false">IF(OR($Q737="",$Q737="OK",$Q737="Not set",NOT(ISNUMBER($G737))),"",ROUND($G737*IF($Q737="Danger",Lists!$M$15,Lists!$M$16),0))</f>
        <v/>
      </c>
      <c r="V737" s="22" t="str">
        <f aca="false">IF($U737="","",IF(OR($Q737="Danger",$U737&gt;=Lists!$M$10),"P1",IF($U737&gt;=Lists!$M$11,"P2","P3")))</f>
        <v/>
      </c>
      <c r="W737" s="24" t="str">
        <f aca="false">IF(OR($V737="",$B737=""),"",$B737+INDEX(Lists!$N$10:$N$12,MATCH($V737,Lists!$L$10:$L$12,0)))</f>
        <v/>
      </c>
      <c r="X737" s="19"/>
      <c r="Y737" s="19"/>
      <c r="Z737" s="19"/>
      <c r="AA737" s="21"/>
      <c r="AB737" s="19"/>
      <c r="AC737" s="22" t="str">
        <f aca="true">IF(OR($U737="",$B737=""),"",IF($AA737&lt;&gt;"",$AA737-$B737,TODAY()-$B737))</f>
        <v/>
      </c>
      <c r="AD737" s="22" t="str">
        <f aca="true">IF($W737="","",IF($Y737="Closed",IF($AA737="","Closed",IF($AA737&lt;=$W737,"Closed on time","Closed late")),IF(TODAY()&gt;$W737,"Overdue","Within time")))</f>
        <v/>
      </c>
      <c r="AE737" s="6"/>
      <c r="AF737" s="19"/>
      <c r="AG737" s="19"/>
      <c r="AH737" s="19"/>
      <c r="AI737" s="19"/>
      <c r="AJ737" s="19"/>
    </row>
    <row r="738" customFormat="false" ht="15" hidden="false" customHeight="false" outlineLevel="0" collapsed="false">
      <c r="A738" s="22" t="str">
        <f aca="false">IF($C738="","","R"&amp;TEXT(ROW()-4,"00000"))</f>
        <v/>
      </c>
      <c r="B738" s="21"/>
      <c r="C738" s="19"/>
      <c r="D738" s="22" t="str">
        <f aca="false">IF($C738="","",IFERROR(INDEX(Asset_Register!$C$5:$C$1000,MATCH($C738,Asset_Register!$A$5:$A$1000,0)),"Not in register"))</f>
        <v/>
      </c>
      <c r="E738" s="22" t="str">
        <f aca="false">IF($C738="","",IFERROR(INDEX(Asset_Register!$D$5:$D$1000,MATCH($C738,Asset_Register!$A$5:$A$1000,0)),"Not in register"))</f>
        <v/>
      </c>
      <c r="F738" s="22" t="str">
        <f aca="false">IF($C738="","",IFERROR(INDEX(Asset_Register!$R$5:$R$1000,MATCH($C738,Asset_Register!$A$5:$A$1000,0)),"Not in register"))</f>
        <v/>
      </c>
      <c r="G738" s="22" t="str">
        <f aca="false">IF($C738="","",IFERROR(INDEX(Asset_Register!$Q$5:$Q$1000,MATCH($C738,Asset_Register!$A$5:$A$1000,0)),"Not in register"))</f>
        <v/>
      </c>
      <c r="H738" s="19"/>
      <c r="I738" s="19"/>
      <c r="J738" s="6"/>
      <c r="K738" s="19"/>
      <c r="L738" s="19"/>
      <c r="M738" s="19"/>
      <c r="N738" s="19"/>
      <c r="O738" s="19"/>
      <c r="P738" s="19"/>
      <c r="Q738" s="22" t="str">
        <f aca="false">IF($C738="","",IF($P738&lt;&gt;"",$P738,IF(AND(ISNUMBER($K738),ISNUMBER($M738),ISNUMBER($N738)),IF($O738="Lower is worse",IF($K738&lt;=$N738,"Danger",IF($K738&lt;=$M738,"Alert","OK")),IF($K738&gt;=$N738,"Danger",IF($K738&gt;=$M738,"Alert","OK"))),"Not set")))</f>
        <v/>
      </c>
      <c r="R738" s="22" t="str">
        <f aca="false">IF(OR($Q738="",$Q738="Not set"),"",MATCH($Q738,Lists!$F$2:$F$4,0)-1)</f>
        <v/>
      </c>
      <c r="S738" s="6"/>
      <c r="T738" s="6"/>
      <c r="U738" s="22" t="str">
        <f aca="false">IF(OR($Q738="",$Q738="OK",$Q738="Not set",NOT(ISNUMBER($G738))),"",ROUND($G738*IF($Q738="Danger",Lists!$M$15,Lists!$M$16),0))</f>
        <v/>
      </c>
      <c r="V738" s="22" t="str">
        <f aca="false">IF($U738="","",IF(OR($Q738="Danger",$U738&gt;=Lists!$M$10),"P1",IF($U738&gt;=Lists!$M$11,"P2","P3")))</f>
        <v/>
      </c>
      <c r="W738" s="24" t="str">
        <f aca="false">IF(OR($V738="",$B738=""),"",$B738+INDEX(Lists!$N$10:$N$12,MATCH($V738,Lists!$L$10:$L$12,0)))</f>
        <v/>
      </c>
      <c r="X738" s="19"/>
      <c r="Y738" s="19"/>
      <c r="Z738" s="19"/>
      <c r="AA738" s="21"/>
      <c r="AB738" s="19"/>
      <c r="AC738" s="22" t="str">
        <f aca="true">IF(OR($U738="",$B738=""),"",IF($AA738&lt;&gt;"",$AA738-$B738,TODAY()-$B738))</f>
        <v/>
      </c>
      <c r="AD738" s="22" t="str">
        <f aca="true">IF($W738="","",IF($Y738="Closed",IF($AA738="","Closed",IF($AA738&lt;=$W738,"Closed on time","Closed late")),IF(TODAY()&gt;$W738,"Overdue","Within time")))</f>
        <v/>
      </c>
      <c r="AE738" s="6"/>
      <c r="AF738" s="19"/>
      <c r="AG738" s="19"/>
      <c r="AH738" s="19"/>
      <c r="AI738" s="19"/>
      <c r="AJ738" s="19"/>
    </row>
    <row r="739" customFormat="false" ht="15" hidden="false" customHeight="false" outlineLevel="0" collapsed="false">
      <c r="A739" s="22" t="str">
        <f aca="false">IF($C739="","","R"&amp;TEXT(ROW()-4,"00000"))</f>
        <v/>
      </c>
      <c r="B739" s="21"/>
      <c r="C739" s="19"/>
      <c r="D739" s="22" t="str">
        <f aca="false">IF($C739="","",IFERROR(INDEX(Asset_Register!$C$5:$C$1000,MATCH($C739,Asset_Register!$A$5:$A$1000,0)),"Not in register"))</f>
        <v/>
      </c>
      <c r="E739" s="22" t="str">
        <f aca="false">IF($C739="","",IFERROR(INDEX(Asset_Register!$D$5:$D$1000,MATCH($C739,Asset_Register!$A$5:$A$1000,0)),"Not in register"))</f>
        <v/>
      </c>
      <c r="F739" s="22" t="str">
        <f aca="false">IF($C739="","",IFERROR(INDEX(Asset_Register!$R$5:$R$1000,MATCH($C739,Asset_Register!$A$5:$A$1000,0)),"Not in register"))</f>
        <v/>
      </c>
      <c r="G739" s="22" t="str">
        <f aca="false">IF($C739="","",IFERROR(INDEX(Asset_Register!$Q$5:$Q$1000,MATCH($C739,Asset_Register!$A$5:$A$1000,0)),"Not in register"))</f>
        <v/>
      </c>
      <c r="H739" s="19"/>
      <c r="I739" s="19"/>
      <c r="J739" s="6"/>
      <c r="K739" s="19"/>
      <c r="L739" s="19"/>
      <c r="M739" s="19"/>
      <c r="N739" s="19"/>
      <c r="O739" s="19"/>
      <c r="P739" s="19"/>
      <c r="Q739" s="22" t="str">
        <f aca="false">IF($C739="","",IF($P739&lt;&gt;"",$P739,IF(AND(ISNUMBER($K739),ISNUMBER($M739),ISNUMBER($N739)),IF($O739="Lower is worse",IF($K739&lt;=$N739,"Danger",IF($K739&lt;=$M739,"Alert","OK")),IF($K739&gt;=$N739,"Danger",IF($K739&gt;=$M739,"Alert","OK"))),"Not set")))</f>
        <v/>
      </c>
      <c r="R739" s="22" t="str">
        <f aca="false">IF(OR($Q739="",$Q739="Not set"),"",MATCH($Q739,Lists!$F$2:$F$4,0)-1)</f>
        <v/>
      </c>
      <c r="S739" s="6"/>
      <c r="T739" s="6"/>
      <c r="U739" s="22" t="str">
        <f aca="false">IF(OR($Q739="",$Q739="OK",$Q739="Not set",NOT(ISNUMBER($G739))),"",ROUND($G739*IF($Q739="Danger",Lists!$M$15,Lists!$M$16),0))</f>
        <v/>
      </c>
      <c r="V739" s="22" t="str">
        <f aca="false">IF($U739="","",IF(OR($Q739="Danger",$U739&gt;=Lists!$M$10),"P1",IF($U739&gt;=Lists!$M$11,"P2","P3")))</f>
        <v/>
      </c>
      <c r="W739" s="24" t="str">
        <f aca="false">IF(OR($V739="",$B739=""),"",$B739+INDEX(Lists!$N$10:$N$12,MATCH($V739,Lists!$L$10:$L$12,0)))</f>
        <v/>
      </c>
      <c r="X739" s="19"/>
      <c r="Y739" s="19"/>
      <c r="Z739" s="19"/>
      <c r="AA739" s="21"/>
      <c r="AB739" s="19"/>
      <c r="AC739" s="22" t="str">
        <f aca="true">IF(OR($U739="",$B739=""),"",IF($AA739&lt;&gt;"",$AA739-$B739,TODAY()-$B739))</f>
        <v/>
      </c>
      <c r="AD739" s="22" t="str">
        <f aca="true">IF($W739="","",IF($Y739="Closed",IF($AA739="","Closed",IF($AA739&lt;=$W739,"Closed on time","Closed late")),IF(TODAY()&gt;$W739,"Overdue","Within time")))</f>
        <v/>
      </c>
      <c r="AE739" s="6"/>
      <c r="AF739" s="19"/>
      <c r="AG739" s="19"/>
      <c r="AH739" s="19"/>
      <c r="AI739" s="19"/>
      <c r="AJ739" s="19"/>
    </row>
    <row r="740" customFormat="false" ht="15" hidden="false" customHeight="false" outlineLevel="0" collapsed="false">
      <c r="A740" s="22" t="str">
        <f aca="false">IF($C740="","","R"&amp;TEXT(ROW()-4,"00000"))</f>
        <v/>
      </c>
      <c r="B740" s="21"/>
      <c r="C740" s="19"/>
      <c r="D740" s="22" t="str">
        <f aca="false">IF($C740="","",IFERROR(INDEX(Asset_Register!$C$5:$C$1000,MATCH($C740,Asset_Register!$A$5:$A$1000,0)),"Not in register"))</f>
        <v/>
      </c>
      <c r="E740" s="22" t="str">
        <f aca="false">IF($C740="","",IFERROR(INDEX(Asset_Register!$D$5:$D$1000,MATCH($C740,Asset_Register!$A$5:$A$1000,0)),"Not in register"))</f>
        <v/>
      </c>
      <c r="F740" s="22" t="str">
        <f aca="false">IF($C740="","",IFERROR(INDEX(Asset_Register!$R$5:$R$1000,MATCH($C740,Asset_Register!$A$5:$A$1000,0)),"Not in register"))</f>
        <v/>
      </c>
      <c r="G740" s="22" t="str">
        <f aca="false">IF($C740="","",IFERROR(INDEX(Asset_Register!$Q$5:$Q$1000,MATCH($C740,Asset_Register!$A$5:$A$1000,0)),"Not in register"))</f>
        <v/>
      </c>
      <c r="H740" s="19"/>
      <c r="I740" s="19"/>
      <c r="J740" s="6"/>
      <c r="K740" s="19"/>
      <c r="L740" s="19"/>
      <c r="M740" s="19"/>
      <c r="N740" s="19"/>
      <c r="O740" s="19"/>
      <c r="P740" s="19"/>
      <c r="Q740" s="22" t="str">
        <f aca="false">IF($C740="","",IF($P740&lt;&gt;"",$P740,IF(AND(ISNUMBER($K740),ISNUMBER($M740),ISNUMBER($N740)),IF($O740="Lower is worse",IF($K740&lt;=$N740,"Danger",IF($K740&lt;=$M740,"Alert","OK")),IF($K740&gt;=$N740,"Danger",IF($K740&gt;=$M740,"Alert","OK"))),"Not set")))</f>
        <v/>
      </c>
      <c r="R740" s="22" t="str">
        <f aca="false">IF(OR($Q740="",$Q740="Not set"),"",MATCH($Q740,Lists!$F$2:$F$4,0)-1)</f>
        <v/>
      </c>
      <c r="S740" s="6"/>
      <c r="T740" s="6"/>
      <c r="U740" s="22" t="str">
        <f aca="false">IF(OR($Q740="",$Q740="OK",$Q740="Not set",NOT(ISNUMBER($G740))),"",ROUND($G740*IF($Q740="Danger",Lists!$M$15,Lists!$M$16),0))</f>
        <v/>
      </c>
      <c r="V740" s="22" t="str">
        <f aca="false">IF($U740="","",IF(OR($Q740="Danger",$U740&gt;=Lists!$M$10),"P1",IF($U740&gt;=Lists!$M$11,"P2","P3")))</f>
        <v/>
      </c>
      <c r="W740" s="24" t="str">
        <f aca="false">IF(OR($V740="",$B740=""),"",$B740+INDEX(Lists!$N$10:$N$12,MATCH($V740,Lists!$L$10:$L$12,0)))</f>
        <v/>
      </c>
      <c r="X740" s="19"/>
      <c r="Y740" s="19"/>
      <c r="Z740" s="19"/>
      <c r="AA740" s="21"/>
      <c r="AB740" s="19"/>
      <c r="AC740" s="22" t="str">
        <f aca="true">IF(OR($U740="",$B740=""),"",IF($AA740&lt;&gt;"",$AA740-$B740,TODAY()-$B740))</f>
        <v/>
      </c>
      <c r="AD740" s="22" t="str">
        <f aca="true">IF($W740="","",IF($Y740="Closed",IF($AA740="","Closed",IF($AA740&lt;=$W740,"Closed on time","Closed late")),IF(TODAY()&gt;$W740,"Overdue","Within time")))</f>
        <v/>
      </c>
      <c r="AE740" s="6"/>
      <c r="AF740" s="19"/>
      <c r="AG740" s="19"/>
      <c r="AH740" s="19"/>
      <c r="AI740" s="19"/>
      <c r="AJ740" s="19"/>
    </row>
    <row r="741" customFormat="false" ht="15" hidden="false" customHeight="false" outlineLevel="0" collapsed="false">
      <c r="A741" s="22" t="str">
        <f aca="false">IF($C741="","","R"&amp;TEXT(ROW()-4,"00000"))</f>
        <v/>
      </c>
      <c r="B741" s="21"/>
      <c r="C741" s="19"/>
      <c r="D741" s="22" t="str">
        <f aca="false">IF($C741="","",IFERROR(INDEX(Asset_Register!$C$5:$C$1000,MATCH($C741,Asset_Register!$A$5:$A$1000,0)),"Not in register"))</f>
        <v/>
      </c>
      <c r="E741" s="22" t="str">
        <f aca="false">IF($C741="","",IFERROR(INDEX(Asset_Register!$D$5:$D$1000,MATCH($C741,Asset_Register!$A$5:$A$1000,0)),"Not in register"))</f>
        <v/>
      </c>
      <c r="F741" s="22" t="str">
        <f aca="false">IF($C741="","",IFERROR(INDEX(Asset_Register!$R$5:$R$1000,MATCH($C741,Asset_Register!$A$5:$A$1000,0)),"Not in register"))</f>
        <v/>
      </c>
      <c r="G741" s="22" t="str">
        <f aca="false">IF($C741="","",IFERROR(INDEX(Asset_Register!$Q$5:$Q$1000,MATCH($C741,Asset_Register!$A$5:$A$1000,0)),"Not in register"))</f>
        <v/>
      </c>
      <c r="H741" s="19"/>
      <c r="I741" s="19"/>
      <c r="J741" s="6"/>
      <c r="K741" s="19"/>
      <c r="L741" s="19"/>
      <c r="M741" s="19"/>
      <c r="N741" s="19"/>
      <c r="O741" s="19"/>
      <c r="P741" s="19"/>
      <c r="Q741" s="22" t="str">
        <f aca="false">IF($C741="","",IF($P741&lt;&gt;"",$P741,IF(AND(ISNUMBER($K741),ISNUMBER($M741),ISNUMBER($N741)),IF($O741="Lower is worse",IF($K741&lt;=$N741,"Danger",IF($K741&lt;=$M741,"Alert","OK")),IF($K741&gt;=$N741,"Danger",IF($K741&gt;=$M741,"Alert","OK"))),"Not set")))</f>
        <v/>
      </c>
      <c r="R741" s="22" t="str">
        <f aca="false">IF(OR($Q741="",$Q741="Not set"),"",MATCH($Q741,Lists!$F$2:$F$4,0)-1)</f>
        <v/>
      </c>
      <c r="S741" s="6"/>
      <c r="T741" s="6"/>
      <c r="U741" s="22" t="str">
        <f aca="false">IF(OR($Q741="",$Q741="OK",$Q741="Not set",NOT(ISNUMBER($G741))),"",ROUND($G741*IF($Q741="Danger",Lists!$M$15,Lists!$M$16),0))</f>
        <v/>
      </c>
      <c r="V741" s="22" t="str">
        <f aca="false">IF($U741="","",IF(OR($Q741="Danger",$U741&gt;=Lists!$M$10),"P1",IF($U741&gt;=Lists!$M$11,"P2","P3")))</f>
        <v/>
      </c>
      <c r="W741" s="24" t="str">
        <f aca="false">IF(OR($V741="",$B741=""),"",$B741+INDEX(Lists!$N$10:$N$12,MATCH($V741,Lists!$L$10:$L$12,0)))</f>
        <v/>
      </c>
      <c r="X741" s="19"/>
      <c r="Y741" s="19"/>
      <c r="Z741" s="19"/>
      <c r="AA741" s="21"/>
      <c r="AB741" s="19"/>
      <c r="AC741" s="22" t="str">
        <f aca="true">IF(OR($U741="",$B741=""),"",IF($AA741&lt;&gt;"",$AA741-$B741,TODAY()-$B741))</f>
        <v/>
      </c>
      <c r="AD741" s="22" t="str">
        <f aca="true">IF($W741="","",IF($Y741="Closed",IF($AA741="","Closed",IF($AA741&lt;=$W741,"Closed on time","Closed late")),IF(TODAY()&gt;$W741,"Overdue","Within time")))</f>
        <v/>
      </c>
      <c r="AE741" s="6"/>
      <c r="AF741" s="19"/>
      <c r="AG741" s="19"/>
      <c r="AH741" s="19"/>
      <c r="AI741" s="19"/>
      <c r="AJ741" s="19"/>
    </row>
    <row r="742" customFormat="false" ht="15" hidden="false" customHeight="false" outlineLevel="0" collapsed="false">
      <c r="A742" s="22" t="str">
        <f aca="false">IF($C742="","","R"&amp;TEXT(ROW()-4,"00000"))</f>
        <v/>
      </c>
      <c r="B742" s="21"/>
      <c r="C742" s="19"/>
      <c r="D742" s="22" t="str">
        <f aca="false">IF($C742="","",IFERROR(INDEX(Asset_Register!$C$5:$C$1000,MATCH($C742,Asset_Register!$A$5:$A$1000,0)),"Not in register"))</f>
        <v/>
      </c>
      <c r="E742" s="22" t="str">
        <f aca="false">IF($C742="","",IFERROR(INDEX(Asset_Register!$D$5:$D$1000,MATCH($C742,Asset_Register!$A$5:$A$1000,0)),"Not in register"))</f>
        <v/>
      </c>
      <c r="F742" s="22" t="str">
        <f aca="false">IF($C742="","",IFERROR(INDEX(Asset_Register!$R$5:$R$1000,MATCH($C742,Asset_Register!$A$5:$A$1000,0)),"Not in register"))</f>
        <v/>
      </c>
      <c r="G742" s="22" t="str">
        <f aca="false">IF($C742="","",IFERROR(INDEX(Asset_Register!$Q$5:$Q$1000,MATCH($C742,Asset_Register!$A$5:$A$1000,0)),"Not in register"))</f>
        <v/>
      </c>
      <c r="H742" s="19"/>
      <c r="I742" s="19"/>
      <c r="J742" s="6"/>
      <c r="K742" s="19"/>
      <c r="L742" s="19"/>
      <c r="M742" s="19"/>
      <c r="N742" s="19"/>
      <c r="O742" s="19"/>
      <c r="P742" s="19"/>
      <c r="Q742" s="22" t="str">
        <f aca="false">IF($C742="","",IF($P742&lt;&gt;"",$P742,IF(AND(ISNUMBER($K742),ISNUMBER($M742),ISNUMBER($N742)),IF($O742="Lower is worse",IF($K742&lt;=$N742,"Danger",IF($K742&lt;=$M742,"Alert","OK")),IF($K742&gt;=$N742,"Danger",IF($K742&gt;=$M742,"Alert","OK"))),"Not set")))</f>
        <v/>
      </c>
      <c r="R742" s="22" t="str">
        <f aca="false">IF(OR($Q742="",$Q742="Not set"),"",MATCH($Q742,Lists!$F$2:$F$4,0)-1)</f>
        <v/>
      </c>
      <c r="S742" s="6"/>
      <c r="T742" s="6"/>
      <c r="U742" s="22" t="str">
        <f aca="false">IF(OR($Q742="",$Q742="OK",$Q742="Not set",NOT(ISNUMBER($G742))),"",ROUND($G742*IF($Q742="Danger",Lists!$M$15,Lists!$M$16),0))</f>
        <v/>
      </c>
      <c r="V742" s="22" t="str">
        <f aca="false">IF($U742="","",IF(OR($Q742="Danger",$U742&gt;=Lists!$M$10),"P1",IF($U742&gt;=Lists!$M$11,"P2","P3")))</f>
        <v/>
      </c>
      <c r="W742" s="24" t="str">
        <f aca="false">IF(OR($V742="",$B742=""),"",$B742+INDEX(Lists!$N$10:$N$12,MATCH($V742,Lists!$L$10:$L$12,0)))</f>
        <v/>
      </c>
      <c r="X742" s="19"/>
      <c r="Y742" s="19"/>
      <c r="Z742" s="19"/>
      <c r="AA742" s="21"/>
      <c r="AB742" s="19"/>
      <c r="AC742" s="22" t="str">
        <f aca="true">IF(OR($U742="",$B742=""),"",IF($AA742&lt;&gt;"",$AA742-$B742,TODAY()-$B742))</f>
        <v/>
      </c>
      <c r="AD742" s="22" t="str">
        <f aca="true">IF($W742="","",IF($Y742="Closed",IF($AA742="","Closed",IF($AA742&lt;=$W742,"Closed on time","Closed late")),IF(TODAY()&gt;$W742,"Overdue","Within time")))</f>
        <v/>
      </c>
      <c r="AE742" s="6"/>
      <c r="AF742" s="19"/>
      <c r="AG742" s="19"/>
      <c r="AH742" s="19"/>
      <c r="AI742" s="19"/>
      <c r="AJ742" s="19"/>
    </row>
    <row r="743" customFormat="false" ht="15" hidden="false" customHeight="false" outlineLevel="0" collapsed="false">
      <c r="A743" s="22" t="str">
        <f aca="false">IF($C743="","","R"&amp;TEXT(ROW()-4,"00000"))</f>
        <v/>
      </c>
      <c r="B743" s="21"/>
      <c r="C743" s="19"/>
      <c r="D743" s="22" t="str">
        <f aca="false">IF($C743="","",IFERROR(INDEX(Asset_Register!$C$5:$C$1000,MATCH($C743,Asset_Register!$A$5:$A$1000,0)),"Not in register"))</f>
        <v/>
      </c>
      <c r="E743" s="22" t="str">
        <f aca="false">IF($C743="","",IFERROR(INDEX(Asset_Register!$D$5:$D$1000,MATCH($C743,Asset_Register!$A$5:$A$1000,0)),"Not in register"))</f>
        <v/>
      </c>
      <c r="F743" s="22" t="str">
        <f aca="false">IF($C743="","",IFERROR(INDEX(Asset_Register!$R$5:$R$1000,MATCH($C743,Asset_Register!$A$5:$A$1000,0)),"Not in register"))</f>
        <v/>
      </c>
      <c r="G743" s="22" t="str">
        <f aca="false">IF($C743="","",IFERROR(INDEX(Asset_Register!$Q$5:$Q$1000,MATCH($C743,Asset_Register!$A$5:$A$1000,0)),"Not in register"))</f>
        <v/>
      </c>
      <c r="H743" s="19"/>
      <c r="I743" s="19"/>
      <c r="J743" s="6"/>
      <c r="K743" s="19"/>
      <c r="L743" s="19"/>
      <c r="M743" s="19"/>
      <c r="N743" s="19"/>
      <c r="O743" s="19"/>
      <c r="P743" s="19"/>
      <c r="Q743" s="22" t="str">
        <f aca="false">IF($C743="","",IF($P743&lt;&gt;"",$P743,IF(AND(ISNUMBER($K743),ISNUMBER($M743),ISNUMBER($N743)),IF($O743="Lower is worse",IF($K743&lt;=$N743,"Danger",IF($K743&lt;=$M743,"Alert","OK")),IF($K743&gt;=$N743,"Danger",IF($K743&gt;=$M743,"Alert","OK"))),"Not set")))</f>
        <v/>
      </c>
      <c r="R743" s="22" t="str">
        <f aca="false">IF(OR($Q743="",$Q743="Not set"),"",MATCH($Q743,Lists!$F$2:$F$4,0)-1)</f>
        <v/>
      </c>
      <c r="S743" s="6"/>
      <c r="T743" s="6"/>
      <c r="U743" s="22" t="str">
        <f aca="false">IF(OR($Q743="",$Q743="OK",$Q743="Not set",NOT(ISNUMBER($G743))),"",ROUND($G743*IF($Q743="Danger",Lists!$M$15,Lists!$M$16),0))</f>
        <v/>
      </c>
      <c r="V743" s="22" t="str">
        <f aca="false">IF($U743="","",IF(OR($Q743="Danger",$U743&gt;=Lists!$M$10),"P1",IF($U743&gt;=Lists!$M$11,"P2","P3")))</f>
        <v/>
      </c>
      <c r="W743" s="24" t="str">
        <f aca="false">IF(OR($V743="",$B743=""),"",$B743+INDEX(Lists!$N$10:$N$12,MATCH($V743,Lists!$L$10:$L$12,0)))</f>
        <v/>
      </c>
      <c r="X743" s="19"/>
      <c r="Y743" s="19"/>
      <c r="Z743" s="19"/>
      <c r="AA743" s="21"/>
      <c r="AB743" s="19"/>
      <c r="AC743" s="22" t="str">
        <f aca="true">IF(OR($U743="",$B743=""),"",IF($AA743&lt;&gt;"",$AA743-$B743,TODAY()-$B743))</f>
        <v/>
      </c>
      <c r="AD743" s="22" t="str">
        <f aca="true">IF($W743="","",IF($Y743="Closed",IF($AA743="","Closed",IF($AA743&lt;=$W743,"Closed on time","Closed late")),IF(TODAY()&gt;$W743,"Overdue","Within time")))</f>
        <v/>
      </c>
      <c r="AE743" s="6"/>
      <c r="AF743" s="19"/>
      <c r="AG743" s="19"/>
      <c r="AH743" s="19"/>
      <c r="AI743" s="19"/>
      <c r="AJ743" s="19"/>
    </row>
    <row r="744" customFormat="false" ht="15" hidden="false" customHeight="false" outlineLevel="0" collapsed="false">
      <c r="A744" s="22" t="str">
        <f aca="false">IF($C744="","","R"&amp;TEXT(ROW()-4,"00000"))</f>
        <v/>
      </c>
      <c r="B744" s="21"/>
      <c r="C744" s="19"/>
      <c r="D744" s="22" t="str">
        <f aca="false">IF($C744="","",IFERROR(INDEX(Asset_Register!$C$5:$C$1000,MATCH($C744,Asset_Register!$A$5:$A$1000,0)),"Not in register"))</f>
        <v/>
      </c>
      <c r="E744" s="22" t="str">
        <f aca="false">IF($C744="","",IFERROR(INDEX(Asset_Register!$D$5:$D$1000,MATCH($C744,Asset_Register!$A$5:$A$1000,0)),"Not in register"))</f>
        <v/>
      </c>
      <c r="F744" s="22" t="str">
        <f aca="false">IF($C744="","",IFERROR(INDEX(Asset_Register!$R$5:$R$1000,MATCH($C744,Asset_Register!$A$5:$A$1000,0)),"Not in register"))</f>
        <v/>
      </c>
      <c r="G744" s="22" t="str">
        <f aca="false">IF($C744="","",IFERROR(INDEX(Asset_Register!$Q$5:$Q$1000,MATCH($C744,Asset_Register!$A$5:$A$1000,0)),"Not in register"))</f>
        <v/>
      </c>
      <c r="H744" s="19"/>
      <c r="I744" s="19"/>
      <c r="J744" s="6"/>
      <c r="K744" s="19"/>
      <c r="L744" s="19"/>
      <c r="M744" s="19"/>
      <c r="N744" s="19"/>
      <c r="O744" s="19"/>
      <c r="P744" s="19"/>
      <c r="Q744" s="22" t="str">
        <f aca="false">IF($C744="","",IF($P744&lt;&gt;"",$P744,IF(AND(ISNUMBER($K744),ISNUMBER($M744),ISNUMBER($N744)),IF($O744="Lower is worse",IF($K744&lt;=$N744,"Danger",IF($K744&lt;=$M744,"Alert","OK")),IF($K744&gt;=$N744,"Danger",IF($K744&gt;=$M744,"Alert","OK"))),"Not set")))</f>
        <v/>
      </c>
      <c r="R744" s="22" t="str">
        <f aca="false">IF(OR($Q744="",$Q744="Not set"),"",MATCH($Q744,Lists!$F$2:$F$4,0)-1)</f>
        <v/>
      </c>
      <c r="S744" s="6"/>
      <c r="T744" s="6"/>
      <c r="U744" s="22" t="str">
        <f aca="false">IF(OR($Q744="",$Q744="OK",$Q744="Not set",NOT(ISNUMBER($G744))),"",ROUND($G744*IF($Q744="Danger",Lists!$M$15,Lists!$M$16),0))</f>
        <v/>
      </c>
      <c r="V744" s="22" t="str">
        <f aca="false">IF($U744="","",IF(OR($Q744="Danger",$U744&gt;=Lists!$M$10),"P1",IF($U744&gt;=Lists!$M$11,"P2","P3")))</f>
        <v/>
      </c>
      <c r="W744" s="24" t="str">
        <f aca="false">IF(OR($V744="",$B744=""),"",$B744+INDEX(Lists!$N$10:$N$12,MATCH($V744,Lists!$L$10:$L$12,0)))</f>
        <v/>
      </c>
      <c r="X744" s="19"/>
      <c r="Y744" s="19"/>
      <c r="Z744" s="19"/>
      <c r="AA744" s="21"/>
      <c r="AB744" s="19"/>
      <c r="AC744" s="22" t="str">
        <f aca="true">IF(OR($U744="",$B744=""),"",IF($AA744&lt;&gt;"",$AA744-$B744,TODAY()-$B744))</f>
        <v/>
      </c>
      <c r="AD744" s="22" t="str">
        <f aca="true">IF($W744="","",IF($Y744="Closed",IF($AA744="","Closed",IF($AA744&lt;=$W744,"Closed on time","Closed late")),IF(TODAY()&gt;$W744,"Overdue","Within time")))</f>
        <v/>
      </c>
      <c r="AE744" s="6"/>
      <c r="AF744" s="19"/>
      <c r="AG744" s="19"/>
      <c r="AH744" s="19"/>
      <c r="AI744" s="19"/>
      <c r="AJ744" s="19"/>
    </row>
    <row r="745" customFormat="false" ht="15" hidden="false" customHeight="false" outlineLevel="0" collapsed="false">
      <c r="A745" s="22" t="str">
        <f aca="false">IF($C745="","","R"&amp;TEXT(ROW()-4,"00000"))</f>
        <v/>
      </c>
      <c r="B745" s="21"/>
      <c r="C745" s="19"/>
      <c r="D745" s="22" t="str">
        <f aca="false">IF($C745="","",IFERROR(INDEX(Asset_Register!$C$5:$C$1000,MATCH($C745,Asset_Register!$A$5:$A$1000,0)),"Not in register"))</f>
        <v/>
      </c>
      <c r="E745" s="22" t="str">
        <f aca="false">IF($C745="","",IFERROR(INDEX(Asset_Register!$D$5:$D$1000,MATCH($C745,Asset_Register!$A$5:$A$1000,0)),"Not in register"))</f>
        <v/>
      </c>
      <c r="F745" s="22" t="str">
        <f aca="false">IF($C745="","",IFERROR(INDEX(Asset_Register!$R$5:$R$1000,MATCH($C745,Asset_Register!$A$5:$A$1000,0)),"Not in register"))</f>
        <v/>
      </c>
      <c r="G745" s="22" t="str">
        <f aca="false">IF($C745="","",IFERROR(INDEX(Asset_Register!$Q$5:$Q$1000,MATCH($C745,Asset_Register!$A$5:$A$1000,0)),"Not in register"))</f>
        <v/>
      </c>
      <c r="H745" s="19"/>
      <c r="I745" s="19"/>
      <c r="J745" s="6"/>
      <c r="K745" s="19"/>
      <c r="L745" s="19"/>
      <c r="M745" s="19"/>
      <c r="N745" s="19"/>
      <c r="O745" s="19"/>
      <c r="P745" s="19"/>
      <c r="Q745" s="22" t="str">
        <f aca="false">IF($C745="","",IF($P745&lt;&gt;"",$P745,IF(AND(ISNUMBER($K745),ISNUMBER($M745),ISNUMBER($N745)),IF($O745="Lower is worse",IF($K745&lt;=$N745,"Danger",IF($K745&lt;=$M745,"Alert","OK")),IF($K745&gt;=$N745,"Danger",IF($K745&gt;=$M745,"Alert","OK"))),"Not set")))</f>
        <v/>
      </c>
      <c r="R745" s="22" t="str">
        <f aca="false">IF(OR($Q745="",$Q745="Not set"),"",MATCH($Q745,Lists!$F$2:$F$4,0)-1)</f>
        <v/>
      </c>
      <c r="S745" s="6"/>
      <c r="T745" s="6"/>
      <c r="U745" s="22" t="str">
        <f aca="false">IF(OR($Q745="",$Q745="OK",$Q745="Not set",NOT(ISNUMBER($G745))),"",ROUND($G745*IF($Q745="Danger",Lists!$M$15,Lists!$M$16),0))</f>
        <v/>
      </c>
      <c r="V745" s="22" t="str">
        <f aca="false">IF($U745="","",IF(OR($Q745="Danger",$U745&gt;=Lists!$M$10),"P1",IF($U745&gt;=Lists!$M$11,"P2","P3")))</f>
        <v/>
      </c>
      <c r="W745" s="24" t="str">
        <f aca="false">IF(OR($V745="",$B745=""),"",$B745+INDEX(Lists!$N$10:$N$12,MATCH($V745,Lists!$L$10:$L$12,0)))</f>
        <v/>
      </c>
      <c r="X745" s="19"/>
      <c r="Y745" s="19"/>
      <c r="Z745" s="19"/>
      <c r="AA745" s="21"/>
      <c r="AB745" s="19"/>
      <c r="AC745" s="22" t="str">
        <f aca="true">IF(OR($U745="",$B745=""),"",IF($AA745&lt;&gt;"",$AA745-$B745,TODAY()-$B745))</f>
        <v/>
      </c>
      <c r="AD745" s="22" t="str">
        <f aca="true">IF($W745="","",IF($Y745="Closed",IF($AA745="","Closed",IF($AA745&lt;=$W745,"Closed on time","Closed late")),IF(TODAY()&gt;$W745,"Overdue","Within time")))</f>
        <v/>
      </c>
      <c r="AE745" s="6"/>
      <c r="AF745" s="19"/>
      <c r="AG745" s="19"/>
      <c r="AH745" s="19"/>
      <c r="AI745" s="19"/>
      <c r="AJ745" s="19"/>
    </row>
    <row r="746" customFormat="false" ht="15" hidden="false" customHeight="false" outlineLevel="0" collapsed="false">
      <c r="A746" s="22" t="str">
        <f aca="false">IF($C746="","","R"&amp;TEXT(ROW()-4,"00000"))</f>
        <v/>
      </c>
      <c r="B746" s="21"/>
      <c r="C746" s="19"/>
      <c r="D746" s="22" t="str">
        <f aca="false">IF($C746="","",IFERROR(INDEX(Asset_Register!$C$5:$C$1000,MATCH($C746,Asset_Register!$A$5:$A$1000,0)),"Not in register"))</f>
        <v/>
      </c>
      <c r="E746" s="22" t="str">
        <f aca="false">IF($C746="","",IFERROR(INDEX(Asset_Register!$D$5:$D$1000,MATCH($C746,Asset_Register!$A$5:$A$1000,0)),"Not in register"))</f>
        <v/>
      </c>
      <c r="F746" s="22" t="str">
        <f aca="false">IF($C746="","",IFERROR(INDEX(Asset_Register!$R$5:$R$1000,MATCH($C746,Asset_Register!$A$5:$A$1000,0)),"Not in register"))</f>
        <v/>
      </c>
      <c r="G746" s="22" t="str">
        <f aca="false">IF($C746="","",IFERROR(INDEX(Asset_Register!$Q$5:$Q$1000,MATCH($C746,Asset_Register!$A$5:$A$1000,0)),"Not in register"))</f>
        <v/>
      </c>
      <c r="H746" s="19"/>
      <c r="I746" s="19"/>
      <c r="J746" s="6"/>
      <c r="K746" s="19"/>
      <c r="L746" s="19"/>
      <c r="M746" s="19"/>
      <c r="N746" s="19"/>
      <c r="O746" s="19"/>
      <c r="P746" s="19"/>
      <c r="Q746" s="22" t="str">
        <f aca="false">IF($C746="","",IF($P746&lt;&gt;"",$P746,IF(AND(ISNUMBER($K746),ISNUMBER($M746),ISNUMBER($N746)),IF($O746="Lower is worse",IF($K746&lt;=$N746,"Danger",IF($K746&lt;=$M746,"Alert","OK")),IF($K746&gt;=$N746,"Danger",IF($K746&gt;=$M746,"Alert","OK"))),"Not set")))</f>
        <v/>
      </c>
      <c r="R746" s="22" t="str">
        <f aca="false">IF(OR($Q746="",$Q746="Not set"),"",MATCH($Q746,Lists!$F$2:$F$4,0)-1)</f>
        <v/>
      </c>
      <c r="S746" s="6"/>
      <c r="T746" s="6"/>
      <c r="U746" s="22" t="str">
        <f aca="false">IF(OR($Q746="",$Q746="OK",$Q746="Not set",NOT(ISNUMBER($G746))),"",ROUND($G746*IF($Q746="Danger",Lists!$M$15,Lists!$M$16),0))</f>
        <v/>
      </c>
      <c r="V746" s="22" t="str">
        <f aca="false">IF($U746="","",IF(OR($Q746="Danger",$U746&gt;=Lists!$M$10),"P1",IF($U746&gt;=Lists!$M$11,"P2","P3")))</f>
        <v/>
      </c>
      <c r="W746" s="24" t="str">
        <f aca="false">IF(OR($V746="",$B746=""),"",$B746+INDEX(Lists!$N$10:$N$12,MATCH($V746,Lists!$L$10:$L$12,0)))</f>
        <v/>
      </c>
      <c r="X746" s="19"/>
      <c r="Y746" s="19"/>
      <c r="Z746" s="19"/>
      <c r="AA746" s="21"/>
      <c r="AB746" s="19"/>
      <c r="AC746" s="22" t="str">
        <f aca="true">IF(OR($U746="",$B746=""),"",IF($AA746&lt;&gt;"",$AA746-$B746,TODAY()-$B746))</f>
        <v/>
      </c>
      <c r="AD746" s="22" t="str">
        <f aca="true">IF($W746="","",IF($Y746="Closed",IF($AA746="","Closed",IF($AA746&lt;=$W746,"Closed on time","Closed late")),IF(TODAY()&gt;$W746,"Overdue","Within time")))</f>
        <v/>
      </c>
      <c r="AE746" s="6"/>
      <c r="AF746" s="19"/>
      <c r="AG746" s="19"/>
      <c r="AH746" s="19"/>
      <c r="AI746" s="19"/>
      <c r="AJ746" s="19"/>
    </row>
    <row r="747" customFormat="false" ht="15" hidden="false" customHeight="false" outlineLevel="0" collapsed="false">
      <c r="A747" s="22" t="str">
        <f aca="false">IF($C747="","","R"&amp;TEXT(ROW()-4,"00000"))</f>
        <v/>
      </c>
      <c r="B747" s="21"/>
      <c r="C747" s="19"/>
      <c r="D747" s="22" t="str">
        <f aca="false">IF($C747="","",IFERROR(INDEX(Asset_Register!$C$5:$C$1000,MATCH($C747,Asset_Register!$A$5:$A$1000,0)),"Not in register"))</f>
        <v/>
      </c>
      <c r="E747" s="22" t="str">
        <f aca="false">IF($C747="","",IFERROR(INDEX(Asset_Register!$D$5:$D$1000,MATCH($C747,Asset_Register!$A$5:$A$1000,0)),"Not in register"))</f>
        <v/>
      </c>
      <c r="F747" s="22" t="str">
        <f aca="false">IF($C747="","",IFERROR(INDEX(Asset_Register!$R$5:$R$1000,MATCH($C747,Asset_Register!$A$5:$A$1000,0)),"Not in register"))</f>
        <v/>
      </c>
      <c r="G747" s="22" t="str">
        <f aca="false">IF($C747="","",IFERROR(INDEX(Asset_Register!$Q$5:$Q$1000,MATCH($C747,Asset_Register!$A$5:$A$1000,0)),"Not in register"))</f>
        <v/>
      </c>
      <c r="H747" s="19"/>
      <c r="I747" s="19"/>
      <c r="J747" s="6"/>
      <c r="K747" s="19"/>
      <c r="L747" s="19"/>
      <c r="M747" s="19"/>
      <c r="N747" s="19"/>
      <c r="O747" s="19"/>
      <c r="P747" s="19"/>
      <c r="Q747" s="22" t="str">
        <f aca="false">IF($C747="","",IF($P747&lt;&gt;"",$P747,IF(AND(ISNUMBER($K747),ISNUMBER($M747),ISNUMBER($N747)),IF($O747="Lower is worse",IF($K747&lt;=$N747,"Danger",IF($K747&lt;=$M747,"Alert","OK")),IF($K747&gt;=$N747,"Danger",IF($K747&gt;=$M747,"Alert","OK"))),"Not set")))</f>
        <v/>
      </c>
      <c r="R747" s="22" t="str">
        <f aca="false">IF(OR($Q747="",$Q747="Not set"),"",MATCH($Q747,Lists!$F$2:$F$4,0)-1)</f>
        <v/>
      </c>
      <c r="S747" s="6"/>
      <c r="T747" s="6"/>
      <c r="U747" s="22" t="str">
        <f aca="false">IF(OR($Q747="",$Q747="OK",$Q747="Not set",NOT(ISNUMBER($G747))),"",ROUND($G747*IF($Q747="Danger",Lists!$M$15,Lists!$M$16),0))</f>
        <v/>
      </c>
      <c r="V747" s="22" t="str">
        <f aca="false">IF($U747="","",IF(OR($Q747="Danger",$U747&gt;=Lists!$M$10),"P1",IF($U747&gt;=Lists!$M$11,"P2","P3")))</f>
        <v/>
      </c>
      <c r="W747" s="24" t="str">
        <f aca="false">IF(OR($V747="",$B747=""),"",$B747+INDEX(Lists!$N$10:$N$12,MATCH($V747,Lists!$L$10:$L$12,0)))</f>
        <v/>
      </c>
      <c r="X747" s="19"/>
      <c r="Y747" s="19"/>
      <c r="Z747" s="19"/>
      <c r="AA747" s="21"/>
      <c r="AB747" s="19"/>
      <c r="AC747" s="22" t="str">
        <f aca="true">IF(OR($U747="",$B747=""),"",IF($AA747&lt;&gt;"",$AA747-$B747,TODAY()-$B747))</f>
        <v/>
      </c>
      <c r="AD747" s="22" t="str">
        <f aca="true">IF($W747="","",IF($Y747="Closed",IF($AA747="","Closed",IF($AA747&lt;=$W747,"Closed on time","Closed late")),IF(TODAY()&gt;$W747,"Overdue","Within time")))</f>
        <v/>
      </c>
      <c r="AE747" s="6"/>
      <c r="AF747" s="19"/>
      <c r="AG747" s="19"/>
      <c r="AH747" s="19"/>
      <c r="AI747" s="19"/>
      <c r="AJ747" s="19"/>
    </row>
    <row r="748" customFormat="false" ht="15" hidden="false" customHeight="false" outlineLevel="0" collapsed="false">
      <c r="A748" s="22" t="str">
        <f aca="false">IF($C748="","","R"&amp;TEXT(ROW()-4,"00000"))</f>
        <v/>
      </c>
      <c r="B748" s="21"/>
      <c r="C748" s="19"/>
      <c r="D748" s="22" t="str">
        <f aca="false">IF($C748="","",IFERROR(INDEX(Asset_Register!$C$5:$C$1000,MATCH($C748,Asset_Register!$A$5:$A$1000,0)),"Not in register"))</f>
        <v/>
      </c>
      <c r="E748" s="22" t="str">
        <f aca="false">IF($C748="","",IFERROR(INDEX(Asset_Register!$D$5:$D$1000,MATCH($C748,Asset_Register!$A$5:$A$1000,0)),"Not in register"))</f>
        <v/>
      </c>
      <c r="F748" s="22" t="str">
        <f aca="false">IF($C748="","",IFERROR(INDEX(Asset_Register!$R$5:$R$1000,MATCH($C748,Asset_Register!$A$5:$A$1000,0)),"Not in register"))</f>
        <v/>
      </c>
      <c r="G748" s="22" t="str">
        <f aca="false">IF($C748="","",IFERROR(INDEX(Asset_Register!$Q$5:$Q$1000,MATCH($C748,Asset_Register!$A$5:$A$1000,0)),"Not in register"))</f>
        <v/>
      </c>
      <c r="H748" s="19"/>
      <c r="I748" s="19"/>
      <c r="J748" s="6"/>
      <c r="K748" s="19"/>
      <c r="L748" s="19"/>
      <c r="M748" s="19"/>
      <c r="N748" s="19"/>
      <c r="O748" s="19"/>
      <c r="P748" s="19"/>
      <c r="Q748" s="22" t="str">
        <f aca="false">IF($C748="","",IF($P748&lt;&gt;"",$P748,IF(AND(ISNUMBER($K748),ISNUMBER($M748),ISNUMBER($N748)),IF($O748="Lower is worse",IF($K748&lt;=$N748,"Danger",IF($K748&lt;=$M748,"Alert","OK")),IF($K748&gt;=$N748,"Danger",IF($K748&gt;=$M748,"Alert","OK"))),"Not set")))</f>
        <v/>
      </c>
      <c r="R748" s="22" t="str">
        <f aca="false">IF(OR($Q748="",$Q748="Not set"),"",MATCH($Q748,Lists!$F$2:$F$4,0)-1)</f>
        <v/>
      </c>
      <c r="S748" s="6"/>
      <c r="T748" s="6"/>
      <c r="U748" s="22" t="str">
        <f aca="false">IF(OR($Q748="",$Q748="OK",$Q748="Not set",NOT(ISNUMBER($G748))),"",ROUND($G748*IF($Q748="Danger",Lists!$M$15,Lists!$M$16),0))</f>
        <v/>
      </c>
      <c r="V748" s="22" t="str">
        <f aca="false">IF($U748="","",IF(OR($Q748="Danger",$U748&gt;=Lists!$M$10),"P1",IF($U748&gt;=Lists!$M$11,"P2","P3")))</f>
        <v/>
      </c>
      <c r="W748" s="24" t="str">
        <f aca="false">IF(OR($V748="",$B748=""),"",$B748+INDEX(Lists!$N$10:$N$12,MATCH($V748,Lists!$L$10:$L$12,0)))</f>
        <v/>
      </c>
      <c r="X748" s="19"/>
      <c r="Y748" s="19"/>
      <c r="Z748" s="19"/>
      <c r="AA748" s="21"/>
      <c r="AB748" s="19"/>
      <c r="AC748" s="22" t="str">
        <f aca="true">IF(OR($U748="",$B748=""),"",IF($AA748&lt;&gt;"",$AA748-$B748,TODAY()-$B748))</f>
        <v/>
      </c>
      <c r="AD748" s="22" t="str">
        <f aca="true">IF($W748="","",IF($Y748="Closed",IF($AA748="","Closed",IF($AA748&lt;=$W748,"Closed on time","Closed late")),IF(TODAY()&gt;$W748,"Overdue","Within time")))</f>
        <v/>
      </c>
      <c r="AE748" s="6"/>
      <c r="AF748" s="19"/>
      <c r="AG748" s="19"/>
      <c r="AH748" s="19"/>
      <c r="AI748" s="19"/>
      <c r="AJ748" s="19"/>
    </row>
    <row r="749" customFormat="false" ht="15" hidden="false" customHeight="false" outlineLevel="0" collapsed="false">
      <c r="A749" s="22" t="str">
        <f aca="false">IF($C749="","","R"&amp;TEXT(ROW()-4,"00000"))</f>
        <v/>
      </c>
      <c r="B749" s="21"/>
      <c r="C749" s="19"/>
      <c r="D749" s="22" t="str">
        <f aca="false">IF($C749="","",IFERROR(INDEX(Asset_Register!$C$5:$C$1000,MATCH($C749,Asset_Register!$A$5:$A$1000,0)),"Not in register"))</f>
        <v/>
      </c>
      <c r="E749" s="22" t="str">
        <f aca="false">IF($C749="","",IFERROR(INDEX(Asset_Register!$D$5:$D$1000,MATCH($C749,Asset_Register!$A$5:$A$1000,0)),"Not in register"))</f>
        <v/>
      </c>
      <c r="F749" s="22" t="str">
        <f aca="false">IF($C749="","",IFERROR(INDEX(Asset_Register!$R$5:$R$1000,MATCH($C749,Asset_Register!$A$5:$A$1000,0)),"Not in register"))</f>
        <v/>
      </c>
      <c r="G749" s="22" t="str">
        <f aca="false">IF($C749="","",IFERROR(INDEX(Asset_Register!$Q$5:$Q$1000,MATCH($C749,Asset_Register!$A$5:$A$1000,0)),"Not in register"))</f>
        <v/>
      </c>
      <c r="H749" s="19"/>
      <c r="I749" s="19"/>
      <c r="J749" s="6"/>
      <c r="K749" s="19"/>
      <c r="L749" s="19"/>
      <c r="M749" s="19"/>
      <c r="N749" s="19"/>
      <c r="O749" s="19"/>
      <c r="P749" s="19"/>
      <c r="Q749" s="22" t="str">
        <f aca="false">IF($C749="","",IF($P749&lt;&gt;"",$P749,IF(AND(ISNUMBER($K749),ISNUMBER($M749),ISNUMBER($N749)),IF($O749="Lower is worse",IF($K749&lt;=$N749,"Danger",IF($K749&lt;=$M749,"Alert","OK")),IF($K749&gt;=$N749,"Danger",IF($K749&gt;=$M749,"Alert","OK"))),"Not set")))</f>
        <v/>
      </c>
      <c r="R749" s="22" t="str">
        <f aca="false">IF(OR($Q749="",$Q749="Not set"),"",MATCH($Q749,Lists!$F$2:$F$4,0)-1)</f>
        <v/>
      </c>
      <c r="S749" s="6"/>
      <c r="T749" s="6"/>
      <c r="U749" s="22" t="str">
        <f aca="false">IF(OR($Q749="",$Q749="OK",$Q749="Not set",NOT(ISNUMBER($G749))),"",ROUND($G749*IF($Q749="Danger",Lists!$M$15,Lists!$M$16),0))</f>
        <v/>
      </c>
      <c r="V749" s="22" t="str">
        <f aca="false">IF($U749="","",IF(OR($Q749="Danger",$U749&gt;=Lists!$M$10),"P1",IF($U749&gt;=Lists!$M$11,"P2","P3")))</f>
        <v/>
      </c>
      <c r="W749" s="24" t="str">
        <f aca="false">IF(OR($V749="",$B749=""),"",$B749+INDEX(Lists!$N$10:$N$12,MATCH($V749,Lists!$L$10:$L$12,0)))</f>
        <v/>
      </c>
      <c r="X749" s="19"/>
      <c r="Y749" s="19"/>
      <c r="Z749" s="19"/>
      <c r="AA749" s="21"/>
      <c r="AB749" s="19"/>
      <c r="AC749" s="22" t="str">
        <f aca="true">IF(OR($U749="",$B749=""),"",IF($AA749&lt;&gt;"",$AA749-$B749,TODAY()-$B749))</f>
        <v/>
      </c>
      <c r="AD749" s="22" t="str">
        <f aca="true">IF($W749="","",IF($Y749="Closed",IF($AA749="","Closed",IF($AA749&lt;=$W749,"Closed on time","Closed late")),IF(TODAY()&gt;$W749,"Overdue","Within time")))</f>
        <v/>
      </c>
      <c r="AE749" s="6"/>
      <c r="AF749" s="19"/>
      <c r="AG749" s="19"/>
      <c r="AH749" s="19"/>
      <c r="AI749" s="19"/>
      <c r="AJ749" s="19"/>
    </row>
    <row r="750" customFormat="false" ht="15" hidden="false" customHeight="false" outlineLevel="0" collapsed="false">
      <c r="A750" s="22" t="str">
        <f aca="false">IF($C750="","","R"&amp;TEXT(ROW()-4,"00000"))</f>
        <v/>
      </c>
      <c r="B750" s="21"/>
      <c r="C750" s="19"/>
      <c r="D750" s="22" t="str">
        <f aca="false">IF($C750="","",IFERROR(INDEX(Asset_Register!$C$5:$C$1000,MATCH($C750,Asset_Register!$A$5:$A$1000,0)),"Not in register"))</f>
        <v/>
      </c>
      <c r="E750" s="22" t="str">
        <f aca="false">IF($C750="","",IFERROR(INDEX(Asset_Register!$D$5:$D$1000,MATCH($C750,Asset_Register!$A$5:$A$1000,0)),"Not in register"))</f>
        <v/>
      </c>
      <c r="F750" s="22" t="str">
        <f aca="false">IF($C750="","",IFERROR(INDEX(Asset_Register!$R$5:$R$1000,MATCH($C750,Asset_Register!$A$5:$A$1000,0)),"Not in register"))</f>
        <v/>
      </c>
      <c r="G750" s="22" t="str">
        <f aca="false">IF($C750="","",IFERROR(INDEX(Asset_Register!$Q$5:$Q$1000,MATCH($C750,Asset_Register!$A$5:$A$1000,0)),"Not in register"))</f>
        <v/>
      </c>
      <c r="H750" s="19"/>
      <c r="I750" s="19"/>
      <c r="J750" s="6"/>
      <c r="K750" s="19"/>
      <c r="L750" s="19"/>
      <c r="M750" s="19"/>
      <c r="N750" s="19"/>
      <c r="O750" s="19"/>
      <c r="P750" s="19"/>
      <c r="Q750" s="22" t="str">
        <f aca="false">IF($C750="","",IF($P750&lt;&gt;"",$P750,IF(AND(ISNUMBER($K750),ISNUMBER($M750),ISNUMBER($N750)),IF($O750="Lower is worse",IF($K750&lt;=$N750,"Danger",IF($K750&lt;=$M750,"Alert","OK")),IF($K750&gt;=$N750,"Danger",IF($K750&gt;=$M750,"Alert","OK"))),"Not set")))</f>
        <v/>
      </c>
      <c r="R750" s="22" t="str">
        <f aca="false">IF(OR($Q750="",$Q750="Not set"),"",MATCH($Q750,Lists!$F$2:$F$4,0)-1)</f>
        <v/>
      </c>
      <c r="S750" s="6"/>
      <c r="T750" s="6"/>
      <c r="U750" s="22" t="str">
        <f aca="false">IF(OR($Q750="",$Q750="OK",$Q750="Not set",NOT(ISNUMBER($G750))),"",ROUND($G750*IF($Q750="Danger",Lists!$M$15,Lists!$M$16),0))</f>
        <v/>
      </c>
      <c r="V750" s="22" t="str">
        <f aca="false">IF($U750="","",IF(OR($Q750="Danger",$U750&gt;=Lists!$M$10),"P1",IF($U750&gt;=Lists!$M$11,"P2","P3")))</f>
        <v/>
      </c>
      <c r="W750" s="24" t="str">
        <f aca="false">IF(OR($V750="",$B750=""),"",$B750+INDEX(Lists!$N$10:$N$12,MATCH($V750,Lists!$L$10:$L$12,0)))</f>
        <v/>
      </c>
      <c r="X750" s="19"/>
      <c r="Y750" s="19"/>
      <c r="Z750" s="19"/>
      <c r="AA750" s="21"/>
      <c r="AB750" s="19"/>
      <c r="AC750" s="22" t="str">
        <f aca="true">IF(OR($U750="",$B750=""),"",IF($AA750&lt;&gt;"",$AA750-$B750,TODAY()-$B750))</f>
        <v/>
      </c>
      <c r="AD750" s="22" t="str">
        <f aca="true">IF($W750="","",IF($Y750="Closed",IF($AA750="","Closed",IF($AA750&lt;=$W750,"Closed on time","Closed late")),IF(TODAY()&gt;$W750,"Overdue","Within time")))</f>
        <v/>
      </c>
      <c r="AE750" s="6"/>
      <c r="AF750" s="19"/>
      <c r="AG750" s="19"/>
      <c r="AH750" s="19"/>
      <c r="AI750" s="19"/>
      <c r="AJ750" s="19"/>
    </row>
    <row r="751" customFormat="false" ht="15" hidden="false" customHeight="false" outlineLevel="0" collapsed="false">
      <c r="A751" s="22" t="str">
        <f aca="false">IF($C751="","","R"&amp;TEXT(ROW()-4,"00000"))</f>
        <v/>
      </c>
      <c r="B751" s="21"/>
      <c r="C751" s="19"/>
      <c r="D751" s="22" t="str">
        <f aca="false">IF($C751="","",IFERROR(INDEX(Asset_Register!$C$5:$C$1000,MATCH($C751,Asset_Register!$A$5:$A$1000,0)),"Not in register"))</f>
        <v/>
      </c>
      <c r="E751" s="22" t="str">
        <f aca="false">IF($C751="","",IFERROR(INDEX(Asset_Register!$D$5:$D$1000,MATCH($C751,Asset_Register!$A$5:$A$1000,0)),"Not in register"))</f>
        <v/>
      </c>
      <c r="F751" s="22" t="str">
        <f aca="false">IF($C751="","",IFERROR(INDEX(Asset_Register!$R$5:$R$1000,MATCH($C751,Asset_Register!$A$5:$A$1000,0)),"Not in register"))</f>
        <v/>
      </c>
      <c r="G751" s="22" t="str">
        <f aca="false">IF($C751="","",IFERROR(INDEX(Asset_Register!$Q$5:$Q$1000,MATCH($C751,Asset_Register!$A$5:$A$1000,0)),"Not in register"))</f>
        <v/>
      </c>
      <c r="H751" s="19"/>
      <c r="I751" s="19"/>
      <c r="J751" s="6"/>
      <c r="K751" s="19"/>
      <c r="L751" s="19"/>
      <c r="M751" s="19"/>
      <c r="N751" s="19"/>
      <c r="O751" s="19"/>
      <c r="P751" s="19"/>
      <c r="Q751" s="22" t="str">
        <f aca="false">IF($C751="","",IF($P751&lt;&gt;"",$P751,IF(AND(ISNUMBER($K751),ISNUMBER($M751),ISNUMBER($N751)),IF($O751="Lower is worse",IF($K751&lt;=$N751,"Danger",IF($K751&lt;=$M751,"Alert","OK")),IF($K751&gt;=$N751,"Danger",IF($K751&gt;=$M751,"Alert","OK"))),"Not set")))</f>
        <v/>
      </c>
      <c r="R751" s="22" t="str">
        <f aca="false">IF(OR($Q751="",$Q751="Not set"),"",MATCH($Q751,Lists!$F$2:$F$4,0)-1)</f>
        <v/>
      </c>
      <c r="S751" s="6"/>
      <c r="T751" s="6"/>
      <c r="U751" s="22" t="str">
        <f aca="false">IF(OR($Q751="",$Q751="OK",$Q751="Not set",NOT(ISNUMBER($G751))),"",ROUND($G751*IF($Q751="Danger",Lists!$M$15,Lists!$M$16),0))</f>
        <v/>
      </c>
      <c r="V751" s="22" t="str">
        <f aca="false">IF($U751="","",IF(OR($Q751="Danger",$U751&gt;=Lists!$M$10),"P1",IF($U751&gt;=Lists!$M$11,"P2","P3")))</f>
        <v/>
      </c>
      <c r="W751" s="24" t="str">
        <f aca="false">IF(OR($V751="",$B751=""),"",$B751+INDEX(Lists!$N$10:$N$12,MATCH($V751,Lists!$L$10:$L$12,0)))</f>
        <v/>
      </c>
      <c r="X751" s="19"/>
      <c r="Y751" s="19"/>
      <c r="Z751" s="19"/>
      <c r="AA751" s="21"/>
      <c r="AB751" s="19"/>
      <c r="AC751" s="22" t="str">
        <f aca="true">IF(OR($U751="",$B751=""),"",IF($AA751&lt;&gt;"",$AA751-$B751,TODAY()-$B751))</f>
        <v/>
      </c>
      <c r="AD751" s="22" t="str">
        <f aca="true">IF($W751="","",IF($Y751="Closed",IF($AA751="","Closed",IF($AA751&lt;=$W751,"Closed on time","Closed late")),IF(TODAY()&gt;$W751,"Overdue","Within time")))</f>
        <v/>
      </c>
      <c r="AE751" s="6"/>
      <c r="AF751" s="19"/>
      <c r="AG751" s="19"/>
      <c r="AH751" s="19"/>
      <c r="AI751" s="19"/>
      <c r="AJ751" s="19"/>
    </row>
    <row r="752" customFormat="false" ht="15" hidden="false" customHeight="false" outlineLevel="0" collapsed="false">
      <c r="A752" s="22" t="str">
        <f aca="false">IF($C752="","","R"&amp;TEXT(ROW()-4,"00000"))</f>
        <v/>
      </c>
      <c r="B752" s="21"/>
      <c r="C752" s="19"/>
      <c r="D752" s="22" t="str">
        <f aca="false">IF($C752="","",IFERROR(INDEX(Asset_Register!$C$5:$C$1000,MATCH($C752,Asset_Register!$A$5:$A$1000,0)),"Not in register"))</f>
        <v/>
      </c>
      <c r="E752" s="22" t="str">
        <f aca="false">IF($C752="","",IFERROR(INDEX(Asset_Register!$D$5:$D$1000,MATCH($C752,Asset_Register!$A$5:$A$1000,0)),"Not in register"))</f>
        <v/>
      </c>
      <c r="F752" s="22" t="str">
        <f aca="false">IF($C752="","",IFERROR(INDEX(Asset_Register!$R$5:$R$1000,MATCH($C752,Asset_Register!$A$5:$A$1000,0)),"Not in register"))</f>
        <v/>
      </c>
      <c r="G752" s="22" t="str">
        <f aca="false">IF($C752="","",IFERROR(INDEX(Asset_Register!$Q$5:$Q$1000,MATCH($C752,Asset_Register!$A$5:$A$1000,0)),"Not in register"))</f>
        <v/>
      </c>
      <c r="H752" s="19"/>
      <c r="I752" s="19"/>
      <c r="J752" s="6"/>
      <c r="K752" s="19"/>
      <c r="L752" s="19"/>
      <c r="M752" s="19"/>
      <c r="N752" s="19"/>
      <c r="O752" s="19"/>
      <c r="P752" s="19"/>
      <c r="Q752" s="22" t="str">
        <f aca="false">IF($C752="","",IF($P752&lt;&gt;"",$P752,IF(AND(ISNUMBER($K752),ISNUMBER($M752),ISNUMBER($N752)),IF($O752="Lower is worse",IF($K752&lt;=$N752,"Danger",IF($K752&lt;=$M752,"Alert","OK")),IF($K752&gt;=$N752,"Danger",IF($K752&gt;=$M752,"Alert","OK"))),"Not set")))</f>
        <v/>
      </c>
      <c r="R752" s="22" t="str">
        <f aca="false">IF(OR($Q752="",$Q752="Not set"),"",MATCH($Q752,Lists!$F$2:$F$4,0)-1)</f>
        <v/>
      </c>
      <c r="S752" s="6"/>
      <c r="T752" s="6"/>
      <c r="U752" s="22" t="str">
        <f aca="false">IF(OR($Q752="",$Q752="OK",$Q752="Not set",NOT(ISNUMBER($G752))),"",ROUND($G752*IF($Q752="Danger",Lists!$M$15,Lists!$M$16),0))</f>
        <v/>
      </c>
      <c r="V752" s="22" t="str">
        <f aca="false">IF($U752="","",IF(OR($Q752="Danger",$U752&gt;=Lists!$M$10),"P1",IF($U752&gt;=Lists!$M$11,"P2","P3")))</f>
        <v/>
      </c>
      <c r="W752" s="24" t="str">
        <f aca="false">IF(OR($V752="",$B752=""),"",$B752+INDEX(Lists!$N$10:$N$12,MATCH($V752,Lists!$L$10:$L$12,0)))</f>
        <v/>
      </c>
      <c r="X752" s="19"/>
      <c r="Y752" s="19"/>
      <c r="Z752" s="19"/>
      <c r="AA752" s="21"/>
      <c r="AB752" s="19"/>
      <c r="AC752" s="22" t="str">
        <f aca="true">IF(OR($U752="",$B752=""),"",IF($AA752&lt;&gt;"",$AA752-$B752,TODAY()-$B752))</f>
        <v/>
      </c>
      <c r="AD752" s="22" t="str">
        <f aca="true">IF($W752="","",IF($Y752="Closed",IF($AA752="","Closed",IF($AA752&lt;=$W752,"Closed on time","Closed late")),IF(TODAY()&gt;$W752,"Overdue","Within time")))</f>
        <v/>
      </c>
      <c r="AE752" s="6"/>
      <c r="AF752" s="19"/>
      <c r="AG752" s="19"/>
      <c r="AH752" s="19"/>
      <c r="AI752" s="19"/>
      <c r="AJ752" s="19"/>
    </row>
    <row r="753" customFormat="false" ht="15" hidden="false" customHeight="false" outlineLevel="0" collapsed="false">
      <c r="A753" s="22" t="str">
        <f aca="false">IF($C753="","","R"&amp;TEXT(ROW()-4,"00000"))</f>
        <v/>
      </c>
      <c r="B753" s="21"/>
      <c r="C753" s="19"/>
      <c r="D753" s="22" t="str">
        <f aca="false">IF($C753="","",IFERROR(INDEX(Asset_Register!$C$5:$C$1000,MATCH($C753,Asset_Register!$A$5:$A$1000,0)),"Not in register"))</f>
        <v/>
      </c>
      <c r="E753" s="22" t="str">
        <f aca="false">IF($C753="","",IFERROR(INDEX(Asset_Register!$D$5:$D$1000,MATCH($C753,Asset_Register!$A$5:$A$1000,0)),"Not in register"))</f>
        <v/>
      </c>
      <c r="F753" s="22" t="str">
        <f aca="false">IF($C753="","",IFERROR(INDEX(Asset_Register!$R$5:$R$1000,MATCH($C753,Asset_Register!$A$5:$A$1000,0)),"Not in register"))</f>
        <v/>
      </c>
      <c r="G753" s="22" t="str">
        <f aca="false">IF($C753="","",IFERROR(INDEX(Asset_Register!$Q$5:$Q$1000,MATCH($C753,Asset_Register!$A$5:$A$1000,0)),"Not in register"))</f>
        <v/>
      </c>
      <c r="H753" s="19"/>
      <c r="I753" s="19"/>
      <c r="J753" s="6"/>
      <c r="K753" s="19"/>
      <c r="L753" s="19"/>
      <c r="M753" s="19"/>
      <c r="N753" s="19"/>
      <c r="O753" s="19"/>
      <c r="P753" s="19"/>
      <c r="Q753" s="22" t="str">
        <f aca="false">IF($C753="","",IF($P753&lt;&gt;"",$P753,IF(AND(ISNUMBER($K753),ISNUMBER($M753),ISNUMBER($N753)),IF($O753="Lower is worse",IF($K753&lt;=$N753,"Danger",IF($K753&lt;=$M753,"Alert","OK")),IF($K753&gt;=$N753,"Danger",IF($K753&gt;=$M753,"Alert","OK"))),"Not set")))</f>
        <v/>
      </c>
      <c r="R753" s="22" t="str">
        <f aca="false">IF(OR($Q753="",$Q753="Not set"),"",MATCH($Q753,Lists!$F$2:$F$4,0)-1)</f>
        <v/>
      </c>
      <c r="S753" s="6"/>
      <c r="T753" s="6"/>
      <c r="U753" s="22" t="str">
        <f aca="false">IF(OR($Q753="",$Q753="OK",$Q753="Not set",NOT(ISNUMBER($G753))),"",ROUND($G753*IF($Q753="Danger",Lists!$M$15,Lists!$M$16),0))</f>
        <v/>
      </c>
      <c r="V753" s="22" t="str">
        <f aca="false">IF($U753="","",IF(OR($Q753="Danger",$U753&gt;=Lists!$M$10),"P1",IF($U753&gt;=Lists!$M$11,"P2","P3")))</f>
        <v/>
      </c>
      <c r="W753" s="24" t="str">
        <f aca="false">IF(OR($V753="",$B753=""),"",$B753+INDEX(Lists!$N$10:$N$12,MATCH($V753,Lists!$L$10:$L$12,0)))</f>
        <v/>
      </c>
      <c r="X753" s="19"/>
      <c r="Y753" s="19"/>
      <c r="Z753" s="19"/>
      <c r="AA753" s="21"/>
      <c r="AB753" s="19"/>
      <c r="AC753" s="22" t="str">
        <f aca="true">IF(OR($U753="",$B753=""),"",IF($AA753&lt;&gt;"",$AA753-$B753,TODAY()-$B753))</f>
        <v/>
      </c>
      <c r="AD753" s="22" t="str">
        <f aca="true">IF($W753="","",IF($Y753="Closed",IF($AA753="","Closed",IF($AA753&lt;=$W753,"Closed on time","Closed late")),IF(TODAY()&gt;$W753,"Overdue","Within time")))</f>
        <v/>
      </c>
      <c r="AE753" s="6"/>
      <c r="AF753" s="19"/>
      <c r="AG753" s="19"/>
      <c r="AH753" s="19"/>
      <c r="AI753" s="19"/>
      <c r="AJ753" s="19"/>
    </row>
    <row r="754" customFormat="false" ht="15" hidden="false" customHeight="false" outlineLevel="0" collapsed="false">
      <c r="A754" s="22" t="str">
        <f aca="false">IF($C754="","","R"&amp;TEXT(ROW()-4,"00000"))</f>
        <v/>
      </c>
      <c r="B754" s="21"/>
      <c r="C754" s="19"/>
      <c r="D754" s="22" t="str">
        <f aca="false">IF($C754="","",IFERROR(INDEX(Asset_Register!$C$5:$C$1000,MATCH($C754,Asset_Register!$A$5:$A$1000,0)),"Not in register"))</f>
        <v/>
      </c>
      <c r="E754" s="22" t="str">
        <f aca="false">IF($C754="","",IFERROR(INDEX(Asset_Register!$D$5:$D$1000,MATCH($C754,Asset_Register!$A$5:$A$1000,0)),"Not in register"))</f>
        <v/>
      </c>
      <c r="F754" s="22" t="str">
        <f aca="false">IF($C754="","",IFERROR(INDEX(Asset_Register!$R$5:$R$1000,MATCH($C754,Asset_Register!$A$5:$A$1000,0)),"Not in register"))</f>
        <v/>
      </c>
      <c r="G754" s="22" t="str">
        <f aca="false">IF($C754="","",IFERROR(INDEX(Asset_Register!$Q$5:$Q$1000,MATCH($C754,Asset_Register!$A$5:$A$1000,0)),"Not in register"))</f>
        <v/>
      </c>
      <c r="H754" s="19"/>
      <c r="I754" s="19"/>
      <c r="J754" s="6"/>
      <c r="K754" s="19"/>
      <c r="L754" s="19"/>
      <c r="M754" s="19"/>
      <c r="N754" s="19"/>
      <c r="O754" s="19"/>
      <c r="P754" s="19"/>
      <c r="Q754" s="22" t="str">
        <f aca="false">IF($C754="","",IF($P754&lt;&gt;"",$P754,IF(AND(ISNUMBER($K754),ISNUMBER($M754),ISNUMBER($N754)),IF($O754="Lower is worse",IF($K754&lt;=$N754,"Danger",IF($K754&lt;=$M754,"Alert","OK")),IF($K754&gt;=$N754,"Danger",IF($K754&gt;=$M754,"Alert","OK"))),"Not set")))</f>
        <v/>
      </c>
      <c r="R754" s="22" t="str">
        <f aca="false">IF(OR($Q754="",$Q754="Not set"),"",MATCH($Q754,Lists!$F$2:$F$4,0)-1)</f>
        <v/>
      </c>
      <c r="S754" s="6"/>
      <c r="T754" s="6"/>
      <c r="U754" s="22" t="str">
        <f aca="false">IF(OR($Q754="",$Q754="OK",$Q754="Not set",NOT(ISNUMBER($G754))),"",ROUND($G754*IF($Q754="Danger",Lists!$M$15,Lists!$M$16),0))</f>
        <v/>
      </c>
      <c r="V754" s="22" t="str">
        <f aca="false">IF($U754="","",IF(OR($Q754="Danger",$U754&gt;=Lists!$M$10),"P1",IF($U754&gt;=Lists!$M$11,"P2","P3")))</f>
        <v/>
      </c>
      <c r="W754" s="24" t="str">
        <f aca="false">IF(OR($V754="",$B754=""),"",$B754+INDEX(Lists!$N$10:$N$12,MATCH($V754,Lists!$L$10:$L$12,0)))</f>
        <v/>
      </c>
      <c r="X754" s="19"/>
      <c r="Y754" s="19"/>
      <c r="Z754" s="19"/>
      <c r="AA754" s="21"/>
      <c r="AB754" s="19"/>
      <c r="AC754" s="22" t="str">
        <f aca="true">IF(OR($U754="",$B754=""),"",IF($AA754&lt;&gt;"",$AA754-$B754,TODAY()-$B754))</f>
        <v/>
      </c>
      <c r="AD754" s="22" t="str">
        <f aca="true">IF($W754="","",IF($Y754="Closed",IF($AA754="","Closed",IF($AA754&lt;=$W754,"Closed on time","Closed late")),IF(TODAY()&gt;$W754,"Overdue","Within time")))</f>
        <v/>
      </c>
      <c r="AE754" s="6"/>
      <c r="AF754" s="19"/>
      <c r="AG754" s="19"/>
      <c r="AH754" s="19"/>
      <c r="AI754" s="19"/>
      <c r="AJ754" s="19"/>
    </row>
    <row r="755" customFormat="false" ht="15" hidden="false" customHeight="false" outlineLevel="0" collapsed="false">
      <c r="A755" s="22" t="str">
        <f aca="false">IF($C755="","","R"&amp;TEXT(ROW()-4,"00000"))</f>
        <v/>
      </c>
      <c r="B755" s="21"/>
      <c r="C755" s="19"/>
      <c r="D755" s="22" t="str">
        <f aca="false">IF($C755="","",IFERROR(INDEX(Asset_Register!$C$5:$C$1000,MATCH($C755,Asset_Register!$A$5:$A$1000,0)),"Not in register"))</f>
        <v/>
      </c>
      <c r="E755" s="22" t="str">
        <f aca="false">IF($C755="","",IFERROR(INDEX(Asset_Register!$D$5:$D$1000,MATCH($C755,Asset_Register!$A$5:$A$1000,0)),"Not in register"))</f>
        <v/>
      </c>
      <c r="F755" s="22" t="str">
        <f aca="false">IF($C755="","",IFERROR(INDEX(Asset_Register!$R$5:$R$1000,MATCH($C755,Asset_Register!$A$5:$A$1000,0)),"Not in register"))</f>
        <v/>
      </c>
      <c r="G755" s="22" t="str">
        <f aca="false">IF($C755="","",IFERROR(INDEX(Asset_Register!$Q$5:$Q$1000,MATCH($C755,Asset_Register!$A$5:$A$1000,0)),"Not in register"))</f>
        <v/>
      </c>
      <c r="H755" s="19"/>
      <c r="I755" s="19"/>
      <c r="J755" s="6"/>
      <c r="K755" s="19"/>
      <c r="L755" s="19"/>
      <c r="M755" s="19"/>
      <c r="N755" s="19"/>
      <c r="O755" s="19"/>
      <c r="P755" s="19"/>
      <c r="Q755" s="22" t="str">
        <f aca="false">IF($C755="","",IF($P755&lt;&gt;"",$P755,IF(AND(ISNUMBER($K755),ISNUMBER($M755),ISNUMBER($N755)),IF($O755="Lower is worse",IF($K755&lt;=$N755,"Danger",IF($K755&lt;=$M755,"Alert","OK")),IF($K755&gt;=$N755,"Danger",IF($K755&gt;=$M755,"Alert","OK"))),"Not set")))</f>
        <v/>
      </c>
      <c r="R755" s="22" t="str">
        <f aca="false">IF(OR($Q755="",$Q755="Not set"),"",MATCH($Q755,Lists!$F$2:$F$4,0)-1)</f>
        <v/>
      </c>
      <c r="S755" s="6"/>
      <c r="T755" s="6"/>
      <c r="U755" s="22" t="str">
        <f aca="false">IF(OR($Q755="",$Q755="OK",$Q755="Not set",NOT(ISNUMBER($G755))),"",ROUND($G755*IF($Q755="Danger",Lists!$M$15,Lists!$M$16),0))</f>
        <v/>
      </c>
      <c r="V755" s="22" t="str">
        <f aca="false">IF($U755="","",IF(OR($Q755="Danger",$U755&gt;=Lists!$M$10),"P1",IF($U755&gt;=Lists!$M$11,"P2","P3")))</f>
        <v/>
      </c>
      <c r="W755" s="24" t="str">
        <f aca="false">IF(OR($V755="",$B755=""),"",$B755+INDEX(Lists!$N$10:$N$12,MATCH($V755,Lists!$L$10:$L$12,0)))</f>
        <v/>
      </c>
      <c r="X755" s="19"/>
      <c r="Y755" s="19"/>
      <c r="Z755" s="19"/>
      <c r="AA755" s="21"/>
      <c r="AB755" s="19"/>
      <c r="AC755" s="22" t="str">
        <f aca="true">IF(OR($U755="",$B755=""),"",IF($AA755&lt;&gt;"",$AA755-$B755,TODAY()-$B755))</f>
        <v/>
      </c>
      <c r="AD755" s="22" t="str">
        <f aca="true">IF($W755="","",IF($Y755="Closed",IF($AA755="","Closed",IF($AA755&lt;=$W755,"Closed on time","Closed late")),IF(TODAY()&gt;$W755,"Overdue","Within time")))</f>
        <v/>
      </c>
      <c r="AE755" s="6"/>
      <c r="AF755" s="19"/>
      <c r="AG755" s="19"/>
      <c r="AH755" s="19"/>
      <c r="AI755" s="19"/>
      <c r="AJ755" s="19"/>
    </row>
    <row r="756" customFormat="false" ht="15" hidden="false" customHeight="false" outlineLevel="0" collapsed="false">
      <c r="A756" s="22" t="str">
        <f aca="false">IF($C756="","","R"&amp;TEXT(ROW()-4,"00000"))</f>
        <v/>
      </c>
      <c r="B756" s="21"/>
      <c r="C756" s="19"/>
      <c r="D756" s="22" t="str">
        <f aca="false">IF($C756="","",IFERROR(INDEX(Asset_Register!$C$5:$C$1000,MATCH($C756,Asset_Register!$A$5:$A$1000,0)),"Not in register"))</f>
        <v/>
      </c>
      <c r="E756" s="22" t="str">
        <f aca="false">IF($C756="","",IFERROR(INDEX(Asset_Register!$D$5:$D$1000,MATCH($C756,Asset_Register!$A$5:$A$1000,0)),"Not in register"))</f>
        <v/>
      </c>
      <c r="F756" s="22" t="str">
        <f aca="false">IF($C756="","",IFERROR(INDEX(Asset_Register!$R$5:$R$1000,MATCH($C756,Asset_Register!$A$5:$A$1000,0)),"Not in register"))</f>
        <v/>
      </c>
      <c r="G756" s="22" t="str">
        <f aca="false">IF($C756="","",IFERROR(INDEX(Asset_Register!$Q$5:$Q$1000,MATCH($C756,Asset_Register!$A$5:$A$1000,0)),"Not in register"))</f>
        <v/>
      </c>
      <c r="H756" s="19"/>
      <c r="I756" s="19"/>
      <c r="J756" s="6"/>
      <c r="K756" s="19"/>
      <c r="L756" s="19"/>
      <c r="M756" s="19"/>
      <c r="N756" s="19"/>
      <c r="O756" s="19"/>
      <c r="P756" s="19"/>
      <c r="Q756" s="22" t="str">
        <f aca="false">IF($C756="","",IF($P756&lt;&gt;"",$P756,IF(AND(ISNUMBER($K756),ISNUMBER($M756),ISNUMBER($N756)),IF($O756="Lower is worse",IF($K756&lt;=$N756,"Danger",IF($K756&lt;=$M756,"Alert","OK")),IF($K756&gt;=$N756,"Danger",IF($K756&gt;=$M756,"Alert","OK"))),"Not set")))</f>
        <v/>
      </c>
      <c r="R756" s="22" t="str">
        <f aca="false">IF(OR($Q756="",$Q756="Not set"),"",MATCH($Q756,Lists!$F$2:$F$4,0)-1)</f>
        <v/>
      </c>
      <c r="S756" s="6"/>
      <c r="T756" s="6"/>
      <c r="U756" s="22" t="str">
        <f aca="false">IF(OR($Q756="",$Q756="OK",$Q756="Not set",NOT(ISNUMBER($G756))),"",ROUND($G756*IF($Q756="Danger",Lists!$M$15,Lists!$M$16),0))</f>
        <v/>
      </c>
      <c r="V756" s="22" t="str">
        <f aca="false">IF($U756="","",IF(OR($Q756="Danger",$U756&gt;=Lists!$M$10),"P1",IF($U756&gt;=Lists!$M$11,"P2","P3")))</f>
        <v/>
      </c>
      <c r="W756" s="24" t="str">
        <f aca="false">IF(OR($V756="",$B756=""),"",$B756+INDEX(Lists!$N$10:$N$12,MATCH($V756,Lists!$L$10:$L$12,0)))</f>
        <v/>
      </c>
      <c r="X756" s="19"/>
      <c r="Y756" s="19"/>
      <c r="Z756" s="19"/>
      <c r="AA756" s="21"/>
      <c r="AB756" s="19"/>
      <c r="AC756" s="22" t="str">
        <f aca="true">IF(OR($U756="",$B756=""),"",IF($AA756&lt;&gt;"",$AA756-$B756,TODAY()-$B756))</f>
        <v/>
      </c>
      <c r="AD756" s="22" t="str">
        <f aca="true">IF($W756="","",IF($Y756="Closed",IF($AA756="","Closed",IF($AA756&lt;=$W756,"Closed on time","Closed late")),IF(TODAY()&gt;$W756,"Overdue","Within time")))</f>
        <v/>
      </c>
      <c r="AE756" s="6"/>
      <c r="AF756" s="19"/>
      <c r="AG756" s="19"/>
      <c r="AH756" s="19"/>
      <c r="AI756" s="19"/>
      <c r="AJ756" s="19"/>
    </row>
    <row r="757" customFormat="false" ht="15" hidden="false" customHeight="false" outlineLevel="0" collapsed="false">
      <c r="A757" s="22" t="str">
        <f aca="false">IF($C757="","","R"&amp;TEXT(ROW()-4,"00000"))</f>
        <v/>
      </c>
      <c r="B757" s="21"/>
      <c r="C757" s="19"/>
      <c r="D757" s="22" t="str">
        <f aca="false">IF($C757="","",IFERROR(INDEX(Asset_Register!$C$5:$C$1000,MATCH($C757,Asset_Register!$A$5:$A$1000,0)),"Not in register"))</f>
        <v/>
      </c>
      <c r="E757" s="22" t="str">
        <f aca="false">IF($C757="","",IFERROR(INDEX(Asset_Register!$D$5:$D$1000,MATCH($C757,Asset_Register!$A$5:$A$1000,0)),"Not in register"))</f>
        <v/>
      </c>
      <c r="F757" s="22" t="str">
        <f aca="false">IF($C757="","",IFERROR(INDEX(Asset_Register!$R$5:$R$1000,MATCH($C757,Asset_Register!$A$5:$A$1000,0)),"Not in register"))</f>
        <v/>
      </c>
      <c r="G757" s="22" t="str">
        <f aca="false">IF($C757="","",IFERROR(INDEX(Asset_Register!$Q$5:$Q$1000,MATCH($C757,Asset_Register!$A$5:$A$1000,0)),"Not in register"))</f>
        <v/>
      </c>
      <c r="H757" s="19"/>
      <c r="I757" s="19"/>
      <c r="J757" s="6"/>
      <c r="K757" s="19"/>
      <c r="L757" s="19"/>
      <c r="M757" s="19"/>
      <c r="N757" s="19"/>
      <c r="O757" s="19"/>
      <c r="P757" s="19"/>
      <c r="Q757" s="22" t="str">
        <f aca="false">IF($C757="","",IF($P757&lt;&gt;"",$P757,IF(AND(ISNUMBER($K757),ISNUMBER($M757),ISNUMBER($N757)),IF($O757="Lower is worse",IF($K757&lt;=$N757,"Danger",IF($K757&lt;=$M757,"Alert","OK")),IF($K757&gt;=$N757,"Danger",IF($K757&gt;=$M757,"Alert","OK"))),"Not set")))</f>
        <v/>
      </c>
      <c r="R757" s="22" t="str">
        <f aca="false">IF(OR($Q757="",$Q757="Not set"),"",MATCH($Q757,Lists!$F$2:$F$4,0)-1)</f>
        <v/>
      </c>
      <c r="S757" s="6"/>
      <c r="T757" s="6"/>
      <c r="U757" s="22" t="str">
        <f aca="false">IF(OR($Q757="",$Q757="OK",$Q757="Not set",NOT(ISNUMBER($G757))),"",ROUND($G757*IF($Q757="Danger",Lists!$M$15,Lists!$M$16),0))</f>
        <v/>
      </c>
      <c r="V757" s="22" t="str">
        <f aca="false">IF($U757="","",IF(OR($Q757="Danger",$U757&gt;=Lists!$M$10),"P1",IF($U757&gt;=Lists!$M$11,"P2","P3")))</f>
        <v/>
      </c>
      <c r="W757" s="24" t="str">
        <f aca="false">IF(OR($V757="",$B757=""),"",$B757+INDEX(Lists!$N$10:$N$12,MATCH($V757,Lists!$L$10:$L$12,0)))</f>
        <v/>
      </c>
      <c r="X757" s="19"/>
      <c r="Y757" s="19"/>
      <c r="Z757" s="19"/>
      <c r="AA757" s="21"/>
      <c r="AB757" s="19"/>
      <c r="AC757" s="22" t="str">
        <f aca="true">IF(OR($U757="",$B757=""),"",IF($AA757&lt;&gt;"",$AA757-$B757,TODAY()-$B757))</f>
        <v/>
      </c>
      <c r="AD757" s="22" t="str">
        <f aca="true">IF($W757="","",IF($Y757="Closed",IF($AA757="","Closed",IF($AA757&lt;=$W757,"Closed on time","Closed late")),IF(TODAY()&gt;$W757,"Overdue","Within time")))</f>
        <v/>
      </c>
      <c r="AE757" s="6"/>
      <c r="AF757" s="19"/>
      <c r="AG757" s="19"/>
      <c r="AH757" s="19"/>
      <c r="AI757" s="19"/>
      <c r="AJ757" s="19"/>
    </row>
    <row r="758" customFormat="false" ht="15" hidden="false" customHeight="false" outlineLevel="0" collapsed="false">
      <c r="A758" s="22" t="str">
        <f aca="false">IF($C758="","","R"&amp;TEXT(ROW()-4,"00000"))</f>
        <v/>
      </c>
      <c r="B758" s="21"/>
      <c r="C758" s="19"/>
      <c r="D758" s="22" t="str">
        <f aca="false">IF($C758="","",IFERROR(INDEX(Asset_Register!$C$5:$C$1000,MATCH($C758,Asset_Register!$A$5:$A$1000,0)),"Not in register"))</f>
        <v/>
      </c>
      <c r="E758" s="22" t="str">
        <f aca="false">IF($C758="","",IFERROR(INDEX(Asset_Register!$D$5:$D$1000,MATCH($C758,Asset_Register!$A$5:$A$1000,0)),"Not in register"))</f>
        <v/>
      </c>
      <c r="F758" s="22" t="str">
        <f aca="false">IF($C758="","",IFERROR(INDEX(Asset_Register!$R$5:$R$1000,MATCH($C758,Asset_Register!$A$5:$A$1000,0)),"Not in register"))</f>
        <v/>
      </c>
      <c r="G758" s="22" t="str">
        <f aca="false">IF($C758="","",IFERROR(INDEX(Asset_Register!$Q$5:$Q$1000,MATCH($C758,Asset_Register!$A$5:$A$1000,0)),"Not in register"))</f>
        <v/>
      </c>
      <c r="H758" s="19"/>
      <c r="I758" s="19"/>
      <c r="J758" s="6"/>
      <c r="K758" s="19"/>
      <c r="L758" s="19"/>
      <c r="M758" s="19"/>
      <c r="N758" s="19"/>
      <c r="O758" s="19"/>
      <c r="P758" s="19"/>
      <c r="Q758" s="22" t="str">
        <f aca="false">IF($C758="","",IF($P758&lt;&gt;"",$P758,IF(AND(ISNUMBER($K758),ISNUMBER($M758),ISNUMBER($N758)),IF($O758="Lower is worse",IF($K758&lt;=$N758,"Danger",IF($K758&lt;=$M758,"Alert","OK")),IF($K758&gt;=$N758,"Danger",IF($K758&gt;=$M758,"Alert","OK"))),"Not set")))</f>
        <v/>
      </c>
      <c r="R758" s="22" t="str">
        <f aca="false">IF(OR($Q758="",$Q758="Not set"),"",MATCH($Q758,Lists!$F$2:$F$4,0)-1)</f>
        <v/>
      </c>
      <c r="S758" s="6"/>
      <c r="T758" s="6"/>
      <c r="U758" s="22" t="str">
        <f aca="false">IF(OR($Q758="",$Q758="OK",$Q758="Not set",NOT(ISNUMBER($G758))),"",ROUND($G758*IF($Q758="Danger",Lists!$M$15,Lists!$M$16),0))</f>
        <v/>
      </c>
      <c r="V758" s="22" t="str">
        <f aca="false">IF($U758="","",IF(OR($Q758="Danger",$U758&gt;=Lists!$M$10),"P1",IF($U758&gt;=Lists!$M$11,"P2","P3")))</f>
        <v/>
      </c>
      <c r="W758" s="24" t="str">
        <f aca="false">IF(OR($V758="",$B758=""),"",$B758+INDEX(Lists!$N$10:$N$12,MATCH($V758,Lists!$L$10:$L$12,0)))</f>
        <v/>
      </c>
      <c r="X758" s="19"/>
      <c r="Y758" s="19"/>
      <c r="Z758" s="19"/>
      <c r="AA758" s="21"/>
      <c r="AB758" s="19"/>
      <c r="AC758" s="22" t="str">
        <f aca="true">IF(OR($U758="",$B758=""),"",IF($AA758&lt;&gt;"",$AA758-$B758,TODAY()-$B758))</f>
        <v/>
      </c>
      <c r="AD758" s="22" t="str">
        <f aca="true">IF($W758="","",IF($Y758="Closed",IF($AA758="","Closed",IF($AA758&lt;=$W758,"Closed on time","Closed late")),IF(TODAY()&gt;$W758,"Overdue","Within time")))</f>
        <v/>
      </c>
      <c r="AE758" s="6"/>
      <c r="AF758" s="19"/>
      <c r="AG758" s="19"/>
      <c r="AH758" s="19"/>
      <c r="AI758" s="19"/>
      <c r="AJ758" s="19"/>
    </row>
    <row r="759" customFormat="false" ht="15" hidden="false" customHeight="false" outlineLevel="0" collapsed="false">
      <c r="A759" s="22" t="str">
        <f aca="false">IF($C759="","","R"&amp;TEXT(ROW()-4,"00000"))</f>
        <v/>
      </c>
      <c r="B759" s="21"/>
      <c r="C759" s="19"/>
      <c r="D759" s="22" t="str">
        <f aca="false">IF($C759="","",IFERROR(INDEX(Asset_Register!$C$5:$C$1000,MATCH($C759,Asset_Register!$A$5:$A$1000,0)),"Not in register"))</f>
        <v/>
      </c>
      <c r="E759" s="22" t="str">
        <f aca="false">IF($C759="","",IFERROR(INDEX(Asset_Register!$D$5:$D$1000,MATCH($C759,Asset_Register!$A$5:$A$1000,0)),"Not in register"))</f>
        <v/>
      </c>
      <c r="F759" s="22" t="str">
        <f aca="false">IF($C759="","",IFERROR(INDEX(Asset_Register!$R$5:$R$1000,MATCH($C759,Asset_Register!$A$5:$A$1000,0)),"Not in register"))</f>
        <v/>
      </c>
      <c r="G759" s="22" t="str">
        <f aca="false">IF($C759="","",IFERROR(INDEX(Asset_Register!$Q$5:$Q$1000,MATCH($C759,Asset_Register!$A$5:$A$1000,0)),"Not in register"))</f>
        <v/>
      </c>
      <c r="H759" s="19"/>
      <c r="I759" s="19"/>
      <c r="J759" s="6"/>
      <c r="K759" s="19"/>
      <c r="L759" s="19"/>
      <c r="M759" s="19"/>
      <c r="N759" s="19"/>
      <c r="O759" s="19"/>
      <c r="P759" s="19"/>
      <c r="Q759" s="22" t="str">
        <f aca="false">IF($C759="","",IF($P759&lt;&gt;"",$P759,IF(AND(ISNUMBER($K759),ISNUMBER($M759),ISNUMBER($N759)),IF($O759="Lower is worse",IF($K759&lt;=$N759,"Danger",IF($K759&lt;=$M759,"Alert","OK")),IF($K759&gt;=$N759,"Danger",IF($K759&gt;=$M759,"Alert","OK"))),"Not set")))</f>
        <v/>
      </c>
      <c r="R759" s="22" t="str">
        <f aca="false">IF(OR($Q759="",$Q759="Not set"),"",MATCH($Q759,Lists!$F$2:$F$4,0)-1)</f>
        <v/>
      </c>
      <c r="S759" s="6"/>
      <c r="T759" s="6"/>
      <c r="U759" s="22" t="str">
        <f aca="false">IF(OR($Q759="",$Q759="OK",$Q759="Not set",NOT(ISNUMBER($G759))),"",ROUND($G759*IF($Q759="Danger",Lists!$M$15,Lists!$M$16),0))</f>
        <v/>
      </c>
      <c r="V759" s="22" t="str">
        <f aca="false">IF($U759="","",IF(OR($Q759="Danger",$U759&gt;=Lists!$M$10),"P1",IF($U759&gt;=Lists!$M$11,"P2","P3")))</f>
        <v/>
      </c>
      <c r="W759" s="24" t="str">
        <f aca="false">IF(OR($V759="",$B759=""),"",$B759+INDEX(Lists!$N$10:$N$12,MATCH($V759,Lists!$L$10:$L$12,0)))</f>
        <v/>
      </c>
      <c r="X759" s="19"/>
      <c r="Y759" s="19"/>
      <c r="Z759" s="19"/>
      <c r="AA759" s="21"/>
      <c r="AB759" s="19"/>
      <c r="AC759" s="22" t="str">
        <f aca="true">IF(OR($U759="",$B759=""),"",IF($AA759&lt;&gt;"",$AA759-$B759,TODAY()-$B759))</f>
        <v/>
      </c>
      <c r="AD759" s="22" t="str">
        <f aca="true">IF($W759="","",IF($Y759="Closed",IF($AA759="","Closed",IF($AA759&lt;=$W759,"Closed on time","Closed late")),IF(TODAY()&gt;$W759,"Overdue","Within time")))</f>
        <v/>
      </c>
      <c r="AE759" s="6"/>
      <c r="AF759" s="19"/>
      <c r="AG759" s="19"/>
      <c r="AH759" s="19"/>
      <c r="AI759" s="19"/>
      <c r="AJ759" s="19"/>
    </row>
    <row r="760" customFormat="false" ht="15" hidden="false" customHeight="false" outlineLevel="0" collapsed="false">
      <c r="A760" s="22" t="str">
        <f aca="false">IF($C760="","","R"&amp;TEXT(ROW()-4,"00000"))</f>
        <v/>
      </c>
      <c r="B760" s="21"/>
      <c r="C760" s="19"/>
      <c r="D760" s="22" t="str">
        <f aca="false">IF($C760="","",IFERROR(INDEX(Asset_Register!$C$5:$C$1000,MATCH($C760,Asset_Register!$A$5:$A$1000,0)),"Not in register"))</f>
        <v/>
      </c>
      <c r="E760" s="22" t="str">
        <f aca="false">IF($C760="","",IFERROR(INDEX(Asset_Register!$D$5:$D$1000,MATCH($C760,Asset_Register!$A$5:$A$1000,0)),"Not in register"))</f>
        <v/>
      </c>
      <c r="F760" s="22" t="str">
        <f aca="false">IF($C760="","",IFERROR(INDEX(Asset_Register!$R$5:$R$1000,MATCH($C760,Asset_Register!$A$5:$A$1000,0)),"Not in register"))</f>
        <v/>
      </c>
      <c r="G760" s="22" t="str">
        <f aca="false">IF($C760="","",IFERROR(INDEX(Asset_Register!$Q$5:$Q$1000,MATCH($C760,Asset_Register!$A$5:$A$1000,0)),"Not in register"))</f>
        <v/>
      </c>
      <c r="H760" s="19"/>
      <c r="I760" s="19"/>
      <c r="J760" s="6"/>
      <c r="K760" s="19"/>
      <c r="L760" s="19"/>
      <c r="M760" s="19"/>
      <c r="N760" s="19"/>
      <c r="O760" s="19"/>
      <c r="P760" s="19"/>
      <c r="Q760" s="22" t="str">
        <f aca="false">IF($C760="","",IF($P760&lt;&gt;"",$P760,IF(AND(ISNUMBER($K760),ISNUMBER($M760),ISNUMBER($N760)),IF($O760="Lower is worse",IF($K760&lt;=$N760,"Danger",IF($K760&lt;=$M760,"Alert","OK")),IF($K760&gt;=$N760,"Danger",IF($K760&gt;=$M760,"Alert","OK"))),"Not set")))</f>
        <v/>
      </c>
      <c r="R760" s="22" t="str">
        <f aca="false">IF(OR($Q760="",$Q760="Not set"),"",MATCH($Q760,Lists!$F$2:$F$4,0)-1)</f>
        <v/>
      </c>
      <c r="S760" s="6"/>
      <c r="T760" s="6"/>
      <c r="U760" s="22" t="str">
        <f aca="false">IF(OR($Q760="",$Q760="OK",$Q760="Not set",NOT(ISNUMBER($G760))),"",ROUND($G760*IF($Q760="Danger",Lists!$M$15,Lists!$M$16),0))</f>
        <v/>
      </c>
      <c r="V760" s="22" t="str">
        <f aca="false">IF($U760="","",IF(OR($Q760="Danger",$U760&gt;=Lists!$M$10),"P1",IF($U760&gt;=Lists!$M$11,"P2","P3")))</f>
        <v/>
      </c>
      <c r="W760" s="24" t="str">
        <f aca="false">IF(OR($V760="",$B760=""),"",$B760+INDEX(Lists!$N$10:$N$12,MATCH($V760,Lists!$L$10:$L$12,0)))</f>
        <v/>
      </c>
      <c r="X760" s="19"/>
      <c r="Y760" s="19"/>
      <c r="Z760" s="19"/>
      <c r="AA760" s="21"/>
      <c r="AB760" s="19"/>
      <c r="AC760" s="22" t="str">
        <f aca="true">IF(OR($U760="",$B760=""),"",IF($AA760&lt;&gt;"",$AA760-$B760,TODAY()-$B760))</f>
        <v/>
      </c>
      <c r="AD760" s="22" t="str">
        <f aca="true">IF($W760="","",IF($Y760="Closed",IF($AA760="","Closed",IF($AA760&lt;=$W760,"Closed on time","Closed late")),IF(TODAY()&gt;$W760,"Overdue","Within time")))</f>
        <v/>
      </c>
      <c r="AE760" s="6"/>
      <c r="AF760" s="19"/>
      <c r="AG760" s="19"/>
      <c r="AH760" s="19"/>
      <c r="AI760" s="19"/>
      <c r="AJ760" s="19"/>
    </row>
    <row r="761" customFormat="false" ht="15" hidden="false" customHeight="false" outlineLevel="0" collapsed="false">
      <c r="A761" s="22" t="str">
        <f aca="false">IF($C761="","","R"&amp;TEXT(ROW()-4,"00000"))</f>
        <v/>
      </c>
      <c r="B761" s="21"/>
      <c r="C761" s="19"/>
      <c r="D761" s="22" t="str">
        <f aca="false">IF($C761="","",IFERROR(INDEX(Asset_Register!$C$5:$C$1000,MATCH($C761,Asset_Register!$A$5:$A$1000,0)),"Not in register"))</f>
        <v/>
      </c>
      <c r="E761" s="22" t="str">
        <f aca="false">IF($C761="","",IFERROR(INDEX(Asset_Register!$D$5:$D$1000,MATCH($C761,Asset_Register!$A$5:$A$1000,0)),"Not in register"))</f>
        <v/>
      </c>
      <c r="F761" s="22" t="str">
        <f aca="false">IF($C761="","",IFERROR(INDEX(Asset_Register!$R$5:$R$1000,MATCH($C761,Asset_Register!$A$5:$A$1000,0)),"Not in register"))</f>
        <v/>
      </c>
      <c r="G761" s="22" t="str">
        <f aca="false">IF($C761="","",IFERROR(INDEX(Asset_Register!$Q$5:$Q$1000,MATCH($C761,Asset_Register!$A$5:$A$1000,0)),"Not in register"))</f>
        <v/>
      </c>
      <c r="H761" s="19"/>
      <c r="I761" s="19"/>
      <c r="J761" s="6"/>
      <c r="K761" s="19"/>
      <c r="L761" s="19"/>
      <c r="M761" s="19"/>
      <c r="N761" s="19"/>
      <c r="O761" s="19"/>
      <c r="P761" s="19"/>
      <c r="Q761" s="22" t="str">
        <f aca="false">IF($C761="","",IF($P761&lt;&gt;"",$P761,IF(AND(ISNUMBER($K761),ISNUMBER($M761),ISNUMBER($N761)),IF($O761="Lower is worse",IF($K761&lt;=$N761,"Danger",IF($K761&lt;=$M761,"Alert","OK")),IF($K761&gt;=$N761,"Danger",IF($K761&gt;=$M761,"Alert","OK"))),"Not set")))</f>
        <v/>
      </c>
      <c r="R761" s="22" t="str">
        <f aca="false">IF(OR($Q761="",$Q761="Not set"),"",MATCH($Q761,Lists!$F$2:$F$4,0)-1)</f>
        <v/>
      </c>
      <c r="S761" s="6"/>
      <c r="T761" s="6"/>
      <c r="U761" s="22" t="str">
        <f aca="false">IF(OR($Q761="",$Q761="OK",$Q761="Not set",NOT(ISNUMBER($G761))),"",ROUND($G761*IF($Q761="Danger",Lists!$M$15,Lists!$M$16),0))</f>
        <v/>
      </c>
      <c r="V761" s="22" t="str">
        <f aca="false">IF($U761="","",IF(OR($Q761="Danger",$U761&gt;=Lists!$M$10),"P1",IF($U761&gt;=Lists!$M$11,"P2","P3")))</f>
        <v/>
      </c>
      <c r="W761" s="24" t="str">
        <f aca="false">IF(OR($V761="",$B761=""),"",$B761+INDEX(Lists!$N$10:$N$12,MATCH($V761,Lists!$L$10:$L$12,0)))</f>
        <v/>
      </c>
      <c r="X761" s="19"/>
      <c r="Y761" s="19"/>
      <c r="Z761" s="19"/>
      <c r="AA761" s="21"/>
      <c r="AB761" s="19"/>
      <c r="AC761" s="22" t="str">
        <f aca="true">IF(OR($U761="",$B761=""),"",IF($AA761&lt;&gt;"",$AA761-$B761,TODAY()-$B761))</f>
        <v/>
      </c>
      <c r="AD761" s="22" t="str">
        <f aca="true">IF($W761="","",IF($Y761="Closed",IF($AA761="","Closed",IF($AA761&lt;=$W761,"Closed on time","Closed late")),IF(TODAY()&gt;$W761,"Overdue","Within time")))</f>
        <v/>
      </c>
      <c r="AE761" s="6"/>
      <c r="AF761" s="19"/>
      <c r="AG761" s="19"/>
      <c r="AH761" s="19"/>
      <c r="AI761" s="19"/>
      <c r="AJ761" s="19"/>
    </row>
    <row r="762" customFormat="false" ht="15" hidden="false" customHeight="false" outlineLevel="0" collapsed="false">
      <c r="A762" s="22" t="str">
        <f aca="false">IF($C762="","","R"&amp;TEXT(ROW()-4,"00000"))</f>
        <v/>
      </c>
      <c r="B762" s="21"/>
      <c r="C762" s="19"/>
      <c r="D762" s="22" t="str">
        <f aca="false">IF($C762="","",IFERROR(INDEX(Asset_Register!$C$5:$C$1000,MATCH($C762,Asset_Register!$A$5:$A$1000,0)),"Not in register"))</f>
        <v/>
      </c>
      <c r="E762" s="22" t="str">
        <f aca="false">IF($C762="","",IFERROR(INDEX(Asset_Register!$D$5:$D$1000,MATCH($C762,Asset_Register!$A$5:$A$1000,0)),"Not in register"))</f>
        <v/>
      </c>
      <c r="F762" s="22" t="str">
        <f aca="false">IF($C762="","",IFERROR(INDEX(Asset_Register!$R$5:$R$1000,MATCH($C762,Asset_Register!$A$5:$A$1000,0)),"Not in register"))</f>
        <v/>
      </c>
      <c r="G762" s="22" t="str">
        <f aca="false">IF($C762="","",IFERROR(INDEX(Asset_Register!$Q$5:$Q$1000,MATCH($C762,Asset_Register!$A$5:$A$1000,0)),"Not in register"))</f>
        <v/>
      </c>
      <c r="H762" s="19"/>
      <c r="I762" s="19"/>
      <c r="J762" s="6"/>
      <c r="K762" s="19"/>
      <c r="L762" s="19"/>
      <c r="M762" s="19"/>
      <c r="N762" s="19"/>
      <c r="O762" s="19"/>
      <c r="P762" s="19"/>
      <c r="Q762" s="22" t="str">
        <f aca="false">IF($C762="","",IF($P762&lt;&gt;"",$P762,IF(AND(ISNUMBER($K762),ISNUMBER($M762),ISNUMBER($N762)),IF($O762="Lower is worse",IF($K762&lt;=$N762,"Danger",IF($K762&lt;=$M762,"Alert","OK")),IF($K762&gt;=$N762,"Danger",IF($K762&gt;=$M762,"Alert","OK"))),"Not set")))</f>
        <v/>
      </c>
      <c r="R762" s="22" t="str">
        <f aca="false">IF(OR($Q762="",$Q762="Not set"),"",MATCH($Q762,Lists!$F$2:$F$4,0)-1)</f>
        <v/>
      </c>
      <c r="S762" s="6"/>
      <c r="T762" s="6"/>
      <c r="U762" s="22" t="str">
        <f aca="false">IF(OR($Q762="",$Q762="OK",$Q762="Not set",NOT(ISNUMBER($G762))),"",ROUND($G762*IF($Q762="Danger",Lists!$M$15,Lists!$M$16),0))</f>
        <v/>
      </c>
      <c r="V762" s="22" t="str">
        <f aca="false">IF($U762="","",IF(OR($Q762="Danger",$U762&gt;=Lists!$M$10),"P1",IF($U762&gt;=Lists!$M$11,"P2","P3")))</f>
        <v/>
      </c>
      <c r="W762" s="24" t="str">
        <f aca="false">IF(OR($V762="",$B762=""),"",$B762+INDEX(Lists!$N$10:$N$12,MATCH($V762,Lists!$L$10:$L$12,0)))</f>
        <v/>
      </c>
      <c r="X762" s="19"/>
      <c r="Y762" s="19"/>
      <c r="Z762" s="19"/>
      <c r="AA762" s="21"/>
      <c r="AB762" s="19"/>
      <c r="AC762" s="22" t="str">
        <f aca="true">IF(OR($U762="",$B762=""),"",IF($AA762&lt;&gt;"",$AA762-$B762,TODAY()-$B762))</f>
        <v/>
      </c>
      <c r="AD762" s="22" t="str">
        <f aca="true">IF($W762="","",IF($Y762="Closed",IF($AA762="","Closed",IF($AA762&lt;=$W762,"Closed on time","Closed late")),IF(TODAY()&gt;$W762,"Overdue","Within time")))</f>
        <v/>
      </c>
      <c r="AE762" s="6"/>
      <c r="AF762" s="19"/>
      <c r="AG762" s="19"/>
      <c r="AH762" s="19"/>
      <c r="AI762" s="19"/>
      <c r="AJ762" s="19"/>
    </row>
    <row r="763" customFormat="false" ht="15" hidden="false" customHeight="false" outlineLevel="0" collapsed="false">
      <c r="A763" s="22" t="str">
        <f aca="false">IF($C763="","","R"&amp;TEXT(ROW()-4,"00000"))</f>
        <v/>
      </c>
      <c r="B763" s="21"/>
      <c r="C763" s="19"/>
      <c r="D763" s="22" t="str">
        <f aca="false">IF($C763="","",IFERROR(INDEX(Asset_Register!$C$5:$C$1000,MATCH($C763,Asset_Register!$A$5:$A$1000,0)),"Not in register"))</f>
        <v/>
      </c>
      <c r="E763" s="22" t="str">
        <f aca="false">IF($C763="","",IFERROR(INDEX(Asset_Register!$D$5:$D$1000,MATCH($C763,Asset_Register!$A$5:$A$1000,0)),"Not in register"))</f>
        <v/>
      </c>
      <c r="F763" s="22" t="str">
        <f aca="false">IF($C763="","",IFERROR(INDEX(Asset_Register!$R$5:$R$1000,MATCH($C763,Asset_Register!$A$5:$A$1000,0)),"Not in register"))</f>
        <v/>
      </c>
      <c r="G763" s="22" t="str">
        <f aca="false">IF($C763="","",IFERROR(INDEX(Asset_Register!$Q$5:$Q$1000,MATCH($C763,Asset_Register!$A$5:$A$1000,0)),"Not in register"))</f>
        <v/>
      </c>
      <c r="H763" s="19"/>
      <c r="I763" s="19"/>
      <c r="J763" s="6"/>
      <c r="K763" s="19"/>
      <c r="L763" s="19"/>
      <c r="M763" s="19"/>
      <c r="N763" s="19"/>
      <c r="O763" s="19"/>
      <c r="P763" s="19"/>
      <c r="Q763" s="22" t="str">
        <f aca="false">IF($C763="","",IF($P763&lt;&gt;"",$P763,IF(AND(ISNUMBER($K763),ISNUMBER($M763),ISNUMBER($N763)),IF($O763="Lower is worse",IF($K763&lt;=$N763,"Danger",IF($K763&lt;=$M763,"Alert","OK")),IF($K763&gt;=$N763,"Danger",IF($K763&gt;=$M763,"Alert","OK"))),"Not set")))</f>
        <v/>
      </c>
      <c r="R763" s="22" t="str">
        <f aca="false">IF(OR($Q763="",$Q763="Not set"),"",MATCH($Q763,Lists!$F$2:$F$4,0)-1)</f>
        <v/>
      </c>
      <c r="S763" s="6"/>
      <c r="T763" s="6"/>
      <c r="U763" s="22" t="str">
        <f aca="false">IF(OR($Q763="",$Q763="OK",$Q763="Not set",NOT(ISNUMBER($G763))),"",ROUND($G763*IF($Q763="Danger",Lists!$M$15,Lists!$M$16),0))</f>
        <v/>
      </c>
      <c r="V763" s="22" t="str">
        <f aca="false">IF($U763="","",IF(OR($Q763="Danger",$U763&gt;=Lists!$M$10),"P1",IF($U763&gt;=Lists!$M$11,"P2","P3")))</f>
        <v/>
      </c>
      <c r="W763" s="24" t="str">
        <f aca="false">IF(OR($V763="",$B763=""),"",$B763+INDEX(Lists!$N$10:$N$12,MATCH($V763,Lists!$L$10:$L$12,0)))</f>
        <v/>
      </c>
      <c r="X763" s="19"/>
      <c r="Y763" s="19"/>
      <c r="Z763" s="19"/>
      <c r="AA763" s="21"/>
      <c r="AB763" s="19"/>
      <c r="AC763" s="22" t="str">
        <f aca="true">IF(OR($U763="",$B763=""),"",IF($AA763&lt;&gt;"",$AA763-$B763,TODAY()-$B763))</f>
        <v/>
      </c>
      <c r="AD763" s="22" t="str">
        <f aca="true">IF($W763="","",IF($Y763="Closed",IF($AA763="","Closed",IF($AA763&lt;=$W763,"Closed on time","Closed late")),IF(TODAY()&gt;$W763,"Overdue","Within time")))</f>
        <v/>
      </c>
      <c r="AE763" s="6"/>
      <c r="AF763" s="19"/>
      <c r="AG763" s="19"/>
      <c r="AH763" s="19"/>
      <c r="AI763" s="19"/>
      <c r="AJ763" s="19"/>
    </row>
    <row r="764" customFormat="false" ht="15" hidden="false" customHeight="false" outlineLevel="0" collapsed="false">
      <c r="A764" s="22" t="str">
        <f aca="false">IF($C764="","","R"&amp;TEXT(ROW()-4,"00000"))</f>
        <v/>
      </c>
      <c r="B764" s="21"/>
      <c r="C764" s="19"/>
      <c r="D764" s="22" t="str">
        <f aca="false">IF($C764="","",IFERROR(INDEX(Asset_Register!$C$5:$C$1000,MATCH($C764,Asset_Register!$A$5:$A$1000,0)),"Not in register"))</f>
        <v/>
      </c>
      <c r="E764" s="22" t="str">
        <f aca="false">IF($C764="","",IFERROR(INDEX(Asset_Register!$D$5:$D$1000,MATCH($C764,Asset_Register!$A$5:$A$1000,0)),"Not in register"))</f>
        <v/>
      </c>
      <c r="F764" s="22" t="str">
        <f aca="false">IF($C764="","",IFERROR(INDEX(Asset_Register!$R$5:$R$1000,MATCH($C764,Asset_Register!$A$5:$A$1000,0)),"Not in register"))</f>
        <v/>
      </c>
      <c r="G764" s="22" t="str">
        <f aca="false">IF($C764="","",IFERROR(INDEX(Asset_Register!$Q$5:$Q$1000,MATCH($C764,Asset_Register!$A$5:$A$1000,0)),"Not in register"))</f>
        <v/>
      </c>
      <c r="H764" s="19"/>
      <c r="I764" s="19"/>
      <c r="J764" s="6"/>
      <c r="K764" s="19"/>
      <c r="L764" s="19"/>
      <c r="M764" s="19"/>
      <c r="N764" s="19"/>
      <c r="O764" s="19"/>
      <c r="P764" s="19"/>
      <c r="Q764" s="22" t="str">
        <f aca="false">IF($C764="","",IF($P764&lt;&gt;"",$P764,IF(AND(ISNUMBER($K764),ISNUMBER($M764),ISNUMBER($N764)),IF($O764="Lower is worse",IF($K764&lt;=$N764,"Danger",IF($K764&lt;=$M764,"Alert","OK")),IF($K764&gt;=$N764,"Danger",IF($K764&gt;=$M764,"Alert","OK"))),"Not set")))</f>
        <v/>
      </c>
      <c r="R764" s="22" t="str">
        <f aca="false">IF(OR($Q764="",$Q764="Not set"),"",MATCH($Q764,Lists!$F$2:$F$4,0)-1)</f>
        <v/>
      </c>
      <c r="S764" s="6"/>
      <c r="T764" s="6"/>
      <c r="U764" s="22" t="str">
        <f aca="false">IF(OR($Q764="",$Q764="OK",$Q764="Not set",NOT(ISNUMBER($G764))),"",ROUND($G764*IF($Q764="Danger",Lists!$M$15,Lists!$M$16),0))</f>
        <v/>
      </c>
      <c r="V764" s="22" t="str">
        <f aca="false">IF($U764="","",IF(OR($Q764="Danger",$U764&gt;=Lists!$M$10),"P1",IF($U764&gt;=Lists!$M$11,"P2","P3")))</f>
        <v/>
      </c>
      <c r="W764" s="24" t="str">
        <f aca="false">IF(OR($V764="",$B764=""),"",$B764+INDEX(Lists!$N$10:$N$12,MATCH($V764,Lists!$L$10:$L$12,0)))</f>
        <v/>
      </c>
      <c r="X764" s="19"/>
      <c r="Y764" s="19"/>
      <c r="Z764" s="19"/>
      <c r="AA764" s="21"/>
      <c r="AB764" s="19"/>
      <c r="AC764" s="22" t="str">
        <f aca="true">IF(OR($U764="",$B764=""),"",IF($AA764&lt;&gt;"",$AA764-$B764,TODAY()-$B764))</f>
        <v/>
      </c>
      <c r="AD764" s="22" t="str">
        <f aca="true">IF($W764="","",IF($Y764="Closed",IF($AA764="","Closed",IF($AA764&lt;=$W764,"Closed on time","Closed late")),IF(TODAY()&gt;$W764,"Overdue","Within time")))</f>
        <v/>
      </c>
      <c r="AE764" s="6"/>
      <c r="AF764" s="19"/>
      <c r="AG764" s="19"/>
      <c r="AH764" s="19"/>
      <c r="AI764" s="19"/>
      <c r="AJ764" s="19"/>
    </row>
    <row r="765" customFormat="false" ht="15" hidden="false" customHeight="false" outlineLevel="0" collapsed="false">
      <c r="A765" s="22" t="str">
        <f aca="false">IF($C765="","","R"&amp;TEXT(ROW()-4,"00000"))</f>
        <v/>
      </c>
      <c r="B765" s="21"/>
      <c r="C765" s="19"/>
      <c r="D765" s="22" t="str">
        <f aca="false">IF($C765="","",IFERROR(INDEX(Asset_Register!$C$5:$C$1000,MATCH($C765,Asset_Register!$A$5:$A$1000,0)),"Not in register"))</f>
        <v/>
      </c>
      <c r="E765" s="22" t="str">
        <f aca="false">IF($C765="","",IFERROR(INDEX(Asset_Register!$D$5:$D$1000,MATCH($C765,Asset_Register!$A$5:$A$1000,0)),"Not in register"))</f>
        <v/>
      </c>
      <c r="F765" s="22" t="str">
        <f aca="false">IF($C765="","",IFERROR(INDEX(Asset_Register!$R$5:$R$1000,MATCH($C765,Asset_Register!$A$5:$A$1000,0)),"Not in register"))</f>
        <v/>
      </c>
      <c r="G765" s="22" t="str">
        <f aca="false">IF($C765="","",IFERROR(INDEX(Asset_Register!$Q$5:$Q$1000,MATCH($C765,Asset_Register!$A$5:$A$1000,0)),"Not in register"))</f>
        <v/>
      </c>
      <c r="H765" s="19"/>
      <c r="I765" s="19"/>
      <c r="J765" s="6"/>
      <c r="K765" s="19"/>
      <c r="L765" s="19"/>
      <c r="M765" s="19"/>
      <c r="N765" s="19"/>
      <c r="O765" s="19"/>
      <c r="P765" s="19"/>
      <c r="Q765" s="22" t="str">
        <f aca="false">IF($C765="","",IF($P765&lt;&gt;"",$P765,IF(AND(ISNUMBER($K765),ISNUMBER($M765),ISNUMBER($N765)),IF($O765="Lower is worse",IF($K765&lt;=$N765,"Danger",IF($K765&lt;=$M765,"Alert","OK")),IF($K765&gt;=$N765,"Danger",IF($K765&gt;=$M765,"Alert","OK"))),"Not set")))</f>
        <v/>
      </c>
      <c r="R765" s="22" t="str">
        <f aca="false">IF(OR($Q765="",$Q765="Not set"),"",MATCH($Q765,Lists!$F$2:$F$4,0)-1)</f>
        <v/>
      </c>
      <c r="S765" s="6"/>
      <c r="T765" s="6"/>
      <c r="U765" s="22" t="str">
        <f aca="false">IF(OR($Q765="",$Q765="OK",$Q765="Not set",NOT(ISNUMBER($G765))),"",ROUND($G765*IF($Q765="Danger",Lists!$M$15,Lists!$M$16),0))</f>
        <v/>
      </c>
      <c r="V765" s="22" t="str">
        <f aca="false">IF($U765="","",IF(OR($Q765="Danger",$U765&gt;=Lists!$M$10),"P1",IF($U765&gt;=Lists!$M$11,"P2","P3")))</f>
        <v/>
      </c>
      <c r="W765" s="24" t="str">
        <f aca="false">IF(OR($V765="",$B765=""),"",$B765+INDEX(Lists!$N$10:$N$12,MATCH($V765,Lists!$L$10:$L$12,0)))</f>
        <v/>
      </c>
      <c r="X765" s="19"/>
      <c r="Y765" s="19"/>
      <c r="Z765" s="19"/>
      <c r="AA765" s="21"/>
      <c r="AB765" s="19"/>
      <c r="AC765" s="22" t="str">
        <f aca="true">IF(OR($U765="",$B765=""),"",IF($AA765&lt;&gt;"",$AA765-$B765,TODAY()-$B765))</f>
        <v/>
      </c>
      <c r="AD765" s="22" t="str">
        <f aca="true">IF($W765="","",IF($Y765="Closed",IF($AA765="","Closed",IF($AA765&lt;=$W765,"Closed on time","Closed late")),IF(TODAY()&gt;$W765,"Overdue","Within time")))</f>
        <v/>
      </c>
      <c r="AE765" s="6"/>
      <c r="AF765" s="19"/>
      <c r="AG765" s="19"/>
      <c r="AH765" s="19"/>
      <c r="AI765" s="19"/>
      <c r="AJ765" s="19"/>
    </row>
    <row r="766" customFormat="false" ht="15" hidden="false" customHeight="false" outlineLevel="0" collapsed="false">
      <c r="A766" s="22" t="str">
        <f aca="false">IF($C766="","","R"&amp;TEXT(ROW()-4,"00000"))</f>
        <v/>
      </c>
      <c r="B766" s="21"/>
      <c r="C766" s="19"/>
      <c r="D766" s="22" t="str">
        <f aca="false">IF($C766="","",IFERROR(INDEX(Asset_Register!$C$5:$C$1000,MATCH($C766,Asset_Register!$A$5:$A$1000,0)),"Not in register"))</f>
        <v/>
      </c>
      <c r="E766" s="22" t="str">
        <f aca="false">IF($C766="","",IFERROR(INDEX(Asset_Register!$D$5:$D$1000,MATCH($C766,Asset_Register!$A$5:$A$1000,0)),"Not in register"))</f>
        <v/>
      </c>
      <c r="F766" s="22" t="str">
        <f aca="false">IF($C766="","",IFERROR(INDEX(Asset_Register!$R$5:$R$1000,MATCH($C766,Asset_Register!$A$5:$A$1000,0)),"Not in register"))</f>
        <v/>
      </c>
      <c r="G766" s="22" t="str">
        <f aca="false">IF($C766="","",IFERROR(INDEX(Asset_Register!$Q$5:$Q$1000,MATCH($C766,Asset_Register!$A$5:$A$1000,0)),"Not in register"))</f>
        <v/>
      </c>
      <c r="H766" s="19"/>
      <c r="I766" s="19"/>
      <c r="J766" s="6"/>
      <c r="K766" s="19"/>
      <c r="L766" s="19"/>
      <c r="M766" s="19"/>
      <c r="N766" s="19"/>
      <c r="O766" s="19"/>
      <c r="P766" s="19"/>
      <c r="Q766" s="22" t="str">
        <f aca="false">IF($C766="","",IF($P766&lt;&gt;"",$P766,IF(AND(ISNUMBER($K766),ISNUMBER($M766),ISNUMBER($N766)),IF($O766="Lower is worse",IF($K766&lt;=$N766,"Danger",IF($K766&lt;=$M766,"Alert","OK")),IF($K766&gt;=$N766,"Danger",IF($K766&gt;=$M766,"Alert","OK"))),"Not set")))</f>
        <v/>
      </c>
      <c r="R766" s="22" t="str">
        <f aca="false">IF(OR($Q766="",$Q766="Not set"),"",MATCH($Q766,Lists!$F$2:$F$4,0)-1)</f>
        <v/>
      </c>
      <c r="S766" s="6"/>
      <c r="T766" s="6"/>
      <c r="U766" s="22" t="str">
        <f aca="false">IF(OR($Q766="",$Q766="OK",$Q766="Not set",NOT(ISNUMBER($G766))),"",ROUND($G766*IF($Q766="Danger",Lists!$M$15,Lists!$M$16),0))</f>
        <v/>
      </c>
      <c r="V766" s="22" t="str">
        <f aca="false">IF($U766="","",IF(OR($Q766="Danger",$U766&gt;=Lists!$M$10),"P1",IF($U766&gt;=Lists!$M$11,"P2","P3")))</f>
        <v/>
      </c>
      <c r="W766" s="24" t="str">
        <f aca="false">IF(OR($V766="",$B766=""),"",$B766+INDEX(Lists!$N$10:$N$12,MATCH($V766,Lists!$L$10:$L$12,0)))</f>
        <v/>
      </c>
      <c r="X766" s="19"/>
      <c r="Y766" s="19"/>
      <c r="Z766" s="19"/>
      <c r="AA766" s="21"/>
      <c r="AB766" s="19"/>
      <c r="AC766" s="22" t="str">
        <f aca="true">IF(OR($U766="",$B766=""),"",IF($AA766&lt;&gt;"",$AA766-$B766,TODAY()-$B766))</f>
        <v/>
      </c>
      <c r="AD766" s="22" t="str">
        <f aca="true">IF($W766="","",IF($Y766="Closed",IF($AA766="","Closed",IF($AA766&lt;=$W766,"Closed on time","Closed late")),IF(TODAY()&gt;$W766,"Overdue","Within time")))</f>
        <v/>
      </c>
      <c r="AE766" s="6"/>
      <c r="AF766" s="19"/>
      <c r="AG766" s="19"/>
      <c r="AH766" s="19"/>
      <c r="AI766" s="19"/>
      <c r="AJ766" s="19"/>
    </row>
    <row r="767" customFormat="false" ht="15" hidden="false" customHeight="false" outlineLevel="0" collapsed="false">
      <c r="A767" s="22" t="str">
        <f aca="false">IF($C767="","","R"&amp;TEXT(ROW()-4,"00000"))</f>
        <v/>
      </c>
      <c r="B767" s="21"/>
      <c r="C767" s="19"/>
      <c r="D767" s="22" t="str">
        <f aca="false">IF($C767="","",IFERROR(INDEX(Asset_Register!$C$5:$C$1000,MATCH($C767,Asset_Register!$A$5:$A$1000,0)),"Not in register"))</f>
        <v/>
      </c>
      <c r="E767" s="22" t="str">
        <f aca="false">IF($C767="","",IFERROR(INDEX(Asset_Register!$D$5:$D$1000,MATCH($C767,Asset_Register!$A$5:$A$1000,0)),"Not in register"))</f>
        <v/>
      </c>
      <c r="F767" s="22" t="str">
        <f aca="false">IF($C767="","",IFERROR(INDEX(Asset_Register!$R$5:$R$1000,MATCH($C767,Asset_Register!$A$5:$A$1000,0)),"Not in register"))</f>
        <v/>
      </c>
      <c r="G767" s="22" t="str">
        <f aca="false">IF($C767="","",IFERROR(INDEX(Asset_Register!$Q$5:$Q$1000,MATCH($C767,Asset_Register!$A$5:$A$1000,0)),"Not in register"))</f>
        <v/>
      </c>
      <c r="H767" s="19"/>
      <c r="I767" s="19"/>
      <c r="J767" s="6"/>
      <c r="K767" s="19"/>
      <c r="L767" s="19"/>
      <c r="M767" s="19"/>
      <c r="N767" s="19"/>
      <c r="O767" s="19"/>
      <c r="P767" s="19"/>
      <c r="Q767" s="22" t="str">
        <f aca="false">IF($C767="","",IF($P767&lt;&gt;"",$P767,IF(AND(ISNUMBER($K767),ISNUMBER($M767),ISNUMBER($N767)),IF($O767="Lower is worse",IF($K767&lt;=$N767,"Danger",IF($K767&lt;=$M767,"Alert","OK")),IF($K767&gt;=$N767,"Danger",IF($K767&gt;=$M767,"Alert","OK"))),"Not set")))</f>
        <v/>
      </c>
      <c r="R767" s="22" t="str">
        <f aca="false">IF(OR($Q767="",$Q767="Not set"),"",MATCH($Q767,Lists!$F$2:$F$4,0)-1)</f>
        <v/>
      </c>
      <c r="S767" s="6"/>
      <c r="T767" s="6"/>
      <c r="U767" s="22" t="str">
        <f aca="false">IF(OR($Q767="",$Q767="OK",$Q767="Not set",NOT(ISNUMBER($G767))),"",ROUND($G767*IF($Q767="Danger",Lists!$M$15,Lists!$M$16),0))</f>
        <v/>
      </c>
      <c r="V767" s="22" t="str">
        <f aca="false">IF($U767="","",IF(OR($Q767="Danger",$U767&gt;=Lists!$M$10),"P1",IF($U767&gt;=Lists!$M$11,"P2","P3")))</f>
        <v/>
      </c>
      <c r="W767" s="24" t="str">
        <f aca="false">IF(OR($V767="",$B767=""),"",$B767+INDEX(Lists!$N$10:$N$12,MATCH($V767,Lists!$L$10:$L$12,0)))</f>
        <v/>
      </c>
      <c r="X767" s="19"/>
      <c r="Y767" s="19"/>
      <c r="Z767" s="19"/>
      <c r="AA767" s="21"/>
      <c r="AB767" s="19"/>
      <c r="AC767" s="22" t="str">
        <f aca="true">IF(OR($U767="",$B767=""),"",IF($AA767&lt;&gt;"",$AA767-$B767,TODAY()-$B767))</f>
        <v/>
      </c>
      <c r="AD767" s="22" t="str">
        <f aca="true">IF($W767="","",IF($Y767="Closed",IF($AA767="","Closed",IF($AA767&lt;=$W767,"Closed on time","Closed late")),IF(TODAY()&gt;$W767,"Overdue","Within time")))</f>
        <v/>
      </c>
      <c r="AE767" s="6"/>
      <c r="AF767" s="19"/>
      <c r="AG767" s="19"/>
      <c r="AH767" s="19"/>
      <c r="AI767" s="19"/>
      <c r="AJ767" s="19"/>
    </row>
    <row r="768" customFormat="false" ht="15" hidden="false" customHeight="false" outlineLevel="0" collapsed="false">
      <c r="A768" s="22" t="str">
        <f aca="false">IF($C768="","","R"&amp;TEXT(ROW()-4,"00000"))</f>
        <v/>
      </c>
      <c r="B768" s="21"/>
      <c r="C768" s="19"/>
      <c r="D768" s="22" t="str">
        <f aca="false">IF($C768="","",IFERROR(INDEX(Asset_Register!$C$5:$C$1000,MATCH($C768,Asset_Register!$A$5:$A$1000,0)),"Not in register"))</f>
        <v/>
      </c>
      <c r="E768" s="22" t="str">
        <f aca="false">IF($C768="","",IFERROR(INDEX(Asset_Register!$D$5:$D$1000,MATCH($C768,Asset_Register!$A$5:$A$1000,0)),"Not in register"))</f>
        <v/>
      </c>
      <c r="F768" s="22" t="str">
        <f aca="false">IF($C768="","",IFERROR(INDEX(Asset_Register!$R$5:$R$1000,MATCH($C768,Asset_Register!$A$5:$A$1000,0)),"Not in register"))</f>
        <v/>
      </c>
      <c r="G768" s="22" t="str">
        <f aca="false">IF($C768="","",IFERROR(INDEX(Asset_Register!$Q$5:$Q$1000,MATCH($C768,Asset_Register!$A$5:$A$1000,0)),"Not in register"))</f>
        <v/>
      </c>
      <c r="H768" s="19"/>
      <c r="I768" s="19"/>
      <c r="J768" s="6"/>
      <c r="K768" s="19"/>
      <c r="L768" s="19"/>
      <c r="M768" s="19"/>
      <c r="N768" s="19"/>
      <c r="O768" s="19"/>
      <c r="P768" s="19"/>
      <c r="Q768" s="22" t="str">
        <f aca="false">IF($C768="","",IF($P768&lt;&gt;"",$P768,IF(AND(ISNUMBER($K768),ISNUMBER($M768),ISNUMBER($N768)),IF($O768="Lower is worse",IF($K768&lt;=$N768,"Danger",IF($K768&lt;=$M768,"Alert","OK")),IF($K768&gt;=$N768,"Danger",IF($K768&gt;=$M768,"Alert","OK"))),"Not set")))</f>
        <v/>
      </c>
      <c r="R768" s="22" t="str">
        <f aca="false">IF(OR($Q768="",$Q768="Not set"),"",MATCH($Q768,Lists!$F$2:$F$4,0)-1)</f>
        <v/>
      </c>
      <c r="S768" s="6"/>
      <c r="T768" s="6"/>
      <c r="U768" s="22" t="str">
        <f aca="false">IF(OR($Q768="",$Q768="OK",$Q768="Not set",NOT(ISNUMBER($G768))),"",ROUND($G768*IF($Q768="Danger",Lists!$M$15,Lists!$M$16),0))</f>
        <v/>
      </c>
      <c r="V768" s="22" t="str">
        <f aca="false">IF($U768="","",IF(OR($Q768="Danger",$U768&gt;=Lists!$M$10),"P1",IF($U768&gt;=Lists!$M$11,"P2","P3")))</f>
        <v/>
      </c>
      <c r="W768" s="24" t="str">
        <f aca="false">IF(OR($V768="",$B768=""),"",$B768+INDEX(Lists!$N$10:$N$12,MATCH($V768,Lists!$L$10:$L$12,0)))</f>
        <v/>
      </c>
      <c r="X768" s="19"/>
      <c r="Y768" s="19"/>
      <c r="Z768" s="19"/>
      <c r="AA768" s="21"/>
      <c r="AB768" s="19"/>
      <c r="AC768" s="22" t="str">
        <f aca="true">IF(OR($U768="",$B768=""),"",IF($AA768&lt;&gt;"",$AA768-$B768,TODAY()-$B768))</f>
        <v/>
      </c>
      <c r="AD768" s="22" t="str">
        <f aca="true">IF($W768="","",IF($Y768="Closed",IF($AA768="","Closed",IF($AA768&lt;=$W768,"Closed on time","Closed late")),IF(TODAY()&gt;$W768,"Overdue","Within time")))</f>
        <v/>
      </c>
      <c r="AE768" s="6"/>
      <c r="AF768" s="19"/>
      <c r="AG768" s="19"/>
      <c r="AH768" s="19"/>
      <c r="AI768" s="19"/>
      <c r="AJ768" s="19"/>
    </row>
    <row r="769" customFormat="false" ht="15" hidden="false" customHeight="false" outlineLevel="0" collapsed="false">
      <c r="A769" s="22" t="str">
        <f aca="false">IF($C769="","","R"&amp;TEXT(ROW()-4,"00000"))</f>
        <v/>
      </c>
      <c r="B769" s="21"/>
      <c r="C769" s="19"/>
      <c r="D769" s="22" t="str">
        <f aca="false">IF($C769="","",IFERROR(INDEX(Asset_Register!$C$5:$C$1000,MATCH($C769,Asset_Register!$A$5:$A$1000,0)),"Not in register"))</f>
        <v/>
      </c>
      <c r="E769" s="22" t="str">
        <f aca="false">IF($C769="","",IFERROR(INDEX(Asset_Register!$D$5:$D$1000,MATCH($C769,Asset_Register!$A$5:$A$1000,0)),"Not in register"))</f>
        <v/>
      </c>
      <c r="F769" s="22" t="str">
        <f aca="false">IF($C769="","",IFERROR(INDEX(Asset_Register!$R$5:$R$1000,MATCH($C769,Asset_Register!$A$5:$A$1000,0)),"Not in register"))</f>
        <v/>
      </c>
      <c r="G769" s="22" t="str">
        <f aca="false">IF($C769="","",IFERROR(INDEX(Asset_Register!$Q$5:$Q$1000,MATCH($C769,Asset_Register!$A$5:$A$1000,0)),"Not in register"))</f>
        <v/>
      </c>
      <c r="H769" s="19"/>
      <c r="I769" s="19"/>
      <c r="J769" s="6"/>
      <c r="K769" s="19"/>
      <c r="L769" s="19"/>
      <c r="M769" s="19"/>
      <c r="N769" s="19"/>
      <c r="O769" s="19"/>
      <c r="P769" s="19"/>
      <c r="Q769" s="22" t="str">
        <f aca="false">IF($C769="","",IF($P769&lt;&gt;"",$P769,IF(AND(ISNUMBER($K769),ISNUMBER($M769),ISNUMBER($N769)),IF($O769="Lower is worse",IF($K769&lt;=$N769,"Danger",IF($K769&lt;=$M769,"Alert","OK")),IF($K769&gt;=$N769,"Danger",IF($K769&gt;=$M769,"Alert","OK"))),"Not set")))</f>
        <v/>
      </c>
      <c r="R769" s="22" t="str">
        <f aca="false">IF(OR($Q769="",$Q769="Not set"),"",MATCH($Q769,Lists!$F$2:$F$4,0)-1)</f>
        <v/>
      </c>
      <c r="S769" s="6"/>
      <c r="T769" s="6"/>
      <c r="U769" s="22" t="str">
        <f aca="false">IF(OR($Q769="",$Q769="OK",$Q769="Not set",NOT(ISNUMBER($G769))),"",ROUND($G769*IF($Q769="Danger",Lists!$M$15,Lists!$M$16),0))</f>
        <v/>
      </c>
      <c r="V769" s="22" t="str">
        <f aca="false">IF($U769="","",IF(OR($Q769="Danger",$U769&gt;=Lists!$M$10),"P1",IF($U769&gt;=Lists!$M$11,"P2","P3")))</f>
        <v/>
      </c>
      <c r="W769" s="24" t="str">
        <f aca="false">IF(OR($V769="",$B769=""),"",$B769+INDEX(Lists!$N$10:$N$12,MATCH($V769,Lists!$L$10:$L$12,0)))</f>
        <v/>
      </c>
      <c r="X769" s="19"/>
      <c r="Y769" s="19"/>
      <c r="Z769" s="19"/>
      <c r="AA769" s="21"/>
      <c r="AB769" s="19"/>
      <c r="AC769" s="22" t="str">
        <f aca="true">IF(OR($U769="",$B769=""),"",IF($AA769&lt;&gt;"",$AA769-$B769,TODAY()-$B769))</f>
        <v/>
      </c>
      <c r="AD769" s="22" t="str">
        <f aca="true">IF($W769="","",IF($Y769="Closed",IF($AA769="","Closed",IF($AA769&lt;=$W769,"Closed on time","Closed late")),IF(TODAY()&gt;$W769,"Overdue","Within time")))</f>
        <v/>
      </c>
      <c r="AE769" s="6"/>
      <c r="AF769" s="19"/>
      <c r="AG769" s="19"/>
      <c r="AH769" s="19"/>
      <c r="AI769" s="19"/>
      <c r="AJ769" s="19"/>
    </row>
    <row r="770" customFormat="false" ht="15" hidden="false" customHeight="false" outlineLevel="0" collapsed="false">
      <c r="A770" s="22" t="str">
        <f aca="false">IF($C770="","","R"&amp;TEXT(ROW()-4,"00000"))</f>
        <v/>
      </c>
      <c r="B770" s="21"/>
      <c r="C770" s="19"/>
      <c r="D770" s="22" t="str">
        <f aca="false">IF($C770="","",IFERROR(INDEX(Asset_Register!$C$5:$C$1000,MATCH($C770,Asset_Register!$A$5:$A$1000,0)),"Not in register"))</f>
        <v/>
      </c>
      <c r="E770" s="22" t="str">
        <f aca="false">IF($C770="","",IFERROR(INDEX(Asset_Register!$D$5:$D$1000,MATCH($C770,Asset_Register!$A$5:$A$1000,0)),"Not in register"))</f>
        <v/>
      </c>
      <c r="F770" s="22" t="str">
        <f aca="false">IF($C770="","",IFERROR(INDEX(Asset_Register!$R$5:$R$1000,MATCH($C770,Asset_Register!$A$5:$A$1000,0)),"Not in register"))</f>
        <v/>
      </c>
      <c r="G770" s="22" t="str">
        <f aca="false">IF($C770="","",IFERROR(INDEX(Asset_Register!$Q$5:$Q$1000,MATCH($C770,Asset_Register!$A$5:$A$1000,0)),"Not in register"))</f>
        <v/>
      </c>
      <c r="H770" s="19"/>
      <c r="I770" s="19"/>
      <c r="J770" s="6"/>
      <c r="K770" s="19"/>
      <c r="L770" s="19"/>
      <c r="M770" s="19"/>
      <c r="N770" s="19"/>
      <c r="O770" s="19"/>
      <c r="P770" s="19"/>
      <c r="Q770" s="22" t="str">
        <f aca="false">IF($C770="","",IF($P770&lt;&gt;"",$P770,IF(AND(ISNUMBER($K770),ISNUMBER($M770),ISNUMBER($N770)),IF($O770="Lower is worse",IF($K770&lt;=$N770,"Danger",IF($K770&lt;=$M770,"Alert","OK")),IF($K770&gt;=$N770,"Danger",IF($K770&gt;=$M770,"Alert","OK"))),"Not set")))</f>
        <v/>
      </c>
      <c r="R770" s="22" t="str">
        <f aca="false">IF(OR($Q770="",$Q770="Not set"),"",MATCH($Q770,Lists!$F$2:$F$4,0)-1)</f>
        <v/>
      </c>
      <c r="S770" s="6"/>
      <c r="T770" s="6"/>
      <c r="U770" s="22" t="str">
        <f aca="false">IF(OR($Q770="",$Q770="OK",$Q770="Not set",NOT(ISNUMBER($G770))),"",ROUND($G770*IF($Q770="Danger",Lists!$M$15,Lists!$M$16),0))</f>
        <v/>
      </c>
      <c r="V770" s="22" t="str">
        <f aca="false">IF($U770="","",IF(OR($Q770="Danger",$U770&gt;=Lists!$M$10),"P1",IF($U770&gt;=Lists!$M$11,"P2","P3")))</f>
        <v/>
      </c>
      <c r="W770" s="24" t="str">
        <f aca="false">IF(OR($V770="",$B770=""),"",$B770+INDEX(Lists!$N$10:$N$12,MATCH($V770,Lists!$L$10:$L$12,0)))</f>
        <v/>
      </c>
      <c r="X770" s="19"/>
      <c r="Y770" s="19"/>
      <c r="Z770" s="19"/>
      <c r="AA770" s="21"/>
      <c r="AB770" s="19"/>
      <c r="AC770" s="22" t="str">
        <f aca="true">IF(OR($U770="",$B770=""),"",IF($AA770&lt;&gt;"",$AA770-$B770,TODAY()-$B770))</f>
        <v/>
      </c>
      <c r="AD770" s="22" t="str">
        <f aca="true">IF($W770="","",IF($Y770="Closed",IF($AA770="","Closed",IF($AA770&lt;=$W770,"Closed on time","Closed late")),IF(TODAY()&gt;$W770,"Overdue","Within time")))</f>
        <v/>
      </c>
      <c r="AE770" s="6"/>
      <c r="AF770" s="19"/>
      <c r="AG770" s="19"/>
      <c r="AH770" s="19"/>
      <c r="AI770" s="19"/>
      <c r="AJ770" s="19"/>
    </row>
    <row r="771" customFormat="false" ht="15" hidden="false" customHeight="false" outlineLevel="0" collapsed="false">
      <c r="A771" s="22" t="str">
        <f aca="false">IF($C771="","","R"&amp;TEXT(ROW()-4,"00000"))</f>
        <v/>
      </c>
      <c r="B771" s="21"/>
      <c r="C771" s="19"/>
      <c r="D771" s="22" t="str">
        <f aca="false">IF($C771="","",IFERROR(INDEX(Asset_Register!$C$5:$C$1000,MATCH($C771,Asset_Register!$A$5:$A$1000,0)),"Not in register"))</f>
        <v/>
      </c>
      <c r="E771" s="22" t="str">
        <f aca="false">IF($C771="","",IFERROR(INDEX(Asset_Register!$D$5:$D$1000,MATCH($C771,Asset_Register!$A$5:$A$1000,0)),"Not in register"))</f>
        <v/>
      </c>
      <c r="F771" s="22" t="str">
        <f aca="false">IF($C771="","",IFERROR(INDEX(Asset_Register!$R$5:$R$1000,MATCH($C771,Asset_Register!$A$5:$A$1000,0)),"Not in register"))</f>
        <v/>
      </c>
      <c r="G771" s="22" t="str">
        <f aca="false">IF($C771="","",IFERROR(INDEX(Asset_Register!$Q$5:$Q$1000,MATCH($C771,Asset_Register!$A$5:$A$1000,0)),"Not in register"))</f>
        <v/>
      </c>
      <c r="H771" s="19"/>
      <c r="I771" s="19"/>
      <c r="J771" s="6"/>
      <c r="K771" s="19"/>
      <c r="L771" s="19"/>
      <c r="M771" s="19"/>
      <c r="N771" s="19"/>
      <c r="O771" s="19"/>
      <c r="P771" s="19"/>
      <c r="Q771" s="22" t="str">
        <f aca="false">IF($C771="","",IF($P771&lt;&gt;"",$P771,IF(AND(ISNUMBER($K771),ISNUMBER($M771),ISNUMBER($N771)),IF($O771="Lower is worse",IF($K771&lt;=$N771,"Danger",IF($K771&lt;=$M771,"Alert","OK")),IF($K771&gt;=$N771,"Danger",IF($K771&gt;=$M771,"Alert","OK"))),"Not set")))</f>
        <v/>
      </c>
      <c r="R771" s="22" t="str">
        <f aca="false">IF(OR($Q771="",$Q771="Not set"),"",MATCH($Q771,Lists!$F$2:$F$4,0)-1)</f>
        <v/>
      </c>
      <c r="S771" s="6"/>
      <c r="T771" s="6"/>
      <c r="U771" s="22" t="str">
        <f aca="false">IF(OR($Q771="",$Q771="OK",$Q771="Not set",NOT(ISNUMBER($G771))),"",ROUND($G771*IF($Q771="Danger",Lists!$M$15,Lists!$M$16),0))</f>
        <v/>
      </c>
      <c r="V771" s="22" t="str">
        <f aca="false">IF($U771="","",IF(OR($Q771="Danger",$U771&gt;=Lists!$M$10),"P1",IF($U771&gt;=Lists!$M$11,"P2","P3")))</f>
        <v/>
      </c>
      <c r="W771" s="24" t="str">
        <f aca="false">IF(OR($V771="",$B771=""),"",$B771+INDEX(Lists!$N$10:$N$12,MATCH($V771,Lists!$L$10:$L$12,0)))</f>
        <v/>
      </c>
      <c r="X771" s="19"/>
      <c r="Y771" s="19"/>
      <c r="Z771" s="19"/>
      <c r="AA771" s="21"/>
      <c r="AB771" s="19"/>
      <c r="AC771" s="22" t="str">
        <f aca="true">IF(OR($U771="",$B771=""),"",IF($AA771&lt;&gt;"",$AA771-$B771,TODAY()-$B771))</f>
        <v/>
      </c>
      <c r="AD771" s="22" t="str">
        <f aca="true">IF($W771="","",IF($Y771="Closed",IF($AA771="","Closed",IF($AA771&lt;=$W771,"Closed on time","Closed late")),IF(TODAY()&gt;$W771,"Overdue","Within time")))</f>
        <v/>
      </c>
      <c r="AE771" s="6"/>
      <c r="AF771" s="19"/>
      <c r="AG771" s="19"/>
      <c r="AH771" s="19"/>
      <c r="AI771" s="19"/>
      <c r="AJ771" s="19"/>
    </row>
    <row r="772" customFormat="false" ht="15" hidden="false" customHeight="false" outlineLevel="0" collapsed="false">
      <c r="A772" s="22" t="str">
        <f aca="false">IF($C772="","","R"&amp;TEXT(ROW()-4,"00000"))</f>
        <v/>
      </c>
      <c r="B772" s="21"/>
      <c r="C772" s="19"/>
      <c r="D772" s="22" t="str">
        <f aca="false">IF($C772="","",IFERROR(INDEX(Asset_Register!$C$5:$C$1000,MATCH($C772,Asset_Register!$A$5:$A$1000,0)),"Not in register"))</f>
        <v/>
      </c>
      <c r="E772" s="22" t="str">
        <f aca="false">IF($C772="","",IFERROR(INDEX(Asset_Register!$D$5:$D$1000,MATCH($C772,Asset_Register!$A$5:$A$1000,0)),"Not in register"))</f>
        <v/>
      </c>
      <c r="F772" s="22" t="str">
        <f aca="false">IF($C772="","",IFERROR(INDEX(Asset_Register!$R$5:$R$1000,MATCH($C772,Asset_Register!$A$5:$A$1000,0)),"Not in register"))</f>
        <v/>
      </c>
      <c r="G772" s="22" t="str">
        <f aca="false">IF($C772="","",IFERROR(INDEX(Asset_Register!$Q$5:$Q$1000,MATCH($C772,Asset_Register!$A$5:$A$1000,0)),"Not in register"))</f>
        <v/>
      </c>
      <c r="H772" s="19"/>
      <c r="I772" s="19"/>
      <c r="J772" s="6"/>
      <c r="K772" s="19"/>
      <c r="L772" s="19"/>
      <c r="M772" s="19"/>
      <c r="N772" s="19"/>
      <c r="O772" s="19"/>
      <c r="P772" s="19"/>
      <c r="Q772" s="22" t="str">
        <f aca="false">IF($C772="","",IF($P772&lt;&gt;"",$P772,IF(AND(ISNUMBER($K772),ISNUMBER($M772),ISNUMBER($N772)),IF($O772="Lower is worse",IF($K772&lt;=$N772,"Danger",IF($K772&lt;=$M772,"Alert","OK")),IF($K772&gt;=$N772,"Danger",IF($K772&gt;=$M772,"Alert","OK"))),"Not set")))</f>
        <v/>
      </c>
      <c r="R772" s="22" t="str">
        <f aca="false">IF(OR($Q772="",$Q772="Not set"),"",MATCH($Q772,Lists!$F$2:$F$4,0)-1)</f>
        <v/>
      </c>
      <c r="S772" s="6"/>
      <c r="T772" s="6"/>
      <c r="U772" s="22" t="str">
        <f aca="false">IF(OR($Q772="",$Q772="OK",$Q772="Not set",NOT(ISNUMBER($G772))),"",ROUND($G772*IF($Q772="Danger",Lists!$M$15,Lists!$M$16),0))</f>
        <v/>
      </c>
      <c r="V772" s="22" t="str">
        <f aca="false">IF($U772="","",IF(OR($Q772="Danger",$U772&gt;=Lists!$M$10),"P1",IF($U772&gt;=Lists!$M$11,"P2","P3")))</f>
        <v/>
      </c>
      <c r="W772" s="24" t="str">
        <f aca="false">IF(OR($V772="",$B772=""),"",$B772+INDEX(Lists!$N$10:$N$12,MATCH($V772,Lists!$L$10:$L$12,0)))</f>
        <v/>
      </c>
      <c r="X772" s="19"/>
      <c r="Y772" s="19"/>
      <c r="Z772" s="19"/>
      <c r="AA772" s="21"/>
      <c r="AB772" s="19"/>
      <c r="AC772" s="22" t="str">
        <f aca="true">IF(OR($U772="",$B772=""),"",IF($AA772&lt;&gt;"",$AA772-$B772,TODAY()-$B772))</f>
        <v/>
      </c>
      <c r="AD772" s="22" t="str">
        <f aca="true">IF($W772="","",IF($Y772="Closed",IF($AA772="","Closed",IF($AA772&lt;=$W772,"Closed on time","Closed late")),IF(TODAY()&gt;$W772,"Overdue","Within time")))</f>
        <v/>
      </c>
      <c r="AE772" s="6"/>
      <c r="AF772" s="19"/>
      <c r="AG772" s="19"/>
      <c r="AH772" s="19"/>
      <c r="AI772" s="19"/>
      <c r="AJ772" s="19"/>
    </row>
    <row r="773" customFormat="false" ht="15" hidden="false" customHeight="false" outlineLevel="0" collapsed="false">
      <c r="A773" s="22" t="str">
        <f aca="false">IF($C773="","","R"&amp;TEXT(ROW()-4,"00000"))</f>
        <v/>
      </c>
      <c r="B773" s="21"/>
      <c r="C773" s="19"/>
      <c r="D773" s="22" t="str">
        <f aca="false">IF($C773="","",IFERROR(INDEX(Asset_Register!$C$5:$C$1000,MATCH($C773,Asset_Register!$A$5:$A$1000,0)),"Not in register"))</f>
        <v/>
      </c>
      <c r="E773" s="22" t="str">
        <f aca="false">IF($C773="","",IFERROR(INDEX(Asset_Register!$D$5:$D$1000,MATCH($C773,Asset_Register!$A$5:$A$1000,0)),"Not in register"))</f>
        <v/>
      </c>
      <c r="F773" s="22" t="str">
        <f aca="false">IF($C773="","",IFERROR(INDEX(Asset_Register!$R$5:$R$1000,MATCH($C773,Asset_Register!$A$5:$A$1000,0)),"Not in register"))</f>
        <v/>
      </c>
      <c r="G773" s="22" t="str">
        <f aca="false">IF($C773="","",IFERROR(INDEX(Asset_Register!$Q$5:$Q$1000,MATCH($C773,Asset_Register!$A$5:$A$1000,0)),"Not in register"))</f>
        <v/>
      </c>
      <c r="H773" s="19"/>
      <c r="I773" s="19"/>
      <c r="J773" s="6"/>
      <c r="K773" s="19"/>
      <c r="L773" s="19"/>
      <c r="M773" s="19"/>
      <c r="N773" s="19"/>
      <c r="O773" s="19"/>
      <c r="P773" s="19"/>
      <c r="Q773" s="22" t="str">
        <f aca="false">IF($C773="","",IF($P773&lt;&gt;"",$P773,IF(AND(ISNUMBER($K773),ISNUMBER($M773),ISNUMBER($N773)),IF($O773="Lower is worse",IF($K773&lt;=$N773,"Danger",IF($K773&lt;=$M773,"Alert","OK")),IF($K773&gt;=$N773,"Danger",IF($K773&gt;=$M773,"Alert","OK"))),"Not set")))</f>
        <v/>
      </c>
      <c r="R773" s="22" t="str">
        <f aca="false">IF(OR($Q773="",$Q773="Not set"),"",MATCH($Q773,Lists!$F$2:$F$4,0)-1)</f>
        <v/>
      </c>
      <c r="S773" s="6"/>
      <c r="T773" s="6"/>
      <c r="U773" s="22" t="str">
        <f aca="false">IF(OR($Q773="",$Q773="OK",$Q773="Not set",NOT(ISNUMBER($G773))),"",ROUND($G773*IF($Q773="Danger",Lists!$M$15,Lists!$M$16),0))</f>
        <v/>
      </c>
      <c r="V773" s="22" t="str">
        <f aca="false">IF($U773="","",IF(OR($Q773="Danger",$U773&gt;=Lists!$M$10),"P1",IF($U773&gt;=Lists!$M$11,"P2","P3")))</f>
        <v/>
      </c>
      <c r="W773" s="24" t="str">
        <f aca="false">IF(OR($V773="",$B773=""),"",$B773+INDEX(Lists!$N$10:$N$12,MATCH($V773,Lists!$L$10:$L$12,0)))</f>
        <v/>
      </c>
      <c r="X773" s="19"/>
      <c r="Y773" s="19"/>
      <c r="Z773" s="19"/>
      <c r="AA773" s="21"/>
      <c r="AB773" s="19"/>
      <c r="AC773" s="22" t="str">
        <f aca="true">IF(OR($U773="",$B773=""),"",IF($AA773&lt;&gt;"",$AA773-$B773,TODAY()-$B773))</f>
        <v/>
      </c>
      <c r="AD773" s="22" t="str">
        <f aca="true">IF($W773="","",IF($Y773="Closed",IF($AA773="","Closed",IF($AA773&lt;=$W773,"Closed on time","Closed late")),IF(TODAY()&gt;$W773,"Overdue","Within time")))</f>
        <v/>
      </c>
      <c r="AE773" s="6"/>
      <c r="AF773" s="19"/>
      <c r="AG773" s="19"/>
      <c r="AH773" s="19"/>
      <c r="AI773" s="19"/>
      <c r="AJ773" s="19"/>
    </row>
    <row r="774" customFormat="false" ht="15" hidden="false" customHeight="false" outlineLevel="0" collapsed="false">
      <c r="A774" s="22" t="str">
        <f aca="false">IF($C774="","","R"&amp;TEXT(ROW()-4,"00000"))</f>
        <v/>
      </c>
      <c r="B774" s="21"/>
      <c r="C774" s="19"/>
      <c r="D774" s="22" t="str">
        <f aca="false">IF($C774="","",IFERROR(INDEX(Asset_Register!$C$5:$C$1000,MATCH($C774,Asset_Register!$A$5:$A$1000,0)),"Not in register"))</f>
        <v/>
      </c>
      <c r="E774" s="22" t="str">
        <f aca="false">IF($C774="","",IFERROR(INDEX(Asset_Register!$D$5:$D$1000,MATCH($C774,Asset_Register!$A$5:$A$1000,0)),"Not in register"))</f>
        <v/>
      </c>
      <c r="F774" s="22" t="str">
        <f aca="false">IF($C774="","",IFERROR(INDEX(Asset_Register!$R$5:$R$1000,MATCH($C774,Asset_Register!$A$5:$A$1000,0)),"Not in register"))</f>
        <v/>
      </c>
      <c r="G774" s="22" t="str">
        <f aca="false">IF($C774="","",IFERROR(INDEX(Asset_Register!$Q$5:$Q$1000,MATCH($C774,Asset_Register!$A$5:$A$1000,0)),"Not in register"))</f>
        <v/>
      </c>
      <c r="H774" s="19"/>
      <c r="I774" s="19"/>
      <c r="J774" s="6"/>
      <c r="K774" s="19"/>
      <c r="L774" s="19"/>
      <c r="M774" s="19"/>
      <c r="N774" s="19"/>
      <c r="O774" s="19"/>
      <c r="P774" s="19"/>
      <c r="Q774" s="22" t="str">
        <f aca="false">IF($C774="","",IF($P774&lt;&gt;"",$P774,IF(AND(ISNUMBER($K774),ISNUMBER($M774),ISNUMBER($N774)),IF($O774="Lower is worse",IF($K774&lt;=$N774,"Danger",IF($K774&lt;=$M774,"Alert","OK")),IF($K774&gt;=$N774,"Danger",IF($K774&gt;=$M774,"Alert","OK"))),"Not set")))</f>
        <v/>
      </c>
      <c r="R774" s="22" t="str">
        <f aca="false">IF(OR($Q774="",$Q774="Not set"),"",MATCH($Q774,Lists!$F$2:$F$4,0)-1)</f>
        <v/>
      </c>
      <c r="S774" s="6"/>
      <c r="T774" s="6"/>
      <c r="U774" s="22" t="str">
        <f aca="false">IF(OR($Q774="",$Q774="OK",$Q774="Not set",NOT(ISNUMBER($G774))),"",ROUND($G774*IF($Q774="Danger",Lists!$M$15,Lists!$M$16),0))</f>
        <v/>
      </c>
      <c r="V774" s="22" t="str">
        <f aca="false">IF($U774="","",IF(OR($Q774="Danger",$U774&gt;=Lists!$M$10),"P1",IF($U774&gt;=Lists!$M$11,"P2","P3")))</f>
        <v/>
      </c>
      <c r="W774" s="24" t="str">
        <f aca="false">IF(OR($V774="",$B774=""),"",$B774+INDEX(Lists!$N$10:$N$12,MATCH($V774,Lists!$L$10:$L$12,0)))</f>
        <v/>
      </c>
      <c r="X774" s="19"/>
      <c r="Y774" s="19"/>
      <c r="Z774" s="19"/>
      <c r="AA774" s="21"/>
      <c r="AB774" s="19"/>
      <c r="AC774" s="22" t="str">
        <f aca="true">IF(OR($U774="",$B774=""),"",IF($AA774&lt;&gt;"",$AA774-$B774,TODAY()-$B774))</f>
        <v/>
      </c>
      <c r="AD774" s="22" t="str">
        <f aca="true">IF($W774="","",IF($Y774="Closed",IF($AA774="","Closed",IF($AA774&lt;=$W774,"Closed on time","Closed late")),IF(TODAY()&gt;$W774,"Overdue","Within time")))</f>
        <v/>
      </c>
      <c r="AE774" s="6"/>
      <c r="AF774" s="19"/>
      <c r="AG774" s="19"/>
      <c r="AH774" s="19"/>
      <c r="AI774" s="19"/>
      <c r="AJ774" s="19"/>
    </row>
    <row r="775" customFormat="false" ht="15" hidden="false" customHeight="false" outlineLevel="0" collapsed="false">
      <c r="A775" s="22" t="str">
        <f aca="false">IF($C775="","","R"&amp;TEXT(ROW()-4,"00000"))</f>
        <v/>
      </c>
      <c r="B775" s="21"/>
      <c r="C775" s="19"/>
      <c r="D775" s="22" t="str">
        <f aca="false">IF($C775="","",IFERROR(INDEX(Asset_Register!$C$5:$C$1000,MATCH($C775,Asset_Register!$A$5:$A$1000,0)),"Not in register"))</f>
        <v/>
      </c>
      <c r="E775" s="22" t="str">
        <f aca="false">IF($C775="","",IFERROR(INDEX(Asset_Register!$D$5:$D$1000,MATCH($C775,Asset_Register!$A$5:$A$1000,0)),"Not in register"))</f>
        <v/>
      </c>
      <c r="F775" s="22" t="str">
        <f aca="false">IF($C775="","",IFERROR(INDEX(Asset_Register!$R$5:$R$1000,MATCH($C775,Asset_Register!$A$5:$A$1000,0)),"Not in register"))</f>
        <v/>
      </c>
      <c r="G775" s="22" t="str">
        <f aca="false">IF($C775="","",IFERROR(INDEX(Asset_Register!$Q$5:$Q$1000,MATCH($C775,Asset_Register!$A$5:$A$1000,0)),"Not in register"))</f>
        <v/>
      </c>
      <c r="H775" s="19"/>
      <c r="I775" s="19"/>
      <c r="J775" s="6"/>
      <c r="K775" s="19"/>
      <c r="L775" s="19"/>
      <c r="M775" s="19"/>
      <c r="N775" s="19"/>
      <c r="O775" s="19"/>
      <c r="P775" s="19"/>
      <c r="Q775" s="22" t="str">
        <f aca="false">IF($C775="","",IF($P775&lt;&gt;"",$P775,IF(AND(ISNUMBER($K775),ISNUMBER($M775),ISNUMBER($N775)),IF($O775="Lower is worse",IF($K775&lt;=$N775,"Danger",IF($K775&lt;=$M775,"Alert","OK")),IF($K775&gt;=$N775,"Danger",IF($K775&gt;=$M775,"Alert","OK"))),"Not set")))</f>
        <v/>
      </c>
      <c r="R775" s="22" t="str">
        <f aca="false">IF(OR($Q775="",$Q775="Not set"),"",MATCH($Q775,Lists!$F$2:$F$4,0)-1)</f>
        <v/>
      </c>
      <c r="S775" s="6"/>
      <c r="T775" s="6"/>
      <c r="U775" s="22" t="str">
        <f aca="false">IF(OR($Q775="",$Q775="OK",$Q775="Not set",NOT(ISNUMBER($G775))),"",ROUND($G775*IF($Q775="Danger",Lists!$M$15,Lists!$M$16),0))</f>
        <v/>
      </c>
      <c r="V775" s="22" t="str">
        <f aca="false">IF($U775="","",IF(OR($Q775="Danger",$U775&gt;=Lists!$M$10),"P1",IF($U775&gt;=Lists!$M$11,"P2","P3")))</f>
        <v/>
      </c>
      <c r="W775" s="24" t="str">
        <f aca="false">IF(OR($V775="",$B775=""),"",$B775+INDEX(Lists!$N$10:$N$12,MATCH($V775,Lists!$L$10:$L$12,0)))</f>
        <v/>
      </c>
      <c r="X775" s="19"/>
      <c r="Y775" s="19"/>
      <c r="Z775" s="19"/>
      <c r="AA775" s="21"/>
      <c r="AB775" s="19"/>
      <c r="AC775" s="22" t="str">
        <f aca="true">IF(OR($U775="",$B775=""),"",IF($AA775&lt;&gt;"",$AA775-$B775,TODAY()-$B775))</f>
        <v/>
      </c>
      <c r="AD775" s="22" t="str">
        <f aca="true">IF($W775="","",IF($Y775="Closed",IF($AA775="","Closed",IF($AA775&lt;=$W775,"Closed on time","Closed late")),IF(TODAY()&gt;$W775,"Overdue","Within time")))</f>
        <v/>
      </c>
      <c r="AE775" s="6"/>
      <c r="AF775" s="19"/>
      <c r="AG775" s="19"/>
      <c r="AH775" s="19"/>
      <c r="AI775" s="19"/>
      <c r="AJ775" s="19"/>
    </row>
    <row r="776" customFormat="false" ht="15" hidden="false" customHeight="false" outlineLevel="0" collapsed="false">
      <c r="A776" s="22" t="str">
        <f aca="false">IF($C776="","","R"&amp;TEXT(ROW()-4,"00000"))</f>
        <v/>
      </c>
      <c r="B776" s="21"/>
      <c r="C776" s="19"/>
      <c r="D776" s="22" t="str">
        <f aca="false">IF($C776="","",IFERROR(INDEX(Asset_Register!$C$5:$C$1000,MATCH($C776,Asset_Register!$A$5:$A$1000,0)),"Not in register"))</f>
        <v/>
      </c>
      <c r="E776" s="22" t="str">
        <f aca="false">IF($C776="","",IFERROR(INDEX(Asset_Register!$D$5:$D$1000,MATCH($C776,Asset_Register!$A$5:$A$1000,0)),"Not in register"))</f>
        <v/>
      </c>
      <c r="F776" s="22" t="str">
        <f aca="false">IF($C776="","",IFERROR(INDEX(Asset_Register!$R$5:$R$1000,MATCH($C776,Asset_Register!$A$5:$A$1000,0)),"Not in register"))</f>
        <v/>
      </c>
      <c r="G776" s="22" t="str">
        <f aca="false">IF($C776="","",IFERROR(INDEX(Asset_Register!$Q$5:$Q$1000,MATCH($C776,Asset_Register!$A$5:$A$1000,0)),"Not in register"))</f>
        <v/>
      </c>
      <c r="H776" s="19"/>
      <c r="I776" s="19"/>
      <c r="J776" s="6"/>
      <c r="K776" s="19"/>
      <c r="L776" s="19"/>
      <c r="M776" s="19"/>
      <c r="N776" s="19"/>
      <c r="O776" s="19"/>
      <c r="P776" s="19"/>
      <c r="Q776" s="22" t="str">
        <f aca="false">IF($C776="","",IF($P776&lt;&gt;"",$P776,IF(AND(ISNUMBER($K776),ISNUMBER($M776),ISNUMBER($N776)),IF($O776="Lower is worse",IF($K776&lt;=$N776,"Danger",IF($K776&lt;=$M776,"Alert","OK")),IF($K776&gt;=$N776,"Danger",IF($K776&gt;=$M776,"Alert","OK"))),"Not set")))</f>
        <v/>
      </c>
      <c r="R776" s="22" t="str">
        <f aca="false">IF(OR($Q776="",$Q776="Not set"),"",MATCH($Q776,Lists!$F$2:$F$4,0)-1)</f>
        <v/>
      </c>
      <c r="S776" s="6"/>
      <c r="T776" s="6"/>
      <c r="U776" s="22" t="str">
        <f aca="false">IF(OR($Q776="",$Q776="OK",$Q776="Not set",NOT(ISNUMBER($G776))),"",ROUND($G776*IF($Q776="Danger",Lists!$M$15,Lists!$M$16),0))</f>
        <v/>
      </c>
      <c r="V776" s="22" t="str">
        <f aca="false">IF($U776="","",IF(OR($Q776="Danger",$U776&gt;=Lists!$M$10),"P1",IF($U776&gt;=Lists!$M$11,"P2","P3")))</f>
        <v/>
      </c>
      <c r="W776" s="24" t="str">
        <f aca="false">IF(OR($V776="",$B776=""),"",$B776+INDEX(Lists!$N$10:$N$12,MATCH($V776,Lists!$L$10:$L$12,0)))</f>
        <v/>
      </c>
      <c r="X776" s="19"/>
      <c r="Y776" s="19"/>
      <c r="Z776" s="19"/>
      <c r="AA776" s="21"/>
      <c r="AB776" s="19"/>
      <c r="AC776" s="22" t="str">
        <f aca="true">IF(OR($U776="",$B776=""),"",IF($AA776&lt;&gt;"",$AA776-$B776,TODAY()-$B776))</f>
        <v/>
      </c>
      <c r="AD776" s="22" t="str">
        <f aca="true">IF($W776="","",IF($Y776="Closed",IF($AA776="","Closed",IF($AA776&lt;=$W776,"Closed on time","Closed late")),IF(TODAY()&gt;$W776,"Overdue","Within time")))</f>
        <v/>
      </c>
      <c r="AE776" s="6"/>
      <c r="AF776" s="19"/>
      <c r="AG776" s="19"/>
      <c r="AH776" s="19"/>
      <c r="AI776" s="19"/>
      <c r="AJ776" s="19"/>
    </row>
    <row r="777" customFormat="false" ht="15" hidden="false" customHeight="false" outlineLevel="0" collapsed="false">
      <c r="A777" s="22" t="str">
        <f aca="false">IF($C777="","","R"&amp;TEXT(ROW()-4,"00000"))</f>
        <v/>
      </c>
      <c r="B777" s="21"/>
      <c r="C777" s="19"/>
      <c r="D777" s="22" t="str">
        <f aca="false">IF($C777="","",IFERROR(INDEX(Asset_Register!$C$5:$C$1000,MATCH($C777,Asset_Register!$A$5:$A$1000,0)),"Not in register"))</f>
        <v/>
      </c>
      <c r="E777" s="22" t="str">
        <f aca="false">IF($C777="","",IFERROR(INDEX(Asset_Register!$D$5:$D$1000,MATCH($C777,Asset_Register!$A$5:$A$1000,0)),"Not in register"))</f>
        <v/>
      </c>
      <c r="F777" s="22" t="str">
        <f aca="false">IF($C777="","",IFERROR(INDEX(Asset_Register!$R$5:$R$1000,MATCH($C777,Asset_Register!$A$5:$A$1000,0)),"Not in register"))</f>
        <v/>
      </c>
      <c r="G777" s="22" t="str">
        <f aca="false">IF($C777="","",IFERROR(INDEX(Asset_Register!$Q$5:$Q$1000,MATCH($C777,Asset_Register!$A$5:$A$1000,0)),"Not in register"))</f>
        <v/>
      </c>
      <c r="H777" s="19"/>
      <c r="I777" s="19"/>
      <c r="J777" s="6"/>
      <c r="K777" s="19"/>
      <c r="L777" s="19"/>
      <c r="M777" s="19"/>
      <c r="N777" s="19"/>
      <c r="O777" s="19"/>
      <c r="P777" s="19"/>
      <c r="Q777" s="22" t="str">
        <f aca="false">IF($C777="","",IF($P777&lt;&gt;"",$P777,IF(AND(ISNUMBER($K777),ISNUMBER($M777),ISNUMBER($N777)),IF($O777="Lower is worse",IF($K777&lt;=$N777,"Danger",IF($K777&lt;=$M777,"Alert","OK")),IF($K777&gt;=$N777,"Danger",IF($K777&gt;=$M777,"Alert","OK"))),"Not set")))</f>
        <v/>
      </c>
      <c r="R777" s="22" t="str">
        <f aca="false">IF(OR($Q777="",$Q777="Not set"),"",MATCH($Q777,Lists!$F$2:$F$4,0)-1)</f>
        <v/>
      </c>
      <c r="S777" s="6"/>
      <c r="T777" s="6"/>
      <c r="U777" s="22" t="str">
        <f aca="false">IF(OR($Q777="",$Q777="OK",$Q777="Not set",NOT(ISNUMBER($G777))),"",ROUND($G777*IF($Q777="Danger",Lists!$M$15,Lists!$M$16),0))</f>
        <v/>
      </c>
      <c r="V777" s="22" t="str">
        <f aca="false">IF($U777="","",IF(OR($Q777="Danger",$U777&gt;=Lists!$M$10),"P1",IF($U777&gt;=Lists!$M$11,"P2","P3")))</f>
        <v/>
      </c>
      <c r="W777" s="24" t="str">
        <f aca="false">IF(OR($V777="",$B777=""),"",$B777+INDEX(Lists!$N$10:$N$12,MATCH($V777,Lists!$L$10:$L$12,0)))</f>
        <v/>
      </c>
      <c r="X777" s="19"/>
      <c r="Y777" s="19"/>
      <c r="Z777" s="19"/>
      <c r="AA777" s="21"/>
      <c r="AB777" s="19"/>
      <c r="AC777" s="22" t="str">
        <f aca="true">IF(OR($U777="",$B777=""),"",IF($AA777&lt;&gt;"",$AA777-$B777,TODAY()-$B777))</f>
        <v/>
      </c>
      <c r="AD777" s="22" t="str">
        <f aca="true">IF($W777="","",IF($Y777="Closed",IF($AA777="","Closed",IF($AA777&lt;=$W777,"Closed on time","Closed late")),IF(TODAY()&gt;$W777,"Overdue","Within time")))</f>
        <v/>
      </c>
      <c r="AE777" s="6"/>
      <c r="AF777" s="19"/>
      <c r="AG777" s="19"/>
      <c r="AH777" s="19"/>
      <c r="AI777" s="19"/>
      <c r="AJ777" s="19"/>
    </row>
    <row r="778" customFormat="false" ht="15" hidden="false" customHeight="false" outlineLevel="0" collapsed="false">
      <c r="A778" s="22" t="str">
        <f aca="false">IF($C778="","","R"&amp;TEXT(ROW()-4,"00000"))</f>
        <v/>
      </c>
      <c r="B778" s="21"/>
      <c r="C778" s="19"/>
      <c r="D778" s="22" t="str">
        <f aca="false">IF($C778="","",IFERROR(INDEX(Asset_Register!$C$5:$C$1000,MATCH($C778,Asset_Register!$A$5:$A$1000,0)),"Not in register"))</f>
        <v/>
      </c>
      <c r="E778" s="22" t="str">
        <f aca="false">IF($C778="","",IFERROR(INDEX(Asset_Register!$D$5:$D$1000,MATCH($C778,Asset_Register!$A$5:$A$1000,0)),"Not in register"))</f>
        <v/>
      </c>
      <c r="F778" s="22" t="str">
        <f aca="false">IF($C778="","",IFERROR(INDEX(Asset_Register!$R$5:$R$1000,MATCH($C778,Asset_Register!$A$5:$A$1000,0)),"Not in register"))</f>
        <v/>
      </c>
      <c r="G778" s="22" t="str">
        <f aca="false">IF($C778="","",IFERROR(INDEX(Asset_Register!$Q$5:$Q$1000,MATCH($C778,Asset_Register!$A$5:$A$1000,0)),"Not in register"))</f>
        <v/>
      </c>
      <c r="H778" s="19"/>
      <c r="I778" s="19"/>
      <c r="J778" s="6"/>
      <c r="K778" s="19"/>
      <c r="L778" s="19"/>
      <c r="M778" s="19"/>
      <c r="N778" s="19"/>
      <c r="O778" s="19"/>
      <c r="P778" s="19"/>
      <c r="Q778" s="22" t="str">
        <f aca="false">IF($C778="","",IF($P778&lt;&gt;"",$P778,IF(AND(ISNUMBER($K778),ISNUMBER($M778),ISNUMBER($N778)),IF($O778="Lower is worse",IF($K778&lt;=$N778,"Danger",IF($K778&lt;=$M778,"Alert","OK")),IF($K778&gt;=$N778,"Danger",IF($K778&gt;=$M778,"Alert","OK"))),"Not set")))</f>
        <v/>
      </c>
      <c r="R778" s="22" t="str">
        <f aca="false">IF(OR($Q778="",$Q778="Not set"),"",MATCH($Q778,Lists!$F$2:$F$4,0)-1)</f>
        <v/>
      </c>
      <c r="S778" s="6"/>
      <c r="T778" s="6"/>
      <c r="U778" s="22" t="str">
        <f aca="false">IF(OR($Q778="",$Q778="OK",$Q778="Not set",NOT(ISNUMBER($G778))),"",ROUND($G778*IF($Q778="Danger",Lists!$M$15,Lists!$M$16),0))</f>
        <v/>
      </c>
      <c r="V778" s="22" t="str">
        <f aca="false">IF($U778="","",IF(OR($Q778="Danger",$U778&gt;=Lists!$M$10),"P1",IF($U778&gt;=Lists!$M$11,"P2","P3")))</f>
        <v/>
      </c>
      <c r="W778" s="24" t="str">
        <f aca="false">IF(OR($V778="",$B778=""),"",$B778+INDEX(Lists!$N$10:$N$12,MATCH($V778,Lists!$L$10:$L$12,0)))</f>
        <v/>
      </c>
      <c r="X778" s="19"/>
      <c r="Y778" s="19"/>
      <c r="Z778" s="19"/>
      <c r="AA778" s="21"/>
      <c r="AB778" s="19"/>
      <c r="AC778" s="22" t="str">
        <f aca="true">IF(OR($U778="",$B778=""),"",IF($AA778&lt;&gt;"",$AA778-$B778,TODAY()-$B778))</f>
        <v/>
      </c>
      <c r="AD778" s="22" t="str">
        <f aca="true">IF($W778="","",IF($Y778="Closed",IF($AA778="","Closed",IF($AA778&lt;=$W778,"Closed on time","Closed late")),IF(TODAY()&gt;$W778,"Overdue","Within time")))</f>
        <v/>
      </c>
      <c r="AE778" s="6"/>
      <c r="AF778" s="19"/>
      <c r="AG778" s="19"/>
      <c r="AH778" s="19"/>
      <c r="AI778" s="19"/>
      <c r="AJ778" s="19"/>
    </row>
    <row r="779" customFormat="false" ht="15" hidden="false" customHeight="false" outlineLevel="0" collapsed="false">
      <c r="A779" s="22" t="str">
        <f aca="false">IF($C779="","","R"&amp;TEXT(ROW()-4,"00000"))</f>
        <v/>
      </c>
      <c r="B779" s="21"/>
      <c r="C779" s="19"/>
      <c r="D779" s="22" t="str">
        <f aca="false">IF($C779="","",IFERROR(INDEX(Asset_Register!$C$5:$C$1000,MATCH($C779,Asset_Register!$A$5:$A$1000,0)),"Not in register"))</f>
        <v/>
      </c>
      <c r="E779" s="22" t="str">
        <f aca="false">IF($C779="","",IFERROR(INDEX(Asset_Register!$D$5:$D$1000,MATCH($C779,Asset_Register!$A$5:$A$1000,0)),"Not in register"))</f>
        <v/>
      </c>
      <c r="F779" s="22" t="str">
        <f aca="false">IF($C779="","",IFERROR(INDEX(Asset_Register!$R$5:$R$1000,MATCH($C779,Asset_Register!$A$5:$A$1000,0)),"Not in register"))</f>
        <v/>
      </c>
      <c r="G779" s="22" t="str">
        <f aca="false">IF($C779="","",IFERROR(INDEX(Asset_Register!$Q$5:$Q$1000,MATCH($C779,Asset_Register!$A$5:$A$1000,0)),"Not in register"))</f>
        <v/>
      </c>
      <c r="H779" s="19"/>
      <c r="I779" s="19"/>
      <c r="J779" s="6"/>
      <c r="K779" s="19"/>
      <c r="L779" s="19"/>
      <c r="M779" s="19"/>
      <c r="N779" s="19"/>
      <c r="O779" s="19"/>
      <c r="P779" s="19"/>
      <c r="Q779" s="22" t="str">
        <f aca="false">IF($C779="","",IF($P779&lt;&gt;"",$P779,IF(AND(ISNUMBER($K779),ISNUMBER($M779),ISNUMBER($N779)),IF($O779="Lower is worse",IF($K779&lt;=$N779,"Danger",IF($K779&lt;=$M779,"Alert","OK")),IF($K779&gt;=$N779,"Danger",IF($K779&gt;=$M779,"Alert","OK"))),"Not set")))</f>
        <v/>
      </c>
      <c r="R779" s="22" t="str">
        <f aca="false">IF(OR($Q779="",$Q779="Not set"),"",MATCH($Q779,Lists!$F$2:$F$4,0)-1)</f>
        <v/>
      </c>
      <c r="S779" s="6"/>
      <c r="T779" s="6"/>
      <c r="U779" s="22" t="str">
        <f aca="false">IF(OR($Q779="",$Q779="OK",$Q779="Not set",NOT(ISNUMBER($G779))),"",ROUND($G779*IF($Q779="Danger",Lists!$M$15,Lists!$M$16),0))</f>
        <v/>
      </c>
      <c r="V779" s="22" t="str">
        <f aca="false">IF($U779="","",IF(OR($Q779="Danger",$U779&gt;=Lists!$M$10),"P1",IF($U779&gt;=Lists!$M$11,"P2","P3")))</f>
        <v/>
      </c>
      <c r="W779" s="24" t="str">
        <f aca="false">IF(OR($V779="",$B779=""),"",$B779+INDEX(Lists!$N$10:$N$12,MATCH($V779,Lists!$L$10:$L$12,0)))</f>
        <v/>
      </c>
      <c r="X779" s="19"/>
      <c r="Y779" s="19"/>
      <c r="Z779" s="19"/>
      <c r="AA779" s="21"/>
      <c r="AB779" s="19"/>
      <c r="AC779" s="22" t="str">
        <f aca="true">IF(OR($U779="",$B779=""),"",IF($AA779&lt;&gt;"",$AA779-$B779,TODAY()-$B779))</f>
        <v/>
      </c>
      <c r="AD779" s="22" t="str">
        <f aca="true">IF($W779="","",IF($Y779="Closed",IF($AA779="","Closed",IF($AA779&lt;=$W779,"Closed on time","Closed late")),IF(TODAY()&gt;$W779,"Overdue","Within time")))</f>
        <v/>
      </c>
      <c r="AE779" s="6"/>
      <c r="AF779" s="19"/>
      <c r="AG779" s="19"/>
      <c r="AH779" s="19"/>
      <c r="AI779" s="19"/>
      <c r="AJ779" s="19"/>
    </row>
    <row r="780" customFormat="false" ht="15" hidden="false" customHeight="false" outlineLevel="0" collapsed="false">
      <c r="A780" s="22" t="str">
        <f aca="false">IF($C780="","","R"&amp;TEXT(ROW()-4,"00000"))</f>
        <v/>
      </c>
      <c r="B780" s="21"/>
      <c r="C780" s="19"/>
      <c r="D780" s="22" t="str">
        <f aca="false">IF($C780="","",IFERROR(INDEX(Asset_Register!$C$5:$C$1000,MATCH($C780,Asset_Register!$A$5:$A$1000,0)),"Not in register"))</f>
        <v/>
      </c>
      <c r="E780" s="22" t="str">
        <f aca="false">IF($C780="","",IFERROR(INDEX(Asset_Register!$D$5:$D$1000,MATCH($C780,Asset_Register!$A$5:$A$1000,0)),"Not in register"))</f>
        <v/>
      </c>
      <c r="F780" s="22" t="str">
        <f aca="false">IF($C780="","",IFERROR(INDEX(Asset_Register!$R$5:$R$1000,MATCH($C780,Asset_Register!$A$5:$A$1000,0)),"Not in register"))</f>
        <v/>
      </c>
      <c r="G780" s="22" t="str">
        <f aca="false">IF($C780="","",IFERROR(INDEX(Asset_Register!$Q$5:$Q$1000,MATCH($C780,Asset_Register!$A$5:$A$1000,0)),"Not in register"))</f>
        <v/>
      </c>
      <c r="H780" s="19"/>
      <c r="I780" s="19"/>
      <c r="J780" s="6"/>
      <c r="K780" s="19"/>
      <c r="L780" s="19"/>
      <c r="M780" s="19"/>
      <c r="N780" s="19"/>
      <c r="O780" s="19"/>
      <c r="P780" s="19"/>
      <c r="Q780" s="22" t="str">
        <f aca="false">IF($C780="","",IF($P780&lt;&gt;"",$P780,IF(AND(ISNUMBER($K780),ISNUMBER($M780),ISNUMBER($N780)),IF($O780="Lower is worse",IF($K780&lt;=$N780,"Danger",IF($K780&lt;=$M780,"Alert","OK")),IF($K780&gt;=$N780,"Danger",IF($K780&gt;=$M780,"Alert","OK"))),"Not set")))</f>
        <v/>
      </c>
      <c r="R780" s="22" t="str">
        <f aca="false">IF(OR($Q780="",$Q780="Not set"),"",MATCH($Q780,Lists!$F$2:$F$4,0)-1)</f>
        <v/>
      </c>
      <c r="S780" s="6"/>
      <c r="T780" s="6"/>
      <c r="U780" s="22" t="str">
        <f aca="false">IF(OR($Q780="",$Q780="OK",$Q780="Not set",NOT(ISNUMBER($G780))),"",ROUND($G780*IF($Q780="Danger",Lists!$M$15,Lists!$M$16),0))</f>
        <v/>
      </c>
      <c r="V780" s="22" t="str">
        <f aca="false">IF($U780="","",IF(OR($Q780="Danger",$U780&gt;=Lists!$M$10),"P1",IF($U780&gt;=Lists!$M$11,"P2","P3")))</f>
        <v/>
      </c>
      <c r="W780" s="24" t="str">
        <f aca="false">IF(OR($V780="",$B780=""),"",$B780+INDEX(Lists!$N$10:$N$12,MATCH($V780,Lists!$L$10:$L$12,0)))</f>
        <v/>
      </c>
      <c r="X780" s="19"/>
      <c r="Y780" s="19"/>
      <c r="Z780" s="19"/>
      <c r="AA780" s="21"/>
      <c r="AB780" s="19"/>
      <c r="AC780" s="22" t="str">
        <f aca="true">IF(OR($U780="",$B780=""),"",IF($AA780&lt;&gt;"",$AA780-$B780,TODAY()-$B780))</f>
        <v/>
      </c>
      <c r="AD780" s="22" t="str">
        <f aca="true">IF($W780="","",IF($Y780="Closed",IF($AA780="","Closed",IF($AA780&lt;=$W780,"Closed on time","Closed late")),IF(TODAY()&gt;$W780,"Overdue","Within time")))</f>
        <v/>
      </c>
      <c r="AE780" s="6"/>
      <c r="AF780" s="19"/>
      <c r="AG780" s="19"/>
      <c r="AH780" s="19"/>
      <c r="AI780" s="19"/>
      <c r="AJ780" s="19"/>
    </row>
    <row r="781" customFormat="false" ht="15" hidden="false" customHeight="false" outlineLevel="0" collapsed="false">
      <c r="A781" s="22" t="str">
        <f aca="false">IF($C781="","","R"&amp;TEXT(ROW()-4,"00000"))</f>
        <v/>
      </c>
      <c r="B781" s="21"/>
      <c r="C781" s="19"/>
      <c r="D781" s="22" t="str">
        <f aca="false">IF($C781="","",IFERROR(INDEX(Asset_Register!$C$5:$C$1000,MATCH($C781,Asset_Register!$A$5:$A$1000,0)),"Not in register"))</f>
        <v/>
      </c>
      <c r="E781" s="22" t="str">
        <f aca="false">IF($C781="","",IFERROR(INDEX(Asset_Register!$D$5:$D$1000,MATCH($C781,Asset_Register!$A$5:$A$1000,0)),"Not in register"))</f>
        <v/>
      </c>
      <c r="F781" s="22" t="str">
        <f aca="false">IF($C781="","",IFERROR(INDEX(Asset_Register!$R$5:$R$1000,MATCH($C781,Asset_Register!$A$5:$A$1000,0)),"Not in register"))</f>
        <v/>
      </c>
      <c r="G781" s="22" t="str">
        <f aca="false">IF($C781="","",IFERROR(INDEX(Asset_Register!$Q$5:$Q$1000,MATCH($C781,Asset_Register!$A$5:$A$1000,0)),"Not in register"))</f>
        <v/>
      </c>
      <c r="H781" s="19"/>
      <c r="I781" s="19"/>
      <c r="J781" s="6"/>
      <c r="K781" s="19"/>
      <c r="L781" s="19"/>
      <c r="M781" s="19"/>
      <c r="N781" s="19"/>
      <c r="O781" s="19"/>
      <c r="P781" s="19"/>
      <c r="Q781" s="22" t="str">
        <f aca="false">IF($C781="","",IF($P781&lt;&gt;"",$P781,IF(AND(ISNUMBER($K781),ISNUMBER($M781),ISNUMBER($N781)),IF($O781="Lower is worse",IF($K781&lt;=$N781,"Danger",IF($K781&lt;=$M781,"Alert","OK")),IF($K781&gt;=$N781,"Danger",IF($K781&gt;=$M781,"Alert","OK"))),"Not set")))</f>
        <v/>
      </c>
      <c r="R781" s="22" t="str">
        <f aca="false">IF(OR($Q781="",$Q781="Not set"),"",MATCH($Q781,Lists!$F$2:$F$4,0)-1)</f>
        <v/>
      </c>
      <c r="S781" s="6"/>
      <c r="T781" s="6"/>
      <c r="U781" s="22" t="str">
        <f aca="false">IF(OR($Q781="",$Q781="OK",$Q781="Not set",NOT(ISNUMBER($G781))),"",ROUND($G781*IF($Q781="Danger",Lists!$M$15,Lists!$M$16),0))</f>
        <v/>
      </c>
      <c r="V781" s="22" t="str">
        <f aca="false">IF($U781="","",IF(OR($Q781="Danger",$U781&gt;=Lists!$M$10),"P1",IF($U781&gt;=Lists!$M$11,"P2","P3")))</f>
        <v/>
      </c>
      <c r="W781" s="24" t="str">
        <f aca="false">IF(OR($V781="",$B781=""),"",$B781+INDEX(Lists!$N$10:$N$12,MATCH($V781,Lists!$L$10:$L$12,0)))</f>
        <v/>
      </c>
      <c r="X781" s="19"/>
      <c r="Y781" s="19"/>
      <c r="Z781" s="19"/>
      <c r="AA781" s="21"/>
      <c r="AB781" s="19"/>
      <c r="AC781" s="22" t="str">
        <f aca="true">IF(OR($U781="",$B781=""),"",IF($AA781&lt;&gt;"",$AA781-$B781,TODAY()-$B781))</f>
        <v/>
      </c>
      <c r="AD781" s="22" t="str">
        <f aca="true">IF($W781="","",IF($Y781="Closed",IF($AA781="","Closed",IF($AA781&lt;=$W781,"Closed on time","Closed late")),IF(TODAY()&gt;$W781,"Overdue","Within time")))</f>
        <v/>
      </c>
      <c r="AE781" s="6"/>
      <c r="AF781" s="19"/>
      <c r="AG781" s="19"/>
      <c r="AH781" s="19"/>
      <c r="AI781" s="19"/>
      <c r="AJ781" s="19"/>
    </row>
    <row r="782" customFormat="false" ht="15" hidden="false" customHeight="false" outlineLevel="0" collapsed="false">
      <c r="A782" s="22" t="str">
        <f aca="false">IF($C782="","","R"&amp;TEXT(ROW()-4,"00000"))</f>
        <v/>
      </c>
      <c r="B782" s="21"/>
      <c r="C782" s="19"/>
      <c r="D782" s="22" t="str">
        <f aca="false">IF($C782="","",IFERROR(INDEX(Asset_Register!$C$5:$C$1000,MATCH($C782,Asset_Register!$A$5:$A$1000,0)),"Not in register"))</f>
        <v/>
      </c>
      <c r="E782" s="22" t="str">
        <f aca="false">IF($C782="","",IFERROR(INDEX(Asset_Register!$D$5:$D$1000,MATCH($C782,Asset_Register!$A$5:$A$1000,0)),"Not in register"))</f>
        <v/>
      </c>
      <c r="F782" s="22" t="str">
        <f aca="false">IF($C782="","",IFERROR(INDEX(Asset_Register!$R$5:$R$1000,MATCH($C782,Asset_Register!$A$5:$A$1000,0)),"Not in register"))</f>
        <v/>
      </c>
      <c r="G782" s="22" t="str">
        <f aca="false">IF($C782="","",IFERROR(INDEX(Asset_Register!$Q$5:$Q$1000,MATCH($C782,Asset_Register!$A$5:$A$1000,0)),"Not in register"))</f>
        <v/>
      </c>
      <c r="H782" s="19"/>
      <c r="I782" s="19"/>
      <c r="J782" s="6"/>
      <c r="K782" s="19"/>
      <c r="L782" s="19"/>
      <c r="M782" s="19"/>
      <c r="N782" s="19"/>
      <c r="O782" s="19"/>
      <c r="P782" s="19"/>
      <c r="Q782" s="22" t="str">
        <f aca="false">IF($C782="","",IF($P782&lt;&gt;"",$P782,IF(AND(ISNUMBER($K782),ISNUMBER($M782),ISNUMBER($N782)),IF($O782="Lower is worse",IF($K782&lt;=$N782,"Danger",IF($K782&lt;=$M782,"Alert","OK")),IF($K782&gt;=$N782,"Danger",IF($K782&gt;=$M782,"Alert","OK"))),"Not set")))</f>
        <v/>
      </c>
      <c r="R782" s="22" t="str">
        <f aca="false">IF(OR($Q782="",$Q782="Not set"),"",MATCH($Q782,Lists!$F$2:$F$4,0)-1)</f>
        <v/>
      </c>
      <c r="S782" s="6"/>
      <c r="T782" s="6"/>
      <c r="U782" s="22" t="str">
        <f aca="false">IF(OR($Q782="",$Q782="OK",$Q782="Not set",NOT(ISNUMBER($G782))),"",ROUND($G782*IF($Q782="Danger",Lists!$M$15,Lists!$M$16),0))</f>
        <v/>
      </c>
      <c r="V782" s="22" t="str">
        <f aca="false">IF($U782="","",IF(OR($Q782="Danger",$U782&gt;=Lists!$M$10),"P1",IF($U782&gt;=Lists!$M$11,"P2","P3")))</f>
        <v/>
      </c>
      <c r="W782" s="24" t="str">
        <f aca="false">IF(OR($V782="",$B782=""),"",$B782+INDEX(Lists!$N$10:$N$12,MATCH($V782,Lists!$L$10:$L$12,0)))</f>
        <v/>
      </c>
      <c r="X782" s="19"/>
      <c r="Y782" s="19"/>
      <c r="Z782" s="19"/>
      <c r="AA782" s="21"/>
      <c r="AB782" s="19"/>
      <c r="AC782" s="22" t="str">
        <f aca="true">IF(OR($U782="",$B782=""),"",IF($AA782&lt;&gt;"",$AA782-$B782,TODAY()-$B782))</f>
        <v/>
      </c>
      <c r="AD782" s="22" t="str">
        <f aca="true">IF($W782="","",IF($Y782="Closed",IF($AA782="","Closed",IF($AA782&lt;=$W782,"Closed on time","Closed late")),IF(TODAY()&gt;$W782,"Overdue","Within time")))</f>
        <v/>
      </c>
      <c r="AE782" s="6"/>
      <c r="AF782" s="19"/>
      <c r="AG782" s="19"/>
      <c r="AH782" s="19"/>
      <c r="AI782" s="19"/>
      <c r="AJ782" s="19"/>
    </row>
    <row r="783" customFormat="false" ht="15" hidden="false" customHeight="false" outlineLevel="0" collapsed="false">
      <c r="A783" s="22" t="str">
        <f aca="false">IF($C783="","","R"&amp;TEXT(ROW()-4,"00000"))</f>
        <v/>
      </c>
      <c r="B783" s="21"/>
      <c r="C783" s="19"/>
      <c r="D783" s="22" t="str">
        <f aca="false">IF($C783="","",IFERROR(INDEX(Asset_Register!$C$5:$C$1000,MATCH($C783,Asset_Register!$A$5:$A$1000,0)),"Not in register"))</f>
        <v/>
      </c>
      <c r="E783" s="22" t="str">
        <f aca="false">IF($C783="","",IFERROR(INDEX(Asset_Register!$D$5:$D$1000,MATCH($C783,Asset_Register!$A$5:$A$1000,0)),"Not in register"))</f>
        <v/>
      </c>
      <c r="F783" s="22" t="str">
        <f aca="false">IF($C783="","",IFERROR(INDEX(Asset_Register!$R$5:$R$1000,MATCH($C783,Asset_Register!$A$5:$A$1000,0)),"Not in register"))</f>
        <v/>
      </c>
      <c r="G783" s="22" t="str">
        <f aca="false">IF($C783="","",IFERROR(INDEX(Asset_Register!$Q$5:$Q$1000,MATCH($C783,Asset_Register!$A$5:$A$1000,0)),"Not in register"))</f>
        <v/>
      </c>
      <c r="H783" s="19"/>
      <c r="I783" s="19"/>
      <c r="J783" s="6"/>
      <c r="K783" s="19"/>
      <c r="L783" s="19"/>
      <c r="M783" s="19"/>
      <c r="N783" s="19"/>
      <c r="O783" s="19"/>
      <c r="P783" s="19"/>
      <c r="Q783" s="22" t="str">
        <f aca="false">IF($C783="","",IF($P783&lt;&gt;"",$P783,IF(AND(ISNUMBER($K783),ISNUMBER($M783),ISNUMBER($N783)),IF($O783="Lower is worse",IF($K783&lt;=$N783,"Danger",IF($K783&lt;=$M783,"Alert","OK")),IF($K783&gt;=$N783,"Danger",IF($K783&gt;=$M783,"Alert","OK"))),"Not set")))</f>
        <v/>
      </c>
      <c r="R783" s="22" t="str">
        <f aca="false">IF(OR($Q783="",$Q783="Not set"),"",MATCH($Q783,Lists!$F$2:$F$4,0)-1)</f>
        <v/>
      </c>
      <c r="S783" s="6"/>
      <c r="T783" s="6"/>
      <c r="U783" s="22" t="str">
        <f aca="false">IF(OR($Q783="",$Q783="OK",$Q783="Not set",NOT(ISNUMBER($G783))),"",ROUND($G783*IF($Q783="Danger",Lists!$M$15,Lists!$M$16),0))</f>
        <v/>
      </c>
      <c r="V783" s="22" t="str">
        <f aca="false">IF($U783="","",IF(OR($Q783="Danger",$U783&gt;=Lists!$M$10),"P1",IF($U783&gt;=Lists!$M$11,"P2","P3")))</f>
        <v/>
      </c>
      <c r="W783" s="24" t="str">
        <f aca="false">IF(OR($V783="",$B783=""),"",$B783+INDEX(Lists!$N$10:$N$12,MATCH($V783,Lists!$L$10:$L$12,0)))</f>
        <v/>
      </c>
      <c r="X783" s="19"/>
      <c r="Y783" s="19"/>
      <c r="Z783" s="19"/>
      <c r="AA783" s="21"/>
      <c r="AB783" s="19"/>
      <c r="AC783" s="22" t="str">
        <f aca="true">IF(OR($U783="",$B783=""),"",IF($AA783&lt;&gt;"",$AA783-$B783,TODAY()-$B783))</f>
        <v/>
      </c>
      <c r="AD783" s="22" t="str">
        <f aca="true">IF($W783="","",IF($Y783="Closed",IF($AA783="","Closed",IF($AA783&lt;=$W783,"Closed on time","Closed late")),IF(TODAY()&gt;$W783,"Overdue","Within time")))</f>
        <v/>
      </c>
      <c r="AE783" s="6"/>
      <c r="AF783" s="19"/>
      <c r="AG783" s="19"/>
      <c r="AH783" s="19"/>
      <c r="AI783" s="19"/>
      <c r="AJ783" s="19"/>
    </row>
    <row r="784" customFormat="false" ht="15" hidden="false" customHeight="false" outlineLevel="0" collapsed="false">
      <c r="A784" s="22" t="str">
        <f aca="false">IF($C784="","","R"&amp;TEXT(ROW()-4,"00000"))</f>
        <v/>
      </c>
      <c r="B784" s="21"/>
      <c r="C784" s="19"/>
      <c r="D784" s="22" t="str">
        <f aca="false">IF($C784="","",IFERROR(INDEX(Asset_Register!$C$5:$C$1000,MATCH($C784,Asset_Register!$A$5:$A$1000,0)),"Not in register"))</f>
        <v/>
      </c>
      <c r="E784" s="22" t="str">
        <f aca="false">IF($C784="","",IFERROR(INDEX(Asset_Register!$D$5:$D$1000,MATCH($C784,Asset_Register!$A$5:$A$1000,0)),"Not in register"))</f>
        <v/>
      </c>
      <c r="F784" s="22" t="str">
        <f aca="false">IF($C784="","",IFERROR(INDEX(Asset_Register!$R$5:$R$1000,MATCH($C784,Asset_Register!$A$5:$A$1000,0)),"Not in register"))</f>
        <v/>
      </c>
      <c r="G784" s="22" t="str">
        <f aca="false">IF($C784="","",IFERROR(INDEX(Asset_Register!$Q$5:$Q$1000,MATCH($C784,Asset_Register!$A$5:$A$1000,0)),"Not in register"))</f>
        <v/>
      </c>
      <c r="H784" s="19"/>
      <c r="I784" s="19"/>
      <c r="J784" s="6"/>
      <c r="K784" s="19"/>
      <c r="L784" s="19"/>
      <c r="M784" s="19"/>
      <c r="N784" s="19"/>
      <c r="O784" s="19"/>
      <c r="P784" s="19"/>
      <c r="Q784" s="22" t="str">
        <f aca="false">IF($C784="","",IF($P784&lt;&gt;"",$P784,IF(AND(ISNUMBER($K784),ISNUMBER($M784),ISNUMBER($N784)),IF($O784="Lower is worse",IF($K784&lt;=$N784,"Danger",IF($K784&lt;=$M784,"Alert","OK")),IF($K784&gt;=$N784,"Danger",IF($K784&gt;=$M784,"Alert","OK"))),"Not set")))</f>
        <v/>
      </c>
      <c r="R784" s="22" t="str">
        <f aca="false">IF(OR($Q784="",$Q784="Not set"),"",MATCH($Q784,Lists!$F$2:$F$4,0)-1)</f>
        <v/>
      </c>
      <c r="S784" s="6"/>
      <c r="T784" s="6"/>
      <c r="U784" s="22" t="str">
        <f aca="false">IF(OR($Q784="",$Q784="OK",$Q784="Not set",NOT(ISNUMBER($G784))),"",ROUND($G784*IF($Q784="Danger",Lists!$M$15,Lists!$M$16),0))</f>
        <v/>
      </c>
      <c r="V784" s="22" t="str">
        <f aca="false">IF($U784="","",IF(OR($Q784="Danger",$U784&gt;=Lists!$M$10),"P1",IF($U784&gt;=Lists!$M$11,"P2","P3")))</f>
        <v/>
      </c>
      <c r="W784" s="24" t="str">
        <f aca="false">IF(OR($V784="",$B784=""),"",$B784+INDEX(Lists!$N$10:$N$12,MATCH($V784,Lists!$L$10:$L$12,0)))</f>
        <v/>
      </c>
      <c r="X784" s="19"/>
      <c r="Y784" s="19"/>
      <c r="Z784" s="19"/>
      <c r="AA784" s="21"/>
      <c r="AB784" s="19"/>
      <c r="AC784" s="22" t="str">
        <f aca="true">IF(OR($U784="",$B784=""),"",IF($AA784&lt;&gt;"",$AA784-$B784,TODAY()-$B784))</f>
        <v/>
      </c>
      <c r="AD784" s="22" t="str">
        <f aca="true">IF($W784="","",IF($Y784="Closed",IF($AA784="","Closed",IF($AA784&lt;=$W784,"Closed on time","Closed late")),IF(TODAY()&gt;$W784,"Overdue","Within time")))</f>
        <v/>
      </c>
      <c r="AE784" s="6"/>
      <c r="AF784" s="19"/>
      <c r="AG784" s="19"/>
      <c r="AH784" s="19"/>
      <c r="AI784" s="19"/>
      <c r="AJ784" s="19"/>
    </row>
    <row r="785" customFormat="false" ht="15" hidden="false" customHeight="false" outlineLevel="0" collapsed="false">
      <c r="A785" s="22" t="str">
        <f aca="false">IF($C785="","","R"&amp;TEXT(ROW()-4,"00000"))</f>
        <v/>
      </c>
      <c r="B785" s="21"/>
      <c r="C785" s="19"/>
      <c r="D785" s="22" t="str">
        <f aca="false">IF($C785="","",IFERROR(INDEX(Asset_Register!$C$5:$C$1000,MATCH($C785,Asset_Register!$A$5:$A$1000,0)),"Not in register"))</f>
        <v/>
      </c>
      <c r="E785" s="22" t="str">
        <f aca="false">IF($C785="","",IFERROR(INDEX(Asset_Register!$D$5:$D$1000,MATCH($C785,Asset_Register!$A$5:$A$1000,0)),"Not in register"))</f>
        <v/>
      </c>
      <c r="F785" s="22" t="str">
        <f aca="false">IF($C785="","",IFERROR(INDEX(Asset_Register!$R$5:$R$1000,MATCH($C785,Asset_Register!$A$5:$A$1000,0)),"Not in register"))</f>
        <v/>
      </c>
      <c r="G785" s="22" t="str">
        <f aca="false">IF($C785="","",IFERROR(INDEX(Asset_Register!$Q$5:$Q$1000,MATCH($C785,Asset_Register!$A$5:$A$1000,0)),"Not in register"))</f>
        <v/>
      </c>
      <c r="H785" s="19"/>
      <c r="I785" s="19"/>
      <c r="J785" s="6"/>
      <c r="K785" s="19"/>
      <c r="L785" s="19"/>
      <c r="M785" s="19"/>
      <c r="N785" s="19"/>
      <c r="O785" s="19"/>
      <c r="P785" s="19"/>
      <c r="Q785" s="22" t="str">
        <f aca="false">IF($C785="","",IF($P785&lt;&gt;"",$P785,IF(AND(ISNUMBER($K785),ISNUMBER($M785),ISNUMBER($N785)),IF($O785="Lower is worse",IF($K785&lt;=$N785,"Danger",IF($K785&lt;=$M785,"Alert","OK")),IF($K785&gt;=$N785,"Danger",IF($K785&gt;=$M785,"Alert","OK"))),"Not set")))</f>
        <v/>
      </c>
      <c r="R785" s="22" t="str">
        <f aca="false">IF(OR($Q785="",$Q785="Not set"),"",MATCH($Q785,Lists!$F$2:$F$4,0)-1)</f>
        <v/>
      </c>
      <c r="S785" s="6"/>
      <c r="T785" s="6"/>
      <c r="U785" s="22" t="str">
        <f aca="false">IF(OR($Q785="",$Q785="OK",$Q785="Not set",NOT(ISNUMBER($G785))),"",ROUND($G785*IF($Q785="Danger",Lists!$M$15,Lists!$M$16),0))</f>
        <v/>
      </c>
      <c r="V785" s="22" t="str">
        <f aca="false">IF($U785="","",IF(OR($Q785="Danger",$U785&gt;=Lists!$M$10),"P1",IF($U785&gt;=Lists!$M$11,"P2","P3")))</f>
        <v/>
      </c>
      <c r="W785" s="24" t="str">
        <f aca="false">IF(OR($V785="",$B785=""),"",$B785+INDEX(Lists!$N$10:$N$12,MATCH($V785,Lists!$L$10:$L$12,0)))</f>
        <v/>
      </c>
      <c r="X785" s="19"/>
      <c r="Y785" s="19"/>
      <c r="Z785" s="19"/>
      <c r="AA785" s="21"/>
      <c r="AB785" s="19"/>
      <c r="AC785" s="22" t="str">
        <f aca="true">IF(OR($U785="",$B785=""),"",IF($AA785&lt;&gt;"",$AA785-$B785,TODAY()-$B785))</f>
        <v/>
      </c>
      <c r="AD785" s="22" t="str">
        <f aca="true">IF($W785="","",IF($Y785="Closed",IF($AA785="","Closed",IF($AA785&lt;=$W785,"Closed on time","Closed late")),IF(TODAY()&gt;$W785,"Overdue","Within time")))</f>
        <v/>
      </c>
      <c r="AE785" s="6"/>
      <c r="AF785" s="19"/>
      <c r="AG785" s="19"/>
      <c r="AH785" s="19"/>
      <c r="AI785" s="19"/>
      <c r="AJ785" s="19"/>
    </row>
    <row r="786" customFormat="false" ht="15" hidden="false" customHeight="false" outlineLevel="0" collapsed="false">
      <c r="A786" s="22" t="str">
        <f aca="false">IF($C786="","","R"&amp;TEXT(ROW()-4,"00000"))</f>
        <v/>
      </c>
      <c r="B786" s="21"/>
      <c r="C786" s="19"/>
      <c r="D786" s="22" t="str">
        <f aca="false">IF($C786="","",IFERROR(INDEX(Asset_Register!$C$5:$C$1000,MATCH($C786,Asset_Register!$A$5:$A$1000,0)),"Not in register"))</f>
        <v/>
      </c>
      <c r="E786" s="22" t="str">
        <f aca="false">IF($C786="","",IFERROR(INDEX(Asset_Register!$D$5:$D$1000,MATCH($C786,Asset_Register!$A$5:$A$1000,0)),"Not in register"))</f>
        <v/>
      </c>
      <c r="F786" s="22" t="str">
        <f aca="false">IF($C786="","",IFERROR(INDEX(Asset_Register!$R$5:$R$1000,MATCH($C786,Asset_Register!$A$5:$A$1000,0)),"Not in register"))</f>
        <v/>
      </c>
      <c r="G786" s="22" t="str">
        <f aca="false">IF($C786="","",IFERROR(INDEX(Asset_Register!$Q$5:$Q$1000,MATCH($C786,Asset_Register!$A$5:$A$1000,0)),"Not in register"))</f>
        <v/>
      </c>
      <c r="H786" s="19"/>
      <c r="I786" s="19"/>
      <c r="J786" s="6"/>
      <c r="K786" s="19"/>
      <c r="L786" s="19"/>
      <c r="M786" s="19"/>
      <c r="N786" s="19"/>
      <c r="O786" s="19"/>
      <c r="P786" s="19"/>
      <c r="Q786" s="22" t="str">
        <f aca="false">IF($C786="","",IF($P786&lt;&gt;"",$P786,IF(AND(ISNUMBER($K786),ISNUMBER($M786),ISNUMBER($N786)),IF($O786="Lower is worse",IF($K786&lt;=$N786,"Danger",IF($K786&lt;=$M786,"Alert","OK")),IF($K786&gt;=$N786,"Danger",IF($K786&gt;=$M786,"Alert","OK"))),"Not set")))</f>
        <v/>
      </c>
      <c r="R786" s="22" t="str">
        <f aca="false">IF(OR($Q786="",$Q786="Not set"),"",MATCH($Q786,Lists!$F$2:$F$4,0)-1)</f>
        <v/>
      </c>
      <c r="S786" s="6"/>
      <c r="T786" s="6"/>
      <c r="U786" s="22" t="str">
        <f aca="false">IF(OR($Q786="",$Q786="OK",$Q786="Not set",NOT(ISNUMBER($G786))),"",ROUND($G786*IF($Q786="Danger",Lists!$M$15,Lists!$M$16),0))</f>
        <v/>
      </c>
      <c r="V786" s="22" t="str">
        <f aca="false">IF($U786="","",IF(OR($Q786="Danger",$U786&gt;=Lists!$M$10),"P1",IF($U786&gt;=Lists!$M$11,"P2","P3")))</f>
        <v/>
      </c>
      <c r="W786" s="24" t="str">
        <f aca="false">IF(OR($V786="",$B786=""),"",$B786+INDEX(Lists!$N$10:$N$12,MATCH($V786,Lists!$L$10:$L$12,0)))</f>
        <v/>
      </c>
      <c r="X786" s="19"/>
      <c r="Y786" s="19"/>
      <c r="Z786" s="19"/>
      <c r="AA786" s="21"/>
      <c r="AB786" s="19"/>
      <c r="AC786" s="22" t="str">
        <f aca="true">IF(OR($U786="",$B786=""),"",IF($AA786&lt;&gt;"",$AA786-$B786,TODAY()-$B786))</f>
        <v/>
      </c>
      <c r="AD786" s="22" t="str">
        <f aca="true">IF($W786="","",IF($Y786="Closed",IF($AA786="","Closed",IF($AA786&lt;=$W786,"Closed on time","Closed late")),IF(TODAY()&gt;$W786,"Overdue","Within time")))</f>
        <v/>
      </c>
      <c r="AE786" s="6"/>
      <c r="AF786" s="19"/>
      <c r="AG786" s="19"/>
      <c r="AH786" s="19"/>
      <c r="AI786" s="19"/>
      <c r="AJ786" s="19"/>
    </row>
    <row r="787" customFormat="false" ht="15" hidden="false" customHeight="false" outlineLevel="0" collapsed="false">
      <c r="A787" s="22" t="str">
        <f aca="false">IF($C787="","","R"&amp;TEXT(ROW()-4,"00000"))</f>
        <v/>
      </c>
      <c r="B787" s="21"/>
      <c r="C787" s="19"/>
      <c r="D787" s="22" t="str">
        <f aca="false">IF($C787="","",IFERROR(INDEX(Asset_Register!$C$5:$C$1000,MATCH($C787,Asset_Register!$A$5:$A$1000,0)),"Not in register"))</f>
        <v/>
      </c>
      <c r="E787" s="22" t="str">
        <f aca="false">IF($C787="","",IFERROR(INDEX(Asset_Register!$D$5:$D$1000,MATCH($C787,Asset_Register!$A$5:$A$1000,0)),"Not in register"))</f>
        <v/>
      </c>
      <c r="F787" s="22" t="str">
        <f aca="false">IF($C787="","",IFERROR(INDEX(Asset_Register!$R$5:$R$1000,MATCH($C787,Asset_Register!$A$5:$A$1000,0)),"Not in register"))</f>
        <v/>
      </c>
      <c r="G787" s="22" t="str">
        <f aca="false">IF($C787="","",IFERROR(INDEX(Asset_Register!$Q$5:$Q$1000,MATCH($C787,Asset_Register!$A$5:$A$1000,0)),"Not in register"))</f>
        <v/>
      </c>
      <c r="H787" s="19"/>
      <c r="I787" s="19"/>
      <c r="J787" s="6"/>
      <c r="K787" s="19"/>
      <c r="L787" s="19"/>
      <c r="M787" s="19"/>
      <c r="N787" s="19"/>
      <c r="O787" s="19"/>
      <c r="P787" s="19"/>
      <c r="Q787" s="22" t="str">
        <f aca="false">IF($C787="","",IF($P787&lt;&gt;"",$P787,IF(AND(ISNUMBER($K787),ISNUMBER($M787),ISNUMBER($N787)),IF($O787="Lower is worse",IF($K787&lt;=$N787,"Danger",IF($K787&lt;=$M787,"Alert","OK")),IF($K787&gt;=$N787,"Danger",IF($K787&gt;=$M787,"Alert","OK"))),"Not set")))</f>
        <v/>
      </c>
      <c r="R787" s="22" t="str">
        <f aca="false">IF(OR($Q787="",$Q787="Not set"),"",MATCH($Q787,Lists!$F$2:$F$4,0)-1)</f>
        <v/>
      </c>
      <c r="S787" s="6"/>
      <c r="T787" s="6"/>
      <c r="U787" s="22" t="str">
        <f aca="false">IF(OR($Q787="",$Q787="OK",$Q787="Not set",NOT(ISNUMBER($G787))),"",ROUND($G787*IF($Q787="Danger",Lists!$M$15,Lists!$M$16),0))</f>
        <v/>
      </c>
      <c r="V787" s="22" t="str">
        <f aca="false">IF($U787="","",IF(OR($Q787="Danger",$U787&gt;=Lists!$M$10),"P1",IF($U787&gt;=Lists!$M$11,"P2","P3")))</f>
        <v/>
      </c>
      <c r="W787" s="24" t="str">
        <f aca="false">IF(OR($V787="",$B787=""),"",$B787+INDEX(Lists!$N$10:$N$12,MATCH($V787,Lists!$L$10:$L$12,0)))</f>
        <v/>
      </c>
      <c r="X787" s="19"/>
      <c r="Y787" s="19"/>
      <c r="Z787" s="19"/>
      <c r="AA787" s="21"/>
      <c r="AB787" s="19"/>
      <c r="AC787" s="22" t="str">
        <f aca="true">IF(OR($U787="",$B787=""),"",IF($AA787&lt;&gt;"",$AA787-$B787,TODAY()-$B787))</f>
        <v/>
      </c>
      <c r="AD787" s="22" t="str">
        <f aca="true">IF($W787="","",IF($Y787="Closed",IF($AA787="","Closed",IF($AA787&lt;=$W787,"Closed on time","Closed late")),IF(TODAY()&gt;$W787,"Overdue","Within time")))</f>
        <v/>
      </c>
      <c r="AE787" s="6"/>
      <c r="AF787" s="19"/>
      <c r="AG787" s="19"/>
      <c r="AH787" s="19"/>
      <c r="AI787" s="19"/>
      <c r="AJ787" s="19"/>
    </row>
    <row r="788" customFormat="false" ht="15" hidden="false" customHeight="false" outlineLevel="0" collapsed="false">
      <c r="A788" s="22" t="str">
        <f aca="false">IF($C788="","","R"&amp;TEXT(ROW()-4,"00000"))</f>
        <v/>
      </c>
      <c r="B788" s="21"/>
      <c r="C788" s="19"/>
      <c r="D788" s="22" t="str">
        <f aca="false">IF($C788="","",IFERROR(INDEX(Asset_Register!$C$5:$C$1000,MATCH($C788,Asset_Register!$A$5:$A$1000,0)),"Not in register"))</f>
        <v/>
      </c>
      <c r="E788" s="22" t="str">
        <f aca="false">IF($C788="","",IFERROR(INDEX(Asset_Register!$D$5:$D$1000,MATCH($C788,Asset_Register!$A$5:$A$1000,0)),"Not in register"))</f>
        <v/>
      </c>
      <c r="F788" s="22" t="str">
        <f aca="false">IF($C788="","",IFERROR(INDEX(Asset_Register!$R$5:$R$1000,MATCH($C788,Asset_Register!$A$5:$A$1000,0)),"Not in register"))</f>
        <v/>
      </c>
      <c r="G788" s="22" t="str">
        <f aca="false">IF($C788="","",IFERROR(INDEX(Asset_Register!$Q$5:$Q$1000,MATCH($C788,Asset_Register!$A$5:$A$1000,0)),"Not in register"))</f>
        <v/>
      </c>
      <c r="H788" s="19"/>
      <c r="I788" s="19"/>
      <c r="J788" s="6"/>
      <c r="K788" s="19"/>
      <c r="L788" s="19"/>
      <c r="M788" s="19"/>
      <c r="N788" s="19"/>
      <c r="O788" s="19"/>
      <c r="P788" s="19"/>
      <c r="Q788" s="22" t="str">
        <f aca="false">IF($C788="","",IF($P788&lt;&gt;"",$P788,IF(AND(ISNUMBER($K788),ISNUMBER($M788),ISNUMBER($N788)),IF($O788="Lower is worse",IF($K788&lt;=$N788,"Danger",IF($K788&lt;=$M788,"Alert","OK")),IF($K788&gt;=$N788,"Danger",IF($K788&gt;=$M788,"Alert","OK"))),"Not set")))</f>
        <v/>
      </c>
      <c r="R788" s="22" t="str">
        <f aca="false">IF(OR($Q788="",$Q788="Not set"),"",MATCH($Q788,Lists!$F$2:$F$4,0)-1)</f>
        <v/>
      </c>
      <c r="S788" s="6"/>
      <c r="T788" s="6"/>
      <c r="U788" s="22" t="str">
        <f aca="false">IF(OR($Q788="",$Q788="OK",$Q788="Not set",NOT(ISNUMBER($G788))),"",ROUND($G788*IF($Q788="Danger",Lists!$M$15,Lists!$M$16),0))</f>
        <v/>
      </c>
      <c r="V788" s="22" t="str">
        <f aca="false">IF($U788="","",IF(OR($Q788="Danger",$U788&gt;=Lists!$M$10),"P1",IF($U788&gt;=Lists!$M$11,"P2","P3")))</f>
        <v/>
      </c>
      <c r="W788" s="24" t="str">
        <f aca="false">IF(OR($V788="",$B788=""),"",$B788+INDEX(Lists!$N$10:$N$12,MATCH($V788,Lists!$L$10:$L$12,0)))</f>
        <v/>
      </c>
      <c r="X788" s="19"/>
      <c r="Y788" s="19"/>
      <c r="Z788" s="19"/>
      <c r="AA788" s="21"/>
      <c r="AB788" s="19"/>
      <c r="AC788" s="22" t="str">
        <f aca="true">IF(OR($U788="",$B788=""),"",IF($AA788&lt;&gt;"",$AA788-$B788,TODAY()-$B788))</f>
        <v/>
      </c>
      <c r="AD788" s="22" t="str">
        <f aca="true">IF($W788="","",IF($Y788="Closed",IF($AA788="","Closed",IF($AA788&lt;=$W788,"Closed on time","Closed late")),IF(TODAY()&gt;$W788,"Overdue","Within time")))</f>
        <v/>
      </c>
      <c r="AE788" s="6"/>
      <c r="AF788" s="19"/>
      <c r="AG788" s="19"/>
      <c r="AH788" s="19"/>
      <c r="AI788" s="19"/>
      <c r="AJ788" s="19"/>
    </row>
    <row r="789" customFormat="false" ht="15" hidden="false" customHeight="false" outlineLevel="0" collapsed="false">
      <c r="A789" s="22" t="str">
        <f aca="false">IF($C789="","","R"&amp;TEXT(ROW()-4,"00000"))</f>
        <v/>
      </c>
      <c r="B789" s="21"/>
      <c r="C789" s="19"/>
      <c r="D789" s="22" t="str">
        <f aca="false">IF($C789="","",IFERROR(INDEX(Asset_Register!$C$5:$C$1000,MATCH($C789,Asset_Register!$A$5:$A$1000,0)),"Not in register"))</f>
        <v/>
      </c>
      <c r="E789" s="22" t="str">
        <f aca="false">IF($C789="","",IFERROR(INDEX(Asset_Register!$D$5:$D$1000,MATCH($C789,Asset_Register!$A$5:$A$1000,0)),"Not in register"))</f>
        <v/>
      </c>
      <c r="F789" s="22" t="str">
        <f aca="false">IF($C789="","",IFERROR(INDEX(Asset_Register!$R$5:$R$1000,MATCH($C789,Asset_Register!$A$5:$A$1000,0)),"Not in register"))</f>
        <v/>
      </c>
      <c r="G789" s="22" t="str">
        <f aca="false">IF($C789="","",IFERROR(INDEX(Asset_Register!$Q$5:$Q$1000,MATCH($C789,Asset_Register!$A$5:$A$1000,0)),"Not in register"))</f>
        <v/>
      </c>
      <c r="H789" s="19"/>
      <c r="I789" s="19"/>
      <c r="J789" s="6"/>
      <c r="K789" s="19"/>
      <c r="L789" s="19"/>
      <c r="M789" s="19"/>
      <c r="N789" s="19"/>
      <c r="O789" s="19"/>
      <c r="P789" s="19"/>
      <c r="Q789" s="22" t="str">
        <f aca="false">IF($C789="","",IF($P789&lt;&gt;"",$P789,IF(AND(ISNUMBER($K789),ISNUMBER($M789),ISNUMBER($N789)),IF($O789="Lower is worse",IF($K789&lt;=$N789,"Danger",IF($K789&lt;=$M789,"Alert","OK")),IF($K789&gt;=$N789,"Danger",IF($K789&gt;=$M789,"Alert","OK"))),"Not set")))</f>
        <v/>
      </c>
      <c r="R789" s="22" t="str">
        <f aca="false">IF(OR($Q789="",$Q789="Not set"),"",MATCH($Q789,Lists!$F$2:$F$4,0)-1)</f>
        <v/>
      </c>
      <c r="S789" s="6"/>
      <c r="T789" s="6"/>
      <c r="U789" s="22" t="str">
        <f aca="false">IF(OR($Q789="",$Q789="OK",$Q789="Not set",NOT(ISNUMBER($G789))),"",ROUND($G789*IF($Q789="Danger",Lists!$M$15,Lists!$M$16),0))</f>
        <v/>
      </c>
      <c r="V789" s="22" t="str">
        <f aca="false">IF($U789="","",IF(OR($Q789="Danger",$U789&gt;=Lists!$M$10),"P1",IF($U789&gt;=Lists!$M$11,"P2","P3")))</f>
        <v/>
      </c>
      <c r="W789" s="24" t="str">
        <f aca="false">IF(OR($V789="",$B789=""),"",$B789+INDEX(Lists!$N$10:$N$12,MATCH($V789,Lists!$L$10:$L$12,0)))</f>
        <v/>
      </c>
      <c r="X789" s="19"/>
      <c r="Y789" s="19"/>
      <c r="Z789" s="19"/>
      <c r="AA789" s="21"/>
      <c r="AB789" s="19"/>
      <c r="AC789" s="22" t="str">
        <f aca="true">IF(OR($U789="",$B789=""),"",IF($AA789&lt;&gt;"",$AA789-$B789,TODAY()-$B789))</f>
        <v/>
      </c>
      <c r="AD789" s="22" t="str">
        <f aca="true">IF($W789="","",IF($Y789="Closed",IF($AA789="","Closed",IF($AA789&lt;=$W789,"Closed on time","Closed late")),IF(TODAY()&gt;$W789,"Overdue","Within time")))</f>
        <v/>
      </c>
      <c r="AE789" s="6"/>
      <c r="AF789" s="19"/>
      <c r="AG789" s="19"/>
      <c r="AH789" s="19"/>
      <c r="AI789" s="19"/>
      <c r="AJ789" s="19"/>
    </row>
    <row r="790" customFormat="false" ht="15" hidden="false" customHeight="false" outlineLevel="0" collapsed="false">
      <c r="A790" s="22" t="str">
        <f aca="false">IF($C790="","","R"&amp;TEXT(ROW()-4,"00000"))</f>
        <v/>
      </c>
      <c r="B790" s="21"/>
      <c r="C790" s="19"/>
      <c r="D790" s="22" t="str">
        <f aca="false">IF($C790="","",IFERROR(INDEX(Asset_Register!$C$5:$C$1000,MATCH($C790,Asset_Register!$A$5:$A$1000,0)),"Not in register"))</f>
        <v/>
      </c>
      <c r="E790" s="22" t="str">
        <f aca="false">IF($C790="","",IFERROR(INDEX(Asset_Register!$D$5:$D$1000,MATCH($C790,Asset_Register!$A$5:$A$1000,0)),"Not in register"))</f>
        <v/>
      </c>
      <c r="F790" s="22" t="str">
        <f aca="false">IF($C790="","",IFERROR(INDEX(Asset_Register!$R$5:$R$1000,MATCH($C790,Asset_Register!$A$5:$A$1000,0)),"Not in register"))</f>
        <v/>
      </c>
      <c r="G790" s="22" t="str">
        <f aca="false">IF($C790="","",IFERROR(INDEX(Asset_Register!$Q$5:$Q$1000,MATCH($C790,Asset_Register!$A$5:$A$1000,0)),"Not in register"))</f>
        <v/>
      </c>
      <c r="H790" s="19"/>
      <c r="I790" s="19"/>
      <c r="J790" s="6"/>
      <c r="K790" s="19"/>
      <c r="L790" s="19"/>
      <c r="M790" s="19"/>
      <c r="N790" s="19"/>
      <c r="O790" s="19"/>
      <c r="P790" s="19"/>
      <c r="Q790" s="22" t="str">
        <f aca="false">IF($C790="","",IF($P790&lt;&gt;"",$P790,IF(AND(ISNUMBER($K790),ISNUMBER($M790),ISNUMBER($N790)),IF($O790="Lower is worse",IF($K790&lt;=$N790,"Danger",IF($K790&lt;=$M790,"Alert","OK")),IF($K790&gt;=$N790,"Danger",IF($K790&gt;=$M790,"Alert","OK"))),"Not set")))</f>
        <v/>
      </c>
      <c r="R790" s="22" t="str">
        <f aca="false">IF(OR($Q790="",$Q790="Not set"),"",MATCH($Q790,Lists!$F$2:$F$4,0)-1)</f>
        <v/>
      </c>
      <c r="S790" s="6"/>
      <c r="T790" s="6"/>
      <c r="U790" s="22" t="str">
        <f aca="false">IF(OR($Q790="",$Q790="OK",$Q790="Not set",NOT(ISNUMBER($G790))),"",ROUND($G790*IF($Q790="Danger",Lists!$M$15,Lists!$M$16),0))</f>
        <v/>
      </c>
      <c r="V790" s="22" t="str">
        <f aca="false">IF($U790="","",IF(OR($Q790="Danger",$U790&gt;=Lists!$M$10),"P1",IF($U790&gt;=Lists!$M$11,"P2","P3")))</f>
        <v/>
      </c>
      <c r="W790" s="24" t="str">
        <f aca="false">IF(OR($V790="",$B790=""),"",$B790+INDEX(Lists!$N$10:$N$12,MATCH($V790,Lists!$L$10:$L$12,0)))</f>
        <v/>
      </c>
      <c r="X790" s="19"/>
      <c r="Y790" s="19"/>
      <c r="Z790" s="19"/>
      <c r="AA790" s="21"/>
      <c r="AB790" s="19"/>
      <c r="AC790" s="22" t="str">
        <f aca="true">IF(OR($U790="",$B790=""),"",IF($AA790&lt;&gt;"",$AA790-$B790,TODAY()-$B790))</f>
        <v/>
      </c>
      <c r="AD790" s="22" t="str">
        <f aca="true">IF($W790="","",IF($Y790="Closed",IF($AA790="","Closed",IF($AA790&lt;=$W790,"Closed on time","Closed late")),IF(TODAY()&gt;$W790,"Overdue","Within time")))</f>
        <v/>
      </c>
      <c r="AE790" s="6"/>
      <c r="AF790" s="19"/>
      <c r="AG790" s="19"/>
      <c r="AH790" s="19"/>
      <c r="AI790" s="19"/>
      <c r="AJ790" s="19"/>
    </row>
    <row r="791" customFormat="false" ht="15" hidden="false" customHeight="false" outlineLevel="0" collapsed="false">
      <c r="A791" s="22" t="str">
        <f aca="false">IF($C791="","","R"&amp;TEXT(ROW()-4,"00000"))</f>
        <v/>
      </c>
      <c r="B791" s="21"/>
      <c r="C791" s="19"/>
      <c r="D791" s="22" t="str">
        <f aca="false">IF($C791="","",IFERROR(INDEX(Asset_Register!$C$5:$C$1000,MATCH($C791,Asset_Register!$A$5:$A$1000,0)),"Not in register"))</f>
        <v/>
      </c>
      <c r="E791" s="22" t="str">
        <f aca="false">IF($C791="","",IFERROR(INDEX(Asset_Register!$D$5:$D$1000,MATCH($C791,Asset_Register!$A$5:$A$1000,0)),"Not in register"))</f>
        <v/>
      </c>
      <c r="F791" s="22" t="str">
        <f aca="false">IF($C791="","",IFERROR(INDEX(Asset_Register!$R$5:$R$1000,MATCH($C791,Asset_Register!$A$5:$A$1000,0)),"Not in register"))</f>
        <v/>
      </c>
      <c r="G791" s="22" t="str">
        <f aca="false">IF($C791="","",IFERROR(INDEX(Asset_Register!$Q$5:$Q$1000,MATCH($C791,Asset_Register!$A$5:$A$1000,0)),"Not in register"))</f>
        <v/>
      </c>
      <c r="H791" s="19"/>
      <c r="I791" s="19"/>
      <c r="J791" s="6"/>
      <c r="K791" s="19"/>
      <c r="L791" s="19"/>
      <c r="M791" s="19"/>
      <c r="N791" s="19"/>
      <c r="O791" s="19"/>
      <c r="P791" s="19"/>
      <c r="Q791" s="22" t="str">
        <f aca="false">IF($C791="","",IF($P791&lt;&gt;"",$P791,IF(AND(ISNUMBER($K791),ISNUMBER($M791),ISNUMBER($N791)),IF($O791="Lower is worse",IF($K791&lt;=$N791,"Danger",IF($K791&lt;=$M791,"Alert","OK")),IF($K791&gt;=$N791,"Danger",IF($K791&gt;=$M791,"Alert","OK"))),"Not set")))</f>
        <v/>
      </c>
      <c r="R791" s="22" t="str">
        <f aca="false">IF(OR($Q791="",$Q791="Not set"),"",MATCH($Q791,Lists!$F$2:$F$4,0)-1)</f>
        <v/>
      </c>
      <c r="S791" s="6"/>
      <c r="T791" s="6"/>
      <c r="U791" s="22" t="str">
        <f aca="false">IF(OR($Q791="",$Q791="OK",$Q791="Not set",NOT(ISNUMBER($G791))),"",ROUND($G791*IF($Q791="Danger",Lists!$M$15,Lists!$M$16),0))</f>
        <v/>
      </c>
      <c r="V791" s="22" t="str">
        <f aca="false">IF($U791="","",IF(OR($Q791="Danger",$U791&gt;=Lists!$M$10),"P1",IF($U791&gt;=Lists!$M$11,"P2","P3")))</f>
        <v/>
      </c>
      <c r="W791" s="24" t="str">
        <f aca="false">IF(OR($V791="",$B791=""),"",$B791+INDEX(Lists!$N$10:$N$12,MATCH($V791,Lists!$L$10:$L$12,0)))</f>
        <v/>
      </c>
      <c r="X791" s="19"/>
      <c r="Y791" s="19"/>
      <c r="Z791" s="19"/>
      <c r="AA791" s="21"/>
      <c r="AB791" s="19"/>
      <c r="AC791" s="22" t="str">
        <f aca="true">IF(OR($U791="",$B791=""),"",IF($AA791&lt;&gt;"",$AA791-$B791,TODAY()-$B791))</f>
        <v/>
      </c>
      <c r="AD791" s="22" t="str">
        <f aca="true">IF($W791="","",IF($Y791="Closed",IF($AA791="","Closed",IF($AA791&lt;=$W791,"Closed on time","Closed late")),IF(TODAY()&gt;$W791,"Overdue","Within time")))</f>
        <v/>
      </c>
      <c r="AE791" s="6"/>
      <c r="AF791" s="19"/>
      <c r="AG791" s="19"/>
      <c r="AH791" s="19"/>
      <c r="AI791" s="19"/>
      <c r="AJ791" s="19"/>
    </row>
    <row r="792" customFormat="false" ht="15" hidden="false" customHeight="false" outlineLevel="0" collapsed="false">
      <c r="A792" s="22" t="str">
        <f aca="false">IF($C792="","","R"&amp;TEXT(ROW()-4,"00000"))</f>
        <v/>
      </c>
      <c r="B792" s="21"/>
      <c r="C792" s="19"/>
      <c r="D792" s="22" t="str">
        <f aca="false">IF($C792="","",IFERROR(INDEX(Asset_Register!$C$5:$C$1000,MATCH($C792,Asset_Register!$A$5:$A$1000,0)),"Not in register"))</f>
        <v/>
      </c>
      <c r="E792" s="22" t="str">
        <f aca="false">IF($C792="","",IFERROR(INDEX(Asset_Register!$D$5:$D$1000,MATCH($C792,Asset_Register!$A$5:$A$1000,0)),"Not in register"))</f>
        <v/>
      </c>
      <c r="F792" s="22" t="str">
        <f aca="false">IF($C792="","",IFERROR(INDEX(Asset_Register!$R$5:$R$1000,MATCH($C792,Asset_Register!$A$5:$A$1000,0)),"Not in register"))</f>
        <v/>
      </c>
      <c r="G792" s="22" t="str">
        <f aca="false">IF($C792="","",IFERROR(INDEX(Asset_Register!$Q$5:$Q$1000,MATCH($C792,Asset_Register!$A$5:$A$1000,0)),"Not in register"))</f>
        <v/>
      </c>
      <c r="H792" s="19"/>
      <c r="I792" s="19"/>
      <c r="J792" s="6"/>
      <c r="K792" s="19"/>
      <c r="L792" s="19"/>
      <c r="M792" s="19"/>
      <c r="N792" s="19"/>
      <c r="O792" s="19"/>
      <c r="P792" s="19"/>
      <c r="Q792" s="22" t="str">
        <f aca="false">IF($C792="","",IF($P792&lt;&gt;"",$P792,IF(AND(ISNUMBER($K792),ISNUMBER($M792),ISNUMBER($N792)),IF($O792="Lower is worse",IF($K792&lt;=$N792,"Danger",IF($K792&lt;=$M792,"Alert","OK")),IF($K792&gt;=$N792,"Danger",IF($K792&gt;=$M792,"Alert","OK"))),"Not set")))</f>
        <v/>
      </c>
      <c r="R792" s="22" t="str">
        <f aca="false">IF(OR($Q792="",$Q792="Not set"),"",MATCH($Q792,Lists!$F$2:$F$4,0)-1)</f>
        <v/>
      </c>
      <c r="S792" s="6"/>
      <c r="T792" s="6"/>
      <c r="U792" s="22" t="str">
        <f aca="false">IF(OR($Q792="",$Q792="OK",$Q792="Not set",NOT(ISNUMBER($G792))),"",ROUND($G792*IF($Q792="Danger",Lists!$M$15,Lists!$M$16),0))</f>
        <v/>
      </c>
      <c r="V792" s="22" t="str">
        <f aca="false">IF($U792="","",IF(OR($Q792="Danger",$U792&gt;=Lists!$M$10),"P1",IF($U792&gt;=Lists!$M$11,"P2","P3")))</f>
        <v/>
      </c>
      <c r="W792" s="24" t="str">
        <f aca="false">IF(OR($V792="",$B792=""),"",$B792+INDEX(Lists!$N$10:$N$12,MATCH($V792,Lists!$L$10:$L$12,0)))</f>
        <v/>
      </c>
      <c r="X792" s="19"/>
      <c r="Y792" s="19"/>
      <c r="Z792" s="19"/>
      <c r="AA792" s="21"/>
      <c r="AB792" s="19"/>
      <c r="AC792" s="22" t="str">
        <f aca="true">IF(OR($U792="",$B792=""),"",IF($AA792&lt;&gt;"",$AA792-$B792,TODAY()-$B792))</f>
        <v/>
      </c>
      <c r="AD792" s="22" t="str">
        <f aca="true">IF($W792="","",IF($Y792="Closed",IF($AA792="","Closed",IF($AA792&lt;=$W792,"Closed on time","Closed late")),IF(TODAY()&gt;$W792,"Overdue","Within time")))</f>
        <v/>
      </c>
      <c r="AE792" s="6"/>
      <c r="AF792" s="19"/>
      <c r="AG792" s="19"/>
      <c r="AH792" s="19"/>
      <c r="AI792" s="19"/>
      <c r="AJ792" s="19"/>
    </row>
    <row r="793" customFormat="false" ht="15" hidden="false" customHeight="false" outlineLevel="0" collapsed="false">
      <c r="A793" s="22" t="str">
        <f aca="false">IF($C793="","","R"&amp;TEXT(ROW()-4,"00000"))</f>
        <v/>
      </c>
      <c r="B793" s="21"/>
      <c r="C793" s="19"/>
      <c r="D793" s="22" t="str">
        <f aca="false">IF($C793="","",IFERROR(INDEX(Asset_Register!$C$5:$C$1000,MATCH($C793,Asset_Register!$A$5:$A$1000,0)),"Not in register"))</f>
        <v/>
      </c>
      <c r="E793" s="22" t="str">
        <f aca="false">IF($C793="","",IFERROR(INDEX(Asset_Register!$D$5:$D$1000,MATCH($C793,Asset_Register!$A$5:$A$1000,0)),"Not in register"))</f>
        <v/>
      </c>
      <c r="F793" s="22" t="str">
        <f aca="false">IF($C793="","",IFERROR(INDEX(Asset_Register!$R$5:$R$1000,MATCH($C793,Asset_Register!$A$5:$A$1000,0)),"Not in register"))</f>
        <v/>
      </c>
      <c r="G793" s="22" t="str">
        <f aca="false">IF($C793="","",IFERROR(INDEX(Asset_Register!$Q$5:$Q$1000,MATCH($C793,Asset_Register!$A$5:$A$1000,0)),"Not in register"))</f>
        <v/>
      </c>
      <c r="H793" s="19"/>
      <c r="I793" s="19"/>
      <c r="J793" s="6"/>
      <c r="K793" s="19"/>
      <c r="L793" s="19"/>
      <c r="M793" s="19"/>
      <c r="N793" s="19"/>
      <c r="O793" s="19"/>
      <c r="P793" s="19"/>
      <c r="Q793" s="22" t="str">
        <f aca="false">IF($C793="","",IF($P793&lt;&gt;"",$P793,IF(AND(ISNUMBER($K793),ISNUMBER($M793),ISNUMBER($N793)),IF($O793="Lower is worse",IF($K793&lt;=$N793,"Danger",IF($K793&lt;=$M793,"Alert","OK")),IF($K793&gt;=$N793,"Danger",IF($K793&gt;=$M793,"Alert","OK"))),"Not set")))</f>
        <v/>
      </c>
      <c r="R793" s="22" t="str">
        <f aca="false">IF(OR($Q793="",$Q793="Not set"),"",MATCH($Q793,Lists!$F$2:$F$4,0)-1)</f>
        <v/>
      </c>
      <c r="S793" s="6"/>
      <c r="T793" s="6"/>
      <c r="U793" s="22" t="str">
        <f aca="false">IF(OR($Q793="",$Q793="OK",$Q793="Not set",NOT(ISNUMBER($G793))),"",ROUND($G793*IF($Q793="Danger",Lists!$M$15,Lists!$M$16),0))</f>
        <v/>
      </c>
      <c r="V793" s="22" t="str">
        <f aca="false">IF($U793="","",IF(OR($Q793="Danger",$U793&gt;=Lists!$M$10),"P1",IF($U793&gt;=Lists!$M$11,"P2","P3")))</f>
        <v/>
      </c>
      <c r="W793" s="24" t="str">
        <f aca="false">IF(OR($V793="",$B793=""),"",$B793+INDEX(Lists!$N$10:$N$12,MATCH($V793,Lists!$L$10:$L$12,0)))</f>
        <v/>
      </c>
      <c r="X793" s="19"/>
      <c r="Y793" s="19"/>
      <c r="Z793" s="19"/>
      <c r="AA793" s="21"/>
      <c r="AB793" s="19"/>
      <c r="AC793" s="22" t="str">
        <f aca="true">IF(OR($U793="",$B793=""),"",IF($AA793&lt;&gt;"",$AA793-$B793,TODAY()-$B793))</f>
        <v/>
      </c>
      <c r="AD793" s="22" t="str">
        <f aca="true">IF($W793="","",IF($Y793="Closed",IF($AA793="","Closed",IF($AA793&lt;=$W793,"Closed on time","Closed late")),IF(TODAY()&gt;$W793,"Overdue","Within time")))</f>
        <v/>
      </c>
      <c r="AE793" s="6"/>
      <c r="AF793" s="19"/>
      <c r="AG793" s="19"/>
      <c r="AH793" s="19"/>
      <c r="AI793" s="19"/>
      <c r="AJ793" s="19"/>
    </row>
    <row r="794" customFormat="false" ht="15" hidden="false" customHeight="false" outlineLevel="0" collapsed="false">
      <c r="A794" s="22" t="str">
        <f aca="false">IF($C794="","","R"&amp;TEXT(ROW()-4,"00000"))</f>
        <v/>
      </c>
      <c r="B794" s="21"/>
      <c r="C794" s="19"/>
      <c r="D794" s="22" t="str">
        <f aca="false">IF($C794="","",IFERROR(INDEX(Asset_Register!$C$5:$C$1000,MATCH($C794,Asset_Register!$A$5:$A$1000,0)),"Not in register"))</f>
        <v/>
      </c>
      <c r="E794" s="22" t="str">
        <f aca="false">IF($C794="","",IFERROR(INDEX(Asset_Register!$D$5:$D$1000,MATCH($C794,Asset_Register!$A$5:$A$1000,0)),"Not in register"))</f>
        <v/>
      </c>
      <c r="F794" s="22" t="str">
        <f aca="false">IF($C794="","",IFERROR(INDEX(Asset_Register!$R$5:$R$1000,MATCH($C794,Asset_Register!$A$5:$A$1000,0)),"Not in register"))</f>
        <v/>
      </c>
      <c r="G794" s="22" t="str">
        <f aca="false">IF($C794="","",IFERROR(INDEX(Asset_Register!$Q$5:$Q$1000,MATCH($C794,Asset_Register!$A$5:$A$1000,0)),"Not in register"))</f>
        <v/>
      </c>
      <c r="H794" s="19"/>
      <c r="I794" s="19"/>
      <c r="J794" s="6"/>
      <c r="K794" s="19"/>
      <c r="L794" s="19"/>
      <c r="M794" s="19"/>
      <c r="N794" s="19"/>
      <c r="O794" s="19"/>
      <c r="P794" s="19"/>
      <c r="Q794" s="22" t="str">
        <f aca="false">IF($C794="","",IF($P794&lt;&gt;"",$P794,IF(AND(ISNUMBER($K794),ISNUMBER($M794),ISNUMBER($N794)),IF($O794="Lower is worse",IF($K794&lt;=$N794,"Danger",IF($K794&lt;=$M794,"Alert","OK")),IF($K794&gt;=$N794,"Danger",IF($K794&gt;=$M794,"Alert","OK"))),"Not set")))</f>
        <v/>
      </c>
      <c r="R794" s="22" t="str">
        <f aca="false">IF(OR($Q794="",$Q794="Not set"),"",MATCH($Q794,Lists!$F$2:$F$4,0)-1)</f>
        <v/>
      </c>
      <c r="S794" s="6"/>
      <c r="T794" s="6"/>
      <c r="U794" s="22" t="str">
        <f aca="false">IF(OR($Q794="",$Q794="OK",$Q794="Not set",NOT(ISNUMBER($G794))),"",ROUND($G794*IF($Q794="Danger",Lists!$M$15,Lists!$M$16),0))</f>
        <v/>
      </c>
      <c r="V794" s="22" t="str">
        <f aca="false">IF($U794="","",IF(OR($Q794="Danger",$U794&gt;=Lists!$M$10),"P1",IF($U794&gt;=Lists!$M$11,"P2","P3")))</f>
        <v/>
      </c>
      <c r="W794" s="24" t="str">
        <f aca="false">IF(OR($V794="",$B794=""),"",$B794+INDEX(Lists!$N$10:$N$12,MATCH($V794,Lists!$L$10:$L$12,0)))</f>
        <v/>
      </c>
      <c r="X794" s="19"/>
      <c r="Y794" s="19"/>
      <c r="Z794" s="19"/>
      <c r="AA794" s="21"/>
      <c r="AB794" s="19"/>
      <c r="AC794" s="22" t="str">
        <f aca="true">IF(OR($U794="",$B794=""),"",IF($AA794&lt;&gt;"",$AA794-$B794,TODAY()-$B794))</f>
        <v/>
      </c>
      <c r="AD794" s="22" t="str">
        <f aca="true">IF($W794="","",IF($Y794="Closed",IF($AA794="","Closed",IF($AA794&lt;=$W794,"Closed on time","Closed late")),IF(TODAY()&gt;$W794,"Overdue","Within time")))</f>
        <v/>
      </c>
      <c r="AE794" s="6"/>
      <c r="AF794" s="19"/>
      <c r="AG794" s="19"/>
      <c r="AH794" s="19"/>
      <c r="AI794" s="19"/>
      <c r="AJ794" s="19"/>
    </row>
    <row r="795" customFormat="false" ht="15" hidden="false" customHeight="false" outlineLevel="0" collapsed="false">
      <c r="A795" s="22" t="str">
        <f aca="false">IF($C795="","","R"&amp;TEXT(ROW()-4,"00000"))</f>
        <v/>
      </c>
      <c r="B795" s="21"/>
      <c r="C795" s="19"/>
      <c r="D795" s="22" t="str">
        <f aca="false">IF($C795="","",IFERROR(INDEX(Asset_Register!$C$5:$C$1000,MATCH($C795,Asset_Register!$A$5:$A$1000,0)),"Not in register"))</f>
        <v/>
      </c>
      <c r="E795" s="22" t="str">
        <f aca="false">IF($C795="","",IFERROR(INDEX(Asset_Register!$D$5:$D$1000,MATCH($C795,Asset_Register!$A$5:$A$1000,0)),"Not in register"))</f>
        <v/>
      </c>
      <c r="F795" s="22" t="str">
        <f aca="false">IF($C795="","",IFERROR(INDEX(Asset_Register!$R$5:$R$1000,MATCH($C795,Asset_Register!$A$5:$A$1000,0)),"Not in register"))</f>
        <v/>
      </c>
      <c r="G795" s="22" t="str">
        <f aca="false">IF($C795="","",IFERROR(INDEX(Asset_Register!$Q$5:$Q$1000,MATCH($C795,Asset_Register!$A$5:$A$1000,0)),"Not in register"))</f>
        <v/>
      </c>
      <c r="H795" s="19"/>
      <c r="I795" s="19"/>
      <c r="J795" s="6"/>
      <c r="K795" s="19"/>
      <c r="L795" s="19"/>
      <c r="M795" s="19"/>
      <c r="N795" s="19"/>
      <c r="O795" s="19"/>
      <c r="P795" s="19"/>
      <c r="Q795" s="22" t="str">
        <f aca="false">IF($C795="","",IF($P795&lt;&gt;"",$P795,IF(AND(ISNUMBER($K795),ISNUMBER($M795),ISNUMBER($N795)),IF($O795="Lower is worse",IF($K795&lt;=$N795,"Danger",IF($K795&lt;=$M795,"Alert","OK")),IF($K795&gt;=$N795,"Danger",IF($K795&gt;=$M795,"Alert","OK"))),"Not set")))</f>
        <v/>
      </c>
      <c r="R795" s="22" t="str">
        <f aca="false">IF(OR($Q795="",$Q795="Not set"),"",MATCH($Q795,Lists!$F$2:$F$4,0)-1)</f>
        <v/>
      </c>
      <c r="S795" s="6"/>
      <c r="T795" s="6"/>
      <c r="U795" s="22" t="str">
        <f aca="false">IF(OR($Q795="",$Q795="OK",$Q795="Not set",NOT(ISNUMBER($G795))),"",ROUND($G795*IF($Q795="Danger",Lists!$M$15,Lists!$M$16),0))</f>
        <v/>
      </c>
      <c r="V795" s="22" t="str">
        <f aca="false">IF($U795="","",IF(OR($Q795="Danger",$U795&gt;=Lists!$M$10),"P1",IF($U795&gt;=Lists!$M$11,"P2","P3")))</f>
        <v/>
      </c>
      <c r="W795" s="24" t="str">
        <f aca="false">IF(OR($V795="",$B795=""),"",$B795+INDEX(Lists!$N$10:$N$12,MATCH($V795,Lists!$L$10:$L$12,0)))</f>
        <v/>
      </c>
      <c r="X795" s="19"/>
      <c r="Y795" s="19"/>
      <c r="Z795" s="19"/>
      <c r="AA795" s="21"/>
      <c r="AB795" s="19"/>
      <c r="AC795" s="22" t="str">
        <f aca="true">IF(OR($U795="",$B795=""),"",IF($AA795&lt;&gt;"",$AA795-$B795,TODAY()-$B795))</f>
        <v/>
      </c>
      <c r="AD795" s="22" t="str">
        <f aca="true">IF($W795="","",IF($Y795="Closed",IF($AA795="","Closed",IF($AA795&lt;=$W795,"Closed on time","Closed late")),IF(TODAY()&gt;$W795,"Overdue","Within time")))</f>
        <v/>
      </c>
      <c r="AE795" s="6"/>
      <c r="AF795" s="19"/>
      <c r="AG795" s="19"/>
      <c r="AH795" s="19"/>
      <c r="AI795" s="19"/>
      <c r="AJ795" s="19"/>
    </row>
    <row r="796" customFormat="false" ht="15" hidden="false" customHeight="false" outlineLevel="0" collapsed="false">
      <c r="A796" s="22" t="str">
        <f aca="false">IF($C796="","","R"&amp;TEXT(ROW()-4,"00000"))</f>
        <v/>
      </c>
      <c r="B796" s="21"/>
      <c r="C796" s="19"/>
      <c r="D796" s="22" t="str">
        <f aca="false">IF($C796="","",IFERROR(INDEX(Asset_Register!$C$5:$C$1000,MATCH($C796,Asset_Register!$A$5:$A$1000,0)),"Not in register"))</f>
        <v/>
      </c>
      <c r="E796" s="22" t="str">
        <f aca="false">IF($C796="","",IFERROR(INDEX(Asset_Register!$D$5:$D$1000,MATCH($C796,Asset_Register!$A$5:$A$1000,0)),"Not in register"))</f>
        <v/>
      </c>
      <c r="F796" s="22" t="str">
        <f aca="false">IF($C796="","",IFERROR(INDEX(Asset_Register!$R$5:$R$1000,MATCH($C796,Asset_Register!$A$5:$A$1000,0)),"Not in register"))</f>
        <v/>
      </c>
      <c r="G796" s="22" t="str">
        <f aca="false">IF($C796="","",IFERROR(INDEX(Asset_Register!$Q$5:$Q$1000,MATCH($C796,Asset_Register!$A$5:$A$1000,0)),"Not in register"))</f>
        <v/>
      </c>
      <c r="H796" s="19"/>
      <c r="I796" s="19"/>
      <c r="J796" s="6"/>
      <c r="K796" s="19"/>
      <c r="L796" s="19"/>
      <c r="M796" s="19"/>
      <c r="N796" s="19"/>
      <c r="O796" s="19"/>
      <c r="P796" s="19"/>
      <c r="Q796" s="22" t="str">
        <f aca="false">IF($C796="","",IF($P796&lt;&gt;"",$P796,IF(AND(ISNUMBER($K796),ISNUMBER($M796),ISNUMBER($N796)),IF($O796="Lower is worse",IF($K796&lt;=$N796,"Danger",IF($K796&lt;=$M796,"Alert","OK")),IF($K796&gt;=$N796,"Danger",IF($K796&gt;=$M796,"Alert","OK"))),"Not set")))</f>
        <v/>
      </c>
      <c r="R796" s="22" t="str">
        <f aca="false">IF(OR($Q796="",$Q796="Not set"),"",MATCH($Q796,Lists!$F$2:$F$4,0)-1)</f>
        <v/>
      </c>
      <c r="S796" s="6"/>
      <c r="T796" s="6"/>
      <c r="U796" s="22" t="str">
        <f aca="false">IF(OR($Q796="",$Q796="OK",$Q796="Not set",NOT(ISNUMBER($G796))),"",ROUND($G796*IF($Q796="Danger",Lists!$M$15,Lists!$M$16),0))</f>
        <v/>
      </c>
      <c r="V796" s="22" t="str">
        <f aca="false">IF($U796="","",IF(OR($Q796="Danger",$U796&gt;=Lists!$M$10),"P1",IF($U796&gt;=Lists!$M$11,"P2","P3")))</f>
        <v/>
      </c>
      <c r="W796" s="24" t="str">
        <f aca="false">IF(OR($V796="",$B796=""),"",$B796+INDEX(Lists!$N$10:$N$12,MATCH($V796,Lists!$L$10:$L$12,0)))</f>
        <v/>
      </c>
      <c r="X796" s="19"/>
      <c r="Y796" s="19"/>
      <c r="Z796" s="19"/>
      <c r="AA796" s="21"/>
      <c r="AB796" s="19"/>
      <c r="AC796" s="22" t="str">
        <f aca="true">IF(OR($U796="",$B796=""),"",IF($AA796&lt;&gt;"",$AA796-$B796,TODAY()-$B796))</f>
        <v/>
      </c>
      <c r="AD796" s="22" t="str">
        <f aca="true">IF($W796="","",IF($Y796="Closed",IF($AA796="","Closed",IF($AA796&lt;=$W796,"Closed on time","Closed late")),IF(TODAY()&gt;$W796,"Overdue","Within time")))</f>
        <v/>
      </c>
      <c r="AE796" s="6"/>
      <c r="AF796" s="19"/>
      <c r="AG796" s="19"/>
      <c r="AH796" s="19"/>
      <c r="AI796" s="19"/>
      <c r="AJ796" s="19"/>
    </row>
    <row r="797" customFormat="false" ht="15" hidden="false" customHeight="false" outlineLevel="0" collapsed="false">
      <c r="A797" s="22" t="str">
        <f aca="false">IF($C797="","","R"&amp;TEXT(ROW()-4,"00000"))</f>
        <v/>
      </c>
      <c r="B797" s="21"/>
      <c r="C797" s="19"/>
      <c r="D797" s="22" t="str">
        <f aca="false">IF($C797="","",IFERROR(INDEX(Asset_Register!$C$5:$C$1000,MATCH($C797,Asset_Register!$A$5:$A$1000,0)),"Not in register"))</f>
        <v/>
      </c>
      <c r="E797" s="22" t="str">
        <f aca="false">IF($C797="","",IFERROR(INDEX(Asset_Register!$D$5:$D$1000,MATCH($C797,Asset_Register!$A$5:$A$1000,0)),"Not in register"))</f>
        <v/>
      </c>
      <c r="F797" s="22" t="str">
        <f aca="false">IF($C797="","",IFERROR(INDEX(Asset_Register!$R$5:$R$1000,MATCH($C797,Asset_Register!$A$5:$A$1000,0)),"Not in register"))</f>
        <v/>
      </c>
      <c r="G797" s="22" t="str">
        <f aca="false">IF($C797="","",IFERROR(INDEX(Asset_Register!$Q$5:$Q$1000,MATCH($C797,Asset_Register!$A$5:$A$1000,0)),"Not in register"))</f>
        <v/>
      </c>
      <c r="H797" s="19"/>
      <c r="I797" s="19"/>
      <c r="J797" s="6"/>
      <c r="K797" s="19"/>
      <c r="L797" s="19"/>
      <c r="M797" s="19"/>
      <c r="N797" s="19"/>
      <c r="O797" s="19"/>
      <c r="P797" s="19"/>
      <c r="Q797" s="22" t="str">
        <f aca="false">IF($C797="","",IF($P797&lt;&gt;"",$P797,IF(AND(ISNUMBER($K797),ISNUMBER($M797),ISNUMBER($N797)),IF($O797="Lower is worse",IF($K797&lt;=$N797,"Danger",IF($K797&lt;=$M797,"Alert","OK")),IF($K797&gt;=$N797,"Danger",IF($K797&gt;=$M797,"Alert","OK"))),"Not set")))</f>
        <v/>
      </c>
      <c r="R797" s="22" t="str">
        <f aca="false">IF(OR($Q797="",$Q797="Not set"),"",MATCH($Q797,Lists!$F$2:$F$4,0)-1)</f>
        <v/>
      </c>
      <c r="S797" s="6"/>
      <c r="T797" s="6"/>
      <c r="U797" s="22" t="str">
        <f aca="false">IF(OR($Q797="",$Q797="OK",$Q797="Not set",NOT(ISNUMBER($G797))),"",ROUND($G797*IF($Q797="Danger",Lists!$M$15,Lists!$M$16),0))</f>
        <v/>
      </c>
      <c r="V797" s="22" t="str">
        <f aca="false">IF($U797="","",IF(OR($Q797="Danger",$U797&gt;=Lists!$M$10),"P1",IF($U797&gt;=Lists!$M$11,"P2","P3")))</f>
        <v/>
      </c>
      <c r="W797" s="24" t="str">
        <f aca="false">IF(OR($V797="",$B797=""),"",$B797+INDEX(Lists!$N$10:$N$12,MATCH($V797,Lists!$L$10:$L$12,0)))</f>
        <v/>
      </c>
      <c r="X797" s="19"/>
      <c r="Y797" s="19"/>
      <c r="Z797" s="19"/>
      <c r="AA797" s="21"/>
      <c r="AB797" s="19"/>
      <c r="AC797" s="22" t="str">
        <f aca="true">IF(OR($U797="",$B797=""),"",IF($AA797&lt;&gt;"",$AA797-$B797,TODAY()-$B797))</f>
        <v/>
      </c>
      <c r="AD797" s="22" t="str">
        <f aca="true">IF($W797="","",IF($Y797="Closed",IF($AA797="","Closed",IF($AA797&lt;=$W797,"Closed on time","Closed late")),IF(TODAY()&gt;$W797,"Overdue","Within time")))</f>
        <v/>
      </c>
      <c r="AE797" s="6"/>
      <c r="AF797" s="19"/>
      <c r="AG797" s="19"/>
      <c r="AH797" s="19"/>
      <c r="AI797" s="19"/>
      <c r="AJ797" s="19"/>
    </row>
    <row r="798" customFormat="false" ht="15" hidden="false" customHeight="false" outlineLevel="0" collapsed="false">
      <c r="A798" s="22" t="str">
        <f aca="false">IF($C798="","","R"&amp;TEXT(ROW()-4,"00000"))</f>
        <v/>
      </c>
      <c r="B798" s="21"/>
      <c r="C798" s="19"/>
      <c r="D798" s="22" t="str">
        <f aca="false">IF($C798="","",IFERROR(INDEX(Asset_Register!$C$5:$C$1000,MATCH($C798,Asset_Register!$A$5:$A$1000,0)),"Not in register"))</f>
        <v/>
      </c>
      <c r="E798" s="22" t="str">
        <f aca="false">IF($C798="","",IFERROR(INDEX(Asset_Register!$D$5:$D$1000,MATCH($C798,Asset_Register!$A$5:$A$1000,0)),"Not in register"))</f>
        <v/>
      </c>
      <c r="F798" s="22" t="str">
        <f aca="false">IF($C798="","",IFERROR(INDEX(Asset_Register!$R$5:$R$1000,MATCH($C798,Asset_Register!$A$5:$A$1000,0)),"Not in register"))</f>
        <v/>
      </c>
      <c r="G798" s="22" t="str">
        <f aca="false">IF($C798="","",IFERROR(INDEX(Asset_Register!$Q$5:$Q$1000,MATCH($C798,Asset_Register!$A$5:$A$1000,0)),"Not in register"))</f>
        <v/>
      </c>
      <c r="H798" s="19"/>
      <c r="I798" s="19"/>
      <c r="J798" s="6"/>
      <c r="K798" s="19"/>
      <c r="L798" s="19"/>
      <c r="M798" s="19"/>
      <c r="N798" s="19"/>
      <c r="O798" s="19"/>
      <c r="P798" s="19"/>
      <c r="Q798" s="22" t="str">
        <f aca="false">IF($C798="","",IF($P798&lt;&gt;"",$P798,IF(AND(ISNUMBER($K798),ISNUMBER($M798),ISNUMBER($N798)),IF($O798="Lower is worse",IF($K798&lt;=$N798,"Danger",IF($K798&lt;=$M798,"Alert","OK")),IF($K798&gt;=$N798,"Danger",IF($K798&gt;=$M798,"Alert","OK"))),"Not set")))</f>
        <v/>
      </c>
      <c r="R798" s="22" t="str">
        <f aca="false">IF(OR($Q798="",$Q798="Not set"),"",MATCH($Q798,Lists!$F$2:$F$4,0)-1)</f>
        <v/>
      </c>
      <c r="S798" s="6"/>
      <c r="T798" s="6"/>
      <c r="U798" s="22" t="str">
        <f aca="false">IF(OR($Q798="",$Q798="OK",$Q798="Not set",NOT(ISNUMBER($G798))),"",ROUND($G798*IF($Q798="Danger",Lists!$M$15,Lists!$M$16),0))</f>
        <v/>
      </c>
      <c r="V798" s="22" t="str">
        <f aca="false">IF($U798="","",IF(OR($Q798="Danger",$U798&gt;=Lists!$M$10),"P1",IF($U798&gt;=Lists!$M$11,"P2","P3")))</f>
        <v/>
      </c>
      <c r="W798" s="24" t="str">
        <f aca="false">IF(OR($V798="",$B798=""),"",$B798+INDEX(Lists!$N$10:$N$12,MATCH($V798,Lists!$L$10:$L$12,0)))</f>
        <v/>
      </c>
      <c r="X798" s="19"/>
      <c r="Y798" s="19"/>
      <c r="Z798" s="19"/>
      <c r="AA798" s="21"/>
      <c r="AB798" s="19"/>
      <c r="AC798" s="22" t="str">
        <f aca="true">IF(OR($U798="",$B798=""),"",IF($AA798&lt;&gt;"",$AA798-$B798,TODAY()-$B798))</f>
        <v/>
      </c>
      <c r="AD798" s="22" t="str">
        <f aca="true">IF($W798="","",IF($Y798="Closed",IF($AA798="","Closed",IF($AA798&lt;=$W798,"Closed on time","Closed late")),IF(TODAY()&gt;$W798,"Overdue","Within time")))</f>
        <v/>
      </c>
      <c r="AE798" s="6"/>
      <c r="AF798" s="19"/>
      <c r="AG798" s="19"/>
      <c r="AH798" s="19"/>
      <c r="AI798" s="19"/>
      <c r="AJ798" s="19"/>
    </row>
    <row r="799" customFormat="false" ht="15" hidden="false" customHeight="false" outlineLevel="0" collapsed="false">
      <c r="A799" s="22" t="str">
        <f aca="false">IF($C799="","","R"&amp;TEXT(ROW()-4,"00000"))</f>
        <v/>
      </c>
      <c r="B799" s="21"/>
      <c r="C799" s="19"/>
      <c r="D799" s="22" t="str">
        <f aca="false">IF($C799="","",IFERROR(INDEX(Asset_Register!$C$5:$C$1000,MATCH($C799,Asset_Register!$A$5:$A$1000,0)),"Not in register"))</f>
        <v/>
      </c>
      <c r="E799" s="22" t="str">
        <f aca="false">IF($C799="","",IFERROR(INDEX(Asset_Register!$D$5:$D$1000,MATCH($C799,Asset_Register!$A$5:$A$1000,0)),"Not in register"))</f>
        <v/>
      </c>
      <c r="F799" s="22" t="str">
        <f aca="false">IF($C799="","",IFERROR(INDEX(Asset_Register!$R$5:$R$1000,MATCH($C799,Asset_Register!$A$5:$A$1000,0)),"Not in register"))</f>
        <v/>
      </c>
      <c r="G799" s="22" t="str">
        <f aca="false">IF($C799="","",IFERROR(INDEX(Asset_Register!$Q$5:$Q$1000,MATCH($C799,Asset_Register!$A$5:$A$1000,0)),"Not in register"))</f>
        <v/>
      </c>
      <c r="H799" s="19"/>
      <c r="I799" s="19"/>
      <c r="J799" s="6"/>
      <c r="K799" s="19"/>
      <c r="L799" s="19"/>
      <c r="M799" s="19"/>
      <c r="N799" s="19"/>
      <c r="O799" s="19"/>
      <c r="P799" s="19"/>
      <c r="Q799" s="22" t="str">
        <f aca="false">IF($C799="","",IF($P799&lt;&gt;"",$P799,IF(AND(ISNUMBER($K799),ISNUMBER($M799),ISNUMBER($N799)),IF($O799="Lower is worse",IF($K799&lt;=$N799,"Danger",IF($K799&lt;=$M799,"Alert","OK")),IF($K799&gt;=$N799,"Danger",IF($K799&gt;=$M799,"Alert","OK"))),"Not set")))</f>
        <v/>
      </c>
      <c r="R799" s="22" t="str">
        <f aca="false">IF(OR($Q799="",$Q799="Not set"),"",MATCH($Q799,Lists!$F$2:$F$4,0)-1)</f>
        <v/>
      </c>
      <c r="S799" s="6"/>
      <c r="T799" s="6"/>
      <c r="U799" s="22" t="str">
        <f aca="false">IF(OR($Q799="",$Q799="OK",$Q799="Not set",NOT(ISNUMBER($G799))),"",ROUND($G799*IF($Q799="Danger",Lists!$M$15,Lists!$M$16),0))</f>
        <v/>
      </c>
      <c r="V799" s="22" t="str">
        <f aca="false">IF($U799="","",IF(OR($Q799="Danger",$U799&gt;=Lists!$M$10),"P1",IF($U799&gt;=Lists!$M$11,"P2","P3")))</f>
        <v/>
      </c>
      <c r="W799" s="24" t="str">
        <f aca="false">IF(OR($V799="",$B799=""),"",$B799+INDEX(Lists!$N$10:$N$12,MATCH($V799,Lists!$L$10:$L$12,0)))</f>
        <v/>
      </c>
      <c r="X799" s="19"/>
      <c r="Y799" s="19"/>
      <c r="Z799" s="19"/>
      <c r="AA799" s="21"/>
      <c r="AB799" s="19"/>
      <c r="AC799" s="22" t="str">
        <f aca="true">IF(OR($U799="",$B799=""),"",IF($AA799&lt;&gt;"",$AA799-$B799,TODAY()-$B799))</f>
        <v/>
      </c>
      <c r="AD799" s="22" t="str">
        <f aca="true">IF($W799="","",IF($Y799="Closed",IF($AA799="","Closed",IF($AA799&lt;=$W799,"Closed on time","Closed late")),IF(TODAY()&gt;$W799,"Overdue","Within time")))</f>
        <v/>
      </c>
      <c r="AE799" s="6"/>
      <c r="AF799" s="19"/>
      <c r="AG799" s="19"/>
      <c r="AH799" s="19"/>
      <c r="AI799" s="19"/>
      <c r="AJ799" s="19"/>
    </row>
    <row r="800" customFormat="false" ht="15" hidden="false" customHeight="false" outlineLevel="0" collapsed="false">
      <c r="A800" s="22" t="str">
        <f aca="false">IF($C800="","","R"&amp;TEXT(ROW()-4,"00000"))</f>
        <v/>
      </c>
      <c r="B800" s="21"/>
      <c r="C800" s="19"/>
      <c r="D800" s="22" t="str">
        <f aca="false">IF($C800="","",IFERROR(INDEX(Asset_Register!$C$5:$C$1000,MATCH($C800,Asset_Register!$A$5:$A$1000,0)),"Not in register"))</f>
        <v/>
      </c>
      <c r="E800" s="22" t="str">
        <f aca="false">IF($C800="","",IFERROR(INDEX(Asset_Register!$D$5:$D$1000,MATCH($C800,Asset_Register!$A$5:$A$1000,0)),"Not in register"))</f>
        <v/>
      </c>
      <c r="F800" s="22" t="str">
        <f aca="false">IF($C800="","",IFERROR(INDEX(Asset_Register!$R$5:$R$1000,MATCH($C800,Asset_Register!$A$5:$A$1000,0)),"Not in register"))</f>
        <v/>
      </c>
      <c r="G800" s="22" t="str">
        <f aca="false">IF($C800="","",IFERROR(INDEX(Asset_Register!$Q$5:$Q$1000,MATCH($C800,Asset_Register!$A$5:$A$1000,0)),"Not in register"))</f>
        <v/>
      </c>
      <c r="H800" s="19"/>
      <c r="I800" s="19"/>
      <c r="J800" s="6"/>
      <c r="K800" s="19"/>
      <c r="L800" s="19"/>
      <c r="M800" s="19"/>
      <c r="N800" s="19"/>
      <c r="O800" s="19"/>
      <c r="P800" s="19"/>
      <c r="Q800" s="22" t="str">
        <f aca="false">IF($C800="","",IF($P800&lt;&gt;"",$P800,IF(AND(ISNUMBER($K800),ISNUMBER($M800),ISNUMBER($N800)),IF($O800="Lower is worse",IF($K800&lt;=$N800,"Danger",IF($K800&lt;=$M800,"Alert","OK")),IF($K800&gt;=$N800,"Danger",IF($K800&gt;=$M800,"Alert","OK"))),"Not set")))</f>
        <v/>
      </c>
      <c r="R800" s="22" t="str">
        <f aca="false">IF(OR($Q800="",$Q800="Not set"),"",MATCH($Q800,Lists!$F$2:$F$4,0)-1)</f>
        <v/>
      </c>
      <c r="S800" s="6"/>
      <c r="T800" s="6"/>
      <c r="U800" s="22" t="str">
        <f aca="false">IF(OR($Q800="",$Q800="OK",$Q800="Not set",NOT(ISNUMBER($G800))),"",ROUND($G800*IF($Q800="Danger",Lists!$M$15,Lists!$M$16),0))</f>
        <v/>
      </c>
      <c r="V800" s="22" t="str">
        <f aca="false">IF($U800="","",IF(OR($Q800="Danger",$U800&gt;=Lists!$M$10),"P1",IF($U800&gt;=Lists!$M$11,"P2","P3")))</f>
        <v/>
      </c>
      <c r="W800" s="24" t="str">
        <f aca="false">IF(OR($V800="",$B800=""),"",$B800+INDEX(Lists!$N$10:$N$12,MATCH($V800,Lists!$L$10:$L$12,0)))</f>
        <v/>
      </c>
      <c r="X800" s="19"/>
      <c r="Y800" s="19"/>
      <c r="Z800" s="19"/>
      <c r="AA800" s="21"/>
      <c r="AB800" s="19"/>
      <c r="AC800" s="22" t="str">
        <f aca="true">IF(OR($U800="",$B800=""),"",IF($AA800&lt;&gt;"",$AA800-$B800,TODAY()-$B800))</f>
        <v/>
      </c>
      <c r="AD800" s="22" t="str">
        <f aca="true">IF($W800="","",IF($Y800="Closed",IF($AA800="","Closed",IF($AA800&lt;=$W800,"Closed on time","Closed late")),IF(TODAY()&gt;$W800,"Overdue","Within time")))</f>
        <v/>
      </c>
      <c r="AE800" s="6"/>
      <c r="AF800" s="19"/>
      <c r="AG800" s="19"/>
      <c r="AH800" s="19"/>
      <c r="AI800" s="19"/>
      <c r="AJ800" s="19"/>
    </row>
    <row r="801" customFormat="false" ht="15" hidden="false" customHeight="false" outlineLevel="0" collapsed="false">
      <c r="A801" s="22" t="str">
        <f aca="false">IF($C801="","","R"&amp;TEXT(ROW()-4,"00000"))</f>
        <v/>
      </c>
      <c r="B801" s="21"/>
      <c r="C801" s="19"/>
      <c r="D801" s="22" t="str">
        <f aca="false">IF($C801="","",IFERROR(INDEX(Asset_Register!$C$5:$C$1000,MATCH($C801,Asset_Register!$A$5:$A$1000,0)),"Not in register"))</f>
        <v/>
      </c>
      <c r="E801" s="22" t="str">
        <f aca="false">IF($C801="","",IFERROR(INDEX(Asset_Register!$D$5:$D$1000,MATCH($C801,Asset_Register!$A$5:$A$1000,0)),"Not in register"))</f>
        <v/>
      </c>
      <c r="F801" s="22" t="str">
        <f aca="false">IF($C801="","",IFERROR(INDEX(Asset_Register!$R$5:$R$1000,MATCH($C801,Asset_Register!$A$5:$A$1000,0)),"Not in register"))</f>
        <v/>
      </c>
      <c r="G801" s="22" t="str">
        <f aca="false">IF($C801="","",IFERROR(INDEX(Asset_Register!$Q$5:$Q$1000,MATCH($C801,Asset_Register!$A$5:$A$1000,0)),"Not in register"))</f>
        <v/>
      </c>
      <c r="H801" s="19"/>
      <c r="I801" s="19"/>
      <c r="J801" s="6"/>
      <c r="K801" s="19"/>
      <c r="L801" s="19"/>
      <c r="M801" s="19"/>
      <c r="N801" s="19"/>
      <c r="O801" s="19"/>
      <c r="P801" s="19"/>
      <c r="Q801" s="22" t="str">
        <f aca="false">IF($C801="","",IF($P801&lt;&gt;"",$P801,IF(AND(ISNUMBER($K801),ISNUMBER($M801),ISNUMBER($N801)),IF($O801="Lower is worse",IF($K801&lt;=$N801,"Danger",IF($K801&lt;=$M801,"Alert","OK")),IF($K801&gt;=$N801,"Danger",IF($K801&gt;=$M801,"Alert","OK"))),"Not set")))</f>
        <v/>
      </c>
      <c r="R801" s="22" t="str">
        <f aca="false">IF(OR($Q801="",$Q801="Not set"),"",MATCH($Q801,Lists!$F$2:$F$4,0)-1)</f>
        <v/>
      </c>
      <c r="S801" s="6"/>
      <c r="T801" s="6"/>
      <c r="U801" s="22" t="str">
        <f aca="false">IF(OR($Q801="",$Q801="OK",$Q801="Not set",NOT(ISNUMBER($G801))),"",ROUND($G801*IF($Q801="Danger",Lists!$M$15,Lists!$M$16),0))</f>
        <v/>
      </c>
      <c r="V801" s="22" t="str">
        <f aca="false">IF($U801="","",IF(OR($Q801="Danger",$U801&gt;=Lists!$M$10),"P1",IF($U801&gt;=Lists!$M$11,"P2","P3")))</f>
        <v/>
      </c>
      <c r="W801" s="24" t="str">
        <f aca="false">IF(OR($V801="",$B801=""),"",$B801+INDEX(Lists!$N$10:$N$12,MATCH($V801,Lists!$L$10:$L$12,0)))</f>
        <v/>
      </c>
      <c r="X801" s="19"/>
      <c r="Y801" s="19"/>
      <c r="Z801" s="19"/>
      <c r="AA801" s="21"/>
      <c r="AB801" s="19"/>
      <c r="AC801" s="22" t="str">
        <f aca="true">IF(OR($U801="",$B801=""),"",IF($AA801&lt;&gt;"",$AA801-$B801,TODAY()-$B801))</f>
        <v/>
      </c>
      <c r="AD801" s="22" t="str">
        <f aca="true">IF($W801="","",IF($Y801="Closed",IF($AA801="","Closed",IF($AA801&lt;=$W801,"Closed on time","Closed late")),IF(TODAY()&gt;$W801,"Overdue","Within time")))</f>
        <v/>
      </c>
      <c r="AE801" s="6"/>
      <c r="AF801" s="19"/>
      <c r="AG801" s="19"/>
      <c r="AH801" s="19"/>
      <c r="AI801" s="19"/>
      <c r="AJ801" s="19"/>
    </row>
    <row r="802" customFormat="false" ht="15" hidden="false" customHeight="false" outlineLevel="0" collapsed="false">
      <c r="A802" s="22" t="str">
        <f aca="false">IF($C802="","","R"&amp;TEXT(ROW()-4,"00000"))</f>
        <v/>
      </c>
      <c r="B802" s="21"/>
      <c r="C802" s="19"/>
      <c r="D802" s="22" t="str">
        <f aca="false">IF($C802="","",IFERROR(INDEX(Asset_Register!$C$5:$C$1000,MATCH($C802,Asset_Register!$A$5:$A$1000,0)),"Not in register"))</f>
        <v/>
      </c>
      <c r="E802" s="22" t="str">
        <f aca="false">IF($C802="","",IFERROR(INDEX(Asset_Register!$D$5:$D$1000,MATCH($C802,Asset_Register!$A$5:$A$1000,0)),"Not in register"))</f>
        <v/>
      </c>
      <c r="F802" s="22" t="str">
        <f aca="false">IF($C802="","",IFERROR(INDEX(Asset_Register!$R$5:$R$1000,MATCH($C802,Asset_Register!$A$5:$A$1000,0)),"Not in register"))</f>
        <v/>
      </c>
      <c r="G802" s="22" t="str">
        <f aca="false">IF($C802="","",IFERROR(INDEX(Asset_Register!$Q$5:$Q$1000,MATCH($C802,Asset_Register!$A$5:$A$1000,0)),"Not in register"))</f>
        <v/>
      </c>
      <c r="H802" s="19"/>
      <c r="I802" s="19"/>
      <c r="J802" s="6"/>
      <c r="K802" s="19"/>
      <c r="L802" s="19"/>
      <c r="M802" s="19"/>
      <c r="N802" s="19"/>
      <c r="O802" s="19"/>
      <c r="P802" s="19"/>
      <c r="Q802" s="22" t="str">
        <f aca="false">IF($C802="","",IF($P802&lt;&gt;"",$P802,IF(AND(ISNUMBER($K802),ISNUMBER($M802),ISNUMBER($N802)),IF($O802="Lower is worse",IF($K802&lt;=$N802,"Danger",IF($K802&lt;=$M802,"Alert","OK")),IF($K802&gt;=$N802,"Danger",IF($K802&gt;=$M802,"Alert","OK"))),"Not set")))</f>
        <v/>
      </c>
      <c r="R802" s="22" t="str">
        <f aca="false">IF(OR($Q802="",$Q802="Not set"),"",MATCH($Q802,Lists!$F$2:$F$4,0)-1)</f>
        <v/>
      </c>
      <c r="S802" s="6"/>
      <c r="T802" s="6"/>
      <c r="U802" s="22" t="str">
        <f aca="false">IF(OR($Q802="",$Q802="OK",$Q802="Not set",NOT(ISNUMBER($G802))),"",ROUND($G802*IF($Q802="Danger",Lists!$M$15,Lists!$M$16),0))</f>
        <v/>
      </c>
      <c r="V802" s="22" t="str">
        <f aca="false">IF($U802="","",IF(OR($Q802="Danger",$U802&gt;=Lists!$M$10),"P1",IF($U802&gt;=Lists!$M$11,"P2","P3")))</f>
        <v/>
      </c>
      <c r="W802" s="24" t="str">
        <f aca="false">IF(OR($V802="",$B802=""),"",$B802+INDEX(Lists!$N$10:$N$12,MATCH($V802,Lists!$L$10:$L$12,0)))</f>
        <v/>
      </c>
      <c r="X802" s="19"/>
      <c r="Y802" s="19"/>
      <c r="Z802" s="19"/>
      <c r="AA802" s="21"/>
      <c r="AB802" s="19"/>
      <c r="AC802" s="22" t="str">
        <f aca="true">IF(OR($U802="",$B802=""),"",IF($AA802&lt;&gt;"",$AA802-$B802,TODAY()-$B802))</f>
        <v/>
      </c>
      <c r="AD802" s="22" t="str">
        <f aca="true">IF($W802="","",IF($Y802="Closed",IF($AA802="","Closed",IF($AA802&lt;=$W802,"Closed on time","Closed late")),IF(TODAY()&gt;$W802,"Overdue","Within time")))</f>
        <v/>
      </c>
      <c r="AE802" s="6"/>
      <c r="AF802" s="19"/>
      <c r="AG802" s="19"/>
      <c r="AH802" s="19"/>
      <c r="AI802" s="19"/>
      <c r="AJ802" s="19"/>
    </row>
    <row r="803" customFormat="false" ht="15" hidden="false" customHeight="false" outlineLevel="0" collapsed="false">
      <c r="A803" s="22" t="str">
        <f aca="false">IF($C803="","","R"&amp;TEXT(ROW()-4,"00000"))</f>
        <v/>
      </c>
      <c r="B803" s="21"/>
      <c r="C803" s="19"/>
      <c r="D803" s="22" t="str">
        <f aca="false">IF($C803="","",IFERROR(INDEX(Asset_Register!$C$5:$C$1000,MATCH($C803,Asset_Register!$A$5:$A$1000,0)),"Not in register"))</f>
        <v/>
      </c>
      <c r="E803" s="22" t="str">
        <f aca="false">IF($C803="","",IFERROR(INDEX(Asset_Register!$D$5:$D$1000,MATCH($C803,Asset_Register!$A$5:$A$1000,0)),"Not in register"))</f>
        <v/>
      </c>
      <c r="F803" s="22" t="str">
        <f aca="false">IF($C803="","",IFERROR(INDEX(Asset_Register!$R$5:$R$1000,MATCH($C803,Asset_Register!$A$5:$A$1000,0)),"Not in register"))</f>
        <v/>
      </c>
      <c r="G803" s="22" t="str">
        <f aca="false">IF($C803="","",IFERROR(INDEX(Asset_Register!$Q$5:$Q$1000,MATCH($C803,Asset_Register!$A$5:$A$1000,0)),"Not in register"))</f>
        <v/>
      </c>
      <c r="H803" s="19"/>
      <c r="I803" s="19"/>
      <c r="J803" s="6"/>
      <c r="K803" s="19"/>
      <c r="L803" s="19"/>
      <c r="M803" s="19"/>
      <c r="N803" s="19"/>
      <c r="O803" s="19"/>
      <c r="P803" s="19"/>
      <c r="Q803" s="22" t="str">
        <f aca="false">IF($C803="","",IF($P803&lt;&gt;"",$P803,IF(AND(ISNUMBER($K803),ISNUMBER($M803),ISNUMBER($N803)),IF($O803="Lower is worse",IF($K803&lt;=$N803,"Danger",IF($K803&lt;=$M803,"Alert","OK")),IF($K803&gt;=$N803,"Danger",IF($K803&gt;=$M803,"Alert","OK"))),"Not set")))</f>
        <v/>
      </c>
      <c r="R803" s="22" t="str">
        <f aca="false">IF(OR($Q803="",$Q803="Not set"),"",MATCH($Q803,Lists!$F$2:$F$4,0)-1)</f>
        <v/>
      </c>
      <c r="S803" s="6"/>
      <c r="T803" s="6"/>
      <c r="U803" s="22" t="str">
        <f aca="false">IF(OR($Q803="",$Q803="OK",$Q803="Not set",NOT(ISNUMBER($G803))),"",ROUND($G803*IF($Q803="Danger",Lists!$M$15,Lists!$M$16),0))</f>
        <v/>
      </c>
      <c r="V803" s="22" t="str">
        <f aca="false">IF($U803="","",IF(OR($Q803="Danger",$U803&gt;=Lists!$M$10),"P1",IF($U803&gt;=Lists!$M$11,"P2","P3")))</f>
        <v/>
      </c>
      <c r="W803" s="24" t="str">
        <f aca="false">IF(OR($V803="",$B803=""),"",$B803+INDEX(Lists!$N$10:$N$12,MATCH($V803,Lists!$L$10:$L$12,0)))</f>
        <v/>
      </c>
      <c r="X803" s="19"/>
      <c r="Y803" s="19"/>
      <c r="Z803" s="19"/>
      <c r="AA803" s="21"/>
      <c r="AB803" s="19"/>
      <c r="AC803" s="22" t="str">
        <f aca="true">IF(OR($U803="",$B803=""),"",IF($AA803&lt;&gt;"",$AA803-$B803,TODAY()-$B803))</f>
        <v/>
      </c>
      <c r="AD803" s="22" t="str">
        <f aca="true">IF($W803="","",IF($Y803="Closed",IF($AA803="","Closed",IF($AA803&lt;=$W803,"Closed on time","Closed late")),IF(TODAY()&gt;$W803,"Overdue","Within time")))</f>
        <v/>
      </c>
      <c r="AE803" s="6"/>
      <c r="AF803" s="19"/>
      <c r="AG803" s="19"/>
      <c r="AH803" s="19"/>
      <c r="AI803" s="19"/>
      <c r="AJ803" s="19"/>
    </row>
    <row r="804" customFormat="false" ht="15" hidden="false" customHeight="false" outlineLevel="0" collapsed="false">
      <c r="A804" s="22" t="str">
        <f aca="false">IF($C804="","","R"&amp;TEXT(ROW()-4,"00000"))</f>
        <v/>
      </c>
      <c r="B804" s="21"/>
      <c r="C804" s="19"/>
      <c r="D804" s="22" t="str">
        <f aca="false">IF($C804="","",IFERROR(INDEX(Asset_Register!$C$5:$C$1000,MATCH($C804,Asset_Register!$A$5:$A$1000,0)),"Not in register"))</f>
        <v/>
      </c>
      <c r="E804" s="22" t="str">
        <f aca="false">IF($C804="","",IFERROR(INDEX(Asset_Register!$D$5:$D$1000,MATCH($C804,Asset_Register!$A$5:$A$1000,0)),"Not in register"))</f>
        <v/>
      </c>
      <c r="F804" s="22" t="str">
        <f aca="false">IF($C804="","",IFERROR(INDEX(Asset_Register!$R$5:$R$1000,MATCH($C804,Asset_Register!$A$5:$A$1000,0)),"Not in register"))</f>
        <v/>
      </c>
      <c r="G804" s="22" t="str">
        <f aca="false">IF($C804="","",IFERROR(INDEX(Asset_Register!$Q$5:$Q$1000,MATCH($C804,Asset_Register!$A$5:$A$1000,0)),"Not in register"))</f>
        <v/>
      </c>
      <c r="H804" s="19"/>
      <c r="I804" s="19"/>
      <c r="J804" s="6"/>
      <c r="K804" s="19"/>
      <c r="L804" s="19"/>
      <c r="M804" s="19"/>
      <c r="N804" s="19"/>
      <c r="O804" s="19"/>
      <c r="P804" s="19"/>
      <c r="Q804" s="22" t="str">
        <f aca="false">IF($C804="","",IF($P804&lt;&gt;"",$P804,IF(AND(ISNUMBER($K804),ISNUMBER($M804),ISNUMBER($N804)),IF($O804="Lower is worse",IF($K804&lt;=$N804,"Danger",IF($K804&lt;=$M804,"Alert","OK")),IF($K804&gt;=$N804,"Danger",IF($K804&gt;=$M804,"Alert","OK"))),"Not set")))</f>
        <v/>
      </c>
      <c r="R804" s="22" t="str">
        <f aca="false">IF(OR($Q804="",$Q804="Not set"),"",MATCH($Q804,Lists!$F$2:$F$4,0)-1)</f>
        <v/>
      </c>
      <c r="S804" s="6"/>
      <c r="T804" s="6"/>
      <c r="U804" s="22" t="str">
        <f aca="false">IF(OR($Q804="",$Q804="OK",$Q804="Not set",NOT(ISNUMBER($G804))),"",ROUND($G804*IF($Q804="Danger",Lists!$M$15,Lists!$M$16),0))</f>
        <v/>
      </c>
      <c r="V804" s="22" t="str">
        <f aca="false">IF($U804="","",IF(OR($Q804="Danger",$U804&gt;=Lists!$M$10),"P1",IF($U804&gt;=Lists!$M$11,"P2","P3")))</f>
        <v/>
      </c>
      <c r="W804" s="24" t="str">
        <f aca="false">IF(OR($V804="",$B804=""),"",$B804+INDEX(Lists!$N$10:$N$12,MATCH($V804,Lists!$L$10:$L$12,0)))</f>
        <v/>
      </c>
      <c r="X804" s="19"/>
      <c r="Y804" s="19"/>
      <c r="Z804" s="19"/>
      <c r="AA804" s="21"/>
      <c r="AB804" s="19"/>
      <c r="AC804" s="22" t="str">
        <f aca="true">IF(OR($U804="",$B804=""),"",IF($AA804&lt;&gt;"",$AA804-$B804,TODAY()-$B804))</f>
        <v/>
      </c>
      <c r="AD804" s="22" t="str">
        <f aca="true">IF($W804="","",IF($Y804="Closed",IF($AA804="","Closed",IF($AA804&lt;=$W804,"Closed on time","Closed late")),IF(TODAY()&gt;$W804,"Overdue","Within time")))</f>
        <v/>
      </c>
      <c r="AE804" s="6"/>
      <c r="AF804" s="19"/>
      <c r="AG804" s="19"/>
      <c r="AH804" s="19"/>
      <c r="AI804" s="19"/>
      <c r="AJ804" s="19"/>
    </row>
    <row r="805" customFormat="false" ht="15" hidden="false" customHeight="false" outlineLevel="0" collapsed="false">
      <c r="A805" s="22" t="str">
        <f aca="false">IF($C805="","","R"&amp;TEXT(ROW()-4,"00000"))</f>
        <v/>
      </c>
      <c r="B805" s="21"/>
      <c r="C805" s="19"/>
      <c r="D805" s="22" t="str">
        <f aca="false">IF($C805="","",IFERROR(INDEX(Asset_Register!$C$5:$C$1000,MATCH($C805,Asset_Register!$A$5:$A$1000,0)),"Not in register"))</f>
        <v/>
      </c>
      <c r="E805" s="22" t="str">
        <f aca="false">IF($C805="","",IFERROR(INDEX(Asset_Register!$D$5:$D$1000,MATCH($C805,Asset_Register!$A$5:$A$1000,0)),"Not in register"))</f>
        <v/>
      </c>
      <c r="F805" s="22" t="str">
        <f aca="false">IF($C805="","",IFERROR(INDEX(Asset_Register!$R$5:$R$1000,MATCH($C805,Asset_Register!$A$5:$A$1000,0)),"Not in register"))</f>
        <v/>
      </c>
      <c r="G805" s="22" t="str">
        <f aca="false">IF($C805="","",IFERROR(INDEX(Asset_Register!$Q$5:$Q$1000,MATCH($C805,Asset_Register!$A$5:$A$1000,0)),"Not in register"))</f>
        <v/>
      </c>
      <c r="H805" s="19"/>
      <c r="I805" s="19"/>
      <c r="J805" s="6"/>
      <c r="K805" s="19"/>
      <c r="L805" s="19"/>
      <c r="M805" s="19"/>
      <c r="N805" s="19"/>
      <c r="O805" s="19"/>
      <c r="P805" s="19"/>
      <c r="Q805" s="22" t="str">
        <f aca="false">IF($C805="","",IF($P805&lt;&gt;"",$P805,IF(AND(ISNUMBER($K805),ISNUMBER($M805),ISNUMBER($N805)),IF($O805="Lower is worse",IF($K805&lt;=$N805,"Danger",IF($K805&lt;=$M805,"Alert","OK")),IF($K805&gt;=$N805,"Danger",IF($K805&gt;=$M805,"Alert","OK"))),"Not set")))</f>
        <v/>
      </c>
      <c r="R805" s="22" t="str">
        <f aca="false">IF(OR($Q805="",$Q805="Not set"),"",MATCH($Q805,Lists!$F$2:$F$4,0)-1)</f>
        <v/>
      </c>
      <c r="S805" s="6"/>
      <c r="T805" s="6"/>
      <c r="U805" s="22" t="str">
        <f aca="false">IF(OR($Q805="",$Q805="OK",$Q805="Not set",NOT(ISNUMBER($G805))),"",ROUND($G805*IF($Q805="Danger",Lists!$M$15,Lists!$M$16),0))</f>
        <v/>
      </c>
      <c r="V805" s="22" t="str">
        <f aca="false">IF($U805="","",IF(OR($Q805="Danger",$U805&gt;=Lists!$M$10),"P1",IF($U805&gt;=Lists!$M$11,"P2","P3")))</f>
        <v/>
      </c>
      <c r="W805" s="24" t="str">
        <f aca="false">IF(OR($V805="",$B805=""),"",$B805+INDEX(Lists!$N$10:$N$12,MATCH($V805,Lists!$L$10:$L$12,0)))</f>
        <v/>
      </c>
      <c r="X805" s="19"/>
      <c r="Y805" s="19"/>
      <c r="Z805" s="19"/>
      <c r="AA805" s="21"/>
      <c r="AB805" s="19"/>
      <c r="AC805" s="22" t="str">
        <f aca="true">IF(OR($U805="",$B805=""),"",IF($AA805&lt;&gt;"",$AA805-$B805,TODAY()-$B805))</f>
        <v/>
      </c>
      <c r="AD805" s="22" t="str">
        <f aca="true">IF($W805="","",IF($Y805="Closed",IF($AA805="","Closed",IF($AA805&lt;=$W805,"Closed on time","Closed late")),IF(TODAY()&gt;$W805,"Overdue","Within time")))</f>
        <v/>
      </c>
      <c r="AE805" s="6"/>
      <c r="AF805" s="19"/>
      <c r="AG805" s="19"/>
      <c r="AH805" s="19"/>
      <c r="AI805" s="19"/>
      <c r="AJ805" s="19"/>
    </row>
    <row r="806" customFormat="false" ht="15" hidden="false" customHeight="false" outlineLevel="0" collapsed="false">
      <c r="A806" s="22" t="str">
        <f aca="false">IF($C806="","","R"&amp;TEXT(ROW()-4,"00000"))</f>
        <v/>
      </c>
      <c r="B806" s="21"/>
      <c r="C806" s="19"/>
      <c r="D806" s="22" t="str">
        <f aca="false">IF($C806="","",IFERROR(INDEX(Asset_Register!$C$5:$C$1000,MATCH($C806,Asset_Register!$A$5:$A$1000,0)),"Not in register"))</f>
        <v/>
      </c>
      <c r="E806" s="22" t="str">
        <f aca="false">IF($C806="","",IFERROR(INDEX(Asset_Register!$D$5:$D$1000,MATCH($C806,Asset_Register!$A$5:$A$1000,0)),"Not in register"))</f>
        <v/>
      </c>
      <c r="F806" s="22" t="str">
        <f aca="false">IF($C806="","",IFERROR(INDEX(Asset_Register!$R$5:$R$1000,MATCH($C806,Asset_Register!$A$5:$A$1000,0)),"Not in register"))</f>
        <v/>
      </c>
      <c r="G806" s="22" t="str">
        <f aca="false">IF($C806="","",IFERROR(INDEX(Asset_Register!$Q$5:$Q$1000,MATCH($C806,Asset_Register!$A$5:$A$1000,0)),"Not in register"))</f>
        <v/>
      </c>
      <c r="H806" s="19"/>
      <c r="I806" s="19"/>
      <c r="J806" s="6"/>
      <c r="K806" s="19"/>
      <c r="L806" s="19"/>
      <c r="M806" s="19"/>
      <c r="N806" s="19"/>
      <c r="O806" s="19"/>
      <c r="P806" s="19"/>
      <c r="Q806" s="22" t="str">
        <f aca="false">IF($C806="","",IF($P806&lt;&gt;"",$P806,IF(AND(ISNUMBER($K806),ISNUMBER($M806),ISNUMBER($N806)),IF($O806="Lower is worse",IF($K806&lt;=$N806,"Danger",IF($K806&lt;=$M806,"Alert","OK")),IF($K806&gt;=$N806,"Danger",IF($K806&gt;=$M806,"Alert","OK"))),"Not set")))</f>
        <v/>
      </c>
      <c r="R806" s="22" t="str">
        <f aca="false">IF(OR($Q806="",$Q806="Not set"),"",MATCH($Q806,Lists!$F$2:$F$4,0)-1)</f>
        <v/>
      </c>
      <c r="S806" s="6"/>
      <c r="T806" s="6"/>
      <c r="U806" s="22" t="str">
        <f aca="false">IF(OR($Q806="",$Q806="OK",$Q806="Not set",NOT(ISNUMBER($G806))),"",ROUND($G806*IF($Q806="Danger",Lists!$M$15,Lists!$M$16),0))</f>
        <v/>
      </c>
      <c r="V806" s="22" t="str">
        <f aca="false">IF($U806="","",IF(OR($Q806="Danger",$U806&gt;=Lists!$M$10),"P1",IF($U806&gt;=Lists!$M$11,"P2","P3")))</f>
        <v/>
      </c>
      <c r="W806" s="24" t="str">
        <f aca="false">IF(OR($V806="",$B806=""),"",$B806+INDEX(Lists!$N$10:$N$12,MATCH($V806,Lists!$L$10:$L$12,0)))</f>
        <v/>
      </c>
      <c r="X806" s="19"/>
      <c r="Y806" s="19"/>
      <c r="Z806" s="19"/>
      <c r="AA806" s="21"/>
      <c r="AB806" s="19"/>
      <c r="AC806" s="22" t="str">
        <f aca="true">IF(OR($U806="",$B806=""),"",IF($AA806&lt;&gt;"",$AA806-$B806,TODAY()-$B806))</f>
        <v/>
      </c>
      <c r="AD806" s="22" t="str">
        <f aca="true">IF($W806="","",IF($Y806="Closed",IF($AA806="","Closed",IF($AA806&lt;=$W806,"Closed on time","Closed late")),IF(TODAY()&gt;$W806,"Overdue","Within time")))</f>
        <v/>
      </c>
      <c r="AE806" s="6"/>
      <c r="AF806" s="19"/>
      <c r="AG806" s="19"/>
      <c r="AH806" s="19"/>
      <c r="AI806" s="19"/>
      <c r="AJ806" s="19"/>
    </row>
    <row r="807" customFormat="false" ht="15" hidden="false" customHeight="false" outlineLevel="0" collapsed="false">
      <c r="A807" s="22" t="str">
        <f aca="false">IF($C807="","","R"&amp;TEXT(ROW()-4,"00000"))</f>
        <v/>
      </c>
      <c r="B807" s="21"/>
      <c r="C807" s="19"/>
      <c r="D807" s="22" t="str">
        <f aca="false">IF($C807="","",IFERROR(INDEX(Asset_Register!$C$5:$C$1000,MATCH($C807,Asset_Register!$A$5:$A$1000,0)),"Not in register"))</f>
        <v/>
      </c>
      <c r="E807" s="22" t="str">
        <f aca="false">IF($C807="","",IFERROR(INDEX(Asset_Register!$D$5:$D$1000,MATCH($C807,Asset_Register!$A$5:$A$1000,0)),"Not in register"))</f>
        <v/>
      </c>
      <c r="F807" s="22" t="str">
        <f aca="false">IF($C807="","",IFERROR(INDEX(Asset_Register!$R$5:$R$1000,MATCH($C807,Asset_Register!$A$5:$A$1000,0)),"Not in register"))</f>
        <v/>
      </c>
      <c r="G807" s="22" t="str">
        <f aca="false">IF($C807="","",IFERROR(INDEX(Asset_Register!$Q$5:$Q$1000,MATCH($C807,Asset_Register!$A$5:$A$1000,0)),"Not in register"))</f>
        <v/>
      </c>
      <c r="H807" s="19"/>
      <c r="I807" s="19"/>
      <c r="J807" s="6"/>
      <c r="K807" s="19"/>
      <c r="L807" s="19"/>
      <c r="M807" s="19"/>
      <c r="N807" s="19"/>
      <c r="O807" s="19"/>
      <c r="P807" s="19"/>
      <c r="Q807" s="22" t="str">
        <f aca="false">IF($C807="","",IF($P807&lt;&gt;"",$P807,IF(AND(ISNUMBER($K807),ISNUMBER($M807),ISNUMBER($N807)),IF($O807="Lower is worse",IF($K807&lt;=$N807,"Danger",IF($K807&lt;=$M807,"Alert","OK")),IF($K807&gt;=$N807,"Danger",IF($K807&gt;=$M807,"Alert","OK"))),"Not set")))</f>
        <v/>
      </c>
      <c r="R807" s="22" t="str">
        <f aca="false">IF(OR($Q807="",$Q807="Not set"),"",MATCH($Q807,Lists!$F$2:$F$4,0)-1)</f>
        <v/>
      </c>
      <c r="S807" s="6"/>
      <c r="T807" s="6"/>
      <c r="U807" s="22" t="str">
        <f aca="false">IF(OR($Q807="",$Q807="OK",$Q807="Not set",NOT(ISNUMBER($G807))),"",ROUND($G807*IF($Q807="Danger",Lists!$M$15,Lists!$M$16),0))</f>
        <v/>
      </c>
      <c r="V807" s="22" t="str">
        <f aca="false">IF($U807="","",IF(OR($Q807="Danger",$U807&gt;=Lists!$M$10),"P1",IF($U807&gt;=Lists!$M$11,"P2","P3")))</f>
        <v/>
      </c>
      <c r="W807" s="24" t="str">
        <f aca="false">IF(OR($V807="",$B807=""),"",$B807+INDEX(Lists!$N$10:$N$12,MATCH($V807,Lists!$L$10:$L$12,0)))</f>
        <v/>
      </c>
      <c r="X807" s="19"/>
      <c r="Y807" s="19"/>
      <c r="Z807" s="19"/>
      <c r="AA807" s="21"/>
      <c r="AB807" s="19"/>
      <c r="AC807" s="22" t="str">
        <f aca="true">IF(OR($U807="",$B807=""),"",IF($AA807&lt;&gt;"",$AA807-$B807,TODAY()-$B807))</f>
        <v/>
      </c>
      <c r="AD807" s="22" t="str">
        <f aca="true">IF($W807="","",IF($Y807="Closed",IF($AA807="","Closed",IF($AA807&lt;=$W807,"Closed on time","Closed late")),IF(TODAY()&gt;$W807,"Overdue","Within time")))</f>
        <v/>
      </c>
      <c r="AE807" s="6"/>
      <c r="AF807" s="19"/>
      <c r="AG807" s="19"/>
      <c r="AH807" s="19"/>
      <c r="AI807" s="19"/>
      <c r="AJ807" s="19"/>
    </row>
    <row r="808" customFormat="false" ht="15" hidden="false" customHeight="false" outlineLevel="0" collapsed="false">
      <c r="A808" s="22" t="str">
        <f aca="false">IF($C808="","","R"&amp;TEXT(ROW()-4,"00000"))</f>
        <v/>
      </c>
      <c r="B808" s="21"/>
      <c r="C808" s="19"/>
      <c r="D808" s="22" t="str">
        <f aca="false">IF($C808="","",IFERROR(INDEX(Asset_Register!$C$5:$C$1000,MATCH($C808,Asset_Register!$A$5:$A$1000,0)),"Not in register"))</f>
        <v/>
      </c>
      <c r="E808" s="22" t="str">
        <f aca="false">IF($C808="","",IFERROR(INDEX(Asset_Register!$D$5:$D$1000,MATCH($C808,Asset_Register!$A$5:$A$1000,0)),"Not in register"))</f>
        <v/>
      </c>
      <c r="F808" s="22" t="str">
        <f aca="false">IF($C808="","",IFERROR(INDEX(Asset_Register!$R$5:$R$1000,MATCH($C808,Asset_Register!$A$5:$A$1000,0)),"Not in register"))</f>
        <v/>
      </c>
      <c r="G808" s="22" t="str">
        <f aca="false">IF($C808="","",IFERROR(INDEX(Asset_Register!$Q$5:$Q$1000,MATCH($C808,Asset_Register!$A$5:$A$1000,0)),"Not in register"))</f>
        <v/>
      </c>
      <c r="H808" s="19"/>
      <c r="I808" s="19"/>
      <c r="J808" s="6"/>
      <c r="K808" s="19"/>
      <c r="L808" s="19"/>
      <c r="M808" s="19"/>
      <c r="N808" s="19"/>
      <c r="O808" s="19"/>
      <c r="P808" s="19"/>
      <c r="Q808" s="22" t="str">
        <f aca="false">IF($C808="","",IF($P808&lt;&gt;"",$P808,IF(AND(ISNUMBER($K808),ISNUMBER($M808),ISNUMBER($N808)),IF($O808="Lower is worse",IF($K808&lt;=$N808,"Danger",IF($K808&lt;=$M808,"Alert","OK")),IF($K808&gt;=$N808,"Danger",IF($K808&gt;=$M808,"Alert","OK"))),"Not set")))</f>
        <v/>
      </c>
      <c r="R808" s="22" t="str">
        <f aca="false">IF(OR($Q808="",$Q808="Not set"),"",MATCH($Q808,Lists!$F$2:$F$4,0)-1)</f>
        <v/>
      </c>
      <c r="S808" s="6"/>
      <c r="T808" s="6"/>
      <c r="U808" s="22" t="str">
        <f aca="false">IF(OR($Q808="",$Q808="OK",$Q808="Not set",NOT(ISNUMBER($G808))),"",ROUND($G808*IF($Q808="Danger",Lists!$M$15,Lists!$M$16),0))</f>
        <v/>
      </c>
      <c r="V808" s="22" t="str">
        <f aca="false">IF($U808="","",IF(OR($Q808="Danger",$U808&gt;=Lists!$M$10),"P1",IF($U808&gt;=Lists!$M$11,"P2","P3")))</f>
        <v/>
      </c>
      <c r="W808" s="24" t="str">
        <f aca="false">IF(OR($V808="",$B808=""),"",$B808+INDEX(Lists!$N$10:$N$12,MATCH($V808,Lists!$L$10:$L$12,0)))</f>
        <v/>
      </c>
      <c r="X808" s="19"/>
      <c r="Y808" s="19"/>
      <c r="Z808" s="19"/>
      <c r="AA808" s="21"/>
      <c r="AB808" s="19"/>
      <c r="AC808" s="22" t="str">
        <f aca="true">IF(OR($U808="",$B808=""),"",IF($AA808&lt;&gt;"",$AA808-$B808,TODAY()-$B808))</f>
        <v/>
      </c>
      <c r="AD808" s="22" t="str">
        <f aca="true">IF($W808="","",IF($Y808="Closed",IF($AA808="","Closed",IF($AA808&lt;=$W808,"Closed on time","Closed late")),IF(TODAY()&gt;$W808,"Overdue","Within time")))</f>
        <v/>
      </c>
      <c r="AE808" s="6"/>
      <c r="AF808" s="19"/>
      <c r="AG808" s="19"/>
      <c r="AH808" s="19"/>
      <c r="AI808" s="19"/>
      <c r="AJ808" s="19"/>
    </row>
    <row r="809" customFormat="false" ht="15" hidden="false" customHeight="false" outlineLevel="0" collapsed="false">
      <c r="A809" s="22" t="str">
        <f aca="false">IF($C809="","","R"&amp;TEXT(ROW()-4,"00000"))</f>
        <v/>
      </c>
      <c r="B809" s="21"/>
      <c r="C809" s="19"/>
      <c r="D809" s="22" t="str">
        <f aca="false">IF($C809="","",IFERROR(INDEX(Asset_Register!$C$5:$C$1000,MATCH($C809,Asset_Register!$A$5:$A$1000,0)),"Not in register"))</f>
        <v/>
      </c>
      <c r="E809" s="22" t="str">
        <f aca="false">IF($C809="","",IFERROR(INDEX(Asset_Register!$D$5:$D$1000,MATCH($C809,Asset_Register!$A$5:$A$1000,0)),"Not in register"))</f>
        <v/>
      </c>
      <c r="F809" s="22" t="str">
        <f aca="false">IF($C809="","",IFERROR(INDEX(Asset_Register!$R$5:$R$1000,MATCH($C809,Asset_Register!$A$5:$A$1000,0)),"Not in register"))</f>
        <v/>
      </c>
      <c r="G809" s="22" t="str">
        <f aca="false">IF($C809="","",IFERROR(INDEX(Asset_Register!$Q$5:$Q$1000,MATCH($C809,Asset_Register!$A$5:$A$1000,0)),"Not in register"))</f>
        <v/>
      </c>
      <c r="H809" s="19"/>
      <c r="I809" s="19"/>
      <c r="J809" s="6"/>
      <c r="K809" s="19"/>
      <c r="L809" s="19"/>
      <c r="M809" s="19"/>
      <c r="N809" s="19"/>
      <c r="O809" s="19"/>
      <c r="P809" s="19"/>
      <c r="Q809" s="22" t="str">
        <f aca="false">IF($C809="","",IF($P809&lt;&gt;"",$P809,IF(AND(ISNUMBER($K809),ISNUMBER($M809),ISNUMBER($N809)),IF($O809="Lower is worse",IF($K809&lt;=$N809,"Danger",IF($K809&lt;=$M809,"Alert","OK")),IF($K809&gt;=$N809,"Danger",IF($K809&gt;=$M809,"Alert","OK"))),"Not set")))</f>
        <v/>
      </c>
      <c r="R809" s="22" t="str">
        <f aca="false">IF(OR($Q809="",$Q809="Not set"),"",MATCH($Q809,Lists!$F$2:$F$4,0)-1)</f>
        <v/>
      </c>
      <c r="S809" s="6"/>
      <c r="T809" s="6"/>
      <c r="U809" s="22" t="str">
        <f aca="false">IF(OR($Q809="",$Q809="OK",$Q809="Not set",NOT(ISNUMBER($G809))),"",ROUND($G809*IF($Q809="Danger",Lists!$M$15,Lists!$M$16),0))</f>
        <v/>
      </c>
      <c r="V809" s="22" t="str">
        <f aca="false">IF($U809="","",IF(OR($Q809="Danger",$U809&gt;=Lists!$M$10),"P1",IF($U809&gt;=Lists!$M$11,"P2","P3")))</f>
        <v/>
      </c>
      <c r="W809" s="24" t="str">
        <f aca="false">IF(OR($V809="",$B809=""),"",$B809+INDEX(Lists!$N$10:$N$12,MATCH($V809,Lists!$L$10:$L$12,0)))</f>
        <v/>
      </c>
      <c r="X809" s="19"/>
      <c r="Y809" s="19"/>
      <c r="Z809" s="19"/>
      <c r="AA809" s="21"/>
      <c r="AB809" s="19"/>
      <c r="AC809" s="22" t="str">
        <f aca="true">IF(OR($U809="",$B809=""),"",IF($AA809&lt;&gt;"",$AA809-$B809,TODAY()-$B809))</f>
        <v/>
      </c>
      <c r="AD809" s="22" t="str">
        <f aca="true">IF($W809="","",IF($Y809="Closed",IF($AA809="","Closed",IF($AA809&lt;=$W809,"Closed on time","Closed late")),IF(TODAY()&gt;$W809,"Overdue","Within time")))</f>
        <v/>
      </c>
      <c r="AE809" s="6"/>
      <c r="AF809" s="19"/>
      <c r="AG809" s="19"/>
      <c r="AH809" s="19"/>
      <c r="AI809" s="19"/>
      <c r="AJ809" s="19"/>
    </row>
    <row r="810" customFormat="false" ht="15" hidden="false" customHeight="false" outlineLevel="0" collapsed="false">
      <c r="A810" s="22" t="str">
        <f aca="false">IF($C810="","","R"&amp;TEXT(ROW()-4,"00000"))</f>
        <v/>
      </c>
      <c r="B810" s="21"/>
      <c r="C810" s="19"/>
      <c r="D810" s="22" t="str">
        <f aca="false">IF($C810="","",IFERROR(INDEX(Asset_Register!$C$5:$C$1000,MATCH($C810,Asset_Register!$A$5:$A$1000,0)),"Not in register"))</f>
        <v/>
      </c>
      <c r="E810" s="22" t="str">
        <f aca="false">IF($C810="","",IFERROR(INDEX(Asset_Register!$D$5:$D$1000,MATCH($C810,Asset_Register!$A$5:$A$1000,0)),"Not in register"))</f>
        <v/>
      </c>
      <c r="F810" s="22" t="str">
        <f aca="false">IF($C810="","",IFERROR(INDEX(Asset_Register!$R$5:$R$1000,MATCH($C810,Asset_Register!$A$5:$A$1000,0)),"Not in register"))</f>
        <v/>
      </c>
      <c r="G810" s="22" t="str">
        <f aca="false">IF($C810="","",IFERROR(INDEX(Asset_Register!$Q$5:$Q$1000,MATCH($C810,Asset_Register!$A$5:$A$1000,0)),"Not in register"))</f>
        <v/>
      </c>
      <c r="H810" s="19"/>
      <c r="I810" s="19"/>
      <c r="J810" s="6"/>
      <c r="K810" s="19"/>
      <c r="L810" s="19"/>
      <c r="M810" s="19"/>
      <c r="N810" s="19"/>
      <c r="O810" s="19"/>
      <c r="P810" s="19"/>
      <c r="Q810" s="22" t="str">
        <f aca="false">IF($C810="","",IF($P810&lt;&gt;"",$P810,IF(AND(ISNUMBER($K810),ISNUMBER($M810),ISNUMBER($N810)),IF($O810="Lower is worse",IF($K810&lt;=$N810,"Danger",IF($K810&lt;=$M810,"Alert","OK")),IF($K810&gt;=$N810,"Danger",IF($K810&gt;=$M810,"Alert","OK"))),"Not set")))</f>
        <v/>
      </c>
      <c r="R810" s="22" t="str">
        <f aca="false">IF(OR($Q810="",$Q810="Not set"),"",MATCH($Q810,Lists!$F$2:$F$4,0)-1)</f>
        <v/>
      </c>
      <c r="S810" s="6"/>
      <c r="T810" s="6"/>
      <c r="U810" s="22" t="str">
        <f aca="false">IF(OR($Q810="",$Q810="OK",$Q810="Not set",NOT(ISNUMBER($G810))),"",ROUND($G810*IF($Q810="Danger",Lists!$M$15,Lists!$M$16),0))</f>
        <v/>
      </c>
      <c r="V810" s="22" t="str">
        <f aca="false">IF($U810="","",IF(OR($Q810="Danger",$U810&gt;=Lists!$M$10),"P1",IF($U810&gt;=Lists!$M$11,"P2","P3")))</f>
        <v/>
      </c>
      <c r="W810" s="24" t="str">
        <f aca="false">IF(OR($V810="",$B810=""),"",$B810+INDEX(Lists!$N$10:$N$12,MATCH($V810,Lists!$L$10:$L$12,0)))</f>
        <v/>
      </c>
      <c r="X810" s="19"/>
      <c r="Y810" s="19"/>
      <c r="Z810" s="19"/>
      <c r="AA810" s="21"/>
      <c r="AB810" s="19"/>
      <c r="AC810" s="22" t="str">
        <f aca="true">IF(OR($U810="",$B810=""),"",IF($AA810&lt;&gt;"",$AA810-$B810,TODAY()-$B810))</f>
        <v/>
      </c>
      <c r="AD810" s="22" t="str">
        <f aca="true">IF($W810="","",IF($Y810="Closed",IF($AA810="","Closed",IF($AA810&lt;=$W810,"Closed on time","Closed late")),IF(TODAY()&gt;$W810,"Overdue","Within time")))</f>
        <v/>
      </c>
      <c r="AE810" s="6"/>
      <c r="AF810" s="19"/>
      <c r="AG810" s="19"/>
      <c r="AH810" s="19"/>
      <c r="AI810" s="19"/>
      <c r="AJ810" s="19"/>
    </row>
    <row r="811" customFormat="false" ht="15" hidden="false" customHeight="false" outlineLevel="0" collapsed="false">
      <c r="A811" s="22" t="str">
        <f aca="false">IF($C811="","","R"&amp;TEXT(ROW()-4,"00000"))</f>
        <v/>
      </c>
      <c r="B811" s="21"/>
      <c r="C811" s="19"/>
      <c r="D811" s="22" t="str">
        <f aca="false">IF($C811="","",IFERROR(INDEX(Asset_Register!$C$5:$C$1000,MATCH($C811,Asset_Register!$A$5:$A$1000,0)),"Not in register"))</f>
        <v/>
      </c>
      <c r="E811" s="22" t="str">
        <f aca="false">IF($C811="","",IFERROR(INDEX(Asset_Register!$D$5:$D$1000,MATCH($C811,Asset_Register!$A$5:$A$1000,0)),"Not in register"))</f>
        <v/>
      </c>
      <c r="F811" s="22" t="str">
        <f aca="false">IF($C811="","",IFERROR(INDEX(Asset_Register!$R$5:$R$1000,MATCH($C811,Asset_Register!$A$5:$A$1000,0)),"Not in register"))</f>
        <v/>
      </c>
      <c r="G811" s="22" t="str">
        <f aca="false">IF($C811="","",IFERROR(INDEX(Asset_Register!$Q$5:$Q$1000,MATCH($C811,Asset_Register!$A$5:$A$1000,0)),"Not in register"))</f>
        <v/>
      </c>
      <c r="H811" s="19"/>
      <c r="I811" s="19"/>
      <c r="J811" s="6"/>
      <c r="K811" s="19"/>
      <c r="L811" s="19"/>
      <c r="M811" s="19"/>
      <c r="N811" s="19"/>
      <c r="O811" s="19"/>
      <c r="P811" s="19"/>
      <c r="Q811" s="22" t="str">
        <f aca="false">IF($C811="","",IF($P811&lt;&gt;"",$P811,IF(AND(ISNUMBER($K811),ISNUMBER($M811),ISNUMBER($N811)),IF($O811="Lower is worse",IF($K811&lt;=$N811,"Danger",IF($K811&lt;=$M811,"Alert","OK")),IF($K811&gt;=$N811,"Danger",IF($K811&gt;=$M811,"Alert","OK"))),"Not set")))</f>
        <v/>
      </c>
      <c r="R811" s="22" t="str">
        <f aca="false">IF(OR($Q811="",$Q811="Not set"),"",MATCH($Q811,Lists!$F$2:$F$4,0)-1)</f>
        <v/>
      </c>
      <c r="S811" s="6"/>
      <c r="T811" s="6"/>
      <c r="U811" s="22" t="str">
        <f aca="false">IF(OR($Q811="",$Q811="OK",$Q811="Not set",NOT(ISNUMBER($G811))),"",ROUND($G811*IF($Q811="Danger",Lists!$M$15,Lists!$M$16),0))</f>
        <v/>
      </c>
      <c r="V811" s="22" t="str">
        <f aca="false">IF($U811="","",IF(OR($Q811="Danger",$U811&gt;=Lists!$M$10),"P1",IF($U811&gt;=Lists!$M$11,"P2","P3")))</f>
        <v/>
      </c>
      <c r="W811" s="24" t="str">
        <f aca="false">IF(OR($V811="",$B811=""),"",$B811+INDEX(Lists!$N$10:$N$12,MATCH($V811,Lists!$L$10:$L$12,0)))</f>
        <v/>
      </c>
      <c r="X811" s="19"/>
      <c r="Y811" s="19"/>
      <c r="Z811" s="19"/>
      <c r="AA811" s="21"/>
      <c r="AB811" s="19"/>
      <c r="AC811" s="22" t="str">
        <f aca="true">IF(OR($U811="",$B811=""),"",IF($AA811&lt;&gt;"",$AA811-$B811,TODAY()-$B811))</f>
        <v/>
      </c>
      <c r="AD811" s="22" t="str">
        <f aca="true">IF($W811="","",IF($Y811="Closed",IF($AA811="","Closed",IF($AA811&lt;=$W811,"Closed on time","Closed late")),IF(TODAY()&gt;$W811,"Overdue","Within time")))</f>
        <v/>
      </c>
      <c r="AE811" s="6"/>
      <c r="AF811" s="19"/>
      <c r="AG811" s="19"/>
      <c r="AH811" s="19"/>
      <c r="AI811" s="19"/>
      <c r="AJ811" s="19"/>
    </row>
    <row r="812" customFormat="false" ht="15" hidden="false" customHeight="false" outlineLevel="0" collapsed="false">
      <c r="A812" s="22" t="str">
        <f aca="false">IF($C812="","","R"&amp;TEXT(ROW()-4,"00000"))</f>
        <v/>
      </c>
      <c r="B812" s="21"/>
      <c r="C812" s="19"/>
      <c r="D812" s="22" t="str">
        <f aca="false">IF($C812="","",IFERROR(INDEX(Asset_Register!$C$5:$C$1000,MATCH($C812,Asset_Register!$A$5:$A$1000,0)),"Not in register"))</f>
        <v/>
      </c>
      <c r="E812" s="22" t="str">
        <f aca="false">IF($C812="","",IFERROR(INDEX(Asset_Register!$D$5:$D$1000,MATCH($C812,Asset_Register!$A$5:$A$1000,0)),"Not in register"))</f>
        <v/>
      </c>
      <c r="F812" s="22" t="str">
        <f aca="false">IF($C812="","",IFERROR(INDEX(Asset_Register!$R$5:$R$1000,MATCH($C812,Asset_Register!$A$5:$A$1000,0)),"Not in register"))</f>
        <v/>
      </c>
      <c r="G812" s="22" t="str">
        <f aca="false">IF($C812="","",IFERROR(INDEX(Asset_Register!$Q$5:$Q$1000,MATCH($C812,Asset_Register!$A$5:$A$1000,0)),"Not in register"))</f>
        <v/>
      </c>
      <c r="H812" s="19"/>
      <c r="I812" s="19"/>
      <c r="J812" s="6"/>
      <c r="K812" s="19"/>
      <c r="L812" s="19"/>
      <c r="M812" s="19"/>
      <c r="N812" s="19"/>
      <c r="O812" s="19"/>
      <c r="P812" s="19"/>
      <c r="Q812" s="22" t="str">
        <f aca="false">IF($C812="","",IF($P812&lt;&gt;"",$P812,IF(AND(ISNUMBER($K812),ISNUMBER($M812),ISNUMBER($N812)),IF($O812="Lower is worse",IF($K812&lt;=$N812,"Danger",IF($K812&lt;=$M812,"Alert","OK")),IF($K812&gt;=$N812,"Danger",IF($K812&gt;=$M812,"Alert","OK"))),"Not set")))</f>
        <v/>
      </c>
      <c r="R812" s="22" t="str">
        <f aca="false">IF(OR($Q812="",$Q812="Not set"),"",MATCH($Q812,Lists!$F$2:$F$4,0)-1)</f>
        <v/>
      </c>
      <c r="S812" s="6"/>
      <c r="T812" s="6"/>
      <c r="U812" s="22" t="str">
        <f aca="false">IF(OR($Q812="",$Q812="OK",$Q812="Not set",NOT(ISNUMBER($G812))),"",ROUND($G812*IF($Q812="Danger",Lists!$M$15,Lists!$M$16),0))</f>
        <v/>
      </c>
      <c r="V812" s="22" t="str">
        <f aca="false">IF($U812="","",IF(OR($Q812="Danger",$U812&gt;=Lists!$M$10),"P1",IF($U812&gt;=Lists!$M$11,"P2","P3")))</f>
        <v/>
      </c>
      <c r="W812" s="24" t="str">
        <f aca="false">IF(OR($V812="",$B812=""),"",$B812+INDEX(Lists!$N$10:$N$12,MATCH($V812,Lists!$L$10:$L$12,0)))</f>
        <v/>
      </c>
      <c r="X812" s="19"/>
      <c r="Y812" s="19"/>
      <c r="Z812" s="19"/>
      <c r="AA812" s="21"/>
      <c r="AB812" s="19"/>
      <c r="AC812" s="22" t="str">
        <f aca="true">IF(OR($U812="",$B812=""),"",IF($AA812&lt;&gt;"",$AA812-$B812,TODAY()-$B812))</f>
        <v/>
      </c>
      <c r="AD812" s="22" t="str">
        <f aca="true">IF($W812="","",IF($Y812="Closed",IF($AA812="","Closed",IF($AA812&lt;=$W812,"Closed on time","Closed late")),IF(TODAY()&gt;$W812,"Overdue","Within time")))</f>
        <v/>
      </c>
      <c r="AE812" s="6"/>
      <c r="AF812" s="19"/>
      <c r="AG812" s="19"/>
      <c r="AH812" s="19"/>
      <c r="AI812" s="19"/>
      <c r="AJ812" s="19"/>
    </row>
    <row r="813" customFormat="false" ht="15" hidden="false" customHeight="false" outlineLevel="0" collapsed="false">
      <c r="A813" s="22" t="str">
        <f aca="false">IF($C813="","","R"&amp;TEXT(ROW()-4,"00000"))</f>
        <v/>
      </c>
      <c r="B813" s="21"/>
      <c r="C813" s="19"/>
      <c r="D813" s="22" t="str">
        <f aca="false">IF($C813="","",IFERROR(INDEX(Asset_Register!$C$5:$C$1000,MATCH($C813,Asset_Register!$A$5:$A$1000,0)),"Not in register"))</f>
        <v/>
      </c>
      <c r="E813" s="22" t="str">
        <f aca="false">IF($C813="","",IFERROR(INDEX(Asset_Register!$D$5:$D$1000,MATCH($C813,Asset_Register!$A$5:$A$1000,0)),"Not in register"))</f>
        <v/>
      </c>
      <c r="F813" s="22" t="str">
        <f aca="false">IF($C813="","",IFERROR(INDEX(Asset_Register!$R$5:$R$1000,MATCH($C813,Asset_Register!$A$5:$A$1000,0)),"Not in register"))</f>
        <v/>
      </c>
      <c r="G813" s="22" t="str">
        <f aca="false">IF($C813="","",IFERROR(INDEX(Asset_Register!$Q$5:$Q$1000,MATCH($C813,Asset_Register!$A$5:$A$1000,0)),"Not in register"))</f>
        <v/>
      </c>
      <c r="H813" s="19"/>
      <c r="I813" s="19"/>
      <c r="J813" s="6"/>
      <c r="K813" s="19"/>
      <c r="L813" s="19"/>
      <c r="M813" s="19"/>
      <c r="N813" s="19"/>
      <c r="O813" s="19"/>
      <c r="P813" s="19"/>
      <c r="Q813" s="22" t="str">
        <f aca="false">IF($C813="","",IF($P813&lt;&gt;"",$P813,IF(AND(ISNUMBER($K813),ISNUMBER($M813),ISNUMBER($N813)),IF($O813="Lower is worse",IF($K813&lt;=$N813,"Danger",IF($K813&lt;=$M813,"Alert","OK")),IF($K813&gt;=$N813,"Danger",IF($K813&gt;=$M813,"Alert","OK"))),"Not set")))</f>
        <v/>
      </c>
      <c r="R813" s="22" t="str">
        <f aca="false">IF(OR($Q813="",$Q813="Not set"),"",MATCH($Q813,Lists!$F$2:$F$4,0)-1)</f>
        <v/>
      </c>
      <c r="S813" s="6"/>
      <c r="T813" s="6"/>
      <c r="U813" s="22" t="str">
        <f aca="false">IF(OR($Q813="",$Q813="OK",$Q813="Not set",NOT(ISNUMBER($G813))),"",ROUND($G813*IF($Q813="Danger",Lists!$M$15,Lists!$M$16),0))</f>
        <v/>
      </c>
      <c r="V813" s="22" t="str">
        <f aca="false">IF($U813="","",IF(OR($Q813="Danger",$U813&gt;=Lists!$M$10),"P1",IF($U813&gt;=Lists!$M$11,"P2","P3")))</f>
        <v/>
      </c>
      <c r="W813" s="24" t="str">
        <f aca="false">IF(OR($V813="",$B813=""),"",$B813+INDEX(Lists!$N$10:$N$12,MATCH($V813,Lists!$L$10:$L$12,0)))</f>
        <v/>
      </c>
      <c r="X813" s="19"/>
      <c r="Y813" s="19"/>
      <c r="Z813" s="19"/>
      <c r="AA813" s="21"/>
      <c r="AB813" s="19"/>
      <c r="AC813" s="22" t="str">
        <f aca="true">IF(OR($U813="",$B813=""),"",IF($AA813&lt;&gt;"",$AA813-$B813,TODAY()-$B813))</f>
        <v/>
      </c>
      <c r="AD813" s="22" t="str">
        <f aca="true">IF($W813="","",IF($Y813="Closed",IF($AA813="","Closed",IF($AA813&lt;=$W813,"Closed on time","Closed late")),IF(TODAY()&gt;$W813,"Overdue","Within time")))</f>
        <v/>
      </c>
      <c r="AE813" s="6"/>
      <c r="AF813" s="19"/>
      <c r="AG813" s="19"/>
      <c r="AH813" s="19"/>
      <c r="AI813" s="19"/>
      <c r="AJ813" s="19"/>
    </row>
    <row r="814" customFormat="false" ht="15" hidden="false" customHeight="false" outlineLevel="0" collapsed="false">
      <c r="A814" s="22" t="str">
        <f aca="false">IF($C814="","","R"&amp;TEXT(ROW()-4,"00000"))</f>
        <v/>
      </c>
      <c r="B814" s="21"/>
      <c r="C814" s="19"/>
      <c r="D814" s="22" t="str">
        <f aca="false">IF($C814="","",IFERROR(INDEX(Asset_Register!$C$5:$C$1000,MATCH($C814,Asset_Register!$A$5:$A$1000,0)),"Not in register"))</f>
        <v/>
      </c>
      <c r="E814" s="22" t="str">
        <f aca="false">IF($C814="","",IFERROR(INDEX(Asset_Register!$D$5:$D$1000,MATCH($C814,Asset_Register!$A$5:$A$1000,0)),"Not in register"))</f>
        <v/>
      </c>
      <c r="F814" s="22" t="str">
        <f aca="false">IF($C814="","",IFERROR(INDEX(Asset_Register!$R$5:$R$1000,MATCH($C814,Asset_Register!$A$5:$A$1000,0)),"Not in register"))</f>
        <v/>
      </c>
      <c r="G814" s="22" t="str">
        <f aca="false">IF($C814="","",IFERROR(INDEX(Asset_Register!$Q$5:$Q$1000,MATCH($C814,Asset_Register!$A$5:$A$1000,0)),"Not in register"))</f>
        <v/>
      </c>
      <c r="H814" s="19"/>
      <c r="I814" s="19"/>
      <c r="J814" s="6"/>
      <c r="K814" s="19"/>
      <c r="L814" s="19"/>
      <c r="M814" s="19"/>
      <c r="N814" s="19"/>
      <c r="O814" s="19"/>
      <c r="P814" s="19"/>
      <c r="Q814" s="22" t="str">
        <f aca="false">IF($C814="","",IF($P814&lt;&gt;"",$P814,IF(AND(ISNUMBER($K814),ISNUMBER($M814),ISNUMBER($N814)),IF($O814="Lower is worse",IF($K814&lt;=$N814,"Danger",IF($K814&lt;=$M814,"Alert","OK")),IF($K814&gt;=$N814,"Danger",IF($K814&gt;=$M814,"Alert","OK"))),"Not set")))</f>
        <v/>
      </c>
      <c r="R814" s="22" t="str">
        <f aca="false">IF(OR($Q814="",$Q814="Not set"),"",MATCH($Q814,Lists!$F$2:$F$4,0)-1)</f>
        <v/>
      </c>
      <c r="S814" s="6"/>
      <c r="T814" s="6"/>
      <c r="U814" s="22" t="str">
        <f aca="false">IF(OR($Q814="",$Q814="OK",$Q814="Not set",NOT(ISNUMBER($G814))),"",ROUND($G814*IF($Q814="Danger",Lists!$M$15,Lists!$M$16),0))</f>
        <v/>
      </c>
      <c r="V814" s="22" t="str">
        <f aca="false">IF($U814="","",IF(OR($Q814="Danger",$U814&gt;=Lists!$M$10),"P1",IF($U814&gt;=Lists!$M$11,"P2","P3")))</f>
        <v/>
      </c>
      <c r="W814" s="24" t="str">
        <f aca="false">IF(OR($V814="",$B814=""),"",$B814+INDEX(Lists!$N$10:$N$12,MATCH($V814,Lists!$L$10:$L$12,0)))</f>
        <v/>
      </c>
      <c r="X814" s="19"/>
      <c r="Y814" s="19"/>
      <c r="Z814" s="19"/>
      <c r="AA814" s="21"/>
      <c r="AB814" s="19"/>
      <c r="AC814" s="22" t="str">
        <f aca="true">IF(OR($U814="",$B814=""),"",IF($AA814&lt;&gt;"",$AA814-$B814,TODAY()-$B814))</f>
        <v/>
      </c>
      <c r="AD814" s="22" t="str">
        <f aca="true">IF($W814="","",IF($Y814="Closed",IF($AA814="","Closed",IF($AA814&lt;=$W814,"Closed on time","Closed late")),IF(TODAY()&gt;$W814,"Overdue","Within time")))</f>
        <v/>
      </c>
      <c r="AE814" s="6"/>
      <c r="AF814" s="19"/>
      <c r="AG814" s="19"/>
      <c r="AH814" s="19"/>
      <c r="AI814" s="19"/>
      <c r="AJ814" s="19"/>
    </row>
    <row r="815" customFormat="false" ht="15" hidden="false" customHeight="false" outlineLevel="0" collapsed="false">
      <c r="A815" s="22" t="str">
        <f aca="false">IF($C815="","","R"&amp;TEXT(ROW()-4,"00000"))</f>
        <v/>
      </c>
      <c r="B815" s="21"/>
      <c r="C815" s="19"/>
      <c r="D815" s="22" t="str">
        <f aca="false">IF($C815="","",IFERROR(INDEX(Asset_Register!$C$5:$C$1000,MATCH($C815,Asset_Register!$A$5:$A$1000,0)),"Not in register"))</f>
        <v/>
      </c>
      <c r="E815" s="22" t="str">
        <f aca="false">IF($C815="","",IFERROR(INDEX(Asset_Register!$D$5:$D$1000,MATCH($C815,Asset_Register!$A$5:$A$1000,0)),"Not in register"))</f>
        <v/>
      </c>
      <c r="F815" s="22" t="str">
        <f aca="false">IF($C815="","",IFERROR(INDEX(Asset_Register!$R$5:$R$1000,MATCH($C815,Asset_Register!$A$5:$A$1000,0)),"Not in register"))</f>
        <v/>
      </c>
      <c r="G815" s="22" t="str">
        <f aca="false">IF($C815="","",IFERROR(INDEX(Asset_Register!$Q$5:$Q$1000,MATCH($C815,Asset_Register!$A$5:$A$1000,0)),"Not in register"))</f>
        <v/>
      </c>
      <c r="H815" s="19"/>
      <c r="I815" s="19"/>
      <c r="J815" s="6"/>
      <c r="K815" s="19"/>
      <c r="L815" s="19"/>
      <c r="M815" s="19"/>
      <c r="N815" s="19"/>
      <c r="O815" s="19"/>
      <c r="P815" s="19"/>
      <c r="Q815" s="22" t="str">
        <f aca="false">IF($C815="","",IF($P815&lt;&gt;"",$P815,IF(AND(ISNUMBER($K815),ISNUMBER($M815),ISNUMBER($N815)),IF($O815="Lower is worse",IF($K815&lt;=$N815,"Danger",IF($K815&lt;=$M815,"Alert","OK")),IF($K815&gt;=$N815,"Danger",IF($K815&gt;=$M815,"Alert","OK"))),"Not set")))</f>
        <v/>
      </c>
      <c r="R815" s="22" t="str">
        <f aca="false">IF(OR($Q815="",$Q815="Not set"),"",MATCH($Q815,Lists!$F$2:$F$4,0)-1)</f>
        <v/>
      </c>
      <c r="S815" s="6"/>
      <c r="T815" s="6"/>
      <c r="U815" s="22" t="str">
        <f aca="false">IF(OR($Q815="",$Q815="OK",$Q815="Not set",NOT(ISNUMBER($G815))),"",ROUND($G815*IF($Q815="Danger",Lists!$M$15,Lists!$M$16),0))</f>
        <v/>
      </c>
      <c r="V815" s="22" t="str">
        <f aca="false">IF($U815="","",IF(OR($Q815="Danger",$U815&gt;=Lists!$M$10),"P1",IF($U815&gt;=Lists!$M$11,"P2","P3")))</f>
        <v/>
      </c>
      <c r="W815" s="24" t="str">
        <f aca="false">IF(OR($V815="",$B815=""),"",$B815+INDEX(Lists!$N$10:$N$12,MATCH($V815,Lists!$L$10:$L$12,0)))</f>
        <v/>
      </c>
      <c r="X815" s="19"/>
      <c r="Y815" s="19"/>
      <c r="Z815" s="19"/>
      <c r="AA815" s="21"/>
      <c r="AB815" s="19"/>
      <c r="AC815" s="22" t="str">
        <f aca="true">IF(OR($U815="",$B815=""),"",IF($AA815&lt;&gt;"",$AA815-$B815,TODAY()-$B815))</f>
        <v/>
      </c>
      <c r="AD815" s="22" t="str">
        <f aca="true">IF($W815="","",IF($Y815="Closed",IF($AA815="","Closed",IF($AA815&lt;=$W815,"Closed on time","Closed late")),IF(TODAY()&gt;$W815,"Overdue","Within time")))</f>
        <v/>
      </c>
      <c r="AE815" s="6"/>
      <c r="AF815" s="19"/>
      <c r="AG815" s="19"/>
      <c r="AH815" s="19"/>
      <c r="AI815" s="19"/>
      <c r="AJ815" s="19"/>
    </row>
    <row r="816" customFormat="false" ht="15" hidden="false" customHeight="false" outlineLevel="0" collapsed="false">
      <c r="A816" s="22" t="str">
        <f aca="false">IF($C816="","","R"&amp;TEXT(ROW()-4,"00000"))</f>
        <v/>
      </c>
      <c r="B816" s="21"/>
      <c r="C816" s="19"/>
      <c r="D816" s="22" t="str">
        <f aca="false">IF($C816="","",IFERROR(INDEX(Asset_Register!$C$5:$C$1000,MATCH($C816,Asset_Register!$A$5:$A$1000,0)),"Not in register"))</f>
        <v/>
      </c>
      <c r="E816" s="22" t="str">
        <f aca="false">IF($C816="","",IFERROR(INDEX(Asset_Register!$D$5:$D$1000,MATCH($C816,Asset_Register!$A$5:$A$1000,0)),"Not in register"))</f>
        <v/>
      </c>
      <c r="F816" s="22" t="str">
        <f aca="false">IF($C816="","",IFERROR(INDEX(Asset_Register!$R$5:$R$1000,MATCH($C816,Asset_Register!$A$5:$A$1000,0)),"Not in register"))</f>
        <v/>
      </c>
      <c r="G816" s="22" t="str">
        <f aca="false">IF($C816="","",IFERROR(INDEX(Asset_Register!$Q$5:$Q$1000,MATCH($C816,Asset_Register!$A$5:$A$1000,0)),"Not in register"))</f>
        <v/>
      </c>
      <c r="H816" s="19"/>
      <c r="I816" s="19"/>
      <c r="J816" s="6"/>
      <c r="K816" s="19"/>
      <c r="L816" s="19"/>
      <c r="M816" s="19"/>
      <c r="N816" s="19"/>
      <c r="O816" s="19"/>
      <c r="P816" s="19"/>
      <c r="Q816" s="22" t="str">
        <f aca="false">IF($C816="","",IF($P816&lt;&gt;"",$P816,IF(AND(ISNUMBER($K816),ISNUMBER($M816),ISNUMBER($N816)),IF($O816="Lower is worse",IF($K816&lt;=$N816,"Danger",IF($K816&lt;=$M816,"Alert","OK")),IF($K816&gt;=$N816,"Danger",IF($K816&gt;=$M816,"Alert","OK"))),"Not set")))</f>
        <v/>
      </c>
      <c r="R816" s="22" t="str">
        <f aca="false">IF(OR($Q816="",$Q816="Not set"),"",MATCH($Q816,Lists!$F$2:$F$4,0)-1)</f>
        <v/>
      </c>
      <c r="S816" s="6"/>
      <c r="T816" s="6"/>
      <c r="U816" s="22" t="str">
        <f aca="false">IF(OR($Q816="",$Q816="OK",$Q816="Not set",NOT(ISNUMBER($G816))),"",ROUND($G816*IF($Q816="Danger",Lists!$M$15,Lists!$M$16),0))</f>
        <v/>
      </c>
      <c r="V816" s="22" t="str">
        <f aca="false">IF($U816="","",IF(OR($Q816="Danger",$U816&gt;=Lists!$M$10),"P1",IF($U816&gt;=Lists!$M$11,"P2","P3")))</f>
        <v/>
      </c>
      <c r="W816" s="24" t="str">
        <f aca="false">IF(OR($V816="",$B816=""),"",$B816+INDEX(Lists!$N$10:$N$12,MATCH($V816,Lists!$L$10:$L$12,0)))</f>
        <v/>
      </c>
      <c r="X816" s="19"/>
      <c r="Y816" s="19"/>
      <c r="Z816" s="19"/>
      <c r="AA816" s="21"/>
      <c r="AB816" s="19"/>
      <c r="AC816" s="22" t="str">
        <f aca="true">IF(OR($U816="",$B816=""),"",IF($AA816&lt;&gt;"",$AA816-$B816,TODAY()-$B816))</f>
        <v/>
      </c>
      <c r="AD816" s="22" t="str">
        <f aca="true">IF($W816="","",IF($Y816="Closed",IF($AA816="","Closed",IF($AA816&lt;=$W816,"Closed on time","Closed late")),IF(TODAY()&gt;$W816,"Overdue","Within time")))</f>
        <v/>
      </c>
      <c r="AE816" s="6"/>
      <c r="AF816" s="19"/>
      <c r="AG816" s="19"/>
      <c r="AH816" s="19"/>
      <c r="AI816" s="19"/>
      <c r="AJ816" s="19"/>
    </row>
    <row r="817" customFormat="false" ht="15" hidden="false" customHeight="false" outlineLevel="0" collapsed="false">
      <c r="A817" s="22" t="str">
        <f aca="false">IF($C817="","","R"&amp;TEXT(ROW()-4,"00000"))</f>
        <v/>
      </c>
      <c r="B817" s="21"/>
      <c r="C817" s="19"/>
      <c r="D817" s="22" t="str">
        <f aca="false">IF($C817="","",IFERROR(INDEX(Asset_Register!$C$5:$C$1000,MATCH($C817,Asset_Register!$A$5:$A$1000,0)),"Not in register"))</f>
        <v/>
      </c>
      <c r="E817" s="22" t="str">
        <f aca="false">IF($C817="","",IFERROR(INDEX(Asset_Register!$D$5:$D$1000,MATCH($C817,Asset_Register!$A$5:$A$1000,0)),"Not in register"))</f>
        <v/>
      </c>
      <c r="F817" s="22" t="str">
        <f aca="false">IF($C817="","",IFERROR(INDEX(Asset_Register!$R$5:$R$1000,MATCH($C817,Asset_Register!$A$5:$A$1000,0)),"Not in register"))</f>
        <v/>
      </c>
      <c r="G817" s="22" t="str">
        <f aca="false">IF($C817="","",IFERROR(INDEX(Asset_Register!$Q$5:$Q$1000,MATCH($C817,Asset_Register!$A$5:$A$1000,0)),"Not in register"))</f>
        <v/>
      </c>
      <c r="H817" s="19"/>
      <c r="I817" s="19"/>
      <c r="J817" s="6"/>
      <c r="K817" s="19"/>
      <c r="L817" s="19"/>
      <c r="M817" s="19"/>
      <c r="N817" s="19"/>
      <c r="O817" s="19"/>
      <c r="P817" s="19"/>
      <c r="Q817" s="22" t="str">
        <f aca="false">IF($C817="","",IF($P817&lt;&gt;"",$P817,IF(AND(ISNUMBER($K817),ISNUMBER($M817),ISNUMBER($N817)),IF($O817="Lower is worse",IF($K817&lt;=$N817,"Danger",IF($K817&lt;=$M817,"Alert","OK")),IF($K817&gt;=$N817,"Danger",IF($K817&gt;=$M817,"Alert","OK"))),"Not set")))</f>
        <v/>
      </c>
      <c r="R817" s="22" t="str">
        <f aca="false">IF(OR($Q817="",$Q817="Not set"),"",MATCH($Q817,Lists!$F$2:$F$4,0)-1)</f>
        <v/>
      </c>
      <c r="S817" s="6"/>
      <c r="T817" s="6"/>
      <c r="U817" s="22" t="str">
        <f aca="false">IF(OR($Q817="",$Q817="OK",$Q817="Not set",NOT(ISNUMBER($G817))),"",ROUND($G817*IF($Q817="Danger",Lists!$M$15,Lists!$M$16),0))</f>
        <v/>
      </c>
      <c r="V817" s="22" t="str">
        <f aca="false">IF($U817="","",IF(OR($Q817="Danger",$U817&gt;=Lists!$M$10),"P1",IF($U817&gt;=Lists!$M$11,"P2","P3")))</f>
        <v/>
      </c>
      <c r="W817" s="24" t="str">
        <f aca="false">IF(OR($V817="",$B817=""),"",$B817+INDEX(Lists!$N$10:$N$12,MATCH($V817,Lists!$L$10:$L$12,0)))</f>
        <v/>
      </c>
      <c r="X817" s="19"/>
      <c r="Y817" s="19"/>
      <c r="Z817" s="19"/>
      <c r="AA817" s="21"/>
      <c r="AB817" s="19"/>
      <c r="AC817" s="22" t="str">
        <f aca="true">IF(OR($U817="",$B817=""),"",IF($AA817&lt;&gt;"",$AA817-$B817,TODAY()-$B817))</f>
        <v/>
      </c>
      <c r="AD817" s="22" t="str">
        <f aca="true">IF($W817="","",IF($Y817="Closed",IF($AA817="","Closed",IF($AA817&lt;=$W817,"Closed on time","Closed late")),IF(TODAY()&gt;$W817,"Overdue","Within time")))</f>
        <v/>
      </c>
      <c r="AE817" s="6"/>
      <c r="AF817" s="19"/>
      <c r="AG817" s="19"/>
      <c r="AH817" s="19"/>
      <c r="AI817" s="19"/>
      <c r="AJ817" s="19"/>
    </row>
    <row r="818" customFormat="false" ht="15" hidden="false" customHeight="false" outlineLevel="0" collapsed="false">
      <c r="A818" s="22" t="str">
        <f aca="false">IF($C818="","","R"&amp;TEXT(ROW()-4,"00000"))</f>
        <v/>
      </c>
      <c r="B818" s="21"/>
      <c r="C818" s="19"/>
      <c r="D818" s="22" t="str">
        <f aca="false">IF($C818="","",IFERROR(INDEX(Asset_Register!$C$5:$C$1000,MATCH($C818,Asset_Register!$A$5:$A$1000,0)),"Not in register"))</f>
        <v/>
      </c>
      <c r="E818" s="22" t="str">
        <f aca="false">IF($C818="","",IFERROR(INDEX(Asset_Register!$D$5:$D$1000,MATCH($C818,Asset_Register!$A$5:$A$1000,0)),"Not in register"))</f>
        <v/>
      </c>
      <c r="F818" s="22" t="str">
        <f aca="false">IF($C818="","",IFERROR(INDEX(Asset_Register!$R$5:$R$1000,MATCH($C818,Asset_Register!$A$5:$A$1000,0)),"Not in register"))</f>
        <v/>
      </c>
      <c r="G818" s="22" t="str">
        <f aca="false">IF($C818="","",IFERROR(INDEX(Asset_Register!$Q$5:$Q$1000,MATCH($C818,Asset_Register!$A$5:$A$1000,0)),"Not in register"))</f>
        <v/>
      </c>
      <c r="H818" s="19"/>
      <c r="I818" s="19"/>
      <c r="J818" s="6"/>
      <c r="K818" s="19"/>
      <c r="L818" s="19"/>
      <c r="M818" s="19"/>
      <c r="N818" s="19"/>
      <c r="O818" s="19"/>
      <c r="P818" s="19"/>
      <c r="Q818" s="22" t="str">
        <f aca="false">IF($C818="","",IF($P818&lt;&gt;"",$P818,IF(AND(ISNUMBER($K818),ISNUMBER($M818),ISNUMBER($N818)),IF($O818="Lower is worse",IF($K818&lt;=$N818,"Danger",IF($K818&lt;=$M818,"Alert","OK")),IF($K818&gt;=$N818,"Danger",IF($K818&gt;=$M818,"Alert","OK"))),"Not set")))</f>
        <v/>
      </c>
      <c r="R818" s="22" t="str">
        <f aca="false">IF(OR($Q818="",$Q818="Not set"),"",MATCH($Q818,Lists!$F$2:$F$4,0)-1)</f>
        <v/>
      </c>
      <c r="S818" s="6"/>
      <c r="T818" s="6"/>
      <c r="U818" s="22" t="str">
        <f aca="false">IF(OR($Q818="",$Q818="OK",$Q818="Not set",NOT(ISNUMBER($G818))),"",ROUND($G818*IF($Q818="Danger",Lists!$M$15,Lists!$M$16),0))</f>
        <v/>
      </c>
      <c r="V818" s="22" t="str">
        <f aca="false">IF($U818="","",IF(OR($Q818="Danger",$U818&gt;=Lists!$M$10),"P1",IF($U818&gt;=Lists!$M$11,"P2","P3")))</f>
        <v/>
      </c>
      <c r="W818" s="24" t="str">
        <f aca="false">IF(OR($V818="",$B818=""),"",$B818+INDEX(Lists!$N$10:$N$12,MATCH($V818,Lists!$L$10:$L$12,0)))</f>
        <v/>
      </c>
      <c r="X818" s="19"/>
      <c r="Y818" s="19"/>
      <c r="Z818" s="19"/>
      <c r="AA818" s="21"/>
      <c r="AB818" s="19"/>
      <c r="AC818" s="22" t="str">
        <f aca="true">IF(OR($U818="",$B818=""),"",IF($AA818&lt;&gt;"",$AA818-$B818,TODAY()-$B818))</f>
        <v/>
      </c>
      <c r="AD818" s="22" t="str">
        <f aca="true">IF($W818="","",IF($Y818="Closed",IF($AA818="","Closed",IF($AA818&lt;=$W818,"Closed on time","Closed late")),IF(TODAY()&gt;$W818,"Overdue","Within time")))</f>
        <v/>
      </c>
      <c r="AE818" s="6"/>
      <c r="AF818" s="19"/>
      <c r="AG818" s="19"/>
      <c r="AH818" s="19"/>
      <c r="AI818" s="19"/>
      <c r="AJ818" s="19"/>
    </row>
    <row r="819" customFormat="false" ht="15" hidden="false" customHeight="false" outlineLevel="0" collapsed="false">
      <c r="A819" s="22" t="str">
        <f aca="false">IF($C819="","","R"&amp;TEXT(ROW()-4,"00000"))</f>
        <v/>
      </c>
      <c r="B819" s="21"/>
      <c r="C819" s="19"/>
      <c r="D819" s="22" t="str">
        <f aca="false">IF($C819="","",IFERROR(INDEX(Asset_Register!$C$5:$C$1000,MATCH($C819,Asset_Register!$A$5:$A$1000,0)),"Not in register"))</f>
        <v/>
      </c>
      <c r="E819" s="22" t="str">
        <f aca="false">IF($C819="","",IFERROR(INDEX(Asset_Register!$D$5:$D$1000,MATCH($C819,Asset_Register!$A$5:$A$1000,0)),"Not in register"))</f>
        <v/>
      </c>
      <c r="F819" s="22" t="str">
        <f aca="false">IF($C819="","",IFERROR(INDEX(Asset_Register!$R$5:$R$1000,MATCH($C819,Asset_Register!$A$5:$A$1000,0)),"Not in register"))</f>
        <v/>
      </c>
      <c r="G819" s="22" t="str">
        <f aca="false">IF($C819="","",IFERROR(INDEX(Asset_Register!$Q$5:$Q$1000,MATCH($C819,Asset_Register!$A$5:$A$1000,0)),"Not in register"))</f>
        <v/>
      </c>
      <c r="H819" s="19"/>
      <c r="I819" s="19"/>
      <c r="J819" s="6"/>
      <c r="K819" s="19"/>
      <c r="L819" s="19"/>
      <c r="M819" s="19"/>
      <c r="N819" s="19"/>
      <c r="O819" s="19"/>
      <c r="P819" s="19"/>
      <c r="Q819" s="22" t="str">
        <f aca="false">IF($C819="","",IF($P819&lt;&gt;"",$P819,IF(AND(ISNUMBER($K819),ISNUMBER($M819),ISNUMBER($N819)),IF($O819="Lower is worse",IF($K819&lt;=$N819,"Danger",IF($K819&lt;=$M819,"Alert","OK")),IF($K819&gt;=$N819,"Danger",IF($K819&gt;=$M819,"Alert","OK"))),"Not set")))</f>
        <v/>
      </c>
      <c r="R819" s="22" t="str">
        <f aca="false">IF(OR($Q819="",$Q819="Not set"),"",MATCH($Q819,Lists!$F$2:$F$4,0)-1)</f>
        <v/>
      </c>
      <c r="S819" s="6"/>
      <c r="T819" s="6"/>
      <c r="U819" s="22" t="str">
        <f aca="false">IF(OR($Q819="",$Q819="OK",$Q819="Not set",NOT(ISNUMBER($G819))),"",ROUND($G819*IF($Q819="Danger",Lists!$M$15,Lists!$M$16),0))</f>
        <v/>
      </c>
      <c r="V819" s="22" t="str">
        <f aca="false">IF($U819="","",IF(OR($Q819="Danger",$U819&gt;=Lists!$M$10),"P1",IF($U819&gt;=Lists!$M$11,"P2","P3")))</f>
        <v/>
      </c>
      <c r="W819" s="24" t="str">
        <f aca="false">IF(OR($V819="",$B819=""),"",$B819+INDEX(Lists!$N$10:$N$12,MATCH($V819,Lists!$L$10:$L$12,0)))</f>
        <v/>
      </c>
      <c r="X819" s="19"/>
      <c r="Y819" s="19"/>
      <c r="Z819" s="19"/>
      <c r="AA819" s="21"/>
      <c r="AB819" s="19"/>
      <c r="AC819" s="22" t="str">
        <f aca="true">IF(OR($U819="",$B819=""),"",IF($AA819&lt;&gt;"",$AA819-$B819,TODAY()-$B819))</f>
        <v/>
      </c>
      <c r="AD819" s="22" t="str">
        <f aca="true">IF($W819="","",IF($Y819="Closed",IF($AA819="","Closed",IF($AA819&lt;=$W819,"Closed on time","Closed late")),IF(TODAY()&gt;$W819,"Overdue","Within time")))</f>
        <v/>
      </c>
      <c r="AE819" s="6"/>
      <c r="AF819" s="19"/>
      <c r="AG819" s="19"/>
      <c r="AH819" s="19"/>
      <c r="AI819" s="19"/>
      <c r="AJ819" s="19"/>
    </row>
    <row r="820" customFormat="false" ht="15" hidden="false" customHeight="false" outlineLevel="0" collapsed="false">
      <c r="A820" s="22" t="str">
        <f aca="false">IF($C820="","","R"&amp;TEXT(ROW()-4,"00000"))</f>
        <v/>
      </c>
      <c r="B820" s="21"/>
      <c r="C820" s="19"/>
      <c r="D820" s="22" t="str">
        <f aca="false">IF($C820="","",IFERROR(INDEX(Asset_Register!$C$5:$C$1000,MATCH($C820,Asset_Register!$A$5:$A$1000,0)),"Not in register"))</f>
        <v/>
      </c>
      <c r="E820" s="22" t="str">
        <f aca="false">IF($C820="","",IFERROR(INDEX(Asset_Register!$D$5:$D$1000,MATCH($C820,Asset_Register!$A$5:$A$1000,0)),"Not in register"))</f>
        <v/>
      </c>
      <c r="F820" s="22" t="str">
        <f aca="false">IF($C820="","",IFERROR(INDEX(Asset_Register!$R$5:$R$1000,MATCH($C820,Asset_Register!$A$5:$A$1000,0)),"Not in register"))</f>
        <v/>
      </c>
      <c r="G820" s="22" t="str">
        <f aca="false">IF($C820="","",IFERROR(INDEX(Asset_Register!$Q$5:$Q$1000,MATCH($C820,Asset_Register!$A$5:$A$1000,0)),"Not in register"))</f>
        <v/>
      </c>
      <c r="H820" s="19"/>
      <c r="I820" s="19"/>
      <c r="J820" s="6"/>
      <c r="K820" s="19"/>
      <c r="L820" s="19"/>
      <c r="M820" s="19"/>
      <c r="N820" s="19"/>
      <c r="O820" s="19"/>
      <c r="P820" s="19"/>
      <c r="Q820" s="22" t="str">
        <f aca="false">IF($C820="","",IF($P820&lt;&gt;"",$P820,IF(AND(ISNUMBER($K820),ISNUMBER($M820),ISNUMBER($N820)),IF($O820="Lower is worse",IF($K820&lt;=$N820,"Danger",IF($K820&lt;=$M820,"Alert","OK")),IF($K820&gt;=$N820,"Danger",IF($K820&gt;=$M820,"Alert","OK"))),"Not set")))</f>
        <v/>
      </c>
      <c r="R820" s="22" t="str">
        <f aca="false">IF(OR($Q820="",$Q820="Not set"),"",MATCH($Q820,Lists!$F$2:$F$4,0)-1)</f>
        <v/>
      </c>
      <c r="S820" s="6"/>
      <c r="T820" s="6"/>
      <c r="U820" s="22" t="str">
        <f aca="false">IF(OR($Q820="",$Q820="OK",$Q820="Not set",NOT(ISNUMBER($G820))),"",ROUND($G820*IF($Q820="Danger",Lists!$M$15,Lists!$M$16),0))</f>
        <v/>
      </c>
      <c r="V820" s="22" t="str">
        <f aca="false">IF($U820="","",IF(OR($Q820="Danger",$U820&gt;=Lists!$M$10),"P1",IF($U820&gt;=Lists!$M$11,"P2","P3")))</f>
        <v/>
      </c>
      <c r="W820" s="24" t="str">
        <f aca="false">IF(OR($V820="",$B820=""),"",$B820+INDEX(Lists!$N$10:$N$12,MATCH($V820,Lists!$L$10:$L$12,0)))</f>
        <v/>
      </c>
      <c r="X820" s="19"/>
      <c r="Y820" s="19"/>
      <c r="Z820" s="19"/>
      <c r="AA820" s="21"/>
      <c r="AB820" s="19"/>
      <c r="AC820" s="22" t="str">
        <f aca="true">IF(OR($U820="",$B820=""),"",IF($AA820&lt;&gt;"",$AA820-$B820,TODAY()-$B820))</f>
        <v/>
      </c>
      <c r="AD820" s="22" t="str">
        <f aca="true">IF($W820="","",IF($Y820="Closed",IF($AA820="","Closed",IF($AA820&lt;=$W820,"Closed on time","Closed late")),IF(TODAY()&gt;$W820,"Overdue","Within time")))</f>
        <v/>
      </c>
      <c r="AE820" s="6"/>
      <c r="AF820" s="19"/>
      <c r="AG820" s="19"/>
      <c r="AH820" s="19"/>
      <c r="AI820" s="19"/>
      <c r="AJ820" s="19"/>
    </row>
    <row r="821" customFormat="false" ht="15" hidden="false" customHeight="false" outlineLevel="0" collapsed="false">
      <c r="A821" s="22" t="str">
        <f aca="false">IF($C821="","","R"&amp;TEXT(ROW()-4,"00000"))</f>
        <v/>
      </c>
      <c r="B821" s="21"/>
      <c r="C821" s="19"/>
      <c r="D821" s="22" t="str">
        <f aca="false">IF($C821="","",IFERROR(INDEX(Asset_Register!$C$5:$C$1000,MATCH($C821,Asset_Register!$A$5:$A$1000,0)),"Not in register"))</f>
        <v/>
      </c>
      <c r="E821" s="22" t="str">
        <f aca="false">IF($C821="","",IFERROR(INDEX(Asset_Register!$D$5:$D$1000,MATCH($C821,Asset_Register!$A$5:$A$1000,0)),"Not in register"))</f>
        <v/>
      </c>
      <c r="F821" s="22" t="str">
        <f aca="false">IF($C821="","",IFERROR(INDEX(Asset_Register!$R$5:$R$1000,MATCH($C821,Asset_Register!$A$5:$A$1000,0)),"Not in register"))</f>
        <v/>
      </c>
      <c r="G821" s="22" t="str">
        <f aca="false">IF($C821="","",IFERROR(INDEX(Asset_Register!$Q$5:$Q$1000,MATCH($C821,Asset_Register!$A$5:$A$1000,0)),"Not in register"))</f>
        <v/>
      </c>
      <c r="H821" s="19"/>
      <c r="I821" s="19"/>
      <c r="J821" s="6"/>
      <c r="K821" s="19"/>
      <c r="L821" s="19"/>
      <c r="M821" s="19"/>
      <c r="N821" s="19"/>
      <c r="O821" s="19"/>
      <c r="P821" s="19"/>
      <c r="Q821" s="22" t="str">
        <f aca="false">IF($C821="","",IF($P821&lt;&gt;"",$P821,IF(AND(ISNUMBER($K821),ISNUMBER($M821),ISNUMBER($N821)),IF($O821="Lower is worse",IF($K821&lt;=$N821,"Danger",IF($K821&lt;=$M821,"Alert","OK")),IF($K821&gt;=$N821,"Danger",IF($K821&gt;=$M821,"Alert","OK"))),"Not set")))</f>
        <v/>
      </c>
      <c r="R821" s="22" t="str">
        <f aca="false">IF(OR($Q821="",$Q821="Not set"),"",MATCH($Q821,Lists!$F$2:$F$4,0)-1)</f>
        <v/>
      </c>
      <c r="S821" s="6"/>
      <c r="T821" s="6"/>
      <c r="U821" s="22" t="str">
        <f aca="false">IF(OR($Q821="",$Q821="OK",$Q821="Not set",NOT(ISNUMBER($G821))),"",ROUND($G821*IF($Q821="Danger",Lists!$M$15,Lists!$M$16),0))</f>
        <v/>
      </c>
      <c r="V821" s="22" t="str">
        <f aca="false">IF($U821="","",IF(OR($Q821="Danger",$U821&gt;=Lists!$M$10),"P1",IF($U821&gt;=Lists!$M$11,"P2","P3")))</f>
        <v/>
      </c>
      <c r="W821" s="24" t="str">
        <f aca="false">IF(OR($V821="",$B821=""),"",$B821+INDEX(Lists!$N$10:$N$12,MATCH($V821,Lists!$L$10:$L$12,0)))</f>
        <v/>
      </c>
      <c r="X821" s="19"/>
      <c r="Y821" s="19"/>
      <c r="Z821" s="19"/>
      <c r="AA821" s="21"/>
      <c r="AB821" s="19"/>
      <c r="AC821" s="22" t="str">
        <f aca="true">IF(OR($U821="",$B821=""),"",IF($AA821&lt;&gt;"",$AA821-$B821,TODAY()-$B821))</f>
        <v/>
      </c>
      <c r="AD821" s="22" t="str">
        <f aca="true">IF($W821="","",IF($Y821="Closed",IF($AA821="","Closed",IF($AA821&lt;=$W821,"Closed on time","Closed late")),IF(TODAY()&gt;$W821,"Overdue","Within time")))</f>
        <v/>
      </c>
      <c r="AE821" s="6"/>
      <c r="AF821" s="19"/>
      <c r="AG821" s="19"/>
      <c r="AH821" s="19"/>
      <c r="AI821" s="19"/>
      <c r="AJ821" s="19"/>
    </row>
    <row r="822" customFormat="false" ht="15" hidden="false" customHeight="false" outlineLevel="0" collapsed="false">
      <c r="A822" s="22" t="str">
        <f aca="false">IF($C822="","","R"&amp;TEXT(ROW()-4,"00000"))</f>
        <v/>
      </c>
      <c r="B822" s="21"/>
      <c r="C822" s="19"/>
      <c r="D822" s="22" t="str">
        <f aca="false">IF($C822="","",IFERROR(INDEX(Asset_Register!$C$5:$C$1000,MATCH($C822,Asset_Register!$A$5:$A$1000,0)),"Not in register"))</f>
        <v/>
      </c>
      <c r="E822" s="22" t="str">
        <f aca="false">IF($C822="","",IFERROR(INDEX(Asset_Register!$D$5:$D$1000,MATCH($C822,Asset_Register!$A$5:$A$1000,0)),"Not in register"))</f>
        <v/>
      </c>
      <c r="F822" s="22" t="str">
        <f aca="false">IF($C822="","",IFERROR(INDEX(Asset_Register!$R$5:$R$1000,MATCH($C822,Asset_Register!$A$5:$A$1000,0)),"Not in register"))</f>
        <v/>
      </c>
      <c r="G822" s="22" t="str">
        <f aca="false">IF($C822="","",IFERROR(INDEX(Asset_Register!$Q$5:$Q$1000,MATCH($C822,Asset_Register!$A$5:$A$1000,0)),"Not in register"))</f>
        <v/>
      </c>
      <c r="H822" s="19"/>
      <c r="I822" s="19"/>
      <c r="J822" s="6"/>
      <c r="K822" s="19"/>
      <c r="L822" s="19"/>
      <c r="M822" s="19"/>
      <c r="N822" s="19"/>
      <c r="O822" s="19"/>
      <c r="P822" s="19"/>
      <c r="Q822" s="22" t="str">
        <f aca="false">IF($C822="","",IF($P822&lt;&gt;"",$P822,IF(AND(ISNUMBER($K822),ISNUMBER($M822),ISNUMBER($N822)),IF($O822="Lower is worse",IF($K822&lt;=$N822,"Danger",IF($K822&lt;=$M822,"Alert","OK")),IF($K822&gt;=$N822,"Danger",IF($K822&gt;=$M822,"Alert","OK"))),"Not set")))</f>
        <v/>
      </c>
      <c r="R822" s="22" t="str">
        <f aca="false">IF(OR($Q822="",$Q822="Not set"),"",MATCH($Q822,Lists!$F$2:$F$4,0)-1)</f>
        <v/>
      </c>
      <c r="S822" s="6"/>
      <c r="T822" s="6"/>
      <c r="U822" s="22" t="str">
        <f aca="false">IF(OR($Q822="",$Q822="OK",$Q822="Not set",NOT(ISNUMBER($G822))),"",ROUND($G822*IF($Q822="Danger",Lists!$M$15,Lists!$M$16),0))</f>
        <v/>
      </c>
      <c r="V822" s="22" t="str">
        <f aca="false">IF($U822="","",IF(OR($Q822="Danger",$U822&gt;=Lists!$M$10),"P1",IF($U822&gt;=Lists!$M$11,"P2","P3")))</f>
        <v/>
      </c>
      <c r="W822" s="24" t="str">
        <f aca="false">IF(OR($V822="",$B822=""),"",$B822+INDEX(Lists!$N$10:$N$12,MATCH($V822,Lists!$L$10:$L$12,0)))</f>
        <v/>
      </c>
      <c r="X822" s="19"/>
      <c r="Y822" s="19"/>
      <c r="Z822" s="19"/>
      <c r="AA822" s="21"/>
      <c r="AB822" s="19"/>
      <c r="AC822" s="22" t="str">
        <f aca="true">IF(OR($U822="",$B822=""),"",IF($AA822&lt;&gt;"",$AA822-$B822,TODAY()-$B822))</f>
        <v/>
      </c>
      <c r="AD822" s="22" t="str">
        <f aca="true">IF($W822="","",IF($Y822="Closed",IF($AA822="","Closed",IF($AA822&lt;=$W822,"Closed on time","Closed late")),IF(TODAY()&gt;$W822,"Overdue","Within time")))</f>
        <v/>
      </c>
      <c r="AE822" s="6"/>
      <c r="AF822" s="19"/>
      <c r="AG822" s="19"/>
      <c r="AH822" s="19"/>
      <c r="AI822" s="19"/>
      <c r="AJ822" s="19"/>
    </row>
    <row r="823" customFormat="false" ht="15" hidden="false" customHeight="false" outlineLevel="0" collapsed="false">
      <c r="A823" s="22" t="str">
        <f aca="false">IF($C823="","","R"&amp;TEXT(ROW()-4,"00000"))</f>
        <v/>
      </c>
      <c r="B823" s="21"/>
      <c r="C823" s="19"/>
      <c r="D823" s="22" t="str">
        <f aca="false">IF($C823="","",IFERROR(INDEX(Asset_Register!$C$5:$C$1000,MATCH($C823,Asset_Register!$A$5:$A$1000,0)),"Not in register"))</f>
        <v/>
      </c>
      <c r="E823" s="22" t="str">
        <f aca="false">IF($C823="","",IFERROR(INDEX(Asset_Register!$D$5:$D$1000,MATCH($C823,Asset_Register!$A$5:$A$1000,0)),"Not in register"))</f>
        <v/>
      </c>
      <c r="F823" s="22" t="str">
        <f aca="false">IF($C823="","",IFERROR(INDEX(Asset_Register!$R$5:$R$1000,MATCH($C823,Asset_Register!$A$5:$A$1000,0)),"Not in register"))</f>
        <v/>
      </c>
      <c r="G823" s="22" t="str">
        <f aca="false">IF($C823="","",IFERROR(INDEX(Asset_Register!$Q$5:$Q$1000,MATCH($C823,Asset_Register!$A$5:$A$1000,0)),"Not in register"))</f>
        <v/>
      </c>
      <c r="H823" s="19"/>
      <c r="I823" s="19"/>
      <c r="J823" s="6"/>
      <c r="K823" s="19"/>
      <c r="L823" s="19"/>
      <c r="M823" s="19"/>
      <c r="N823" s="19"/>
      <c r="O823" s="19"/>
      <c r="P823" s="19"/>
      <c r="Q823" s="22" t="str">
        <f aca="false">IF($C823="","",IF($P823&lt;&gt;"",$P823,IF(AND(ISNUMBER($K823),ISNUMBER($M823),ISNUMBER($N823)),IF($O823="Lower is worse",IF($K823&lt;=$N823,"Danger",IF($K823&lt;=$M823,"Alert","OK")),IF($K823&gt;=$N823,"Danger",IF($K823&gt;=$M823,"Alert","OK"))),"Not set")))</f>
        <v/>
      </c>
      <c r="R823" s="22" t="str">
        <f aca="false">IF(OR($Q823="",$Q823="Not set"),"",MATCH($Q823,Lists!$F$2:$F$4,0)-1)</f>
        <v/>
      </c>
      <c r="S823" s="6"/>
      <c r="T823" s="6"/>
      <c r="U823" s="22" t="str">
        <f aca="false">IF(OR($Q823="",$Q823="OK",$Q823="Not set",NOT(ISNUMBER($G823))),"",ROUND($G823*IF($Q823="Danger",Lists!$M$15,Lists!$M$16),0))</f>
        <v/>
      </c>
      <c r="V823" s="22" t="str">
        <f aca="false">IF($U823="","",IF(OR($Q823="Danger",$U823&gt;=Lists!$M$10),"P1",IF($U823&gt;=Lists!$M$11,"P2","P3")))</f>
        <v/>
      </c>
      <c r="W823" s="24" t="str">
        <f aca="false">IF(OR($V823="",$B823=""),"",$B823+INDEX(Lists!$N$10:$N$12,MATCH($V823,Lists!$L$10:$L$12,0)))</f>
        <v/>
      </c>
      <c r="X823" s="19"/>
      <c r="Y823" s="19"/>
      <c r="Z823" s="19"/>
      <c r="AA823" s="21"/>
      <c r="AB823" s="19"/>
      <c r="AC823" s="22" t="str">
        <f aca="true">IF(OR($U823="",$B823=""),"",IF($AA823&lt;&gt;"",$AA823-$B823,TODAY()-$B823))</f>
        <v/>
      </c>
      <c r="AD823" s="22" t="str">
        <f aca="true">IF($W823="","",IF($Y823="Closed",IF($AA823="","Closed",IF($AA823&lt;=$W823,"Closed on time","Closed late")),IF(TODAY()&gt;$W823,"Overdue","Within time")))</f>
        <v/>
      </c>
      <c r="AE823" s="6"/>
      <c r="AF823" s="19"/>
      <c r="AG823" s="19"/>
      <c r="AH823" s="19"/>
      <c r="AI823" s="19"/>
      <c r="AJ823" s="19"/>
    </row>
    <row r="824" customFormat="false" ht="15" hidden="false" customHeight="false" outlineLevel="0" collapsed="false">
      <c r="A824" s="22" t="str">
        <f aca="false">IF($C824="","","R"&amp;TEXT(ROW()-4,"00000"))</f>
        <v/>
      </c>
      <c r="B824" s="21"/>
      <c r="C824" s="19"/>
      <c r="D824" s="22" t="str">
        <f aca="false">IF($C824="","",IFERROR(INDEX(Asset_Register!$C$5:$C$1000,MATCH($C824,Asset_Register!$A$5:$A$1000,0)),"Not in register"))</f>
        <v/>
      </c>
      <c r="E824" s="22" t="str">
        <f aca="false">IF($C824="","",IFERROR(INDEX(Asset_Register!$D$5:$D$1000,MATCH($C824,Asset_Register!$A$5:$A$1000,0)),"Not in register"))</f>
        <v/>
      </c>
      <c r="F824" s="22" t="str">
        <f aca="false">IF($C824="","",IFERROR(INDEX(Asset_Register!$R$5:$R$1000,MATCH($C824,Asset_Register!$A$5:$A$1000,0)),"Not in register"))</f>
        <v/>
      </c>
      <c r="G824" s="22" t="str">
        <f aca="false">IF($C824="","",IFERROR(INDEX(Asset_Register!$Q$5:$Q$1000,MATCH($C824,Asset_Register!$A$5:$A$1000,0)),"Not in register"))</f>
        <v/>
      </c>
      <c r="H824" s="19"/>
      <c r="I824" s="19"/>
      <c r="J824" s="6"/>
      <c r="K824" s="19"/>
      <c r="L824" s="19"/>
      <c r="M824" s="19"/>
      <c r="N824" s="19"/>
      <c r="O824" s="19"/>
      <c r="P824" s="19"/>
      <c r="Q824" s="22" t="str">
        <f aca="false">IF($C824="","",IF($P824&lt;&gt;"",$P824,IF(AND(ISNUMBER($K824),ISNUMBER($M824),ISNUMBER($N824)),IF($O824="Lower is worse",IF($K824&lt;=$N824,"Danger",IF($K824&lt;=$M824,"Alert","OK")),IF($K824&gt;=$N824,"Danger",IF($K824&gt;=$M824,"Alert","OK"))),"Not set")))</f>
        <v/>
      </c>
      <c r="R824" s="22" t="str">
        <f aca="false">IF(OR($Q824="",$Q824="Not set"),"",MATCH($Q824,Lists!$F$2:$F$4,0)-1)</f>
        <v/>
      </c>
      <c r="S824" s="6"/>
      <c r="T824" s="6"/>
      <c r="U824" s="22" t="str">
        <f aca="false">IF(OR($Q824="",$Q824="OK",$Q824="Not set",NOT(ISNUMBER($G824))),"",ROUND($G824*IF($Q824="Danger",Lists!$M$15,Lists!$M$16),0))</f>
        <v/>
      </c>
      <c r="V824" s="22" t="str">
        <f aca="false">IF($U824="","",IF(OR($Q824="Danger",$U824&gt;=Lists!$M$10),"P1",IF($U824&gt;=Lists!$M$11,"P2","P3")))</f>
        <v/>
      </c>
      <c r="W824" s="24" t="str">
        <f aca="false">IF(OR($V824="",$B824=""),"",$B824+INDEX(Lists!$N$10:$N$12,MATCH($V824,Lists!$L$10:$L$12,0)))</f>
        <v/>
      </c>
      <c r="X824" s="19"/>
      <c r="Y824" s="19"/>
      <c r="Z824" s="19"/>
      <c r="AA824" s="21"/>
      <c r="AB824" s="19"/>
      <c r="AC824" s="22" t="str">
        <f aca="true">IF(OR($U824="",$B824=""),"",IF($AA824&lt;&gt;"",$AA824-$B824,TODAY()-$B824))</f>
        <v/>
      </c>
      <c r="AD824" s="22" t="str">
        <f aca="true">IF($W824="","",IF($Y824="Closed",IF($AA824="","Closed",IF($AA824&lt;=$W824,"Closed on time","Closed late")),IF(TODAY()&gt;$W824,"Overdue","Within time")))</f>
        <v/>
      </c>
      <c r="AE824" s="6"/>
      <c r="AF824" s="19"/>
      <c r="AG824" s="19"/>
      <c r="AH824" s="19"/>
      <c r="AI824" s="19"/>
      <c r="AJ824" s="19"/>
    </row>
    <row r="825" customFormat="false" ht="15" hidden="false" customHeight="false" outlineLevel="0" collapsed="false">
      <c r="A825" s="22" t="str">
        <f aca="false">IF($C825="","","R"&amp;TEXT(ROW()-4,"00000"))</f>
        <v/>
      </c>
      <c r="B825" s="21"/>
      <c r="C825" s="19"/>
      <c r="D825" s="22" t="str">
        <f aca="false">IF($C825="","",IFERROR(INDEX(Asset_Register!$C$5:$C$1000,MATCH($C825,Asset_Register!$A$5:$A$1000,0)),"Not in register"))</f>
        <v/>
      </c>
      <c r="E825" s="22" t="str">
        <f aca="false">IF($C825="","",IFERROR(INDEX(Asset_Register!$D$5:$D$1000,MATCH($C825,Asset_Register!$A$5:$A$1000,0)),"Not in register"))</f>
        <v/>
      </c>
      <c r="F825" s="22" t="str">
        <f aca="false">IF($C825="","",IFERROR(INDEX(Asset_Register!$R$5:$R$1000,MATCH($C825,Asset_Register!$A$5:$A$1000,0)),"Not in register"))</f>
        <v/>
      </c>
      <c r="G825" s="22" t="str">
        <f aca="false">IF($C825="","",IFERROR(INDEX(Asset_Register!$Q$5:$Q$1000,MATCH($C825,Asset_Register!$A$5:$A$1000,0)),"Not in register"))</f>
        <v/>
      </c>
      <c r="H825" s="19"/>
      <c r="I825" s="19"/>
      <c r="J825" s="6"/>
      <c r="K825" s="19"/>
      <c r="L825" s="19"/>
      <c r="M825" s="19"/>
      <c r="N825" s="19"/>
      <c r="O825" s="19"/>
      <c r="P825" s="19"/>
      <c r="Q825" s="22" t="str">
        <f aca="false">IF($C825="","",IF($P825&lt;&gt;"",$P825,IF(AND(ISNUMBER($K825),ISNUMBER($M825),ISNUMBER($N825)),IF($O825="Lower is worse",IF($K825&lt;=$N825,"Danger",IF($K825&lt;=$M825,"Alert","OK")),IF($K825&gt;=$N825,"Danger",IF($K825&gt;=$M825,"Alert","OK"))),"Not set")))</f>
        <v/>
      </c>
      <c r="R825" s="22" t="str">
        <f aca="false">IF(OR($Q825="",$Q825="Not set"),"",MATCH($Q825,Lists!$F$2:$F$4,0)-1)</f>
        <v/>
      </c>
      <c r="S825" s="6"/>
      <c r="T825" s="6"/>
      <c r="U825" s="22" t="str">
        <f aca="false">IF(OR($Q825="",$Q825="OK",$Q825="Not set",NOT(ISNUMBER($G825))),"",ROUND($G825*IF($Q825="Danger",Lists!$M$15,Lists!$M$16),0))</f>
        <v/>
      </c>
      <c r="V825" s="22" t="str">
        <f aca="false">IF($U825="","",IF(OR($Q825="Danger",$U825&gt;=Lists!$M$10),"P1",IF($U825&gt;=Lists!$M$11,"P2","P3")))</f>
        <v/>
      </c>
      <c r="W825" s="24" t="str">
        <f aca="false">IF(OR($V825="",$B825=""),"",$B825+INDEX(Lists!$N$10:$N$12,MATCH($V825,Lists!$L$10:$L$12,0)))</f>
        <v/>
      </c>
      <c r="X825" s="19"/>
      <c r="Y825" s="19"/>
      <c r="Z825" s="19"/>
      <c r="AA825" s="21"/>
      <c r="AB825" s="19"/>
      <c r="AC825" s="22" t="str">
        <f aca="true">IF(OR($U825="",$B825=""),"",IF($AA825&lt;&gt;"",$AA825-$B825,TODAY()-$B825))</f>
        <v/>
      </c>
      <c r="AD825" s="22" t="str">
        <f aca="true">IF($W825="","",IF($Y825="Closed",IF($AA825="","Closed",IF($AA825&lt;=$W825,"Closed on time","Closed late")),IF(TODAY()&gt;$W825,"Overdue","Within time")))</f>
        <v/>
      </c>
      <c r="AE825" s="6"/>
      <c r="AF825" s="19"/>
      <c r="AG825" s="19"/>
      <c r="AH825" s="19"/>
      <c r="AI825" s="19"/>
      <c r="AJ825" s="19"/>
    </row>
    <row r="826" customFormat="false" ht="15" hidden="false" customHeight="false" outlineLevel="0" collapsed="false">
      <c r="A826" s="22" t="str">
        <f aca="false">IF($C826="","","R"&amp;TEXT(ROW()-4,"00000"))</f>
        <v/>
      </c>
      <c r="B826" s="21"/>
      <c r="C826" s="19"/>
      <c r="D826" s="22" t="str">
        <f aca="false">IF($C826="","",IFERROR(INDEX(Asset_Register!$C$5:$C$1000,MATCH($C826,Asset_Register!$A$5:$A$1000,0)),"Not in register"))</f>
        <v/>
      </c>
      <c r="E826" s="22" t="str">
        <f aca="false">IF($C826="","",IFERROR(INDEX(Asset_Register!$D$5:$D$1000,MATCH($C826,Asset_Register!$A$5:$A$1000,0)),"Not in register"))</f>
        <v/>
      </c>
      <c r="F826" s="22" t="str">
        <f aca="false">IF($C826="","",IFERROR(INDEX(Asset_Register!$R$5:$R$1000,MATCH($C826,Asset_Register!$A$5:$A$1000,0)),"Not in register"))</f>
        <v/>
      </c>
      <c r="G826" s="22" t="str">
        <f aca="false">IF($C826="","",IFERROR(INDEX(Asset_Register!$Q$5:$Q$1000,MATCH($C826,Asset_Register!$A$5:$A$1000,0)),"Not in register"))</f>
        <v/>
      </c>
      <c r="H826" s="19"/>
      <c r="I826" s="19"/>
      <c r="J826" s="6"/>
      <c r="K826" s="19"/>
      <c r="L826" s="19"/>
      <c r="M826" s="19"/>
      <c r="N826" s="19"/>
      <c r="O826" s="19"/>
      <c r="P826" s="19"/>
      <c r="Q826" s="22" t="str">
        <f aca="false">IF($C826="","",IF($P826&lt;&gt;"",$P826,IF(AND(ISNUMBER($K826),ISNUMBER($M826),ISNUMBER($N826)),IF($O826="Lower is worse",IF($K826&lt;=$N826,"Danger",IF($K826&lt;=$M826,"Alert","OK")),IF($K826&gt;=$N826,"Danger",IF($K826&gt;=$M826,"Alert","OK"))),"Not set")))</f>
        <v/>
      </c>
      <c r="R826" s="22" t="str">
        <f aca="false">IF(OR($Q826="",$Q826="Not set"),"",MATCH($Q826,Lists!$F$2:$F$4,0)-1)</f>
        <v/>
      </c>
      <c r="S826" s="6"/>
      <c r="T826" s="6"/>
      <c r="U826" s="22" t="str">
        <f aca="false">IF(OR($Q826="",$Q826="OK",$Q826="Not set",NOT(ISNUMBER($G826))),"",ROUND($G826*IF($Q826="Danger",Lists!$M$15,Lists!$M$16),0))</f>
        <v/>
      </c>
      <c r="V826" s="22" t="str">
        <f aca="false">IF($U826="","",IF(OR($Q826="Danger",$U826&gt;=Lists!$M$10),"P1",IF($U826&gt;=Lists!$M$11,"P2","P3")))</f>
        <v/>
      </c>
      <c r="W826" s="24" t="str">
        <f aca="false">IF(OR($V826="",$B826=""),"",$B826+INDEX(Lists!$N$10:$N$12,MATCH($V826,Lists!$L$10:$L$12,0)))</f>
        <v/>
      </c>
      <c r="X826" s="19"/>
      <c r="Y826" s="19"/>
      <c r="Z826" s="19"/>
      <c r="AA826" s="21"/>
      <c r="AB826" s="19"/>
      <c r="AC826" s="22" t="str">
        <f aca="true">IF(OR($U826="",$B826=""),"",IF($AA826&lt;&gt;"",$AA826-$B826,TODAY()-$B826))</f>
        <v/>
      </c>
      <c r="AD826" s="22" t="str">
        <f aca="true">IF($W826="","",IF($Y826="Closed",IF($AA826="","Closed",IF($AA826&lt;=$W826,"Closed on time","Closed late")),IF(TODAY()&gt;$W826,"Overdue","Within time")))</f>
        <v/>
      </c>
      <c r="AE826" s="6"/>
      <c r="AF826" s="19"/>
      <c r="AG826" s="19"/>
      <c r="AH826" s="19"/>
      <c r="AI826" s="19"/>
      <c r="AJ826" s="19"/>
    </row>
    <row r="827" customFormat="false" ht="15" hidden="false" customHeight="false" outlineLevel="0" collapsed="false">
      <c r="A827" s="22" t="str">
        <f aca="false">IF($C827="","","R"&amp;TEXT(ROW()-4,"00000"))</f>
        <v/>
      </c>
      <c r="B827" s="21"/>
      <c r="C827" s="19"/>
      <c r="D827" s="22" t="str">
        <f aca="false">IF($C827="","",IFERROR(INDEX(Asset_Register!$C$5:$C$1000,MATCH($C827,Asset_Register!$A$5:$A$1000,0)),"Not in register"))</f>
        <v/>
      </c>
      <c r="E827" s="22" t="str">
        <f aca="false">IF($C827="","",IFERROR(INDEX(Asset_Register!$D$5:$D$1000,MATCH($C827,Asset_Register!$A$5:$A$1000,0)),"Not in register"))</f>
        <v/>
      </c>
      <c r="F827" s="22" t="str">
        <f aca="false">IF($C827="","",IFERROR(INDEX(Asset_Register!$R$5:$R$1000,MATCH($C827,Asset_Register!$A$5:$A$1000,0)),"Not in register"))</f>
        <v/>
      </c>
      <c r="G827" s="22" t="str">
        <f aca="false">IF($C827="","",IFERROR(INDEX(Asset_Register!$Q$5:$Q$1000,MATCH($C827,Asset_Register!$A$5:$A$1000,0)),"Not in register"))</f>
        <v/>
      </c>
      <c r="H827" s="19"/>
      <c r="I827" s="19"/>
      <c r="J827" s="6"/>
      <c r="K827" s="19"/>
      <c r="L827" s="19"/>
      <c r="M827" s="19"/>
      <c r="N827" s="19"/>
      <c r="O827" s="19"/>
      <c r="P827" s="19"/>
      <c r="Q827" s="22" t="str">
        <f aca="false">IF($C827="","",IF($P827&lt;&gt;"",$P827,IF(AND(ISNUMBER($K827),ISNUMBER($M827),ISNUMBER($N827)),IF($O827="Lower is worse",IF($K827&lt;=$N827,"Danger",IF($K827&lt;=$M827,"Alert","OK")),IF($K827&gt;=$N827,"Danger",IF($K827&gt;=$M827,"Alert","OK"))),"Not set")))</f>
        <v/>
      </c>
      <c r="R827" s="22" t="str">
        <f aca="false">IF(OR($Q827="",$Q827="Not set"),"",MATCH($Q827,Lists!$F$2:$F$4,0)-1)</f>
        <v/>
      </c>
      <c r="S827" s="6"/>
      <c r="T827" s="6"/>
      <c r="U827" s="22" t="str">
        <f aca="false">IF(OR($Q827="",$Q827="OK",$Q827="Not set",NOT(ISNUMBER($G827))),"",ROUND($G827*IF($Q827="Danger",Lists!$M$15,Lists!$M$16),0))</f>
        <v/>
      </c>
      <c r="V827" s="22" t="str">
        <f aca="false">IF($U827="","",IF(OR($Q827="Danger",$U827&gt;=Lists!$M$10),"P1",IF($U827&gt;=Lists!$M$11,"P2","P3")))</f>
        <v/>
      </c>
      <c r="W827" s="24" t="str">
        <f aca="false">IF(OR($V827="",$B827=""),"",$B827+INDEX(Lists!$N$10:$N$12,MATCH($V827,Lists!$L$10:$L$12,0)))</f>
        <v/>
      </c>
      <c r="X827" s="19"/>
      <c r="Y827" s="19"/>
      <c r="Z827" s="19"/>
      <c r="AA827" s="21"/>
      <c r="AB827" s="19"/>
      <c r="AC827" s="22" t="str">
        <f aca="true">IF(OR($U827="",$B827=""),"",IF($AA827&lt;&gt;"",$AA827-$B827,TODAY()-$B827))</f>
        <v/>
      </c>
      <c r="AD827" s="22" t="str">
        <f aca="true">IF($W827="","",IF($Y827="Closed",IF($AA827="","Closed",IF($AA827&lt;=$W827,"Closed on time","Closed late")),IF(TODAY()&gt;$W827,"Overdue","Within time")))</f>
        <v/>
      </c>
      <c r="AE827" s="6"/>
      <c r="AF827" s="19"/>
      <c r="AG827" s="19"/>
      <c r="AH827" s="19"/>
      <c r="AI827" s="19"/>
      <c r="AJ827" s="19"/>
    </row>
    <row r="828" customFormat="false" ht="15" hidden="false" customHeight="false" outlineLevel="0" collapsed="false">
      <c r="A828" s="22" t="str">
        <f aca="false">IF($C828="","","R"&amp;TEXT(ROW()-4,"00000"))</f>
        <v/>
      </c>
      <c r="B828" s="21"/>
      <c r="C828" s="19"/>
      <c r="D828" s="22" t="str">
        <f aca="false">IF($C828="","",IFERROR(INDEX(Asset_Register!$C$5:$C$1000,MATCH($C828,Asset_Register!$A$5:$A$1000,0)),"Not in register"))</f>
        <v/>
      </c>
      <c r="E828" s="22" t="str">
        <f aca="false">IF($C828="","",IFERROR(INDEX(Asset_Register!$D$5:$D$1000,MATCH($C828,Asset_Register!$A$5:$A$1000,0)),"Not in register"))</f>
        <v/>
      </c>
      <c r="F828" s="22" t="str">
        <f aca="false">IF($C828="","",IFERROR(INDEX(Asset_Register!$R$5:$R$1000,MATCH($C828,Asset_Register!$A$5:$A$1000,0)),"Not in register"))</f>
        <v/>
      </c>
      <c r="G828" s="22" t="str">
        <f aca="false">IF($C828="","",IFERROR(INDEX(Asset_Register!$Q$5:$Q$1000,MATCH($C828,Asset_Register!$A$5:$A$1000,0)),"Not in register"))</f>
        <v/>
      </c>
      <c r="H828" s="19"/>
      <c r="I828" s="19"/>
      <c r="J828" s="6"/>
      <c r="K828" s="19"/>
      <c r="L828" s="19"/>
      <c r="M828" s="19"/>
      <c r="N828" s="19"/>
      <c r="O828" s="19"/>
      <c r="P828" s="19"/>
      <c r="Q828" s="22" t="str">
        <f aca="false">IF($C828="","",IF($P828&lt;&gt;"",$P828,IF(AND(ISNUMBER($K828),ISNUMBER($M828),ISNUMBER($N828)),IF($O828="Lower is worse",IF($K828&lt;=$N828,"Danger",IF($K828&lt;=$M828,"Alert","OK")),IF($K828&gt;=$N828,"Danger",IF($K828&gt;=$M828,"Alert","OK"))),"Not set")))</f>
        <v/>
      </c>
      <c r="R828" s="22" t="str">
        <f aca="false">IF(OR($Q828="",$Q828="Not set"),"",MATCH($Q828,Lists!$F$2:$F$4,0)-1)</f>
        <v/>
      </c>
      <c r="S828" s="6"/>
      <c r="T828" s="6"/>
      <c r="U828" s="22" t="str">
        <f aca="false">IF(OR($Q828="",$Q828="OK",$Q828="Not set",NOT(ISNUMBER($G828))),"",ROUND($G828*IF($Q828="Danger",Lists!$M$15,Lists!$M$16),0))</f>
        <v/>
      </c>
      <c r="V828" s="22" t="str">
        <f aca="false">IF($U828="","",IF(OR($Q828="Danger",$U828&gt;=Lists!$M$10),"P1",IF($U828&gt;=Lists!$M$11,"P2","P3")))</f>
        <v/>
      </c>
      <c r="W828" s="24" t="str">
        <f aca="false">IF(OR($V828="",$B828=""),"",$B828+INDEX(Lists!$N$10:$N$12,MATCH($V828,Lists!$L$10:$L$12,0)))</f>
        <v/>
      </c>
      <c r="X828" s="19"/>
      <c r="Y828" s="19"/>
      <c r="Z828" s="19"/>
      <c r="AA828" s="21"/>
      <c r="AB828" s="19"/>
      <c r="AC828" s="22" t="str">
        <f aca="true">IF(OR($U828="",$B828=""),"",IF($AA828&lt;&gt;"",$AA828-$B828,TODAY()-$B828))</f>
        <v/>
      </c>
      <c r="AD828" s="22" t="str">
        <f aca="true">IF($W828="","",IF($Y828="Closed",IF($AA828="","Closed",IF($AA828&lt;=$W828,"Closed on time","Closed late")),IF(TODAY()&gt;$W828,"Overdue","Within time")))</f>
        <v/>
      </c>
      <c r="AE828" s="6"/>
      <c r="AF828" s="19"/>
      <c r="AG828" s="19"/>
      <c r="AH828" s="19"/>
      <c r="AI828" s="19"/>
      <c r="AJ828" s="19"/>
    </row>
    <row r="829" customFormat="false" ht="15" hidden="false" customHeight="false" outlineLevel="0" collapsed="false">
      <c r="A829" s="22" t="str">
        <f aca="false">IF($C829="","","R"&amp;TEXT(ROW()-4,"00000"))</f>
        <v/>
      </c>
      <c r="B829" s="21"/>
      <c r="C829" s="19"/>
      <c r="D829" s="22" t="str">
        <f aca="false">IF($C829="","",IFERROR(INDEX(Asset_Register!$C$5:$C$1000,MATCH($C829,Asset_Register!$A$5:$A$1000,0)),"Not in register"))</f>
        <v/>
      </c>
      <c r="E829" s="22" t="str">
        <f aca="false">IF($C829="","",IFERROR(INDEX(Asset_Register!$D$5:$D$1000,MATCH($C829,Asset_Register!$A$5:$A$1000,0)),"Not in register"))</f>
        <v/>
      </c>
      <c r="F829" s="22" t="str">
        <f aca="false">IF($C829="","",IFERROR(INDEX(Asset_Register!$R$5:$R$1000,MATCH($C829,Asset_Register!$A$5:$A$1000,0)),"Not in register"))</f>
        <v/>
      </c>
      <c r="G829" s="22" t="str">
        <f aca="false">IF($C829="","",IFERROR(INDEX(Asset_Register!$Q$5:$Q$1000,MATCH($C829,Asset_Register!$A$5:$A$1000,0)),"Not in register"))</f>
        <v/>
      </c>
      <c r="H829" s="19"/>
      <c r="I829" s="19"/>
      <c r="J829" s="6"/>
      <c r="K829" s="19"/>
      <c r="L829" s="19"/>
      <c r="M829" s="19"/>
      <c r="N829" s="19"/>
      <c r="O829" s="19"/>
      <c r="P829" s="19"/>
      <c r="Q829" s="22" t="str">
        <f aca="false">IF($C829="","",IF($P829&lt;&gt;"",$P829,IF(AND(ISNUMBER($K829),ISNUMBER($M829),ISNUMBER($N829)),IF($O829="Lower is worse",IF($K829&lt;=$N829,"Danger",IF($K829&lt;=$M829,"Alert","OK")),IF($K829&gt;=$N829,"Danger",IF($K829&gt;=$M829,"Alert","OK"))),"Not set")))</f>
        <v/>
      </c>
      <c r="R829" s="22" t="str">
        <f aca="false">IF(OR($Q829="",$Q829="Not set"),"",MATCH($Q829,Lists!$F$2:$F$4,0)-1)</f>
        <v/>
      </c>
      <c r="S829" s="6"/>
      <c r="T829" s="6"/>
      <c r="U829" s="22" t="str">
        <f aca="false">IF(OR($Q829="",$Q829="OK",$Q829="Not set",NOT(ISNUMBER($G829))),"",ROUND($G829*IF($Q829="Danger",Lists!$M$15,Lists!$M$16),0))</f>
        <v/>
      </c>
      <c r="V829" s="22" t="str">
        <f aca="false">IF($U829="","",IF(OR($Q829="Danger",$U829&gt;=Lists!$M$10),"P1",IF($U829&gt;=Lists!$M$11,"P2","P3")))</f>
        <v/>
      </c>
      <c r="W829" s="24" t="str">
        <f aca="false">IF(OR($V829="",$B829=""),"",$B829+INDEX(Lists!$N$10:$N$12,MATCH($V829,Lists!$L$10:$L$12,0)))</f>
        <v/>
      </c>
      <c r="X829" s="19"/>
      <c r="Y829" s="19"/>
      <c r="Z829" s="19"/>
      <c r="AA829" s="21"/>
      <c r="AB829" s="19"/>
      <c r="AC829" s="22" t="str">
        <f aca="true">IF(OR($U829="",$B829=""),"",IF($AA829&lt;&gt;"",$AA829-$B829,TODAY()-$B829))</f>
        <v/>
      </c>
      <c r="AD829" s="22" t="str">
        <f aca="true">IF($W829="","",IF($Y829="Closed",IF($AA829="","Closed",IF($AA829&lt;=$W829,"Closed on time","Closed late")),IF(TODAY()&gt;$W829,"Overdue","Within time")))</f>
        <v/>
      </c>
      <c r="AE829" s="6"/>
      <c r="AF829" s="19"/>
      <c r="AG829" s="19"/>
      <c r="AH829" s="19"/>
      <c r="AI829" s="19"/>
      <c r="AJ829" s="19"/>
    </row>
    <row r="830" customFormat="false" ht="15" hidden="false" customHeight="false" outlineLevel="0" collapsed="false">
      <c r="A830" s="22" t="str">
        <f aca="false">IF($C830="","","R"&amp;TEXT(ROW()-4,"00000"))</f>
        <v/>
      </c>
      <c r="B830" s="21"/>
      <c r="C830" s="19"/>
      <c r="D830" s="22" t="str">
        <f aca="false">IF($C830="","",IFERROR(INDEX(Asset_Register!$C$5:$C$1000,MATCH($C830,Asset_Register!$A$5:$A$1000,0)),"Not in register"))</f>
        <v/>
      </c>
      <c r="E830" s="22" t="str">
        <f aca="false">IF($C830="","",IFERROR(INDEX(Asset_Register!$D$5:$D$1000,MATCH($C830,Asset_Register!$A$5:$A$1000,0)),"Not in register"))</f>
        <v/>
      </c>
      <c r="F830" s="22" t="str">
        <f aca="false">IF($C830="","",IFERROR(INDEX(Asset_Register!$R$5:$R$1000,MATCH($C830,Asset_Register!$A$5:$A$1000,0)),"Not in register"))</f>
        <v/>
      </c>
      <c r="G830" s="22" t="str">
        <f aca="false">IF($C830="","",IFERROR(INDEX(Asset_Register!$Q$5:$Q$1000,MATCH($C830,Asset_Register!$A$5:$A$1000,0)),"Not in register"))</f>
        <v/>
      </c>
      <c r="H830" s="19"/>
      <c r="I830" s="19"/>
      <c r="J830" s="6"/>
      <c r="K830" s="19"/>
      <c r="L830" s="19"/>
      <c r="M830" s="19"/>
      <c r="N830" s="19"/>
      <c r="O830" s="19"/>
      <c r="P830" s="19"/>
      <c r="Q830" s="22" t="str">
        <f aca="false">IF($C830="","",IF($P830&lt;&gt;"",$P830,IF(AND(ISNUMBER($K830),ISNUMBER($M830),ISNUMBER($N830)),IF($O830="Lower is worse",IF($K830&lt;=$N830,"Danger",IF($K830&lt;=$M830,"Alert","OK")),IF($K830&gt;=$N830,"Danger",IF($K830&gt;=$M830,"Alert","OK"))),"Not set")))</f>
        <v/>
      </c>
      <c r="R830" s="22" t="str">
        <f aca="false">IF(OR($Q830="",$Q830="Not set"),"",MATCH($Q830,Lists!$F$2:$F$4,0)-1)</f>
        <v/>
      </c>
      <c r="S830" s="6"/>
      <c r="T830" s="6"/>
      <c r="U830" s="22" t="str">
        <f aca="false">IF(OR($Q830="",$Q830="OK",$Q830="Not set",NOT(ISNUMBER($G830))),"",ROUND($G830*IF($Q830="Danger",Lists!$M$15,Lists!$M$16),0))</f>
        <v/>
      </c>
      <c r="V830" s="22" t="str">
        <f aca="false">IF($U830="","",IF(OR($Q830="Danger",$U830&gt;=Lists!$M$10),"P1",IF($U830&gt;=Lists!$M$11,"P2","P3")))</f>
        <v/>
      </c>
      <c r="W830" s="24" t="str">
        <f aca="false">IF(OR($V830="",$B830=""),"",$B830+INDEX(Lists!$N$10:$N$12,MATCH($V830,Lists!$L$10:$L$12,0)))</f>
        <v/>
      </c>
      <c r="X830" s="19"/>
      <c r="Y830" s="19"/>
      <c r="Z830" s="19"/>
      <c r="AA830" s="21"/>
      <c r="AB830" s="19"/>
      <c r="AC830" s="22" t="str">
        <f aca="true">IF(OR($U830="",$B830=""),"",IF($AA830&lt;&gt;"",$AA830-$B830,TODAY()-$B830))</f>
        <v/>
      </c>
      <c r="AD830" s="22" t="str">
        <f aca="true">IF($W830="","",IF($Y830="Closed",IF($AA830="","Closed",IF($AA830&lt;=$W830,"Closed on time","Closed late")),IF(TODAY()&gt;$W830,"Overdue","Within time")))</f>
        <v/>
      </c>
      <c r="AE830" s="6"/>
      <c r="AF830" s="19"/>
      <c r="AG830" s="19"/>
      <c r="AH830" s="19"/>
      <c r="AI830" s="19"/>
      <c r="AJ830" s="19"/>
    </row>
    <row r="831" customFormat="false" ht="15" hidden="false" customHeight="false" outlineLevel="0" collapsed="false">
      <c r="A831" s="22" t="str">
        <f aca="false">IF($C831="","","R"&amp;TEXT(ROW()-4,"00000"))</f>
        <v/>
      </c>
      <c r="B831" s="21"/>
      <c r="C831" s="19"/>
      <c r="D831" s="22" t="str">
        <f aca="false">IF($C831="","",IFERROR(INDEX(Asset_Register!$C$5:$C$1000,MATCH($C831,Asset_Register!$A$5:$A$1000,0)),"Not in register"))</f>
        <v/>
      </c>
      <c r="E831" s="22" t="str">
        <f aca="false">IF($C831="","",IFERROR(INDEX(Asset_Register!$D$5:$D$1000,MATCH($C831,Asset_Register!$A$5:$A$1000,0)),"Not in register"))</f>
        <v/>
      </c>
      <c r="F831" s="22" t="str">
        <f aca="false">IF($C831="","",IFERROR(INDEX(Asset_Register!$R$5:$R$1000,MATCH($C831,Asset_Register!$A$5:$A$1000,0)),"Not in register"))</f>
        <v/>
      </c>
      <c r="G831" s="22" t="str">
        <f aca="false">IF($C831="","",IFERROR(INDEX(Asset_Register!$Q$5:$Q$1000,MATCH($C831,Asset_Register!$A$5:$A$1000,0)),"Not in register"))</f>
        <v/>
      </c>
      <c r="H831" s="19"/>
      <c r="I831" s="19"/>
      <c r="J831" s="6"/>
      <c r="K831" s="19"/>
      <c r="L831" s="19"/>
      <c r="M831" s="19"/>
      <c r="N831" s="19"/>
      <c r="O831" s="19"/>
      <c r="P831" s="19"/>
      <c r="Q831" s="22" t="str">
        <f aca="false">IF($C831="","",IF($P831&lt;&gt;"",$P831,IF(AND(ISNUMBER($K831),ISNUMBER($M831),ISNUMBER($N831)),IF($O831="Lower is worse",IF($K831&lt;=$N831,"Danger",IF($K831&lt;=$M831,"Alert","OK")),IF($K831&gt;=$N831,"Danger",IF($K831&gt;=$M831,"Alert","OK"))),"Not set")))</f>
        <v/>
      </c>
      <c r="R831" s="22" t="str">
        <f aca="false">IF(OR($Q831="",$Q831="Not set"),"",MATCH($Q831,Lists!$F$2:$F$4,0)-1)</f>
        <v/>
      </c>
      <c r="S831" s="6"/>
      <c r="T831" s="6"/>
      <c r="U831" s="22" t="str">
        <f aca="false">IF(OR($Q831="",$Q831="OK",$Q831="Not set",NOT(ISNUMBER($G831))),"",ROUND($G831*IF($Q831="Danger",Lists!$M$15,Lists!$M$16),0))</f>
        <v/>
      </c>
      <c r="V831" s="22" t="str">
        <f aca="false">IF($U831="","",IF(OR($Q831="Danger",$U831&gt;=Lists!$M$10),"P1",IF($U831&gt;=Lists!$M$11,"P2","P3")))</f>
        <v/>
      </c>
      <c r="W831" s="24" t="str">
        <f aca="false">IF(OR($V831="",$B831=""),"",$B831+INDEX(Lists!$N$10:$N$12,MATCH($V831,Lists!$L$10:$L$12,0)))</f>
        <v/>
      </c>
      <c r="X831" s="19"/>
      <c r="Y831" s="19"/>
      <c r="Z831" s="19"/>
      <c r="AA831" s="21"/>
      <c r="AB831" s="19"/>
      <c r="AC831" s="22" t="str">
        <f aca="true">IF(OR($U831="",$B831=""),"",IF($AA831&lt;&gt;"",$AA831-$B831,TODAY()-$B831))</f>
        <v/>
      </c>
      <c r="AD831" s="22" t="str">
        <f aca="true">IF($W831="","",IF($Y831="Closed",IF($AA831="","Closed",IF($AA831&lt;=$W831,"Closed on time","Closed late")),IF(TODAY()&gt;$W831,"Overdue","Within time")))</f>
        <v/>
      </c>
      <c r="AE831" s="6"/>
      <c r="AF831" s="19"/>
      <c r="AG831" s="19"/>
      <c r="AH831" s="19"/>
      <c r="AI831" s="19"/>
      <c r="AJ831" s="19"/>
    </row>
    <row r="832" customFormat="false" ht="15" hidden="false" customHeight="false" outlineLevel="0" collapsed="false">
      <c r="A832" s="22" t="str">
        <f aca="false">IF($C832="","","R"&amp;TEXT(ROW()-4,"00000"))</f>
        <v/>
      </c>
      <c r="B832" s="21"/>
      <c r="C832" s="19"/>
      <c r="D832" s="22" t="str">
        <f aca="false">IF($C832="","",IFERROR(INDEX(Asset_Register!$C$5:$C$1000,MATCH($C832,Asset_Register!$A$5:$A$1000,0)),"Not in register"))</f>
        <v/>
      </c>
      <c r="E832" s="22" t="str">
        <f aca="false">IF($C832="","",IFERROR(INDEX(Asset_Register!$D$5:$D$1000,MATCH($C832,Asset_Register!$A$5:$A$1000,0)),"Not in register"))</f>
        <v/>
      </c>
      <c r="F832" s="22" t="str">
        <f aca="false">IF($C832="","",IFERROR(INDEX(Asset_Register!$R$5:$R$1000,MATCH($C832,Asset_Register!$A$5:$A$1000,0)),"Not in register"))</f>
        <v/>
      </c>
      <c r="G832" s="22" t="str">
        <f aca="false">IF($C832="","",IFERROR(INDEX(Asset_Register!$Q$5:$Q$1000,MATCH($C832,Asset_Register!$A$5:$A$1000,0)),"Not in register"))</f>
        <v/>
      </c>
      <c r="H832" s="19"/>
      <c r="I832" s="19"/>
      <c r="J832" s="6"/>
      <c r="K832" s="19"/>
      <c r="L832" s="19"/>
      <c r="M832" s="19"/>
      <c r="N832" s="19"/>
      <c r="O832" s="19"/>
      <c r="P832" s="19"/>
      <c r="Q832" s="22" t="str">
        <f aca="false">IF($C832="","",IF($P832&lt;&gt;"",$P832,IF(AND(ISNUMBER($K832),ISNUMBER($M832),ISNUMBER($N832)),IF($O832="Lower is worse",IF($K832&lt;=$N832,"Danger",IF($K832&lt;=$M832,"Alert","OK")),IF($K832&gt;=$N832,"Danger",IF($K832&gt;=$M832,"Alert","OK"))),"Not set")))</f>
        <v/>
      </c>
      <c r="R832" s="22" t="str">
        <f aca="false">IF(OR($Q832="",$Q832="Not set"),"",MATCH($Q832,Lists!$F$2:$F$4,0)-1)</f>
        <v/>
      </c>
      <c r="S832" s="6"/>
      <c r="T832" s="6"/>
      <c r="U832" s="22" t="str">
        <f aca="false">IF(OR($Q832="",$Q832="OK",$Q832="Not set",NOT(ISNUMBER($G832))),"",ROUND($G832*IF($Q832="Danger",Lists!$M$15,Lists!$M$16),0))</f>
        <v/>
      </c>
      <c r="V832" s="22" t="str">
        <f aca="false">IF($U832="","",IF(OR($Q832="Danger",$U832&gt;=Lists!$M$10),"P1",IF($U832&gt;=Lists!$M$11,"P2","P3")))</f>
        <v/>
      </c>
      <c r="W832" s="24" t="str">
        <f aca="false">IF(OR($V832="",$B832=""),"",$B832+INDEX(Lists!$N$10:$N$12,MATCH($V832,Lists!$L$10:$L$12,0)))</f>
        <v/>
      </c>
      <c r="X832" s="19"/>
      <c r="Y832" s="19"/>
      <c r="Z832" s="19"/>
      <c r="AA832" s="21"/>
      <c r="AB832" s="19"/>
      <c r="AC832" s="22" t="str">
        <f aca="true">IF(OR($U832="",$B832=""),"",IF($AA832&lt;&gt;"",$AA832-$B832,TODAY()-$B832))</f>
        <v/>
      </c>
      <c r="AD832" s="22" t="str">
        <f aca="true">IF($W832="","",IF($Y832="Closed",IF($AA832="","Closed",IF($AA832&lt;=$W832,"Closed on time","Closed late")),IF(TODAY()&gt;$W832,"Overdue","Within time")))</f>
        <v/>
      </c>
      <c r="AE832" s="6"/>
      <c r="AF832" s="19"/>
      <c r="AG832" s="19"/>
      <c r="AH832" s="19"/>
      <c r="AI832" s="19"/>
      <c r="AJ832" s="19"/>
    </row>
    <row r="833" customFormat="false" ht="15" hidden="false" customHeight="false" outlineLevel="0" collapsed="false">
      <c r="A833" s="22" t="str">
        <f aca="false">IF($C833="","","R"&amp;TEXT(ROW()-4,"00000"))</f>
        <v/>
      </c>
      <c r="B833" s="21"/>
      <c r="C833" s="19"/>
      <c r="D833" s="22" t="str">
        <f aca="false">IF($C833="","",IFERROR(INDEX(Asset_Register!$C$5:$C$1000,MATCH($C833,Asset_Register!$A$5:$A$1000,0)),"Not in register"))</f>
        <v/>
      </c>
      <c r="E833" s="22" t="str">
        <f aca="false">IF($C833="","",IFERROR(INDEX(Asset_Register!$D$5:$D$1000,MATCH($C833,Asset_Register!$A$5:$A$1000,0)),"Not in register"))</f>
        <v/>
      </c>
      <c r="F833" s="22" t="str">
        <f aca="false">IF($C833="","",IFERROR(INDEX(Asset_Register!$R$5:$R$1000,MATCH($C833,Asset_Register!$A$5:$A$1000,0)),"Not in register"))</f>
        <v/>
      </c>
      <c r="G833" s="22" t="str">
        <f aca="false">IF($C833="","",IFERROR(INDEX(Asset_Register!$Q$5:$Q$1000,MATCH($C833,Asset_Register!$A$5:$A$1000,0)),"Not in register"))</f>
        <v/>
      </c>
      <c r="H833" s="19"/>
      <c r="I833" s="19"/>
      <c r="J833" s="6"/>
      <c r="K833" s="19"/>
      <c r="L833" s="19"/>
      <c r="M833" s="19"/>
      <c r="N833" s="19"/>
      <c r="O833" s="19"/>
      <c r="P833" s="19"/>
      <c r="Q833" s="22" t="str">
        <f aca="false">IF($C833="","",IF($P833&lt;&gt;"",$P833,IF(AND(ISNUMBER($K833),ISNUMBER($M833),ISNUMBER($N833)),IF($O833="Lower is worse",IF($K833&lt;=$N833,"Danger",IF($K833&lt;=$M833,"Alert","OK")),IF($K833&gt;=$N833,"Danger",IF($K833&gt;=$M833,"Alert","OK"))),"Not set")))</f>
        <v/>
      </c>
      <c r="R833" s="22" t="str">
        <f aca="false">IF(OR($Q833="",$Q833="Not set"),"",MATCH($Q833,Lists!$F$2:$F$4,0)-1)</f>
        <v/>
      </c>
      <c r="S833" s="6"/>
      <c r="T833" s="6"/>
      <c r="U833" s="22" t="str">
        <f aca="false">IF(OR($Q833="",$Q833="OK",$Q833="Not set",NOT(ISNUMBER($G833))),"",ROUND($G833*IF($Q833="Danger",Lists!$M$15,Lists!$M$16),0))</f>
        <v/>
      </c>
      <c r="V833" s="22" t="str">
        <f aca="false">IF($U833="","",IF(OR($Q833="Danger",$U833&gt;=Lists!$M$10),"P1",IF($U833&gt;=Lists!$M$11,"P2","P3")))</f>
        <v/>
      </c>
      <c r="W833" s="24" t="str">
        <f aca="false">IF(OR($V833="",$B833=""),"",$B833+INDEX(Lists!$N$10:$N$12,MATCH($V833,Lists!$L$10:$L$12,0)))</f>
        <v/>
      </c>
      <c r="X833" s="19"/>
      <c r="Y833" s="19"/>
      <c r="Z833" s="19"/>
      <c r="AA833" s="21"/>
      <c r="AB833" s="19"/>
      <c r="AC833" s="22" t="str">
        <f aca="true">IF(OR($U833="",$B833=""),"",IF($AA833&lt;&gt;"",$AA833-$B833,TODAY()-$B833))</f>
        <v/>
      </c>
      <c r="AD833" s="22" t="str">
        <f aca="true">IF($W833="","",IF($Y833="Closed",IF($AA833="","Closed",IF($AA833&lt;=$W833,"Closed on time","Closed late")),IF(TODAY()&gt;$W833,"Overdue","Within time")))</f>
        <v/>
      </c>
      <c r="AE833" s="6"/>
      <c r="AF833" s="19"/>
      <c r="AG833" s="19"/>
      <c r="AH833" s="19"/>
      <c r="AI833" s="19"/>
      <c r="AJ833" s="19"/>
    </row>
    <row r="834" customFormat="false" ht="15" hidden="false" customHeight="false" outlineLevel="0" collapsed="false">
      <c r="A834" s="22" t="str">
        <f aca="false">IF($C834="","","R"&amp;TEXT(ROW()-4,"00000"))</f>
        <v/>
      </c>
      <c r="B834" s="21"/>
      <c r="C834" s="19"/>
      <c r="D834" s="22" t="str">
        <f aca="false">IF($C834="","",IFERROR(INDEX(Asset_Register!$C$5:$C$1000,MATCH($C834,Asset_Register!$A$5:$A$1000,0)),"Not in register"))</f>
        <v/>
      </c>
      <c r="E834" s="22" t="str">
        <f aca="false">IF($C834="","",IFERROR(INDEX(Asset_Register!$D$5:$D$1000,MATCH($C834,Asset_Register!$A$5:$A$1000,0)),"Not in register"))</f>
        <v/>
      </c>
      <c r="F834" s="22" t="str">
        <f aca="false">IF($C834="","",IFERROR(INDEX(Asset_Register!$R$5:$R$1000,MATCH($C834,Asset_Register!$A$5:$A$1000,0)),"Not in register"))</f>
        <v/>
      </c>
      <c r="G834" s="22" t="str">
        <f aca="false">IF($C834="","",IFERROR(INDEX(Asset_Register!$Q$5:$Q$1000,MATCH($C834,Asset_Register!$A$5:$A$1000,0)),"Not in register"))</f>
        <v/>
      </c>
      <c r="H834" s="19"/>
      <c r="I834" s="19"/>
      <c r="J834" s="6"/>
      <c r="K834" s="19"/>
      <c r="L834" s="19"/>
      <c r="M834" s="19"/>
      <c r="N834" s="19"/>
      <c r="O834" s="19"/>
      <c r="P834" s="19"/>
      <c r="Q834" s="22" t="str">
        <f aca="false">IF($C834="","",IF($P834&lt;&gt;"",$P834,IF(AND(ISNUMBER($K834),ISNUMBER($M834),ISNUMBER($N834)),IF($O834="Lower is worse",IF($K834&lt;=$N834,"Danger",IF($K834&lt;=$M834,"Alert","OK")),IF($K834&gt;=$N834,"Danger",IF($K834&gt;=$M834,"Alert","OK"))),"Not set")))</f>
        <v/>
      </c>
      <c r="R834" s="22" t="str">
        <f aca="false">IF(OR($Q834="",$Q834="Not set"),"",MATCH($Q834,Lists!$F$2:$F$4,0)-1)</f>
        <v/>
      </c>
      <c r="S834" s="6"/>
      <c r="T834" s="6"/>
      <c r="U834" s="22" t="str">
        <f aca="false">IF(OR($Q834="",$Q834="OK",$Q834="Not set",NOT(ISNUMBER($G834))),"",ROUND($G834*IF($Q834="Danger",Lists!$M$15,Lists!$M$16),0))</f>
        <v/>
      </c>
      <c r="V834" s="22" t="str">
        <f aca="false">IF($U834="","",IF(OR($Q834="Danger",$U834&gt;=Lists!$M$10),"P1",IF($U834&gt;=Lists!$M$11,"P2","P3")))</f>
        <v/>
      </c>
      <c r="W834" s="24" t="str">
        <f aca="false">IF(OR($V834="",$B834=""),"",$B834+INDEX(Lists!$N$10:$N$12,MATCH($V834,Lists!$L$10:$L$12,0)))</f>
        <v/>
      </c>
      <c r="X834" s="19"/>
      <c r="Y834" s="19"/>
      <c r="Z834" s="19"/>
      <c r="AA834" s="21"/>
      <c r="AB834" s="19"/>
      <c r="AC834" s="22" t="str">
        <f aca="true">IF(OR($U834="",$B834=""),"",IF($AA834&lt;&gt;"",$AA834-$B834,TODAY()-$B834))</f>
        <v/>
      </c>
      <c r="AD834" s="22" t="str">
        <f aca="true">IF($W834="","",IF($Y834="Closed",IF($AA834="","Closed",IF($AA834&lt;=$W834,"Closed on time","Closed late")),IF(TODAY()&gt;$W834,"Overdue","Within time")))</f>
        <v/>
      </c>
      <c r="AE834" s="6"/>
      <c r="AF834" s="19"/>
      <c r="AG834" s="19"/>
      <c r="AH834" s="19"/>
      <c r="AI834" s="19"/>
      <c r="AJ834" s="19"/>
    </row>
    <row r="835" customFormat="false" ht="15" hidden="false" customHeight="false" outlineLevel="0" collapsed="false">
      <c r="A835" s="22" t="str">
        <f aca="false">IF($C835="","","R"&amp;TEXT(ROW()-4,"00000"))</f>
        <v/>
      </c>
      <c r="B835" s="21"/>
      <c r="C835" s="19"/>
      <c r="D835" s="22" t="str">
        <f aca="false">IF($C835="","",IFERROR(INDEX(Asset_Register!$C$5:$C$1000,MATCH($C835,Asset_Register!$A$5:$A$1000,0)),"Not in register"))</f>
        <v/>
      </c>
      <c r="E835" s="22" t="str">
        <f aca="false">IF($C835="","",IFERROR(INDEX(Asset_Register!$D$5:$D$1000,MATCH($C835,Asset_Register!$A$5:$A$1000,0)),"Not in register"))</f>
        <v/>
      </c>
      <c r="F835" s="22" t="str">
        <f aca="false">IF($C835="","",IFERROR(INDEX(Asset_Register!$R$5:$R$1000,MATCH($C835,Asset_Register!$A$5:$A$1000,0)),"Not in register"))</f>
        <v/>
      </c>
      <c r="G835" s="22" t="str">
        <f aca="false">IF($C835="","",IFERROR(INDEX(Asset_Register!$Q$5:$Q$1000,MATCH($C835,Asset_Register!$A$5:$A$1000,0)),"Not in register"))</f>
        <v/>
      </c>
      <c r="H835" s="19"/>
      <c r="I835" s="19"/>
      <c r="J835" s="6"/>
      <c r="K835" s="19"/>
      <c r="L835" s="19"/>
      <c r="M835" s="19"/>
      <c r="N835" s="19"/>
      <c r="O835" s="19"/>
      <c r="P835" s="19"/>
      <c r="Q835" s="22" t="str">
        <f aca="false">IF($C835="","",IF($P835&lt;&gt;"",$P835,IF(AND(ISNUMBER($K835),ISNUMBER($M835),ISNUMBER($N835)),IF($O835="Lower is worse",IF($K835&lt;=$N835,"Danger",IF($K835&lt;=$M835,"Alert","OK")),IF($K835&gt;=$N835,"Danger",IF($K835&gt;=$M835,"Alert","OK"))),"Not set")))</f>
        <v/>
      </c>
      <c r="R835" s="22" t="str">
        <f aca="false">IF(OR($Q835="",$Q835="Not set"),"",MATCH($Q835,Lists!$F$2:$F$4,0)-1)</f>
        <v/>
      </c>
      <c r="S835" s="6"/>
      <c r="T835" s="6"/>
      <c r="U835" s="22" t="str">
        <f aca="false">IF(OR($Q835="",$Q835="OK",$Q835="Not set",NOT(ISNUMBER($G835))),"",ROUND($G835*IF($Q835="Danger",Lists!$M$15,Lists!$M$16),0))</f>
        <v/>
      </c>
      <c r="V835" s="22" t="str">
        <f aca="false">IF($U835="","",IF(OR($Q835="Danger",$U835&gt;=Lists!$M$10),"P1",IF($U835&gt;=Lists!$M$11,"P2","P3")))</f>
        <v/>
      </c>
      <c r="W835" s="24" t="str">
        <f aca="false">IF(OR($V835="",$B835=""),"",$B835+INDEX(Lists!$N$10:$N$12,MATCH($V835,Lists!$L$10:$L$12,0)))</f>
        <v/>
      </c>
      <c r="X835" s="19"/>
      <c r="Y835" s="19"/>
      <c r="Z835" s="19"/>
      <c r="AA835" s="21"/>
      <c r="AB835" s="19"/>
      <c r="AC835" s="22" t="str">
        <f aca="true">IF(OR($U835="",$B835=""),"",IF($AA835&lt;&gt;"",$AA835-$B835,TODAY()-$B835))</f>
        <v/>
      </c>
      <c r="AD835" s="22" t="str">
        <f aca="true">IF($W835="","",IF($Y835="Closed",IF($AA835="","Closed",IF($AA835&lt;=$W835,"Closed on time","Closed late")),IF(TODAY()&gt;$W835,"Overdue","Within time")))</f>
        <v/>
      </c>
      <c r="AE835" s="6"/>
      <c r="AF835" s="19"/>
      <c r="AG835" s="19"/>
      <c r="AH835" s="19"/>
      <c r="AI835" s="19"/>
      <c r="AJ835" s="19"/>
    </row>
    <row r="836" customFormat="false" ht="15" hidden="false" customHeight="false" outlineLevel="0" collapsed="false">
      <c r="A836" s="22" t="str">
        <f aca="false">IF($C836="","","R"&amp;TEXT(ROW()-4,"00000"))</f>
        <v/>
      </c>
      <c r="B836" s="21"/>
      <c r="C836" s="19"/>
      <c r="D836" s="22" t="str">
        <f aca="false">IF($C836="","",IFERROR(INDEX(Asset_Register!$C$5:$C$1000,MATCH($C836,Asset_Register!$A$5:$A$1000,0)),"Not in register"))</f>
        <v/>
      </c>
      <c r="E836" s="22" t="str">
        <f aca="false">IF($C836="","",IFERROR(INDEX(Asset_Register!$D$5:$D$1000,MATCH($C836,Asset_Register!$A$5:$A$1000,0)),"Not in register"))</f>
        <v/>
      </c>
      <c r="F836" s="22" t="str">
        <f aca="false">IF($C836="","",IFERROR(INDEX(Asset_Register!$R$5:$R$1000,MATCH($C836,Asset_Register!$A$5:$A$1000,0)),"Not in register"))</f>
        <v/>
      </c>
      <c r="G836" s="22" t="str">
        <f aca="false">IF($C836="","",IFERROR(INDEX(Asset_Register!$Q$5:$Q$1000,MATCH($C836,Asset_Register!$A$5:$A$1000,0)),"Not in register"))</f>
        <v/>
      </c>
      <c r="H836" s="19"/>
      <c r="I836" s="19"/>
      <c r="J836" s="6"/>
      <c r="K836" s="19"/>
      <c r="L836" s="19"/>
      <c r="M836" s="19"/>
      <c r="N836" s="19"/>
      <c r="O836" s="19"/>
      <c r="P836" s="19"/>
      <c r="Q836" s="22" t="str">
        <f aca="false">IF($C836="","",IF($P836&lt;&gt;"",$P836,IF(AND(ISNUMBER($K836),ISNUMBER($M836),ISNUMBER($N836)),IF($O836="Lower is worse",IF($K836&lt;=$N836,"Danger",IF($K836&lt;=$M836,"Alert","OK")),IF($K836&gt;=$N836,"Danger",IF($K836&gt;=$M836,"Alert","OK"))),"Not set")))</f>
        <v/>
      </c>
      <c r="R836" s="22" t="str">
        <f aca="false">IF(OR($Q836="",$Q836="Not set"),"",MATCH($Q836,Lists!$F$2:$F$4,0)-1)</f>
        <v/>
      </c>
      <c r="S836" s="6"/>
      <c r="T836" s="6"/>
      <c r="U836" s="22" t="str">
        <f aca="false">IF(OR($Q836="",$Q836="OK",$Q836="Not set",NOT(ISNUMBER($G836))),"",ROUND($G836*IF($Q836="Danger",Lists!$M$15,Lists!$M$16),0))</f>
        <v/>
      </c>
      <c r="V836" s="22" t="str">
        <f aca="false">IF($U836="","",IF(OR($Q836="Danger",$U836&gt;=Lists!$M$10),"P1",IF($U836&gt;=Lists!$M$11,"P2","P3")))</f>
        <v/>
      </c>
      <c r="W836" s="24" t="str">
        <f aca="false">IF(OR($V836="",$B836=""),"",$B836+INDEX(Lists!$N$10:$N$12,MATCH($V836,Lists!$L$10:$L$12,0)))</f>
        <v/>
      </c>
      <c r="X836" s="19"/>
      <c r="Y836" s="19"/>
      <c r="Z836" s="19"/>
      <c r="AA836" s="21"/>
      <c r="AB836" s="19"/>
      <c r="AC836" s="22" t="str">
        <f aca="true">IF(OR($U836="",$B836=""),"",IF($AA836&lt;&gt;"",$AA836-$B836,TODAY()-$B836))</f>
        <v/>
      </c>
      <c r="AD836" s="22" t="str">
        <f aca="true">IF($W836="","",IF($Y836="Closed",IF($AA836="","Closed",IF($AA836&lt;=$W836,"Closed on time","Closed late")),IF(TODAY()&gt;$W836,"Overdue","Within time")))</f>
        <v/>
      </c>
      <c r="AE836" s="6"/>
      <c r="AF836" s="19"/>
      <c r="AG836" s="19"/>
      <c r="AH836" s="19"/>
      <c r="AI836" s="19"/>
      <c r="AJ836" s="19"/>
    </row>
    <row r="837" customFormat="false" ht="15" hidden="false" customHeight="false" outlineLevel="0" collapsed="false">
      <c r="A837" s="22" t="str">
        <f aca="false">IF($C837="","","R"&amp;TEXT(ROW()-4,"00000"))</f>
        <v/>
      </c>
      <c r="B837" s="21"/>
      <c r="C837" s="19"/>
      <c r="D837" s="22" t="str">
        <f aca="false">IF($C837="","",IFERROR(INDEX(Asset_Register!$C$5:$C$1000,MATCH($C837,Asset_Register!$A$5:$A$1000,0)),"Not in register"))</f>
        <v/>
      </c>
      <c r="E837" s="22" t="str">
        <f aca="false">IF($C837="","",IFERROR(INDEX(Asset_Register!$D$5:$D$1000,MATCH($C837,Asset_Register!$A$5:$A$1000,0)),"Not in register"))</f>
        <v/>
      </c>
      <c r="F837" s="22" t="str">
        <f aca="false">IF($C837="","",IFERROR(INDEX(Asset_Register!$R$5:$R$1000,MATCH($C837,Asset_Register!$A$5:$A$1000,0)),"Not in register"))</f>
        <v/>
      </c>
      <c r="G837" s="22" t="str">
        <f aca="false">IF($C837="","",IFERROR(INDEX(Asset_Register!$Q$5:$Q$1000,MATCH($C837,Asset_Register!$A$5:$A$1000,0)),"Not in register"))</f>
        <v/>
      </c>
      <c r="H837" s="19"/>
      <c r="I837" s="19"/>
      <c r="J837" s="6"/>
      <c r="K837" s="19"/>
      <c r="L837" s="19"/>
      <c r="M837" s="19"/>
      <c r="N837" s="19"/>
      <c r="O837" s="19"/>
      <c r="P837" s="19"/>
      <c r="Q837" s="22" t="str">
        <f aca="false">IF($C837="","",IF($P837&lt;&gt;"",$P837,IF(AND(ISNUMBER($K837),ISNUMBER($M837),ISNUMBER($N837)),IF($O837="Lower is worse",IF($K837&lt;=$N837,"Danger",IF($K837&lt;=$M837,"Alert","OK")),IF($K837&gt;=$N837,"Danger",IF($K837&gt;=$M837,"Alert","OK"))),"Not set")))</f>
        <v/>
      </c>
      <c r="R837" s="22" t="str">
        <f aca="false">IF(OR($Q837="",$Q837="Not set"),"",MATCH($Q837,Lists!$F$2:$F$4,0)-1)</f>
        <v/>
      </c>
      <c r="S837" s="6"/>
      <c r="T837" s="6"/>
      <c r="U837" s="22" t="str">
        <f aca="false">IF(OR($Q837="",$Q837="OK",$Q837="Not set",NOT(ISNUMBER($G837))),"",ROUND($G837*IF($Q837="Danger",Lists!$M$15,Lists!$M$16),0))</f>
        <v/>
      </c>
      <c r="V837" s="22" t="str">
        <f aca="false">IF($U837="","",IF(OR($Q837="Danger",$U837&gt;=Lists!$M$10),"P1",IF($U837&gt;=Lists!$M$11,"P2","P3")))</f>
        <v/>
      </c>
      <c r="W837" s="24" t="str">
        <f aca="false">IF(OR($V837="",$B837=""),"",$B837+INDEX(Lists!$N$10:$N$12,MATCH($V837,Lists!$L$10:$L$12,0)))</f>
        <v/>
      </c>
      <c r="X837" s="19"/>
      <c r="Y837" s="19"/>
      <c r="Z837" s="19"/>
      <c r="AA837" s="21"/>
      <c r="AB837" s="19"/>
      <c r="AC837" s="22" t="str">
        <f aca="true">IF(OR($U837="",$B837=""),"",IF($AA837&lt;&gt;"",$AA837-$B837,TODAY()-$B837))</f>
        <v/>
      </c>
      <c r="AD837" s="22" t="str">
        <f aca="true">IF($W837="","",IF($Y837="Closed",IF($AA837="","Closed",IF($AA837&lt;=$W837,"Closed on time","Closed late")),IF(TODAY()&gt;$W837,"Overdue","Within time")))</f>
        <v/>
      </c>
      <c r="AE837" s="6"/>
      <c r="AF837" s="19"/>
      <c r="AG837" s="19"/>
      <c r="AH837" s="19"/>
      <c r="AI837" s="19"/>
      <c r="AJ837" s="19"/>
    </row>
    <row r="838" customFormat="false" ht="15" hidden="false" customHeight="false" outlineLevel="0" collapsed="false">
      <c r="A838" s="22" t="str">
        <f aca="false">IF($C838="","","R"&amp;TEXT(ROW()-4,"00000"))</f>
        <v/>
      </c>
      <c r="B838" s="21"/>
      <c r="C838" s="19"/>
      <c r="D838" s="22" t="str">
        <f aca="false">IF($C838="","",IFERROR(INDEX(Asset_Register!$C$5:$C$1000,MATCH($C838,Asset_Register!$A$5:$A$1000,0)),"Not in register"))</f>
        <v/>
      </c>
      <c r="E838" s="22" t="str">
        <f aca="false">IF($C838="","",IFERROR(INDEX(Asset_Register!$D$5:$D$1000,MATCH($C838,Asset_Register!$A$5:$A$1000,0)),"Not in register"))</f>
        <v/>
      </c>
      <c r="F838" s="22" t="str">
        <f aca="false">IF($C838="","",IFERROR(INDEX(Asset_Register!$R$5:$R$1000,MATCH($C838,Asset_Register!$A$5:$A$1000,0)),"Not in register"))</f>
        <v/>
      </c>
      <c r="G838" s="22" t="str">
        <f aca="false">IF($C838="","",IFERROR(INDEX(Asset_Register!$Q$5:$Q$1000,MATCH($C838,Asset_Register!$A$5:$A$1000,0)),"Not in register"))</f>
        <v/>
      </c>
      <c r="H838" s="19"/>
      <c r="I838" s="19"/>
      <c r="J838" s="6"/>
      <c r="K838" s="19"/>
      <c r="L838" s="19"/>
      <c r="M838" s="19"/>
      <c r="N838" s="19"/>
      <c r="O838" s="19"/>
      <c r="P838" s="19"/>
      <c r="Q838" s="22" t="str">
        <f aca="false">IF($C838="","",IF($P838&lt;&gt;"",$P838,IF(AND(ISNUMBER($K838),ISNUMBER($M838),ISNUMBER($N838)),IF($O838="Lower is worse",IF($K838&lt;=$N838,"Danger",IF($K838&lt;=$M838,"Alert","OK")),IF($K838&gt;=$N838,"Danger",IF($K838&gt;=$M838,"Alert","OK"))),"Not set")))</f>
        <v/>
      </c>
      <c r="R838" s="22" t="str">
        <f aca="false">IF(OR($Q838="",$Q838="Not set"),"",MATCH($Q838,Lists!$F$2:$F$4,0)-1)</f>
        <v/>
      </c>
      <c r="S838" s="6"/>
      <c r="T838" s="6"/>
      <c r="U838" s="22" t="str">
        <f aca="false">IF(OR($Q838="",$Q838="OK",$Q838="Not set",NOT(ISNUMBER($G838))),"",ROUND($G838*IF($Q838="Danger",Lists!$M$15,Lists!$M$16),0))</f>
        <v/>
      </c>
      <c r="V838" s="22" t="str">
        <f aca="false">IF($U838="","",IF(OR($Q838="Danger",$U838&gt;=Lists!$M$10),"P1",IF($U838&gt;=Lists!$M$11,"P2","P3")))</f>
        <v/>
      </c>
      <c r="W838" s="24" t="str">
        <f aca="false">IF(OR($V838="",$B838=""),"",$B838+INDEX(Lists!$N$10:$N$12,MATCH($V838,Lists!$L$10:$L$12,0)))</f>
        <v/>
      </c>
      <c r="X838" s="19"/>
      <c r="Y838" s="19"/>
      <c r="Z838" s="19"/>
      <c r="AA838" s="21"/>
      <c r="AB838" s="19"/>
      <c r="AC838" s="22" t="str">
        <f aca="true">IF(OR($U838="",$B838=""),"",IF($AA838&lt;&gt;"",$AA838-$B838,TODAY()-$B838))</f>
        <v/>
      </c>
      <c r="AD838" s="22" t="str">
        <f aca="true">IF($W838="","",IF($Y838="Closed",IF($AA838="","Closed",IF($AA838&lt;=$W838,"Closed on time","Closed late")),IF(TODAY()&gt;$W838,"Overdue","Within time")))</f>
        <v/>
      </c>
      <c r="AE838" s="6"/>
      <c r="AF838" s="19"/>
      <c r="AG838" s="19"/>
      <c r="AH838" s="19"/>
      <c r="AI838" s="19"/>
      <c r="AJ838" s="19"/>
    </row>
    <row r="839" customFormat="false" ht="15" hidden="false" customHeight="false" outlineLevel="0" collapsed="false">
      <c r="A839" s="22" t="str">
        <f aca="false">IF($C839="","","R"&amp;TEXT(ROW()-4,"00000"))</f>
        <v/>
      </c>
      <c r="B839" s="21"/>
      <c r="C839" s="19"/>
      <c r="D839" s="22" t="str">
        <f aca="false">IF($C839="","",IFERROR(INDEX(Asset_Register!$C$5:$C$1000,MATCH($C839,Asset_Register!$A$5:$A$1000,0)),"Not in register"))</f>
        <v/>
      </c>
      <c r="E839" s="22" t="str">
        <f aca="false">IF($C839="","",IFERROR(INDEX(Asset_Register!$D$5:$D$1000,MATCH($C839,Asset_Register!$A$5:$A$1000,0)),"Not in register"))</f>
        <v/>
      </c>
      <c r="F839" s="22" t="str">
        <f aca="false">IF($C839="","",IFERROR(INDEX(Asset_Register!$R$5:$R$1000,MATCH($C839,Asset_Register!$A$5:$A$1000,0)),"Not in register"))</f>
        <v/>
      </c>
      <c r="G839" s="22" t="str">
        <f aca="false">IF($C839="","",IFERROR(INDEX(Asset_Register!$Q$5:$Q$1000,MATCH($C839,Asset_Register!$A$5:$A$1000,0)),"Not in register"))</f>
        <v/>
      </c>
      <c r="H839" s="19"/>
      <c r="I839" s="19"/>
      <c r="J839" s="6"/>
      <c r="K839" s="19"/>
      <c r="L839" s="19"/>
      <c r="M839" s="19"/>
      <c r="N839" s="19"/>
      <c r="O839" s="19"/>
      <c r="P839" s="19"/>
      <c r="Q839" s="22" t="str">
        <f aca="false">IF($C839="","",IF($P839&lt;&gt;"",$P839,IF(AND(ISNUMBER($K839),ISNUMBER($M839),ISNUMBER($N839)),IF($O839="Lower is worse",IF($K839&lt;=$N839,"Danger",IF($K839&lt;=$M839,"Alert","OK")),IF($K839&gt;=$N839,"Danger",IF($K839&gt;=$M839,"Alert","OK"))),"Not set")))</f>
        <v/>
      </c>
      <c r="R839" s="22" t="str">
        <f aca="false">IF(OR($Q839="",$Q839="Not set"),"",MATCH($Q839,Lists!$F$2:$F$4,0)-1)</f>
        <v/>
      </c>
      <c r="S839" s="6"/>
      <c r="T839" s="6"/>
      <c r="U839" s="22" t="str">
        <f aca="false">IF(OR($Q839="",$Q839="OK",$Q839="Not set",NOT(ISNUMBER($G839))),"",ROUND($G839*IF($Q839="Danger",Lists!$M$15,Lists!$M$16),0))</f>
        <v/>
      </c>
      <c r="V839" s="22" t="str">
        <f aca="false">IF($U839="","",IF(OR($Q839="Danger",$U839&gt;=Lists!$M$10),"P1",IF($U839&gt;=Lists!$M$11,"P2","P3")))</f>
        <v/>
      </c>
      <c r="W839" s="24" t="str">
        <f aca="false">IF(OR($V839="",$B839=""),"",$B839+INDEX(Lists!$N$10:$N$12,MATCH($V839,Lists!$L$10:$L$12,0)))</f>
        <v/>
      </c>
      <c r="X839" s="19"/>
      <c r="Y839" s="19"/>
      <c r="Z839" s="19"/>
      <c r="AA839" s="21"/>
      <c r="AB839" s="19"/>
      <c r="AC839" s="22" t="str">
        <f aca="true">IF(OR($U839="",$B839=""),"",IF($AA839&lt;&gt;"",$AA839-$B839,TODAY()-$B839))</f>
        <v/>
      </c>
      <c r="AD839" s="22" t="str">
        <f aca="true">IF($W839="","",IF($Y839="Closed",IF($AA839="","Closed",IF($AA839&lt;=$W839,"Closed on time","Closed late")),IF(TODAY()&gt;$W839,"Overdue","Within time")))</f>
        <v/>
      </c>
      <c r="AE839" s="6"/>
      <c r="AF839" s="19"/>
      <c r="AG839" s="19"/>
      <c r="AH839" s="19"/>
      <c r="AI839" s="19"/>
      <c r="AJ839" s="19"/>
    </row>
    <row r="840" customFormat="false" ht="15" hidden="false" customHeight="false" outlineLevel="0" collapsed="false">
      <c r="A840" s="22" t="str">
        <f aca="false">IF($C840="","","R"&amp;TEXT(ROW()-4,"00000"))</f>
        <v/>
      </c>
      <c r="B840" s="21"/>
      <c r="C840" s="19"/>
      <c r="D840" s="22" t="str">
        <f aca="false">IF($C840="","",IFERROR(INDEX(Asset_Register!$C$5:$C$1000,MATCH($C840,Asset_Register!$A$5:$A$1000,0)),"Not in register"))</f>
        <v/>
      </c>
      <c r="E840" s="22" t="str">
        <f aca="false">IF($C840="","",IFERROR(INDEX(Asset_Register!$D$5:$D$1000,MATCH($C840,Asset_Register!$A$5:$A$1000,0)),"Not in register"))</f>
        <v/>
      </c>
      <c r="F840" s="22" t="str">
        <f aca="false">IF($C840="","",IFERROR(INDEX(Asset_Register!$R$5:$R$1000,MATCH($C840,Asset_Register!$A$5:$A$1000,0)),"Not in register"))</f>
        <v/>
      </c>
      <c r="G840" s="22" t="str">
        <f aca="false">IF($C840="","",IFERROR(INDEX(Asset_Register!$Q$5:$Q$1000,MATCH($C840,Asset_Register!$A$5:$A$1000,0)),"Not in register"))</f>
        <v/>
      </c>
      <c r="H840" s="19"/>
      <c r="I840" s="19"/>
      <c r="J840" s="6"/>
      <c r="K840" s="19"/>
      <c r="L840" s="19"/>
      <c r="M840" s="19"/>
      <c r="N840" s="19"/>
      <c r="O840" s="19"/>
      <c r="P840" s="19"/>
      <c r="Q840" s="22" t="str">
        <f aca="false">IF($C840="","",IF($P840&lt;&gt;"",$P840,IF(AND(ISNUMBER($K840),ISNUMBER($M840),ISNUMBER($N840)),IF($O840="Lower is worse",IF($K840&lt;=$N840,"Danger",IF($K840&lt;=$M840,"Alert","OK")),IF($K840&gt;=$N840,"Danger",IF($K840&gt;=$M840,"Alert","OK"))),"Not set")))</f>
        <v/>
      </c>
      <c r="R840" s="22" t="str">
        <f aca="false">IF(OR($Q840="",$Q840="Not set"),"",MATCH($Q840,Lists!$F$2:$F$4,0)-1)</f>
        <v/>
      </c>
      <c r="S840" s="6"/>
      <c r="T840" s="6"/>
      <c r="U840" s="22" t="str">
        <f aca="false">IF(OR($Q840="",$Q840="OK",$Q840="Not set",NOT(ISNUMBER($G840))),"",ROUND($G840*IF($Q840="Danger",Lists!$M$15,Lists!$M$16),0))</f>
        <v/>
      </c>
      <c r="V840" s="22" t="str">
        <f aca="false">IF($U840="","",IF(OR($Q840="Danger",$U840&gt;=Lists!$M$10),"P1",IF($U840&gt;=Lists!$M$11,"P2","P3")))</f>
        <v/>
      </c>
      <c r="W840" s="24" t="str">
        <f aca="false">IF(OR($V840="",$B840=""),"",$B840+INDEX(Lists!$N$10:$N$12,MATCH($V840,Lists!$L$10:$L$12,0)))</f>
        <v/>
      </c>
      <c r="X840" s="19"/>
      <c r="Y840" s="19"/>
      <c r="Z840" s="19"/>
      <c r="AA840" s="21"/>
      <c r="AB840" s="19"/>
      <c r="AC840" s="22" t="str">
        <f aca="true">IF(OR($U840="",$B840=""),"",IF($AA840&lt;&gt;"",$AA840-$B840,TODAY()-$B840))</f>
        <v/>
      </c>
      <c r="AD840" s="22" t="str">
        <f aca="true">IF($W840="","",IF($Y840="Closed",IF($AA840="","Closed",IF($AA840&lt;=$W840,"Closed on time","Closed late")),IF(TODAY()&gt;$W840,"Overdue","Within time")))</f>
        <v/>
      </c>
      <c r="AE840" s="6"/>
      <c r="AF840" s="19"/>
      <c r="AG840" s="19"/>
      <c r="AH840" s="19"/>
      <c r="AI840" s="19"/>
      <c r="AJ840" s="19"/>
    </row>
    <row r="841" customFormat="false" ht="15" hidden="false" customHeight="false" outlineLevel="0" collapsed="false">
      <c r="A841" s="22" t="str">
        <f aca="false">IF($C841="","","R"&amp;TEXT(ROW()-4,"00000"))</f>
        <v/>
      </c>
      <c r="B841" s="21"/>
      <c r="C841" s="19"/>
      <c r="D841" s="22" t="str">
        <f aca="false">IF($C841="","",IFERROR(INDEX(Asset_Register!$C$5:$C$1000,MATCH($C841,Asset_Register!$A$5:$A$1000,0)),"Not in register"))</f>
        <v/>
      </c>
      <c r="E841" s="22" t="str">
        <f aca="false">IF($C841="","",IFERROR(INDEX(Asset_Register!$D$5:$D$1000,MATCH($C841,Asset_Register!$A$5:$A$1000,0)),"Not in register"))</f>
        <v/>
      </c>
      <c r="F841" s="22" t="str">
        <f aca="false">IF($C841="","",IFERROR(INDEX(Asset_Register!$R$5:$R$1000,MATCH($C841,Asset_Register!$A$5:$A$1000,0)),"Not in register"))</f>
        <v/>
      </c>
      <c r="G841" s="22" t="str">
        <f aca="false">IF($C841="","",IFERROR(INDEX(Asset_Register!$Q$5:$Q$1000,MATCH($C841,Asset_Register!$A$5:$A$1000,0)),"Not in register"))</f>
        <v/>
      </c>
      <c r="H841" s="19"/>
      <c r="I841" s="19"/>
      <c r="J841" s="6"/>
      <c r="K841" s="19"/>
      <c r="L841" s="19"/>
      <c r="M841" s="19"/>
      <c r="N841" s="19"/>
      <c r="O841" s="19"/>
      <c r="P841" s="19"/>
      <c r="Q841" s="22" t="str">
        <f aca="false">IF($C841="","",IF($P841&lt;&gt;"",$P841,IF(AND(ISNUMBER($K841),ISNUMBER($M841),ISNUMBER($N841)),IF($O841="Lower is worse",IF($K841&lt;=$N841,"Danger",IF($K841&lt;=$M841,"Alert","OK")),IF($K841&gt;=$N841,"Danger",IF($K841&gt;=$M841,"Alert","OK"))),"Not set")))</f>
        <v/>
      </c>
      <c r="R841" s="22" t="str">
        <f aca="false">IF(OR($Q841="",$Q841="Not set"),"",MATCH($Q841,Lists!$F$2:$F$4,0)-1)</f>
        <v/>
      </c>
      <c r="S841" s="6"/>
      <c r="T841" s="6"/>
      <c r="U841" s="22" t="str">
        <f aca="false">IF(OR($Q841="",$Q841="OK",$Q841="Not set",NOT(ISNUMBER($G841))),"",ROUND($G841*IF($Q841="Danger",Lists!$M$15,Lists!$M$16),0))</f>
        <v/>
      </c>
      <c r="V841" s="22" t="str">
        <f aca="false">IF($U841="","",IF(OR($Q841="Danger",$U841&gt;=Lists!$M$10),"P1",IF($U841&gt;=Lists!$M$11,"P2","P3")))</f>
        <v/>
      </c>
      <c r="W841" s="24" t="str">
        <f aca="false">IF(OR($V841="",$B841=""),"",$B841+INDEX(Lists!$N$10:$N$12,MATCH($V841,Lists!$L$10:$L$12,0)))</f>
        <v/>
      </c>
      <c r="X841" s="19"/>
      <c r="Y841" s="19"/>
      <c r="Z841" s="19"/>
      <c r="AA841" s="21"/>
      <c r="AB841" s="19"/>
      <c r="AC841" s="22" t="str">
        <f aca="true">IF(OR($U841="",$B841=""),"",IF($AA841&lt;&gt;"",$AA841-$B841,TODAY()-$B841))</f>
        <v/>
      </c>
      <c r="AD841" s="22" t="str">
        <f aca="true">IF($W841="","",IF($Y841="Closed",IF($AA841="","Closed",IF($AA841&lt;=$W841,"Closed on time","Closed late")),IF(TODAY()&gt;$W841,"Overdue","Within time")))</f>
        <v/>
      </c>
      <c r="AE841" s="6"/>
      <c r="AF841" s="19"/>
      <c r="AG841" s="19"/>
      <c r="AH841" s="19"/>
      <c r="AI841" s="19"/>
      <c r="AJ841" s="19"/>
    </row>
    <row r="842" customFormat="false" ht="15" hidden="false" customHeight="false" outlineLevel="0" collapsed="false">
      <c r="A842" s="22" t="str">
        <f aca="false">IF($C842="","","R"&amp;TEXT(ROW()-4,"00000"))</f>
        <v/>
      </c>
      <c r="B842" s="21"/>
      <c r="C842" s="19"/>
      <c r="D842" s="22" t="str">
        <f aca="false">IF($C842="","",IFERROR(INDEX(Asset_Register!$C$5:$C$1000,MATCH($C842,Asset_Register!$A$5:$A$1000,0)),"Not in register"))</f>
        <v/>
      </c>
      <c r="E842" s="22" t="str">
        <f aca="false">IF($C842="","",IFERROR(INDEX(Asset_Register!$D$5:$D$1000,MATCH($C842,Asset_Register!$A$5:$A$1000,0)),"Not in register"))</f>
        <v/>
      </c>
      <c r="F842" s="22" t="str">
        <f aca="false">IF($C842="","",IFERROR(INDEX(Asset_Register!$R$5:$R$1000,MATCH($C842,Asset_Register!$A$5:$A$1000,0)),"Not in register"))</f>
        <v/>
      </c>
      <c r="G842" s="22" t="str">
        <f aca="false">IF($C842="","",IFERROR(INDEX(Asset_Register!$Q$5:$Q$1000,MATCH($C842,Asset_Register!$A$5:$A$1000,0)),"Not in register"))</f>
        <v/>
      </c>
      <c r="H842" s="19"/>
      <c r="I842" s="19"/>
      <c r="J842" s="6"/>
      <c r="K842" s="19"/>
      <c r="L842" s="19"/>
      <c r="M842" s="19"/>
      <c r="N842" s="19"/>
      <c r="O842" s="19"/>
      <c r="P842" s="19"/>
      <c r="Q842" s="22" t="str">
        <f aca="false">IF($C842="","",IF($P842&lt;&gt;"",$P842,IF(AND(ISNUMBER($K842),ISNUMBER($M842),ISNUMBER($N842)),IF($O842="Lower is worse",IF($K842&lt;=$N842,"Danger",IF($K842&lt;=$M842,"Alert","OK")),IF($K842&gt;=$N842,"Danger",IF($K842&gt;=$M842,"Alert","OK"))),"Not set")))</f>
        <v/>
      </c>
      <c r="R842" s="22" t="str">
        <f aca="false">IF(OR($Q842="",$Q842="Not set"),"",MATCH($Q842,Lists!$F$2:$F$4,0)-1)</f>
        <v/>
      </c>
      <c r="S842" s="6"/>
      <c r="T842" s="6"/>
      <c r="U842" s="22" t="str">
        <f aca="false">IF(OR($Q842="",$Q842="OK",$Q842="Not set",NOT(ISNUMBER($G842))),"",ROUND($G842*IF($Q842="Danger",Lists!$M$15,Lists!$M$16),0))</f>
        <v/>
      </c>
      <c r="V842" s="22" t="str">
        <f aca="false">IF($U842="","",IF(OR($Q842="Danger",$U842&gt;=Lists!$M$10),"P1",IF($U842&gt;=Lists!$M$11,"P2","P3")))</f>
        <v/>
      </c>
      <c r="W842" s="24" t="str">
        <f aca="false">IF(OR($V842="",$B842=""),"",$B842+INDEX(Lists!$N$10:$N$12,MATCH($V842,Lists!$L$10:$L$12,0)))</f>
        <v/>
      </c>
      <c r="X842" s="19"/>
      <c r="Y842" s="19"/>
      <c r="Z842" s="19"/>
      <c r="AA842" s="21"/>
      <c r="AB842" s="19"/>
      <c r="AC842" s="22" t="str">
        <f aca="true">IF(OR($U842="",$B842=""),"",IF($AA842&lt;&gt;"",$AA842-$B842,TODAY()-$B842))</f>
        <v/>
      </c>
      <c r="AD842" s="22" t="str">
        <f aca="true">IF($W842="","",IF($Y842="Closed",IF($AA842="","Closed",IF($AA842&lt;=$W842,"Closed on time","Closed late")),IF(TODAY()&gt;$W842,"Overdue","Within time")))</f>
        <v/>
      </c>
      <c r="AE842" s="6"/>
      <c r="AF842" s="19"/>
      <c r="AG842" s="19"/>
      <c r="AH842" s="19"/>
      <c r="AI842" s="19"/>
      <c r="AJ842" s="19"/>
    </row>
    <row r="843" customFormat="false" ht="15" hidden="false" customHeight="false" outlineLevel="0" collapsed="false">
      <c r="A843" s="22" t="str">
        <f aca="false">IF($C843="","","R"&amp;TEXT(ROW()-4,"00000"))</f>
        <v/>
      </c>
      <c r="B843" s="21"/>
      <c r="C843" s="19"/>
      <c r="D843" s="22" t="str">
        <f aca="false">IF($C843="","",IFERROR(INDEX(Asset_Register!$C$5:$C$1000,MATCH($C843,Asset_Register!$A$5:$A$1000,0)),"Not in register"))</f>
        <v/>
      </c>
      <c r="E843" s="22" t="str">
        <f aca="false">IF($C843="","",IFERROR(INDEX(Asset_Register!$D$5:$D$1000,MATCH($C843,Asset_Register!$A$5:$A$1000,0)),"Not in register"))</f>
        <v/>
      </c>
      <c r="F843" s="22" t="str">
        <f aca="false">IF($C843="","",IFERROR(INDEX(Asset_Register!$R$5:$R$1000,MATCH($C843,Asset_Register!$A$5:$A$1000,0)),"Not in register"))</f>
        <v/>
      </c>
      <c r="G843" s="22" t="str">
        <f aca="false">IF($C843="","",IFERROR(INDEX(Asset_Register!$Q$5:$Q$1000,MATCH($C843,Asset_Register!$A$5:$A$1000,0)),"Not in register"))</f>
        <v/>
      </c>
      <c r="H843" s="19"/>
      <c r="I843" s="19"/>
      <c r="J843" s="6"/>
      <c r="K843" s="19"/>
      <c r="L843" s="19"/>
      <c r="M843" s="19"/>
      <c r="N843" s="19"/>
      <c r="O843" s="19"/>
      <c r="P843" s="19"/>
      <c r="Q843" s="22" t="str">
        <f aca="false">IF($C843="","",IF($P843&lt;&gt;"",$P843,IF(AND(ISNUMBER($K843),ISNUMBER($M843),ISNUMBER($N843)),IF($O843="Lower is worse",IF($K843&lt;=$N843,"Danger",IF($K843&lt;=$M843,"Alert","OK")),IF($K843&gt;=$N843,"Danger",IF($K843&gt;=$M843,"Alert","OK"))),"Not set")))</f>
        <v/>
      </c>
      <c r="R843" s="22" t="str">
        <f aca="false">IF(OR($Q843="",$Q843="Not set"),"",MATCH($Q843,Lists!$F$2:$F$4,0)-1)</f>
        <v/>
      </c>
      <c r="S843" s="6"/>
      <c r="T843" s="6"/>
      <c r="U843" s="22" t="str">
        <f aca="false">IF(OR($Q843="",$Q843="OK",$Q843="Not set",NOT(ISNUMBER($G843))),"",ROUND($G843*IF($Q843="Danger",Lists!$M$15,Lists!$M$16),0))</f>
        <v/>
      </c>
      <c r="V843" s="22" t="str">
        <f aca="false">IF($U843="","",IF(OR($Q843="Danger",$U843&gt;=Lists!$M$10),"P1",IF($U843&gt;=Lists!$M$11,"P2","P3")))</f>
        <v/>
      </c>
      <c r="W843" s="24" t="str">
        <f aca="false">IF(OR($V843="",$B843=""),"",$B843+INDEX(Lists!$N$10:$N$12,MATCH($V843,Lists!$L$10:$L$12,0)))</f>
        <v/>
      </c>
      <c r="X843" s="19"/>
      <c r="Y843" s="19"/>
      <c r="Z843" s="19"/>
      <c r="AA843" s="21"/>
      <c r="AB843" s="19"/>
      <c r="AC843" s="22" t="str">
        <f aca="true">IF(OR($U843="",$B843=""),"",IF($AA843&lt;&gt;"",$AA843-$B843,TODAY()-$B843))</f>
        <v/>
      </c>
      <c r="AD843" s="22" t="str">
        <f aca="true">IF($W843="","",IF($Y843="Closed",IF($AA843="","Closed",IF($AA843&lt;=$W843,"Closed on time","Closed late")),IF(TODAY()&gt;$W843,"Overdue","Within time")))</f>
        <v/>
      </c>
      <c r="AE843" s="6"/>
      <c r="AF843" s="19"/>
      <c r="AG843" s="19"/>
      <c r="AH843" s="19"/>
      <c r="AI843" s="19"/>
      <c r="AJ843" s="19"/>
    </row>
    <row r="844" customFormat="false" ht="15" hidden="false" customHeight="false" outlineLevel="0" collapsed="false">
      <c r="A844" s="22" t="str">
        <f aca="false">IF($C844="","","R"&amp;TEXT(ROW()-4,"00000"))</f>
        <v/>
      </c>
      <c r="B844" s="21"/>
      <c r="C844" s="19"/>
      <c r="D844" s="22" t="str">
        <f aca="false">IF($C844="","",IFERROR(INDEX(Asset_Register!$C$5:$C$1000,MATCH($C844,Asset_Register!$A$5:$A$1000,0)),"Not in register"))</f>
        <v/>
      </c>
      <c r="E844" s="22" t="str">
        <f aca="false">IF($C844="","",IFERROR(INDEX(Asset_Register!$D$5:$D$1000,MATCH($C844,Asset_Register!$A$5:$A$1000,0)),"Not in register"))</f>
        <v/>
      </c>
      <c r="F844" s="22" t="str">
        <f aca="false">IF($C844="","",IFERROR(INDEX(Asset_Register!$R$5:$R$1000,MATCH($C844,Asset_Register!$A$5:$A$1000,0)),"Not in register"))</f>
        <v/>
      </c>
      <c r="G844" s="22" t="str">
        <f aca="false">IF($C844="","",IFERROR(INDEX(Asset_Register!$Q$5:$Q$1000,MATCH($C844,Asset_Register!$A$5:$A$1000,0)),"Not in register"))</f>
        <v/>
      </c>
      <c r="H844" s="19"/>
      <c r="I844" s="19"/>
      <c r="J844" s="6"/>
      <c r="K844" s="19"/>
      <c r="L844" s="19"/>
      <c r="M844" s="19"/>
      <c r="N844" s="19"/>
      <c r="O844" s="19"/>
      <c r="P844" s="19"/>
      <c r="Q844" s="22" t="str">
        <f aca="false">IF($C844="","",IF($P844&lt;&gt;"",$P844,IF(AND(ISNUMBER($K844),ISNUMBER($M844),ISNUMBER($N844)),IF($O844="Lower is worse",IF($K844&lt;=$N844,"Danger",IF($K844&lt;=$M844,"Alert","OK")),IF($K844&gt;=$N844,"Danger",IF($K844&gt;=$M844,"Alert","OK"))),"Not set")))</f>
        <v/>
      </c>
      <c r="R844" s="22" t="str">
        <f aca="false">IF(OR($Q844="",$Q844="Not set"),"",MATCH($Q844,Lists!$F$2:$F$4,0)-1)</f>
        <v/>
      </c>
      <c r="S844" s="6"/>
      <c r="T844" s="6"/>
      <c r="U844" s="22" t="str">
        <f aca="false">IF(OR($Q844="",$Q844="OK",$Q844="Not set",NOT(ISNUMBER($G844))),"",ROUND($G844*IF($Q844="Danger",Lists!$M$15,Lists!$M$16),0))</f>
        <v/>
      </c>
      <c r="V844" s="22" t="str">
        <f aca="false">IF($U844="","",IF(OR($Q844="Danger",$U844&gt;=Lists!$M$10),"P1",IF($U844&gt;=Lists!$M$11,"P2","P3")))</f>
        <v/>
      </c>
      <c r="W844" s="24" t="str">
        <f aca="false">IF(OR($V844="",$B844=""),"",$B844+INDEX(Lists!$N$10:$N$12,MATCH($V844,Lists!$L$10:$L$12,0)))</f>
        <v/>
      </c>
      <c r="X844" s="19"/>
      <c r="Y844" s="19"/>
      <c r="Z844" s="19"/>
      <c r="AA844" s="21"/>
      <c r="AB844" s="19"/>
      <c r="AC844" s="22" t="str">
        <f aca="true">IF(OR($U844="",$B844=""),"",IF($AA844&lt;&gt;"",$AA844-$B844,TODAY()-$B844))</f>
        <v/>
      </c>
      <c r="AD844" s="22" t="str">
        <f aca="true">IF($W844="","",IF($Y844="Closed",IF($AA844="","Closed",IF($AA844&lt;=$W844,"Closed on time","Closed late")),IF(TODAY()&gt;$W844,"Overdue","Within time")))</f>
        <v/>
      </c>
      <c r="AE844" s="6"/>
      <c r="AF844" s="19"/>
      <c r="AG844" s="19"/>
      <c r="AH844" s="19"/>
      <c r="AI844" s="19"/>
      <c r="AJ844" s="19"/>
    </row>
    <row r="845" customFormat="false" ht="15" hidden="false" customHeight="false" outlineLevel="0" collapsed="false">
      <c r="A845" s="22" t="str">
        <f aca="false">IF($C845="","","R"&amp;TEXT(ROW()-4,"00000"))</f>
        <v/>
      </c>
      <c r="B845" s="21"/>
      <c r="C845" s="19"/>
      <c r="D845" s="22" t="str">
        <f aca="false">IF($C845="","",IFERROR(INDEX(Asset_Register!$C$5:$C$1000,MATCH($C845,Asset_Register!$A$5:$A$1000,0)),"Not in register"))</f>
        <v/>
      </c>
      <c r="E845" s="22" t="str">
        <f aca="false">IF($C845="","",IFERROR(INDEX(Asset_Register!$D$5:$D$1000,MATCH($C845,Asset_Register!$A$5:$A$1000,0)),"Not in register"))</f>
        <v/>
      </c>
      <c r="F845" s="22" t="str">
        <f aca="false">IF($C845="","",IFERROR(INDEX(Asset_Register!$R$5:$R$1000,MATCH($C845,Asset_Register!$A$5:$A$1000,0)),"Not in register"))</f>
        <v/>
      </c>
      <c r="G845" s="22" t="str">
        <f aca="false">IF($C845="","",IFERROR(INDEX(Asset_Register!$Q$5:$Q$1000,MATCH($C845,Asset_Register!$A$5:$A$1000,0)),"Not in register"))</f>
        <v/>
      </c>
      <c r="H845" s="19"/>
      <c r="I845" s="19"/>
      <c r="J845" s="6"/>
      <c r="K845" s="19"/>
      <c r="L845" s="19"/>
      <c r="M845" s="19"/>
      <c r="N845" s="19"/>
      <c r="O845" s="19"/>
      <c r="P845" s="19"/>
      <c r="Q845" s="22" t="str">
        <f aca="false">IF($C845="","",IF($P845&lt;&gt;"",$P845,IF(AND(ISNUMBER($K845),ISNUMBER($M845),ISNUMBER($N845)),IF($O845="Lower is worse",IF($K845&lt;=$N845,"Danger",IF($K845&lt;=$M845,"Alert","OK")),IF($K845&gt;=$N845,"Danger",IF($K845&gt;=$M845,"Alert","OK"))),"Not set")))</f>
        <v/>
      </c>
      <c r="R845" s="22" t="str">
        <f aca="false">IF(OR($Q845="",$Q845="Not set"),"",MATCH($Q845,Lists!$F$2:$F$4,0)-1)</f>
        <v/>
      </c>
      <c r="S845" s="6"/>
      <c r="T845" s="6"/>
      <c r="U845" s="22" t="str">
        <f aca="false">IF(OR($Q845="",$Q845="OK",$Q845="Not set",NOT(ISNUMBER($G845))),"",ROUND($G845*IF($Q845="Danger",Lists!$M$15,Lists!$M$16),0))</f>
        <v/>
      </c>
      <c r="V845" s="22" t="str">
        <f aca="false">IF($U845="","",IF(OR($Q845="Danger",$U845&gt;=Lists!$M$10),"P1",IF($U845&gt;=Lists!$M$11,"P2","P3")))</f>
        <v/>
      </c>
      <c r="W845" s="24" t="str">
        <f aca="false">IF(OR($V845="",$B845=""),"",$B845+INDEX(Lists!$N$10:$N$12,MATCH($V845,Lists!$L$10:$L$12,0)))</f>
        <v/>
      </c>
      <c r="X845" s="19"/>
      <c r="Y845" s="19"/>
      <c r="Z845" s="19"/>
      <c r="AA845" s="21"/>
      <c r="AB845" s="19"/>
      <c r="AC845" s="22" t="str">
        <f aca="true">IF(OR($U845="",$B845=""),"",IF($AA845&lt;&gt;"",$AA845-$B845,TODAY()-$B845))</f>
        <v/>
      </c>
      <c r="AD845" s="22" t="str">
        <f aca="true">IF($W845="","",IF($Y845="Closed",IF($AA845="","Closed",IF($AA845&lt;=$W845,"Closed on time","Closed late")),IF(TODAY()&gt;$W845,"Overdue","Within time")))</f>
        <v/>
      </c>
      <c r="AE845" s="6"/>
      <c r="AF845" s="19"/>
      <c r="AG845" s="19"/>
      <c r="AH845" s="19"/>
      <c r="AI845" s="19"/>
      <c r="AJ845" s="19"/>
    </row>
    <row r="846" customFormat="false" ht="15" hidden="false" customHeight="false" outlineLevel="0" collapsed="false">
      <c r="A846" s="22" t="str">
        <f aca="false">IF($C846="","","R"&amp;TEXT(ROW()-4,"00000"))</f>
        <v/>
      </c>
      <c r="B846" s="21"/>
      <c r="C846" s="19"/>
      <c r="D846" s="22" t="str">
        <f aca="false">IF($C846="","",IFERROR(INDEX(Asset_Register!$C$5:$C$1000,MATCH($C846,Asset_Register!$A$5:$A$1000,0)),"Not in register"))</f>
        <v/>
      </c>
      <c r="E846" s="22" t="str">
        <f aca="false">IF($C846="","",IFERROR(INDEX(Asset_Register!$D$5:$D$1000,MATCH($C846,Asset_Register!$A$5:$A$1000,0)),"Not in register"))</f>
        <v/>
      </c>
      <c r="F846" s="22" t="str">
        <f aca="false">IF($C846="","",IFERROR(INDEX(Asset_Register!$R$5:$R$1000,MATCH($C846,Asset_Register!$A$5:$A$1000,0)),"Not in register"))</f>
        <v/>
      </c>
      <c r="G846" s="22" t="str">
        <f aca="false">IF($C846="","",IFERROR(INDEX(Asset_Register!$Q$5:$Q$1000,MATCH($C846,Asset_Register!$A$5:$A$1000,0)),"Not in register"))</f>
        <v/>
      </c>
      <c r="H846" s="19"/>
      <c r="I846" s="19"/>
      <c r="J846" s="6"/>
      <c r="K846" s="19"/>
      <c r="L846" s="19"/>
      <c r="M846" s="19"/>
      <c r="N846" s="19"/>
      <c r="O846" s="19"/>
      <c r="P846" s="19"/>
      <c r="Q846" s="22" t="str">
        <f aca="false">IF($C846="","",IF($P846&lt;&gt;"",$P846,IF(AND(ISNUMBER($K846),ISNUMBER($M846),ISNUMBER($N846)),IF($O846="Lower is worse",IF($K846&lt;=$N846,"Danger",IF($K846&lt;=$M846,"Alert","OK")),IF($K846&gt;=$N846,"Danger",IF($K846&gt;=$M846,"Alert","OK"))),"Not set")))</f>
        <v/>
      </c>
      <c r="R846" s="22" t="str">
        <f aca="false">IF(OR($Q846="",$Q846="Not set"),"",MATCH($Q846,Lists!$F$2:$F$4,0)-1)</f>
        <v/>
      </c>
      <c r="S846" s="6"/>
      <c r="T846" s="6"/>
      <c r="U846" s="22" t="str">
        <f aca="false">IF(OR($Q846="",$Q846="OK",$Q846="Not set",NOT(ISNUMBER($G846))),"",ROUND($G846*IF($Q846="Danger",Lists!$M$15,Lists!$M$16),0))</f>
        <v/>
      </c>
      <c r="V846" s="22" t="str">
        <f aca="false">IF($U846="","",IF(OR($Q846="Danger",$U846&gt;=Lists!$M$10),"P1",IF($U846&gt;=Lists!$M$11,"P2","P3")))</f>
        <v/>
      </c>
      <c r="W846" s="24" t="str">
        <f aca="false">IF(OR($V846="",$B846=""),"",$B846+INDEX(Lists!$N$10:$N$12,MATCH($V846,Lists!$L$10:$L$12,0)))</f>
        <v/>
      </c>
      <c r="X846" s="19"/>
      <c r="Y846" s="19"/>
      <c r="Z846" s="19"/>
      <c r="AA846" s="21"/>
      <c r="AB846" s="19"/>
      <c r="AC846" s="22" t="str">
        <f aca="true">IF(OR($U846="",$B846=""),"",IF($AA846&lt;&gt;"",$AA846-$B846,TODAY()-$B846))</f>
        <v/>
      </c>
      <c r="AD846" s="22" t="str">
        <f aca="true">IF($W846="","",IF($Y846="Closed",IF($AA846="","Closed",IF($AA846&lt;=$W846,"Closed on time","Closed late")),IF(TODAY()&gt;$W846,"Overdue","Within time")))</f>
        <v/>
      </c>
      <c r="AE846" s="6"/>
      <c r="AF846" s="19"/>
      <c r="AG846" s="19"/>
      <c r="AH846" s="19"/>
      <c r="AI846" s="19"/>
      <c r="AJ846" s="19"/>
    </row>
    <row r="847" customFormat="false" ht="15" hidden="false" customHeight="false" outlineLevel="0" collapsed="false">
      <c r="A847" s="22" t="str">
        <f aca="false">IF($C847="","","R"&amp;TEXT(ROW()-4,"00000"))</f>
        <v/>
      </c>
      <c r="B847" s="21"/>
      <c r="C847" s="19"/>
      <c r="D847" s="22" t="str">
        <f aca="false">IF($C847="","",IFERROR(INDEX(Asset_Register!$C$5:$C$1000,MATCH($C847,Asset_Register!$A$5:$A$1000,0)),"Not in register"))</f>
        <v/>
      </c>
      <c r="E847" s="22" t="str">
        <f aca="false">IF($C847="","",IFERROR(INDEX(Asset_Register!$D$5:$D$1000,MATCH($C847,Asset_Register!$A$5:$A$1000,0)),"Not in register"))</f>
        <v/>
      </c>
      <c r="F847" s="22" t="str">
        <f aca="false">IF($C847="","",IFERROR(INDEX(Asset_Register!$R$5:$R$1000,MATCH($C847,Asset_Register!$A$5:$A$1000,0)),"Not in register"))</f>
        <v/>
      </c>
      <c r="G847" s="22" t="str">
        <f aca="false">IF($C847="","",IFERROR(INDEX(Asset_Register!$Q$5:$Q$1000,MATCH($C847,Asset_Register!$A$5:$A$1000,0)),"Not in register"))</f>
        <v/>
      </c>
      <c r="H847" s="19"/>
      <c r="I847" s="19"/>
      <c r="J847" s="6"/>
      <c r="K847" s="19"/>
      <c r="L847" s="19"/>
      <c r="M847" s="19"/>
      <c r="N847" s="19"/>
      <c r="O847" s="19"/>
      <c r="P847" s="19"/>
      <c r="Q847" s="22" t="str">
        <f aca="false">IF($C847="","",IF($P847&lt;&gt;"",$P847,IF(AND(ISNUMBER($K847),ISNUMBER($M847),ISNUMBER($N847)),IF($O847="Lower is worse",IF($K847&lt;=$N847,"Danger",IF($K847&lt;=$M847,"Alert","OK")),IF($K847&gt;=$N847,"Danger",IF($K847&gt;=$M847,"Alert","OK"))),"Not set")))</f>
        <v/>
      </c>
      <c r="R847" s="22" t="str">
        <f aca="false">IF(OR($Q847="",$Q847="Not set"),"",MATCH($Q847,Lists!$F$2:$F$4,0)-1)</f>
        <v/>
      </c>
      <c r="S847" s="6"/>
      <c r="T847" s="6"/>
      <c r="U847" s="22" t="str">
        <f aca="false">IF(OR($Q847="",$Q847="OK",$Q847="Not set",NOT(ISNUMBER($G847))),"",ROUND($G847*IF($Q847="Danger",Lists!$M$15,Lists!$M$16),0))</f>
        <v/>
      </c>
      <c r="V847" s="22" t="str">
        <f aca="false">IF($U847="","",IF(OR($Q847="Danger",$U847&gt;=Lists!$M$10),"P1",IF($U847&gt;=Lists!$M$11,"P2","P3")))</f>
        <v/>
      </c>
      <c r="W847" s="24" t="str">
        <f aca="false">IF(OR($V847="",$B847=""),"",$B847+INDEX(Lists!$N$10:$N$12,MATCH($V847,Lists!$L$10:$L$12,0)))</f>
        <v/>
      </c>
      <c r="X847" s="19"/>
      <c r="Y847" s="19"/>
      <c r="Z847" s="19"/>
      <c r="AA847" s="21"/>
      <c r="AB847" s="19"/>
      <c r="AC847" s="22" t="str">
        <f aca="true">IF(OR($U847="",$B847=""),"",IF($AA847&lt;&gt;"",$AA847-$B847,TODAY()-$B847))</f>
        <v/>
      </c>
      <c r="AD847" s="22" t="str">
        <f aca="true">IF($W847="","",IF($Y847="Closed",IF($AA847="","Closed",IF($AA847&lt;=$W847,"Closed on time","Closed late")),IF(TODAY()&gt;$W847,"Overdue","Within time")))</f>
        <v/>
      </c>
      <c r="AE847" s="6"/>
      <c r="AF847" s="19"/>
      <c r="AG847" s="19"/>
      <c r="AH847" s="19"/>
      <c r="AI847" s="19"/>
      <c r="AJ847" s="19"/>
    </row>
    <row r="848" customFormat="false" ht="15" hidden="false" customHeight="false" outlineLevel="0" collapsed="false">
      <c r="A848" s="22" t="str">
        <f aca="false">IF($C848="","","R"&amp;TEXT(ROW()-4,"00000"))</f>
        <v/>
      </c>
      <c r="B848" s="21"/>
      <c r="C848" s="19"/>
      <c r="D848" s="22" t="str">
        <f aca="false">IF($C848="","",IFERROR(INDEX(Asset_Register!$C$5:$C$1000,MATCH($C848,Asset_Register!$A$5:$A$1000,0)),"Not in register"))</f>
        <v/>
      </c>
      <c r="E848" s="22" t="str">
        <f aca="false">IF($C848="","",IFERROR(INDEX(Asset_Register!$D$5:$D$1000,MATCH($C848,Asset_Register!$A$5:$A$1000,0)),"Not in register"))</f>
        <v/>
      </c>
      <c r="F848" s="22" t="str">
        <f aca="false">IF($C848="","",IFERROR(INDEX(Asset_Register!$R$5:$R$1000,MATCH($C848,Asset_Register!$A$5:$A$1000,0)),"Not in register"))</f>
        <v/>
      </c>
      <c r="G848" s="22" t="str">
        <f aca="false">IF($C848="","",IFERROR(INDEX(Asset_Register!$Q$5:$Q$1000,MATCH($C848,Asset_Register!$A$5:$A$1000,0)),"Not in register"))</f>
        <v/>
      </c>
      <c r="H848" s="19"/>
      <c r="I848" s="19"/>
      <c r="J848" s="6"/>
      <c r="K848" s="19"/>
      <c r="L848" s="19"/>
      <c r="M848" s="19"/>
      <c r="N848" s="19"/>
      <c r="O848" s="19"/>
      <c r="P848" s="19"/>
      <c r="Q848" s="22" t="str">
        <f aca="false">IF($C848="","",IF($P848&lt;&gt;"",$P848,IF(AND(ISNUMBER($K848),ISNUMBER($M848),ISNUMBER($N848)),IF($O848="Lower is worse",IF($K848&lt;=$N848,"Danger",IF($K848&lt;=$M848,"Alert","OK")),IF($K848&gt;=$N848,"Danger",IF($K848&gt;=$M848,"Alert","OK"))),"Not set")))</f>
        <v/>
      </c>
      <c r="R848" s="22" t="str">
        <f aca="false">IF(OR($Q848="",$Q848="Not set"),"",MATCH($Q848,Lists!$F$2:$F$4,0)-1)</f>
        <v/>
      </c>
      <c r="S848" s="6"/>
      <c r="T848" s="6"/>
      <c r="U848" s="22" t="str">
        <f aca="false">IF(OR($Q848="",$Q848="OK",$Q848="Not set",NOT(ISNUMBER($G848))),"",ROUND($G848*IF($Q848="Danger",Lists!$M$15,Lists!$M$16),0))</f>
        <v/>
      </c>
      <c r="V848" s="22" t="str">
        <f aca="false">IF($U848="","",IF(OR($Q848="Danger",$U848&gt;=Lists!$M$10),"P1",IF($U848&gt;=Lists!$M$11,"P2","P3")))</f>
        <v/>
      </c>
      <c r="W848" s="24" t="str">
        <f aca="false">IF(OR($V848="",$B848=""),"",$B848+INDEX(Lists!$N$10:$N$12,MATCH($V848,Lists!$L$10:$L$12,0)))</f>
        <v/>
      </c>
      <c r="X848" s="19"/>
      <c r="Y848" s="19"/>
      <c r="Z848" s="19"/>
      <c r="AA848" s="21"/>
      <c r="AB848" s="19"/>
      <c r="AC848" s="22" t="str">
        <f aca="true">IF(OR($U848="",$B848=""),"",IF($AA848&lt;&gt;"",$AA848-$B848,TODAY()-$B848))</f>
        <v/>
      </c>
      <c r="AD848" s="22" t="str">
        <f aca="true">IF($W848="","",IF($Y848="Closed",IF($AA848="","Closed",IF($AA848&lt;=$W848,"Closed on time","Closed late")),IF(TODAY()&gt;$W848,"Overdue","Within time")))</f>
        <v/>
      </c>
      <c r="AE848" s="6"/>
      <c r="AF848" s="19"/>
      <c r="AG848" s="19"/>
      <c r="AH848" s="19"/>
      <c r="AI848" s="19"/>
      <c r="AJ848" s="19"/>
    </row>
    <row r="849" customFormat="false" ht="15" hidden="false" customHeight="false" outlineLevel="0" collapsed="false">
      <c r="A849" s="22" t="str">
        <f aca="false">IF($C849="","","R"&amp;TEXT(ROW()-4,"00000"))</f>
        <v/>
      </c>
      <c r="B849" s="21"/>
      <c r="C849" s="19"/>
      <c r="D849" s="22" t="str">
        <f aca="false">IF($C849="","",IFERROR(INDEX(Asset_Register!$C$5:$C$1000,MATCH($C849,Asset_Register!$A$5:$A$1000,0)),"Not in register"))</f>
        <v/>
      </c>
      <c r="E849" s="22" t="str">
        <f aca="false">IF($C849="","",IFERROR(INDEX(Asset_Register!$D$5:$D$1000,MATCH($C849,Asset_Register!$A$5:$A$1000,0)),"Not in register"))</f>
        <v/>
      </c>
      <c r="F849" s="22" t="str">
        <f aca="false">IF($C849="","",IFERROR(INDEX(Asset_Register!$R$5:$R$1000,MATCH($C849,Asset_Register!$A$5:$A$1000,0)),"Not in register"))</f>
        <v/>
      </c>
      <c r="G849" s="22" t="str">
        <f aca="false">IF($C849="","",IFERROR(INDEX(Asset_Register!$Q$5:$Q$1000,MATCH($C849,Asset_Register!$A$5:$A$1000,0)),"Not in register"))</f>
        <v/>
      </c>
      <c r="H849" s="19"/>
      <c r="I849" s="19"/>
      <c r="J849" s="6"/>
      <c r="K849" s="19"/>
      <c r="L849" s="19"/>
      <c r="M849" s="19"/>
      <c r="N849" s="19"/>
      <c r="O849" s="19"/>
      <c r="P849" s="19"/>
      <c r="Q849" s="22" t="str">
        <f aca="false">IF($C849="","",IF($P849&lt;&gt;"",$P849,IF(AND(ISNUMBER($K849),ISNUMBER($M849),ISNUMBER($N849)),IF($O849="Lower is worse",IF($K849&lt;=$N849,"Danger",IF($K849&lt;=$M849,"Alert","OK")),IF($K849&gt;=$N849,"Danger",IF($K849&gt;=$M849,"Alert","OK"))),"Not set")))</f>
        <v/>
      </c>
      <c r="R849" s="22" t="str">
        <f aca="false">IF(OR($Q849="",$Q849="Not set"),"",MATCH($Q849,Lists!$F$2:$F$4,0)-1)</f>
        <v/>
      </c>
      <c r="S849" s="6"/>
      <c r="T849" s="6"/>
      <c r="U849" s="22" t="str">
        <f aca="false">IF(OR($Q849="",$Q849="OK",$Q849="Not set",NOT(ISNUMBER($G849))),"",ROUND($G849*IF($Q849="Danger",Lists!$M$15,Lists!$M$16),0))</f>
        <v/>
      </c>
      <c r="V849" s="22" t="str">
        <f aca="false">IF($U849="","",IF(OR($Q849="Danger",$U849&gt;=Lists!$M$10),"P1",IF($U849&gt;=Lists!$M$11,"P2","P3")))</f>
        <v/>
      </c>
      <c r="W849" s="24" t="str">
        <f aca="false">IF(OR($V849="",$B849=""),"",$B849+INDEX(Lists!$N$10:$N$12,MATCH($V849,Lists!$L$10:$L$12,0)))</f>
        <v/>
      </c>
      <c r="X849" s="19"/>
      <c r="Y849" s="19"/>
      <c r="Z849" s="19"/>
      <c r="AA849" s="21"/>
      <c r="AB849" s="19"/>
      <c r="AC849" s="22" t="str">
        <f aca="true">IF(OR($U849="",$B849=""),"",IF($AA849&lt;&gt;"",$AA849-$B849,TODAY()-$B849))</f>
        <v/>
      </c>
      <c r="AD849" s="22" t="str">
        <f aca="true">IF($W849="","",IF($Y849="Closed",IF($AA849="","Closed",IF($AA849&lt;=$W849,"Closed on time","Closed late")),IF(TODAY()&gt;$W849,"Overdue","Within time")))</f>
        <v/>
      </c>
      <c r="AE849" s="6"/>
      <c r="AF849" s="19"/>
      <c r="AG849" s="19"/>
      <c r="AH849" s="19"/>
      <c r="AI849" s="19"/>
      <c r="AJ849" s="19"/>
    </row>
    <row r="850" customFormat="false" ht="15" hidden="false" customHeight="false" outlineLevel="0" collapsed="false">
      <c r="A850" s="22" t="str">
        <f aca="false">IF($C850="","","R"&amp;TEXT(ROW()-4,"00000"))</f>
        <v/>
      </c>
      <c r="B850" s="21"/>
      <c r="C850" s="19"/>
      <c r="D850" s="22" t="str">
        <f aca="false">IF($C850="","",IFERROR(INDEX(Asset_Register!$C$5:$C$1000,MATCH($C850,Asset_Register!$A$5:$A$1000,0)),"Not in register"))</f>
        <v/>
      </c>
      <c r="E850" s="22" t="str">
        <f aca="false">IF($C850="","",IFERROR(INDEX(Asset_Register!$D$5:$D$1000,MATCH($C850,Asset_Register!$A$5:$A$1000,0)),"Not in register"))</f>
        <v/>
      </c>
      <c r="F850" s="22" t="str">
        <f aca="false">IF($C850="","",IFERROR(INDEX(Asset_Register!$R$5:$R$1000,MATCH($C850,Asset_Register!$A$5:$A$1000,0)),"Not in register"))</f>
        <v/>
      </c>
      <c r="G850" s="22" t="str">
        <f aca="false">IF($C850="","",IFERROR(INDEX(Asset_Register!$Q$5:$Q$1000,MATCH($C850,Asset_Register!$A$5:$A$1000,0)),"Not in register"))</f>
        <v/>
      </c>
      <c r="H850" s="19"/>
      <c r="I850" s="19"/>
      <c r="J850" s="6"/>
      <c r="K850" s="19"/>
      <c r="L850" s="19"/>
      <c r="M850" s="19"/>
      <c r="N850" s="19"/>
      <c r="O850" s="19"/>
      <c r="P850" s="19"/>
      <c r="Q850" s="22" t="str">
        <f aca="false">IF($C850="","",IF($P850&lt;&gt;"",$P850,IF(AND(ISNUMBER($K850),ISNUMBER($M850),ISNUMBER($N850)),IF($O850="Lower is worse",IF($K850&lt;=$N850,"Danger",IF($K850&lt;=$M850,"Alert","OK")),IF($K850&gt;=$N850,"Danger",IF($K850&gt;=$M850,"Alert","OK"))),"Not set")))</f>
        <v/>
      </c>
      <c r="R850" s="22" t="str">
        <f aca="false">IF(OR($Q850="",$Q850="Not set"),"",MATCH($Q850,Lists!$F$2:$F$4,0)-1)</f>
        <v/>
      </c>
      <c r="S850" s="6"/>
      <c r="T850" s="6"/>
      <c r="U850" s="22" t="str">
        <f aca="false">IF(OR($Q850="",$Q850="OK",$Q850="Not set",NOT(ISNUMBER($G850))),"",ROUND($G850*IF($Q850="Danger",Lists!$M$15,Lists!$M$16),0))</f>
        <v/>
      </c>
      <c r="V850" s="22" t="str">
        <f aca="false">IF($U850="","",IF(OR($Q850="Danger",$U850&gt;=Lists!$M$10),"P1",IF($U850&gt;=Lists!$M$11,"P2","P3")))</f>
        <v/>
      </c>
      <c r="W850" s="24" t="str">
        <f aca="false">IF(OR($V850="",$B850=""),"",$B850+INDEX(Lists!$N$10:$N$12,MATCH($V850,Lists!$L$10:$L$12,0)))</f>
        <v/>
      </c>
      <c r="X850" s="19"/>
      <c r="Y850" s="19"/>
      <c r="Z850" s="19"/>
      <c r="AA850" s="21"/>
      <c r="AB850" s="19"/>
      <c r="AC850" s="22" t="str">
        <f aca="true">IF(OR($U850="",$B850=""),"",IF($AA850&lt;&gt;"",$AA850-$B850,TODAY()-$B850))</f>
        <v/>
      </c>
      <c r="AD850" s="22" t="str">
        <f aca="true">IF($W850="","",IF($Y850="Closed",IF($AA850="","Closed",IF($AA850&lt;=$W850,"Closed on time","Closed late")),IF(TODAY()&gt;$W850,"Overdue","Within time")))</f>
        <v/>
      </c>
      <c r="AE850" s="6"/>
      <c r="AF850" s="19"/>
      <c r="AG850" s="19"/>
      <c r="AH850" s="19"/>
      <c r="AI850" s="19"/>
      <c r="AJ850" s="19"/>
    </row>
    <row r="851" customFormat="false" ht="15" hidden="false" customHeight="false" outlineLevel="0" collapsed="false">
      <c r="A851" s="22" t="str">
        <f aca="false">IF($C851="","","R"&amp;TEXT(ROW()-4,"00000"))</f>
        <v/>
      </c>
      <c r="B851" s="21"/>
      <c r="C851" s="19"/>
      <c r="D851" s="22" t="str">
        <f aca="false">IF($C851="","",IFERROR(INDEX(Asset_Register!$C$5:$C$1000,MATCH($C851,Asset_Register!$A$5:$A$1000,0)),"Not in register"))</f>
        <v/>
      </c>
      <c r="E851" s="22" t="str">
        <f aca="false">IF($C851="","",IFERROR(INDEX(Asset_Register!$D$5:$D$1000,MATCH($C851,Asset_Register!$A$5:$A$1000,0)),"Not in register"))</f>
        <v/>
      </c>
      <c r="F851" s="22" t="str">
        <f aca="false">IF($C851="","",IFERROR(INDEX(Asset_Register!$R$5:$R$1000,MATCH($C851,Asset_Register!$A$5:$A$1000,0)),"Not in register"))</f>
        <v/>
      </c>
      <c r="G851" s="22" t="str">
        <f aca="false">IF($C851="","",IFERROR(INDEX(Asset_Register!$Q$5:$Q$1000,MATCH($C851,Asset_Register!$A$5:$A$1000,0)),"Not in register"))</f>
        <v/>
      </c>
      <c r="H851" s="19"/>
      <c r="I851" s="19"/>
      <c r="J851" s="6"/>
      <c r="K851" s="19"/>
      <c r="L851" s="19"/>
      <c r="M851" s="19"/>
      <c r="N851" s="19"/>
      <c r="O851" s="19"/>
      <c r="P851" s="19"/>
      <c r="Q851" s="22" t="str">
        <f aca="false">IF($C851="","",IF($P851&lt;&gt;"",$P851,IF(AND(ISNUMBER($K851),ISNUMBER($M851),ISNUMBER($N851)),IF($O851="Lower is worse",IF($K851&lt;=$N851,"Danger",IF($K851&lt;=$M851,"Alert","OK")),IF($K851&gt;=$N851,"Danger",IF($K851&gt;=$M851,"Alert","OK"))),"Not set")))</f>
        <v/>
      </c>
      <c r="R851" s="22" t="str">
        <f aca="false">IF(OR($Q851="",$Q851="Not set"),"",MATCH($Q851,Lists!$F$2:$F$4,0)-1)</f>
        <v/>
      </c>
      <c r="S851" s="6"/>
      <c r="T851" s="6"/>
      <c r="U851" s="22" t="str">
        <f aca="false">IF(OR($Q851="",$Q851="OK",$Q851="Not set",NOT(ISNUMBER($G851))),"",ROUND($G851*IF($Q851="Danger",Lists!$M$15,Lists!$M$16),0))</f>
        <v/>
      </c>
      <c r="V851" s="22" t="str">
        <f aca="false">IF($U851="","",IF(OR($Q851="Danger",$U851&gt;=Lists!$M$10),"P1",IF($U851&gt;=Lists!$M$11,"P2","P3")))</f>
        <v/>
      </c>
      <c r="W851" s="24" t="str">
        <f aca="false">IF(OR($V851="",$B851=""),"",$B851+INDEX(Lists!$N$10:$N$12,MATCH($V851,Lists!$L$10:$L$12,0)))</f>
        <v/>
      </c>
      <c r="X851" s="19"/>
      <c r="Y851" s="19"/>
      <c r="Z851" s="19"/>
      <c r="AA851" s="21"/>
      <c r="AB851" s="19"/>
      <c r="AC851" s="22" t="str">
        <f aca="true">IF(OR($U851="",$B851=""),"",IF($AA851&lt;&gt;"",$AA851-$B851,TODAY()-$B851))</f>
        <v/>
      </c>
      <c r="AD851" s="22" t="str">
        <f aca="true">IF($W851="","",IF($Y851="Closed",IF($AA851="","Closed",IF($AA851&lt;=$W851,"Closed on time","Closed late")),IF(TODAY()&gt;$W851,"Overdue","Within time")))</f>
        <v/>
      </c>
      <c r="AE851" s="6"/>
      <c r="AF851" s="19"/>
      <c r="AG851" s="19"/>
      <c r="AH851" s="19"/>
      <c r="AI851" s="19"/>
      <c r="AJ851" s="19"/>
    </row>
    <row r="852" customFormat="false" ht="15" hidden="false" customHeight="false" outlineLevel="0" collapsed="false">
      <c r="A852" s="22" t="str">
        <f aca="false">IF($C852="","","R"&amp;TEXT(ROW()-4,"00000"))</f>
        <v/>
      </c>
      <c r="B852" s="21"/>
      <c r="C852" s="19"/>
      <c r="D852" s="22" t="str">
        <f aca="false">IF($C852="","",IFERROR(INDEX(Asset_Register!$C$5:$C$1000,MATCH($C852,Asset_Register!$A$5:$A$1000,0)),"Not in register"))</f>
        <v/>
      </c>
      <c r="E852" s="22" t="str">
        <f aca="false">IF($C852="","",IFERROR(INDEX(Asset_Register!$D$5:$D$1000,MATCH($C852,Asset_Register!$A$5:$A$1000,0)),"Not in register"))</f>
        <v/>
      </c>
      <c r="F852" s="22" t="str">
        <f aca="false">IF($C852="","",IFERROR(INDEX(Asset_Register!$R$5:$R$1000,MATCH($C852,Asset_Register!$A$5:$A$1000,0)),"Not in register"))</f>
        <v/>
      </c>
      <c r="G852" s="22" t="str">
        <f aca="false">IF($C852="","",IFERROR(INDEX(Asset_Register!$Q$5:$Q$1000,MATCH($C852,Asset_Register!$A$5:$A$1000,0)),"Not in register"))</f>
        <v/>
      </c>
      <c r="H852" s="19"/>
      <c r="I852" s="19"/>
      <c r="J852" s="6"/>
      <c r="K852" s="19"/>
      <c r="L852" s="19"/>
      <c r="M852" s="19"/>
      <c r="N852" s="19"/>
      <c r="O852" s="19"/>
      <c r="P852" s="19"/>
      <c r="Q852" s="22" t="str">
        <f aca="false">IF($C852="","",IF($P852&lt;&gt;"",$P852,IF(AND(ISNUMBER($K852),ISNUMBER($M852),ISNUMBER($N852)),IF($O852="Lower is worse",IF($K852&lt;=$N852,"Danger",IF($K852&lt;=$M852,"Alert","OK")),IF($K852&gt;=$N852,"Danger",IF($K852&gt;=$M852,"Alert","OK"))),"Not set")))</f>
        <v/>
      </c>
      <c r="R852" s="22" t="str">
        <f aca="false">IF(OR($Q852="",$Q852="Not set"),"",MATCH($Q852,Lists!$F$2:$F$4,0)-1)</f>
        <v/>
      </c>
      <c r="S852" s="6"/>
      <c r="T852" s="6"/>
      <c r="U852" s="22" t="str">
        <f aca="false">IF(OR($Q852="",$Q852="OK",$Q852="Not set",NOT(ISNUMBER($G852))),"",ROUND($G852*IF($Q852="Danger",Lists!$M$15,Lists!$M$16),0))</f>
        <v/>
      </c>
      <c r="V852" s="22" t="str">
        <f aca="false">IF($U852="","",IF(OR($Q852="Danger",$U852&gt;=Lists!$M$10),"P1",IF($U852&gt;=Lists!$M$11,"P2","P3")))</f>
        <v/>
      </c>
      <c r="W852" s="24" t="str">
        <f aca="false">IF(OR($V852="",$B852=""),"",$B852+INDEX(Lists!$N$10:$N$12,MATCH($V852,Lists!$L$10:$L$12,0)))</f>
        <v/>
      </c>
      <c r="X852" s="19"/>
      <c r="Y852" s="19"/>
      <c r="Z852" s="19"/>
      <c r="AA852" s="21"/>
      <c r="AB852" s="19"/>
      <c r="AC852" s="22" t="str">
        <f aca="true">IF(OR($U852="",$B852=""),"",IF($AA852&lt;&gt;"",$AA852-$B852,TODAY()-$B852))</f>
        <v/>
      </c>
      <c r="AD852" s="22" t="str">
        <f aca="true">IF($W852="","",IF($Y852="Closed",IF($AA852="","Closed",IF($AA852&lt;=$W852,"Closed on time","Closed late")),IF(TODAY()&gt;$W852,"Overdue","Within time")))</f>
        <v/>
      </c>
      <c r="AE852" s="6"/>
      <c r="AF852" s="19"/>
      <c r="AG852" s="19"/>
      <c r="AH852" s="19"/>
      <c r="AI852" s="19"/>
      <c r="AJ852" s="19"/>
    </row>
    <row r="853" customFormat="false" ht="15" hidden="false" customHeight="false" outlineLevel="0" collapsed="false">
      <c r="A853" s="22" t="str">
        <f aca="false">IF($C853="","","R"&amp;TEXT(ROW()-4,"00000"))</f>
        <v/>
      </c>
      <c r="B853" s="21"/>
      <c r="C853" s="19"/>
      <c r="D853" s="22" t="str">
        <f aca="false">IF($C853="","",IFERROR(INDEX(Asset_Register!$C$5:$C$1000,MATCH($C853,Asset_Register!$A$5:$A$1000,0)),"Not in register"))</f>
        <v/>
      </c>
      <c r="E853" s="22" t="str">
        <f aca="false">IF($C853="","",IFERROR(INDEX(Asset_Register!$D$5:$D$1000,MATCH($C853,Asset_Register!$A$5:$A$1000,0)),"Not in register"))</f>
        <v/>
      </c>
      <c r="F853" s="22" t="str">
        <f aca="false">IF($C853="","",IFERROR(INDEX(Asset_Register!$R$5:$R$1000,MATCH($C853,Asset_Register!$A$5:$A$1000,0)),"Not in register"))</f>
        <v/>
      </c>
      <c r="G853" s="22" t="str">
        <f aca="false">IF($C853="","",IFERROR(INDEX(Asset_Register!$Q$5:$Q$1000,MATCH($C853,Asset_Register!$A$5:$A$1000,0)),"Not in register"))</f>
        <v/>
      </c>
      <c r="H853" s="19"/>
      <c r="I853" s="19"/>
      <c r="J853" s="6"/>
      <c r="K853" s="19"/>
      <c r="L853" s="19"/>
      <c r="M853" s="19"/>
      <c r="N853" s="19"/>
      <c r="O853" s="19"/>
      <c r="P853" s="19"/>
      <c r="Q853" s="22" t="str">
        <f aca="false">IF($C853="","",IF($P853&lt;&gt;"",$P853,IF(AND(ISNUMBER($K853),ISNUMBER($M853),ISNUMBER($N853)),IF($O853="Lower is worse",IF($K853&lt;=$N853,"Danger",IF($K853&lt;=$M853,"Alert","OK")),IF($K853&gt;=$N853,"Danger",IF($K853&gt;=$M853,"Alert","OK"))),"Not set")))</f>
        <v/>
      </c>
      <c r="R853" s="22" t="str">
        <f aca="false">IF(OR($Q853="",$Q853="Not set"),"",MATCH($Q853,Lists!$F$2:$F$4,0)-1)</f>
        <v/>
      </c>
      <c r="S853" s="6"/>
      <c r="T853" s="6"/>
      <c r="U853" s="22" t="str">
        <f aca="false">IF(OR($Q853="",$Q853="OK",$Q853="Not set",NOT(ISNUMBER($G853))),"",ROUND($G853*IF($Q853="Danger",Lists!$M$15,Lists!$M$16),0))</f>
        <v/>
      </c>
      <c r="V853" s="22" t="str">
        <f aca="false">IF($U853="","",IF(OR($Q853="Danger",$U853&gt;=Lists!$M$10),"P1",IF($U853&gt;=Lists!$M$11,"P2","P3")))</f>
        <v/>
      </c>
      <c r="W853" s="24" t="str">
        <f aca="false">IF(OR($V853="",$B853=""),"",$B853+INDEX(Lists!$N$10:$N$12,MATCH($V853,Lists!$L$10:$L$12,0)))</f>
        <v/>
      </c>
      <c r="X853" s="19"/>
      <c r="Y853" s="19"/>
      <c r="Z853" s="19"/>
      <c r="AA853" s="21"/>
      <c r="AB853" s="19"/>
      <c r="AC853" s="22" t="str">
        <f aca="true">IF(OR($U853="",$B853=""),"",IF($AA853&lt;&gt;"",$AA853-$B853,TODAY()-$B853))</f>
        <v/>
      </c>
      <c r="AD853" s="22" t="str">
        <f aca="true">IF($W853="","",IF($Y853="Closed",IF($AA853="","Closed",IF($AA853&lt;=$W853,"Closed on time","Closed late")),IF(TODAY()&gt;$W853,"Overdue","Within time")))</f>
        <v/>
      </c>
      <c r="AE853" s="6"/>
      <c r="AF853" s="19"/>
      <c r="AG853" s="19"/>
      <c r="AH853" s="19"/>
      <c r="AI853" s="19"/>
      <c r="AJ853" s="19"/>
    </row>
    <row r="854" customFormat="false" ht="15" hidden="false" customHeight="false" outlineLevel="0" collapsed="false">
      <c r="A854" s="22" t="str">
        <f aca="false">IF($C854="","","R"&amp;TEXT(ROW()-4,"00000"))</f>
        <v/>
      </c>
      <c r="B854" s="21"/>
      <c r="C854" s="19"/>
      <c r="D854" s="22" t="str">
        <f aca="false">IF($C854="","",IFERROR(INDEX(Asset_Register!$C$5:$C$1000,MATCH($C854,Asset_Register!$A$5:$A$1000,0)),"Not in register"))</f>
        <v/>
      </c>
      <c r="E854" s="22" t="str">
        <f aca="false">IF($C854="","",IFERROR(INDEX(Asset_Register!$D$5:$D$1000,MATCH($C854,Asset_Register!$A$5:$A$1000,0)),"Not in register"))</f>
        <v/>
      </c>
      <c r="F854" s="22" t="str">
        <f aca="false">IF($C854="","",IFERROR(INDEX(Asset_Register!$R$5:$R$1000,MATCH($C854,Asset_Register!$A$5:$A$1000,0)),"Not in register"))</f>
        <v/>
      </c>
      <c r="G854" s="22" t="str">
        <f aca="false">IF($C854="","",IFERROR(INDEX(Asset_Register!$Q$5:$Q$1000,MATCH($C854,Asset_Register!$A$5:$A$1000,0)),"Not in register"))</f>
        <v/>
      </c>
      <c r="H854" s="19"/>
      <c r="I854" s="19"/>
      <c r="J854" s="6"/>
      <c r="K854" s="19"/>
      <c r="L854" s="19"/>
      <c r="M854" s="19"/>
      <c r="N854" s="19"/>
      <c r="O854" s="19"/>
      <c r="P854" s="19"/>
      <c r="Q854" s="22" t="str">
        <f aca="false">IF($C854="","",IF($P854&lt;&gt;"",$P854,IF(AND(ISNUMBER($K854),ISNUMBER($M854),ISNUMBER($N854)),IF($O854="Lower is worse",IF($K854&lt;=$N854,"Danger",IF($K854&lt;=$M854,"Alert","OK")),IF($K854&gt;=$N854,"Danger",IF($K854&gt;=$M854,"Alert","OK"))),"Not set")))</f>
        <v/>
      </c>
      <c r="R854" s="22" t="str">
        <f aca="false">IF(OR($Q854="",$Q854="Not set"),"",MATCH($Q854,Lists!$F$2:$F$4,0)-1)</f>
        <v/>
      </c>
      <c r="S854" s="6"/>
      <c r="T854" s="6"/>
      <c r="U854" s="22" t="str">
        <f aca="false">IF(OR($Q854="",$Q854="OK",$Q854="Not set",NOT(ISNUMBER($G854))),"",ROUND($G854*IF($Q854="Danger",Lists!$M$15,Lists!$M$16),0))</f>
        <v/>
      </c>
      <c r="V854" s="22" t="str">
        <f aca="false">IF($U854="","",IF(OR($Q854="Danger",$U854&gt;=Lists!$M$10),"P1",IF($U854&gt;=Lists!$M$11,"P2","P3")))</f>
        <v/>
      </c>
      <c r="W854" s="24" t="str">
        <f aca="false">IF(OR($V854="",$B854=""),"",$B854+INDEX(Lists!$N$10:$N$12,MATCH($V854,Lists!$L$10:$L$12,0)))</f>
        <v/>
      </c>
      <c r="X854" s="19"/>
      <c r="Y854" s="19"/>
      <c r="Z854" s="19"/>
      <c r="AA854" s="21"/>
      <c r="AB854" s="19"/>
      <c r="AC854" s="22" t="str">
        <f aca="true">IF(OR($U854="",$B854=""),"",IF($AA854&lt;&gt;"",$AA854-$B854,TODAY()-$B854))</f>
        <v/>
      </c>
      <c r="AD854" s="22" t="str">
        <f aca="true">IF($W854="","",IF($Y854="Closed",IF($AA854="","Closed",IF($AA854&lt;=$W854,"Closed on time","Closed late")),IF(TODAY()&gt;$W854,"Overdue","Within time")))</f>
        <v/>
      </c>
      <c r="AE854" s="6"/>
      <c r="AF854" s="19"/>
      <c r="AG854" s="19"/>
      <c r="AH854" s="19"/>
      <c r="AI854" s="19"/>
      <c r="AJ854" s="19"/>
    </row>
    <row r="855" customFormat="false" ht="15" hidden="false" customHeight="false" outlineLevel="0" collapsed="false">
      <c r="A855" s="22" t="str">
        <f aca="false">IF($C855="","","R"&amp;TEXT(ROW()-4,"00000"))</f>
        <v/>
      </c>
      <c r="B855" s="21"/>
      <c r="C855" s="19"/>
      <c r="D855" s="22" t="str">
        <f aca="false">IF($C855="","",IFERROR(INDEX(Asset_Register!$C$5:$C$1000,MATCH($C855,Asset_Register!$A$5:$A$1000,0)),"Not in register"))</f>
        <v/>
      </c>
      <c r="E855" s="22" t="str">
        <f aca="false">IF($C855="","",IFERROR(INDEX(Asset_Register!$D$5:$D$1000,MATCH($C855,Asset_Register!$A$5:$A$1000,0)),"Not in register"))</f>
        <v/>
      </c>
      <c r="F855" s="22" t="str">
        <f aca="false">IF($C855="","",IFERROR(INDEX(Asset_Register!$R$5:$R$1000,MATCH($C855,Asset_Register!$A$5:$A$1000,0)),"Not in register"))</f>
        <v/>
      </c>
      <c r="G855" s="22" t="str">
        <f aca="false">IF($C855="","",IFERROR(INDEX(Asset_Register!$Q$5:$Q$1000,MATCH($C855,Asset_Register!$A$5:$A$1000,0)),"Not in register"))</f>
        <v/>
      </c>
      <c r="H855" s="19"/>
      <c r="I855" s="19"/>
      <c r="J855" s="6"/>
      <c r="K855" s="19"/>
      <c r="L855" s="19"/>
      <c r="M855" s="19"/>
      <c r="N855" s="19"/>
      <c r="O855" s="19"/>
      <c r="P855" s="19"/>
      <c r="Q855" s="22" t="str">
        <f aca="false">IF($C855="","",IF($P855&lt;&gt;"",$P855,IF(AND(ISNUMBER($K855),ISNUMBER($M855),ISNUMBER($N855)),IF($O855="Lower is worse",IF($K855&lt;=$N855,"Danger",IF($K855&lt;=$M855,"Alert","OK")),IF($K855&gt;=$N855,"Danger",IF($K855&gt;=$M855,"Alert","OK"))),"Not set")))</f>
        <v/>
      </c>
      <c r="R855" s="22" t="str">
        <f aca="false">IF(OR($Q855="",$Q855="Not set"),"",MATCH($Q855,Lists!$F$2:$F$4,0)-1)</f>
        <v/>
      </c>
      <c r="S855" s="6"/>
      <c r="T855" s="6"/>
      <c r="U855" s="22" t="str">
        <f aca="false">IF(OR($Q855="",$Q855="OK",$Q855="Not set",NOT(ISNUMBER($G855))),"",ROUND($G855*IF($Q855="Danger",Lists!$M$15,Lists!$M$16),0))</f>
        <v/>
      </c>
      <c r="V855" s="22" t="str">
        <f aca="false">IF($U855="","",IF(OR($Q855="Danger",$U855&gt;=Lists!$M$10),"P1",IF($U855&gt;=Lists!$M$11,"P2","P3")))</f>
        <v/>
      </c>
      <c r="W855" s="24" t="str">
        <f aca="false">IF(OR($V855="",$B855=""),"",$B855+INDEX(Lists!$N$10:$N$12,MATCH($V855,Lists!$L$10:$L$12,0)))</f>
        <v/>
      </c>
      <c r="X855" s="19"/>
      <c r="Y855" s="19"/>
      <c r="Z855" s="19"/>
      <c r="AA855" s="21"/>
      <c r="AB855" s="19"/>
      <c r="AC855" s="22" t="str">
        <f aca="true">IF(OR($U855="",$B855=""),"",IF($AA855&lt;&gt;"",$AA855-$B855,TODAY()-$B855))</f>
        <v/>
      </c>
      <c r="AD855" s="22" t="str">
        <f aca="true">IF($W855="","",IF($Y855="Closed",IF($AA855="","Closed",IF($AA855&lt;=$W855,"Closed on time","Closed late")),IF(TODAY()&gt;$W855,"Overdue","Within time")))</f>
        <v/>
      </c>
      <c r="AE855" s="6"/>
      <c r="AF855" s="19"/>
      <c r="AG855" s="19"/>
      <c r="AH855" s="19"/>
      <c r="AI855" s="19"/>
      <c r="AJ855" s="19"/>
    </row>
    <row r="856" customFormat="false" ht="15" hidden="false" customHeight="false" outlineLevel="0" collapsed="false">
      <c r="A856" s="22" t="str">
        <f aca="false">IF($C856="","","R"&amp;TEXT(ROW()-4,"00000"))</f>
        <v/>
      </c>
      <c r="B856" s="21"/>
      <c r="C856" s="19"/>
      <c r="D856" s="22" t="str">
        <f aca="false">IF($C856="","",IFERROR(INDEX(Asset_Register!$C$5:$C$1000,MATCH($C856,Asset_Register!$A$5:$A$1000,0)),"Not in register"))</f>
        <v/>
      </c>
      <c r="E856" s="22" t="str">
        <f aca="false">IF($C856="","",IFERROR(INDEX(Asset_Register!$D$5:$D$1000,MATCH($C856,Asset_Register!$A$5:$A$1000,0)),"Not in register"))</f>
        <v/>
      </c>
      <c r="F856" s="22" t="str">
        <f aca="false">IF($C856="","",IFERROR(INDEX(Asset_Register!$R$5:$R$1000,MATCH($C856,Asset_Register!$A$5:$A$1000,0)),"Not in register"))</f>
        <v/>
      </c>
      <c r="G856" s="22" t="str">
        <f aca="false">IF($C856="","",IFERROR(INDEX(Asset_Register!$Q$5:$Q$1000,MATCH($C856,Asset_Register!$A$5:$A$1000,0)),"Not in register"))</f>
        <v/>
      </c>
      <c r="H856" s="19"/>
      <c r="I856" s="19"/>
      <c r="J856" s="6"/>
      <c r="K856" s="19"/>
      <c r="L856" s="19"/>
      <c r="M856" s="19"/>
      <c r="N856" s="19"/>
      <c r="O856" s="19"/>
      <c r="P856" s="19"/>
      <c r="Q856" s="22" t="str">
        <f aca="false">IF($C856="","",IF($P856&lt;&gt;"",$P856,IF(AND(ISNUMBER($K856),ISNUMBER($M856),ISNUMBER($N856)),IF($O856="Lower is worse",IF($K856&lt;=$N856,"Danger",IF($K856&lt;=$M856,"Alert","OK")),IF($K856&gt;=$N856,"Danger",IF($K856&gt;=$M856,"Alert","OK"))),"Not set")))</f>
        <v/>
      </c>
      <c r="R856" s="22" t="str">
        <f aca="false">IF(OR($Q856="",$Q856="Not set"),"",MATCH($Q856,Lists!$F$2:$F$4,0)-1)</f>
        <v/>
      </c>
      <c r="S856" s="6"/>
      <c r="T856" s="6"/>
      <c r="U856" s="22" t="str">
        <f aca="false">IF(OR($Q856="",$Q856="OK",$Q856="Not set",NOT(ISNUMBER($G856))),"",ROUND($G856*IF($Q856="Danger",Lists!$M$15,Lists!$M$16),0))</f>
        <v/>
      </c>
      <c r="V856" s="22" t="str">
        <f aca="false">IF($U856="","",IF(OR($Q856="Danger",$U856&gt;=Lists!$M$10),"P1",IF($U856&gt;=Lists!$M$11,"P2","P3")))</f>
        <v/>
      </c>
      <c r="W856" s="24" t="str">
        <f aca="false">IF(OR($V856="",$B856=""),"",$B856+INDEX(Lists!$N$10:$N$12,MATCH($V856,Lists!$L$10:$L$12,0)))</f>
        <v/>
      </c>
      <c r="X856" s="19"/>
      <c r="Y856" s="19"/>
      <c r="Z856" s="19"/>
      <c r="AA856" s="21"/>
      <c r="AB856" s="19"/>
      <c r="AC856" s="22" t="str">
        <f aca="true">IF(OR($U856="",$B856=""),"",IF($AA856&lt;&gt;"",$AA856-$B856,TODAY()-$B856))</f>
        <v/>
      </c>
      <c r="AD856" s="22" t="str">
        <f aca="true">IF($W856="","",IF($Y856="Closed",IF($AA856="","Closed",IF($AA856&lt;=$W856,"Closed on time","Closed late")),IF(TODAY()&gt;$W856,"Overdue","Within time")))</f>
        <v/>
      </c>
      <c r="AE856" s="6"/>
      <c r="AF856" s="19"/>
      <c r="AG856" s="19"/>
      <c r="AH856" s="19"/>
      <c r="AI856" s="19"/>
      <c r="AJ856" s="19"/>
    </row>
    <row r="857" customFormat="false" ht="15" hidden="false" customHeight="false" outlineLevel="0" collapsed="false">
      <c r="A857" s="22" t="str">
        <f aca="false">IF($C857="","","R"&amp;TEXT(ROW()-4,"00000"))</f>
        <v/>
      </c>
      <c r="B857" s="21"/>
      <c r="C857" s="19"/>
      <c r="D857" s="22" t="str">
        <f aca="false">IF($C857="","",IFERROR(INDEX(Asset_Register!$C$5:$C$1000,MATCH($C857,Asset_Register!$A$5:$A$1000,0)),"Not in register"))</f>
        <v/>
      </c>
      <c r="E857" s="22" t="str">
        <f aca="false">IF($C857="","",IFERROR(INDEX(Asset_Register!$D$5:$D$1000,MATCH($C857,Asset_Register!$A$5:$A$1000,0)),"Not in register"))</f>
        <v/>
      </c>
      <c r="F857" s="22" t="str">
        <f aca="false">IF($C857="","",IFERROR(INDEX(Asset_Register!$R$5:$R$1000,MATCH($C857,Asset_Register!$A$5:$A$1000,0)),"Not in register"))</f>
        <v/>
      </c>
      <c r="G857" s="22" t="str">
        <f aca="false">IF($C857="","",IFERROR(INDEX(Asset_Register!$Q$5:$Q$1000,MATCH($C857,Asset_Register!$A$5:$A$1000,0)),"Not in register"))</f>
        <v/>
      </c>
      <c r="H857" s="19"/>
      <c r="I857" s="19"/>
      <c r="J857" s="6"/>
      <c r="K857" s="19"/>
      <c r="L857" s="19"/>
      <c r="M857" s="19"/>
      <c r="N857" s="19"/>
      <c r="O857" s="19"/>
      <c r="P857" s="19"/>
      <c r="Q857" s="22" t="str">
        <f aca="false">IF($C857="","",IF($P857&lt;&gt;"",$P857,IF(AND(ISNUMBER($K857),ISNUMBER($M857),ISNUMBER($N857)),IF($O857="Lower is worse",IF($K857&lt;=$N857,"Danger",IF($K857&lt;=$M857,"Alert","OK")),IF($K857&gt;=$N857,"Danger",IF($K857&gt;=$M857,"Alert","OK"))),"Not set")))</f>
        <v/>
      </c>
      <c r="R857" s="22" t="str">
        <f aca="false">IF(OR($Q857="",$Q857="Not set"),"",MATCH($Q857,Lists!$F$2:$F$4,0)-1)</f>
        <v/>
      </c>
      <c r="S857" s="6"/>
      <c r="T857" s="6"/>
      <c r="U857" s="22" t="str">
        <f aca="false">IF(OR($Q857="",$Q857="OK",$Q857="Not set",NOT(ISNUMBER($G857))),"",ROUND($G857*IF($Q857="Danger",Lists!$M$15,Lists!$M$16),0))</f>
        <v/>
      </c>
      <c r="V857" s="22" t="str">
        <f aca="false">IF($U857="","",IF(OR($Q857="Danger",$U857&gt;=Lists!$M$10),"P1",IF($U857&gt;=Lists!$M$11,"P2","P3")))</f>
        <v/>
      </c>
      <c r="W857" s="24" t="str">
        <f aca="false">IF(OR($V857="",$B857=""),"",$B857+INDEX(Lists!$N$10:$N$12,MATCH($V857,Lists!$L$10:$L$12,0)))</f>
        <v/>
      </c>
      <c r="X857" s="19"/>
      <c r="Y857" s="19"/>
      <c r="Z857" s="19"/>
      <c r="AA857" s="21"/>
      <c r="AB857" s="19"/>
      <c r="AC857" s="22" t="str">
        <f aca="true">IF(OR($U857="",$B857=""),"",IF($AA857&lt;&gt;"",$AA857-$B857,TODAY()-$B857))</f>
        <v/>
      </c>
      <c r="AD857" s="22" t="str">
        <f aca="true">IF($W857="","",IF($Y857="Closed",IF($AA857="","Closed",IF($AA857&lt;=$W857,"Closed on time","Closed late")),IF(TODAY()&gt;$W857,"Overdue","Within time")))</f>
        <v/>
      </c>
      <c r="AE857" s="6"/>
      <c r="AF857" s="19"/>
      <c r="AG857" s="19"/>
      <c r="AH857" s="19"/>
      <c r="AI857" s="19"/>
      <c r="AJ857" s="19"/>
    </row>
    <row r="858" customFormat="false" ht="15" hidden="false" customHeight="false" outlineLevel="0" collapsed="false">
      <c r="A858" s="22" t="str">
        <f aca="false">IF($C858="","","R"&amp;TEXT(ROW()-4,"00000"))</f>
        <v/>
      </c>
      <c r="B858" s="21"/>
      <c r="C858" s="19"/>
      <c r="D858" s="22" t="str">
        <f aca="false">IF($C858="","",IFERROR(INDEX(Asset_Register!$C$5:$C$1000,MATCH($C858,Asset_Register!$A$5:$A$1000,0)),"Not in register"))</f>
        <v/>
      </c>
      <c r="E858" s="22" t="str">
        <f aca="false">IF($C858="","",IFERROR(INDEX(Asset_Register!$D$5:$D$1000,MATCH($C858,Asset_Register!$A$5:$A$1000,0)),"Not in register"))</f>
        <v/>
      </c>
      <c r="F858" s="22" t="str">
        <f aca="false">IF($C858="","",IFERROR(INDEX(Asset_Register!$R$5:$R$1000,MATCH($C858,Asset_Register!$A$5:$A$1000,0)),"Not in register"))</f>
        <v/>
      </c>
      <c r="G858" s="22" t="str">
        <f aca="false">IF($C858="","",IFERROR(INDEX(Asset_Register!$Q$5:$Q$1000,MATCH($C858,Asset_Register!$A$5:$A$1000,0)),"Not in register"))</f>
        <v/>
      </c>
      <c r="H858" s="19"/>
      <c r="I858" s="19"/>
      <c r="J858" s="6"/>
      <c r="K858" s="19"/>
      <c r="L858" s="19"/>
      <c r="M858" s="19"/>
      <c r="N858" s="19"/>
      <c r="O858" s="19"/>
      <c r="P858" s="19"/>
      <c r="Q858" s="22" t="str">
        <f aca="false">IF($C858="","",IF($P858&lt;&gt;"",$P858,IF(AND(ISNUMBER($K858),ISNUMBER($M858),ISNUMBER($N858)),IF($O858="Lower is worse",IF($K858&lt;=$N858,"Danger",IF($K858&lt;=$M858,"Alert","OK")),IF($K858&gt;=$N858,"Danger",IF($K858&gt;=$M858,"Alert","OK"))),"Not set")))</f>
        <v/>
      </c>
      <c r="R858" s="22" t="str">
        <f aca="false">IF(OR($Q858="",$Q858="Not set"),"",MATCH($Q858,Lists!$F$2:$F$4,0)-1)</f>
        <v/>
      </c>
      <c r="S858" s="6"/>
      <c r="T858" s="6"/>
      <c r="U858" s="22" t="str">
        <f aca="false">IF(OR($Q858="",$Q858="OK",$Q858="Not set",NOT(ISNUMBER($G858))),"",ROUND($G858*IF($Q858="Danger",Lists!$M$15,Lists!$M$16),0))</f>
        <v/>
      </c>
      <c r="V858" s="22" t="str">
        <f aca="false">IF($U858="","",IF(OR($Q858="Danger",$U858&gt;=Lists!$M$10),"P1",IF($U858&gt;=Lists!$M$11,"P2","P3")))</f>
        <v/>
      </c>
      <c r="W858" s="24" t="str">
        <f aca="false">IF(OR($V858="",$B858=""),"",$B858+INDEX(Lists!$N$10:$N$12,MATCH($V858,Lists!$L$10:$L$12,0)))</f>
        <v/>
      </c>
      <c r="X858" s="19"/>
      <c r="Y858" s="19"/>
      <c r="Z858" s="19"/>
      <c r="AA858" s="21"/>
      <c r="AB858" s="19"/>
      <c r="AC858" s="22" t="str">
        <f aca="true">IF(OR($U858="",$B858=""),"",IF($AA858&lt;&gt;"",$AA858-$B858,TODAY()-$B858))</f>
        <v/>
      </c>
      <c r="AD858" s="22" t="str">
        <f aca="true">IF($W858="","",IF($Y858="Closed",IF($AA858="","Closed",IF($AA858&lt;=$W858,"Closed on time","Closed late")),IF(TODAY()&gt;$W858,"Overdue","Within time")))</f>
        <v/>
      </c>
      <c r="AE858" s="6"/>
      <c r="AF858" s="19"/>
      <c r="AG858" s="19"/>
      <c r="AH858" s="19"/>
      <c r="AI858" s="19"/>
      <c r="AJ858" s="19"/>
    </row>
    <row r="859" customFormat="false" ht="15" hidden="false" customHeight="false" outlineLevel="0" collapsed="false">
      <c r="A859" s="22" t="str">
        <f aca="false">IF($C859="","","R"&amp;TEXT(ROW()-4,"00000"))</f>
        <v/>
      </c>
      <c r="B859" s="21"/>
      <c r="C859" s="19"/>
      <c r="D859" s="22" t="str">
        <f aca="false">IF($C859="","",IFERROR(INDEX(Asset_Register!$C$5:$C$1000,MATCH($C859,Asset_Register!$A$5:$A$1000,0)),"Not in register"))</f>
        <v/>
      </c>
      <c r="E859" s="22" t="str">
        <f aca="false">IF($C859="","",IFERROR(INDEX(Asset_Register!$D$5:$D$1000,MATCH($C859,Asset_Register!$A$5:$A$1000,0)),"Not in register"))</f>
        <v/>
      </c>
      <c r="F859" s="22" t="str">
        <f aca="false">IF($C859="","",IFERROR(INDEX(Asset_Register!$R$5:$R$1000,MATCH($C859,Asset_Register!$A$5:$A$1000,0)),"Not in register"))</f>
        <v/>
      </c>
      <c r="G859" s="22" t="str">
        <f aca="false">IF($C859="","",IFERROR(INDEX(Asset_Register!$Q$5:$Q$1000,MATCH($C859,Asset_Register!$A$5:$A$1000,0)),"Not in register"))</f>
        <v/>
      </c>
      <c r="H859" s="19"/>
      <c r="I859" s="19"/>
      <c r="J859" s="6"/>
      <c r="K859" s="19"/>
      <c r="L859" s="19"/>
      <c r="M859" s="19"/>
      <c r="N859" s="19"/>
      <c r="O859" s="19"/>
      <c r="P859" s="19"/>
      <c r="Q859" s="22" t="str">
        <f aca="false">IF($C859="","",IF($P859&lt;&gt;"",$P859,IF(AND(ISNUMBER($K859),ISNUMBER($M859),ISNUMBER($N859)),IF($O859="Lower is worse",IF($K859&lt;=$N859,"Danger",IF($K859&lt;=$M859,"Alert","OK")),IF($K859&gt;=$N859,"Danger",IF($K859&gt;=$M859,"Alert","OK"))),"Not set")))</f>
        <v/>
      </c>
      <c r="R859" s="22" t="str">
        <f aca="false">IF(OR($Q859="",$Q859="Not set"),"",MATCH($Q859,Lists!$F$2:$F$4,0)-1)</f>
        <v/>
      </c>
      <c r="S859" s="6"/>
      <c r="T859" s="6"/>
      <c r="U859" s="22" t="str">
        <f aca="false">IF(OR($Q859="",$Q859="OK",$Q859="Not set",NOT(ISNUMBER($G859))),"",ROUND($G859*IF($Q859="Danger",Lists!$M$15,Lists!$M$16),0))</f>
        <v/>
      </c>
      <c r="V859" s="22" t="str">
        <f aca="false">IF($U859="","",IF(OR($Q859="Danger",$U859&gt;=Lists!$M$10),"P1",IF($U859&gt;=Lists!$M$11,"P2","P3")))</f>
        <v/>
      </c>
      <c r="W859" s="24" t="str">
        <f aca="false">IF(OR($V859="",$B859=""),"",$B859+INDEX(Lists!$N$10:$N$12,MATCH($V859,Lists!$L$10:$L$12,0)))</f>
        <v/>
      </c>
      <c r="X859" s="19"/>
      <c r="Y859" s="19"/>
      <c r="Z859" s="19"/>
      <c r="AA859" s="21"/>
      <c r="AB859" s="19"/>
      <c r="AC859" s="22" t="str">
        <f aca="true">IF(OR($U859="",$B859=""),"",IF($AA859&lt;&gt;"",$AA859-$B859,TODAY()-$B859))</f>
        <v/>
      </c>
      <c r="AD859" s="22" t="str">
        <f aca="true">IF($W859="","",IF($Y859="Closed",IF($AA859="","Closed",IF($AA859&lt;=$W859,"Closed on time","Closed late")),IF(TODAY()&gt;$W859,"Overdue","Within time")))</f>
        <v/>
      </c>
      <c r="AE859" s="6"/>
      <c r="AF859" s="19"/>
      <c r="AG859" s="19"/>
      <c r="AH859" s="19"/>
      <c r="AI859" s="19"/>
      <c r="AJ859" s="19"/>
    </row>
    <row r="860" customFormat="false" ht="15" hidden="false" customHeight="false" outlineLevel="0" collapsed="false">
      <c r="A860" s="22" t="str">
        <f aca="false">IF($C860="","","R"&amp;TEXT(ROW()-4,"00000"))</f>
        <v/>
      </c>
      <c r="B860" s="21"/>
      <c r="C860" s="19"/>
      <c r="D860" s="22" t="str">
        <f aca="false">IF($C860="","",IFERROR(INDEX(Asset_Register!$C$5:$C$1000,MATCH($C860,Asset_Register!$A$5:$A$1000,0)),"Not in register"))</f>
        <v/>
      </c>
      <c r="E860" s="22" t="str">
        <f aca="false">IF($C860="","",IFERROR(INDEX(Asset_Register!$D$5:$D$1000,MATCH($C860,Asset_Register!$A$5:$A$1000,0)),"Not in register"))</f>
        <v/>
      </c>
      <c r="F860" s="22" t="str">
        <f aca="false">IF($C860="","",IFERROR(INDEX(Asset_Register!$R$5:$R$1000,MATCH($C860,Asset_Register!$A$5:$A$1000,0)),"Not in register"))</f>
        <v/>
      </c>
      <c r="G860" s="22" t="str">
        <f aca="false">IF($C860="","",IFERROR(INDEX(Asset_Register!$Q$5:$Q$1000,MATCH($C860,Asset_Register!$A$5:$A$1000,0)),"Not in register"))</f>
        <v/>
      </c>
      <c r="H860" s="19"/>
      <c r="I860" s="19"/>
      <c r="J860" s="6"/>
      <c r="K860" s="19"/>
      <c r="L860" s="19"/>
      <c r="M860" s="19"/>
      <c r="N860" s="19"/>
      <c r="O860" s="19"/>
      <c r="P860" s="19"/>
      <c r="Q860" s="22" t="str">
        <f aca="false">IF($C860="","",IF($P860&lt;&gt;"",$P860,IF(AND(ISNUMBER($K860),ISNUMBER($M860),ISNUMBER($N860)),IF($O860="Lower is worse",IF($K860&lt;=$N860,"Danger",IF($K860&lt;=$M860,"Alert","OK")),IF($K860&gt;=$N860,"Danger",IF($K860&gt;=$M860,"Alert","OK"))),"Not set")))</f>
        <v/>
      </c>
      <c r="R860" s="22" t="str">
        <f aca="false">IF(OR($Q860="",$Q860="Not set"),"",MATCH($Q860,Lists!$F$2:$F$4,0)-1)</f>
        <v/>
      </c>
      <c r="S860" s="6"/>
      <c r="T860" s="6"/>
      <c r="U860" s="22" t="str">
        <f aca="false">IF(OR($Q860="",$Q860="OK",$Q860="Not set",NOT(ISNUMBER($G860))),"",ROUND($G860*IF($Q860="Danger",Lists!$M$15,Lists!$M$16),0))</f>
        <v/>
      </c>
      <c r="V860" s="22" t="str">
        <f aca="false">IF($U860="","",IF(OR($Q860="Danger",$U860&gt;=Lists!$M$10),"P1",IF($U860&gt;=Lists!$M$11,"P2","P3")))</f>
        <v/>
      </c>
      <c r="W860" s="24" t="str">
        <f aca="false">IF(OR($V860="",$B860=""),"",$B860+INDEX(Lists!$N$10:$N$12,MATCH($V860,Lists!$L$10:$L$12,0)))</f>
        <v/>
      </c>
      <c r="X860" s="19"/>
      <c r="Y860" s="19"/>
      <c r="Z860" s="19"/>
      <c r="AA860" s="21"/>
      <c r="AB860" s="19"/>
      <c r="AC860" s="22" t="str">
        <f aca="true">IF(OR($U860="",$B860=""),"",IF($AA860&lt;&gt;"",$AA860-$B860,TODAY()-$B860))</f>
        <v/>
      </c>
      <c r="AD860" s="22" t="str">
        <f aca="true">IF($W860="","",IF($Y860="Closed",IF($AA860="","Closed",IF($AA860&lt;=$W860,"Closed on time","Closed late")),IF(TODAY()&gt;$W860,"Overdue","Within time")))</f>
        <v/>
      </c>
      <c r="AE860" s="6"/>
      <c r="AF860" s="19"/>
      <c r="AG860" s="19"/>
      <c r="AH860" s="19"/>
      <c r="AI860" s="19"/>
      <c r="AJ860" s="19"/>
    </row>
    <row r="861" customFormat="false" ht="15" hidden="false" customHeight="false" outlineLevel="0" collapsed="false">
      <c r="A861" s="22" t="str">
        <f aca="false">IF($C861="","","R"&amp;TEXT(ROW()-4,"00000"))</f>
        <v/>
      </c>
      <c r="B861" s="21"/>
      <c r="C861" s="19"/>
      <c r="D861" s="22" t="str">
        <f aca="false">IF($C861="","",IFERROR(INDEX(Asset_Register!$C$5:$C$1000,MATCH($C861,Asset_Register!$A$5:$A$1000,0)),"Not in register"))</f>
        <v/>
      </c>
      <c r="E861" s="22" t="str">
        <f aca="false">IF($C861="","",IFERROR(INDEX(Asset_Register!$D$5:$D$1000,MATCH($C861,Asset_Register!$A$5:$A$1000,0)),"Not in register"))</f>
        <v/>
      </c>
      <c r="F861" s="22" t="str">
        <f aca="false">IF($C861="","",IFERROR(INDEX(Asset_Register!$R$5:$R$1000,MATCH($C861,Asset_Register!$A$5:$A$1000,0)),"Not in register"))</f>
        <v/>
      </c>
      <c r="G861" s="22" t="str">
        <f aca="false">IF($C861="","",IFERROR(INDEX(Asset_Register!$Q$5:$Q$1000,MATCH($C861,Asset_Register!$A$5:$A$1000,0)),"Not in register"))</f>
        <v/>
      </c>
      <c r="H861" s="19"/>
      <c r="I861" s="19"/>
      <c r="J861" s="6"/>
      <c r="K861" s="19"/>
      <c r="L861" s="19"/>
      <c r="M861" s="19"/>
      <c r="N861" s="19"/>
      <c r="O861" s="19"/>
      <c r="P861" s="19"/>
      <c r="Q861" s="22" t="str">
        <f aca="false">IF($C861="","",IF($P861&lt;&gt;"",$P861,IF(AND(ISNUMBER($K861),ISNUMBER($M861),ISNUMBER($N861)),IF($O861="Lower is worse",IF($K861&lt;=$N861,"Danger",IF($K861&lt;=$M861,"Alert","OK")),IF($K861&gt;=$N861,"Danger",IF($K861&gt;=$M861,"Alert","OK"))),"Not set")))</f>
        <v/>
      </c>
      <c r="R861" s="22" t="str">
        <f aca="false">IF(OR($Q861="",$Q861="Not set"),"",MATCH($Q861,Lists!$F$2:$F$4,0)-1)</f>
        <v/>
      </c>
      <c r="S861" s="6"/>
      <c r="T861" s="6"/>
      <c r="U861" s="22" t="str">
        <f aca="false">IF(OR($Q861="",$Q861="OK",$Q861="Not set",NOT(ISNUMBER($G861))),"",ROUND($G861*IF($Q861="Danger",Lists!$M$15,Lists!$M$16),0))</f>
        <v/>
      </c>
      <c r="V861" s="22" t="str">
        <f aca="false">IF($U861="","",IF(OR($Q861="Danger",$U861&gt;=Lists!$M$10),"P1",IF($U861&gt;=Lists!$M$11,"P2","P3")))</f>
        <v/>
      </c>
      <c r="W861" s="24" t="str">
        <f aca="false">IF(OR($V861="",$B861=""),"",$B861+INDEX(Lists!$N$10:$N$12,MATCH($V861,Lists!$L$10:$L$12,0)))</f>
        <v/>
      </c>
      <c r="X861" s="19"/>
      <c r="Y861" s="19"/>
      <c r="Z861" s="19"/>
      <c r="AA861" s="21"/>
      <c r="AB861" s="19"/>
      <c r="AC861" s="22" t="str">
        <f aca="true">IF(OR($U861="",$B861=""),"",IF($AA861&lt;&gt;"",$AA861-$B861,TODAY()-$B861))</f>
        <v/>
      </c>
      <c r="AD861" s="22" t="str">
        <f aca="true">IF($W861="","",IF($Y861="Closed",IF($AA861="","Closed",IF($AA861&lt;=$W861,"Closed on time","Closed late")),IF(TODAY()&gt;$W861,"Overdue","Within time")))</f>
        <v/>
      </c>
      <c r="AE861" s="6"/>
      <c r="AF861" s="19"/>
      <c r="AG861" s="19"/>
      <c r="AH861" s="19"/>
      <c r="AI861" s="19"/>
      <c r="AJ861" s="19"/>
    </row>
    <row r="862" customFormat="false" ht="15" hidden="false" customHeight="false" outlineLevel="0" collapsed="false">
      <c r="A862" s="22" t="str">
        <f aca="false">IF($C862="","","R"&amp;TEXT(ROW()-4,"00000"))</f>
        <v/>
      </c>
      <c r="B862" s="21"/>
      <c r="C862" s="19"/>
      <c r="D862" s="22" t="str">
        <f aca="false">IF($C862="","",IFERROR(INDEX(Asset_Register!$C$5:$C$1000,MATCH($C862,Asset_Register!$A$5:$A$1000,0)),"Not in register"))</f>
        <v/>
      </c>
      <c r="E862" s="22" t="str">
        <f aca="false">IF($C862="","",IFERROR(INDEX(Asset_Register!$D$5:$D$1000,MATCH($C862,Asset_Register!$A$5:$A$1000,0)),"Not in register"))</f>
        <v/>
      </c>
      <c r="F862" s="22" t="str">
        <f aca="false">IF($C862="","",IFERROR(INDEX(Asset_Register!$R$5:$R$1000,MATCH($C862,Asset_Register!$A$5:$A$1000,0)),"Not in register"))</f>
        <v/>
      </c>
      <c r="G862" s="22" t="str">
        <f aca="false">IF($C862="","",IFERROR(INDEX(Asset_Register!$Q$5:$Q$1000,MATCH($C862,Asset_Register!$A$5:$A$1000,0)),"Not in register"))</f>
        <v/>
      </c>
      <c r="H862" s="19"/>
      <c r="I862" s="19"/>
      <c r="J862" s="6"/>
      <c r="K862" s="19"/>
      <c r="L862" s="19"/>
      <c r="M862" s="19"/>
      <c r="N862" s="19"/>
      <c r="O862" s="19"/>
      <c r="P862" s="19"/>
      <c r="Q862" s="22" t="str">
        <f aca="false">IF($C862="","",IF($P862&lt;&gt;"",$P862,IF(AND(ISNUMBER($K862),ISNUMBER($M862),ISNUMBER($N862)),IF($O862="Lower is worse",IF($K862&lt;=$N862,"Danger",IF($K862&lt;=$M862,"Alert","OK")),IF($K862&gt;=$N862,"Danger",IF($K862&gt;=$M862,"Alert","OK"))),"Not set")))</f>
        <v/>
      </c>
      <c r="R862" s="22" t="str">
        <f aca="false">IF(OR($Q862="",$Q862="Not set"),"",MATCH($Q862,Lists!$F$2:$F$4,0)-1)</f>
        <v/>
      </c>
      <c r="S862" s="6"/>
      <c r="T862" s="6"/>
      <c r="U862" s="22" t="str">
        <f aca="false">IF(OR($Q862="",$Q862="OK",$Q862="Not set",NOT(ISNUMBER($G862))),"",ROUND($G862*IF($Q862="Danger",Lists!$M$15,Lists!$M$16),0))</f>
        <v/>
      </c>
      <c r="V862" s="22" t="str">
        <f aca="false">IF($U862="","",IF(OR($Q862="Danger",$U862&gt;=Lists!$M$10),"P1",IF($U862&gt;=Lists!$M$11,"P2","P3")))</f>
        <v/>
      </c>
      <c r="W862" s="24" t="str">
        <f aca="false">IF(OR($V862="",$B862=""),"",$B862+INDEX(Lists!$N$10:$N$12,MATCH($V862,Lists!$L$10:$L$12,0)))</f>
        <v/>
      </c>
      <c r="X862" s="19"/>
      <c r="Y862" s="19"/>
      <c r="Z862" s="19"/>
      <c r="AA862" s="21"/>
      <c r="AB862" s="19"/>
      <c r="AC862" s="22" t="str">
        <f aca="true">IF(OR($U862="",$B862=""),"",IF($AA862&lt;&gt;"",$AA862-$B862,TODAY()-$B862))</f>
        <v/>
      </c>
      <c r="AD862" s="22" t="str">
        <f aca="true">IF($W862="","",IF($Y862="Closed",IF($AA862="","Closed",IF($AA862&lt;=$W862,"Closed on time","Closed late")),IF(TODAY()&gt;$W862,"Overdue","Within time")))</f>
        <v/>
      </c>
      <c r="AE862" s="6"/>
      <c r="AF862" s="19"/>
      <c r="AG862" s="19"/>
      <c r="AH862" s="19"/>
      <c r="AI862" s="19"/>
      <c r="AJ862" s="19"/>
    </row>
    <row r="863" customFormat="false" ht="15" hidden="false" customHeight="false" outlineLevel="0" collapsed="false">
      <c r="A863" s="22" t="str">
        <f aca="false">IF($C863="","","R"&amp;TEXT(ROW()-4,"00000"))</f>
        <v/>
      </c>
      <c r="B863" s="21"/>
      <c r="C863" s="19"/>
      <c r="D863" s="22" t="str">
        <f aca="false">IF($C863="","",IFERROR(INDEX(Asset_Register!$C$5:$C$1000,MATCH($C863,Asset_Register!$A$5:$A$1000,0)),"Not in register"))</f>
        <v/>
      </c>
      <c r="E863" s="22" t="str">
        <f aca="false">IF($C863="","",IFERROR(INDEX(Asset_Register!$D$5:$D$1000,MATCH($C863,Asset_Register!$A$5:$A$1000,0)),"Not in register"))</f>
        <v/>
      </c>
      <c r="F863" s="22" t="str">
        <f aca="false">IF($C863="","",IFERROR(INDEX(Asset_Register!$R$5:$R$1000,MATCH($C863,Asset_Register!$A$5:$A$1000,0)),"Not in register"))</f>
        <v/>
      </c>
      <c r="G863" s="22" t="str">
        <f aca="false">IF($C863="","",IFERROR(INDEX(Asset_Register!$Q$5:$Q$1000,MATCH($C863,Asset_Register!$A$5:$A$1000,0)),"Not in register"))</f>
        <v/>
      </c>
      <c r="H863" s="19"/>
      <c r="I863" s="19"/>
      <c r="J863" s="6"/>
      <c r="K863" s="19"/>
      <c r="L863" s="19"/>
      <c r="M863" s="19"/>
      <c r="N863" s="19"/>
      <c r="O863" s="19"/>
      <c r="P863" s="19"/>
      <c r="Q863" s="22" t="str">
        <f aca="false">IF($C863="","",IF($P863&lt;&gt;"",$P863,IF(AND(ISNUMBER($K863),ISNUMBER($M863),ISNUMBER($N863)),IF($O863="Lower is worse",IF($K863&lt;=$N863,"Danger",IF($K863&lt;=$M863,"Alert","OK")),IF($K863&gt;=$N863,"Danger",IF($K863&gt;=$M863,"Alert","OK"))),"Not set")))</f>
        <v/>
      </c>
      <c r="R863" s="22" t="str">
        <f aca="false">IF(OR($Q863="",$Q863="Not set"),"",MATCH($Q863,Lists!$F$2:$F$4,0)-1)</f>
        <v/>
      </c>
      <c r="S863" s="6"/>
      <c r="T863" s="6"/>
      <c r="U863" s="22" t="str">
        <f aca="false">IF(OR($Q863="",$Q863="OK",$Q863="Not set",NOT(ISNUMBER($G863))),"",ROUND($G863*IF($Q863="Danger",Lists!$M$15,Lists!$M$16),0))</f>
        <v/>
      </c>
      <c r="V863" s="22" t="str">
        <f aca="false">IF($U863="","",IF(OR($Q863="Danger",$U863&gt;=Lists!$M$10),"P1",IF($U863&gt;=Lists!$M$11,"P2","P3")))</f>
        <v/>
      </c>
      <c r="W863" s="24" t="str">
        <f aca="false">IF(OR($V863="",$B863=""),"",$B863+INDEX(Lists!$N$10:$N$12,MATCH($V863,Lists!$L$10:$L$12,0)))</f>
        <v/>
      </c>
      <c r="X863" s="19"/>
      <c r="Y863" s="19"/>
      <c r="Z863" s="19"/>
      <c r="AA863" s="21"/>
      <c r="AB863" s="19"/>
      <c r="AC863" s="22" t="str">
        <f aca="true">IF(OR($U863="",$B863=""),"",IF($AA863&lt;&gt;"",$AA863-$B863,TODAY()-$B863))</f>
        <v/>
      </c>
      <c r="AD863" s="22" t="str">
        <f aca="true">IF($W863="","",IF($Y863="Closed",IF($AA863="","Closed",IF($AA863&lt;=$W863,"Closed on time","Closed late")),IF(TODAY()&gt;$W863,"Overdue","Within time")))</f>
        <v/>
      </c>
      <c r="AE863" s="6"/>
      <c r="AF863" s="19"/>
      <c r="AG863" s="19"/>
      <c r="AH863" s="19"/>
      <c r="AI863" s="19"/>
      <c r="AJ863" s="19"/>
    </row>
    <row r="864" customFormat="false" ht="15" hidden="false" customHeight="false" outlineLevel="0" collapsed="false">
      <c r="A864" s="22" t="str">
        <f aca="false">IF($C864="","","R"&amp;TEXT(ROW()-4,"00000"))</f>
        <v/>
      </c>
      <c r="B864" s="21"/>
      <c r="C864" s="19"/>
      <c r="D864" s="22" t="str">
        <f aca="false">IF($C864="","",IFERROR(INDEX(Asset_Register!$C$5:$C$1000,MATCH($C864,Asset_Register!$A$5:$A$1000,0)),"Not in register"))</f>
        <v/>
      </c>
      <c r="E864" s="22" t="str">
        <f aca="false">IF($C864="","",IFERROR(INDEX(Asset_Register!$D$5:$D$1000,MATCH($C864,Asset_Register!$A$5:$A$1000,0)),"Not in register"))</f>
        <v/>
      </c>
      <c r="F864" s="22" t="str">
        <f aca="false">IF($C864="","",IFERROR(INDEX(Asset_Register!$R$5:$R$1000,MATCH($C864,Asset_Register!$A$5:$A$1000,0)),"Not in register"))</f>
        <v/>
      </c>
      <c r="G864" s="22" t="str">
        <f aca="false">IF($C864="","",IFERROR(INDEX(Asset_Register!$Q$5:$Q$1000,MATCH($C864,Asset_Register!$A$5:$A$1000,0)),"Not in register"))</f>
        <v/>
      </c>
      <c r="H864" s="19"/>
      <c r="I864" s="19"/>
      <c r="J864" s="6"/>
      <c r="K864" s="19"/>
      <c r="L864" s="19"/>
      <c r="M864" s="19"/>
      <c r="N864" s="19"/>
      <c r="O864" s="19"/>
      <c r="P864" s="19"/>
      <c r="Q864" s="22" t="str">
        <f aca="false">IF($C864="","",IF($P864&lt;&gt;"",$P864,IF(AND(ISNUMBER($K864),ISNUMBER($M864),ISNUMBER($N864)),IF($O864="Lower is worse",IF($K864&lt;=$N864,"Danger",IF($K864&lt;=$M864,"Alert","OK")),IF($K864&gt;=$N864,"Danger",IF($K864&gt;=$M864,"Alert","OK"))),"Not set")))</f>
        <v/>
      </c>
      <c r="R864" s="22" t="str">
        <f aca="false">IF(OR($Q864="",$Q864="Not set"),"",MATCH($Q864,Lists!$F$2:$F$4,0)-1)</f>
        <v/>
      </c>
      <c r="S864" s="6"/>
      <c r="T864" s="6"/>
      <c r="U864" s="22" t="str">
        <f aca="false">IF(OR($Q864="",$Q864="OK",$Q864="Not set",NOT(ISNUMBER($G864))),"",ROUND($G864*IF($Q864="Danger",Lists!$M$15,Lists!$M$16),0))</f>
        <v/>
      </c>
      <c r="V864" s="22" t="str">
        <f aca="false">IF($U864="","",IF(OR($Q864="Danger",$U864&gt;=Lists!$M$10),"P1",IF($U864&gt;=Lists!$M$11,"P2","P3")))</f>
        <v/>
      </c>
      <c r="W864" s="24" t="str">
        <f aca="false">IF(OR($V864="",$B864=""),"",$B864+INDEX(Lists!$N$10:$N$12,MATCH($V864,Lists!$L$10:$L$12,0)))</f>
        <v/>
      </c>
      <c r="X864" s="19"/>
      <c r="Y864" s="19"/>
      <c r="Z864" s="19"/>
      <c r="AA864" s="21"/>
      <c r="AB864" s="19"/>
      <c r="AC864" s="22" t="str">
        <f aca="true">IF(OR($U864="",$B864=""),"",IF($AA864&lt;&gt;"",$AA864-$B864,TODAY()-$B864))</f>
        <v/>
      </c>
      <c r="AD864" s="22" t="str">
        <f aca="true">IF($W864="","",IF($Y864="Closed",IF($AA864="","Closed",IF($AA864&lt;=$W864,"Closed on time","Closed late")),IF(TODAY()&gt;$W864,"Overdue","Within time")))</f>
        <v/>
      </c>
      <c r="AE864" s="6"/>
      <c r="AF864" s="19"/>
      <c r="AG864" s="19"/>
      <c r="AH864" s="19"/>
      <c r="AI864" s="19"/>
      <c r="AJ864" s="19"/>
    </row>
    <row r="865" customFormat="false" ht="15" hidden="false" customHeight="false" outlineLevel="0" collapsed="false">
      <c r="A865" s="22" t="str">
        <f aca="false">IF($C865="","","R"&amp;TEXT(ROW()-4,"00000"))</f>
        <v/>
      </c>
      <c r="B865" s="21"/>
      <c r="C865" s="19"/>
      <c r="D865" s="22" t="str">
        <f aca="false">IF($C865="","",IFERROR(INDEX(Asset_Register!$C$5:$C$1000,MATCH($C865,Asset_Register!$A$5:$A$1000,0)),"Not in register"))</f>
        <v/>
      </c>
      <c r="E865" s="22" t="str">
        <f aca="false">IF($C865="","",IFERROR(INDEX(Asset_Register!$D$5:$D$1000,MATCH($C865,Asset_Register!$A$5:$A$1000,0)),"Not in register"))</f>
        <v/>
      </c>
      <c r="F865" s="22" t="str">
        <f aca="false">IF($C865="","",IFERROR(INDEX(Asset_Register!$R$5:$R$1000,MATCH($C865,Asset_Register!$A$5:$A$1000,0)),"Not in register"))</f>
        <v/>
      </c>
      <c r="G865" s="22" t="str">
        <f aca="false">IF($C865="","",IFERROR(INDEX(Asset_Register!$Q$5:$Q$1000,MATCH($C865,Asset_Register!$A$5:$A$1000,0)),"Not in register"))</f>
        <v/>
      </c>
      <c r="H865" s="19"/>
      <c r="I865" s="19"/>
      <c r="J865" s="6"/>
      <c r="K865" s="19"/>
      <c r="L865" s="19"/>
      <c r="M865" s="19"/>
      <c r="N865" s="19"/>
      <c r="O865" s="19"/>
      <c r="P865" s="19"/>
      <c r="Q865" s="22" t="str">
        <f aca="false">IF($C865="","",IF($P865&lt;&gt;"",$P865,IF(AND(ISNUMBER($K865),ISNUMBER($M865),ISNUMBER($N865)),IF($O865="Lower is worse",IF($K865&lt;=$N865,"Danger",IF($K865&lt;=$M865,"Alert","OK")),IF($K865&gt;=$N865,"Danger",IF($K865&gt;=$M865,"Alert","OK"))),"Not set")))</f>
        <v/>
      </c>
      <c r="R865" s="22" t="str">
        <f aca="false">IF(OR($Q865="",$Q865="Not set"),"",MATCH($Q865,Lists!$F$2:$F$4,0)-1)</f>
        <v/>
      </c>
      <c r="S865" s="6"/>
      <c r="T865" s="6"/>
      <c r="U865" s="22" t="str">
        <f aca="false">IF(OR($Q865="",$Q865="OK",$Q865="Not set",NOT(ISNUMBER($G865))),"",ROUND($G865*IF($Q865="Danger",Lists!$M$15,Lists!$M$16),0))</f>
        <v/>
      </c>
      <c r="V865" s="22" t="str">
        <f aca="false">IF($U865="","",IF(OR($Q865="Danger",$U865&gt;=Lists!$M$10),"P1",IF($U865&gt;=Lists!$M$11,"P2","P3")))</f>
        <v/>
      </c>
      <c r="W865" s="24" t="str">
        <f aca="false">IF(OR($V865="",$B865=""),"",$B865+INDEX(Lists!$N$10:$N$12,MATCH($V865,Lists!$L$10:$L$12,0)))</f>
        <v/>
      </c>
      <c r="X865" s="19"/>
      <c r="Y865" s="19"/>
      <c r="Z865" s="19"/>
      <c r="AA865" s="21"/>
      <c r="AB865" s="19"/>
      <c r="AC865" s="22" t="str">
        <f aca="true">IF(OR($U865="",$B865=""),"",IF($AA865&lt;&gt;"",$AA865-$B865,TODAY()-$B865))</f>
        <v/>
      </c>
      <c r="AD865" s="22" t="str">
        <f aca="true">IF($W865="","",IF($Y865="Closed",IF($AA865="","Closed",IF($AA865&lt;=$W865,"Closed on time","Closed late")),IF(TODAY()&gt;$W865,"Overdue","Within time")))</f>
        <v/>
      </c>
      <c r="AE865" s="6"/>
      <c r="AF865" s="19"/>
      <c r="AG865" s="19"/>
      <c r="AH865" s="19"/>
      <c r="AI865" s="19"/>
      <c r="AJ865" s="19"/>
    </row>
    <row r="866" customFormat="false" ht="15" hidden="false" customHeight="false" outlineLevel="0" collapsed="false">
      <c r="A866" s="22" t="str">
        <f aca="false">IF($C866="","","R"&amp;TEXT(ROW()-4,"00000"))</f>
        <v/>
      </c>
      <c r="B866" s="21"/>
      <c r="C866" s="19"/>
      <c r="D866" s="22" t="str">
        <f aca="false">IF($C866="","",IFERROR(INDEX(Asset_Register!$C$5:$C$1000,MATCH($C866,Asset_Register!$A$5:$A$1000,0)),"Not in register"))</f>
        <v/>
      </c>
      <c r="E866" s="22" t="str">
        <f aca="false">IF($C866="","",IFERROR(INDEX(Asset_Register!$D$5:$D$1000,MATCH($C866,Asset_Register!$A$5:$A$1000,0)),"Not in register"))</f>
        <v/>
      </c>
      <c r="F866" s="22" t="str">
        <f aca="false">IF($C866="","",IFERROR(INDEX(Asset_Register!$R$5:$R$1000,MATCH($C866,Asset_Register!$A$5:$A$1000,0)),"Not in register"))</f>
        <v/>
      </c>
      <c r="G866" s="22" t="str">
        <f aca="false">IF($C866="","",IFERROR(INDEX(Asset_Register!$Q$5:$Q$1000,MATCH($C866,Asset_Register!$A$5:$A$1000,0)),"Not in register"))</f>
        <v/>
      </c>
      <c r="H866" s="19"/>
      <c r="I866" s="19"/>
      <c r="J866" s="6"/>
      <c r="K866" s="19"/>
      <c r="L866" s="19"/>
      <c r="M866" s="19"/>
      <c r="N866" s="19"/>
      <c r="O866" s="19"/>
      <c r="P866" s="19"/>
      <c r="Q866" s="22" t="str">
        <f aca="false">IF($C866="","",IF($P866&lt;&gt;"",$P866,IF(AND(ISNUMBER($K866),ISNUMBER($M866),ISNUMBER($N866)),IF($O866="Lower is worse",IF($K866&lt;=$N866,"Danger",IF($K866&lt;=$M866,"Alert","OK")),IF($K866&gt;=$N866,"Danger",IF($K866&gt;=$M866,"Alert","OK"))),"Not set")))</f>
        <v/>
      </c>
      <c r="R866" s="22" t="str">
        <f aca="false">IF(OR($Q866="",$Q866="Not set"),"",MATCH($Q866,Lists!$F$2:$F$4,0)-1)</f>
        <v/>
      </c>
      <c r="S866" s="6"/>
      <c r="T866" s="6"/>
      <c r="U866" s="22" t="str">
        <f aca="false">IF(OR($Q866="",$Q866="OK",$Q866="Not set",NOT(ISNUMBER($G866))),"",ROUND($G866*IF($Q866="Danger",Lists!$M$15,Lists!$M$16),0))</f>
        <v/>
      </c>
      <c r="V866" s="22" t="str">
        <f aca="false">IF($U866="","",IF(OR($Q866="Danger",$U866&gt;=Lists!$M$10),"P1",IF($U866&gt;=Lists!$M$11,"P2","P3")))</f>
        <v/>
      </c>
      <c r="W866" s="24" t="str">
        <f aca="false">IF(OR($V866="",$B866=""),"",$B866+INDEX(Lists!$N$10:$N$12,MATCH($V866,Lists!$L$10:$L$12,0)))</f>
        <v/>
      </c>
      <c r="X866" s="19"/>
      <c r="Y866" s="19"/>
      <c r="Z866" s="19"/>
      <c r="AA866" s="21"/>
      <c r="AB866" s="19"/>
      <c r="AC866" s="22" t="str">
        <f aca="true">IF(OR($U866="",$B866=""),"",IF($AA866&lt;&gt;"",$AA866-$B866,TODAY()-$B866))</f>
        <v/>
      </c>
      <c r="AD866" s="22" t="str">
        <f aca="true">IF($W866="","",IF($Y866="Closed",IF($AA866="","Closed",IF($AA866&lt;=$W866,"Closed on time","Closed late")),IF(TODAY()&gt;$W866,"Overdue","Within time")))</f>
        <v/>
      </c>
      <c r="AE866" s="6"/>
      <c r="AF866" s="19"/>
      <c r="AG866" s="19"/>
      <c r="AH866" s="19"/>
      <c r="AI866" s="19"/>
      <c r="AJ866" s="19"/>
    </row>
    <row r="867" customFormat="false" ht="15" hidden="false" customHeight="false" outlineLevel="0" collapsed="false">
      <c r="A867" s="22" t="str">
        <f aca="false">IF($C867="","","R"&amp;TEXT(ROW()-4,"00000"))</f>
        <v/>
      </c>
      <c r="B867" s="21"/>
      <c r="C867" s="19"/>
      <c r="D867" s="22" t="str">
        <f aca="false">IF($C867="","",IFERROR(INDEX(Asset_Register!$C$5:$C$1000,MATCH($C867,Asset_Register!$A$5:$A$1000,0)),"Not in register"))</f>
        <v/>
      </c>
      <c r="E867" s="22" t="str">
        <f aca="false">IF($C867="","",IFERROR(INDEX(Asset_Register!$D$5:$D$1000,MATCH($C867,Asset_Register!$A$5:$A$1000,0)),"Not in register"))</f>
        <v/>
      </c>
      <c r="F867" s="22" t="str">
        <f aca="false">IF($C867="","",IFERROR(INDEX(Asset_Register!$R$5:$R$1000,MATCH($C867,Asset_Register!$A$5:$A$1000,0)),"Not in register"))</f>
        <v/>
      </c>
      <c r="G867" s="22" t="str">
        <f aca="false">IF($C867="","",IFERROR(INDEX(Asset_Register!$Q$5:$Q$1000,MATCH($C867,Asset_Register!$A$5:$A$1000,0)),"Not in register"))</f>
        <v/>
      </c>
      <c r="H867" s="19"/>
      <c r="I867" s="19"/>
      <c r="J867" s="6"/>
      <c r="K867" s="19"/>
      <c r="L867" s="19"/>
      <c r="M867" s="19"/>
      <c r="N867" s="19"/>
      <c r="O867" s="19"/>
      <c r="P867" s="19"/>
      <c r="Q867" s="22" t="str">
        <f aca="false">IF($C867="","",IF($P867&lt;&gt;"",$P867,IF(AND(ISNUMBER($K867),ISNUMBER($M867),ISNUMBER($N867)),IF($O867="Lower is worse",IF($K867&lt;=$N867,"Danger",IF($K867&lt;=$M867,"Alert","OK")),IF($K867&gt;=$N867,"Danger",IF($K867&gt;=$M867,"Alert","OK"))),"Not set")))</f>
        <v/>
      </c>
      <c r="R867" s="22" t="str">
        <f aca="false">IF(OR($Q867="",$Q867="Not set"),"",MATCH($Q867,Lists!$F$2:$F$4,0)-1)</f>
        <v/>
      </c>
      <c r="S867" s="6"/>
      <c r="T867" s="6"/>
      <c r="U867" s="22" t="str">
        <f aca="false">IF(OR($Q867="",$Q867="OK",$Q867="Not set",NOT(ISNUMBER($G867))),"",ROUND($G867*IF($Q867="Danger",Lists!$M$15,Lists!$M$16),0))</f>
        <v/>
      </c>
      <c r="V867" s="22" t="str">
        <f aca="false">IF($U867="","",IF(OR($Q867="Danger",$U867&gt;=Lists!$M$10),"P1",IF($U867&gt;=Lists!$M$11,"P2","P3")))</f>
        <v/>
      </c>
      <c r="W867" s="24" t="str">
        <f aca="false">IF(OR($V867="",$B867=""),"",$B867+INDEX(Lists!$N$10:$N$12,MATCH($V867,Lists!$L$10:$L$12,0)))</f>
        <v/>
      </c>
      <c r="X867" s="19"/>
      <c r="Y867" s="19"/>
      <c r="Z867" s="19"/>
      <c r="AA867" s="21"/>
      <c r="AB867" s="19"/>
      <c r="AC867" s="22" t="str">
        <f aca="true">IF(OR($U867="",$B867=""),"",IF($AA867&lt;&gt;"",$AA867-$B867,TODAY()-$B867))</f>
        <v/>
      </c>
      <c r="AD867" s="22" t="str">
        <f aca="true">IF($W867="","",IF($Y867="Closed",IF($AA867="","Closed",IF($AA867&lt;=$W867,"Closed on time","Closed late")),IF(TODAY()&gt;$W867,"Overdue","Within time")))</f>
        <v/>
      </c>
      <c r="AE867" s="6"/>
      <c r="AF867" s="19"/>
      <c r="AG867" s="19"/>
      <c r="AH867" s="19"/>
      <c r="AI867" s="19"/>
      <c r="AJ867" s="19"/>
    </row>
    <row r="868" customFormat="false" ht="15" hidden="false" customHeight="false" outlineLevel="0" collapsed="false">
      <c r="A868" s="22" t="str">
        <f aca="false">IF($C868="","","R"&amp;TEXT(ROW()-4,"00000"))</f>
        <v/>
      </c>
      <c r="B868" s="21"/>
      <c r="C868" s="19"/>
      <c r="D868" s="22" t="str">
        <f aca="false">IF($C868="","",IFERROR(INDEX(Asset_Register!$C$5:$C$1000,MATCH($C868,Asset_Register!$A$5:$A$1000,0)),"Not in register"))</f>
        <v/>
      </c>
      <c r="E868" s="22" t="str">
        <f aca="false">IF($C868="","",IFERROR(INDEX(Asset_Register!$D$5:$D$1000,MATCH($C868,Asset_Register!$A$5:$A$1000,0)),"Not in register"))</f>
        <v/>
      </c>
      <c r="F868" s="22" t="str">
        <f aca="false">IF($C868="","",IFERROR(INDEX(Asset_Register!$R$5:$R$1000,MATCH($C868,Asset_Register!$A$5:$A$1000,0)),"Not in register"))</f>
        <v/>
      </c>
      <c r="G868" s="22" t="str">
        <f aca="false">IF($C868="","",IFERROR(INDEX(Asset_Register!$Q$5:$Q$1000,MATCH($C868,Asset_Register!$A$5:$A$1000,0)),"Not in register"))</f>
        <v/>
      </c>
      <c r="H868" s="19"/>
      <c r="I868" s="19"/>
      <c r="J868" s="6"/>
      <c r="K868" s="19"/>
      <c r="L868" s="19"/>
      <c r="M868" s="19"/>
      <c r="N868" s="19"/>
      <c r="O868" s="19"/>
      <c r="P868" s="19"/>
      <c r="Q868" s="22" t="str">
        <f aca="false">IF($C868="","",IF($P868&lt;&gt;"",$P868,IF(AND(ISNUMBER($K868),ISNUMBER($M868),ISNUMBER($N868)),IF($O868="Lower is worse",IF($K868&lt;=$N868,"Danger",IF($K868&lt;=$M868,"Alert","OK")),IF($K868&gt;=$N868,"Danger",IF($K868&gt;=$M868,"Alert","OK"))),"Not set")))</f>
        <v/>
      </c>
      <c r="R868" s="22" t="str">
        <f aca="false">IF(OR($Q868="",$Q868="Not set"),"",MATCH($Q868,Lists!$F$2:$F$4,0)-1)</f>
        <v/>
      </c>
      <c r="S868" s="6"/>
      <c r="T868" s="6"/>
      <c r="U868" s="22" t="str">
        <f aca="false">IF(OR($Q868="",$Q868="OK",$Q868="Not set",NOT(ISNUMBER($G868))),"",ROUND($G868*IF($Q868="Danger",Lists!$M$15,Lists!$M$16),0))</f>
        <v/>
      </c>
      <c r="V868" s="22" t="str">
        <f aca="false">IF($U868="","",IF(OR($Q868="Danger",$U868&gt;=Lists!$M$10),"P1",IF($U868&gt;=Lists!$M$11,"P2","P3")))</f>
        <v/>
      </c>
      <c r="W868" s="24" t="str">
        <f aca="false">IF(OR($V868="",$B868=""),"",$B868+INDEX(Lists!$N$10:$N$12,MATCH($V868,Lists!$L$10:$L$12,0)))</f>
        <v/>
      </c>
      <c r="X868" s="19"/>
      <c r="Y868" s="19"/>
      <c r="Z868" s="19"/>
      <c r="AA868" s="21"/>
      <c r="AB868" s="19"/>
      <c r="AC868" s="22" t="str">
        <f aca="true">IF(OR($U868="",$B868=""),"",IF($AA868&lt;&gt;"",$AA868-$B868,TODAY()-$B868))</f>
        <v/>
      </c>
      <c r="AD868" s="22" t="str">
        <f aca="true">IF($W868="","",IF($Y868="Closed",IF($AA868="","Closed",IF($AA868&lt;=$W868,"Closed on time","Closed late")),IF(TODAY()&gt;$W868,"Overdue","Within time")))</f>
        <v/>
      </c>
      <c r="AE868" s="6"/>
      <c r="AF868" s="19"/>
      <c r="AG868" s="19"/>
      <c r="AH868" s="19"/>
      <c r="AI868" s="19"/>
      <c r="AJ868" s="19"/>
    </row>
    <row r="869" customFormat="false" ht="15" hidden="false" customHeight="false" outlineLevel="0" collapsed="false">
      <c r="A869" s="22" t="str">
        <f aca="false">IF($C869="","","R"&amp;TEXT(ROW()-4,"00000"))</f>
        <v/>
      </c>
      <c r="B869" s="21"/>
      <c r="C869" s="19"/>
      <c r="D869" s="22" t="str">
        <f aca="false">IF($C869="","",IFERROR(INDEX(Asset_Register!$C$5:$C$1000,MATCH($C869,Asset_Register!$A$5:$A$1000,0)),"Not in register"))</f>
        <v/>
      </c>
      <c r="E869" s="22" t="str">
        <f aca="false">IF($C869="","",IFERROR(INDEX(Asset_Register!$D$5:$D$1000,MATCH($C869,Asset_Register!$A$5:$A$1000,0)),"Not in register"))</f>
        <v/>
      </c>
      <c r="F869" s="22" t="str">
        <f aca="false">IF($C869="","",IFERROR(INDEX(Asset_Register!$R$5:$R$1000,MATCH($C869,Asset_Register!$A$5:$A$1000,0)),"Not in register"))</f>
        <v/>
      </c>
      <c r="G869" s="22" t="str">
        <f aca="false">IF($C869="","",IFERROR(INDEX(Asset_Register!$Q$5:$Q$1000,MATCH($C869,Asset_Register!$A$5:$A$1000,0)),"Not in register"))</f>
        <v/>
      </c>
      <c r="H869" s="19"/>
      <c r="I869" s="19"/>
      <c r="J869" s="6"/>
      <c r="K869" s="19"/>
      <c r="L869" s="19"/>
      <c r="M869" s="19"/>
      <c r="N869" s="19"/>
      <c r="O869" s="19"/>
      <c r="P869" s="19"/>
      <c r="Q869" s="22" t="str">
        <f aca="false">IF($C869="","",IF($P869&lt;&gt;"",$P869,IF(AND(ISNUMBER($K869),ISNUMBER($M869),ISNUMBER($N869)),IF($O869="Lower is worse",IF($K869&lt;=$N869,"Danger",IF($K869&lt;=$M869,"Alert","OK")),IF($K869&gt;=$N869,"Danger",IF($K869&gt;=$M869,"Alert","OK"))),"Not set")))</f>
        <v/>
      </c>
      <c r="R869" s="22" t="str">
        <f aca="false">IF(OR($Q869="",$Q869="Not set"),"",MATCH($Q869,Lists!$F$2:$F$4,0)-1)</f>
        <v/>
      </c>
      <c r="S869" s="6"/>
      <c r="T869" s="6"/>
      <c r="U869" s="22" t="str">
        <f aca="false">IF(OR($Q869="",$Q869="OK",$Q869="Not set",NOT(ISNUMBER($G869))),"",ROUND($G869*IF($Q869="Danger",Lists!$M$15,Lists!$M$16),0))</f>
        <v/>
      </c>
      <c r="V869" s="22" t="str">
        <f aca="false">IF($U869="","",IF(OR($Q869="Danger",$U869&gt;=Lists!$M$10),"P1",IF($U869&gt;=Lists!$M$11,"P2","P3")))</f>
        <v/>
      </c>
      <c r="W869" s="24" t="str">
        <f aca="false">IF(OR($V869="",$B869=""),"",$B869+INDEX(Lists!$N$10:$N$12,MATCH($V869,Lists!$L$10:$L$12,0)))</f>
        <v/>
      </c>
      <c r="X869" s="19"/>
      <c r="Y869" s="19"/>
      <c r="Z869" s="19"/>
      <c r="AA869" s="21"/>
      <c r="AB869" s="19"/>
      <c r="AC869" s="22" t="str">
        <f aca="true">IF(OR($U869="",$B869=""),"",IF($AA869&lt;&gt;"",$AA869-$B869,TODAY()-$B869))</f>
        <v/>
      </c>
      <c r="AD869" s="22" t="str">
        <f aca="true">IF($W869="","",IF($Y869="Closed",IF($AA869="","Closed",IF($AA869&lt;=$W869,"Closed on time","Closed late")),IF(TODAY()&gt;$W869,"Overdue","Within time")))</f>
        <v/>
      </c>
      <c r="AE869" s="6"/>
      <c r="AF869" s="19"/>
      <c r="AG869" s="19"/>
      <c r="AH869" s="19"/>
      <c r="AI869" s="19"/>
      <c r="AJ869" s="19"/>
    </row>
    <row r="870" customFormat="false" ht="15" hidden="false" customHeight="false" outlineLevel="0" collapsed="false">
      <c r="A870" s="22" t="str">
        <f aca="false">IF($C870="","","R"&amp;TEXT(ROW()-4,"00000"))</f>
        <v/>
      </c>
      <c r="B870" s="21"/>
      <c r="C870" s="19"/>
      <c r="D870" s="22" t="str">
        <f aca="false">IF($C870="","",IFERROR(INDEX(Asset_Register!$C$5:$C$1000,MATCH($C870,Asset_Register!$A$5:$A$1000,0)),"Not in register"))</f>
        <v/>
      </c>
      <c r="E870" s="22" t="str">
        <f aca="false">IF($C870="","",IFERROR(INDEX(Asset_Register!$D$5:$D$1000,MATCH($C870,Asset_Register!$A$5:$A$1000,0)),"Not in register"))</f>
        <v/>
      </c>
      <c r="F870" s="22" t="str">
        <f aca="false">IF($C870="","",IFERROR(INDEX(Asset_Register!$R$5:$R$1000,MATCH($C870,Asset_Register!$A$5:$A$1000,0)),"Not in register"))</f>
        <v/>
      </c>
      <c r="G870" s="22" t="str">
        <f aca="false">IF($C870="","",IFERROR(INDEX(Asset_Register!$Q$5:$Q$1000,MATCH($C870,Asset_Register!$A$5:$A$1000,0)),"Not in register"))</f>
        <v/>
      </c>
      <c r="H870" s="19"/>
      <c r="I870" s="19"/>
      <c r="J870" s="6"/>
      <c r="K870" s="19"/>
      <c r="L870" s="19"/>
      <c r="M870" s="19"/>
      <c r="N870" s="19"/>
      <c r="O870" s="19"/>
      <c r="P870" s="19"/>
      <c r="Q870" s="22" t="str">
        <f aca="false">IF($C870="","",IF($P870&lt;&gt;"",$P870,IF(AND(ISNUMBER($K870),ISNUMBER($M870),ISNUMBER($N870)),IF($O870="Lower is worse",IF($K870&lt;=$N870,"Danger",IF($K870&lt;=$M870,"Alert","OK")),IF($K870&gt;=$N870,"Danger",IF($K870&gt;=$M870,"Alert","OK"))),"Not set")))</f>
        <v/>
      </c>
      <c r="R870" s="22" t="str">
        <f aca="false">IF(OR($Q870="",$Q870="Not set"),"",MATCH($Q870,Lists!$F$2:$F$4,0)-1)</f>
        <v/>
      </c>
      <c r="S870" s="6"/>
      <c r="T870" s="6"/>
      <c r="U870" s="22" t="str">
        <f aca="false">IF(OR($Q870="",$Q870="OK",$Q870="Not set",NOT(ISNUMBER($G870))),"",ROUND($G870*IF($Q870="Danger",Lists!$M$15,Lists!$M$16),0))</f>
        <v/>
      </c>
      <c r="V870" s="22" t="str">
        <f aca="false">IF($U870="","",IF(OR($Q870="Danger",$U870&gt;=Lists!$M$10),"P1",IF($U870&gt;=Lists!$M$11,"P2","P3")))</f>
        <v/>
      </c>
      <c r="W870" s="24" t="str">
        <f aca="false">IF(OR($V870="",$B870=""),"",$B870+INDEX(Lists!$N$10:$N$12,MATCH($V870,Lists!$L$10:$L$12,0)))</f>
        <v/>
      </c>
      <c r="X870" s="19"/>
      <c r="Y870" s="19"/>
      <c r="Z870" s="19"/>
      <c r="AA870" s="21"/>
      <c r="AB870" s="19"/>
      <c r="AC870" s="22" t="str">
        <f aca="true">IF(OR($U870="",$B870=""),"",IF($AA870&lt;&gt;"",$AA870-$B870,TODAY()-$B870))</f>
        <v/>
      </c>
      <c r="AD870" s="22" t="str">
        <f aca="true">IF($W870="","",IF($Y870="Closed",IF($AA870="","Closed",IF($AA870&lt;=$W870,"Closed on time","Closed late")),IF(TODAY()&gt;$W870,"Overdue","Within time")))</f>
        <v/>
      </c>
      <c r="AE870" s="6"/>
      <c r="AF870" s="19"/>
      <c r="AG870" s="19"/>
      <c r="AH870" s="19"/>
      <c r="AI870" s="19"/>
      <c r="AJ870" s="19"/>
    </row>
    <row r="871" customFormat="false" ht="15" hidden="false" customHeight="false" outlineLevel="0" collapsed="false">
      <c r="A871" s="22" t="str">
        <f aca="false">IF($C871="","","R"&amp;TEXT(ROW()-4,"00000"))</f>
        <v/>
      </c>
      <c r="B871" s="21"/>
      <c r="C871" s="19"/>
      <c r="D871" s="22" t="str">
        <f aca="false">IF($C871="","",IFERROR(INDEX(Asset_Register!$C$5:$C$1000,MATCH($C871,Asset_Register!$A$5:$A$1000,0)),"Not in register"))</f>
        <v/>
      </c>
      <c r="E871" s="22" t="str">
        <f aca="false">IF($C871="","",IFERROR(INDEX(Asset_Register!$D$5:$D$1000,MATCH($C871,Asset_Register!$A$5:$A$1000,0)),"Not in register"))</f>
        <v/>
      </c>
      <c r="F871" s="22" t="str">
        <f aca="false">IF($C871="","",IFERROR(INDEX(Asset_Register!$R$5:$R$1000,MATCH($C871,Asset_Register!$A$5:$A$1000,0)),"Not in register"))</f>
        <v/>
      </c>
      <c r="G871" s="22" t="str">
        <f aca="false">IF($C871="","",IFERROR(INDEX(Asset_Register!$Q$5:$Q$1000,MATCH($C871,Asset_Register!$A$5:$A$1000,0)),"Not in register"))</f>
        <v/>
      </c>
      <c r="H871" s="19"/>
      <c r="I871" s="19"/>
      <c r="J871" s="6"/>
      <c r="K871" s="19"/>
      <c r="L871" s="19"/>
      <c r="M871" s="19"/>
      <c r="N871" s="19"/>
      <c r="O871" s="19"/>
      <c r="P871" s="19"/>
      <c r="Q871" s="22" t="str">
        <f aca="false">IF($C871="","",IF($P871&lt;&gt;"",$P871,IF(AND(ISNUMBER($K871),ISNUMBER($M871),ISNUMBER($N871)),IF($O871="Lower is worse",IF($K871&lt;=$N871,"Danger",IF($K871&lt;=$M871,"Alert","OK")),IF($K871&gt;=$N871,"Danger",IF($K871&gt;=$M871,"Alert","OK"))),"Not set")))</f>
        <v/>
      </c>
      <c r="R871" s="22" t="str">
        <f aca="false">IF(OR($Q871="",$Q871="Not set"),"",MATCH($Q871,Lists!$F$2:$F$4,0)-1)</f>
        <v/>
      </c>
      <c r="S871" s="6"/>
      <c r="T871" s="6"/>
      <c r="U871" s="22" t="str">
        <f aca="false">IF(OR($Q871="",$Q871="OK",$Q871="Not set",NOT(ISNUMBER($G871))),"",ROUND($G871*IF($Q871="Danger",Lists!$M$15,Lists!$M$16),0))</f>
        <v/>
      </c>
      <c r="V871" s="22" t="str">
        <f aca="false">IF($U871="","",IF(OR($Q871="Danger",$U871&gt;=Lists!$M$10),"P1",IF($U871&gt;=Lists!$M$11,"P2","P3")))</f>
        <v/>
      </c>
      <c r="W871" s="24" t="str">
        <f aca="false">IF(OR($V871="",$B871=""),"",$B871+INDEX(Lists!$N$10:$N$12,MATCH($V871,Lists!$L$10:$L$12,0)))</f>
        <v/>
      </c>
      <c r="X871" s="19"/>
      <c r="Y871" s="19"/>
      <c r="Z871" s="19"/>
      <c r="AA871" s="21"/>
      <c r="AB871" s="19"/>
      <c r="AC871" s="22" t="str">
        <f aca="true">IF(OR($U871="",$B871=""),"",IF($AA871&lt;&gt;"",$AA871-$B871,TODAY()-$B871))</f>
        <v/>
      </c>
      <c r="AD871" s="22" t="str">
        <f aca="true">IF($W871="","",IF($Y871="Closed",IF($AA871="","Closed",IF($AA871&lt;=$W871,"Closed on time","Closed late")),IF(TODAY()&gt;$W871,"Overdue","Within time")))</f>
        <v/>
      </c>
      <c r="AE871" s="6"/>
      <c r="AF871" s="19"/>
      <c r="AG871" s="19"/>
      <c r="AH871" s="19"/>
      <c r="AI871" s="19"/>
      <c r="AJ871" s="19"/>
    </row>
    <row r="872" customFormat="false" ht="15" hidden="false" customHeight="false" outlineLevel="0" collapsed="false">
      <c r="A872" s="22" t="str">
        <f aca="false">IF($C872="","","R"&amp;TEXT(ROW()-4,"00000"))</f>
        <v/>
      </c>
      <c r="B872" s="21"/>
      <c r="C872" s="19"/>
      <c r="D872" s="22" t="str">
        <f aca="false">IF($C872="","",IFERROR(INDEX(Asset_Register!$C$5:$C$1000,MATCH($C872,Asset_Register!$A$5:$A$1000,0)),"Not in register"))</f>
        <v/>
      </c>
      <c r="E872" s="22" t="str">
        <f aca="false">IF($C872="","",IFERROR(INDEX(Asset_Register!$D$5:$D$1000,MATCH($C872,Asset_Register!$A$5:$A$1000,0)),"Not in register"))</f>
        <v/>
      </c>
      <c r="F872" s="22" t="str">
        <f aca="false">IF($C872="","",IFERROR(INDEX(Asset_Register!$R$5:$R$1000,MATCH($C872,Asset_Register!$A$5:$A$1000,0)),"Not in register"))</f>
        <v/>
      </c>
      <c r="G872" s="22" t="str">
        <f aca="false">IF($C872="","",IFERROR(INDEX(Asset_Register!$Q$5:$Q$1000,MATCH($C872,Asset_Register!$A$5:$A$1000,0)),"Not in register"))</f>
        <v/>
      </c>
      <c r="H872" s="19"/>
      <c r="I872" s="19"/>
      <c r="J872" s="6"/>
      <c r="K872" s="19"/>
      <c r="L872" s="19"/>
      <c r="M872" s="19"/>
      <c r="N872" s="19"/>
      <c r="O872" s="19"/>
      <c r="P872" s="19"/>
      <c r="Q872" s="22" t="str">
        <f aca="false">IF($C872="","",IF($P872&lt;&gt;"",$P872,IF(AND(ISNUMBER($K872),ISNUMBER($M872),ISNUMBER($N872)),IF($O872="Lower is worse",IF($K872&lt;=$N872,"Danger",IF($K872&lt;=$M872,"Alert","OK")),IF($K872&gt;=$N872,"Danger",IF($K872&gt;=$M872,"Alert","OK"))),"Not set")))</f>
        <v/>
      </c>
      <c r="R872" s="22" t="str">
        <f aca="false">IF(OR($Q872="",$Q872="Not set"),"",MATCH($Q872,Lists!$F$2:$F$4,0)-1)</f>
        <v/>
      </c>
      <c r="S872" s="6"/>
      <c r="T872" s="6"/>
      <c r="U872" s="22" t="str">
        <f aca="false">IF(OR($Q872="",$Q872="OK",$Q872="Not set",NOT(ISNUMBER($G872))),"",ROUND($G872*IF($Q872="Danger",Lists!$M$15,Lists!$M$16),0))</f>
        <v/>
      </c>
      <c r="V872" s="22" t="str">
        <f aca="false">IF($U872="","",IF(OR($Q872="Danger",$U872&gt;=Lists!$M$10),"P1",IF($U872&gt;=Lists!$M$11,"P2","P3")))</f>
        <v/>
      </c>
      <c r="W872" s="24" t="str">
        <f aca="false">IF(OR($V872="",$B872=""),"",$B872+INDEX(Lists!$N$10:$N$12,MATCH($V872,Lists!$L$10:$L$12,0)))</f>
        <v/>
      </c>
      <c r="X872" s="19"/>
      <c r="Y872" s="19"/>
      <c r="Z872" s="19"/>
      <c r="AA872" s="21"/>
      <c r="AB872" s="19"/>
      <c r="AC872" s="22" t="str">
        <f aca="true">IF(OR($U872="",$B872=""),"",IF($AA872&lt;&gt;"",$AA872-$B872,TODAY()-$B872))</f>
        <v/>
      </c>
      <c r="AD872" s="22" t="str">
        <f aca="true">IF($W872="","",IF($Y872="Closed",IF($AA872="","Closed",IF($AA872&lt;=$W872,"Closed on time","Closed late")),IF(TODAY()&gt;$W872,"Overdue","Within time")))</f>
        <v/>
      </c>
      <c r="AE872" s="6"/>
      <c r="AF872" s="19"/>
      <c r="AG872" s="19"/>
      <c r="AH872" s="19"/>
      <c r="AI872" s="19"/>
      <c r="AJ872" s="19"/>
    </row>
    <row r="873" customFormat="false" ht="15" hidden="false" customHeight="false" outlineLevel="0" collapsed="false">
      <c r="A873" s="22" t="str">
        <f aca="false">IF($C873="","","R"&amp;TEXT(ROW()-4,"00000"))</f>
        <v/>
      </c>
      <c r="B873" s="21"/>
      <c r="C873" s="19"/>
      <c r="D873" s="22" t="str">
        <f aca="false">IF($C873="","",IFERROR(INDEX(Asset_Register!$C$5:$C$1000,MATCH($C873,Asset_Register!$A$5:$A$1000,0)),"Not in register"))</f>
        <v/>
      </c>
      <c r="E873" s="22" t="str">
        <f aca="false">IF($C873="","",IFERROR(INDEX(Asset_Register!$D$5:$D$1000,MATCH($C873,Asset_Register!$A$5:$A$1000,0)),"Not in register"))</f>
        <v/>
      </c>
      <c r="F873" s="22" t="str">
        <f aca="false">IF($C873="","",IFERROR(INDEX(Asset_Register!$R$5:$R$1000,MATCH($C873,Asset_Register!$A$5:$A$1000,0)),"Not in register"))</f>
        <v/>
      </c>
      <c r="G873" s="22" t="str">
        <f aca="false">IF($C873="","",IFERROR(INDEX(Asset_Register!$Q$5:$Q$1000,MATCH($C873,Asset_Register!$A$5:$A$1000,0)),"Not in register"))</f>
        <v/>
      </c>
      <c r="H873" s="19"/>
      <c r="I873" s="19"/>
      <c r="J873" s="6"/>
      <c r="K873" s="19"/>
      <c r="L873" s="19"/>
      <c r="M873" s="19"/>
      <c r="N873" s="19"/>
      <c r="O873" s="19"/>
      <c r="P873" s="19"/>
      <c r="Q873" s="22" t="str">
        <f aca="false">IF($C873="","",IF($P873&lt;&gt;"",$P873,IF(AND(ISNUMBER($K873),ISNUMBER($M873),ISNUMBER($N873)),IF($O873="Lower is worse",IF($K873&lt;=$N873,"Danger",IF($K873&lt;=$M873,"Alert","OK")),IF($K873&gt;=$N873,"Danger",IF($K873&gt;=$M873,"Alert","OK"))),"Not set")))</f>
        <v/>
      </c>
      <c r="R873" s="22" t="str">
        <f aca="false">IF(OR($Q873="",$Q873="Not set"),"",MATCH($Q873,Lists!$F$2:$F$4,0)-1)</f>
        <v/>
      </c>
      <c r="S873" s="6"/>
      <c r="T873" s="6"/>
      <c r="U873" s="22" t="str">
        <f aca="false">IF(OR($Q873="",$Q873="OK",$Q873="Not set",NOT(ISNUMBER($G873))),"",ROUND($G873*IF($Q873="Danger",Lists!$M$15,Lists!$M$16),0))</f>
        <v/>
      </c>
      <c r="V873" s="22" t="str">
        <f aca="false">IF($U873="","",IF(OR($Q873="Danger",$U873&gt;=Lists!$M$10),"P1",IF($U873&gt;=Lists!$M$11,"P2","P3")))</f>
        <v/>
      </c>
      <c r="W873" s="24" t="str">
        <f aca="false">IF(OR($V873="",$B873=""),"",$B873+INDEX(Lists!$N$10:$N$12,MATCH($V873,Lists!$L$10:$L$12,0)))</f>
        <v/>
      </c>
      <c r="X873" s="19"/>
      <c r="Y873" s="19"/>
      <c r="Z873" s="19"/>
      <c r="AA873" s="21"/>
      <c r="AB873" s="19"/>
      <c r="AC873" s="22" t="str">
        <f aca="true">IF(OR($U873="",$B873=""),"",IF($AA873&lt;&gt;"",$AA873-$B873,TODAY()-$B873))</f>
        <v/>
      </c>
      <c r="AD873" s="22" t="str">
        <f aca="true">IF($W873="","",IF($Y873="Closed",IF($AA873="","Closed",IF($AA873&lt;=$W873,"Closed on time","Closed late")),IF(TODAY()&gt;$W873,"Overdue","Within time")))</f>
        <v/>
      </c>
      <c r="AE873" s="6"/>
      <c r="AF873" s="19"/>
      <c r="AG873" s="19"/>
      <c r="AH873" s="19"/>
      <c r="AI873" s="19"/>
      <c r="AJ873" s="19"/>
    </row>
    <row r="874" customFormat="false" ht="15" hidden="false" customHeight="false" outlineLevel="0" collapsed="false">
      <c r="A874" s="22" t="str">
        <f aca="false">IF($C874="","","R"&amp;TEXT(ROW()-4,"00000"))</f>
        <v/>
      </c>
      <c r="B874" s="21"/>
      <c r="C874" s="19"/>
      <c r="D874" s="22" t="str">
        <f aca="false">IF($C874="","",IFERROR(INDEX(Asset_Register!$C$5:$C$1000,MATCH($C874,Asset_Register!$A$5:$A$1000,0)),"Not in register"))</f>
        <v/>
      </c>
      <c r="E874" s="22" t="str">
        <f aca="false">IF($C874="","",IFERROR(INDEX(Asset_Register!$D$5:$D$1000,MATCH($C874,Asset_Register!$A$5:$A$1000,0)),"Not in register"))</f>
        <v/>
      </c>
      <c r="F874" s="22" t="str">
        <f aca="false">IF($C874="","",IFERROR(INDEX(Asset_Register!$R$5:$R$1000,MATCH($C874,Asset_Register!$A$5:$A$1000,0)),"Not in register"))</f>
        <v/>
      </c>
      <c r="G874" s="22" t="str">
        <f aca="false">IF($C874="","",IFERROR(INDEX(Asset_Register!$Q$5:$Q$1000,MATCH($C874,Asset_Register!$A$5:$A$1000,0)),"Not in register"))</f>
        <v/>
      </c>
      <c r="H874" s="19"/>
      <c r="I874" s="19"/>
      <c r="J874" s="6"/>
      <c r="K874" s="19"/>
      <c r="L874" s="19"/>
      <c r="M874" s="19"/>
      <c r="N874" s="19"/>
      <c r="O874" s="19"/>
      <c r="P874" s="19"/>
      <c r="Q874" s="22" t="str">
        <f aca="false">IF($C874="","",IF($P874&lt;&gt;"",$P874,IF(AND(ISNUMBER($K874),ISNUMBER($M874),ISNUMBER($N874)),IF($O874="Lower is worse",IF($K874&lt;=$N874,"Danger",IF($K874&lt;=$M874,"Alert","OK")),IF($K874&gt;=$N874,"Danger",IF($K874&gt;=$M874,"Alert","OK"))),"Not set")))</f>
        <v/>
      </c>
      <c r="R874" s="22" t="str">
        <f aca="false">IF(OR($Q874="",$Q874="Not set"),"",MATCH($Q874,Lists!$F$2:$F$4,0)-1)</f>
        <v/>
      </c>
      <c r="S874" s="6"/>
      <c r="T874" s="6"/>
      <c r="U874" s="22" t="str">
        <f aca="false">IF(OR($Q874="",$Q874="OK",$Q874="Not set",NOT(ISNUMBER($G874))),"",ROUND($G874*IF($Q874="Danger",Lists!$M$15,Lists!$M$16),0))</f>
        <v/>
      </c>
      <c r="V874" s="22" t="str">
        <f aca="false">IF($U874="","",IF(OR($Q874="Danger",$U874&gt;=Lists!$M$10),"P1",IF($U874&gt;=Lists!$M$11,"P2","P3")))</f>
        <v/>
      </c>
      <c r="W874" s="24" t="str">
        <f aca="false">IF(OR($V874="",$B874=""),"",$B874+INDEX(Lists!$N$10:$N$12,MATCH($V874,Lists!$L$10:$L$12,0)))</f>
        <v/>
      </c>
      <c r="X874" s="19"/>
      <c r="Y874" s="19"/>
      <c r="Z874" s="19"/>
      <c r="AA874" s="21"/>
      <c r="AB874" s="19"/>
      <c r="AC874" s="22" t="str">
        <f aca="true">IF(OR($U874="",$B874=""),"",IF($AA874&lt;&gt;"",$AA874-$B874,TODAY()-$B874))</f>
        <v/>
      </c>
      <c r="AD874" s="22" t="str">
        <f aca="true">IF($W874="","",IF($Y874="Closed",IF($AA874="","Closed",IF($AA874&lt;=$W874,"Closed on time","Closed late")),IF(TODAY()&gt;$W874,"Overdue","Within time")))</f>
        <v/>
      </c>
      <c r="AE874" s="6"/>
      <c r="AF874" s="19"/>
      <c r="AG874" s="19"/>
      <c r="AH874" s="19"/>
      <c r="AI874" s="19"/>
      <c r="AJ874" s="19"/>
    </row>
    <row r="875" customFormat="false" ht="15" hidden="false" customHeight="false" outlineLevel="0" collapsed="false">
      <c r="A875" s="22" t="str">
        <f aca="false">IF($C875="","","R"&amp;TEXT(ROW()-4,"00000"))</f>
        <v/>
      </c>
      <c r="B875" s="21"/>
      <c r="C875" s="19"/>
      <c r="D875" s="22" t="str">
        <f aca="false">IF($C875="","",IFERROR(INDEX(Asset_Register!$C$5:$C$1000,MATCH($C875,Asset_Register!$A$5:$A$1000,0)),"Not in register"))</f>
        <v/>
      </c>
      <c r="E875" s="22" t="str">
        <f aca="false">IF($C875="","",IFERROR(INDEX(Asset_Register!$D$5:$D$1000,MATCH($C875,Asset_Register!$A$5:$A$1000,0)),"Not in register"))</f>
        <v/>
      </c>
      <c r="F875" s="22" t="str">
        <f aca="false">IF($C875="","",IFERROR(INDEX(Asset_Register!$R$5:$R$1000,MATCH($C875,Asset_Register!$A$5:$A$1000,0)),"Not in register"))</f>
        <v/>
      </c>
      <c r="G875" s="22" t="str">
        <f aca="false">IF($C875="","",IFERROR(INDEX(Asset_Register!$Q$5:$Q$1000,MATCH($C875,Asset_Register!$A$5:$A$1000,0)),"Not in register"))</f>
        <v/>
      </c>
      <c r="H875" s="19"/>
      <c r="I875" s="19"/>
      <c r="J875" s="6"/>
      <c r="K875" s="19"/>
      <c r="L875" s="19"/>
      <c r="M875" s="19"/>
      <c r="N875" s="19"/>
      <c r="O875" s="19"/>
      <c r="P875" s="19"/>
      <c r="Q875" s="22" t="str">
        <f aca="false">IF($C875="","",IF($P875&lt;&gt;"",$P875,IF(AND(ISNUMBER($K875),ISNUMBER($M875),ISNUMBER($N875)),IF($O875="Lower is worse",IF($K875&lt;=$N875,"Danger",IF($K875&lt;=$M875,"Alert","OK")),IF($K875&gt;=$N875,"Danger",IF($K875&gt;=$M875,"Alert","OK"))),"Not set")))</f>
        <v/>
      </c>
      <c r="R875" s="22" t="str">
        <f aca="false">IF(OR($Q875="",$Q875="Not set"),"",MATCH($Q875,Lists!$F$2:$F$4,0)-1)</f>
        <v/>
      </c>
      <c r="S875" s="6"/>
      <c r="T875" s="6"/>
      <c r="U875" s="22" t="str">
        <f aca="false">IF(OR($Q875="",$Q875="OK",$Q875="Not set",NOT(ISNUMBER($G875))),"",ROUND($G875*IF($Q875="Danger",Lists!$M$15,Lists!$M$16),0))</f>
        <v/>
      </c>
      <c r="V875" s="22" t="str">
        <f aca="false">IF($U875="","",IF(OR($Q875="Danger",$U875&gt;=Lists!$M$10),"P1",IF($U875&gt;=Lists!$M$11,"P2","P3")))</f>
        <v/>
      </c>
      <c r="W875" s="24" t="str">
        <f aca="false">IF(OR($V875="",$B875=""),"",$B875+INDEX(Lists!$N$10:$N$12,MATCH($V875,Lists!$L$10:$L$12,0)))</f>
        <v/>
      </c>
      <c r="X875" s="19"/>
      <c r="Y875" s="19"/>
      <c r="Z875" s="19"/>
      <c r="AA875" s="21"/>
      <c r="AB875" s="19"/>
      <c r="AC875" s="22" t="str">
        <f aca="true">IF(OR($U875="",$B875=""),"",IF($AA875&lt;&gt;"",$AA875-$B875,TODAY()-$B875))</f>
        <v/>
      </c>
      <c r="AD875" s="22" t="str">
        <f aca="true">IF($W875="","",IF($Y875="Closed",IF($AA875="","Closed",IF($AA875&lt;=$W875,"Closed on time","Closed late")),IF(TODAY()&gt;$W875,"Overdue","Within time")))</f>
        <v/>
      </c>
      <c r="AE875" s="6"/>
      <c r="AF875" s="19"/>
      <c r="AG875" s="19"/>
      <c r="AH875" s="19"/>
      <c r="AI875" s="19"/>
      <c r="AJ875" s="19"/>
    </row>
    <row r="876" customFormat="false" ht="15" hidden="false" customHeight="false" outlineLevel="0" collapsed="false">
      <c r="A876" s="22" t="str">
        <f aca="false">IF($C876="","","R"&amp;TEXT(ROW()-4,"00000"))</f>
        <v/>
      </c>
      <c r="B876" s="21"/>
      <c r="C876" s="19"/>
      <c r="D876" s="22" t="str">
        <f aca="false">IF($C876="","",IFERROR(INDEX(Asset_Register!$C$5:$C$1000,MATCH($C876,Asset_Register!$A$5:$A$1000,0)),"Not in register"))</f>
        <v/>
      </c>
      <c r="E876" s="22" t="str">
        <f aca="false">IF($C876="","",IFERROR(INDEX(Asset_Register!$D$5:$D$1000,MATCH($C876,Asset_Register!$A$5:$A$1000,0)),"Not in register"))</f>
        <v/>
      </c>
      <c r="F876" s="22" t="str">
        <f aca="false">IF($C876="","",IFERROR(INDEX(Asset_Register!$R$5:$R$1000,MATCH($C876,Asset_Register!$A$5:$A$1000,0)),"Not in register"))</f>
        <v/>
      </c>
      <c r="G876" s="22" t="str">
        <f aca="false">IF($C876="","",IFERROR(INDEX(Asset_Register!$Q$5:$Q$1000,MATCH($C876,Asset_Register!$A$5:$A$1000,0)),"Not in register"))</f>
        <v/>
      </c>
      <c r="H876" s="19"/>
      <c r="I876" s="19"/>
      <c r="J876" s="6"/>
      <c r="K876" s="19"/>
      <c r="L876" s="19"/>
      <c r="M876" s="19"/>
      <c r="N876" s="19"/>
      <c r="O876" s="19"/>
      <c r="P876" s="19"/>
      <c r="Q876" s="22" t="str">
        <f aca="false">IF($C876="","",IF($P876&lt;&gt;"",$P876,IF(AND(ISNUMBER($K876),ISNUMBER($M876),ISNUMBER($N876)),IF($O876="Lower is worse",IF($K876&lt;=$N876,"Danger",IF($K876&lt;=$M876,"Alert","OK")),IF($K876&gt;=$N876,"Danger",IF($K876&gt;=$M876,"Alert","OK"))),"Not set")))</f>
        <v/>
      </c>
      <c r="R876" s="22" t="str">
        <f aca="false">IF(OR($Q876="",$Q876="Not set"),"",MATCH($Q876,Lists!$F$2:$F$4,0)-1)</f>
        <v/>
      </c>
      <c r="S876" s="6"/>
      <c r="T876" s="6"/>
      <c r="U876" s="22" t="str">
        <f aca="false">IF(OR($Q876="",$Q876="OK",$Q876="Not set",NOT(ISNUMBER($G876))),"",ROUND($G876*IF($Q876="Danger",Lists!$M$15,Lists!$M$16),0))</f>
        <v/>
      </c>
      <c r="V876" s="22" t="str">
        <f aca="false">IF($U876="","",IF(OR($Q876="Danger",$U876&gt;=Lists!$M$10),"P1",IF($U876&gt;=Lists!$M$11,"P2","P3")))</f>
        <v/>
      </c>
      <c r="W876" s="24" t="str">
        <f aca="false">IF(OR($V876="",$B876=""),"",$B876+INDEX(Lists!$N$10:$N$12,MATCH($V876,Lists!$L$10:$L$12,0)))</f>
        <v/>
      </c>
      <c r="X876" s="19"/>
      <c r="Y876" s="19"/>
      <c r="Z876" s="19"/>
      <c r="AA876" s="21"/>
      <c r="AB876" s="19"/>
      <c r="AC876" s="22" t="str">
        <f aca="true">IF(OR($U876="",$B876=""),"",IF($AA876&lt;&gt;"",$AA876-$B876,TODAY()-$B876))</f>
        <v/>
      </c>
      <c r="AD876" s="22" t="str">
        <f aca="true">IF($W876="","",IF($Y876="Closed",IF($AA876="","Closed",IF($AA876&lt;=$W876,"Closed on time","Closed late")),IF(TODAY()&gt;$W876,"Overdue","Within time")))</f>
        <v/>
      </c>
      <c r="AE876" s="6"/>
      <c r="AF876" s="19"/>
      <c r="AG876" s="19"/>
      <c r="AH876" s="19"/>
      <c r="AI876" s="19"/>
      <c r="AJ876" s="19"/>
    </row>
    <row r="877" customFormat="false" ht="15" hidden="false" customHeight="false" outlineLevel="0" collapsed="false">
      <c r="A877" s="22" t="str">
        <f aca="false">IF($C877="","","R"&amp;TEXT(ROW()-4,"00000"))</f>
        <v/>
      </c>
      <c r="B877" s="21"/>
      <c r="C877" s="19"/>
      <c r="D877" s="22" t="str">
        <f aca="false">IF($C877="","",IFERROR(INDEX(Asset_Register!$C$5:$C$1000,MATCH($C877,Asset_Register!$A$5:$A$1000,0)),"Not in register"))</f>
        <v/>
      </c>
      <c r="E877" s="22" t="str">
        <f aca="false">IF($C877="","",IFERROR(INDEX(Asset_Register!$D$5:$D$1000,MATCH($C877,Asset_Register!$A$5:$A$1000,0)),"Not in register"))</f>
        <v/>
      </c>
      <c r="F877" s="22" t="str">
        <f aca="false">IF($C877="","",IFERROR(INDEX(Asset_Register!$R$5:$R$1000,MATCH($C877,Asset_Register!$A$5:$A$1000,0)),"Not in register"))</f>
        <v/>
      </c>
      <c r="G877" s="22" t="str">
        <f aca="false">IF($C877="","",IFERROR(INDEX(Asset_Register!$Q$5:$Q$1000,MATCH($C877,Asset_Register!$A$5:$A$1000,0)),"Not in register"))</f>
        <v/>
      </c>
      <c r="H877" s="19"/>
      <c r="I877" s="19"/>
      <c r="J877" s="6"/>
      <c r="K877" s="19"/>
      <c r="L877" s="19"/>
      <c r="M877" s="19"/>
      <c r="N877" s="19"/>
      <c r="O877" s="19"/>
      <c r="P877" s="19"/>
      <c r="Q877" s="22" t="str">
        <f aca="false">IF($C877="","",IF($P877&lt;&gt;"",$P877,IF(AND(ISNUMBER($K877),ISNUMBER($M877),ISNUMBER($N877)),IF($O877="Lower is worse",IF($K877&lt;=$N877,"Danger",IF($K877&lt;=$M877,"Alert","OK")),IF($K877&gt;=$N877,"Danger",IF($K877&gt;=$M877,"Alert","OK"))),"Not set")))</f>
        <v/>
      </c>
      <c r="R877" s="22" t="str">
        <f aca="false">IF(OR($Q877="",$Q877="Not set"),"",MATCH($Q877,Lists!$F$2:$F$4,0)-1)</f>
        <v/>
      </c>
      <c r="S877" s="6"/>
      <c r="T877" s="6"/>
      <c r="U877" s="22" t="str">
        <f aca="false">IF(OR($Q877="",$Q877="OK",$Q877="Not set",NOT(ISNUMBER($G877))),"",ROUND($G877*IF($Q877="Danger",Lists!$M$15,Lists!$M$16),0))</f>
        <v/>
      </c>
      <c r="V877" s="22" t="str">
        <f aca="false">IF($U877="","",IF(OR($Q877="Danger",$U877&gt;=Lists!$M$10),"P1",IF($U877&gt;=Lists!$M$11,"P2","P3")))</f>
        <v/>
      </c>
      <c r="W877" s="24" t="str">
        <f aca="false">IF(OR($V877="",$B877=""),"",$B877+INDEX(Lists!$N$10:$N$12,MATCH($V877,Lists!$L$10:$L$12,0)))</f>
        <v/>
      </c>
      <c r="X877" s="19"/>
      <c r="Y877" s="19"/>
      <c r="Z877" s="19"/>
      <c r="AA877" s="21"/>
      <c r="AB877" s="19"/>
      <c r="AC877" s="22" t="str">
        <f aca="true">IF(OR($U877="",$B877=""),"",IF($AA877&lt;&gt;"",$AA877-$B877,TODAY()-$B877))</f>
        <v/>
      </c>
      <c r="AD877" s="22" t="str">
        <f aca="true">IF($W877="","",IF($Y877="Closed",IF($AA877="","Closed",IF($AA877&lt;=$W877,"Closed on time","Closed late")),IF(TODAY()&gt;$W877,"Overdue","Within time")))</f>
        <v/>
      </c>
      <c r="AE877" s="6"/>
      <c r="AF877" s="19"/>
      <c r="AG877" s="19"/>
      <c r="AH877" s="19"/>
      <c r="AI877" s="19"/>
      <c r="AJ877" s="19"/>
    </row>
    <row r="878" customFormat="false" ht="15" hidden="false" customHeight="false" outlineLevel="0" collapsed="false">
      <c r="A878" s="22" t="str">
        <f aca="false">IF($C878="","","R"&amp;TEXT(ROW()-4,"00000"))</f>
        <v/>
      </c>
      <c r="B878" s="21"/>
      <c r="C878" s="19"/>
      <c r="D878" s="22" t="str">
        <f aca="false">IF($C878="","",IFERROR(INDEX(Asset_Register!$C$5:$C$1000,MATCH($C878,Asset_Register!$A$5:$A$1000,0)),"Not in register"))</f>
        <v/>
      </c>
      <c r="E878" s="22" t="str">
        <f aca="false">IF($C878="","",IFERROR(INDEX(Asset_Register!$D$5:$D$1000,MATCH($C878,Asset_Register!$A$5:$A$1000,0)),"Not in register"))</f>
        <v/>
      </c>
      <c r="F878" s="22" t="str">
        <f aca="false">IF($C878="","",IFERROR(INDEX(Asset_Register!$R$5:$R$1000,MATCH($C878,Asset_Register!$A$5:$A$1000,0)),"Not in register"))</f>
        <v/>
      </c>
      <c r="G878" s="22" t="str">
        <f aca="false">IF($C878="","",IFERROR(INDEX(Asset_Register!$Q$5:$Q$1000,MATCH($C878,Asset_Register!$A$5:$A$1000,0)),"Not in register"))</f>
        <v/>
      </c>
      <c r="H878" s="19"/>
      <c r="I878" s="19"/>
      <c r="J878" s="6"/>
      <c r="K878" s="19"/>
      <c r="L878" s="19"/>
      <c r="M878" s="19"/>
      <c r="N878" s="19"/>
      <c r="O878" s="19"/>
      <c r="P878" s="19"/>
      <c r="Q878" s="22" t="str">
        <f aca="false">IF($C878="","",IF($P878&lt;&gt;"",$P878,IF(AND(ISNUMBER($K878),ISNUMBER($M878),ISNUMBER($N878)),IF($O878="Lower is worse",IF($K878&lt;=$N878,"Danger",IF($K878&lt;=$M878,"Alert","OK")),IF($K878&gt;=$N878,"Danger",IF($K878&gt;=$M878,"Alert","OK"))),"Not set")))</f>
        <v/>
      </c>
      <c r="R878" s="22" t="str">
        <f aca="false">IF(OR($Q878="",$Q878="Not set"),"",MATCH($Q878,Lists!$F$2:$F$4,0)-1)</f>
        <v/>
      </c>
      <c r="S878" s="6"/>
      <c r="T878" s="6"/>
      <c r="U878" s="22" t="str">
        <f aca="false">IF(OR($Q878="",$Q878="OK",$Q878="Not set",NOT(ISNUMBER($G878))),"",ROUND($G878*IF($Q878="Danger",Lists!$M$15,Lists!$M$16),0))</f>
        <v/>
      </c>
      <c r="V878" s="22" t="str">
        <f aca="false">IF($U878="","",IF(OR($Q878="Danger",$U878&gt;=Lists!$M$10),"P1",IF($U878&gt;=Lists!$M$11,"P2","P3")))</f>
        <v/>
      </c>
      <c r="W878" s="24" t="str">
        <f aca="false">IF(OR($V878="",$B878=""),"",$B878+INDEX(Lists!$N$10:$N$12,MATCH($V878,Lists!$L$10:$L$12,0)))</f>
        <v/>
      </c>
      <c r="X878" s="19"/>
      <c r="Y878" s="19"/>
      <c r="Z878" s="19"/>
      <c r="AA878" s="21"/>
      <c r="AB878" s="19"/>
      <c r="AC878" s="22" t="str">
        <f aca="true">IF(OR($U878="",$B878=""),"",IF($AA878&lt;&gt;"",$AA878-$B878,TODAY()-$B878))</f>
        <v/>
      </c>
      <c r="AD878" s="22" t="str">
        <f aca="true">IF($W878="","",IF($Y878="Closed",IF($AA878="","Closed",IF($AA878&lt;=$W878,"Closed on time","Closed late")),IF(TODAY()&gt;$W878,"Overdue","Within time")))</f>
        <v/>
      </c>
      <c r="AE878" s="6"/>
      <c r="AF878" s="19"/>
      <c r="AG878" s="19"/>
      <c r="AH878" s="19"/>
      <c r="AI878" s="19"/>
      <c r="AJ878" s="19"/>
    </row>
    <row r="879" customFormat="false" ht="15" hidden="false" customHeight="false" outlineLevel="0" collapsed="false">
      <c r="A879" s="22" t="str">
        <f aca="false">IF($C879="","","R"&amp;TEXT(ROW()-4,"00000"))</f>
        <v/>
      </c>
      <c r="B879" s="21"/>
      <c r="C879" s="19"/>
      <c r="D879" s="22" t="str">
        <f aca="false">IF($C879="","",IFERROR(INDEX(Asset_Register!$C$5:$C$1000,MATCH($C879,Asset_Register!$A$5:$A$1000,0)),"Not in register"))</f>
        <v/>
      </c>
      <c r="E879" s="22" t="str">
        <f aca="false">IF($C879="","",IFERROR(INDEX(Asset_Register!$D$5:$D$1000,MATCH($C879,Asset_Register!$A$5:$A$1000,0)),"Not in register"))</f>
        <v/>
      </c>
      <c r="F879" s="22" t="str">
        <f aca="false">IF($C879="","",IFERROR(INDEX(Asset_Register!$R$5:$R$1000,MATCH($C879,Asset_Register!$A$5:$A$1000,0)),"Not in register"))</f>
        <v/>
      </c>
      <c r="G879" s="22" t="str">
        <f aca="false">IF($C879="","",IFERROR(INDEX(Asset_Register!$Q$5:$Q$1000,MATCH($C879,Asset_Register!$A$5:$A$1000,0)),"Not in register"))</f>
        <v/>
      </c>
      <c r="H879" s="19"/>
      <c r="I879" s="19"/>
      <c r="J879" s="6"/>
      <c r="K879" s="19"/>
      <c r="L879" s="19"/>
      <c r="M879" s="19"/>
      <c r="N879" s="19"/>
      <c r="O879" s="19"/>
      <c r="P879" s="19"/>
      <c r="Q879" s="22" t="str">
        <f aca="false">IF($C879="","",IF($P879&lt;&gt;"",$P879,IF(AND(ISNUMBER($K879),ISNUMBER($M879),ISNUMBER($N879)),IF($O879="Lower is worse",IF($K879&lt;=$N879,"Danger",IF($K879&lt;=$M879,"Alert","OK")),IF($K879&gt;=$N879,"Danger",IF($K879&gt;=$M879,"Alert","OK"))),"Not set")))</f>
        <v/>
      </c>
      <c r="R879" s="22" t="str">
        <f aca="false">IF(OR($Q879="",$Q879="Not set"),"",MATCH($Q879,Lists!$F$2:$F$4,0)-1)</f>
        <v/>
      </c>
      <c r="S879" s="6"/>
      <c r="T879" s="6"/>
      <c r="U879" s="22" t="str">
        <f aca="false">IF(OR($Q879="",$Q879="OK",$Q879="Not set",NOT(ISNUMBER($G879))),"",ROUND($G879*IF($Q879="Danger",Lists!$M$15,Lists!$M$16),0))</f>
        <v/>
      </c>
      <c r="V879" s="22" t="str">
        <f aca="false">IF($U879="","",IF(OR($Q879="Danger",$U879&gt;=Lists!$M$10),"P1",IF($U879&gt;=Lists!$M$11,"P2","P3")))</f>
        <v/>
      </c>
      <c r="W879" s="24" t="str">
        <f aca="false">IF(OR($V879="",$B879=""),"",$B879+INDEX(Lists!$N$10:$N$12,MATCH($V879,Lists!$L$10:$L$12,0)))</f>
        <v/>
      </c>
      <c r="X879" s="19"/>
      <c r="Y879" s="19"/>
      <c r="Z879" s="19"/>
      <c r="AA879" s="21"/>
      <c r="AB879" s="19"/>
      <c r="AC879" s="22" t="str">
        <f aca="true">IF(OR($U879="",$B879=""),"",IF($AA879&lt;&gt;"",$AA879-$B879,TODAY()-$B879))</f>
        <v/>
      </c>
      <c r="AD879" s="22" t="str">
        <f aca="true">IF($W879="","",IF($Y879="Closed",IF($AA879="","Closed",IF($AA879&lt;=$W879,"Closed on time","Closed late")),IF(TODAY()&gt;$W879,"Overdue","Within time")))</f>
        <v/>
      </c>
      <c r="AE879" s="6"/>
      <c r="AF879" s="19"/>
      <c r="AG879" s="19"/>
      <c r="AH879" s="19"/>
      <c r="AI879" s="19"/>
      <c r="AJ879" s="19"/>
    </row>
    <row r="880" customFormat="false" ht="15" hidden="false" customHeight="false" outlineLevel="0" collapsed="false">
      <c r="A880" s="22" t="str">
        <f aca="false">IF($C880="","","R"&amp;TEXT(ROW()-4,"00000"))</f>
        <v/>
      </c>
      <c r="B880" s="21"/>
      <c r="C880" s="19"/>
      <c r="D880" s="22" t="str">
        <f aca="false">IF($C880="","",IFERROR(INDEX(Asset_Register!$C$5:$C$1000,MATCH($C880,Asset_Register!$A$5:$A$1000,0)),"Not in register"))</f>
        <v/>
      </c>
      <c r="E880" s="22" t="str">
        <f aca="false">IF($C880="","",IFERROR(INDEX(Asset_Register!$D$5:$D$1000,MATCH($C880,Asset_Register!$A$5:$A$1000,0)),"Not in register"))</f>
        <v/>
      </c>
      <c r="F880" s="22" t="str">
        <f aca="false">IF($C880="","",IFERROR(INDEX(Asset_Register!$R$5:$R$1000,MATCH($C880,Asset_Register!$A$5:$A$1000,0)),"Not in register"))</f>
        <v/>
      </c>
      <c r="G880" s="22" t="str">
        <f aca="false">IF($C880="","",IFERROR(INDEX(Asset_Register!$Q$5:$Q$1000,MATCH($C880,Asset_Register!$A$5:$A$1000,0)),"Not in register"))</f>
        <v/>
      </c>
      <c r="H880" s="19"/>
      <c r="I880" s="19"/>
      <c r="J880" s="6"/>
      <c r="K880" s="19"/>
      <c r="L880" s="19"/>
      <c r="M880" s="19"/>
      <c r="N880" s="19"/>
      <c r="O880" s="19"/>
      <c r="P880" s="19"/>
      <c r="Q880" s="22" t="str">
        <f aca="false">IF($C880="","",IF($P880&lt;&gt;"",$P880,IF(AND(ISNUMBER($K880),ISNUMBER($M880),ISNUMBER($N880)),IF($O880="Lower is worse",IF($K880&lt;=$N880,"Danger",IF($K880&lt;=$M880,"Alert","OK")),IF($K880&gt;=$N880,"Danger",IF($K880&gt;=$M880,"Alert","OK"))),"Not set")))</f>
        <v/>
      </c>
      <c r="R880" s="22" t="str">
        <f aca="false">IF(OR($Q880="",$Q880="Not set"),"",MATCH($Q880,Lists!$F$2:$F$4,0)-1)</f>
        <v/>
      </c>
      <c r="S880" s="6"/>
      <c r="T880" s="6"/>
      <c r="U880" s="22" t="str">
        <f aca="false">IF(OR($Q880="",$Q880="OK",$Q880="Not set",NOT(ISNUMBER($G880))),"",ROUND($G880*IF($Q880="Danger",Lists!$M$15,Lists!$M$16),0))</f>
        <v/>
      </c>
      <c r="V880" s="22" t="str">
        <f aca="false">IF($U880="","",IF(OR($Q880="Danger",$U880&gt;=Lists!$M$10),"P1",IF($U880&gt;=Lists!$M$11,"P2","P3")))</f>
        <v/>
      </c>
      <c r="W880" s="24" t="str">
        <f aca="false">IF(OR($V880="",$B880=""),"",$B880+INDEX(Lists!$N$10:$N$12,MATCH($V880,Lists!$L$10:$L$12,0)))</f>
        <v/>
      </c>
      <c r="X880" s="19"/>
      <c r="Y880" s="19"/>
      <c r="Z880" s="19"/>
      <c r="AA880" s="21"/>
      <c r="AB880" s="19"/>
      <c r="AC880" s="22" t="str">
        <f aca="true">IF(OR($U880="",$B880=""),"",IF($AA880&lt;&gt;"",$AA880-$B880,TODAY()-$B880))</f>
        <v/>
      </c>
      <c r="AD880" s="22" t="str">
        <f aca="true">IF($W880="","",IF($Y880="Closed",IF($AA880="","Closed",IF($AA880&lt;=$W880,"Closed on time","Closed late")),IF(TODAY()&gt;$W880,"Overdue","Within time")))</f>
        <v/>
      </c>
      <c r="AE880" s="6"/>
      <c r="AF880" s="19"/>
      <c r="AG880" s="19"/>
      <c r="AH880" s="19"/>
      <c r="AI880" s="19"/>
      <c r="AJ880" s="19"/>
    </row>
    <row r="881" customFormat="false" ht="15" hidden="false" customHeight="false" outlineLevel="0" collapsed="false">
      <c r="A881" s="22" t="str">
        <f aca="false">IF($C881="","","R"&amp;TEXT(ROW()-4,"00000"))</f>
        <v/>
      </c>
      <c r="B881" s="21"/>
      <c r="C881" s="19"/>
      <c r="D881" s="22" t="str">
        <f aca="false">IF($C881="","",IFERROR(INDEX(Asset_Register!$C$5:$C$1000,MATCH($C881,Asset_Register!$A$5:$A$1000,0)),"Not in register"))</f>
        <v/>
      </c>
      <c r="E881" s="22" t="str">
        <f aca="false">IF($C881="","",IFERROR(INDEX(Asset_Register!$D$5:$D$1000,MATCH($C881,Asset_Register!$A$5:$A$1000,0)),"Not in register"))</f>
        <v/>
      </c>
      <c r="F881" s="22" t="str">
        <f aca="false">IF($C881="","",IFERROR(INDEX(Asset_Register!$R$5:$R$1000,MATCH($C881,Asset_Register!$A$5:$A$1000,0)),"Not in register"))</f>
        <v/>
      </c>
      <c r="G881" s="22" t="str">
        <f aca="false">IF($C881="","",IFERROR(INDEX(Asset_Register!$Q$5:$Q$1000,MATCH($C881,Asset_Register!$A$5:$A$1000,0)),"Not in register"))</f>
        <v/>
      </c>
      <c r="H881" s="19"/>
      <c r="I881" s="19"/>
      <c r="J881" s="6"/>
      <c r="K881" s="19"/>
      <c r="L881" s="19"/>
      <c r="M881" s="19"/>
      <c r="N881" s="19"/>
      <c r="O881" s="19"/>
      <c r="P881" s="19"/>
      <c r="Q881" s="22" t="str">
        <f aca="false">IF($C881="","",IF($P881&lt;&gt;"",$P881,IF(AND(ISNUMBER($K881),ISNUMBER($M881),ISNUMBER($N881)),IF($O881="Lower is worse",IF($K881&lt;=$N881,"Danger",IF($K881&lt;=$M881,"Alert","OK")),IF($K881&gt;=$N881,"Danger",IF($K881&gt;=$M881,"Alert","OK"))),"Not set")))</f>
        <v/>
      </c>
      <c r="R881" s="22" t="str">
        <f aca="false">IF(OR($Q881="",$Q881="Not set"),"",MATCH($Q881,Lists!$F$2:$F$4,0)-1)</f>
        <v/>
      </c>
      <c r="S881" s="6"/>
      <c r="T881" s="6"/>
      <c r="U881" s="22" t="str">
        <f aca="false">IF(OR($Q881="",$Q881="OK",$Q881="Not set",NOT(ISNUMBER($G881))),"",ROUND($G881*IF($Q881="Danger",Lists!$M$15,Lists!$M$16),0))</f>
        <v/>
      </c>
      <c r="V881" s="22" t="str">
        <f aca="false">IF($U881="","",IF(OR($Q881="Danger",$U881&gt;=Lists!$M$10),"P1",IF($U881&gt;=Lists!$M$11,"P2","P3")))</f>
        <v/>
      </c>
      <c r="W881" s="24" t="str">
        <f aca="false">IF(OR($V881="",$B881=""),"",$B881+INDEX(Lists!$N$10:$N$12,MATCH($V881,Lists!$L$10:$L$12,0)))</f>
        <v/>
      </c>
      <c r="X881" s="19"/>
      <c r="Y881" s="19"/>
      <c r="Z881" s="19"/>
      <c r="AA881" s="21"/>
      <c r="AB881" s="19"/>
      <c r="AC881" s="22" t="str">
        <f aca="true">IF(OR($U881="",$B881=""),"",IF($AA881&lt;&gt;"",$AA881-$B881,TODAY()-$B881))</f>
        <v/>
      </c>
      <c r="AD881" s="22" t="str">
        <f aca="true">IF($W881="","",IF($Y881="Closed",IF($AA881="","Closed",IF($AA881&lt;=$W881,"Closed on time","Closed late")),IF(TODAY()&gt;$W881,"Overdue","Within time")))</f>
        <v/>
      </c>
      <c r="AE881" s="6"/>
      <c r="AF881" s="19"/>
      <c r="AG881" s="19"/>
      <c r="AH881" s="19"/>
      <c r="AI881" s="19"/>
      <c r="AJ881" s="19"/>
    </row>
    <row r="882" customFormat="false" ht="15" hidden="false" customHeight="false" outlineLevel="0" collapsed="false">
      <c r="A882" s="22" t="str">
        <f aca="false">IF($C882="","","R"&amp;TEXT(ROW()-4,"00000"))</f>
        <v/>
      </c>
      <c r="B882" s="21"/>
      <c r="C882" s="19"/>
      <c r="D882" s="22" t="str">
        <f aca="false">IF($C882="","",IFERROR(INDEX(Asset_Register!$C$5:$C$1000,MATCH($C882,Asset_Register!$A$5:$A$1000,0)),"Not in register"))</f>
        <v/>
      </c>
      <c r="E882" s="22" t="str">
        <f aca="false">IF($C882="","",IFERROR(INDEX(Asset_Register!$D$5:$D$1000,MATCH($C882,Asset_Register!$A$5:$A$1000,0)),"Not in register"))</f>
        <v/>
      </c>
      <c r="F882" s="22" t="str">
        <f aca="false">IF($C882="","",IFERROR(INDEX(Asset_Register!$R$5:$R$1000,MATCH($C882,Asset_Register!$A$5:$A$1000,0)),"Not in register"))</f>
        <v/>
      </c>
      <c r="G882" s="22" t="str">
        <f aca="false">IF($C882="","",IFERROR(INDEX(Asset_Register!$Q$5:$Q$1000,MATCH($C882,Asset_Register!$A$5:$A$1000,0)),"Not in register"))</f>
        <v/>
      </c>
      <c r="H882" s="19"/>
      <c r="I882" s="19"/>
      <c r="J882" s="6"/>
      <c r="K882" s="19"/>
      <c r="L882" s="19"/>
      <c r="M882" s="19"/>
      <c r="N882" s="19"/>
      <c r="O882" s="19"/>
      <c r="P882" s="19"/>
      <c r="Q882" s="22" t="str">
        <f aca="false">IF($C882="","",IF($P882&lt;&gt;"",$P882,IF(AND(ISNUMBER($K882),ISNUMBER($M882),ISNUMBER($N882)),IF($O882="Lower is worse",IF($K882&lt;=$N882,"Danger",IF($K882&lt;=$M882,"Alert","OK")),IF($K882&gt;=$N882,"Danger",IF($K882&gt;=$M882,"Alert","OK"))),"Not set")))</f>
        <v/>
      </c>
      <c r="R882" s="22" t="str">
        <f aca="false">IF(OR($Q882="",$Q882="Not set"),"",MATCH($Q882,Lists!$F$2:$F$4,0)-1)</f>
        <v/>
      </c>
      <c r="S882" s="6"/>
      <c r="T882" s="6"/>
      <c r="U882" s="22" t="str">
        <f aca="false">IF(OR($Q882="",$Q882="OK",$Q882="Not set",NOT(ISNUMBER($G882))),"",ROUND($G882*IF($Q882="Danger",Lists!$M$15,Lists!$M$16),0))</f>
        <v/>
      </c>
      <c r="V882" s="22" t="str">
        <f aca="false">IF($U882="","",IF(OR($Q882="Danger",$U882&gt;=Lists!$M$10),"P1",IF($U882&gt;=Lists!$M$11,"P2","P3")))</f>
        <v/>
      </c>
      <c r="W882" s="24" t="str">
        <f aca="false">IF(OR($V882="",$B882=""),"",$B882+INDEX(Lists!$N$10:$N$12,MATCH($V882,Lists!$L$10:$L$12,0)))</f>
        <v/>
      </c>
      <c r="X882" s="19"/>
      <c r="Y882" s="19"/>
      <c r="Z882" s="19"/>
      <c r="AA882" s="21"/>
      <c r="AB882" s="19"/>
      <c r="AC882" s="22" t="str">
        <f aca="true">IF(OR($U882="",$B882=""),"",IF($AA882&lt;&gt;"",$AA882-$B882,TODAY()-$B882))</f>
        <v/>
      </c>
      <c r="AD882" s="22" t="str">
        <f aca="true">IF($W882="","",IF($Y882="Closed",IF($AA882="","Closed",IF($AA882&lt;=$W882,"Closed on time","Closed late")),IF(TODAY()&gt;$W882,"Overdue","Within time")))</f>
        <v/>
      </c>
      <c r="AE882" s="6"/>
      <c r="AF882" s="19"/>
      <c r="AG882" s="19"/>
      <c r="AH882" s="19"/>
      <c r="AI882" s="19"/>
      <c r="AJ882" s="19"/>
    </row>
    <row r="883" customFormat="false" ht="15" hidden="false" customHeight="false" outlineLevel="0" collapsed="false">
      <c r="A883" s="22" t="str">
        <f aca="false">IF($C883="","","R"&amp;TEXT(ROW()-4,"00000"))</f>
        <v/>
      </c>
      <c r="B883" s="21"/>
      <c r="C883" s="19"/>
      <c r="D883" s="22" t="str">
        <f aca="false">IF($C883="","",IFERROR(INDEX(Asset_Register!$C$5:$C$1000,MATCH($C883,Asset_Register!$A$5:$A$1000,0)),"Not in register"))</f>
        <v/>
      </c>
      <c r="E883" s="22" t="str">
        <f aca="false">IF($C883="","",IFERROR(INDEX(Asset_Register!$D$5:$D$1000,MATCH($C883,Asset_Register!$A$5:$A$1000,0)),"Not in register"))</f>
        <v/>
      </c>
      <c r="F883" s="22" t="str">
        <f aca="false">IF($C883="","",IFERROR(INDEX(Asset_Register!$R$5:$R$1000,MATCH($C883,Asset_Register!$A$5:$A$1000,0)),"Not in register"))</f>
        <v/>
      </c>
      <c r="G883" s="22" t="str">
        <f aca="false">IF($C883="","",IFERROR(INDEX(Asset_Register!$Q$5:$Q$1000,MATCH($C883,Asset_Register!$A$5:$A$1000,0)),"Not in register"))</f>
        <v/>
      </c>
      <c r="H883" s="19"/>
      <c r="I883" s="19"/>
      <c r="J883" s="6"/>
      <c r="K883" s="19"/>
      <c r="L883" s="19"/>
      <c r="M883" s="19"/>
      <c r="N883" s="19"/>
      <c r="O883" s="19"/>
      <c r="P883" s="19"/>
      <c r="Q883" s="22" t="str">
        <f aca="false">IF($C883="","",IF($P883&lt;&gt;"",$P883,IF(AND(ISNUMBER($K883),ISNUMBER($M883),ISNUMBER($N883)),IF($O883="Lower is worse",IF($K883&lt;=$N883,"Danger",IF($K883&lt;=$M883,"Alert","OK")),IF($K883&gt;=$N883,"Danger",IF($K883&gt;=$M883,"Alert","OK"))),"Not set")))</f>
        <v/>
      </c>
      <c r="R883" s="22" t="str">
        <f aca="false">IF(OR($Q883="",$Q883="Not set"),"",MATCH($Q883,Lists!$F$2:$F$4,0)-1)</f>
        <v/>
      </c>
      <c r="S883" s="6"/>
      <c r="T883" s="6"/>
      <c r="U883" s="22" t="str">
        <f aca="false">IF(OR($Q883="",$Q883="OK",$Q883="Not set",NOT(ISNUMBER($G883))),"",ROUND($G883*IF($Q883="Danger",Lists!$M$15,Lists!$M$16),0))</f>
        <v/>
      </c>
      <c r="V883" s="22" t="str">
        <f aca="false">IF($U883="","",IF(OR($Q883="Danger",$U883&gt;=Lists!$M$10),"P1",IF($U883&gt;=Lists!$M$11,"P2","P3")))</f>
        <v/>
      </c>
      <c r="W883" s="24" t="str">
        <f aca="false">IF(OR($V883="",$B883=""),"",$B883+INDEX(Lists!$N$10:$N$12,MATCH($V883,Lists!$L$10:$L$12,0)))</f>
        <v/>
      </c>
      <c r="X883" s="19"/>
      <c r="Y883" s="19"/>
      <c r="Z883" s="19"/>
      <c r="AA883" s="21"/>
      <c r="AB883" s="19"/>
      <c r="AC883" s="22" t="str">
        <f aca="true">IF(OR($U883="",$B883=""),"",IF($AA883&lt;&gt;"",$AA883-$B883,TODAY()-$B883))</f>
        <v/>
      </c>
      <c r="AD883" s="22" t="str">
        <f aca="true">IF($W883="","",IF($Y883="Closed",IF($AA883="","Closed",IF($AA883&lt;=$W883,"Closed on time","Closed late")),IF(TODAY()&gt;$W883,"Overdue","Within time")))</f>
        <v/>
      </c>
      <c r="AE883" s="6"/>
      <c r="AF883" s="19"/>
      <c r="AG883" s="19"/>
      <c r="AH883" s="19"/>
      <c r="AI883" s="19"/>
      <c r="AJ883" s="19"/>
    </row>
    <row r="884" customFormat="false" ht="15" hidden="false" customHeight="false" outlineLevel="0" collapsed="false">
      <c r="A884" s="22" t="str">
        <f aca="false">IF($C884="","","R"&amp;TEXT(ROW()-4,"00000"))</f>
        <v/>
      </c>
      <c r="B884" s="21"/>
      <c r="C884" s="19"/>
      <c r="D884" s="22" t="str">
        <f aca="false">IF($C884="","",IFERROR(INDEX(Asset_Register!$C$5:$C$1000,MATCH($C884,Asset_Register!$A$5:$A$1000,0)),"Not in register"))</f>
        <v/>
      </c>
      <c r="E884" s="22" t="str">
        <f aca="false">IF($C884="","",IFERROR(INDEX(Asset_Register!$D$5:$D$1000,MATCH($C884,Asset_Register!$A$5:$A$1000,0)),"Not in register"))</f>
        <v/>
      </c>
      <c r="F884" s="22" t="str">
        <f aca="false">IF($C884="","",IFERROR(INDEX(Asset_Register!$R$5:$R$1000,MATCH($C884,Asset_Register!$A$5:$A$1000,0)),"Not in register"))</f>
        <v/>
      </c>
      <c r="G884" s="22" t="str">
        <f aca="false">IF($C884="","",IFERROR(INDEX(Asset_Register!$Q$5:$Q$1000,MATCH($C884,Asset_Register!$A$5:$A$1000,0)),"Not in register"))</f>
        <v/>
      </c>
      <c r="H884" s="19"/>
      <c r="I884" s="19"/>
      <c r="J884" s="6"/>
      <c r="K884" s="19"/>
      <c r="L884" s="19"/>
      <c r="M884" s="19"/>
      <c r="N884" s="19"/>
      <c r="O884" s="19"/>
      <c r="P884" s="19"/>
      <c r="Q884" s="22" t="str">
        <f aca="false">IF($C884="","",IF($P884&lt;&gt;"",$P884,IF(AND(ISNUMBER($K884),ISNUMBER($M884),ISNUMBER($N884)),IF($O884="Lower is worse",IF($K884&lt;=$N884,"Danger",IF($K884&lt;=$M884,"Alert","OK")),IF($K884&gt;=$N884,"Danger",IF($K884&gt;=$M884,"Alert","OK"))),"Not set")))</f>
        <v/>
      </c>
      <c r="R884" s="22" t="str">
        <f aca="false">IF(OR($Q884="",$Q884="Not set"),"",MATCH($Q884,Lists!$F$2:$F$4,0)-1)</f>
        <v/>
      </c>
      <c r="S884" s="6"/>
      <c r="T884" s="6"/>
      <c r="U884" s="22" t="str">
        <f aca="false">IF(OR($Q884="",$Q884="OK",$Q884="Not set",NOT(ISNUMBER($G884))),"",ROUND($G884*IF($Q884="Danger",Lists!$M$15,Lists!$M$16),0))</f>
        <v/>
      </c>
      <c r="V884" s="22" t="str">
        <f aca="false">IF($U884="","",IF(OR($Q884="Danger",$U884&gt;=Lists!$M$10),"P1",IF($U884&gt;=Lists!$M$11,"P2","P3")))</f>
        <v/>
      </c>
      <c r="W884" s="24" t="str">
        <f aca="false">IF(OR($V884="",$B884=""),"",$B884+INDEX(Lists!$N$10:$N$12,MATCH($V884,Lists!$L$10:$L$12,0)))</f>
        <v/>
      </c>
      <c r="X884" s="19"/>
      <c r="Y884" s="19"/>
      <c r="Z884" s="19"/>
      <c r="AA884" s="21"/>
      <c r="AB884" s="19"/>
      <c r="AC884" s="22" t="str">
        <f aca="true">IF(OR($U884="",$B884=""),"",IF($AA884&lt;&gt;"",$AA884-$B884,TODAY()-$B884))</f>
        <v/>
      </c>
      <c r="AD884" s="22" t="str">
        <f aca="true">IF($W884="","",IF($Y884="Closed",IF($AA884="","Closed",IF($AA884&lt;=$W884,"Closed on time","Closed late")),IF(TODAY()&gt;$W884,"Overdue","Within time")))</f>
        <v/>
      </c>
      <c r="AE884" s="6"/>
      <c r="AF884" s="19"/>
      <c r="AG884" s="19"/>
      <c r="AH884" s="19"/>
      <c r="AI884" s="19"/>
      <c r="AJ884" s="19"/>
    </row>
    <row r="885" customFormat="false" ht="15" hidden="false" customHeight="false" outlineLevel="0" collapsed="false">
      <c r="A885" s="22" t="str">
        <f aca="false">IF($C885="","","R"&amp;TEXT(ROW()-4,"00000"))</f>
        <v/>
      </c>
      <c r="B885" s="21"/>
      <c r="C885" s="19"/>
      <c r="D885" s="22" t="str">
        <f aca="false">IF($C885="","",IFERROR(INDEX(Asset_Register!$C$5:$C$1000,MATCH($C885,Asset_Register!$A$5:$A$1000,0)),"Not in register"))</f>
        <v/>
      </c>
      <c r="E885" s="22" t="str">
        <f aca="false">IF($C885="","",IFERROR(INDEX(Asset_Register!$D$5:$D$1000,MATCH($C885,Asset_Register!$A$5:$A$1000,0)),"Not in register"))</f>
        <v/>
      </c>
      <c r="F885" s="22" t="str">
        <f aca="false">IF($C885="","",IFERROR(INDEX(Asset_Register!$R$5:$R$1000,MATCH($C885,Asset_Register!$A$5:$A$1000,0)),"Not in register"))</f>
        <v/>
      </c>
      <c r="G885" s="22" t="str">
        <f aca="false">IF($C885="","",IFERROR(INDEX(Asset_Register!$Q$5:$Q$1000,MATCH($C885,Asset_Register!$A$5:$A$1000,0)),"Not in register"))</f>
        <v/>
      </c>
      <c r="H885" s="19"/>
      <c r="I885" s="19"/>
      <c r="J885" s="6"/>
      <c r="K885" s="19"/>
      <c r="L885" s="19"/>
      <c r="M885" s="19"/>
      <c r="N885" s="19"/>
      <c r="O885" s="19"/>
      <c r="P885" s="19"/>
      <c r="Q885" s="22" t="str">
        <f aca="false">IF($C885="","",IF($P885&lt;&gt;"",$P885,IF(AND(ISNUMBER($K885),ISNUMBER($M885),ISNUMBER($N885)),IF($O885="Lower is worse",IF($K885&lt;=$N885,"Danger",IF($K885&lt;=$M885,"Alert","OK")),IF($K885&gt;=$N885,"Danger",IF($K885&gt;=$M885,"Alert","OK"))),"Not set")))</f>
        <v/>
      </c>
      <c r="R885" s="22" t="str">
        <f aca="false">IF(OR($Q885="",$Q885="Not set"),"",MATCH($Q885,Lists!$F$2:$F$4,0)-1)</f>
        <v/>
      </c>
      <c r="S885" s="6"/>
      <c r="T885" s="6"/>
      <c r="U885" s="22" t="str">
        <f aca="false">IF(OR($Q885="",$Q885="OK",$Q885="Not set",NOT(ISNUMBER($G885))),"",ROUND($G885*IF($Q885="Danger",Lists!$M$15,Lists!$M$16),0))</f>
        <v/>
      </c>
      <c r="V885" s="22" t="str">
        <f aca="false">IF($U885="","",IF(OR($Q885="Danger",$U885&gt;=Lists!$M$10),"P1",IF($U885&gt;=Lists!$M$11,"P2","P3")))</f>
        <v/>
      </c>
      <c r="W885" s="24" t="str">
        <f aca="false">IF(OR($V885="",$B885=""),"",$B885+INDEX(Lists!$N$10:$N$12,MATCH($V885,Lists!$L$10:$L$12,0)))</f>
        <v/>
      </c>
      <c r="X885" s="19"/>
      <c r="Y885" s="19"/>
      <c r="Z885" s="19"/>
      <c r="AA885" s="21"/>
      <c r="AB885" s="19"/>
      <c r="AC885" s="22" t="str">
        <f aca="true">IF(OR($U885="",$B885=""),"",IF($AA885&lt;&gt;"",$AA885-$B885,TODAY()-$B885))</f>
        <v/>
      </c>
      <c r="AD885" s="22" t="str">
        <f aca="true">IF($W885="","",IF($Y885="Closed",IF($AA885="","Closed",IF($AA885&lt;=$W885,"Closed on time","Closed late")),IF(TODAY()&gt;$W885,"Overdue","Within time")))</f>
        <v/>
      </c>
      <c r="AE885" s="6"/>
      <c r="AF885" s="19"/>
      <c r="AG885" s="19"/>
      <c r="AH885" s="19"/>
      <c r="AI885" s="19"/>
      <c r="AJ885" s="19"/>
    </row>
    <row r="886" customFormat="false" ht="15" hidden="false" customHeight="false" outlineLevel="0" collapsed="false">
      <c r="A886" s="22" t="str">
        <f aca="false">IF($C886="","","R"&amp;TEXT(ROW()-4,"00000"))</f>
        <v/>
      </c>
      <c r="B886" s="21"/>
      <c r="C886" s="19"/>
      <c r="D886" s="22" t="str">
        <f aca="false">IF($C886="","",IFERROR(INDEX(Asset_Register!$C$5:$C$1000,MATCH($C886,Asset_Register!$A$5:$A$1000,0)),"Not in register"))</f>
        <v/>
      </c>
      <c r="E886" s="22" t="str">
        <f aca="false">IF($C886="","",IFERROR(INDEX(Asset_Register!$D$5:$D$1000,MATCH($C886,Asset_Register!$A$5:$A$1000,0)),"Not in register"))</f>
        <v/>
      </c>
      <c r="F886" s="22" t="str">
        <f aca="false">IF($C886="","",IFERROR(INDEX(Asset_Register!$R$5:$R$1000,MATCH($C886,Asset_Register!$A$5:$A$1000,0)),"Not in register"))</f>
        <v/>
      </c>
      <c r="G886" s="22" t="str">
        <f aca="false">IF($C886="","",IFERROR(INDEX(Asset_Register!$Q$5:$Q$1000,MATCH($C886,Asset_Register!$A$5:$A$1000,0)),"Not in register"))</f>
        <v/>
      </c>
      <c r="H886" s="19"/>
      <c r="I886" s="19"/>
      <c r="J886" s="6"/>
      <c r="K886" s="19"/>
      <c r="L886" s="19"/>
      <c r="M886" s="19"/>
      <c r="N886" s="19"/>
      <c r="O886" s="19"/>
      <c r="P886" s="19"/>
      <c r="Q886" s="22" t="str">
        <f aca="false">IF($C886="","",IF($P886&lt;&gt;"",$P886,IF(AND(ISNUMBER($K886),ISNUMBER($M886),ISNUMBER($N886)),IF($O886="Lower is worse",IF($K886&lt;=$N886,"Danger",IF($K886&lt;=$M886,"Alert","OK")),IF($K886&gt;=$N886,"Danger",IF($K886&gt;=$M886,"Alert","OK"))),"Not set")))</f>
        <v/>
      </c>
      <c r="R886" s="22" t="str">
        <f aca="false">IF(OR($Q886="",$Q886="Not set"),"",MATCH($Q886,Lists!$F$2:$F$4,0)-1)</f>
        <v/>
      </c>
      <c r="S886" s="6"/>
      <c r="T886" s="6"/>
      <c r="U886" s="22" t="str">
        <f aca="false">IF(OR($Q886="",$Q886="OK",$Q886="Not set",NOT(ISNUMBER($G886))),"",ROUND($G886*IF($Q886="Danger",Lists!$M$15,Lists!$M$16),0))</f>
        <v/>
      </c>
      <c r="V886" s="22" t="str">
        <f aca="false">IF($U886="","",IF(OR($Q886="Danger",$U886&gt;=Lists!$M$10),"P1",IF($U886&gt;=Lists!$M$11,"P2","P3")))</f>
        <v/>
      </c>
      <c r="W886" s="24" t="str">
        <f aca="false">IF(OR($V886="",$B886=""),"",$B886+INDEX(Lists!$N$10:$N$12,MATCH($V886,Lists!$L$10:$L$12,0)))</f>
        <v/>
      </c>
      <c r="X886" s="19"/>
      <c r="Y886" s="19"/>
      <c r="Z886" s="19"/>
      <c r="AA886" s="21"/>
      <c r="AB886" s="19"/>
      <c r="AC886" s="22" t="str">
        <f aca="true">IF(OR($U886="",$B886=""),"",IF($AA886&lt;&gt;"",$AA886-$B886,TODAY()-$B886))</f>
        <v/>
      </c>
      <c r="AD886" s="22" t="str">
        <f aca="true">IF($W886="","",IF($Y886="Closed",IF($AA886="","Closed",IF($AA886&lt;=$W886,"Closed on time","Closed late")),IF(TODAY()&gt;$W886,"Overdue","Within time")))</f>
        <v/>
      </c>
      <c r="AE886" s="6"/>
      <c r="AF886" s="19"/>
      <c r="AG886" s="19"/>
      <c r="AH886" s="19"/>
      <c r="AI886" s="19"/>
      <c r="AJ886" s="19"/>
    </row>
    <row r="887" customFormat="false" ht="15" hidden="false" customHeight="false" outlineLevel="0" collapsed="false">
      <c r="A887" s="22" t="str">
        <f aca="false">IF($C887="","","R"&amp;TEXT(ROW()-4,"00000"))</f>
        <v/>
      </c>
      <c r="B887" s="21"/>
      <c r="C887" s="19"/>
      <c r="D887" s="22" t="str">
        <f aca="false">IF($C887="","",IFERROR(INDEX(Asset_Register!$C$5:$C$1000,MATCH($C887,Asset_Register!$A$5:$A$1000,0)),"Not in register"))</f>
        <v/>
      </c>
      <c r="E887" s="22" t="str">
        <f aca="false">IF($C887="","",IFERROR(INDEX(Asset_Register!$D$5:$D$1000,MATCH($C887,Asset_Register!$A$5:$A$1000,0)),"Not in register"))</f>
        <v/>
      </c>
      <c r="F887" s="22" t="str">
        <f aca="false">IF($C887="","",IFERROR(INDEX(Asset_Register!$R$5:$R$1000,MATCH($C887,Asset_Register!$A$5:$A$1000,0)),"Not in register"))</f>
        <v/>
      </c>
      <c r="G887" s="22" t="str">
        <f aca="false">IF($C887="","",IFERROR(INDEX(Asset_Register!$Q$5:$Q$1000,MATCH($C887,Asset_Register!$A$5:$A$1000,0)),"Not in register"))</f>
        <v/>
      </c>
      <c r="H887" s="19"/>
      <c r="I887" s="19"/>
      <c r="J887" s="6"/>
      <c r="K887" s="19"/>
      <c r="L887" s="19"/>
      <c r="M887" s="19"/>
      <c r="N887" s="19"/>
      <c r="O887" s="19"/>
      <c r="P887" s="19"/>
      <c r="Q887" s="22" t="str">
        <f aca="false">IF($C887="","",IF($P887&lt;&gt;"",$P887,IF(AND(ISNUMBER($K887),ISNUMBER($M887),ISNUMBER($N887)),IF($O887="Lower is worse",IF($K887&lt;=$N887,"Danger",IF($K887&lt;=$M887,"Alert","OK")),IF($K887&gt;=$N887,"Danger",IF($K887&gt;=$M887,"Alert","OK"))),"Not set")))</f>
        <v/>
      </c>
      <c r="R887" s="22" t="str">
        <f aca="false">IF(OR($Q887="",$Q887="Not set"),"",MATCH($Q887,Lists!$F$2:$F$4,0)-1)</f>
        <v/>
      </c>
      <c r="S887" s="6"/>
      <c r="T887" s="6"/>
      <c r="U887" s="22" t="str">
        <f aca="false">IF(OR($Q887="",$Q887="OK",$Q887="Not set",NOT(ISNUMBER($G887))),"",ROUND($G887*IF($Q887="Danger",Lists!$M$15,Lists!$M$16),0))</f>
        <v/>
      </c>
      <c r="V887" s="22" t="str">
        <f aca="false">IF($U887="","",IF(OR($Q887="Danger",$U887&gt;=Lists!$M$10),"P1",IF($U887&gt;=Lists!$M$11,"P2","P3")))</f>
        <v/>
      </c>
      <c r="W887" s="24" t="str">
        <f aca="false">IF(OR($V887="",$B887=""),"",$B887+INDEX(Lists!$N$10:$N$12,MATCH($V887,Lists!$L$10:$L$12,0)))</f>
        <v/>
      </c>
      <c r="X887" s="19"/>
      <c r="Y887" s="19"/>
      <c r="Z887" s="19"/>
      <c r="AA887" s="21"/>
      <c r="AB887" s="19"/>
      <c r="AC887" s="22" t="str">
        <f aca="true">IF(OR($U887="",$B887=""),"",IF($AA887&lt;&gt;"",$AA887-$B887,TODAY()-$B887))</f>
        <v/>
      </c>
      <c r="AD887" s="22" t="str">
        <f aca="true">IF($W887="","",IF($Y887="Closed",IF($AA887="","Closed",IF($AA887&lt;=$W887,"Closed on time","Closed late")),IF(TODAY()&gt;$W887,"Overdue","Within time")))</f>
        <v/>
      </c>
      <c r="AE887" s="6"/>
      <c r="AF887" s="19"/>
      <c r="AG887" s="19"/>
      <c r="AH887" s="19"/>
      <c r="AI887" s="19"/>
      <c r="AJ887" s="19"/>
    </row>
    <row r="888" customFormat="false" ht="15" hidden="false" customHeight="false" outlineLevel="0" collapsed="false">
      <c r="A888" s="22" t="str">
        <f aca="false">IF($C888="","","R"&amp;TEXT(ROW()-4,"00000"))</f>
        <v/>
      </c>
      <c r="B888" s="21"/>
      <c r="C888" s="19"/>
      <c r="D888" s="22" t="str">
        <f aca="false">IF($C888="","",IFERROR(INDEX(Asset_Register!$C$5:$C$1000,MATCH($C888,Asset_Register!$A$5:$A$1000,0)),"Not in register"))</f>
        <v/>
      </c>
      <c r="E888" s="22" t="str">
        <f aca="false">IF($C888="","",IFERROR(INDEX(Asset_Register!$D$5:$D$1000,MATCH($C888,Asset_Register!$A$5:$A$1000,0)),"Not in register"))</f>
        <v/>
      </c>
      <c r="F888" s="22" t="str">
        <f aca="false">IF($C888="","",IFERROR(INDEX(Asset_Register!$R$5:$R$1000,MATCH($C888,Asset_Register!$A$5:$A$1000,0)),"Not in register"))</f>
        <v/>
      </c>
      <c r="G888" s="22" t="str">
        <f aca="false">IF($C888="","",IFERROR(INDEX(Asset_Register!$Q$5:$Q$1000,MATCH($C888,Asset_Register!$A$5:$A$1000,0)),"Not in register"))</f>
        <v/>
      </c>
      <c r="H888" s="19"/>
      <c r="I888" s="19"/>
      <c r="J888" s="6"/>
      <c r="K888" s="19"/>
      <c r="L888" s="19"/>
      <c r="M888" s="19"/>
      <c r="N888" s="19"/>
      <c r="O888" s="19"/>
      <c r="P888" s="19"/>
      <c r="Q888" s="22" t="str">
        <f aca="false">IF($C888="","",IF($P888&lt;&gt;"",$P888,IF(AND(ISNUMBER($K888),ISNUMBER($M888),ISNUMBER($N888)),IF($O888="Lower is worse",IF($K888&lt;=$N888,"Danger",IF($K888&lt;=$M888,"Alert","OK")),IF($K888&gt;=$N888,"Danger",IF($K888&gt;=$M888,"Alert","OK"))),"Not set")))</f>
        <v/>
      </c>
      <c r="R888" s="22" t="str">
        <f aca="false">IF(OR($Q888="",$Q888="Not set"),"",MATCH($Q888,Lists!$F$2:$F$4,0)-1)</f>
        <v/>
      </c>
      <c r="S888" s="6"/>
      <c r="T888" s="6"/>
      <c r="U888" s="22" t="str">
        <f aca="false">IF(OR($Q888="",$Q888="OK",$Q888="Not set",NOT(ISNUMBER($G888))),"",ROUND($G888*IF($Q888="Danger",Lists!$M$15,Lists!$M$16),0))</f>
        <v/>
      </c>
      <c r="V888" s="22" t="str">
        <f aca="false">IF($U888="","",IF(OR($Q888="Danger",$U888&gt;=Lists!$M$10),"P1",IF($U888&gt;=Lists!$M$11,"P2","P3")))</f>
        <v/>
      </c>
      <c r="W888" s="24" t="str">
        <f aca="false">IF(OR($V888="",$B888=""),"",$B888+INDEX(Lists!$N$10:$N$12,MATCH($V888,Lists!$L$10:$L$12,0)))</f>
        <v/>
      </c>
      <c r="X888" s="19"/>
      <c r="Y888" s="19"/>
      <c r="Z888" s="19"/>
      <c r="AA888" s="21"/>
      <c r="AB888" s="19"/>
      <c r="AC888" s="22" t="str">
        <f aca="true">IF(OR($U888="",$B888=""),"",IF($AA888&lt;&gt;"",$AA888-$B888,TODAY()-$B888))</f>
        <v/>
      </c>
      <c r="AD888" s="22" t="str">
        <f aca="true">IF($W888="","",IF($Y888="Closed",IF($AA888="","Closed",IF($AA888&lt;=$W888,"Closed on time","Closed late")),IF(TODAY()&gt;$W888,"Overdue","Within time")))</f>
        <v/>
      </c>
      <c r="AE888" s="6"/>
      <c r="AF888" s="19"/>
      <c r="AG888" s="19"/>
      <c r="AH888" s="19"/>
      <c r="AI888" s="19"/>
      <c r="AJ888" s="19"/>
    </row>
    <row r="889" customFormat="false" ht="15" hidden="false" customHeight="false" outlineLevel="0" collapsed="false">
      <c r="A889" s="22" t="str">
        <f aca="false">IF($C889="","","R"&amp;TEXT(ROW()-4,"00000"))</f>
        <v/>
      </c>
      <c r="B889" s="21"/>
      <c r="C889" s="19"/>
      <c r="D889" s="22" t="str">
        <f aca="false">IF($C889="","",IFERROR(INDEX(Asset_Register!$C$5:$C$1000,MATCH($C889,Asset_Register!$A$5:$A$1000,0)),"Not in register"))</f>
        <v/>
      </c>
      <c r="E889" s="22" t="str">
        <f aca="false">IF($C889="","",IFERROR(INDEX(Asset_Register!$D$5:$D$1000,MATCH($C889,Asset_Register!$A$5:$A$1000,0)),"Not in register"))</f>
        <v/>
      </c>
      <c r="F889" s="22" t="str">
        <f aca="false">IF($C889="","",IFERROR(INDEX(Asset_Register!$R$5:$R$1000,MATCH($C889,Asset_Register!$A$5:$A$1000,0)),"Not in register"))</f>
        <v/>
      </c>
      <c r="G889" s="22" t="str">
        <f aca="false">IF($C889="","",IFERROR(INDEX(Asset_Register!$Q$5:$Q$1000,MATCH($C889,Asset_Register!$A$5:$A$1000,0)),"Not in register"))</f>
        <v/>
      </c>
      <c r="H889" s="19"/>
      <c r="I889" s="19"/>
      <c r="J889" s="6"/>
      <c r="K889" s="19"/>
      <c r="L889" s="19"/>
      <c r="M889" s="19"/>
      <c r="N889" s="19"/>
      <c r="O889" s="19"/>
      <c r="P889" s="19"/>
      <c r="Q889" s="22" t="str">
        <f aca="false">IF($C889="","",IF($P889&lt;&gt;"",$P889,IF(AND(ISNUMBER($K889),ISNUMBER($M889),ISNUMBER($N889)),IF($O889="Lower is worse",IF($K889&lt;=$N889,"Danger",IF($K889&lt;=$M889,"Alert","OK")),IF($K889&gt;=$N889,"Danger",IF($K889&gt;=$M889,"Alert","OK"))),"Not set")))</f>
        <v/>
      </c>
      <c r="R889" s="22" t="str">
        <f aca="false">IF(OR($Q889="",$Q889="Not set"),"",MATCH($Q889,Lists!$F$2:$F$4,0)-1)</f>
        <v/>
      </c>
      <c r="S889" s="6"/>
      <c r="T889" s="6"/>
      <c r="U889" s="22" t="str">
        <f aca="false">IF(OR($Q889="",$Q889="OK",$Q889="Not set",NOT(ISNUMBER($G889))),"",ROUND($G889*IF($Q889="Danger",Lists!$M$15,Lists!$M$16),0))</f>
        <v/>
      </c>
      <c r="V889" s="22" t="str">
        <f aca="false">IF($U889="","",IF(OR($Q889="Danger",$U889&gt;=Lists!$M$10),"P1",IF($U889&gt;=Lists!$M$11,"P2","P3")))</f>
        <v/>
      </c>
      <c r="W889" s="24" t="str">
        <f aca="false">IF(OR($V889="",$B889=""),"",$B889+INDEX(Lists!$N$10:$N$12,MATCH($V889,Lists!$L$10:$L$12,0)))</f>
        <v/>
      </c>
      <c r="X889" s="19"/>
      <c r="Y889" s="19"/>
      <c r="Z889" s="19"/>
      <c r="AA889" s="21"/>
      <c r="AB889" s="19"/>
      <c r="AC889" s="22" t="str">
        <f aca="true">IF(OR($U889="",$B889=""),"",IF($AA889&lt;&gt;"",$AA889-$B889,TODAY()-$B889))</f>
        <v/>
      </c>
      <c r="AD889" s="22" t="str">
        <f aca="true">IF($W889="","",IF($Y889="Closed",IF($AA889="","Closed",IF($AA889&lt;=$W889,"Closed on time","Closed late")),IF(TODAY()&gt;$W889,"Overdue","Within time")))</f>
        <v/>
      </c>
      <c r="AE889" s="6"/>
      <c r="AF889" s="19"/>
      <c r="AG889" s="19"/>
      <c r="AH889" s="19"/>
      <c r="AI889" s="19"/>
      <c r="AJ889" s="19"/>
    </row>
    <row r="890" customFormat="false" ht="15" hidden="false" customHeight="false" outlineLevel="0" collapsed="false">
      <c r="A890" s="22" t="str">
        <f aca="false">IF($C890="","","R"&amp;TEXT(ROW()-4,"00000"))</f>
        <v/>
      </c>
      <c r="B890" s="21"/>
      <c r="C890" s="19"/>
      <c r="D890" s="22" t="str">
        <f aca="false">IF($C890="","",IFERROR(INDEX(Asset_Register!$C$5:$C$1000,MATCH($C890,Asset_Register!$A$5:$A$1000,0)),"Not in register"))</f>
        <v/>
      </c>
      <c r="E890" s="22" t="str">
        <f aca="false">IF($C890="","",IFERROR(INDEX(Asset_Register!$D$5:$D$1000,MATCH($C890,Asset_Register!$A$5:$A$1000,0)),"Not in register"))</f>
        <v/>
      </c>
      <c r="F890" s="22" t="str">
        <f aca="false">IF($C890="","",IFERROR(INDEX(Asset_Register!$R$5:$R$1000,MATCH($C890,Asset_Register!$A$5:$A$1000,0)),"Not in register"))</f>
        <v/>
      </c>
      <c r="G890" s="22" t="str">
        <f aca="false">IF($C890="","",IFERROR(INDEX(Asset_Register!$Q$5:$Q$1000,MATCH($C890,Asset_Register!$A$5:$A$1000,0)),"Not in register"))</f>
        <v/>
      </c>
      <c r="H890" s="19"/>
      <c r="I890" s="19"/>
      <c r="J890" s="6"/>
      <c r="K890" s="19"/>
      <c r="L890" s="19"/>
      <c r="M890" s="19"/>
      <c r="N890" s="19"/>
      <c r="O890" s="19"/>
      <c r="P890" s="19"/>
      <c r="Q890" s="22" t="str">
        <f aca="false">IF($C890="","",IF($P890&lt;&gt;"",$P890,IF(AND(ISNUMBER($K890),ISNUMBER($M890),ISNUMBER($N890)),IF($O890="Lower is worse",IF($K890&lt;=$N890,"Danger",IF($K890&lt;=$M890,"Alert","OK")),IF($K890&gt;=$N890,"Danger",IF($K890&gt;=$M890,"Alert","OK"))),"Not set")))</f>
        <v/>
      </c>
      <c r="R890" s="22" t="str">
        <f aca="false">IF(OR($Q890="",$Q890="Not set"),"",MATCH($Q890,Lists!$F$2:$F$4,0)-1)</f>
        <v/>
      </c>
      <c r="S890" s="6"/>
      <c r="T890" s="6"/>
      <c r="U890" s="22" t="str">
        <f aca="false">IF(OR($Q890="",$Q890="OK",$Q890="Not set",NOT(ISNUMBER($G890))),"",ROUND($G890*IF($Q890="Danger",Lists!$M$15,Lists!$M$16),0))</f>
        <v/>
      </c>
      <c r="V890" s="22" t="str">
        <f aca="false">IF($U890="","",IF(OR($Q890="Danger",$U890&gt;=Lists!$M$10),"P1",IF($U890&gt;=Lists!$M$11,"P2","P3")))</f>
        <v/>
      </c>
      <c r="W890" s="24" t="str">
        <f aca="false">IF(OR($V890="",$B890=""),"",$B890+INDEX(Lists!$N$10:$N$12,MATCH($V890,Lists!$L$10:$L$12,0)))</f>
        <v/>
      </c>
      <c r="X890" s="19"/>
      <c r="Y890" s="19"/>
      <c r="Z890" s="19"/>
      <c r="AA890" s="21"/>
      <c r="AB890" s="19"/>
      <c r="AC890" s="22" t="str">
        <f aca="true">IF(OR($U890="",$B890=""),"",IF($AA890&lt;&gt;"",$AA890-$B890,TODAY()-$B890))</f>
        <v/>
      </c>
      <c r="AD890" s="22" t="str">
        <f aca="true">IF($W890="","",IF($Y890="Closed",IF($AA890="","Closed",IF($AA890&lt;=$W890,"Closed on time","Closed late")),IF(TODAY()&gt;$W890,"Overdue","Within time")))</f>
        <v/>
      </c>
      <c r="AE890" s="6"/>
      <c r="AF890" s="19"/>
      <c r="AG890" s="19"/>
      <c r="AH890" s="19"/>
      <c r="AI890" s="19"/>
      <c r="AJ890" s="19"/>
    </row>
    <row r="891" customFormat="false" ht="15" hidden="false" customHeight="false" outlineLevel="0" collapsed="false">
      <c r="A891" s="22" t="str">
        <f aca="false">IF($C891="","","R"&amp;TEXT(ROW()-4,"00000"))</f>
        <v/>
      </c>
      <c r="B891" s="21"/>
      <c r="C891" s="19"/>
      <c r="D891" s="22" t="str">
        <f aca="false">IF($C891="","",IFERROR(INDEX(Asset_Register!$C$5:$C$1000,MATCH($C891,Asset_Register!$A$5:$A$1000,0)),"Not in register"))</f>
        <v/>
      </c>
      <c r="E891" s="22" t="str">
        <f aca="false">IF($C891="","",IFERROR(INDEX(Asset_Register!$D$5:$D$1000,MATCH($C891,Asset_Register!$A$5:$A$1000,0)),"Not in register"))</f>
        <v/>
      </c>
      <c r="F891" s="22" t="str">
        <f aca="false">IF($C891="","",IFERROR(INDEX(Asset_Register!$R$5:$R$1000,MATCH($C891,Asset_Register!$A$5:$A$1000,0)),"Not in register"))</f>
        <v/>
      </c>
      <c r="G891" s="22" t="str">
        <f aca="false">IF($C891="","",IFERROR(INDEX(Asset_Register!$Q$5:$Q$1000,MATCH($C891,Asset_Register!$A$5:$A$1000,0)),"Not in register"))</f>
        <v/>
      </c>
      <c r="H891" s="19"/>
      <c r="I891" s="19"/>
      <c r="J891" s="6"/>
      <c r="K891" s="19"/>
      <c r="L891" s="19"/>
      <c r="M891" s="19"/>
      <c r="N891" s="19"/>
      <c r="O891" s="19"/>
      <c r="P891" s="19"/>
      <c r="Q891" s="22" t="str">
        <f aca="false">IF($C891="","",IF($P891&lt;&gt;"",$P891,IF(AND(ISNUMBER($K891),ISNUMBER($M891),ISNUMBER($N891)),IF($O891="Lower is worse",IF($K891&lt;=$N891,"Danger",IF($K891&lt;=$M891,"Alert","OK")),IF($K891&gt;=$N891,"Danger",IF($K891&gt;=$M891,"Alert","OK"))),"Not set")))</f>
        <v/>
      </c>
      <c r="R891" s="22" t="str">
        <f aca="false">IF(OR($Q891="",$Q891="Not set"),"",MATCH($Q891,Lists!$F$2:$F$4,0)-1)</f>
        <v/>
      </c>
      <c r="S891" s="6"/>
      <c r="T891" s="6"/>
      <c r="U891" s="22" t="str">
        <f aca="false">IF(OR($Q891="",$Q891="OK",$Q891="Not set",NOT(ISNUMBER($G891))),"",ROUND($G891*IF($Q891="Danger",Lists!$M$15,Lists!$M$16),0))</f>
        <v/>
      </c>
      <c r="V891" s="22" t="str">
        <f aca="false">IF($U891="","",IF(OR($Q891="Danger",$U891&gt;=Lists!$M$10),"P1",IF($U891&gt;=Lists!$M$11,"P2","P3")))</f>
        <v/>
      </c>
      <c r="W891" s="24" t="str">
        <f aca="false">IF(OR($V891="",$B891=""),"",$B891+INDEX(Lists!$N$10:$N$12,MATCH($V891,Lists!$L$10:$L$12,0)))</f>
        <v/>
      </c>
      <c r="X891" s="19"/>
      <c r="Y891" s="19"/>
      <c r="Z891" s="19"/>
      <c r="AA891" s="21"/>
      <c r="AB891" s="19"/>
      <c r="AC891" s="22" t="str">
        <f aca="true">IF(OR($U891="",$B891=""),"",IF($AA891&lt;&gt;"",$AA891-$B891,TODAY()-$B891))</f>
        <v/>
      </c>
      <c r="AD891" s="22" t="str">
        <f aca="true">IF($W891="","",IF($Y891="Closed",IF($AA891="","Closed",IF($AA891&lt;=$W891,"Closed on time","Closed late")),IF(TODAY()&gt;$W891,"Overdue","Within time")))</f>
        <v/>
      </c>
      <c r="AE891" s="6"/>
      <c r="AF891" s="19"/>
      <c r="AG891" s="19"/>
      <c r="AH891" s="19"/>
      <c r="AI891" s="19"/>
      <c r="AJ891" s="19"/>
    </row>
    <row r="892" customFormat="false" ht="15" hidden="false" customHeight="false" outlineLevel="0" collapsed="false">
      <c r="A892" s="22" t="str">
        <f aca="false">IF($C892="","","R"&amp;TEXT(ROW()-4,"00000"))</f>
        <v/>
      </c>
      <c r="B892" s="21"/>
      <c r="C892" s="19"/>
      <c r="D892" s="22" t="str">
        <f aca="false">IF($C892="","",IFERROR(INDEX(Asset_Register!$C$5:$C$1000,MATCH($C892,Asset_Register!$A$5:$A$1000,0)),"Not in register"))</f>
        <v/>
      </c>
      <c r="E892" s="22" t="str">
        <f aca="false">IF($C892="","",IFERROR(INDEX(Asset_Register!$D$5:$D$1000,MATCH($C892,Asset_Register!$A$5:$A$1000,0)),"Not in register"))</f>
        <v/>
      </c>
      <c r="F892" s="22" t="str">
        <f aca="false">IF($C892="","",IFERROR(INDEX(Asset_Register!$R$5:$R$1000,MATCH($C892,Asset_Register!$A$5:$A$1000,0)),"Not in register"))</f>
        <v/>
      </c>
      <c r="G892" s="22" t="str">
        <f aca="false">IF($C892="","",IFERROR(INDEX(Asset_Register!$Q$5:$Q$1000,MATCH($C892,Asset_Register!$A$5:$A$1000,0)),"Not in register"))</f>
        <v/>
      </c>
      <c r="H892" s="19"/>
      <c r="I892" s="19"/>
      <c r="J892" s="6"/>
      <c r="K892" s="19"/>
      <c r="L892" s="19"/>
      <c r="M892" s="19"/>
      <c r="N892" s="19"/>
      <c r="O892" s="19"/>
      <c r="P892" s="19"/>
      <c r="Q892" s="22" t="str">
        <f aca="false">IF($C892="","",IF($P892&lt;&gt;"",$P892,IF(AND(ISNUMBER($K892),ISNUMBER($M892),ISNUMBER($N892)),IF($O892="Lower is worse",IF($K892&lt;=$N892,"Danger",IF($K892&lt;=$M892,"Alert","OK")),IF($K892&gt;=$N892,"Danger",IF($K892&gt;=$M892,"Alert","OK"))),"Not set")))</f>
        <v/>
      </c>
      <c r="R892" s="22" t="str">
        <f aca="false">IF(OR($Q892="",$Q892="Not set"),"",MATCH($Q892,Lists!$F$2:$F$4,0)-1)</f>
        <v/>
      </c>
      <c r="S892" s="6"/>
      <c r="T892" s="6"/>
      <c r="U892" s="22" t="str">
        <f aca="false">IF(OR($Q892="",$Q892="OK",$Q892="Not set",NOT(ISNUMBER($G892))),"",ROUND($G892*IF($Q892="Danger",Lists!$M$15,Lists!$M$16),0))</f>
        <v/>
      </c>
      <c r="V892" s="22" t="str">
        <f aca="false">IF($U892="","",IF(OR($Q892="Danger",$U892&gt;=Lists!$M$10),"P1",IF($U892&gt;=Lists!$M$11,"P2","P3")))</f>
        <v/>
      </c>
      <c r="W892" s="24" t="str">
        <f aca="false">IF(OR($V892="",$B892=""),"",$B892+INDEX(Lists!$N$10:$N$12,MATCH($V892,Lists!$L$10:$L$12,0)))</f>
        <v/>
      </c>
      <c r="X892" s="19"/>
      <c r="Y892" s="19"/>
      <c r="Z892" s="19"/>
      <c r="AA892" s="21"/>
      <c r="AB892" s="19"/>
      <c r="AC892" s="22" t="str">
        <f aca="true">IF(OR($U892="",$B892=""),"",IF($AA892&lt;&gt;"",$AA892-$B892,TODAY()-$B892))</f>
        <v/>
      </c>
      <c r="AD892" s="22" t="str">
        <f aca="true">IF($W892="","",IF($Y892="Closed",IF($AA892="","Closed",IF($AA892&lt;=$W892,"Closed on time","Closed late")),IF(TODAY()&gt;$W892,"Overdue","Within time")))</f>
        <v/>
      </c>
      <c r="AE892" s="6"/>
      <c r="AF892" s="19"/>
      <c r="AG892" s="19"/>
      <c r="AH892" s="19"/>
      <c r="AI892" s="19"/>
      <c r="AJ892" s="19"/>
    </row>
    <row r="893" customFormat="false" ht="15" hidden="false" customHeight="false" outlineLevel="0" collapsed="false">
      <c r="A893" s="22" t="str">
        <f aca="false">IF($C893="","","R"&amp;TEXT(ROW()-4,"00000"))</f>
        <v/>
      </c>
      <c r="B893" s="21"/>
      <c r="C893" s="19"/>
      <c r="D893" s="22" t="str">
        <f aca="false">IF($C893="","",IFERROR(INDEX(Asset_Register!$C$5:$C$1000,MATCH($C893,Asset_Register!$A$5:$A$1000,0)),"Not in register"))</f>
        <v/>
      </c>
      <c r="E893" s="22" t="str">
        <f aca="false">IF($C893="","",IFERROR(INDEX(Asset_Register!$D$5:$D$1000,MATCH($C893,Asset_Register!$A$5:$A$1000,0)),"Not in register"))</f>
        <v/>
      </c>
      <c r="F893" s="22" t="str">
        <f aca="false">IF($C893="","",IFERROR(INDEX(Asset_Register!$R$5:$R$1000,MATCH($C893,Asset_Register!$A$5:$A$1000,0)),"Not in register"))</f>
        <v/>
      </c>
      <c r="G893" s="22" t="str">
        <f aca="false">IF($C893="","",IFERROR(INDEX(Asset_Register!$Q$5:$Q$1000,MATCH($C893,Asset_Register!$A$5:$A$1000,0)),"Not in register"))</f>
        <v/>
      </c>
      <c r="H893" s="19"/>
      <c r="I893" s="19"/>
      <c r="J893" s="6"/>
      <c r="K893" s="19"/>
      <c r="L893" s="19"/>
      <c r="M893" s="19"/>
      <c r="N893" s="19"/>
      <c r="O893" s="19"/>
      <c r="P893" s="19"/>
      <c r="Q893" s="22" t="str">
        <f aca="false">IF($C893="","",IF($P893&lt;&gt;"",$P893,IF(AND(ISNUMBER($K893),ISNUMBER($M893),ISNUMBER($N893)),IF($O893="Lower is worse",IF($K893&lt;=$N893,"Danger",IF($K893&lt;=$M893,"Alert","OK")),IF($K893&gt;=$N893,"Danger",IF($K893&gt;=$M893,"Alert","OK"))),"Not set")))</f>
        <v/>
      </c>
      <c r="R893" s="22" t="str">
        <f aca="false">IF(OR($Q893="",$Q893="Not set"),"",MATCH($Q893,Lists!$F$2:$F$4,0)-1)</f>
        <v/>
      </c>
      <c r="S893" s="6"/>
      <c r="T893" s="6"/>
      <c r="U893" s="22" t="str">
        <f aca="false">IF(OR($Q893="",$Q893="OK",$Q893="Not set",NOT(ISNUMBER($G893))),"",ROUND($G893*IF($Q893="Danger",Lists!$M$15,Lists!$M$16),0))</f>
        <v/>
      </c>
      <c r="V893" s="22" t="str">
        <f aca="false">IF($U893="","",IF(OR($Q893="Danger",$U893&gt;=Lists!$M$10),"P1",IF($U893&gt;=Lists!$M$11,"P2","P3")))</f>
        <v/>
      </c>
      <c r="W893" s="24" t="str">
        <f aca="false">IF(OR($V893="",$B893=""),"",$B893+INDEX(Lists!$N$10:$N$12,MATCH($V893,Lists!$L$10:$L$12,0)))</f>
        <v/>
      </c>
      <c r="X893" s="19"/>
      <c r="Y893" s="19"/>
      <c r="Z893" s="19"/>
      <c r="AA893" s="21"/>
      <c r="AB893" s="19"/>
      <c r="AC893" s="22" t="str">
        <f aca="true">IF(OR($U893="",$B893=""),"",IF($AA893&lt;&gt;"",$AA893-$B893,TODAY()-$B893))</f>
        <v/>
      </c>
      <c r="AD893" s="22" t="str">
        <f aca="true">IF($W893="","",IF($Y893="Closed",IF($AA893="","Closed",IF($AA893&lt;=$W893,"Closed on time","Closed late")),IF(TODAY()&gt;$W893,"Overdue","Within time")))</f>
        <v/>
      </c>
      <c r="AE893" s="6"/>
      <c r="AF893" s="19"/>
      <c r="AG893" s="19"/>
      <c r="AH893" s="19"/>
      <c r="AI893" s="19"/>
      <c r="AJ893" s="19"/>
    </row>
    <row r="894" customFormat="false" ht="15" hidden="false" customHeight="false" outlineLevel="0" collapsed="false">
      <c r="A894" s="22" t="str">
        <f aca="false">IF($C894="","","R"&amp;TEXT(ROW()-4,"00000"))</f>
        <v/>
      </c>
      <c r="B894" s="21"/>
      <c r="C894" s="19"/>
      <c r="D894" s="22" t="str">
        <f aca="false">IF($C894="","",IFERROR(INDEX(Asset_Register!$C$5:$C$1000,MATCH($C894,Asset_Register!$A$5:$A$1000,0)),"Not in register"))</f>
        <v/>
      </c>
      <c r="E894" s="22" t="str">
        <f aca="false">IF($C894="","",IFERROR(INDEX(Asset_Register!$D$5:$D$1000,MATCH($C894,Asset_Register!$A$5:$A$1000,0)),"Not in register"))</f>
        <v/>
      </c>
      <c r="F894" s="22" t="str">
        <f aca="false">IF($C894="","",IFERROR(INDEX(Asset_Register!$R$5:$R$1000,MATCH($C894,Asset_Register!$A$5:$A$1000,0)),"Not in register"))</f>
        <v/>
      </c>
      <c r="G894" s="22" t="str">
        <f aca="false">IF($C894="","",IFERROR(INDEX(Asset_Register!$Q$5:$Q$1000,MATCH($C894,Asset_Register!$A$5:$A$1000,0)),"Not in register"))</f>
        <v/>
      </c>
      <c r="H894" s="19"/>
      <c r="I894" s="19"/>
      <c r="J894" s="6"/>
      <c r="K894" s="19"/>
      <c r="L894" s="19"/>
      <c r="M894" s="19"/>
      <c r="N894" s="19"/>
      <c r="O894" s="19"/>
      <c r="P894" s="19"/>
      <c r="Q894" s="22" t="str">
        <f aca="false">IF($C894="","",IF($P894&lt;&gt;"",$P894,IF(AND(ISNUMBER($K894),ISNUMBER($M894),ISNUMBER($N894)),IF($O894="Lower is worse",IF($K894&lt;=$N894,"Danger",IF($K894&lt;=$M894,"Alert","OK")),IF($K894&gt;=$N894,"Danger",IF($K894&gt;=$M894,"Alert","OK"))),"Not set")))</f>
        <v/>
      </c>
      <c r="R894" s="22" t="str">
        <f aca="false">IF(OR($Q894="",$Q894="Not set"),"",MATCH($Q894,Lists!$F$2:$F$4,0)-1)</f>
        <v/>
      </c>
      <c r="S894" s="6"/>
      <c r="T894" s="6"/>
      <c r="U894" s="22" t="str">
        <f aca="false">IF(OR($Q894="",$Q894="OK",$Q894="Not set",NOT(ISNUMBER($G894))),"",ROUND($G894*IF($Q894="Danger",Lists!$M$15,Lists!$M$16),0))</f>
        <v/>
      </c>
      <c r="V894" s="22" t="str">
        <f aca="false">IF($U894="","",IF(OR($Q894="Danger",$U894&gt;=Lists!$M$10),"P1",IF($U894&gt;=Lists!$M$11,"P2","P3")))</f>
        <v/>
      </c>
      <c r="W894" s="24" t="str">
        <f aca="false">IF(OR($V894="",$B894=""),"",$B894+INDEX(Lists!$N$10:$N$12,MATCH($V894,Lists!$L$10:$L$12,0)))</f>
        <v/>
      </c>
      <c r="X894" s="19"/>
      <c r="Y894" s="19"/>
      <c r="Z894" s="19"/>
      <c r="AA894" s="21"/>
      <c r="AB894" s="19"/>
      <c r="AC894" s="22" t="str">
        <f aca="true">IF(OR($U894="",$B894=""),"",IF($AA894&lt;&gt;"",$AA894-$B894,TODAY()-$B894))</f>
        <v/>
      </c>
      <c r="AD894" s="22" t="str">
        <f aca="true">IF($W894="","",IF($Y894="Closed",IF($AA894="","Closed",IF($AA894&lt;=$W894,"Closed on time","Closed late")),IF(TODAY()&gt;$W894,"Overdue","Within time")))</f>
        <v/>
      </c>
      <c r="AE894" s="6"/>
      <c r="AF894" s="19"/>
      <c r="AG894" s="19"/>
      <c r="AH894" s="19"/>
      <c r="AI894" s="19"/>
      <c r="AJ894" s="19"/>
    </row>
    <row r="895" customFormat="false" ht="15" hidden="false" customHeight="false" outlineLevel="0" collapsed="false">
      <c r="A895" s="22" t="str">
        <f aca="false">IF($C895="","","R"&amp;TEXT(ROW()-4,"00000"))</f>
        <v/>
      </c>
      <c r="B895" s="21"/>
      <c r="C895" s="19"/>
      <c r="D895" s="22" t="str">
        <f aca="false">IF($C895="","",IFERROR(INDEX(Asset_Register!$C$5:$C$1000,MATCH($C895,Asset_Register!$A$5:$A$1000,0)),"Not in register"))</f>
        <v/>
      </c>
      <c r="E895" s="22" t="str">
        <f aca="false">IF($C895="","",IFERROR(INDEX(Asset_Register!$D$5:$D$1000,MATCH($C895,Asset_Register!$A$5:$A$1000,0)),"Not in register"))</f>
        <v/>
      </c>
      <c r="F895" s="22" t="str">
        <f aca="false">IF($C895="","",IFERROR(INDEX(Asset_Register!$R$5:$R$1000,MATCH($C895,Asset_Register!$A$5:$A$1000,0)),"Not in register"))</f>
        <v/>
      </c>
      <c r="G895" s="22" t="str">
        <f aca="false">IF($C895="","",IFERROR(INDEX(Asset_Register!$Q$5:$Q$1000,MATCH($C895,Asset_Register!$A$5:$A$1000,0)),"Not in register"))</f>
        <v/>
      </c>
      <c r="H895" s="19"/>
      <c r="I895" s="19"/>
      <c r="J895" s="6"/>
      <c r="K895" s="19"/>
      <c r="L895" s="19"/>
      <c r="M895" s="19"/>
      <c r="N895" s="19"/>
      <c r="O895" s="19"/>
      <c r="P895" s="19"/>
      <c r="Q895" s="22" t="str">
        <f aca="false">IF($C895="","",IF($P895&lt;&gt;"",$P895,IF(AND(ISNUMBER($K895),ISNUMBER($M895),ISNUMBER($N895)),IF($O895="Lower is worse",IF($K895&lt;=$N895,"Danger",IF($K895&lt;=$M895,"Alert","OK")),IF($K895&gt;=$N895,"Danger",IF($K895&gt;=$M895,"Alert","OK"))),"Not set")))</f>
        <v/>
      </c>
      <c r="R895" s="22" t="str">
        <f aca="false">IF(OR($Q895="",$Q895="Not set"),"",MATCH($Q895,Lists!$F$2:$F$4,0)-1)</f>
        <v/>
      </c>
      <c r="S895" s="6"/>
      <c r="T895" s="6"/>
      <c r="U895" s="22" t="str">
        <f aca="false">IF(OR($Q895="",$Q895="OK",$Q895="Not set",NOT(ISNUMBER($G895))),"",ROUND($G895*IF($Q895="Danger",Lists!$M$15,Lists!$M$16),0))</f>
        <v/>
      </c>
      <c r="V895" s="22" t="str">
        <f aca="false">IF($U895="","",IF(OR($Q895="Danger",$U895&gt;=Lists!$M$10),"P1",IF($U895&gt;=Lists!$M$11,"P2","P3")))</f>
        <v/>
      </c>
      <c r="W895" s="24" t="str">
        <f aca="false">IF(OR($V895="",$B895=""),"",$B895+INDEX(Lists!$N$10:$N$12,MATCH($V895,Lists!$L$10:$L$12,0)))</f>
        <v/>
      </c>
      <c r="X895" s="19"/>
      <c r="Y895" s="19"/>
      <c r="Z895" s="19"/>
      <c r="AA895" s="21"/>
      <c r="AB895" s="19"/>
      <c r="AC895" s="22" t="str">
        <f aca="true">IF(OR($U895="",$B895=""),"",IF($AA895&lt;&gt;"",$AA895-$B895,TODAY()-$B895))</f>
        <v/>
      </c>
      <c r="AD895" s="22" t="str">
        <f aca="true">IF($W895="","",IF($Y895="Closed",IF($AA895="","Closed",IF($AA895&lt;=$W895,"Closed on time","Closed late")),IF(TODAY()&gt;$W895,"Overdue","Within time")))</f>
        <v/>
      </c>
      <c r="AE895" s="6"/>
      <c r="AF895" s="19"/>
      <c r="AG895" s="19"/>
      <c r="AH895" s="19"/>
      <c r="AI895" s="19"/>
      <c r="AJ895" s="19"/>
    </row>
    <row r="896" customFormat="false" ht="15" hidden="false" customHeight="false" outlineLevel="0" collapsed="false">
      <c r="A896" s="22" t="str">
        <f aca="false">IF($C896="","","R"&amp;TEXT(ROW()-4,"00000"))</f>
        <v/>
      </c>
      <c r="B896" s="21"/>
      <c r="C896" s="19"/>
      <c r="D896" s="22" t="str">
        <f aca="false">IF($C896="","",IFERROR(INDEX(Asset_Register!$C$5:$C$1000,MATCH($C896,Asset_Register!$A$5:$A$1000,0)),"Not in register"))</f>
        <v/>
      </c>
      <c r="E896" s="22" t="str">
        <f aca="false">IF($C896="","",IFERROR(INDEX(Asset_Register!$D$5:$D$1000,MATCH($C896,Asset_Register!$A$5:$A$1000,0)),"Not in register"))</f>
        <v/>
      </c>
      <c r="F896" s="22" t="str">
        <f aca="false">IF($C896="","",IFERROR(INDEX(Asset_Register!$R$5:$R$1000,MATCH($C896,Asset_Register!$A$5:$A$1000,0)),"Not in register"))</f>
        <v/>
      </c>
      <c r="G896" s="22" t="str">
        <f aca="false">IF($C896="","",IFERROR(INDEX(Asset_Register!$Q$5:$Q$1000,MATCH($C896,Asset_Register!$A$5:$A$1000,0)),"Not in register"))</f>
        <v/>
      </c>
      <c r="H896" s="19"/>
      <c r="I896" s="19"/>
      <c r="J896" s="6"/>
      <c r="K896" s="19"/>
      <c r="L896" s="19"/>
      <c r="M896" s="19"/>
      <c r="N896" s="19"/>
      <c r="O896" s="19"/>
      <c r="P896" s="19"/>
      <c r="Q896" s="22" t="str">
        <f aca="false">IF($C896="","",IF($P896&lt;&gt;"",$P896,IF(AND(ISNUMBER($K896),ISNUMBER($M896),ISNUMBER($N896)),IF($O896="Lower is worse",IF($K896&lt;=$N896,"Danger",IF($K896&lt;=$M896,"Alert","OK")),IF($K896&gt;=$N896,"Danger",IF($K896&gt;=$M896,"Alert","OK"))),"Not set")))</f>
        <v/>
      </c>
      <c r="R896" s="22" t="str">
        <f aca="false">IF(OR($Q896="",$Q896="Not set"),"",MATCH($Q896,Lists!$F$2:$F$4,0)-1)</f>
        <v/>
      </c>
      <c r="S896" s="6"/>
      <c r="T896" s="6"/>
      <c r="U896" s="22" t="str">
        <f aca="false">IF(OR($Q896="",$Q896="OK",$Q896="Not set",NOT(ISNUMBER($G896))),"",ROUND($G896*IF($Q896="Danger",Lists!$M$15,Lists!$M$16),0))</f>
        <v/>
      </c>
      <c r="V896" s="22" t="str">
        <f aca="false">IF($U896="","",IF(OR($Q896="Danger",$U896&gt;=Lists!$M$10),"P1",IF($U896&gt;=Lists!$M$11,"P2","P3")))</f>
        <v/>
      </c>
      <c r="W896" s="24" t="str">
        <f aca="false">IF(OR($V896="",$B896=""),"",$B896+INDEX(Lists!$N$10:$N$12,MATCH($V896,Lists!$L$10:$L$12,0)))</f>
        <v/>
      </c>
      <c r="X896" s="19"/>
      <c r="Y896" s="19"/>
      <c r="Z896" s="19"/>
      <c r="AA896" s="21"/>
      <c r="AB896" s="19"/>
      <c r="AC896" s="22" t="str">
        <f aca="true">IF(OR($U896="",$B896=""),"",IF($AA896&lt;&gt;"",$AA896-$B896,TODAY()-$B896))</f>
        <v/>
      </c>
      <c r="AD896" s="22" t="str">
        <f aca="true">IF($W896="","",IF($Y896="Closed",IF($AA896="","Closed",IF($AA896&lt;=$W896,"Closed on time","Closed late")),IF(TODAY()&gt;$W896,"Overdue","Within time")))</f>
        <v/>
      </c>
      <c r="AE896" s="6"/>
      <c r="AF896" s="19"/>
      <c r="AG896" s="19"/>
      <c r="AH896" s="19"/>
      <c r="AI896" s="19"/>
      <c r="AJ896" s="19"/>
    </row>
    <row r="897" customFormat="false" ht="15" hidden="false" customHeight="false" outlineLevel="0" collapsed="false">
      <c r="A897" s="22" t="str">
        <f aca="false">IF($C897="","","R"&amp;TEXT(ROW()-4,"00000"))</f>
        <v/>
      </c>
      <c r="B897" s="21"/>
      <c r="C897" s="19"/>
      <c r="D897" s="22" t="str">
        <f aca="false">IF($C897="","",IFERROR(INDEX(Asset_Register!$C$5:$C$1000,MATCH($C897,Asset_Register!$A$5:$A$1000,0)),"Not in register"))</f>
        <v/>
      </c>
      <c r="E897" s="22" t="str">
        <f aca="false">IF($C897="","",IFERROR(INDEX(Asset_Register!$D$5:$D$1000,MATCH($C897,Asset_Register!$A$5:$A$1000,0)),"Not in register"))</f>
        <v/>
      </c>
      <c r="F897" s="22" t="str">
        <f aca="false">IF($C897="","",IFERROR(INDEX(Asset_Register!$R$5:$R$1000,MATCH($C897,Asset_Register!$A$5:$A$1000,0)),"Not in register"))</f>
        <v/>
      </c>
      <c r="G897" s="22" t="str">
        <f aca="false">IF($C897="","",IFERROR(INDEX(Asset_Register!$Q$5:$Q$1000,MATCH($C897,Asset_Register!$A$5:$A$1000,0)),"Not in register"))</f>
        <v/>
      </c>
      <c r="H897" s="19"/>
      <c r="I897" s="19"/>
      <c r="J897" s="6"/>
      <c r="K897" s="19"/>
      <c r="L897" s="19"/>
      <c r="M897" s="19"/>
      <c r="N897" s="19"/>
      <c r="O897" s="19"/>
      <c r="P897" s="19"/>
      <c r="Q897" s="22" t="str">
        <f aca="false">IF($C897="","",IF($P897&lt;&gt;"",$P897,IF(AND(ISNUMBER($K897),ISNUMBER($M897),ISNUMBER($N897)),IF($O897="Lower is worse",IF($K897&lt;=$N897,"Danger",IF($K897&lt;=$M897,"Alert","OK")),IF($K897&gt;=$N897,"Danger",IF($K897&gt;=$M897,"Alert","OK"))),"Not set")))</f>
        <v/>
      </c>
      <c r="R897" s="22" t="str">
        <f aca="false">IF(OR($Q897="",$Q897="Not set"),"",MATCH($Q897,Lists!$F$2:$F$4,0)-1)</f>
        <v/>
      </c>
      <c r="S897" s="6"/>
      <c r="T897" s="6"/>
      <c r="U897" s="22" t="str">
        <f aca="false">IF(OR($Q897="",$Q897="OK",$Q897="Not set",NOT(ISNUMBER($G897))),"",ROUND($G897*IF($Q897="Danger",Lists!$M$15,Lists!$M$16),0))</f>
        <v/>
      </c>
      <c r="V897" s="22" t="str">
        <f aca="false">IF($U897="","",IF(OR($Q897="Danger",$U897&gt;=Lists!$M$10),"P1",IF($U897&gt;=Lists!$M$11,"P2","P3")))</f>
        <v/>
      </c>
      <c r="W897" s="24" t="str">
        <f aca="false">IF(OR($V897="",$B897=""),"",$B897+INDEX(Lists!$N$10:$N$12,MATCH($V897,Lists!$L$10:$L$12,0)))</f>
        <v/>
      </c>
      <c r="X897" s="19"/>
      <c r="Y897" s="19"/>
      <c r="Z897" s="19"/>
      <c r="AA897" s="21"/>
      <c r="AB897" s="19"/>
      <c r="AC897" s="22" t="str">
        <f aca="true">IF(OR($U897="",$B897=""),"",IF($AA897&lt;&gt;"",$AA897-$B897,TODAY()-$B897))</f>
        <v/>
      </c>
      <c r="AD897" s="22" t="str">
        <f aca="true">IF($W897="","",IF($Y897="Closed",IF($AA897="","Closed",IF($AA897&lt;=$W897,"Closed on time","Closed late")),IF(TODAY()&gt;$W897,"Overdue","Within time")))</f>
        <v/>
      </c>
      <c r="AE897" s="6"/>
      <c r="AF897" s="19"/>
      <c r="AG897" s="19"/>
      <c r="AH897" s="19"/>
      <c r="AI897" s="19"/>
      <c r="AJ897" s="19"/>
    </row>
    <row r="898" customFormat="false" ht="15" hidden="false" customHeight="false" outlineLevel="0" collapsed="false">
      <c r="A898" s="22" t="str">
        <f aca="false">IF($C898="","","R"&amp;TEXT(ROW()-4,"00000"))</f>
        <v/>
      </c>
      <c r="B898" s="21"/>
      <c r="C898" s="19"/>
      <c r="D898" s="22" t="str">
        <f aca="false">IF($C898="","",IFERROR(INDEX(Asset_Register!$C$5:$C$1000,MATCH($C898,Asset_Register!$A$5:$A$1000,0)),"Not in register"))</f>
        <v/>
      </c>
      <c r="E898" s="22" t="str">
        <f aca="false">IF($C898="","",IFERROR(INDEX(Asset_Register!$D$5:$D$1000,MATCH($C898,Asset_Register!$A$5:$A$1000,0)),"Not in register"))</f>
        <v/>
      </c>
      <c r="F898" s="22" t="str">
        <f aca="false">IF($C898="","",IFERROR(INDEX(Asset_Register!$R$5:$R$1000,MATCH($C898,Asset_Register!$A$5:$A$1000,0)),"Not in register"))</f>
        <v/>
      </c>
      <c r="G898" s="22" t="str">
        <f aca="false">IF($C898="","",IFERROR(INDEX(Asset_Register!$Q$5:$Q$1000,MATCH($C898,Asset_Register!$A$5:$A$1000,0)),"Not in register"))</f>
        <v/>
      </c>
      <c r="H898" s="19"/>
      <c r="I898" s="19"/>
      <c r="J898" s="6"/>
      <c r="K898" s="19"/>
      <c r="L898" s="19"/>
      <c r="M898" s="19"/>
      <c r="N898" s="19"/>
      <c r="O898" s="19"/>
      <c r="P898" s="19"/>
      <c r="Q898" s="22" t="str">
        <f aca="false">IF($C898="","",IF($P898&lt;&gt;"",$P898,IF(AND(ISNUMBER($K898),ISNUMBER($M898),ISNUMBER($N898)),IF($O898="Lower is worse",IF($K898&lt;=$N898,"Danger",IF($K898&lt;=$M898,"Alert","OK")),IF($K898&gt;=$N898,"Danger",IF($K898&gt;=$M898,"Alert","OK"))),"Not set")))</f>
        <v/>
      </c>
      <c r="R898" s="22" t="str">
        <f aca="false">IF(OR($Q898="",$Q898="Not set"),"",MATCH($Q898,Lists!$F$2:$F$4,0)-1)</f>
        <v/>
      </c>
      <c r="S898" s="6"/>
      <c r="T898" s="6"/>
      <c r="U898" s="22" t="str">
        <f aca="false">IF(OR($Q898="",$Q898="OK",$Q898="Not set",NOT(ISNUMBER($G898))),"",ROUND($G898*IF($Q898="Danger",Lists!$M$15,Lists!$M$16),0))</f>
        <v/>
      </c>
      <c r="V898" s="22" t="str">
        <f aca="false">IF($U898="","",IF(OR($Q898="Danger",$U898&gt;=Lists!$M$10),"P1",IF($U898&gt;=Lists!$M$11,"P2","P3")))</f>
        <v/>
      </c>
      <c r="W898" s="24" t="str">
        <f aca="false">IF(OR($V898="",$B898=""),"",$B898+INDEX(Lists!$N$10:$N$12,MATCH($V898,Lists!$L$10:$L$12,0)))</f>
        <v/>
      </c>
      <c r="X898" s="19"/>
      <c r="Y898" s="19"/>
      <c r="Z898" s="19"/>
      <c r="AA898" s="21"/>
      <c r="AB898" s="19"/>
      <c r="AC898" s="22" t="str">
        <f aca="true">IF(OR($U898="",$B898=""),"",IF($AA898&lt;&gt;"",$AA898-$B898,TODAY()-$B898))</f>
        <v/>
      </c>
      <c r="AD898" s="22" t="str">
        <f aca="true">IF($W898="","",IF($Y898="Closed",IF($AA898="","Closed",IF($AA898&lt;=$W898,"Closed on time","Closed late")),IF(TODAY()&gt;$W898,"Overdue","Within time")))</f>
        <v/>
      </c>
      <c r="AE898" s="6"/>
      <c r="AF898" s="19"/>
      <c r="AG898" s="19"/>
      <c r="AH898" s="19"/>
      <c r="AI898" s="19"/>
      <c r="AJ898" s="19"/>
    </row>
    <row r="899" customFormat="false" ht="15" hidden="false" customHeight="false" outlineLevel="0" collapsed="false">
      <c r="A899" s="22" t="str">
        <f aca="false">IF($C899="","","R"&amp;TEXT(ROW()-4,"00000"))</f>
        <v/>
      </c>
      <c r="B899" s="21"/>
      <c r="C899" s="19"/>
      <c r="D899" s="22" t="str">
        <f aca="false">IF($C899="","",IFERROR(INDEX(Asset_Register!$C$5:$C$1000,MATCH($C899,Asset_Register!$A$5:$A$1000,0)),"Not in register"))</f>
        <v/>
      </c>
      <c r="E899" s="22" t="str">
        <f aca="false">IF($C899="","",IFERROR(INDEX(Asset_Register!$D$5:$D$1000,MATCH($C899,Asset_Register!$A$5:$A$1000,0)),"Not in register"))</f>
        <v/>
      </c>
      <c r="F899" s="22" t="str">
        <f aca="false">IF($C899="","",IFERROR(INDEX(Asset_Register!$R$5:$R$1000,MATCH($C899,Asset_Register!$A$5:$A$1000,0)),"Not in register"))</f>
        <v/>
      </c>
      <c r="G899" s="22" t="str">
        <f aca="false">IF($C899="","",IFERROR(INDEX(Asset_Register!$Q$5:$Q$1000,MATCH($C899,Asset_Register!$A$5:$A$1000,0)),"Not in register"))</f>
        <v/>
      </c>
      <c r="H899" s="19"/>
      <c r="I899" s="19"/>
      <c r="J899" s="6"/>
      <c r="K899" s="19"/>
      <c r="L899" s="19"/>
      <c r="M899" s="19"/>
      <c r="N899" s="19"/>
      <c r="O899" s="19"/>
      <c r="P899" s="19"/>
      <c r="Q899" s="22" t="str">
        <f aca="false">IF($C899="","",IF($P899&lt;&gt;"",$P899,IF(AND(ISNUMBER($K899),ISNUMBER($M899),ISNUMBER($N899)),IF($O899="Lower is worse",IF($K899&lt;=$N899,"Danger",IF($K899&lt;=$M899,"Alert","OK")),IF($K899&gt;=$N899,"Danger",IF($K899&gt;=$M899,"Alert","OK"))),"Not set")))</f>
        <v/>
      </c>
      <c r="R899" s="22" t="str">
        <f aca="false">IF(OR($Q899="",$Q899="Not set"),"",MATCH($Q899,Lists!$F$2:$F$4,0)-1)</f>
        <v/>
      </c>
      <c r="S899" s="6"/>
      <c r="T899" s="6"/>
      <c r="U899" s="22" t="str">
        <f aca="false">IF(OR($Q899="",$Q899="OK",$Q899="Not set",NOT(ISNUMBER($G899))),"",ROUND($G899*IF($Q899="Danger",Lists!$M$15,Lists!$M$16),0))</f>
        <v/>
      </c>
      <c r="V899" s="22" t="str">
        <f aca="false">IF($U899="","",IF(OR($Q899="Danger",$U899&gt;=Lists!$M$10),"P1",IF($U899&gt;=Lists!$M$11,"P2","P3")))</f>
        <v/>
      </c>
      <c r="W899" s="24" t="str">
        <f aca="false">IF(OR($V899="",$B899=""),"",$B899+INDEX(Lists!$N$10:$N$12,MATCH($V899,Lists!$L$10:$L$12,0)))</f>
        <v/>
      </c>
      <c r="X899" s="19"/>
      <c r="Y899" s="19"/>
      <c r="Z899" s="19"/>
      <c r="AA899" s="21"/>
      <c r="AB899" s="19"/>
      <c r="AC899" s="22" t="str">
        <f aca="true">IF(OR($U899="",$B899=""),"",IF($AA899&lt;&gt;"",$AA899-$B899,TODAY()-$B899))</f>
        <v/>
      </c>
      <c r="AD899" s="22" t="str">
        <f aca="true">IF($W899="","",IF($Y899="Closed",IF($AA899="","Closed",IF($AA899&lt;=$W899,"Closed on time","Closed late")),IF(TODAY()&gt;$W899,"Overdue","Within time")))</f>
        <v/>
      </c>
      <c r="AE899" s="6"/>
      <c r="AF899" s="19"/>
      <c r="AG899" s="19"/>
      <c r="AH899" s="19"/>
      <c r="AI899" s="19"/>
      <c r="AJ899" s="19"/>
    </row>
    <row r="900" customFormat="false" ht="15" hidden="false" customHeight="false" outlineLevel="0" collapsed="false">
      <c r="A900" s="22" t="str">
        <f aca="false">IF($C900="","","R"&amp;TEXT(ROW()-4,"00000"))</f>
        <v/>
      </c>
      <c r="B900" s="21"/>
      <c r="C900" s="19"/>
      <c r="D900" s="22" t="str">
        <f aca="false">IF($C900="","",IFERROR(INDEX(Asset_Register!$C$5:$C$1000,MATCH($C900,Asset_Register!$A$5:$A$1000,0)),"Not in register"))</f>
        <v/>
      </c>
      <c r="E900" s="22" t="str">
        <f aca="false">IF($C900="","",IFERROR(INDEX(Asset_Register!$D$5:$D$1000,MATCH($C900,Asset_Register!$A$5:$A$1000,0)),"Not in register"))</f>
        <v/>
      </c>
      <c r="F900" s="22" t="str">
        <f aca="false">IF($C900="","",IFERROR(INDEX(Asset_Register!$R$5:$R$1000,MATCH($C900,Asset_Register!$A$5:$A$1000,0)),"Not in register"))</f>
        <v/>
      </c>
      <c r="G900" s="22" t="str">
        <f aca="false">IF($C900="","",IFERROR(INDEX(Asset_Register!$Q$5:$Q$1000,MATCH($C900,Asset_Register!$A$5:$A$1000,0)),"Not in register"))</f>
        <v/>
      </c>
      <c r="H900" s="19"/>
      <c r="I900" s="19"/>
      <c r="J900" s="6"/>
      <c r="K900" s="19"/>
      <c r="L900" s="19"/>
      <c r="M900" s="19"/>
      <c r="N900" s="19"/>
      <c r="O900" s="19"/>
      <c r="P900" s="19"/>
      <c r="Q900" s="22" t="str">
        <f aca="false">IF($C900="","",IF($P900&lt;&gt;"",$P900,IF(AND(ISNUMBER($K900),ISNUMBER($M900),ISNUMBER($N900)),IF($O900="Lower is worse",IF($K900&lt;=$N900,"Danger",IF($K900&lt;=$M900,"Alert","OK")),IF($K900&gt;=$N900,"Danger",IF($K900&gt;=$M900,"Alert","OK"))),"Not set")))</f>
        <v/>
      </c>
      <c r="R900" s="22" t="str">
        <f aca="false">IF(OR($Q900="",$Q900="Not set"),"",MATCH($Q900,Lists!$F$2:$F$4,0)-1)</f>
        <v/>
      </c>
      <c r="S900" s="6"/>
      <c r="T900" s="6"/>
      <c r="U900" s="22" t="str">
        <f aca="false">IF(OR($Q900="",$Q900="OK",$Q900="Not set",NOT(ISNUMBER($G900))),"",ROUND($G900*IF($Q900="Danger",Lists!$M$15,Lists!$M$16),0))</f>
        <v/>
      </c>
      <c r="V900" s="22" t="str">
        <f aca="false">IF($U900="","",IF(OR($Q900="Danger",$U900&gt;=Lists!$M$10),"P1",IF($U900&gt;=Lists!$M$11,"P2","P3")))</f>
        <v/>
      </c>
      <c r="W900" s="24" t="str">
        <f aca="false">IF(OR($V900="",$B900=""),"",$B900+INDEX(Lists!$N$10:$N$12,MATCH($V900,Lists!$L$10:$L$12,0)))</f>
        <v/>
      </c>
      <c r="X900" s="19"/>
      <c r="Y900" s="19"/>
      <c r="Z900" s="19"/>
      <c r="AA900" s="21"/>
      <c r="AB900" s="19"/>
      <c r="AC900" s="22" t="str">
        <f aca="true">IF(OR($U900="",$B900=""),"",IF($AA900&lt;&gt;"",$AA900-$B900,TODAY()-$B900))</f>
        <v/>
      </c>
      <c r="AD900" s="22" t="str">
        <f aca="true">IF($W900="","",IF($Y900="Closed",IF($AA900="","Closed",IF($AA900&lt;=$W900,"Closed on time","Closed late")),IF(TODAY()&gt;$W900,"Overdue","Within time")))</f>
        <v/>
      </c>
      <c r="AE900" s="6"/>
      <c r="AF900" s="19"/>
      <c r="AG900" s="19"/>
      <c r="AH900" s="19"/>
      <c r="AI900" s="19"/>
      <c r="AJ900" s="19"/>
    </row>
    <row r="901" customFormat="false" ht="15" hidden="false" customHeight="false" outlineLevel="0" collapsed="false">
      <c r="A901" s="22" t="str">
        <f aca="false">IF($C901="","","R"&amp;TEXT(ROW()-4,"00000"))</f>
        <v/>
      </c>
      <c r="B901" s="21"/>
      <c r="C901" s="19"/>
      <c r="D901" s="22" t="str">
        <f aca="false">IF($C901="","",IFERROR(INDEX(Asset_Register!$C$5:$C$1000,MATCH($C901,Asset_Register!$A$5:$A$1000,0)),"Not in register"))</f>
        <v/>
      </c>
      <c r="E901" s="22" t="str">
        <f aca="false">IF($C901="","",IFERROR(INDEX(Asset_Register!$D$5:$D$1000,MATCH($C901,Asset_Register!$A$5:$A$1000,0)),"Not in register"))</f>
        <v/>
      </c>
      <c r="F901" s="22" t="str">
        <f aca="false">IF($C901="","",IFERROR(INDEX(Asset_Register!$R$5:$R$1000,MATCH($C901,Asset_Register!$A$5:$A$1000,0)),"Not in register"))</f>
        <v/>
      </c>
      <c r="G901" s="22" t="str">
        <f aca="false">IF($C901="","",IFERROR(INDEX(Asset_Register!$Q$5:$Q$1000,MATCH($C901,Asset_Register!$A$5:$A$1000,0)),"Not in register"))</f>
        <v/>
      </c>
      <c r="H901" s="19"/>
      <c r="I901" s="19"/>
      <c r="J901" s="6"/>
      <c r="K901" s="19"/>
      <c r="L901" s="19"/>
      <c r="M901" s="19"/>
      <c r="N901" s="19"/>
      <c r="O901" s="19"/>
      <c r="P901" s="19"/>
      <c r="Q901" s="22" t="str">
        <f aca="false">IF($C901="","",IF($P901&lt;&gt;"",$P901,IF(AND(ISNUMBER($K901),ISNUMBER($M901),ISNUMBER($N901)),IF($O901="Lower is worse",IF($K901&lt;=$N901,"Danger",IF($K901&lt;=$M901,"Alert","OK")),IF($K901&gt;=$N901,"Danger",IF($K901&gt;=$M901,"Alert","OK"))),"Not set")))</f>
        <v/>
      </c>
      <c r="R901" s="22" t="str">
        <f aca="false">IF(OR($Q901="",$Q901="Not set"),"",MATCH($Q901,Lists!$F$2:$F$4,0)-1)</f>
        <v/>
      </c>
      <c r="S901" s="6"/>
      <c r="T901" s="6"/>
      <c r="U901" s="22" t="str">
        <f aca="false">IF(OR($Q901="",$Q901="OK",$Q901="Not set",NOT(ISNUMBER($G901))),"",ROUND($G901*IF($Q901="Danger",Lists!$M$15,Lists!$M$16),0))</f>
        <v/>
      </c>
      <c r="V901" s="22" t="str">
        <f aca="false">IF($U901="","",IF(OR($Q901="Danger",$U901&gt;=Lists!$M$10),"P1",IF($U901&gt;=Lists!$M$11,"P2","P3")))</f>
        <v/>
      </c>
      <c r="W901" s="24" t="str">
        <f aca="false">IF(OR($V901="",$B901=""),"",$B901+INDEX(Lists!$N$10:$N$12,MATCH($V901,Lists!$L$10:$L$12,0)))</f>
        <v/>
      </c>
      <c r="X901" s="19"/>
      <c r="Y901" s="19"/>
      <c r="Z901" s="19"/>
      <c r="AA901" s="21"/>
      <c r="AB901" s="19"/>
      <c r="AC901" s="22" t="str">
        <f aca="true">IF(OR($U901="",$B901=""),"",IF($AA901&lt;&gt;"",$AA901-$B901,TODAY()-$B901))</f>
        <v/>
      </c>
      <c r="AD901" s="22" t="str">
        <f aca="true">IF($W901="","",IF($Y901="Closed",IF($AA901="","Closed",IF($AA901&lt;=$W901,"Closed on time","Closed late")),IF(TODAY()&gt;$W901,"Overdue","Within time")))</f>
        <v/>
      </c>
      <c r="AE901" s="6"/>
      <c r="AF901" s="19"/>
      <c r="AG901" s="19"/>
      <c r="AH901" s="19"/>
      <c r="AI901" s="19"/>
      <c r="AJ901" s="19"/>
    </row>
    <row r="902" customFormat="false" ht="15" hidden="false" customHeight="false" outlineLevel="0" collapsed="false">
      <c r="A902" s="22" t="str">
        <f aca="false">IF($C902="","","R"&amp;TEXT(ROW()-4,"00000"))</f>
        <v/>
      </c>
      <c r="B902" s="21"/>
      <c r="C902" s="19"/>
      <c r="D902" s="22" t="str">
        <f aca="false">IF($C902="","",IFERROR(INDEX(Asset_Register!$C$5:$C$1000,MATCH($C902,Asset_Register!$A$5:$A$1000,0)),"Not in register"))</f>
        <v/>
      </c>
      <c r="E902" s="22" t="str">
        <f aca="false">IF($C902="","",IFERROR(INDEX(Asset_Register!$D$5:$D$1000,MATCH($C902,Asset_Register!$A$5:$A$1000,0)),"Not in register"))</f>
        <v/>
      </c>
      <c r="F902" s="22" t="str">
        <f aca="false">IF($C902="","",IFERROR(INDEX(Asset_Register!$R$5:$R$1000,MATCH($C902,Asset_Register!$A$5:$A$1000,0)),"Not in register"))</f>
        <v/>
      </c>
      <c r="G902" s="22" t="str">
        <f aca="false">IF($C902="","",IFERROR(INDEX(Asset_Register!$Q$5:$Q$1000,MATCH($C902,Asset_Register!$A$5:$A$1000,0)),"Not in register"))</f>
        <v/>
      </c>
      <c r="H902" s="19"/>
      <c r="I902" s="19"/>
      <c r="J902" s="6"/>
      <c r="K902" s="19"/>
      <c r="L902" s="19"/>
      <c r="M902" s="19"/>
      <c r="N902" s="19"/>
      <c r="O902" s="19"/>
      <c r="P902" s="19"/>
      <c r="Q902" s="22" t="str">
        <f aca="false">IF($C902="","",IF($P902&lt;&gt;"",$P902,IF(AND(ISNUMBER($K902),ISNUMBER($M902),ISNUMBER($N902)),IF($O902="Lower is worse",IF($K902&lt;=$N902,"Danger",IF($K902&lt;=$M902,"Alert","OK")),IF($K902&gt;=$N902,"Danger",IF($K902&gt;=$M902,"Alert","OK"))),"Not set")))</f>
        <v/>
      </c>
      <c r="R902" s="22" t="str">
        <f aca="false">IF(OR($Q902="",$Q902="Not set"),"",MATCH($Q902,Lists!$F$2:$F$4,0)-1)</f>
        <v/>
      </c>
      <c r="S902" s="6"/>
      <c r="T902" s="6"/>
      <c r="U902" s="22" t="str">
        <f aca="false">IF(OR($Q902="",$Q902="OK",$Q902="Not set",NOT(ISNUMBER($G902))),"",ROUND($G902*IF($Q902="Danger",Lists!$M$15,Lists!$M$16),0))</f>
        <v/>
      </c>
      <c r="V902" s="22" t="str">
        <f aca="false">IF($U902="","",IF(OR($Q902="Danger",$U902&gt;=Lists!$M$10),"P1",IF($U902&gt;=Lists!$M$11,"P2","P3")))</f>
        <v/>
      </c>
      <c r="W902" s="24" t="str">
        <f aca="false">IF(OR($V902="",$B902=""),"",$B902+INDEX(Lists!$N$10:$N$12,MATCH($V902,Lists!$L$10:$L$12,0)))</f>
        <v/>
      </c>
      <c r="X902" s="19"/>
      <c r="Y902" s="19"/>
      <c r="Z902" s="19"/>
      <c r="AA902" s="21"/>
      <c r="AB902" s="19"/>
      <c r="AC902" s="22" t="str">
        <f aca="true">IF(OR($U902="",$B902=""),"",IF($AA902&lt;&gt;"",$AA902-$B902,TODAY()-$B902))</f>
        <v/>
      </c>
      <c r="AD902" s="22" t="str">
        <f aca="true">IF($W902="","",IF($Y902="Closed",IF($AA902="","Closed",IF($AA902&lt;=$W902,"Closed on time","Closed late")),IF(TODAY()&gt;$W902,"Overdue","Within time")))</f>
        <v/>
      </c>
      <c r="AE902" s="6"/>
      <c r="AF902" s="19"/>
      <c r="AG902" s="19"/>
      <c r="AH902" s="19"/>
      <c r="AI902" s="19"/>
      <c r="AJ902" s="19"/>
    </row>
    <row r="903" customFormat="false" ht="15" hidden="false" customHeight="false" outlineLevel="0" collapsed="false">
      <c r="A903" s="22" t="str">
        <f aca="false">IF($C903="","","R"&amp;TEXT(ROW()-4,"00000"))</f>
        <v/>
      </c>
      <c r="B903" s="21"/>
      <c r="C903" s="19"/>
      <c r="D903" s="22" t="str">
        <f aca="false">IF($C903="","",IFERROR(INDEX(Asset_Register!$C$5:$C$1000,MATCH($C903,Asset_Register!$A$5:$A$1000,0)),"Not in register"))</f>
        <v/>
      </c>
      <c r="E903" s="22" t="str">
        <f aca="false">IF($C903="","",IFERROR(INDEX(Asset_Register!$D$5:$D$1000,MATCH($C903,Asset_Register!$A$5:$A$1000,0)),"Not in register"))</f>
        <v/>
      </c>
      <c r="F903" s="22" t="str">
        <f aca="false">IF($C903="","",IFERROR(INDEX(Asset_Register!$R$5:$R$1000,MATCH($C903,Asset_Register!$A$5:$A$1000,0)),"Not in register"))</f>
        <v/>
      </c>
      <c r="G903" s="22" t="str">
        <f aca="false">IF($C903="","",IFERROR(INDEX(Asset_Register!$Q$5:$Q$1000,MATCH($C903,Asset_Register!$A$5:$A$1000,0)),"Not in register"))</f>
        <v/>
      </c>
      <c r="H903" s="19"/>
      <c r="I903" s="19"/>
      <c r="J903" s="6"/>
      <c r="K903" s="19"/>
      <c r="L903" s="19"/>
      <c r="M903" s="19"/>
      <c r="N903" s="19"/>
      <c r="O903" s="19"/>
      <c r="P903" s="19"/>
      <c r="Q903" s="22" t="str">
        <f aca="false">IF($C903="","",IF($P903&lt;&gt;"",$P903,IF(AND(ISNUMBER($K903),ISNUMBER($M903),ISNUMBER($N903)),IF($O903="Lower is worse",IF($K903&lt;=$N903,"Danger",IF($K903&lt;=$M903,"Alert","OK")),IF($K903&gt;=$N903,"Danger",IF($K903&gt;=$M903,"Alert","OK"))),"Not set")))</f>
        <v/>
      </c>
      <c r="R903" s="22" t="str">
        <f aca="false">IF(OR($Q903="",$Q903="Not set"),"",MATCH($Q903,Lists!$F$2:$F$4,0)-1)</f>
        <v/>
      </c>
      <c r="S903" s="6"/>
      <c r="T903" s="6"/>
      <c r="U903" s="22" t="str">
        <f aca="false">IF(OR($Q903="",$Q903="OK",$Q903="Not set",NOT(ISNUMBER($G903))),"",ROUND($G903*IF($Q903="Danger",Lists!$M$15,Lists!$M$16),0))</f>
        <v/>
      </c>
      <c r="V903" s="22" t="str">
        <f aca="false">IF($U903="","",IF(OR($Q903="Danger",$U903&gt;=Lists!$M$10),"P1",IF($U903&gt;=Lists!$M$11,"P2","P3")))</f>
        <v/>
      </c>
      <c r="W903" s="24" t="str">
        <f aca="false">IF(OR($V903="",$B903=""),"",$B903+INDEX(Lists!$N$10:$N$12,MATCH($V903,Lists!$L$10:$L$12,0)))</f>
        <v/>
      </c>
      <c r="X903" s="19"/>
      <c r="Y903" s="19"/>
      <c r="Z903" s="19"/>
      <c r="AA903" s="21"/>
      <c r="AB903" s="19"/>
      <c r="AC903" s="22" t="str">
        <f aca="true">IF(OR($U903="",$B903=""),"",IF($AA903&lt;&gt;"",$AA903-$B903,TODAY()-$B903))</f>
        <v/>
      </c>
      <c r="AD903" s="22" t="str">
        <f aca="true">IF($W903="","",IF($Y903="Closed",IF($AA903="","Closed",IF($AA903&lt;=$W903,"Closed on time","Closed late")),IF(TODAY()&gt;$W903,"Overdue","Within time")))</f>
        <v/>
      </c>
      <c r="AE903" s="6"/>
      <c r="AF903" s="19"/>
      <c r="AG903" s="19"/>
      <c r="AH903" s="19"/>
      <c r="AI903" s="19"/>
      <c r="AJ903" s="19"/>
    </row>
    <row r="904" customFormat="false" ht="15" hidden="false" customHeight="false" outlineLevel="0" collapsed="false">
      <c r="A904" s="22" t="str">
        <f aca="false">IF($C904="","","R"&amp;TEXT(ROW()-4,"00000"))</f>
        <v/>
      </c>
      <c r="B904" s="21"/>
      <c r="C904" s="19"/>
      <c r="D904" s="22" t="str">
        <f aca="false">IF($C904="","",IFERROR(INDEX(Asset_Register!$C$5:$C$1000,MATCH($C904,Asset_Register!$A$5:$A$1000,0)),"Not in register"))</f>
        <v/>
      </c>
      <c r="E904" s="22" t="str">
        <f aca="false">IF($C904="","",IFERROR(INDEX(Asset_Register!$D$5:$D$1000,MATCH($C904,Asset_Register!$A$5:$A$1000,0)),"Not in register"))</f>
        <v/>
      </c>
      <c r="F904" s="22" t="str">
        <f aca="false">IF($C904="","",IFERROR(INDEX(Asset_Register!$R$5:$R$1000,MATCH($C904,Asset_Register!$A$5:$A$1000,0)),"Not in register"))</f>
        <v/>
      </c>
      <c r="G904" s="22" t="str">
        <f aca="false">IF($C904="","",IFERROR(INDEX(Asset_Register!$Q$5:$Q$1000,MATCH($C904,Asset_Register!$A$5:$A$1000,0)),"Not in register"))</f>
        <v/>
      </c>
      <c r="H904" s="19"/>
      <c r="I904" s="19"/>
      <c r="J904" s="6"/>
      <c r="K904" s="19"/>
      <c r="L904" s="19"/>
      <c r="M904" s="19"/>
      <c r="N904" s="19"/>
      <c r="O904" s="19"/>
      <c r="P904" s="19"/>
      <c r="Q904" s="22" t="str">
        <f aca="false">IF($C904="","",IF($P904&lt;&gt;"",$P904,IF(AND(ISNUMBER($K904),ISNUMBER($M904),ISNUMBER($N904)),IF($O904="Lower is worse",IF($K904&lt;=$N904,"Danger",IF($K904&lt;=$M904,"Alert","OK")),IF($K904&gt;=$N904,"Danger",IF($K904&gt;=$M904,"Alert","OK"))),"Not set")))</f>
        <v/>
      </c>
      <c r="R904" s="22" t="str">
        <f aca="false">IF(OR($Q904="",$Q904="Not set"),"",MATCH($Q904,Lists!$F$2:$F$4,0)-1)</f>
        <v/>
      </c>
      <c r="S904" s="6"/>
      <c r="T904" s="6"/>
      <c r="U904" s="22" t="str">
        <f aca="false">IF(OR($Q904="",$Q904="OK",$Q904="Not set",NOT(ISNUMBER($G904))),"",ROUND($G904*IF($Q904="Danger",Lists!$M$15,Lists!$M$16),0))</f>
        <v/>
      </c>
      <c r="V904" s="22" t="str">
        <f aca="false">IF($U904="","",IF(OR($Q904="Danger",$U904&gt;=Lists!$M$10),"P1",IF($U904&gt;=Lists!$M$11,"P2","P3")))</f>
        <v/>
      </c>
      <c r="W904" s="24" t="str">
        <f aca="false">IF(OR($V904="",$B904=""),"",$B904+INDEX(Lists!$N$10:$N$12,MATCH($V904,Lists!$L$10:$L$12,0)))</f>
        <v/>
      </c>
      <c r="X904" s="19"/>
      <c r="Y904" s="19"/>
      <c r="Z904" s="19"/>
      <c r="AA904" s="21"/>
      <c r="AB904" s="19"/>
      <c r="AC904" s="22" t="str">
        <f aca="true">IF(OR($U904="",$B904=""),"",IF($AA904&lt;&gt;"",$AA904-$B904,TODAY()-$B904))</f>
        <v/>
      </c>
      <c r="AD904" s="22" t="str">
        <f aca="true">IF($W904="","",IF($Y904="Closed",IF($AA904="","Closed",IF($AA904&lt;=$W904,"Closed on time","Closed late")),IF(TODAY()&gt;$W904,"Overdue","Within time")))</f>
        <v/>
      </c>
      <c r="AE904" s="6"/>
      <c r="AF904" s="19"/>
      <c r="AG904" s="19"/>
      <c r="AH904" s="19"/>
      <c r="AI904" s="19"/>
      <c r="AJ904" s="19"/>
    </row>
    <row r="905" customFormat="false" ht="15" hidden="false" customHeight="false" outlineLevel="0" collapsed="false">
      <c r="A905" s="22" t="str">
        <f aca="false">IF($C905="","","R"&amp;TEXT(ROW()-4,"00000"))</f>
        <v/>
      </c>
      <c r="B905" s="21"/>
      <c r="C905" s="19"/>
      <c r="D905" s="22" t="str">
        <f aca="false">IF($C905="","",IFERROR(INDEX(Asset_Register!$C$5:$C$1000,MATCH($C905,Asset_Register!$A$5:$A$1000,0)),"Not in register"))</f>
        <v/>
      </c>
      <c r="E905" s="22" t="str">
        <f aca="false">IF($C905="","",IFERROR(INDEX(Asset_Register!$D$5:$D$1000,MATCH($C905,Asset_Register!$A$5:$A$1000,0)),"Not in register"))</f>
        <v/>
      </c>
      <c r="F905" s="22" t="str">
        <f aca="false">IF($C905="","",IFERROR(INDEX(Asset_Register!$R$5:$R$1000,MATCH($C905,Asset_Register!$A$5:$A$1000,0)),"Not in register"))</f>
        <v/>
      </c>
      <c r="G905" s="22" t="str">
        <f aca="false">IF($C905="","",IFERROR(INDEX(Asset_Register!$Q$5:$Q$1000,MATCH($C905,Asset_Register!$A$5:$A$1000,0)),"Not in register"))</f>
        <v/>
      </c>
      <c r="H905" s="19"/>
      <c r="I905" s="19"/>
      <c r="J905" s="6"/>
      <c r="K905" s="19"/>
      <c r="L905" s="19"/>
      <c r="M905" s="19"/>
      <c r="N905" s="19"/>
      <c r="O905" s="19"/>
      <c r="P905" s="19"/>
      <c r="Q905" s="22" t="str">
        <f aca="false">IF($C905="","",IF($P905&lt;&gt;"",$P905,IF(AND(ISNUMBER($K905),ISNUMBER($M905),ISNUMBER($N905)),IF($O905="Lower is worse",IF($K905&lt;=$N905,"Danger",IF($K905&lt;=$M905,"Alert","OK")),IF($K905&gt;=$N905,"Danger",IF($K905&gt;=$M905,"Alert","OK"))),"Not set")))</f>
        <v/>
      </c>
      <c r="R905" s="22" t="str">
        <f aca="false">IF(OR($Q905="",$Q905="Not set"),"",MATCH($Q905,Lists!$F$2:$F$4,0)-1)</f>
        <v/>
      </c>
      <c r="S905" s="6"/>
      <c r="T905" s="6"/>
      <c r="U905" s="22" t="str">
        <f aca="false">IF(OR($Q905="",$Q905="OK",$Q905="Not set",NOT(ISNUMBER($G905))),"",ROUND($G905*IF($Q905="Danger",Lists!$M$15,Lists!$M$16),0))</f>
        <v/>
      </c>
      <c r="V905" s="22" t="str">
        <f aca="false">IF($U905="","",IF(OR($Q905="Danger",$U905&gt;=Lists!$M$10),"P1",IF($U905&gt;=Lists!$M$11,"P2","P3")))</f>
        <v/>
      </c>
      <c r="W905" s="24" t="str">
        <f aca="false">IF(OR($V905="",$B905=""),"",$B905+INDEX(Lists!$N$10:$N$12,MATCH($V905,Lists!$L$10:$L$12,0)))</f>
        <v/>
      </c>
      <c r="X905" s="19"/>
      <c r="Y905" s="19"/>
      <c r="Z905" s="19"/>
      <c r="AA905" s="21"/>
      <c r="AB905" s="19"/>
      <c r="AC905" s="22" t="str">
        <f aca="true">IF(OR($U905="",$B905=""),"",IF($AA905&lt;&gt;"",$AA905-$B905,TODAY()-$B905))</f>
        <v/>
      </c>
      <c r="AD905" s="22" t="str">
        <f aca="true">IF($W905="","",IF($Y905="Closed",IF($AA905="","Closed",IF($AA905&lt;=$W905,"Closed on time","Closed late")),IF(TODAY()&gt;$W905,"Overdue","Within time")))</f>
        <v/>
      </c>
      <c r="AE905" s="6"/>
      <c r="AF905" s="19"/>
      <c r="AG905" s="19"/>
      <c r="AH905" s="19"/>
      <c r="AI905" s="19"/>
      <c r="AJ905" s="19"/>
    </row>
    <row r="906" customFormat="false" ht="15" hidden="false" customHeight="false" outlineLevel="0" collapsed="false">
      <c r="A906" s="22" t="str">
        <f aca="false">IF($C906="","","R"&amp;TEXT(ROW()-4,"00000"))</f>
        <v/>
      </c>
      <c r="B906" s="21"/>
      <c r="C906" s="19"/>
      <c r="D906" s="22" t="str">
        <f aca="false">IF($C906="","",IFERROR(INDEX(Asset_Register!$C$5:$C$1000,MATCH($C906,Asset_Register!$A$5:$A$1000,0)),"Not in register"))</f>
        <v/>
      </c>
      <c r="E906" s="22" t="str">
        <f aca="false">IF($C906="","",IFERROR(INDEX(Asset_Register!$D$5:$D$1000,MATCH($C906,Asset_Register!$A$5:$A$1000,0)),"Not in register"))</f>
        <v/>
      </c>
      <c r="F906" s="22" t="str">
        <f aca="false">IF($C906="","",IFERROR(INDEX(Asset_Register!$R$5:$R$1000,MATCH($C906,Asset_Register!$A$5:$A$1000,0)),"Not in register"))</f>
        <v/>
      </c>
      <c r="G906" s="22" t="str">
        <f aca="false">IF($C906="","",IFERROR(INDEX(Asset_Register!$Q$5:$Q$1000,MATCH($C906,Asset_Register!$A$5:$A$1000,0)),"Not in register"))</f>
        <v/>
      </c>
      <c r="H906" s="19"/>
      <c r="I906" s="19"/>
      <c r="J906" s="6"/>
      <c r="K906" s="19"/>
      <c r="L906" s="19"/>
      <c r="M906" s="19"/>
      <c r="N906" s="19"/>
      <c r="O906" s="19"/>
      <c r="P906" s="19"/>
      <c r="Q906" s="22" t="str">
        <f aca="false">IF($C906="","",IF($P906&lt;&gt;"",$P906,IF(AND(ISNUMBER($K906),ISNUMBER($M906),ISNUMBER($N906)),IF($O906="Lower is worse",IF($K906&lt;=$N906,"Danger",IF($K906&lt;=$M906,"Alert","OK")),IF($K906&gt;=$N906,"Danger",IF($K906&gt;=$M906,"Alert","OK"))),"Not set")))</f>
        <v/>
      </c>
      <c r="R906" s="22" t="str">
        <f aca="false">IF(OR($Q906="",$Q906="Not set"),"",MATCH($Q906,Lists!$F$2:$F$4,0)-1)</f>
        <v/>
      </c>
      <c r="S906" s="6"/>
      <c r="T906" s="6"/>
      <c r="U906" s="22" t="str">
        <f aca="false">IF(OR($Q906="",$Q906="OK",$Q906="Not set",NOT(ISNUMBER($G906))),"",ROUND($G906*IF($Q906="Danger",Lists!$M$15,Lists!$M$16),0))</f>
        <v/>
      </c>
      <c r="V906" s="22" t="str">
        <f aca="false">IF($U906="","",IF(OR($Q906="Danger",$U906&gt;=Lists!$M$10),"P1",IF($U906&gt;=Lists!$M$11,"P2","P3")))</f>
        <v/>
      </c>
      <c r="W906" s="24" t="str">
        <f aca="false">IF(OR($V906="",$B906=""),"",$B906+INDEX(Lists!$N$10:$N$12,MATCH($V906,Lists!$L$10:$L$12,0)))</f>
        <v/>
      </c>
      <c r="X906" s="19"/>
      <c r="Y906" s="19"/>
      <c r="Z906" s="19"/>
      <c r="AA906" s="21"/>
      <c r="AB906" s="19"/>
      <c r="AC906" s="22" t="str">
        <f aca="true">IF(OR($U906="",$B906=""),"",IF($AA906&lt;&gt;"",$AA906-$B906,TODAY()-$B906))</f>
        <v/>
      </c>
      <c r="AD906" s="22" t="str">
        <f aca="true">IF($W906="","",IF($Y906="Closed",IF($AA906="","Closed",IF($AA906&lt;=$W906,"Closed on time","Closed late")),IF(TODAY()&gt;$W906,"Overdue","Within time")))</f>
        <v/>
      </c>
      <c r="AE906" s="6"/>
      <c r="AF906" s="19"/>
      <c r="AG906" s="19"/>
      <c r="AH906" s="19"/>
      <c r="AI906" s="19"/>
      <c r="AJ906" s="19"/>
    </row>
    <row r="907" customFormat="false" ht="15" hidden="false" customHeight="false" outlineLevel="0" collapsed="false">
      <c r="A907" s="22" t="str">
        <f aca="false">IF($C907="","","R"&amp;TEXT(ROW()-4,"00000"))</f>
        <v/>
      </c>
      <c r="B907" s="21"/>
      <c r="C907" s="19"/>
      <c r="D907" s="22" t="str">
        <f aca="false">IF($C907="","",IFERROR(INDEX(Asset_Register!$C$5:$C$1000,MATCH($C907,Asset_Register!$A$5:$A$1000,0)),"Not in register"))</f>
        <v/>
      </c>
      <c r="E907" s="22" t="str">
        <f aca="false">IF($C907="","",IFERROR(INDEX(Asset_Register!$D$5:$D$1000,MATCH($C907,Asset_Register!$A$5:$A$1000,0)),"Not in register"))</f>
        <v/>
      </c>
      <c r="F907" s="22" t="str">
        <f aca="false">IF($C907="","",IFERROR(INDEX(Asset_Register!$R$5:$R$1000,MATCH($C907,Asset_Register!$A$5:$A$1000,0)),"Not in register"))</f>
        <v/>
      </c>
      <c r="G907" s="22" t="str">
        <f aca="false">IF($C907="","",IFERROR(INDEX(Asset_Register!$Q$5:$Q$1000,MATCH($C907,Asset_Register!$A$5:$A$1000,0)),"Not in register"))</f>
        <v/>
      </c>
      <c r="H907" s="19"/>
      <c r="I907" s="19"/>
      <c r="J907" s="6"/>
      <c r="K907" s="19"/>
      <c r="L907" s="19"/>
      <c r="M907" s="19"/>
      <c r="N907" s="19"/>
      <c r="O907" s="19"/>
      <c r="P907" s="19"/>
      <c r="Q907" s="22" t="str">
        <f aca="false">IF($C907="","",IF($P907&lt;&gt;"",$P907,IF(AND(ISNUMBER($K907),ISNUMBER($M907),ISNUMBER($N907)),IF($O907="Lower is worse",IF($K907&lt;=$N907,"Danger",IF($K907&lt;=$M907,"Alert","OK")),IF($K907&gt;=$N907,"Danger",IF($K907&gt;=$M907,"Alert","OK"))),"Not set")))</f>
        <v/>
      </c>
      <c r="R907" s="22" t="str">
        <f aca="false">IF(OR($Q907="",$Q907="Not set"),"",MATCH($Q907,Lists!$F$2:$F$4,0)-1)</f>
        <v/>
      </c>
      <c r="S907" s="6"/>
      <c r="T907" s="6"/>
      <c r="U907" s="22" t="str">
        <f aca="false">IF(OR($Q907="",$Q907="OK",$Q907="Not set",NOT(ISNUMBER($G907))),"",ROUND($G907*IF($Q907="Danger",Lists!$M$15,Lists!$M$16),0))</f>
        <v/>
      </c>
      <c r="V907" s="22" t="str">
        <f aca="false">IF($U907="","",IF(OR($Q907="Danger",$U907&gt;=Lists!$M$10),"P1",IF($U907&gt;=Lists!$M$11,"P2","P3")))</f>
        <v/>
      </c>
      <c r="W907" s="24" t="str">
        <f aca="false">IF(OR($V907="",$B907=""),"",$B907+INDEX(Lists!$N$10:$N$12,MATCH($V907,Lists!$L$10:$L$12,0)))</f>
        <v/>
      </c>
      <c r="X907" s="19"/>
      <c r="Y907" s="19"/>
      <c r="Z907" s="19"/>
      <c r="AA907" s="21"/>
      <c r="AB907" s="19"/>
      <c r="AC907" s="22" t="str">
        <f aca="true">IF(OR($U907="",$B907=""),"",IF($AA907&lt;&gt;"",$AA907-$B907,TODAY()-$B907))</f>
        <v/>
      </c>
      <c r="AD907" s="22" t="str">
        <f aca="true">IF($W907="","",IF($Y907="Closed",IF($AA907="","Closed",IF($AA907&lt;=$W907,"Closed on time","Closed late")),IF(TODAY()&gt;$W907,"Overdue","Within time")))</f>
        <v/>
      </c>
      <c r="AE907" s="6"/>
      <c r="AF907" s="19"/>
      <c r="AG907" s="19"/>
      <c r="AH907" s="19"/>
      <c r="AI907" s="19"/>
      <c r="AJ907" s="19"/>
    </row>
    <row r="908" customFormat="false" ht="15" hidden="false" customHeight="false" outlineLevel="0" collapsed="false">
      <c r="A908" s="22" t="str">
        <f aca="false">IF($C908="","","R"&amp;TEXT(ROW()-4,"00000"))</f>
        <v/>
      </c>
      <c r="B908" s="21"/>
      <c r="C908" s="19"/>
      <c r="D908" s="22" t="str">
        <f aca="false">IF($C908="","",IFERROR(INDEX(Asset_Register!$C$5:$C$1000,MATCH($C908,Asset_Register!$A$5:$A$1000,0)),"Not in register"))</f>
        <v/>
      </c>
      <c r="E908" s="22" t="str">
        <f aca="false">IF($C908="","",IFERROR(INDEX(Asset_Register!$D$5:$D$1000,MATCH($C908,Asset_Register!$A$5:$A$1000,0)),"Not in register"))</f>
        <v/>
      </c>
      <c r="F908" s="22" t="str">
        <f aca="false">IF($C908="","",IFERROR(INDEX(Asset_Register!$R$5:$R$1000,MATCH($C908,Asset_Register!$A$5:$A$1000,0)),"Not in register"))</f>
        <v/>
      </c>
      <c r="G908" s="22" t="str">
        <f aca="false">IF($C908="","",IFERROR(INDEX(Asset_Register!$Q$5:$Q$1000,MATCH($C908,Asset_Register!$A$5:$A$1000,0)),"Not in register"))</f>
        <v/>
      </c>
      <c r="H908" s="19"/>
      <c r="I908" s="19"/>
      <c r="J908" s="6"/>
      <c r="K908" s="19"/>
      <c r="L908" s="19"/>
      <c r="M908" s="19"/>
      <c r="N908" s="19"/>
      <c r="O908" s="19"/>
      <c r="P908" s="19"/>
      <c r="Q908" s="22" t="str">
        <f aca="false">IF($C908="","",IF($P908&lt;&gt;"",$P908,IF(AND(ISNUMBER($K908),ISNUMBER($M908),ISNUMBER($N908)),IF($O908="Lower is worse",IF($K908&lt;=$N908,"Danger",IF($K908&lt;=$M908,"Alert","OK")),IF($K908&gt;=$N908,"Danger",IF($K908&gt;=$M908,"Alert","OK"))),"Not set")))</f>
        <v/>
      </c>
      <c r="R908" s="22" t="str">
        <f aca="false">IF(OR($Q908="",$Q908="Not set"),"",MATCH($Q908,Lists!$F$2:$F$4,0)-1)</f>
        <v/>
      </c>
      <c r="S908" s="6"/>
      <c r="T908" s="6"/>
      <c r="U908" s="22" t="str">
        <f aca="false">IF(OR($Q908="",$Q908="OK",$Q908="Not set",NOT(ISNUMBER($G908))),"",ROUND($G908*IF($Q908="Danger",Lists!$M$15,Lists!$M$16),0))</f>
        <v/>
      </c>
      <c r="V908" s="22" t="str">
        <f aca="false">IF($U908="","",IF(OR($Q908="Danger",$U908&gt;=Lists!$M$10),"P1",IF($U908&gt;=Lists!$M$11,"P2","P3")))</f>
        <v/>
      </c>
      <c r="W908" s="24" t="str">
        <f aca="false">IF(OR($V908="",$B908=""),"",$B908+INDEX(Lists!$N$10:$N$12,MATCH($V908,Lists!$L$10:$L$12,0)))</f>
        <v/>
      </c>
      <c r="X908" s="19"/>
      <c r="Y908" s="19"/>
      <c r="Z908" s="19"/>
      <c r="AA908" s="21"/>
      <c r="AB908" s="19"/>
      <c r="AC908" s="22" t="str">
        <f aca="true">IF(OR($U908="",$B908=""),"",IF($AA908&lt;&gt;"",$AA908-$B908,TODAY()-$B908))</f>
        <v/>
      </c>
      <c r="AD908" s="22" t="str">
        <f aca="true">IF($W908="","",IF($Y908="Closed",IF($AA908="","Closed",IF($AA908&lt;=$W908,"Closed on time","Closed late")),IF(TODAY()&gt;$W908,"Overdue","Within time")))</f>
        <v/>
      </c>
      <c r="AE908" s="6"/>
      <c r="AF908" s="19"/>
      <c r="AG908" s="19"/>
      <c r="AH908" s="19"/>
      <c r="AI908" s="19"/>
      <c r="AJ908" s="19"/>
    </row>
    <row r="909" customFormat="false" ht="15" hidden="false" customHeight="false" outlineLevel="0" collapsed="false">
      <c r="A909" s="22" t="str">
        <f aca="false">IF($C909="","","R"&amp;TEXT(ROW()-4,"00000"))</f>
        <v/>
      </c>
      <c r="B909" s="21"/>
      <c r="C909" s="19"/>
      <c r="D909" s="22" t="str">
        <f aca="false">IF($C909="","",IFERROR(INDEX(Asset_Register!$C$5:$C$1000,MATCH($C909,Asset_Register!$A$5:$A$1000,0)),"Not in register"))</f>
        <v/>
      </c>
      <c r="E909" s="22" t="str">
        <f aca="false">IF($C909="","",IFERROR(INDEX(Asset_Register!$D$5:$D$1000,MATCH($C909,Asset_Register!$A$5:$A$1000,0)),"Not in register"))</f>
        <v/>
      </c>
      <c r="F909" s="22" t="str">
        <f aca="false">IF($C909="","",IFERROR(INDEX(Asset_Register!$R$5:$R$1000,MATCH($C909,Asset_Register!$A$5:$A$1000,0)),"Not in register"))</f>
        <v/>
      </c>
      <c r="G909" s="22" t="str">
        <f aca="false">IF($C909="","",IFERROR(INDEX(Asset_Register!$Q$5:$Q$1000,MATCH($C909,Asset_Register!$A$5:$A$1000,0)),"Not in register"))</f>
        <v/>
      </c>
      <c r="H909" s="19"/>
      <c r="I909" s="19"/>
      <c r="J909" s="6"/>
      <c r="K909" s="19"/>
      <c r="L909" s="19"/>
      <c r="M909" s="19"/>
      <c r="N909" s="19"/>
      <c r="O909" s="19"/>
      <c r="P909" s="19"/>
      <c r="Q909" s="22" t="str">
        <f aca="false">IF($C909="","",IF($P909&lt;&gt;"",$P909,IF(AND(ISNUMBER($K909),ISNUMBER($M909),ISNUMBER($N909)),IF($O909="Lower is worse",IF($K909&lt;=$N909,"Danger",IF($K909&lt;=$M909,"Alert","OK")),IF($K909&gt;=$N909,"Danger",IF($K909&gt;=$M909,"Alert","OK"))),"Not set")))</f>
        <v/>
      </c>
      <c r="R909" s="22" t="str">
        <f aca="false">IF(OR($Q909="",$Q909="Not set"),"",MATCH($Q909,Lists!$F$2:$F$4,0)-1)</f>
        <v/>
      </c>
      <c r="S909" s="6"/>
      <c r="T909" s="6"/>
      <c r="U909" s="22" t="str">
        <f aca="false">IF(OR($Q909="",$Q909="OK",$Q909="Not set",NOT(ISNUMBER($G909))),"",ROUND($G909*IF($Q909="Danger",Lists!$M$15,Lists!$M$16),0))</f>
        <v/>
      </c>
      <c r="V909" s="22" t="str">
        <f aca="false">IF($U909="","",IF(OR($Q909="Danger",$U909&gt;=Lists!$M$10),"P1",IF($U909&gt;=Lists!$M$11,"P2","P3")))</f>
        <v/>
      </c>
      <c r="W909" s="24" t="str">
        <f aca="false">IF(OR($V909="",$B909=""),"",$B909+INDEX(Lists!$N$10:$N$12,MATCH($V909,Lists!$L$10:$L$12,0)))</f>
        <v/>
      </c>
      <c r="X909" s="19"/>
      <c r="Y909" s="19"/>
      <c r="Z909" s="19"/>
      <c r="AA909" s="21"/>
      <c r="AB909" s="19"/>
      <c r="AC909" s="22" t="str">
        <f aca="true">IF(OR($U909="",$B909=""),"",IF($AA909&lt;&gt;"",$AA909-$B909,TODAY()-$B909))</f>
        <v/>
      </c>
      <c r="AD909" s="22" t="str">
        <f aca="true">IF($W909="","",IF($Y909="Closed",IF($AA909="","Closed",IF($AA909&lt;=$W909,"Closed on time","Closed late")),IF(TODAY()&gt;$W909,"Overdue","Within time")))</f>
        <v/>
      </c>
      <c r="AE909" s="6"/>
      <c r="AF909" s="19"/>
      <c r="AG909" s="19"/>
      <c r="AH909" s="19"/>
      <c r="AI909" s="19"/>
      <c r="AJ909" s="19"/>
    </row>
    <row r="910" customFormat="false" ht="15" hidden="false" customHeight="false" outlineLevel="0" collapsed="false">
      <c r="A910" s="22" t="str">
        <f aca="false">IF($C910="","","R"&amp;TEXT(ROW()-4,"00000"))</f>
        <v/>
      </c>
      <c r="B910" s="21"/>
      <c r="C910" s="19"/>
      <c r="D910" s="22" t="str">
        <f aca="false">IF($C910="","",IFERROR(INDEX(Asset_Register!$C$5:$C$1000,MATCH($C910,Asset_Register!$A$5:$A$1000,0)),"Not in register"))</f>
        <v/>
      </c>
      <c r="E910" s="22" t="str">
        <f aca="false">IF($C910="","",IFERROR(INDEX(Asset_Register!$D$5:$D$1000,MATCH($C910,Asset_Register!$A$5:$A$1000,0)),"Not in register"))</f>
        <v/>
      </c>
      <c r="F910" s="22" t="str">
        <f aca="false">IF($C910="","",IFERROR(INDEX(Asset_Register!$R$5:$R$1000,MATCH($C910,Asset_Register!$A$5:$A$1000,0)),"Not in register"))</f>
        <v/>
      </c>
      <c r="G910" s="22" t="str">
        <f aca="false">IF($C910="","",IFERROR(INDEX(Asset_Register!$Q$5:$Q$1000,MATCH($C910,Asset_Register!$A$5:$A$1000,0)),"Not in register"))</f>
        <v/>
      </c>
      <c r="H910" s="19"/>
      <c r="I910" s="19"/>
      <c r="J910" s="6"/>
      <c r="K910" s="19"/>
      <c r="L910" s="19"/>
      <c r="M910" s="19"/>
      <c r="N910" s="19"/>
      <c r="O910" s="19"/>
      <c r="P910" s="19"/>
      <c r="Q910" s="22" t="str">
        <f aca="false">IF($C910="","",IF($P910&lt;&gt;"",$P910,IF(AND(ISNUMBER($K910),ISNUMBER($M910),ISNUMBER($N910)),IF($O910="Lower is worse",IF($K910&lt;=$N910,"Danger",IF($K910&lt;=$M910,"Alert","OK")),IF($K910&gt;=$N910,"Danger",IF($K910&gt;=$M910,"Alert","OK"))),"Not set")))</f>
        <v/>
      </c>
      <c r="R910" s="22" t="str">
        <f aca="false">IF(OR($Q910="",$Q910="Not set"),"",MATCH($Q910,Lists!$F$2:$F$4,0)-1)</f>
        <v/>
      </c>
      <c r="S910" s="6"/>
      <c r="T910" s="6"/>
      <c r="U910" s="22" t="str">
        <f aca="false">IF(OR($Q910="",$Q910="OK",$Q910="Not set",NOT(ISNUMBER($G910))),"",ROUND($G910*IF($Q910="Danger",Lists!$M$15,Lists!$M$16),0))</f>
        <v/>
      </c>
      <c r="V910" s="22" t="str">
        <f aca="false">IF($U910="","",IF(OR($Q910="Danger",$U910&gt;=Lists!$M$10),"P1",IF($U910&gt;=Lists!$M$11,"P2","P3")))</f>
        <v/>
      </c>
      <c r="W910" s="24" t="str">
        <f aca="false">IF(OR($V910="",$B910=""),"",$B910+INDEX(Lists!$N$10:$N$12,MATCH($V910,Lists!$L$10:$L$12,0)))</f>
        <v/>
      </c>
      <c r="X910" s="19"/>
      <c r="Y910" s="19"/>
      <c r="Z910" s="19"/>
      <c r="AA910" s="21"/>
      <c r="AB910" s="19"/>
      <c r="AC910" s="22" t="str">
        <f aca="true">IF(OR($U910="",$B910=""),"",IF($AA910&lt;&gt;"",$AA910-$B910,TODAY()-$B910))</f>
        <v/>
      </c>
      <c r="AD910" s="22" t="str">
        <f aca="true">IF($W910="","",IF($Y910="Closed",IF($AA910="","Closed",IF($AA910&lt;=$W910,"Closed on time","Closed late")),IF(TODAY()&gt;$W910,"Overdue","Within time")))</f>
        <v/>
      </c>
      <c r="AE910" s="6"/>
      <c r="AF910" s="19"/>
      <c r="AG910" s="19"/>
      <c r="AH910" s="19"/>
      <c r="AI910" s="19"/>
      <c r="AJ910" s="19"/>
    </row>
    <row r="911" customFormat="false" ht="15" hidden="false" customHeight="false" outlineLevel="0" collapsed="false">
      <c r="A911" s="22" t="str">
        <f aca="false">IF($C911="","","R"&amp;TEXT(ROW()-4,"00000"))</f>
        <v/>
      </c>
      <c r="B911" s="21"/>
      <c r="C911" s="19"/>
      <c r="D911" s="22" t="str">
        <f aca="false">IF($C911="","",IFERROR(INDEX(Asset_Register!$C$5:$C$1000,MATCH($C911,Asset_Register!$A$5:$A$1000,0)),"Not in register"))</f>
        <v/>
      </c>
      <c r="E911" s="22" t="str">
        <f aca="false">IF($C911="","",IFERROR(INDEX(Asset_Register!$D$5:$D$1000,MATCH($C911,Asset_Register!$A$5:$A$1000,0)),"Not in register"))</f>
        <v/>
      </c>
      <c r="F911" s="22" t="str">
        <f aca="false">IF($C911="","",IFERROR(INDEX(Asset_Register!$R$5:$R$1000,MATCH($C911,Asset_Register!$A$5:$A$1000,0)),"Not in register"))</f>
        <v/>
      </c>
      <c r="G911" s="22" t="str">
        <f aca="false">IF($C911="","",IFERROR(INDEX(Asset_Register!$Q$5:$Q$1000,MATCH($C911,Asset_Register!$A$5:$A$1000,0)),"Not in register"))</f>
        <v/>
      </c>
      <c r="H911" s="19"/>
      <c r="I911" s="19"/>
      <c r="J911" s="6"/>
      <c r="K911" s="19"/>
      <c r="L911" s="19"/>
      <c r="M911" s="19"/>
      <c r="N911" s="19"/>
      <c r="O911" s="19"/>
      <c r="P911" s="19"/>
      <c r="Q911" s="22" t="str">
        <f aca="false">IF($C911="","",IF($P911&lt;&gt;"",$P911,IF(AND(ISNUMBER($K911),ISNUMBER($M911),ISNUMBER($N911)),IF($O911="Lower is worse",IF($K911&lt;=$N911,"Danger",IF($K911&lt;=$M911,"Alert","OK")),IF($K911&gt;=$N911,"Danger",IF($K911&gt;=$M911,"Alert","OK"))),"Not set")))</f>
        <v/>
      </c>
      <c r="R911" s="22" t="str">
        <f aca="false">IF(OR($Q911="",$Q911="Not set"),"",MATCH($Q911,Lists!$F$2:$F$4,0)-1)</f>
        <v/>
      </c>
      <c r="S911" s="6"/>
      <c r="T911" s="6"/>
      <c r="U911" s="22" t="str">
        <f aca="false">IF(OR($Q911="",$Q911="OK",$Q911="Not set",NOT(ISNUMBER($G911))),"",ROUND($G911*IF($Q911="Danger",Lists!$M$15,Lists!$M$16),0))</f>
        <v/>
      </c>
      <c r="V911" s="22" t="str">
        <f aca="false">IF($U911="","",IF(OR($Q911="Danger",$U911&gt;=Lists!$M$10),"P1",IF($U911&gt;=Lists!$M$11,"P2","P3")))</f>
        <v/>
      </c>
      <c r="W911" s="24" t="str">
        <f aca="false">IF(OR($V911="",$B911=""),"",$B911+INDEX(Lists!$N$10:$N$12,MATCH($V911,Lists!$L$10:$L$12,0)))</f>
        <v/>
      </c>
      <c r="X911" s="19"/>
      <c r="Y911" s="19"/>
      <c r="Z911" s="19"/>
      <c r="AA911" s="21"/>
      <c r="AB911" s="19"/>
      <c r="AC911" s="22" t="str">
        <f aca="true">IF(OR($U911="",$B911=""),"",IF($AA911&lt;&gt;"",$AA911-$B911,TODAY()-$B911))</f>
        <v/>
      </c>
      <c r="AD911" s="22" t="str">
        <f aca="true">IF($W911="","",IF($Y911="Closed",IF($AA911="","Closed",IF($AA911&lt;=$W911,"Closed on time","Closed late")),IF(TODAY()&gt;$W911,"Overdue","Within time")))</f>
        <v/>
      </c>
      <c r="AE911" s="6"/>
      <c r="AF911" s="19"/>
      <c r="AG911" s="19"/>
      <c r="AH911" s="19"/>
      <c r="AI911" s="19"/>
      <c r="AJ911" s="19"/>
    </row>
    <row r="912" customFormat="false" ht="15" hidden="false" customHeight="false" outlineLevel="0" collapsed="false">
      <c r="A912" s="22" t="str">
        <f aca="false">IF($C912="","","R"&amp;TEXT(ROW()-4,"00000"))</f>
        <v/>
      </c>
      <c r="B912" s="21"/>
      <c r="C912" s="19"/>
      <c r="D912" s="22" t="str">
        <f aca="false">IF($C912="","",IFERROR(INDEX(Asset_Register!$C$5:$C$1000,MATCH($C912,Asset_Register!$A$5:$A$1000,0)),"Not in register"))</f>
        <v/>
      </c>
      <c r="E912" s="22" t="str">
        <f aca="false">IF($C912="","",IFERROR(INDEX(Asset_Register!$D$5:$D$1000,MATCH($C912,Asset_Register!$A$5:$A$1000,0)),"Not in register"))</f>
        <v/>
      </c>
      <c r="F912" s="22" t="str">
        <f aca="false">IF($C912="","",IFERROR(INDEX(Asset_Register!$R$5:$R$1000,MATCH($C912,Asset_Register!$A$5:$A$1000,0)),"Not in register"))</f>
        <v/>
      </c>
      <c r="G912" s="22" t="str">
        <f aca="false">IF($C912="","",IFERROR(INDEX(Asset_Register!$Q$5:$Q$1000,MATCH($C912,Asset_Register!$A$5:$A$1000,0)),"Not in register"))</f>
        <v/>
      </c>
      <c r="H912" s="19"/>
      <c r="I912" s="19"/>
      <c r="J912" s="6"/>
      <c r="K912" s="19"/>
      <c r="L912" s="19"/>
      <c r="M912" s="19"/>
      <c r="N912" s="19"/>
      <c r="O912" s="19"/>
      <c r="P912" s="19"/>
      <c r="Q912" s="22" t="str">
        <f aca="false">IF($C912="","",IF($P912&lt;&gt;"",$P912,IF(AND(ISNUMBER($K912),ISNUMBER($M912),ISNUMBER($N912)),IF($O912="Lower is worse",IF($K912&lt;=$N912,"Danger",IF($K912&lt;=$M912,"Alert","OK")),IF($K912&gt;=$N912,"Danger",IF($K912&gt;=$M912,"Alert","OK"))),"Not set")))</f>
        <v/>
      </c>
      <c r="R912" s="22" t="str">
        <f aca="false">IF(OR($Q912="",$Q912="Not set"),"",MATCH($Q912,Lists!$F$2:$F$4,0)-1)</f>
        <v/>
      </c>
      <c r="S912" s="6"/>
      <c r="T912" s="6"/>
      <c r="U912" s="22" t="str">
        <f aca="false">IF(OR($Q912="",$Q912="OK",$Q912="Not set",NOT(ISNUMBER($G912))),"",ROUND($G912*IF($Q912="Danger",Lists!$M$15,Lists!$M$16),0))</f>
        <v/>
      </c>
      <c r="V912" s="22" t="str">
        <f aca="false">IF($U912="","",IF(OR($Q912="Danger",$U912&gt;=Lists!$M$10),"P1",IF($U912&gt;=Lists!$M$11,"P2","P3")))</f>
        <v/>
      </c>
      <c r="W912" s="24" t="str">
        <f aca="false">IF(OR($V912="",$B912=""),"",$B912+INDEX(Lists!$N$10:$N$12,MATCH($V912,Lists!$L$10:$L$12,0)))</f>
        <v/>
      </c>
      <c r="X912" s="19"/>
      <c r="Y912" s="19"/>
      <c r="Z912" s="19"/>
      <c r="AA912" s="21"/>
      <c r="AB912" s="19"/>
      <c r="AC912" s="22" t="str">
        <f aca="true">IF(OR($U912="",$B912=""),"",IF($AA912&lt;&gt;"",$AA912-$B912,TODAY()-$B912))</f>
        <v/>
      </c>
      <c r="AD912" s="22" t="str">
        <f aca="true">IF($W912="","",IF($Y912="Closed",IF($AA912="","Closed",IF($AA912&lt;=$W912,"Closed on time","Closed late")),IF(TODAY()&gt;$W912,"Overdue","Within time")))</f>
        <v/>
      </c>
      <c r="AE912" s="6"/>
      <c r="AF912" s="19"/>
      <c r="AG912" s="19"/>
      <c r="AH912" s="19"/>
      <c r="AI912" s="19"/>
      <c r="AJ912" s="19"/>
    </row>
    <row r="913" customFormat="false" ht="15" hidden="false" customHeight="false" outlineLevel="0" collapsed="false">
      <c r="A913" s="22" t="str">
        <f aca="false">IF($C913="","","R"&amp;TEXT(ROW()-4,"00000"))</f>
        <v/>
      </c>
      <c r="B913" s="21"/>
      <c r="C913" s="19"/>
      <c r="D913" s="22" t="str">
        <f aca="false">IF($C913="","",IFERROR(INDEX(Asset_Register!$C$5:$C$1000,MATCH($C913,Asset_Register!$A$5:$A$1000,0)),"Not in register"))</f>
        <v/>
      </c>
      <c r="E913" s="22" t="str">
        <f aca="false">IF($C913="","",IFERROR(INDEX(Asset_Register!$D$5:$D$1000,MATCH($C913,Asset_Register!$A$5:$A$1000,0)),"Not in register"))</f>
        <v/>
      </c>
      <c r="F913" s="22" t="str">
        <f aca="false">IF($C913="","",IFERROR(INDEX(Asset_Register!$R$5:$R$1000,MATCH($C913,Asset_Register!$A$5:$A$1000,0)),"Not in register"))</f>
        <v/>
      </c>
      <c r="G913" s="22" t="str">
        <f aca="false">IF($C913="","",IFERROR(INDEX(Asset_Register!$Q$5:$Q$1000,MATCH($C913,Asset_Register!$A$5:$A$1000,0)),"Not in register"))</f>
        <v/>
      </c>
      <c r="H913" s="19"/>
      <c r="I913" s="19"/>
      <c r="J913" s="6"/>
      <c r="K913" s="19"/>
      <c r="L913" s="19"/>
      <c r="M913" s="19"/>
      <c r="N913" s="19"/>
      <c r="O913" s="19"/>
      <c r="P913" s="19"/>
      <c r="Q913" s="22" t="str">
        <f aca="false">IF($C913="","",IF($P913&lt;&gt;"",$P913,IF(AND(ISNUMBER($K913),ISNUMBER($M913),ISNUMBER($N913)),IF($O913="Lower is worse",IF($K913&lt;=$N913,"Danger",IF($K913&lt;=$M913,"Alert","OK")),IF($K913&gt;=$N913,"Danger",IF($K913&gt;=$M913,"Alert","OK"))),"Not set")))</f>
        <v/>
      </c>
      <c r="R913" s="22" t="str">
        <f aca="false">IF(OR($Q913="",$Q913="Not set"),"",MATCH($Q913,Lists!$F$2:$F$4,0)-1)</f>
        <v/>
      </c>
      <c r="S913" s="6"/>
      <c r="T913" s="6"/>
      <c r="U913" s="22" t="str">
        <f aca="false">IF(OR($Q913="",$Q913="OK",$Q913="Not set",NOT(ISNUMBER($G913))),"",ROUND($G913*IF($Q913="Danger",Lists!$M$15,Lists!$M$16),0))</f>
        <v/>
      </c>
      <c r="V913" s="22" t="str">
        <f aca="false">IF($U913="","",IF(OR($Q913="Danger",$U913&gt;=Lists!$M$10),"P1",IF($U913&gt;=Lists!$M$11,"P2","P3")))</f>
        <v/>
      </c>
      <c r="W913" s="24" t="str">
        <f aca="false">IF(OR($V913="",$B913=""),"",$B913+INDEX(Lists!$N$10:$N$12,MATCH($V913,Lists!$L$10:$L$12,0)))</f>
        <v/>
      </c>
      <c r="X913" s="19"/>
      <c r="Y913" s="19"/>
      <c r="Z913" s="19"/>
      <c r="AA913" s="21"/>
      <c r="AB913" s="19"/>
      <c r="AC913" s="22" t="str">
        <f aca="true">IF(OR($U913="",$B913=""),"",IF($AA913&lt;&gt;"",$AA913-$B913,TODAY()-$B913))</f>
        <v/>
      </c>
      <c r="AD913" s="22" t="str">
        <f aca="true">IF($W913="","",IF($Y913="Closed",IF($AA913="","Closed",IF($AA913&lt;=$W913,"Closed on time","Closed late")),IF(TODAY()&gt;$W913,"Overdue","Within time")))</f>
        <v/>
      </c>
      <c r="AE913" s="6"/>
      <c r="AF913" s="19"/>
      <c r="AG913" s="19"/>
      <c r="AH913" s="19"/>
      <c r="AI913" s="19"/>
      <c r="AJ913" s="19"/>
    </row>
    <row r="914" customFormat="false" ht="15" hidden="false" customHeight="false" outlineLevel="0" collapsed="false">
      <c r="A914" s="22" t="str">
        <f aca="false">IF($C914="","","R"&amp;TEXT(ROW()-4,"00000"))</f>
        <v/>
      </c>
      <c r="B914" s="21"/>
      <c r="C914" s="19"/>
      <c r="D914" s="22" t="str">
        <f aca="false">IF($C914="","",IFERROR(INDEX(Asset_Register!$C$5:$C$1000,MATCH($C914,Asset_Register!$A$5:$A$1000,0)),"Not in register"))</f>
        <v/>
      </c>
      <c r="E914" s="22" t="str">
        <f aca="false">IF($C914="","",IFERROR(INDEX(Asset_Register!$D$5:$D$1000,MATCH($C914,Asset_Register!$A$5:$A$1000,0)),"Not in register"))</f>
        <v/>
      </c>
      <c r="F914" s="22" t="str">
        <f aca="false">IF($C914="","",IFERROR(INDEX(Asset_Register!$R$5:$R$1000,MATCH($C914,Asset_Register!$A$5:$A$1000,0)),"Not in register"))</f>
        <v/>
      </c>
      <c r="G914" s="22" t="str">
        <f aca="false">IF($C914="","",IFERROR(INDEX(Asset_Register!$Q$5:$Q$1000,MATCH($C914,Asset_Register!$A$5:$A$1000,0)),"Not in register"))</f>
        <v/>
      </c>
      <c r="H914" s="19"/>
      <c r="I914" s="19"/>
      <c r="J914" s="6"/>
      <c r="K914" s="19"/>
      <c r="L914" s="19"/>
      <c r="M914" s="19"/>
      <c r="N914" s="19"/>
      <c r="O914" s="19"/>
      <c r="P914" s="19"/>
      <c r="Q914" s="22" t="str">
        <f aca="false">IF($C914="","",IF($P914&lt;&gt;"",$P914,IF(AND(ISNUMBER($K914),ISNUMBER($M914),ISNUMBER($N914)),IF($O914="Lower is worse",IF($K914&lt;=$N914,"Danger",IF($K914&lt;=$M914,"Alert","OK")),IF($K914&gt;=$N914,"Danger",IF($K914&gt;=$M914,"Alert","OK"))),"Not set")))</f>
        <v/>
      </c>
      <c r="R914" s="22" t="str">
        <f aca="false">IF(OR($Q914="",$Q914="Not set"),"",MATCH($Q914,Lists!$F$2:$F$4,0)-1)</f>
        <v/>
      </c>
      <c r="S914" s="6"/>
      <c r="T914" s="6"/>
      <c r="U914" s="22" t="str">
        <f aca="false">IF(OR($Q914="",$Q914="OK",$Q914="Not set",NOT(ISNUMBER($G914))),"",ROUND($G914*IF($Q914="Danger",Lists!$M$15,Lists!$M$16),0))</f>
        <v/>
      </c>
      <c r="V914" s="22" t="str">
        <f aca="false">IF($U914="","",IF(OR($Q914="Danger",$U914&gt;=Lists!$M$10),"P1",IF($U914&gt;=Lists!$M$11,"P2","P3")))</f>
        <v/>
      </c>
      <c r="W914" s="24" t="str">
        <f aca="false">IF(OR($V914="",$B914=""),"",$B914+INDEX(Lists!$N$10:$N$12,MATCH($V914,Lists!$L$10:$L$12,0)))</f>
        <v/>
      </c>
      <c r="X914" s="19"/>
      <c r="Y914" s="19"/>
      <c r="Z914" s="19"/>
      <c r="AA914" s="21"/>
      <c r="AB914" s="19"/>
      <c r="AC914" s="22" t="str">
        <f aca="true">IF(OR($U914="",$B914=""),"",IF($AA914&lt;&gt;"",$AA914-$B914,TODAY()-$B914))</f>
        <v/>
      </c>
      <c r="AD914" s="22" t="str">
        <f aca="true">IF($W914="","",IF($Y914="Closed",IF($AA914="","Closed",IF($AA914&lt;=$W914,"Closed on time","Closed late")),IF(TODAY()&gt;$W914,"Overdue","Within time")))</f>
        <v/>
      </c>
      <c r="AE914" s="6"/>
      <c r="AF914" s="19"/>
      <c r="AG914" s="19"/>
      <c r="AH914" s="19"/>
      <c r="AI914" s="19"/>
      <c r="AJ914" s="19"/>
    </row>
    <row r="915" customFormat="false" ht="15" hidden="false" customHeight="false" outlineLevel="0" collapsed="false">
      <c r="A915" s="22" t="str">
        <f aca="false">IF($C915="","","R"&amp;TEXT(ROW()-4,"00000"))</f>
        <v/>
      </c>
      <c r="B915" s="21"/>
      <c r="C915" s="19"/>
      <c r="D915" s="22" t="str">
        <f aca="false">IF($C915="","",IFERROR(INDEX(Asset_Register!$C$5:$C$1000,MATCH($C915,Asset_Register!$A$5:$A$1000,0)),"Not in register"))</f>
        <v/>
      </c>
      <c r="E915" s="22" t="str">
        <f aca="false">IF($C915="","",IFERROR(INDEX(Asset_Register!$D$5:$D$1000,MATCH($C915,Asset_Register!$A$5:$A$1000,0)),"Not in register"))</f>
        <v/>
      </c>
      <c r="F915" s="22" t="str">
        <f aca="false">IF($C915="","",IFERROR(INDEX(Asset_Register!$R$5:$R$1000,MATCH($C915,Asset_Register!$A$5:$A$1000,0)),"Not in register"))</f>
        <v/>
      </c>
      <c r="G915" s="22" t="str">
        <f aca="false">IF($C915="","",IFERROR(INDEX(Asset_Register!$Q$5:$Q$1000,MATCH($C915,Asset_Register!$A$5:$A$1000,0)),"Not in register"))</f>
        <v/>
      </c>
      <c r="H915" s="19"/>
      <c r="I915" s="19"/>
      <c r="J915" s="6"/>
      <c r="K915" s="19"/>
      <c r="L915" s="19"/>
      <c r="M915" s="19"/>
      <c r="N915" s="19"/>
      <c r="O915" s="19"/>
      <c r="P915" s="19"/>
      <c r="Q915" s="22" t="str">
        <f aca="false">IF($C915="","",IF($P915&lt;&gt;"",$P915,IF(AND(ISNUMBER($K915),ISNUMBER($M915),ISNUMBER($N915)),IF($O915="Lower is worse",IF($K915&lt;=$N915,"Danger",IF($K915&lt;=$M915,"Alert","OK")),IF($K915&gt;=$N915,"Danger",IF($K915&gt;=$M915,"Alert","OK"))),"Not set")))</f>
        <v/>
      </c>
      <c r="R915" s="22" t="str">
        <f aca="false">IF(OR($Q915="",$Q915="Not set"),"",MATCH($Q915,Lists!$F$2:$F$4,0)-1)</f>
        <v/>
      </c>
      <c r="S915" s="6"/>
      <c r="T915" s="6"/>
      <c r="U915" s="22" t="str">
        <f aca="false">IF(OR($Q915="",$Q915="OK",$Q915="Not set",NOT(ISNUMBER($G915))),"",ROUND($G915*IF($Q915="Danger",Lists!$M$15,Lists!$M$16),0))</f>
        <v/>
      </c>
      <c r="V915" s="22" t="str">
        <f aca="false">IF($U915="","",IF(OR($Q915="Danger",$U915&gt;=Lists!$M$10),"P1",IF($U915&gt;=Lists!$M$11,"P2","P3")))</f>
        <v/>
      </c>
      <c r="W915" s="24" t="str">
        <f aca="false">IF(OR($V915="",$B915=""),"",$B915+INDEX(Lists!$N$10:$N$12,MATCH($V915,Lists!$L$10:$L$12,0)))</f>
        <v/>
      </c>
      <c r="X915" s="19"/>
      <c r="Y915" s="19"/>
      <c r="Z915" s="19"/>
      <c r="AA915" s="21"/>
      <c r="AB915" s="19"/>
      <c r="AC915" s="22" t="str">
        <f aca="true">IF(OR($U915="",$B915=""),"",IF($AA915&lt;&gt;"",$AA915-$B915,TODAY()-$B915))</f>
        <v/>
      </c>
      <c r="AD915" s="22" t="str">
        <f aca="true">IF($W915="","",IF($Y915="Closed",IF($AA915="","Closed",IF($AA915&lt;=$W915,"Closed on time","Closed late")),IF(TODAY()&gt;$W915,"Overdue","Within time")))</f>
        <v/>
      </c>
      <c r="AE915" s="6"/>
      <c r="AF915" s="19"/>
      <c r="AG915" s="19"/>
      <c r="AH915" s="19"/>
      <c r="AI915" s="19"/>
      <c r="AJ915" s="19"/>
    </row>
    <row r="916" customFormat="false" ht="15" hidden="false" customHeight="false" outlineLevel="0" collapsed="false">
      <c r="A916" s="22" t="str">
        <f aca="false">IF($C916="","","R"&amp;TEXT(ROW()-4,"00000"))</f>
        <v/>
      </c>
      <c r="B916" s="21"/>
      <c r="C916" s="19"/>
      <c r="D916" s="22" t="str">
        <f aca="false">IF($C916="","",IFERROR(INDEX(Asset_Register!$C$5:$C$1000,MATCH($C916,Asset_Register!$A$5:$A$1000,0)),"Not in register"))</f>
        <v/>
      </c>
      <c r="E916" s="22" t="str">
        <f aca="false">IF($C916="","",IFERROR(INDEX(Asset_Register!$D$5:$D$1000,MATCH($C916,Asset_Register!$A$5:$A$1000,0)),"Not in register"))</f>
        <v/>
      </c>
      <c r="F916" s="22" t="str">
        <f aca="false">IF($C916="","",IFERROR(INDEX(Asset_Register!$R$5:$R$1000,MATCH($C916,Asset_Register!$A$5:$A$1000,0)),"Not in register"))</f>
        <v/>
      </c>
      <c r="G916" s="22" t="str">
        <f aca="false">IF($C916="","",IFERROR(INDEX(Asset_Register!$Q$5:$Q$1000,MATCH($C916,Asset_Register!$A$5:$A$1000,0)),"Not in register"))</f>
        <v/>
      </c>
      <c r="H916" s="19"/>
      <c r="I916" s="19"/>
      <c r="J916" s="6"/>
      <c r="K916" s="19"/>
      <c r="L916" s="19"/>
      <c r="M916" s="19"/>
      <c r="N916" s="19"/>
      <c r="O916" s="19"/>
      <c r="P916" s="19"/>
      <c r="Q916" s="22" t="str">
        <f aca="false">IF($C916="","",IF($P916&lt;&gt;"",$P916,IF(AND(ISNUMBER($K916),ISNUMBER($M916),ISNUMBER($N916)),IF($O916="Lower is worse",IF($K916&lt;=$N916,"Danger",IF($K916&lt;=$M916,"Alert","OK")),IF($K916&gt;=$N916,"Danger",IF($K916&gt;=$M916,"Alert","OK"))),"Not set")))</f>
        <v/>
      </c>
      <c r="R916" s="22" t="str">
        <f aca="false">IF(OR($Q916="",$Q916="Not set"),"",MATCH($Q916,Lists!$F$2:$F$4,0)-1)</f>
        <v/>
      </c>
      <c r="S916" s="6"/>
      <c r="T916" s="6"/>
      <c r="U916" s="22" t="str">
        <f aca="false">IF(OR($Q916="",$Q916="OK",$Q916="Not set",NOT(ISNUMBER($G916))),"",ROUND($G916*IF($Q916="Danger",Lists!$M$15,Lists!$M$16),0))</f>
        <v/>
      </c>
      <c r="V916" s="22" t="str">
        <f aca="false">IF($U916="","",IF(OR($Q916="Danger",$U916&gt;=Lists!$M$10),"P1",IF($U916&gt;=Lists!$M$11,"P2","P3")))</f>
        <v/>
      </c>
      <c r="W916" s="24" t="str">
        <f aca="false">IF(OR($V916="",$B916=""),"",$B916+INDEX(Lists!$N$10:$N$12,MATCH($V916,Lists!$L$10:$L$12,0)))</f>
        <v/>
      </c>
      <c r="X916" s="19"/>
      <c r="Y916" s="19"/>
      <c r="Z916" s="19"/>
      <c r="AA916" s="21"/>
      <c r="AB916" s="19"/>
      <c r="AC916" s="22" t="str">
        <f aca="true">IF(OR($U916="",$B916=""),"",IF($AA916&lt;&gt;"",$AA916-$B916,TODAY()-$B916))</f>
        <v/>
      </c>
      <c r="AD916" s="22" t="str">
        <f aca="true">IF($W916="","",IF($Y916="Closed",IF($AA916="","Closed",IF($AA916&lt;=$W916,"Closed on time","Closed late")),IF(TODAY()&gt;$W916,"Overdue","Within time")))</f>
        <v/>
      </c>
      <c r="AE916" s="6"/>
      <c r="AF916" s="19"/>
      <c r="AG916" s="19"/>
      <c r="AH916" s="19"/>
      <c r="AI916" s="19"/>
      <c r="AJ916" s="19"/>
    </row>
    <row r="917" customFormat="false" ht="15" hidden="false" customHeight="false" outlineLevel="0" collapsed="false">
      <c r="A917" s="22" t="str">
        <f aca="false">IF($C917="","","R"&amp;TEXT(ROW()-4,"00000"))</f>
        <v/>
      </c>
      <c r="B917" s="21"/>
      <c r="C917" s="19"/>
      <c r="D917" s="22" t="str">
        <f aca="false">IF($C917="","",IFERROR(INDEX(Asset_Register!$C$5:$C$1000,MATCH($C917,Asset_Register!$A$5:$A$1000,0)),"Not in register"))</f>
        <v/>
      </c>
      <c r="E917" s="22" t="str">
        <f aca="false">IF($C917="","",IFERROR(INDEX(Asset_Register!$D$5:$D$1000,MATCH($C917,Asset_Register!$A$5:$A$1000,0)),"Not in register"))</f>
        <v/>
      </c>
      <c r="F917" s="22" t="str">
        <f aca="false">IF($C917="","",IFERROR(INDEX(Asset_Register!$R$5:$R$1000,MATCH($C917,Asset_Register!$A$5:$A$1000,0)),"Not in register"))</f>
        <v/>
      </c>
      <c r="G917" s="22" t="str">
        <f aca="false">IF($C917="","",IFERROR(INDEX(Asset_Register!$Q$5:$Q$1000,MATCH($C917,Asset_Register!$A$5:$A$1000,0)),"Not in register"))</f>
        <v/>
      </c>
      <c r="H917" s="19"/>
      <c r="I917" s="19"/>
      <c r="J917" s="6"/>
      <c r="K917" s="19"/>
      <c r="L917" s="19"/>
      <c r="M917" s="19"/>
      <c r="N917" s="19"/>
      <c r="O917" s="19"/>
      <c r="P917" s="19"/>
      <c r="Q917" s="22" t="str">
        <f aca="false">IF($C917="","",IF($P917&lt;&gt;"",$P917,IF(AND(ISNUMBER($K917),ISNUMBER($M917),ISNUMBER($N917)),IF($O917="Lower is worse",IF($K917&lt;=$N917,"Danger",IF($K917&lt;=$M917,"Alert","OK")),IF($K917&gt;=$N917,"Danger",IF($K917&gt;=$M917,"Alert","OK"))),"Not set")))</f>
        <v/>
      </c>
      <c r="R917" s="22" t="str">
        <f aca="false">IF(OR($Q917="",$Q917="Not set"),"",MATCH($Q917,Lists!$F$2:$F$4,0)-1)</f>
        <v/>
      </c>
      <c r="S917" s="6"/>
      <c r="T917" s="6"/>
      <c r="U917" s="22" t="str">
        <f aca="false">IF(OR($Q917="",$Q917="OK",$Q917="Not set",NOT(ISNUMBER($G917))),"",ROUND($G917*IF($Q917="Danger",Lists!$M$15,Lists!$M$16),0))</f>
        <v/>
      </c>
      <c r="V917" s="22" t="str">
        <f aca="false">IF($U917="","",IF(OR($Q917="Danger",$U917&gt;=Lists!$M$10),"P1",IF($U917&gt;=Lists!$M$11,"P2","P3")))</f>
        <v/>
      </c>
      <c r="W917" s="24" t="str">
        <f aca="false">IF(OR($V917="",$B917=""),"",$B917+INDEX(Lists!$N$10:$N$12,MATCH($V917,Lists!$L$10:$L$12,0)))</f>
        <v/>
      </c>
      <c r="X917" s="19"/>
      <c r="Y917" s="19"/>
      <c r="Z917" s="19"/>
      <c r="AA917" s="21"/>
      <c r="AB917" s="19"/>
      <c r="AC917" s="22" t="str">
        <f aca="true">IF(OR($U917="",$B917=""),"",IF($AA917&lt;&gt;"",$AA917-$B917,TODAY()-$B917))</f>
        <v/>
      </c>
      <c r="AD917" s="22" t="str">
        <f aca="true">IF($W917="","",IF($Y917="Closed",IF($AA917="","Closed",IF($AA917&lt;=$W917,"Closed on time","Closed late")),IF(TODAY()&gt;$W917,"Overdue","Within time")))</f>
        <v/>
      </c>
      <c r="AE917" s="6"/>
      <c r="AF917" s="19"/>
      <c r="AG917" s="19"/>
      <c r="AH917" s="19"/>
      <c r="AI917" s="19"/>
      <c r="AJ917" s="19"/>
    </row>
    <row r="918" customFormat="false" ht="15" hidden="false" customHeight="false" outlineLevel="0" collapsed="false">
      <c r="A918" s="22" t="str">
        <f aca="false">IF($C918="","","R"&amp;TEXT(ROW()-4,"00000"))</f>
        <v/>
      </c>
      <c r="B918" s="21"/>
      <c r="C918" s="19"/>
      <c r="D918" s="22" t="str">
        <f aca="false">IF($C918="","",IFERROR(INDEX(Asset_Register!$C$5:$C$1000,MATCH($C918,Asset_Register!$A$5:$A$1000,0)),"Not in register"))</f>
        <v/>
      </c>
      <c r="E918" s="22" t="str">
        <f aca="false">IF($C918="","",IFERROR(INDEX(Asset_Register!$D$5:$D$1000,MATCH($C918,Asset_Register!$A$5:$A$1000,0)),"Not in register"))</f>
        <v/>
      </c>
      <c r="F918" s="22" t="str">
        <f aca="false">IF($C918="","",IFERROR(INDEX(Asset_Register!$R$5:$R$1000,MATCH($C918,Asset_Register!$A$5:$A$1000,0)),"Not in register"))</f>
        <v/>
      </c>
      <c r="G918" s="22" t="str">
        <f aca="false">IF($C918="","",IFERROR(INDEX(Asset_Register!$Q$5:$Q$1000,MATCH($C918,Asset_Register!$A$5:$A$1000,0)),"Not in register"))</f>
        <v/>
      </c>
      <c r="H918" s="19"/>
      <c r="I918" s="19"/>
      <c r="J918" s="6"/>
      <c r="K918" s="19"/>
      <c r="L918" s="19"/>
      <c r="M918" s="19"/>
      <c r="N918" s="19"/>
      <c r="O918" s="19"/>
      <c r="P918" s="19"/>
      <c r="Q918" s="22" t="str">
        <f aca="false">IF($C918="","",IF($P918&lt;&gt;"",$P918,IF(AND(ISNUMBER($K918),ISNUMBER($M918),ISNUMBER($N918)),IF($O918="Lower is worse",IF($K918&lt;=$N918,"Danger",IF($K918&lt;=$M918,"Alert","OK")),IF($K918&gt;=$N918,"Danger",IF($K918&gt;=$M918,"Alert","OK"))),"Not set")))</f>
        <v/>
      </c>
      <c r="R918" s="22" t="str">
        <f aca="false">IF(OR($Q918="",$Q918="Not set"),"",MATCH($Q918,Lists!$F$2:$F$4,0)-1)</f>
        <v/>
      </c>
      <c r="S918" s="6"/>
      <c r="T918" s="6"/>
      <c r="U918" s="22" t="str">
        <f aca="false">IF(OR($Q918="",$Q918="OK",$Q918="Not set",NOT(ISNUMBER($G918))),"",ROUND($G918*IF($Q918="Danger",Lists!$M$15,Lists!$M$16),0))</f>
        <v/>
      </c>
      <c r="V918" s="22" t="str">
        <f aca="false">IF($U918="","",IF(OR($Q918="Danger",$U918&gt;=Lists!$M$10),"P1",IF($U918&gt;=Lists!$M$11,"P2","P3")))</f>
        <v/>
      </c>
      <c r="W918" s="24" t="str">
        <f aca="false">IF(OR($V918="",$B918=""),"",$B918+INDEX(Lists!$N$10:$N$12,MATCH($V918,Lists!$L$10:$L$12,0)))</f>
        <v/>
      </c>
      <c r="X918" s="19"/>
      <c r="Y918" s="19"/>
      <c r="Z918" s="19"/>
      <c r="AA918" s="21"/>
      <c r="AB918" s="19"/>
      <c r="AC918" s="22" t="str">
        <f aca="true">IF(OR($U918="",$B918=""),"",IF($AA918&lt;&gt;"",$AA918-$B918,TODAY()-$B918))</f>
        <v/>
      </c>
      <c r="AD918" s="22" t="str">
        <f aca="true">IF($W918="","",IF($Y918="Closed",IF($AA918="","Closed",IF($AA918&lt;=$W918,"Closed on time","Closed late")),IF(TODAY()&gt;$W918,"Overdue","Within time")))</f>
        <v/>
      </c>
      <c r="AE918" s="6"/>
      <c r="AF918" s="19"/>
      <c r="AG918" s="19"/>
      <c r="AH918" s="19"/>
      <c r="AI918" s="19"/>
      <c r="AJ918" s="19"/>
    </row>
    <row r="919" customFormat="false" ht="15" hidden="false" customHeight="false" outlineLevel="0" collapsed="false">
      <c r="A919" s="22" t="str">
        <f aca="false">IF($C919="","","R"&amp;TEXT(ROW()-4,"00000"))</f>
        <v/>
      </c>
      <c r="B919" s="21"/>
      <c r="C919" s="19"/>
      <c r="D919" s="22" t="str">
        <f aca="false">IF($C919="","",IFERROR(INDEX(Asset_Register!$C$5:$C$1000,MATCH($C919,Asset_Register!$A$5:$A$1000,0)),"Not in register"))</f>
        <v/>
      </c>
      <c r="E919" s="22" t="str">
        <f aca="false">IF($C919="","",IFERROR(INDEX(Asset_Register!$D$5:$D$1000,MATCH($C919,Asset_Register!$A$5:$A$1000,0)),"Not in register"))</f>
        <v/>
      </c>
      <c r="F919" s="22" t="str">
        <f aca="false">IF($C919="","",IFERROR(INDEX(Asset_Register!$R$5:$R$1000,MATCH($C919,Asset_Register!$A$5:$A$1000,0)),"Not in register"))</f>
        <v/>
      </c>
      <c r="G919" s="22" t="str">
        <f aca="false">IF($C919="","",IFERROR(INDEX(Asset_Register!$Q$5:$Q$1000,MATCH($C919,Asset_Register!$A$5:$A$1000,0)),"Not in register"))</f>
        <v/>
      </c>
      <c r="H919" s="19"/>
      <c r="I919" s="19"/>
      <c r="J919" s="6"/>
      <c r="K919" s="19"/>
      <c r="L919" s="19"/>
      <c r="M919" s="19"/>
      <c r="N919" s="19"/>
      <c r="O919" s="19"/>
      <c r="P919" s="19"/>
      <c r="Q919" s="22" t="str">
        <f aca="false">IF($C919="","",IF($P919&lt;&gt;"",$P919,IF(AND(ISNUMBER($K919),ISNUMBER($M919),ISNUMBER($N919)),IF($O919="Lower is worse",IF($K919&lt;=$N919,"Danger",IF($K919&lt;=$M919,"Alert","OK")),IF($K919&gt;=$N919,"Danger",IF($K919&gt;=$M919,"Alert","OK"))),"Not set")))</f>
        <v/>
      </c>
      <c r="R919" s="22" t="str">
        <f aca="false">IF(OR($Q919="",$Q919="Not set"),"",MATCH($Q919,Lists!$F$2:$F$4,0)-1)</f>
        <v/>
      </c>
      <c r="S919" s="6"/>
      <c r="T919" s="6"/>
      <c r="U919" s="22" t="str">
        <f aca="false">IF(OR($Q919="",$Q919="OK",$Q919="Not set",NOT(ISNUMBER($G919))),"",ROUND($G919*IF($Q919="Danger",Lists!$M$15,Lists!$M$16),0))</f>
        <v/>
      </c>
      <c r="V919" s="22" t="str">
        <f aca="false">IF($U919="","",IF(OR($Q919="Danger",$U919&gt;=Lists!$M$10),"P1",IF($U919&gt;=Lists!$M$11,"P2","P3")))</f>
        <v/>
      </c>
      <c r="W919" s="24" t="str">
        <f aca="false">IF(OR($V919="",$B919=""),"",$B919+INDEX(Lists!$N$10:$N$12,MATCH($V919,Lists!$L$10:$L$12,0)))</f>
        <v/>
      </c>
      <c r="X919" s="19"/>
      <c r="Y919" s="19"/>
      <c r="Z919" s="19"/>
      <c r="AA919" s="21"/>
      <c r="AB919" s="19"/>
      <c r="AC919" s="22" t="str">
        <f aca="true">IF(OR($U919="",$B919=""),"",IF($AA919&lt;&gt;"",$AA919-$B919,TODAY()-$B919))</f>
        <v/>
      </c>
      <c r="AD919" s="22" t="str">
        <f aca="true">IF($W919="","",IF($Y919="Closed",IF($AA919="","Closed",IF($AA919&lt;=$W919,"Closed on time","Closed late")),IF(TODAY()&gt;$W919,"Overdue","Within time")))</f>
        <v/>
      </c>
      <c r="AE919" s="6"/>
      <c r="AF919" s="19"/>
      <c r="AG919" s="19"/>
      <c r="AH919" s="19"/>
      <c r="AI919" s="19"/>
      <c r="AJ919" s="19"/>
    </row>
    <row r="920" customFormat="false" ht="15" hidden="false" customHeight="false" outlineLevel="0" collapsed="false">
      <c r="A920" s="22" t="str">
        <f aca="false">IF($C920="","","R"&amp;TEXT(ROW()-4,"00000"))</f>
        <v/>
      </c>
      <c r="B920" s="21"/>
      <c r="C920" s="19"/>
      <c r="D920" s="22" t="str">
        <f aca="false">IF($C920="","",IFERROR(INDEX(Asset_Register!$C$5:$C$1000,MATCH($C920,Asset_Register!$A$5:$A$1000,0)),"Not in register"))</f>
        <v/>
      </c>
      <c r="E920" s="22" t="str">
        <f aca="false">IF($C920="","",IFERROR(INDEX(Asset_Register!$D$5:$D$1000,MATCH($C920,Asset_Register!$A$5:$A$1000,0)),"Not in register"))</f>
        <v/>
      </c>
      <c r="F920" s="22" t="str">
        <f aca="false">IF($C920="","",IFERROR(INDEX(Asset_Register!$R$5:$R$1000,MATCH($C920,Asset_Register!$A$5:$A$1000,0)),"Not in register"))</f>
        <v/>
      </c>
      <c r="G920" s="22" t="str">
        <f aca="false">IF($C920="","",IFERROR(INDEX(Asset_Register!$Q$5:$Q$1000,MATCH($C920,Asset_Register!$A$5:$A$1000,0)),"Not in register"))</f>
        <v/>
      </c>
      <c r="H920" s="19"/>
      <c r="I920" s="19"/>
      <c r="J920" s="6"/>
      <c r="K920" s="19"/>
      <c r="L920" s="19"/>
      <c r="M920" s="19"/>
      <c r="N920" s="19"/>
      <c r="O920" s="19"/>
      <c r="P920" s="19"/>
      <c r="Q920" s="22" t="str">
        <f aca="false">IF($C920="","",IF($P920&lt;&gt;"",$P920,IF(AND(ISNUMBER($K920),ISNUMBER($M920),ISNUMBER($N920)),IF($O920="Lower is worse",IF($K920&lt;=$N920,"Danger",IF($K920&lt;=$M920,"Alert","OK")),IF($K920&gt;=$N920,"Danger",IF($K920&gt;=$M920,"Alert","OK"))),"Not set")))</f>
        <v/>
      </c>
      <c r="R920" s="22" t="str">
        <f aca="false">IF(OR($Q920="",$Q920="Not set"),"",MATCH($Q920,Lists!$F$2:$F$4,0)-1)</f>
        <v/>
      </c>
      <c r="S920" s="6"/>
      <c r="T920" s="6"/>
      <c r="U920" s="22" t="str">
        <f aca="false">IF(OR($Q920="",$Q920="OK",$Q920="Not set",NOT(ISNUMBER($G920))),"",ROUND($G920*IF($Q920="Danger",Lists!$M$15,Lists!$M$16),0))</f>
        <v/>
      </c>
      <c r="V920" s="22" t="str">
        <f aca="false">IF($U920="","",IF(OR($Q920="Danger",$U920&gt;=Lists!$M$10),"P1",IF($U920&gt;=Lists!$M$11,"P2","P3")))</f>
        <v/>
      </c>
      <c r="W920" s="24" t="str">
        <f aca="false">IF(OR($V920="",$B920=""),"",$B920+INDEX(Lists!$N$10:$N$12,MATCH($V920,Lists!$L$10:$L$12,0)))</f>
        <v/>
      </c>
      <c r="X920" s="19"/>
      <c r="Y920" s="19"/>
      <c r="Z920" s="19"/>
      <c r="AA920" s="21"/>
      <c r="AB920" s="19"/>
      <c r="AC920" s="22" t="str">
        <f aca="true">IF(OR($U920="",$B920=""),"",IF($AA920&lt;&gt;"",$AA920-$B920,TODAY()-$B920))</f>
        <v/>
      </c>
      <c r="AD920" s="22" t="str">
        <f aca="true">IF($W920="","",IF($Y920="Closed",IF($AA920="","Closed",IF($AA920&lt;=$W920,"Closed on time","Closed late")),IF(TODAY()&gt;$W920,"Overdue","Within time")))</f>
        <v/>
      </c>
      <c r="AE920" s="6"/>
      <c r="AF920" s="19"/>
      <c r="AG920" s="19"/>
      <c r="AH920" s="19"/>
      <c r="AI920" s="19"/>
      <c r="AJ920" s="19"/>
    </row>
    <row r="921" customFormat="false" ht="15" hidden="false" customHeight="false" outlineLevel="0" collapsed="false">
      <c r="A921" s="22" t="str">
        <f aca="false">IF($C921="","","R"&amp;TEXT(ROW()-4,"00000"))</f>
        <v/>
      </c>
      <c r="B921" s="21"/>
      <c r="C921" s="19"/>
      <c r="D921" s="22" t="str">
        <f aca="false">IF($C921="","",IFERROR(INDEX(Asset_Register!$C$5:$C$1000,MATCH($C921,Asset_Register!$A$5:$A$1000,0)),"Not in register"))</f>
        <v/>
      </c>
      <c r="E921" s="22" t="str">
        <f aca="false">IF($C921="","",IFERROR(INDEX(Asset_Register!$D$5:$D$1000,MATCH($C921,Asset_Register!$A$5:$A$1000,0)),"Not in register"))</f>
        <v/>
      </c>
      <c r="F921" s="22" t="str">
        <f aca="false">IF($C921="","",IFERROR(INDEX(Asset_Register!$R$5:$R$1000,MATCH($C921,Asset_Register!$A$5:$A$1000,0)),"Not in register"))</f>
        <v/>
      </c>
      <c r="G921" s="22" t="str">
        <f aca="false">IF($C921="","",IFERROR(INDEX(Asset_Register!$Q$5:$Q$1000,MATCH($C921,Asset_Register!$A$5:$A$1000,0)),"Not in register"))</f>
        <v/>
      </c>
      <c r="H921" s="19"/>
      <c r="I921" s="19"/>
      <c r="J921" s="6"/>
      <c r="K921" s="19"/>
      <c r="L921" s="19"/>
      <c r="M921" s="19"/>
      <c r="N921" s="19"/>
      <c r="O921" s="19"/>
      <c r="P921" s="19"/>
      <c r="Q921" s="22" t="str">
        <f aca="false">IF($C921="","",IF($P921&lt;&gt;"",$P921,IF(AND(ISNUMBER($K921),ISNUMBER($M921),ISNUMBER($N921)),IF($O921="Lower is worse",IF($K921&lt;=$N921,"Danger",IF($K921&lt;=$M921,"Alert","OK")),IF($K921&gt;=$N921,"Danger",IF($K921&gt;=$M921,"Alert","OK"))),"Not set")))</f>
        <v/>
      </c>
      <c r="R921" s="22" t="str">
        <f aca="false">IF(OR($Q921="",$Q921="Not set"),"",MATCH($Q921,Lists!$F$2:$F$4,0)-1)</f>
        <v/>
      </c>
      <c r="S921" s="6"/>
      <c r="T921" s="6"/>
      <c r="U921" s="22" t="str">
        <f aca="false">IF(OR($Q921="",$Q921="OK",$Q921="Not set",NOT(ISNUMBER($G921))),"",ROUND($G921*IF($Q921="Danger",Lists!$M$15,Lists!$M$16),0))</f>
        <v/>
      </c>
      <c r="V921" s="22" t="str">
        <f aca="false">IF($U921="","",IF(OR($Q921="Danger",$U921&gt;=Lists!$M$10),"P1",IF($U921&gt;=Lists!$M$11,"P2","P3")))</f>
        <v/>
      </c>
      <c r="W921" s="24" t="str">
        <f aca="false">IF(OR($V921="",$B921=""),"",$B921+INDEX(Lists!$N$10:$N$12,MATCH($V921,Lists!$L$10:$L$12,0)))</f>
        <v/>
      </c>
      <c r="X921" s="19"/>
      <c r="Y921" s="19"/>
      <c r="Z921" s="19"/>
      <c r="AA921" s="21"/>
      <c r="AB921" s="19"/>
      <c r="AC921" s="22" t="str">
        <f aca="true">IF(OR($U921="",$B921=""),"",IF($AA921&lt;&gt;"",$AA921-$B921,TODAY()-$B921))</f>
        <v/>
      </c>
      <c r="AD921" s="22" t="str">
        <f aca="true">IF($W921="","",IF($Y921="Closed",IF($AA921="","Closed",IF($AA921&lt;=$W921,"Closed on time","Closed late")),IF(TODAY()&gt;$W921,"Overdue","Within time")))</f>
        <v/>
      </c>
      <c r="AE921" s="6"/>
      <c r="AF921" s="19"/>
      <c r="AG921" s="19"/>
      <c r="AH921" s="19"/>
      <c r="AI921" s="19"/>
      <c r="AJ921" s="19"/>
    </row>
    <row r="922" customFormat="false" ht="15" hidden="false" customHeight="false" outlineLevel="0" collapsed="false">
      <c r="A922" s="22" t="str">
        <f aca="false">IF($C922="","","R"&amp;TEXT(ROW()-4,"00000"))</f>
        <v/>
      </c>
      <c r="B922" s="21"/>
      <c r="C922" s="19"/>
      <c r="D922" s="22" t="str">
        <f aca="false">IF($C922="","",IFERROR(INDEX(Asset_Register!$C$5:$C$1000,MATCH($C922,Asset_Register!$A$5:$A$1000,0)),"Not in register"))</f>
        <v/>
      </c>
      <c r="E922" s="22" t="str">
        <f aca="false">IF($C922="","",IFERROR(INDEX(Asset_Register!$D$5:$D$1000,MATCH($C922,Asset_Register!$A$5:$A$1000,0)),"Not in register"))</f>
        <v/>
      </c>
      <c r="F922" s="22" t="str">
        <f aca="false">IF($C922="","",IFERROR(INDEX(Asset_Register!$R$5:$R$1000,MATCH($C922,Asset_Register!$A$5:$A$1000,0)),"Not in register"))</f>
        <v/>
      </c>
      <c r="G922" s="22" t="str">
        <f aca="false">IF($C922="","",IFERROR(INDEX(Asset_Register!$Q$5:$Q$1000,MATCH($C922,Asset_Register!$A$5:$A$1000,0)),"Not in register"))</f>
        <v/>
      </c>
      <c r="H922" s="19"/>
      <c r="I922" s="19"/>
      <c r="J922" s="6"/>
      <c r="K922" s="19"/>
      <c r="L922" s="19"/>
      <c r="M922" s="19"/>
      <c r="N922" s="19"/>
      <c r="O922" s="19"/>
      <c r="P922" s="19"/>
      <c r="Q922" s="22" t="str">
        <f aca="false">IF($C922="","",IF($P922&lt;&gt;"",$P922,IF(AND(ISNUMBER($K922),ISNUMBER($M922),ISNUMBER($N922)),IF($O922="Lower is worse",IF($K922&lt;=$N922,"Danger",IF($K922&lt;=$M922,"Alert","OK")),IF($K922&gt;=$N922,"Danger",IF($K922&gt;=$M922,"Alert","OK"))),"Not set")))</f>
        <v/>
      </c>
      <c r="R922" s="22" t="str">
        <f aca="false">IF(OR($Q922="",$Q922="Not set"),"",MATCH($Q922,Lists!$F$2:$F$4,0)-1)</f>
        <v/>
      </c>
      <c r="S922" s="6"/>
      <c r="T922" s="6"/>
      <c r="U922" s="22" t="str">
        <f aca="false">IF(OR($Q922="",$Q922="OK",$Q922="Not set",NOT(ISNUMBER($G922))),"",ROUND($G922*IF($Q922="Danger",Lists!$M$15,Lists!$M$16),0))</f>
        <v/>
      </c>
      <c r="V922" s="22" t="str">
        <f aca="false">IF($U922="","",IF(OR($Q922="Danger",$U922&gt;=Lists!$M$10),"P1",IF($U922&gt;=Lists!$M$11,"P2","P3")))</f>
        <v/>
      </c>
      <c r="W922" s="24" t="str">
        <f aca="false">IF(OR($V922="",$B922=""),"",$B922+INDEX(Lists!$N$10:$N$12,MATCH($V922,Lists!$L$10:$L$12,0)))</f>
        <v/>
      </c>
      <c r="X922" s="19"/>
      <c r="Y922" s="19"/>
      <c r="Z922" s="19"/>
      <c r="AA922" s="21"/>
      <c r="AB922" s="19"/>
      <c r="AC922" s="22" t="str">
        <f aca="true">IF(OR($U922="",$B922=""),"",IF($AA922&lt;&gt;"",$AA922-$B922,TODAY()-$B922))</f>
        <v/>
      </c>
      <c r="AD922" s="22" t="str">
        <f aca="true">IF($W922="","",IF($Y922="Closed",IF($AA922="","Closed",IF($AA922&lt;=$W922,"Closed on time","Closed late")),IF(TODAY()&gt;$W922,"Overdue","Within time")))</f>
        <v/>
      </c>
      <c r="AE922" s="6"/>
      <c r="AF922" s="19"/>
      <c r="AG922" s="19"/>
      <c r="AH922" s="19"/>
      <c r="AI922" s="19"/>
      <c r="AJ922" s="19"/>
    </row>
    <row r="923" customFormat="false" ht="15" hidden="false" customHeight="false" outlineLevel="0" collapsed="false">
      <c r="A923" s="22" t="str">
        <f aca="false">IF($C923="","","R"&amp;TEXT(ROW()-4,"00000"))</f>
        <v/>
      </c>
      <c r="B923" s="21"/>
      <c r="C923" s="19"/>
      <c r="D923" s="22" t="str">
        <f aca="false">IF($C923="","",IFERROR(INDEX(Asset_Register!$C$5:$C$1000,MATCH($C923,Asset_Register!$A$5:$A$1000,0)),"Not in register"))</f>
        <v/>
      </c>
      <c r="E923" s="22" t="str">
        <f aca="false">IF($C923="","",IFERROR(INDEX(Asset_Register!$D$5:$D$1000,MATCH($C923,Asset_Register!$A$5:$A$1000,0)),"Not in register"))</f>
        <v/>
      </c>
      <c r="F923" s="22" t="str">
        <f aca="false">IF($C923="","",IFERROR(INDEX(Asset_Register!$R$5:$R$1000,MATCH($C923,Asset_Register!$A$5:$A$1000,0)),"Not in register"))</f>
        <v/>
      </c>
      <c r="G923" s="22" t="str">
        <f aca="false">IF($C923="","",IFERROR(INDEX(Asset_Register!$Q$5:$Q$1000,MATCH($C923,Asset_Register!$A$5:$A$1000,0)),"Not in register"))</f>
        <v/>
      </c>
      <c r="H923" s="19"/>
      <c r="I923" s="19"/>
      <c r="J923" s="6"/>
      <c r="K923" s="19"/>
      <c r="L923" s="19"/>
      <c r="M923" s="19"/>
      <c r="N923" s="19"/>
      <c r="O923" s="19"/>
      <c r="P923" s="19"/>
      <c r="Q923" s="22" t="str">
        <f aca="false">IF($C923="","",IF($P923&lt;&gt;"",$P923,IF(AND(ISNUMBER($K923),ISNUMBER($M923),ISNUMBER($N923)),IF($O923="Lower is worse",IF($K923&lt;=$N923,"Danger",IF($K923&lt;=$M923,"Alert","OK")),IF($K923&gt;=$N923,"Danger",IF($K923&gt;=$M923,"Alert","OK"))),"Not set")))</f>
        <v/>
      </c>
      <c r="R923" s="22" t="str">
        <f aca="false">IF(OR($Q923="",$Q923="Not set"),"",MATCH($Q923,Lists!$F$2:$F$4,0)-1)</f>
        <v/>
      </c>
      <c r="S923" s="6"/>
      <c r="T923" s="6"/>
      <c r="U923" s="22" t="str">
        <f aca="false">IF(OR($Q923="",$Q923="OK",$Q923="Not set",NOT(ISNUMBER($G923))),"",ROUND($G923*IF($Q923="Danger",Lists!$M$15,Lists!$M$16),0))</f>
        <v/>
      </c>
      <c r="V923" s="22" t="str">
        <f aca="false">IF($U923="","",IF(OR($Q923="Danger",$U923&gt;=Lists!$M$10),"P1",IF($U923&gt;=Lists!$M$11,"P2","P3")))</f>
        <v/>
      </c>
      <c r="W923" s="24" t="str">
        <f aca="false">IF(OR($V923="",$B923=""),"",$B923+INDEX(Lists!$N$10:$N$12,MATCH($V923,Lists!$L$10:$L$12,0)))</f>
        <v/>
      </c>
      <c r="X923" s="19"/>
      <c r="Y923" s="19"/>
      <c r="Z923" s="19"/>
      <c r="AA923" s="21"/>
      <c r="AB923" s="19"/>
      <c r="AC923" s="22" t="str">
        <f aca="true">IF(OR($U923="",$B923=""),"",IF($AA923&lt;&gt;"",$AA923-$B923,TODAY()-$B923))</f>
        <v/>
      </c>
      <c r="AD923" s="22" t="str">
        <f aca="true">IF($W923="","",IF($Y923="Closed",IF($AA923="","Closed",IF($AA923&lt;=$W923,"Closed on time","Closed late")),IF(TODAY()&gt;$W923,"Overdue","Within time")))</f>
        <v/>
      </c>
      <c r="AE923" s="6"/>
      <c r="AF923" s="19"/>
      <c r="AG923" s="19"/>
      <c r="AH923" s="19"/>
      <c r="AI923" s="19"/>
      <c r="AJ923" s="19"/>
    </row>
    <row r="924" customFormat="false" ht="15" hidden="false" customHeight="false" outlineLevel="0" collapsed="false">
      <c r="A924" s="22" t="str">
        <f aca="false">IF($C924="","","R"&amp;TEXT(ROW()-4,"00000"))</f>
        <v/>
      </c>
      <c r="B924" s="21"/>
      <c r="C924" s="19"/>
      <c r="D924" s="22" t="str">
        <f aca="false">IF($C924="","",IFERROR(INDEX(Asset_Register!$C$5:$C$1000,MATCH($C924,Asset_Register!$A$5:$A$1000,0)),"Not in register"))</f>
        <v/>
      </c>
      <c r="E924" s="22" t="str">
        <f aca="false">IF($C924="","",IFERROR(INDEX(Asset_Register!$D$5:$D$1000,MATCH($C924,Asset_Register!$A$5:$A$1000,0)),"Not in register"))</f>
        <v/>
      </c>
      <c r="F924" s="22" t="str">
        <f aca="false">IF($C924="","",IFERROR(INDEX(Asset_Register!$R$5:$R$1000,MATCH($C924,Asset_Register!$A$5:$A$1000,0)),"Not in register"))</f>
        <v/>
      </c>
      <c r="G924" s="22" t="str">
        <f aca="false">IF($C924="","",IFERROR(INDEX(Asset_Register!$Q$5:$Q$1000,MATCH($C924,Asset_Register!$A$5:$A$1000,0)),"Not in register"))</f>
        <v/>
      </c>
      <c r="H924" s="19"/>
      <c r="I924" s="19"/>
      <c r="J924" s="6"/>
      <c r="K924" s="19"/>
      <c r="L924" s="19"/>
      <c r="M924" s="19"/>
      <c r="N924" s="19"/>
      <c r="O924" s="19"/>
      <c r="P924" s="19"/>
      <c r="Q924" s="22" t="str">
        <f aca="false">IF($C924="","",IF($P924&lt;&gt;"",$P924,IF(AND(ISNUMBER($K924),ISNUMBER($M924),ISNUMBER($N924)),IF($O924="Lower is worse",IF($K924&lt;=$N924,"Danger",IF($K924&lt;=$M924,"Alert","OK")),IF($K924&gt;=$N924,"Danger",IF($K924&gt;=$M924,"Alert","OK"))),"Not set")))</f>
        <v/>
      </c>
      <c r="R924" s="22" t="str">
        <f aca="false">IF(OR($Q924="",$Q924="Not set"),"",MATCH($Q924,Lists!$F$2:$F$4,0)-1)</f>
        <v/>
      </c>
      <c r="S924" s="6"/>
      <c r="T924" s="6"/>
      <c r="U924" s="22" t="str">
        <f aca="false">IF(OR($Q924="",$Q924="OK",$Q924="Not set",NOT(ISNUMBER($G924))),"",ROUND($G924*IF($Q924="Danger",Lists!$M$15,Lists!$M$16),0))</f>
        <v/>
      </c>
      <c r="V924" s="22" t="str">
        <f aca="false">IF($U924="","",IF(OR($Q924="Danger",$U924&gt;=Lists!$M$10),"P1",IF($U924&gt;=Lists!$M$11,"P2","P3")))</f>
        <v/>
      </c>
      <c r="W924" s="24" t="str">
        <f aca="false">IF(OR($V924="",$B924=""),"",$B924+INDEX(Lists!$N$10:$N$12,MATCH($V924,Lists!$L$10:$L$12,0)))</f>
        <v/>
      </c>
      <c r="X924" s="19"/>
      <c r="Y924" s="19"/>
      <c r="Z924" s="19"/>
      <c r="AA924" s="21"/>
      <c r="AB924" s="19"/>
      <c r="AC924" s="22" t="str">
        <f aca="true">IF(OR($U924="",$B924=""),"",IF($AA924&lt;&gt;"",$AA924-$B924,TODAY()-$B924))</f>
        <v/>
      </c>
      <c r="AD924" s="22" t="str">
        <f aca="true">IF($W924="","",IF($Y924="Closed",IF($AA924="","Closed",IF($AA924&lt;=$W924,"Closed on time","Closed late")),IF(TODAY()&gt;$W924,"Overdue","Within time")))</f>
        <v/>
      </c>
      <c r="AE924" s="6"/>
      <c r="AF924" s="19"/>
      <c r="AG924" s="19"/>
      <c r="AH924" s="19"/>
      <c r="AI924" s="19"/>
      <c r="AJ924" s="19"/>
    </row>
    <row r="925" customFormat="false" ht="15" hidden="false" customHeight="false" outlineLevel="0" collapsed="false">
      <c r="A925" s="22" t="str">
        <f aca="false">IF($C925="","","R"&amp;TEXT(ROW()-4,"00000"))</f>
        <v/>
      </c>
      <c r="B925" s="21"/>
      <c r="C925" s="19"/>
      <c r="D925" s="22" t="str">
        <f aca="false">IF($C925="","",IFERROR(INDEX(Asset_Register!$C$5:$C$1000,MATCH($C925,Asset_Register!$A$5:$A$1000,0)),"Not in register"))</f>
        <v/>
      </c>
      <c r="E925" s="22" t="str">
        <f aca="false">IF($C925="","",IFERROR(INDEX(Asset_Register!$D$5:$D$1000,MATCH($C925,Asset_Register!$A$5:$A$1000,0)),"Not in register"))</f>
        <v/>
      </c>
      <c r="F925" s="22" t="str">
        <f aca="false">IF($C925="","",IFERROR(INDEX(Asset_Register!$R$5:$R$1000,MATCH($C925,Asset_Register!$A$5:$A$1000,0)),"Not in register"))</f>
        <v/>
      </c>
      <c r="G925" s="22" t="str">
        <f aca="false">IF($C925="","",IFERROR(INDEX(Asset_Register!$Q$5:$Q$1000,MATCH($C925,Asset_Register!$A$5:$A$1000,0)),"Not in register"))</f>
        <v/>
      </c>
      <c r="H925" s="19"/>
      <c r="I925" s="19"/>
      <c r="J925" s="6"/>
      <c r="K925" s="19"/>
      <c r="L925" s="19"/>
      <c r="M925" s="19"/>
      <c r="N925" s="19"/>
      <c r="O925" s="19"/>
      <c r="P925" s="19"/>
      <c r="Q925" s="22" t="str">
        <f aca="false">IF($C925="","",IF($P925&lt;&gt;"",$P925,IF(AND(ISNUMBER($K925),ISNUMBER($M925),ISNUMBER($N925)),IF($O925="Lower is worse",IF($K925&lt;=$N925,"Danger",IF($K925&lt;=$M925,"Alert","OK")),IF($K925&gt;=$N925,"Danger",IF($K925&gt;=$M925,"Alert","OK"))),"Not set")))</f>
        <v/>
      </c>
      <c r="R925" s="22" t="str">
        <f aca="false">IF(OR($Q925="",$Q925="Not set"),"",MATCH($Q925,Lists!$F$2:$F$4,0)-1)</f>
        <v/>
      </c>
      <c r="S925" s="6"/>
      <c r="T925" s="6"/>
      <c r="U925" s="22" t="str">
        <f aca="false">IF(OR($Q925="",$Q925="OK",$Q925="Not set",NOT(ISNUMBER($G925))),"",ROUND($G925*IF($Q925="Danger",Lists!$M$15,Lists!$M$16),0))</f>
        <v/>
      </c>
      <c r="V925" s="22" t="str">
        <f aca="false">IF($U925="","",IF(OR($Q925="Danger",$U925&gt;=Lists!$M$10),"P1",IF($U925&gt;=Lists!$M$11,"P2","P3")))</f>
        <v/>
      </c>
      <c r="W925" s="24" t="str">
        <f aca="false">IF(OR($V925="",$B925=""),"",$B925+INDEX(Lists!$N$10:$N$12,MATCH($V925,Lists!$L$10:$L$12,0)))</f>
        <v/>
      </c>
      <c r="X925" s="19"/>
      <c r="Y925" s="19"/>
      <c r="Z925" s="19"/>
      <c r="AA925" s="21"/>
      <c r="AB925" s="19"/>
      <c r="AC925" s="22" t="str">
        <f aca="true">IF(OR($U925="",$B925=""),"",IF($AA925&lt;&gt;"",$AA925-$B925,TODAY()-$B925))</f>
        <v/>
      </c>
      <c r="AD925" s="22" t="str">
        <f aca="true">IF($W925="","",IF($Y925="Closed",IF($AA925="","Closed",IF($AA925&lt;=$W925,"Closed on time","Closed late")),IF(TODAY()&gt;$W925,"Overdue","Within time")))</f>
        <v/>
      </c>
      <c r="AE925" s="6"/>
      <c r="AF925" s="19"/>
      <c r="AG925" s="19"/>
      <c r="AH925" s="19"/>
      <c r="AI925" s="19"/>
      <c r="AJ925" s="19"/>
    </row>
    <row r="926" customFormat="false" ht="15" hidden="false" customHeight="false" outlineLevel="0" collapsed="false">
      <c r="A926" s="22" t="str">
        <f aca="false">IF($C926="","","R"&amp;TEXT(ROW()-4,"00000"))</f>
        <v/>
      </c>
      <c r="B926" s="21"/>
      <c r="C926" s="19"/>
      <c r="D926" s="22" t="str">
        <f aca="false">IF($C926="","",IFERROR(INDEX(Asset_Register!$C$5:$C$1000,MATCH($C926,Asset_Register!$A$5:$A$1000,0)),"Not in register"))</f>
        <v/>
      </c>
      <c r="E926" s="22" t="str">
        <f aca="false">IF($C926="","",IFERROR(INDEX(Asset_Register!$D$5:$D$1000,MATCH($C926,Asset_Register!$A$5:$A$1000,0)),"Not in register"))</f>
        <v/>
      </c>
      <c r="F926" s="22" t="str">
        <f aca="false">IF($C926="","",IFERROR(INDEX(Asset_Register!$R$5:$R$1000,MATCH($C926,Asset_Register!$A$5:$A$1000,0)),"Not in register"))</f>
        <v/>
      </c>
      <c r="G926" s="22" t="str">
        <f aca="false">IF($C926="","",IFERROR(INDEX(Asset_Register!$Q$5:$Q$1000,MATCH($C926,Asset_Register!$A$5:$A$1000,0)),"Not in register"))</f>
        <v/>
      </c>
      <c r="H926" s="19"/>
      <c r="I926" s="19"/>
      <c r="J926" s="6"/>
      <c r="K926" s="19"/>
      <c r="L926" s="19"/>
      <c r="M926" s="19"/>
      <c r="N926" s="19"/>
      <c r="O926" s="19"/>
      <c r="P926" s="19"/>
      <c r="Q926" s="22" t="str">
        <f aca="false">IF($C926="","",IF($P926&lt;&gt;"",$P926,IF(AND(ISNUMBER($K926),ISNUMBER($M926),ISNUMBER($N926)),IF($O926="Lower is worse",IF($K926&lt;=$N926,"Danger",IF($K926&lt;=$M926,"Alert","OK")),IF($K926&gt;=$N926,"Danger",IF($K926&gt;=$M926,"Alert","OK"))),"Not set")))</f>
        <v/>
      </c>
      <c r="R926" s="22" t="str">
        <f aca="false">IF(OR($Q926="",$Q926="Not set"),"",MATCH($Q926,Lists!$F$2:$F$4,0)-1)</f>
        <v/>
      </c>
      <c r="S926" s="6"/>
      <c r="T926" s="6"/>
      <c r="U926" s="22" t="str">
        <f aca="false">IF(OR($Q926="",$Q926="OK",$Q926="Not set",NOT(ISNUMBER($G926))),"",ROUND($G926*IF($Q926="Danger",Lists!$M$15,Lists!$M$16),0))</f>
        <v/>
      </c>
      <c r="V926" s="22" t="str">
        <f aca="false">IF($U926="","",IF(OR($Q926="Danger",$U926&gt;=Lists!$M$10),"P1",IF($U926&gt;=Lists!$M$11,"P2","P3")))</f>
        <v/>
      </c>
      <c r="W926" s="24" t="str">
        <f aca="false">IF(OR($V926="",$B926=""),"",$B926+INDEX(Lists!$N$10:$N$12,MATCH($V926,Lists!$L$10:$L$12,0)))</f>
        <v/>
      </c>
      <c r="X926" s="19"/>
      <c r="Y926" s="19"/>
      <c r="Z926" s="19"/>
      <c r="AA926" s="21"/>
      <c r="AB926" s="19"/>
      <c r="AC926" s="22" t="str">
        <f aca="true">IF(OR($U926="",$B926=""),"",IF($AA926&lt;&gt;"",$AA926-$B926,TODAY()-$B926))</f>
        <v/>
      </c>
      <c r="AD926" s="22" t="str">
        <f aca="true">IF($W926="","",IF($Y926="Closed",IF($AA926="","Closed",IF($AA926&lt;=$W926,"Closed on time","Closed late")),IF(TODAY()&gt;$W926,"Overdue","Within time")))</f>
        <v/>
      </c>
      <c r="AE926" s="6"/>
      <c r="AF926" s="19"/>
      <c r="AG926" s="19"/>
      <c r="AH926" s="19"/>
      <c r="AI926" s="19"/>
      <c r="AJ926" s="19"/>
    </row>
    <row r="927" customFormat="false" ht="15" hidden="false" customHeight="false" outlineLevel="0" collapsed="false">
      <c r="A927" s="22" t="str">
        <f aca="false">IF($C927="","","R"&amp;TEXT(ROW()-4,"00000"))</f>
        <v/>
      </c>
      <c r="B927" s="21"/>
      <c r="C927" s="19"/>
      <c r="D927" s="22" t="str">
        <f aca="false">IF($C927="","",IFERROR(INDEX(Asset_Register!$C$5:$C$1000,MATCH($C927,Asset_Register!$A$5:$A$1000,0)),"Not in register"))</f>
        <v/>
      </c>
      <c r="E927" s="22" t="str">
        <f aca="false">IF($C927="","",IFERROR(INDEX(Asset_Register!$D$5:$D$1000,MATCH($C927,Asset_Register!$A$5:$A$1000,0)),"Not in register"))</f>
        <v/>
      </c>
      <c r="F927" s="22" t="str">
        <f aca="false">IF($C927="","",IFERROR(INDEX(Asset_Register!$R$5:$R$1000,MATCH($C927,Asset_Register!$A$5:$A$1000,0)),"Not in register"))</f>
        <v/>
      </c>
      <c r="G927" s="22" t="str">
        <f aca="false">IF($C927="","",IFERROR(INDEX(Asset_Register!$Q$5:$Q$1000,MATCH($C927,Asset_Register!$A$5:$A$1000,0)),"Not in register"))</f>
        <v/>
      </c>
      <c r="H927" s="19"/>
      <c r="I927" s="19"/>
      <c r="J927" s="6"/>
      <c r="K927" s="19"/>
      <c r="L927" s="19"/>
      <c r="M927" s="19"/>
      <c r="N927" s="19"/>
      <c r="O927" s="19"/>
      <c r="P927" s="19"/>
      <c r="Q927" s="22" t="str">
        <f aca="false">IF($C927="","",IF($P927&lt;&gt;"",$P927,IF(AND(ISNUMBER($K927),ISNUMBER($M927),ISNUMBER($N927)),IF($O927="Lower is worse",IF($K927&lt;=$N927,"Danger",IF($K927&lt;=$M927,"Alert","OK")),IF($K927&gt;=$N927,"Danger",IF($K927&gt;=$M927,"Alert","OK"))),"Not set")))</f>
        <v/>
      </c>
      <c r="R927" s="22" t="str">
        <f aca="false">IF(OR($Q927="",$Q927="Not set"),"",MATCH($Q927,Lists!$F$2:$F$4,0)-1)</f>
        <v/>
      </c>
      <c r="S927" s="6"/>
      <c r="T927" s="6"/>
      <c r="U927" s="22" t="str">
        <f aca="false">IF(OR($Q927="",$Q927="OK",$Q927="Not set",NOT(ISNUMBER($G927))),"",ROUND($G927*IF($Q927="Danger",Lists!$M$15,Lists!$M$16),0))</f>
        <v/>
      </c>
      <c r="V927" s="22" t="str">
        <f aca="false">IF($U927="","",IF(OR($Q927="Danger",$U927&gt;=Lists!$M$10),"P1",IF($U927&gt;=Lists!$M$11,"P2","P3")))</f>
        <v/>
      </c>
      <c r="W927" s="24" t="str">
        <f aca="false">IF(OR($V927="",$B927=""),"",$B927+INDEX(Lists!$N$10:$N$12,MATCH($V927,Lists!$L$10:$L$12,0)))</f>
        <v/>
      </c>
      <c r="X927" s="19"/>
      <c r="Y927" s="19"/>
      <c r="Z927" s="19"/>
      <c r="AA927" s="21"/>
      <c r="AB927" s="19"/>
      <c r="AC927" s="22" t="str">
        <f aca="true">IF(OR($U927="",$B927=""),"",IF($AA927&lt;&gt;"",$AA927-$B927,TODAY()-$B927))</f>
        <v/>
      </c>
      <c r="AD927" s="22" t="str">
        <f aca="true">IF($W927="","",IF($Y927="Closed",IF($AA927="","Closed",IF($AA927&lt;=$W927,"Closed on time","Closed late")),IF(TODAY()&gt;$W927,"Overdue","Within time")))</f>
        <v/>
      </c>
      <c r="AE927" s="6"/>
      <c r="AF927" s="19"/>
      <c r="AG927" s="19"/>
      <c r="AH927" s="19"/>
      <c r="AI927" s="19"/>
      <c r="AJ927" s="19"/>
    </row>
    <row r="928" customFormat="false" ht="15" hidden="false" customHeight="false" outlineLevel="0" collapsed="false">
      <c r="A928" s="22" t="str">
        <f aca="false">IF($C928="","","R"&amp;TEXT(ROW()-4,"00000"))</f>
        <v/>
      </c>
      <c r="B928" s="21"/>
      <c r="C928" s="19"/>
      <c r="D928" s="22" t="str">
        <f aca="false">IF($C928="","",IFERROR(INDEX(Asset_Register!$C$5:$C$1000,MATCH($C928,Asset_Register!$A$5:$A$1000,0)),"Not in register"))</f>
        <v/>
      </c>
      <c r="E928" s="22" t="str">
        <f aca="false">IF($C928="","",IFERROR(INDEX(Asset_Register!$D$5:$D$1000,MATCH($C928,Asset_Register!$A$5:$A$1000,0)),"Not in register"))</f>
        <v/>
      </c>
      <c r="F928" s="22" t="str">
        <f aca="false">IF($C928="","",IFERROR(INDEX(Asset_Register!$R$5:$R$1000,MATCH($C928,Asset_Register!$A$5:$A$1000,0)),"Not in register"))</f>
        <v/>
      </c>
      <c r="G928" s="22" t="str">
        <f aca="false">IF($C928="","",IFERROR(INDEX(Asset_Register!$Q$5:$Q$1000,MATCH($C928,Asset_Register!$A$5:$A$1000,0)),"Not in register"))</f>
        <v/>
      </c>
      <c r="H928" s="19"/>
      <c r="I928" s="19"/>
      <c r="J928" s="6"/>
      <c r="K928" s="19"/>
      <c r="L928" s="19"/>
      <c r="M928" s="19"/>
      <c r="N928" s="19"/>
      <c r="O928" s="19"/>
      <c r="P928" s="19"/>
      <c r="Q928" s="22" t="str">
        <f aca="false">IF($C928="","",IF($P928&lt;&gt;"",$P928,IF(AND(ISNUMBER($K928),ISNUMBER($M928),ISNUMBER($N928)),IF($O928="Lower is worse",IF($K928&lt;=$N928,"Danger",IF($K928&lt;=$M928,"Alert","OK")),IF($K928&gt;=$N928,"Danger",IF($K928&gt;=$M928,"Alert","OK"))),"Not set")))</f>
        <v/>
      </c>
      <c r="R928" s="22" t="str">
        <f aca="false">IF(OR($Q928="",$Q928="Not set"),"",MATCH($Q928,Lists!$F$2:$F$4,0)-1)</f>
        <v/>
      </c>
      <c r="S928" s="6"/>
      <c r="T928" s="6"/>
      <c r="U928" s="22" t="str">
        <f aca="false">IF(OR($Q928="",$Q928="OK",$Q928="Not set",NOT(ISNUMBER($G928))),"",ROUND($G928*IF($Q928="Danger",Lists!$M$15,Lists!$M$16),0))</f>
        <v/>
      </c>
      <c r="V928" s="22" t="str">
        <f aca="false">IF($U928="","",IF(OR($Q928="Danger",$U928&gt;=Lists!$M$10),"P1",IF($U928&gt;=Lists!$M$11,"P2","P3")))</f>
        <v/>
      </c>
      <c r="W928" s="24" t="str">
        <f aca="false">IF(OR($V928="",$B928=""),"",$B928+INDEX(Lists!$N$10:$N$12,MATCH($V928,Lists!$L$10:$L$12,0)))</f>
        <v/>
      </c>
      <c r="X928" s="19"/>
      <c r="Y928" s="19"/>
      <c r="Z928" s="19"/>
      <c r="AA928" s="21"/>
      <c r="AB928" s="19"/>
      <c r="AC928" s="22" t="str">
        <f aca="true">IF(OR($U928="",$B928=""),"",IF($AA928&lt;&gt;"",$AA928-$B928,TODAY()-$B928))</f>
        <v/>
      </c>
      <c r="AD928" s="22" t="str">
        <f aca="true">IF($W928="","",IF($Y928="Closed",IF($AA928="","Closed",IF($AA928&lt;=$W928,"Closed on time","Closed late")),IF(TODAY()&gt;$W928,"Overdue","Within time")))</f>
        <v/>
      </c>
      <c r="AE928" s="6"/>
      <c r="AF928" s="19"/>
      <c r="AG928" s="19"/>
      <c r="AH928" s="19"/>
      <c r="AI928" s="19"/>
      <c r="AJ928" s="19"/>
    </row>
    <row r="929" customFormat="false" ht="15" hidden="false" customHeight="false" outlineLevel="0" collapsed="false">
      <c r="A929" s="22" t="str">
        <f aca="false">IF($C929="","","R"&amp;TEXT(ROW()-4,"00000"))</f>
        <v/>
      </c>
      <c r="B929" s="21"/>
      <c r="C929" s="19"/>
      <c r="D929" s="22" t="str">
        <f aca="false">IF($C929="","",IFERROR(INDEX(Asset_Register!$C$5:$C$1000,MATCH($C929,Asset_Register!$A$5:$A$1000,0)),"Not in register"))</f>
        <v/>
      </c>
      <c r="E929" s="22" t="str">
        <f aca="false">IF($C929="","",IFERROR(INDEX(Asset_Register!$D$5:$D$1000,MATCH($C929,Asset_Register!$A$5:$A$1000,0)),"Not in register"))</f>
        <v/>
      </c>
      <c r="F929" s="22" t="str">
        <f aca="false">IF($C929="","",IFERROR(INDEX(Asset_Register!$R$5:$R$1000,MATCH($C929,Asset_Register!$A$5:$A$1000,0)),"Not in register"))</f>
        <v/>
      </c>
      <c r="G929" s="22" t="str">
        <f aca="false">IF($C929="","",IFERROR(INDEX(Asset_Register!$Q$5:$Q$1000,MATCH($C929,Asset_Register!$A$5:$A$1000,0)),"Not in register"))</f>
        <v/>
      </c>
      <c r="H929" s="19"/>
      <c r="I929" s="19"/>
      <c r="J929" s="6"/>
      <c r="K929" s="19"/>
      <c r="L929" s="19"/>
      <c r="M929" s="19"/>
      <c r="N929" s="19"/>
      <c r="O929" s="19"/>
      <c r="P929" s="19"/>
      <c r="Q929" s="22" t="str">
        <f aca="false">IF($C929="","",IF($P929&lt;&gt;"",$P929,IF(AND(ISNUMBER($K929),ISNUMBER($M929),ISNUMBER($N929)),IF($O929="Lower is worse",IF($K929&lt;=$N929,"Danger",IF($K929&lt;=$M929,"Alert","OK")),IF($K929&gt;=$N929,"Danger",IF($K929&gt;=$M929,"Alert","OK"))),"Not set")))</f>
        <v/>
      </c>
      <c r="R929" s="22" t="str">
        <f aca="false">IF(OR($Q929="",$Q929="Not set"),"",MATCH($Q929,Lists!$F$2:$F$4,0)-1)</f>
        <v/>
      </c>
      <c r="S929" s="6"/>
      <c r="T929" s="6"/>
      <c r="U929" s="22" t="str">
        <f aca="false">IF(OR($Q929="",$Q929="OK",$Q929="Not set",NOT(ISNUMBER($G929))),"",ROUND($G929*IF($Q929="Danger",Lists!$M$15,Lists!$M$16),0))</f>
        <v/>
      </c>
      <c r="V929" s="22" t="str">
        <f aca="false">IF($U929="","",IF(OR($Q929="Danger",$U929&gt;=Lists!$M$10),"P1",IF($U929&gt;=Lists!$M$11,"P2","P3")))</f>
        <v/>
      </c>
      <c r="W929" s="24" t="str">
        <f aca="false">IF(OR($V929="",$B929=""),"",$B929+INDEX(Lists!$N$10:$N$12,MATCH($V929,Lists!$L$10:$L$12,0)))</f>
        <v/>
      </c>
      <c r="X929" s="19"/>
      <c r="Y929" s="19"/>
      <c r="Z929" s="19"/>
      <c r="AA929" s="21"/>
      <c r="AB929" s="19"/>
      <c r="AC929" s="22" t="str">
        <f aca="true">IF(OR($U929="",$B929=""),"",IF($AA929&lt;&gt;"",$AA929-$B929,TODAY()-$B929))</f>
        <v/>
      </c>
      <c r="AD929" s="22" t="str">
        <f aca="true">IF($W929="","",IF($Y929="Closed",IF($AA929="","Closed",IF($AA929&lt;=$W929,"Closed on time","Closed late")),IF(TODAY()&gt;$W929,"Overdue","Within time")))</f>
        <v/>
      </c>
      <c r="AE929" s="6"/>
      <c r="AF929" s="19"/>
      <c r="AG929" s="19"/>
      <c r="AH929" s="19"/>
      <c r="AI929" s="19"/>
      <c r="AJ929" s="19"/>
    </row>
    <row r="930" customFormat="false" ht="15" hidden="false" customHeight="false" outlineLevel="0" collapsed="false">
      <c r="A930" s="22" t="str">
        <f aca="false">IF($C930="","","R"&amp;TEXT(ROW()-4,"00000"))</f>
        <v/>
      </c>
      <c r="B930" s="21"/>
      <c r="C930" s="19"/>
      <c r="D930" s="22" t="str">
        <f aca="false">IF($C930="","",IFERROR(INDEX(Asset_Register!$C$5:$C$1000,MATCH($C930,Asset_Register!$A$5:$A$1000,0)),"Not in register"))</f>
        <v/>
      </c>
      <c r="E930" s="22" t="str">
        <f aca="false">IF($C930="","",IFERROR(INDEX(Asset_Register!$D$5:$D$1000,MATCH($C930,Asset_Register!$A$5:$A$1000,0)),"Not in register"))</f>
        <v/>
      </c>
      <c r="F930" s="22" t="str">
        <f aca="false">IF($C930="","",IFERROR(INDEX(Asset_Register!$R$5:$R$1000,MATCH($C930,Asset_Register!$A$5:$A$1000,0)),"Not in register"))</f>
        <v/>
      </c>
      <c r="G930" s="22" t="str">
        <f aca="false">IF($C930="","",IFERROR(INDEX(Asset_Register!$Q$5:$Q$1000,MATCH($C930,Asset_Register!$A$5:$A$1000,0)),"Not in register"))</f>
        <v/>
      </c>
      <c r="H930" s="19"/>
      <c r="I930" s="19"/>
      <c r="J930" s="6"/>
      <c r="K930" s="19"/>
      <c r="L930" s="19"/>
      <c r="M930" s="19"/>
      <c r="N930" s="19"/>
      <c r="O930" s="19"/>
      <c r="P930" s="19"/>
      <c r="Q930" s="22" t="str">
        <f aca="false">IF($C930="","",IF($P930&lt;&gt;"",$P930,IF(AND(ISNUMBER($K930),ISNUMBER($M930),ISNUMBER($N930)),IF($O930="Lower is worse",IF($K930&lt;=$N930,"Danger",IF($K930&lt;=$M930,"Alert","OK")),IF($K930&gt;=$N930,"Danger",IF($K930&gt;=$M930,"Alert","OK"))),"Not set")))</f>
        <v/>
      </c>
      <c r="R930" s="22" t="str">
        <f aca="false">IF(OR($Q930="",$Q930="Not set"),"",MATCH($Q930,Lists!$F$2:$F$4,0)-1)</f>
        <v/>
      </c>
      <c r="S930" s="6"/>
      <c r="T930" s="6"/>
      <c r="U930" s="22" t="str">
        <f aca="false">IF(OR($Q930="",$Q930="OK",$Q930="Not set",NOT(ISNUMBER($G930))),"",ROUND($G930*IF($Q930="Danger",Lists!$M$15,Lists!$M$16),0))</f>
        <v/>
      </c>
      <c r="V930" s="22" t="str">
        <f aca="false">IF($U930="","",IF(OR($Q930="Danger",$U930&gt;=Lists!$M$10),"P1",IF($U930&gt;=Lists!$M$11,"P2","P3")))</f>
        <v/>
      </c>
      <c r="W930" s="24" t="str">
        <f aca="false">IF(OR($V930="",$B930=""),"",$B930+INDEX(Lists!$N$10:$N$12,MATCH($V930,Lists!$L$10:$L$12,0)))</f>
        <v/>
      </c>
      <c r="X930" s="19"/>
      <c r="Y930" s="19"/>
      <c r="Z930" s="19"/>
      <c r="AA930" s="21"/>
      <c r="AB930" s="19"/>
      <c r="AC930" s="22" t="str">
        <f aca="true">IF(OR($U930="",$B930=""),"",IF($AA930&lt;&gt;"",$AA930-$B930,TODAY()-$B930))</f>
        <v/>
      </c>
      <c r="AD930" s="22" t="str">
        <f aca="true">IF($W930="","",IF($Y930="Closed",IF($AA930="","Closed",IF($AA930&lt;=$W930,"Closed on time","Closed late")),IF(TODAY()&gt;$W930,"Overdue","Within time")))</f>
        <v/>
      </c>
      <c r="AE930" s="6"/>
      <c r="AF930" s="19"/>
      <c r="AG930" s="19"/>
      <c r="AH930" s="19"/>
      <c r="AI930" s="19"/>
      <c r="AJ930" s="19"/>
    </row>
    <row r="931" customFormat="false" ht="15" hidden="false" customHeight="false" outlineLevel="0" collapsed="false">
      <c r="A931" s="22" t="str">
        <f aca="false">IF($C931="","","R"&amp;TEXT(ROW()-4,"00000"))</f>
        <v/>
      </c>
      <c r="B931" s="21"/>
      <c r="C931" s="19"/>
      <c r="D931" s="22" t="str">
        <f aca="false">IF($C931="","",IFERROR(INDEX(Asset_Register!$C$5:$C$1000,MATCH($C931,Asset_Register!$A$5:$A$1000,0)),"Not in register"))</f>
        <v/>
      </c>
      <c r="E931" s="22" t="str">
        <f aca="false">IF($C931="","",IFERROR(INDEX(Asset_Register!$D$5:$D$1000,MATCH($C931,Asset_Register!$A$5:$A$1000,0)),"Not in register"))</f>
        <v/>
      </c>
      <c r="F931" s="22" t="str">
        <f aca="false">IF($C931="","",IFERROR(INDEX(Asset_Register!$R$5:$R$1000,MATCH($C931,Asset_Register!$A$5:$A$1000,0)),"Not in register"))</f>
        <v/>
      </c>
      <c r="G931" s="22" t="str">
        <f aca="false">IF($C931="","",IFERROR(INDEX(Asset_Register!$Q$5:$Q$1000,MATCH($C931,Asset_Register!$A$5:$A$1000,0)),"Not in register"))</f>
        <v/>
      </c>
      <c r="H931" s="19"/>
      <c r="I931" s="19"/>
      <c r="J931" s="6"/>
      <c r="K931" s="19"/>
      <c r="L931" s="19"/>
      <c r="M931" s="19"/>
      <c r="N931" s="19"/>
      <c r="O931" s="19"/>
      <c r="P931" s="19"/>
      <c r="Q931" s="22" t="str">
        <f aca="false">IF($C931="","",IF($P931&lt;&gt;"",$P931,IF(AND(ISNUMBER($K931),ISNUMBER($M931),ISNUMBER($N931)),IF($O931="Lower is worse",IF($K931&lt;=$N931,"Danger",IF($K931&lt;=$M931,"Alert","OK")),IF($K931&gt;=$N931,"Danger",IF($K931&gt;=$M931,"Alert","OK"))),"Not set")))</f>
        <v/>
      </c>
      <c r="R931" s="22" t="str">
        <f aca="false">IF(OR($Q931="",$Q931="Not set"),"",MATCH($Q931,Lists!$F$2:$F$4,0)-1)</f>
        <v/>
      </c>
      <c r="S931" s="6"/>
      <c r="T931" s="6"/>
      <c r="U931" s="22" t="str">
        <f aca="false">IF(OR($Q931="",$Q931="OK",$Q931="Not set",NOT(ISNUMBER($G931))),"",ROUND($G931*IF($Q931="Danger",Lists!$M$15,Lists!$M$16),0))</f>
        <v/>
      </c>
      <c r="V931" s="22" t="str">
        <f aca="false">IF($U931="","",IF(OR($Q931="Danger",$U931&gt;=Lists!$M$10),"P1",IF($U931&gt;=Lists!$M$11,"P2","P3")))</f>
        <v/>
      </c>
      <c r="W931" s="24" t="str">
        <f aca="false">IF(OR($V931="",$B931=""),"",$B931+INDEX(Lists!$N$10:$N$12,MATCH($V931,Lists!$L$10:$L$12,0)))</f>
        <v/>
      </c>
      <c r="X931" s="19"/>
      <c r="Y931" s="19"/>
      <c r="Z931" s="19"/>
      <c r="AA931" s="21"/>
      <c r="AB931" s="19"/>
      <c r="AC931" s="22" t="str">
        <f aca="true">IF(OR($U931="",$B931=""),"",IF($AA931&lt;&gt;"",$AA931-$B931,TODAY()-$B931))</f>
        <v/>
      </c>
      <c r="AD931" s="22" t="str">
        <f aca="true">IF($W931="","",IF($Y931="Closed",IF($AA931="","Closed",IF($AA931&lt;=$W931,"Closed on time","Closed late")),IF(TODAY()&gt;$W931,"Overdue","Within time")))</f>
        <v/>
      </c>
      <c r="AE931" s="6"/>
      <c r="AF931" s="19"/>
      <c r="AG931" s="19"/>
      <c r="AH931" s="19"/>
      <c r="AI931" s="19"/>
      <c r="AJ931" s="19"/>
    </row>
    <row r="932" customFormat="false" ht="15" hidden="false" customHeight="false" outlineLevel="0" collapsed="false">
      <c r="A932" s="22" t="str">
        <f aca="false">IF($C932="","","R"&amp;TEXT(ROW()-4,"00000"))</f>
        <v/>
      </c>
      <c r="B932" s="21"/>
      <c r="C932" s="19"/>
      <c r="D932" s="22" t="str">
        <f aca="false">IF($C932="","",IFERROR(INDEX(Asset_Register!$C$5:$C$1000,MATCH($C932,Asset_Register!$A$5:$A$1000,0)),"Not in register"))</f>
        <v/>
      </c>
      <c r="E932" s="22" t="str">
        <f aca="false">IF($C932="","",IFERROR(INDEX(Asset_Register!$D$5:$D$1000,MATCH($C932,Asset_Register!$A$5:$A$1000,0)),"Not in register"))</f>
        <v/>
      </c>
      <c r="F932" s="22" t="str">
        <f aca="false">IF($C932="","",IFERROR(INDEX(Asset_Register!$R$5:$R$1000,MATCH($C932,Asset_Register!$A$5:$A$1000,0)),"Not in register"))</f>
        <v/>
      </c>
      <c r="G932" s="22" t="str">
        <f aca="false">IF($C932="","",IFERROR(INDEX(Asset_Register!$Q$5:$Q$1000,MATCH($C932,Asset_Register!$A$5:$A$1000,0)),"Not in register"))</f>
        <v/>
      </c>
      <c r="H932" s="19"/>
      <c r="I932" s="19"/>
      <c r="J932" s="6"/>
      <c r="K932" s="19"/>
      <c r="L932" s="19"/>
      <c r="M932" s="19"/>
      <c r="N932" s="19"/>
      <c r="O932" s="19"/>
      <c r="P932" s="19"/>
      <c r="Q932" s="22" t="str">
        <f aca="false">IF($C932="","",IF($P932&lt;&gt;"",$P932,IF(AND(ISNUMBER($K932),ISNUMBER($M932),ISNUMBER($N932)),IF($O932="Lower is worse",IF($K932&lt;=$N932,"Danger",IF($K932&lt;=$M932,"Alert","OK")),IF($K932&gt;=$N932,"Danger",IF($K932&gt;=$M932,"Alert","OK"))),"Not set")))</f>
        <v/>
      </c>
      <c r="R932" s="22" t="str">
        <f aca="false">IF(OR($Q932="",$Q932="Not set"),"",MATCH($Q932,Lists!$F$2:$F$4,0)-1)</f>
        <v/>
      </c>
      <c r="S932" s="6"/>
      <c r="T932" s="6"/>
      <c r="U932" s="22" t="str">
        <f aca="false">IF(OR($Q932="",$Q932="OK",$Q932="Not set",NOT(ISNUMBER($G932))),"",ROUND($G932*IF($Q932="Danger",Lists!$M$15,Lists!$M$16),0))</f>
        <v/>
      </c>
      <c r="V932" s="22" t="str">
        <f aca="false">IF($U932="","",IF(OR($Q932="Danger",$U932&gt;=Lists!$M$10),"P1",IF($U932&gt;=Lists!$M$11,"P2","P3")))</f>
        <v/>
      </c>
      <c r="W932" s="24" t="str">
        <f aca="false">IF(OR($V932="",$B932=""),"",$B932+INDEX(Lists!$N$10:$N$12,MATCH($V932,Lists!$L$10:$L$12,0)))</f>
        <v/>
      </c>
      <c r="X932" s="19"/>
      <c r="Y932" s="19"/>
      <c r="Z932" s="19"/>
      <c r="AA932" s="21"/>
      <c r="AB932" s="19"/>
      <c r="AC932" s="22" t="str">
        <f aca="true">IF(OR($U932="",$B932=""),"",IF($AA932&lt;&gt;"",$AA932-$B932,TODAY()-$B932))</f>
        <v/>
      </c>
      <c r="AD932" s="22" t="str">
        <f aca="true">IF($W932="","",IF($Y932="Closed",IF($AA932="","Closed",IF($AA932&lt;=$W932,"Closed on time","Closed late")),IF(TODAY()&gt;$W932,"Overdue","Within time")))</f>
        <v/>
      </c>
      <c r="AE932" s="6"/>
      <c r="AF932" s="19"/>
      <c r="AG932" s="19"/>
      <c r="AH932" s="19"/>
      <c r="AI932" s="19"/>
      <c r="AJ932" s="19"/>
    </row>
    <row r="933" customFormat="false" ht="15" hidden="false" customHeight="false" outlineLevel="0" collapsed="false">
      <c r="A933" s="22" t="str">
        <f aca="false">IF($C933="","","R"&amp;TEXT(ROW()-4,"00000"))</f>
        <v/>
      </c>
      <c r="B933" s="21"/>
      <c r="C933" s="19"/>
      <c r="D933" s="22" t="str">
        <f aca="false">IF($C933="","",IFERROR(INDEX(Asset_Register!$C$5:$C$1000,MATCH($C933,Asset_Register!$A$5:$A$1000,0)),"Not in register"))</f>
        <v/>
      </c>
      <c r="E933" s="22" t="str">
        <f aca="false">IF($C933="","",IFERROR(INDEX(Asset_Register!$D$5:$D$1000,MATCH($C933,Asset_Register!$A$5:$A$1000,0)),"Not in register"))</f>
        <v/>
      </c>
      <c r="F933" s="22" t="str">
        <f aca="false">IF($C933="","",IFERROR(INDEX(Asset_Register!$R$5:$R$1000,MATCH($C933,Asset_Register!$A$5:$A$1000,0)),"Not in register"))</f>
        <v/>
      </c>
      <c r="G933" s="22" t="str">
        <f aca="false">IF($C933="","",IFERROR(INDEX(Asset_Register!$Q$5:$Q$1000,MATCH($C933,Asset_Register!$A$5:$A$1000,0)),"Not in register"))</f>
        <v/>
      </c>
      <c r="H933" s="19"/>
      <c r="I933" s="19"/>
      <c r="J933" s="6"/>
      <c r="K933" s="19"/>
      <c r="L933" s="19"/>
      <c r="M933" s="19"/>
      <c r="N933" s="19"/>
      <c r="O933" s="19"/>
      <c r="P933" s="19"/>
      <c r="Q933" s="22" t="str">
        <f aca="false">IF($C933="","",IF($P933&lt;&gt;"",$P933,IF(AND(ISNUMBER($K933),ISNUMBER($M933),ISNUMBER($N933)),IF($O933="Lower is worse",IF($K933&lt;=$N933,"Danger",IF($K933&lt;=$M933,"Alert","OK")),IF($K933&gt;=$N933,"Danger",IF($K933&gt;=$M933,"Alert","OK"))),"Not set")))</f>
        <v/>
      </c>
      <c r="R933" s="22" t="str">
        <f aca="false">IF(OR($Q933="",$Q933="Not set"),"",MATCH($Q933,Lists!$F$2:$F$4,0)-1)</f>
        <v/>
      </c>
      <c r="S933" s="6"/>
      <c r="T933" s="6"/>
      <c r="U933" s="22" t="str">
        <f aca="false">IF(OR($Q933="",$Q933="OK",$Q933="Not set",NOT(ISNUMBER($G933))),"",ROUND($G933*IF($Q933="Danger",Lists!$M$15,Lists!$M$16),0))</f>
        <v/>
      </c>
      <c r="V933" s="22" t="str">
        <f aca="false">IF($U933="","",IF(OR($Q933="Danger",$U933&gt;=Lists!$M$10),"P1",IF($U933&gt;=Lists!$M$11,"P2","P3")))</f>
        <v/>
      </c>
      <c r="W933" s="24" t="str">
        <f aca="false">IF(OR($V933="",$B933=""),"",$B933+INDEX(Lists!$N$10:$N$12,MATCH($V933,Lists!$L$10:$L$12,0)))</f>
        <v/>
      </c>
      <c r="X933" s="19"/>
      <c r="Y933" s="19"/>
      <c r="Z933" s="19"/>
      <c r="AA933" s="21"/>
      <c r="AB933" s="19"/>
      <c r="AC933" s="22" t="str">
        <f aca="true">IF(OR($U933="",$B933=""),"",IF($AA933&lt;&gt;"",$AA933-$B933,TODAY()-$B933))</f>
        <v/>
      </c>
      <c r="AD933" s="22" t="str">
        <f aca="true">IF($W933="","",IF($Y933="Closed",IF($AA933="","Closed",IF($AA933&lt;=$W933,"Closed on time","Closed late")),IF(TODAY()&gt;$W933,"Overdue","Within time")))</f>
        <v/>
      </c>
      <c r="AE933" s="6"/>
      <c r="AF933" s="19"/>
      <c r="AG933" s="19"/>
      <c r="AH933" s="19"/>
      <c r="AI933" s="19"/>
      <c r="AJ933" s="19"/>
    </row>
    <row r="934" customFormat="false" ht="15" hidden="false" customHeight="false" outlineLevel="0" collapsed="false">
      <c r="A934" s="22" t="str">
        <f aca="false">IF($C934="","","R"&amp;TEXT(ROW()-4,"00000"))</f>
        <v/>
      </c>
      <c r="B934" s="21"/>
      <c r="C934" s="19"/>
      <c r="D934" s="22" t="str">
        <f aca="false">IF($C934="","",IFERROR(INDEX(Asset_Register!$C$5:$C$1000,MATCH($C934,Asset_Register!$A$5:$A$1000,0)),"Not in register"))</f>
        <v/>
      </c>
      <c r="E934" s="22" t="str">
        <f aca="false">IF($C934="","",IFERROR(INDEX(Asset_Register!$D$5:$D$1000,MATCH($C934,Asset_Register!$A$5:$A$1000,0)),"Not in register"))</f>
        <v/>
      </c>
      <c r="F934" s="22" t="str">
        <f aca="false">IF($C934="","",IFERROR(INDEX(Asset_Register!$R$5:$R$1000,MATCH($C934,Asset_Register!$A$5:$A$1000,0)),"Not in register"))</f>
        <v/>
      </c>
      <c r="G934" s="22" t="str">
        <f aca="false">IF($C934="","",IFERROR(INDEX(Asset_Register!$Q$5:$Q$1000,MATCH($C934,Asset_Register!$A$5:$A$1000,0)),"Not in register"))</f>
        <v/>
      </c>
      <c r="H934" s="19"/>
      <c r="I934" s="19"/>
      <c r="J934" s="6"/>
      <c r="K934" s="19"/>
      <c r="L934" s="19"/>
      <c r="M934" s="19"/>
      <c r="N934" s="19"/>
      <c r="O934" s="19"/>
      <c r="P934" s="19"/>
      <c r="Q934" s="22" t="str">
        <f aca="false">IF($C934="","",IF($P934&lt;&gt;"",$P934,IF(AND(ISNUMBER($K934),ISNUMBER($M934),ISNUMBER($N934)),IF($O934="Lower is worse",IF($K934&lt;=$N934,"Danger",IF($K934&lt;=$M934,"Alert","OK")),IF($K934&gt;=$N934,"Danger",IF($K934&gt;=$M934,"Alert","OK"))),"Not set")))</f>
        <v/>
      </c>
      <c r="R934" s="22" t="str">
        <f aca="false">IF(OR($Q934="",$Q934="Not set"),"",MATCH($Q934,Lists!$F$2:$F$4,0)-1)</f>
        <v/>
      </c>
      <c r="S934" s="6"/>
      <c r="T934" s="6"/>
      <c r="U934" s="22" t="str">
        <f aca="false">IF(OR($Q934="",$Q934="OK",$Q934="Not set",NOT(ISNUMBER($G934))),"",ROUND($G934*IF($Q934="Danger",Lists!$M$15,Lists!$M$16),0))</f>
        <v/>
      </c>
      <c r="V934" s="22" t="str">
        <f aca="false">IF($U934="","",IF(OR($Q934="Danger",$U934&gt;=Lists!$M$10),"P1",IF($U934&gt;=Lists!$M$11,"P2","P3")))</f>
        <v/>
      </c>
      <c r="W934" s="24" t="str">
        <f aca="false">IF(OR($V934="",$B934=""),"",$B934+INDEX(Lists!$N$10:$N$12,MATCH($V934,Lists!$L$10:$L$12,0)))</f>
        <v/>
      </c>
      <c r="X934" s="19"/>
      <c r="Y934" s="19"/>
      <c r="Z934" s="19"/>
      <c r="AA934" s="21"/>
      <c r="AB934" s="19"/>
      <c r="AC934" s="22" t="str">
        <f aca="true">IF(OR($U934="",$B934=""),"",IF($AA934&lt;&gt;"",$AA934-$B934,TODAY()-$B934))</f>
        <v/>
      </c>
      <c r="AD934" s="22" t="str">
        <f aca="true">IF($W934="","",IF($Y934="Closed",IF($AA934="","Closed",IF($AA934&lt;=$W934,"Closed on time","Closed late")),IF(TODAY()&gt;$W934,"Overdue","Within time")))</f>
        <v/>
      </c>
      <c r="AE934" s="6"/>
      <c r="AF934" s="19"/>
      <c r="AG934" s="19"/>
      <c r="AH934" s="19"/>
      <c r="AI934" s="19"/>
      <c r="AJ934" s="19"/>
    </row>
    <row r="935" customFormat="false" ht="15" hidden="false" customHeight="false" outlineLevel="0" collapsed="false">
      <c r="A935" s="22" t="str">
        <f aca="false">IF($C935="","","R"&amp;TEXT(ROW()-4,"00000"))</f>
        <v/>
      </c>
      <c r="B935" s="21"/>
      <c r="C935" s="19"/>
      <c r="D935" s="22" t="str">
        <f aca="false">IF($C935="","",IFERROR(INDEX(Asset_Register!$C$5:$C$1000,MATCH($C935,Asset_Register!$A$5:$A$1000,0)),"Not in register"))</f>
        <v/>
      </c>
      <c r="E935" s="22" t="str">
        <f aca="false">IF($C935="","",IFERROR(INDEX(Asset_Register!$D$5:$D$1000,MATCH($C935,Asset_Register!$A$5:$A$1000,0)),"Not in register"))</f>
        <v/>
      </c>
      <c r="F935" s="22" t="str">
        <f aca="false">IF($C935="","",IFERROR(INDEX(Asset_Register!$R$5:$R$1000,MATCH($C935,Asset_Register!$A$5:$A$1000,0)),"Not in register"))</f>
        <v/>
      </c>
      <c r="G935" s="22" t="str">
        <f aca="false">IF($C935="","",IFERROR(INDEX(Asset_Register!$Q$5:$Q$1000,MATCH($C935,Asset_Register!$A$5:$A$1000,0)),"Not in register"))</f>
        <v/>
      </c>
      <c r="H935" s="19"/>
      <c r="I935" s="19"/>
      <c r="J935" s="6"/>
      <c r="K935" s="19"/>
      <c r="L935" s="19"/>
      <c r="M935" s="19"/>
      <c r="N935" s="19"/>
      <c r="O935" s="19"/>
      <c r="P935" s="19"/>
      <c r="Q935" s="22" t="str">
        <f aca="false">IF($C935="","",IF($P935&lt;&gt;"",$P935,IF(AND(ISNUMBER($K935),ISNUMBER($M935),ISNUMBER($N935)),IF($O935="Lower is worse",IF($K935&lt;=$N935,"Danger",IF($K935&lt;=$M935,"Alert","OK")),IF($K935&gt;=$N935,"Danger",IF($K935&gt;=$M935,"Alert","OK"))),"Not set")))</f>
        <v/>
      </c>
      <c r="R935" s="22" t="str">
        <f aca="false">IF(OR($Q935="",$Q935="Not set"),"",MATCH($Q935,Lists!$F$2:$F$4,0)-1)</f>
        <v/>
      </c>
      <c r="S935" s="6"/>
      <c r="T935" s="6"/>
      <c r="U935" s="22" t="str">
        <f aca="false">IF(OR($Q935="",$Q935="OK",$Q935="Not set",NOT(ISNUMBER($G935))),"",ROUND($G935*IF($Q935="Danger",Lists!$M$15,Lists!$M$16),0))</f>
        <v/>
      </c>
      <c r="V935" s="22" t="str">
        <f aca="false">IF($U935="","",IF(OR($Q935="Danger",$U935&gt;=Lists!$M$10),"P1",IF($U935&gt;=Lists!$M$11,"P2","P3")))</f>
        <v/>
      </c>
      <c r="W935" s="24" t="str">
        <f aca="false">IF(OR($V935="",$B935=""),"",$B935+INDEX(Lists!$N$10:$N$12,MATCH($V935,Lists!$L$10:$L$12,0)))</f>
        <v/>
      </c>
      <c r="X935" s="19"/>
      <c r="Y935" s="19"/>
      <c r="Z935" s="19"/>
      <c r="AA935" s="21"/>
      <c r="AB935" s="19"/>
      <c r="AC935" s="22" t="str">
        <f aca="true">IF(OR($U935="",$B935=""),"",IF($AA935&lt;&gt;"",$AA935-$B935,TODAY()-$B935))</f>
        <v/>
      </c>
      <c r="AD935" s="22" t="str">
        <f aca="true">IF($W935="","",IF($Y935="Closed",IF($AA935="","Closed",IF($AA935&lt;=$W935,"Closed on time","Closed late")),IF(TODAY()&gt;$W935,"Overdue","Within time")))</f>
        <v/>
      </c>
      <c r="AE935" s="6"/>
      <c r="AF935" s="19"/>
      <c r="AG935" s="19"/>
      <c r="AH935" s="19"/>
      <c r="AI935" s="19"/>
      <c r="AJ935" s="19"/>
    </row>
    <row r="936" customFormat="false" ht="15" hidden="false" customHeight="false" outlineLevel="0" collapsed="false">
      <c r="A936" s="22" t="str">
        <f aca="false">IF($C936="","","R"&amp;TEXT(ROW()-4,"00000"))</f>
        <v/>
      </c>
      <c r="B936" s="21"/>
      <c r="C936" s="19"/>
      <c r="D936" s="22" t="str">
        <f aca="false">IF($C936="","",IFERROR(INDEX(Asset_Register!$C$5:$C$1000,MATCH($C936,Asset_Register!$A$5:$A$1000,0)),"Not in register"))</f>
        <v/>
      </c>
      <c r="E936" s="22" t="str">
        <f aca="false">IF($C936="","",IFERROR(INDEX(Asset_Register!$D$5:$D$1000,MATCH($C936,Asset_Register!$A$5:$A$1000,0)),"Not in register"))</f>
        <v/>
      </c>
      <c r="F936" s="22" t="str">
        <f aca="false">IF($C936="","",IFERROR(INDEX(Asset_Register!$R$5:$R$1000,MATCH($C936,Asset_Register!$A$5:$A$1000,0)),"Not in register"))</f>
        <v/>
      </c>
      <c r="G936" s="22" t="str">
        <f aca="false">IF($C936="","",IFERROR(INDEX(Asset_Register!$Q$5:$Q$1000,MATCH($C936,Asset_Register!$A$5:$A$1000,0)),"Not in register"))</f>
        <v/>
      </c>
      <c r="H936" s="19"/>
      <c r="I936" s="19"/>
      <c r="J936" s="6"/>
      <c r="K936" s="19"/>
      <c r="L936" s="19"/>
      <c r="M936" s="19"/>
      <c r="N936" s="19"/>
      <c r="O936" s="19"/>
      <c r="P936" s="19"/>
      <c r="Q936" s="22" t="str">
        <f aca="false">IF($C936="","",IF($P936&lt;&gt;"",$P936,IF(AND(ISNUMBER($K936),ISNUMBER($M936),ISNUMBER($N936)),IF($O936="Lower is worse",IF($K936&lt;=$N936,"Danger",IF($K936&lt;=$M936,"Alert","OK")),IF($K936&gt;=$N936,"Danger",IF($K936&gt;=$M936,"Alert","OK"))),"Not set")))</f>
        <v/>
      </c>
      <c r="R936" s="22" t="str">
        <f aca="false">IF(OR($Q936="",$Q936="Not set"),"",MATCH($Q936,Lists!$F$2:$F$4,0)-1)</f>
        <v/>
      </c>
      <c r="S936" s="6"/>
      <c r="T936" s="6"/>
      <c r="U936" s="22" t="str">
        <f aca="false">IF(OR($Q936="",$Q936="OK",$Q936="Not set",NOT(ISNUMBER($G936))),"",ROUND($G936*IF($Q936="Danger",Lists!$M$15,Lists!$M$16),0))</f>
        <v/>
      </c>
      <c r="V936" s="22" t="str">
        <f aca="false">IF($U936="","",IF(OR($Q936="Danger",$U936&gt;=Lists!$M$10),"P1",IF($U936&gt;=Lists!$M$11,"P2","P3")))</f>
        <v/>
      </c>
      <c r="W936" s="24" t="str">
        <f aca="false">IF(OR($V936="",$B936=""),"",$B936+INDEX(Lists!$N$10:$N$12,MATCH($V936,Lists!$L$10:$L$12,0)))</f>
        <v/>
      </c>
      <c r="X936" s="19"/>
      <c r="Y936" s="19"/>
      <c r="Z936" s="19"/>
      <c r="AA936" s="21"/>
      <c r="AB936" s="19"/>
      <c r="AC936" s="22" t="str">
        <f aca="true">IF(OR($U936="",$B936=""),"",IF($AA936&lt;&gt;"",$AA936-$B936,TODAY()-$B936))</f>
        <v/>
      </c>
      <c r="AD936" s="22" t="str">
        <f aca="true">IF($W936="","",IF($Y936="Closed",IF($AA936="","Closed",IF($AA936&lt;=$W936,"Closed on time","Closed late")),IF(TODAY()&gt;$W936,"Overdue","Within time")))</f>
        <v/>
      </c>
      <c r="AE936" s="6"/>
      <c r="AF936" s="19"/>
      <c r="AG936" s="19"/>
      <c r="AH936" s="19"/>
      <c r="AI936" s="19"/>
      <c r="AJ936" s="19"/>
    </row>
    <row r="937" customFormat="false" ht="15" hidden="false" customHeight="false" outlineLevel="0" collapsed="false">
      <c r="A937" s="22" t="str">
        <f aca="false">IF($C937="","","R"&amp;TEXT(ROW()-4,"00000"))</f>
        <v/>
      </c>
      <c r="B937" s="21"/>
      <c r="C937" s="19"/>
      <c r="D937" s="22" t="str">
        <f aca="false">IF($C937="","",IFERROR(INDEX(Asset_Register!$C$5:$C$1000,MATCH($C937,Asset_Register!$A$5:$A$1000,0)),"Not in register"))</f>
        <v/>
      </c>
      <c r="E937" s="22" t="str">
        <f aca="false">IF($C937="","",IFERROR(INDEX(Asset_Register!$D$5:$D$1000,MATCH($C937,Asset_Register!$A$5:$A$1000,0)),"Not in register"))</f>
        <v/>
      </c>
      <c r="F937" s="22" t="str">
        <f aca="false">IF($C937="","",IFERROR(INDEX(Asset_Register!$R$5:$R$1000,MATCH($C937,Asset_Register!$A$5:$A$1000,0)),"Not in register"))</f>
        <v/>
      </c>
      <c r="G937" s="22" t="str">
        <f aca="false">IF($C937="","",IFERROR(INDEX(Asset_Register!$Q$5:$Q$1000,MATCH($C937,Asset_Register!$A$5:$A$1000,0)),"Not in register"))</f>
        <v/>
      </c>
      <c r="H937" s="19"/>
      <c r="I937" s="19"/>
      <c r="J937" s="6"/>
      <c r="K937" s="19"/>
      <c r="L937" s="19"/>
      <c r="M937" s="19"/>
      <c r="N937" s="19"/>
      <c r="O937" s="19"/>
      <c r="P937" s="19"/>
      <c r="Q937" s="22" t="str">
        <f aca="false">IF($C937="","",IF($P937&lt;&gt;"",$P937,IF(AND(ISNUMBER($K937),ISNUMBER($M937),ISNUMBER($N937)),IF($O937="Lower is worse",IF($K937&lt;=$N937,"Danger",IF($K937&lt;=$M937,"Alert","OK")),IF($K937&gt;=$N937,"Danger",IF($K937&gt;=$M937,"Alert","OK"))),"Not set")))</f>
        <v/>
      </c>
      <c r="R937" s="22" t="str">
        <f aca="false">IF(OR($Q937="",$Q937="Not set"),"",MATCH($Q937,Lists!$F$2:$F$4,0)-1)</f>
        <v/>
      </c>
      <c r="S937" s="6"/>
      <c r="T937" s="6"/>
      <c r="U937" s="22" t="str">
        <f aca="false">IF(OR($Q937="",$Q937="OK",$Q937="Not set",NOT(ISNUMBER($G937))),"",ROUND($G937*IF($Q937="Danger",Lists!$M$15,Lists!$M$16),0))</f>
        <v/>
      </c>
      <c r="V937" s="22" t="str">
        <f aca="false">IF($U937="","",IF(OR($Q937="Danger",$U937&gt;=Lists!$M$10),"P1",IF($U937&gt;=Lists!$M$11,"P2","P3")))</f>
        <v/>
      </c>
      <c r="W937" s="24" t="str">
        <f aca="false">IF(OR($V937="",$B937=""),"",$B937+INDEX(Lists!$N$10:$N$12,MATCH($V937,Lists!$L$10:$L$12,0)))</f>
        <v/>
      </c>
      <c r="X937" s="19"/>
      <c r="Y937" s="19"/>
      <c r="Z937" s="19"/>
      <c r="AA937" s="21"/>
      <c r="AB937" s="19"/>
      <c r="AC937" s="22" t="str">
        <f aca="true">IF(OR($U937="",$B937=""),"",IF($AA937&lt;&gt;"",$AA937-$B937,TODAY()-$B937))</f>
        <v/>
      </c>
      <c r="AD937" s="22" t="str">
        <f aca="true">IF($W937="","",IF($Y937="Closed",IF($AA937="","Closed",IF($AA937&lt;=$W937,"Closed on time","Closed late")),IF(TODAY()&gt;$W937,"Overdue","Within time")))</f>
        <v/>
      </c>
      <c r="AE937" s="6"/>
      <c r="AF937" s="19"/>
      <c r="AG937" s="19"/>
      <c r="AH937" s="19"/>
      <c r="AI937" s="19"/>
      <c r="AJ937" s="19"/>
    </row>
    <row r="938" customFormat="false" ht="15" hidden="false" customHeight="false" outlineLevel="0" collapsed="false">
      <c r="A938" s="22" t="str">
        <f aca="false">IF($C938="","","R"&amp;TEXT(ROW()-4,"00000"))</f>
        <v/>
      </c>
      <c r="B938" s="21"/>
      <c r="C938" s="19"/>
      <c r="D938" s="22" t="str">
        <f aca="false">IF($C938="","",IFERROR(INDEX(Asset_Register!$C$5:$C$1000,MATCH($C938,Asset_Register!$A$5:$A$1000,0)),"Not in register"))</f>
        <v/>
      </c>
      <c r="E938" s="22" t="str">
        <f aca="false">IF($C938="","",IFERROR(INDEX(Asset_Register!$D$5:$D$1000,MATCH($C938,Asset_Register!$A$5:$A$1000,0)),"Not in register"))</f>
        <v/>
      </c>
      <c r="F938" s="22" t="str">
        <f aca="false">IF($C938="","",IFERROR(INDEX(Asset_Register!$R$5:$R$1000,MATCH($C938,Asset_Register!$A$5:$A$1000,0)),"Not in register"))</f>
        <v/>
      </c>
      <c r="G938" s="22" t="str">
        <f aca="false">IF($C938="","",IFERROR(INDEX(Asset_Register!$Q$5:$Q$1000,MATCH($C938,Asset_Register!$A$5:$A$1000,0)),"Not in register"))</f>
        <v/>
      </c>
      <c r="H938" s="19"/>
      <c r="I938" s="19"/>
      <c r="J938" s="6"/>
      <c r="K938" s="19"/>
      <c r="L938" s="19"/>
      <c r="M938" s="19"/>
      <c r="N938" s="19"/>
      <c r="O938" s="19"/>
      <c r="P938" s="19"/>
      <c r="Q938" s="22" t="str">
        <f aca="false">IF($C938="","",IF($P938&lt;&gt;"",$P938,IF(AND(ISNUMBER($K938),ISNUMBER($M938),ISNUMBER($N938)),IF($O938="Lower is worse",IF($K938&lt;=$N938,"Danger",IF($K938&lt;=$M938,"Alert","OK")),IF($K938&gt;=$N938,"Danger",IF($K938&gt;=$M938,"Alert","OK"))),"Not set")))</f>
        <v/>
      </c>
      <c r="R938" s="22" t="str">
        <f aca="false">IF(OR($Q938="",$Q938="Not set"),"",MATCH($Q938,Lists!$F$2:$F$4,0)-1)</f>
        <v/>
      </c>
      <c r="S938" s="6"/>
      <c r="T938" s="6"/>
      <c r="U938" s="22" t="str">
        <f aca="false">IF(OR($Q938="",$Q938="OK",$Q938="Not set",NOT(ISNUMBER($G938))),"",ROUND($G938*IF($Q938="Danger",Lists!$M$15,Lists!$M$16),0))</f>
        <v/>
      </c>
      <c r="V938" s="22" t="str">
        <f aca="false">IF($U938="","",IF(OR($Q938="Danger",$U938&gt;=Lists!$M$10),"P1",IF($U938&gt;=Lists!$M$11,"P2","P3")))</f>
        <v/>
      </c>
      <c r="W938" s="24" t="str">
        <f aca="false">IF(OR($V938="",$B938=""),"",$B938+INDEX(Lists!$N$10:$N$12,MATCH($V938,Lists!$L$10:$L$12,0)))</f>
        <v/>
      </c>
      <c r="X938" s="19"/>
      <c r="Y938" s="19"/>
      <c r="Z938" s="19"/>
      <c r="AA938" s="21"/>
      <c r="AB938" s="19"/>
      <c r="AC938" s="22" t="str">
        <f aca="true">IF(OR($U938="",$B938=""),"",IF($AA938&lt;&gt;"",$AA938-$B938,TODAY()-$B938))</f>
        <v/>
      </c>
      <c r="AD938" s="22" t="str">
        <f aca="true">IF($W938="","",IF($Y938="Closed",IF($AA938="","Closed",IF($AA938&lt;=$W938,"Closed on time","Closed late")),IF(TODAY()&gt;$W938,"Overdue","Within time")))</f>
        <v/>
      </c>
      <c r="AE938" s="6"/>
      <c r="AF938" s="19"/>
      <c r="AG938" s="19"/>
      <c r="AH938" s="19"/>
      <c r="AI938" s="19"/>
      <c r="AJ938" s="19"/>
    </row>
    <row r="939" customFormat="false" ht="15" hidden="false" customHeight="false" outlineLevel="0" collapsed="false">
      <c r="A939" s="22" t="str">
        <f aca="false">IF($C939="","","R"&amp;TEXT(ROW()-4,"00000"))</f>
        <v/>
      </c>
      <c r="B939" s="21"/>
      <c r="C939" s="19"/>
      <c r="D939" s="22" t="str">
        <f aca="false">IF($C939="","",IFERROR(INDEX(Asset_Register!$C$5:$C$1000,MATCH($C939,Asset_Register!$A$5:$A$1000,0)),"Not in register"))</f>
        <v/>
      </c>
      <c r="E939" s="22" t="str">
        <f aca="false">IF($C939="","",IFERROR(INDEX(Asset_Register!$D$5:$D$1000,MATCH($C939,Asset_Register!$A$5:$A$1000,0)),"Not in register"))</f>
        <v/>
      </c>
      <c r="F939" s="22" t="str">
        <f aca="false">IF($C939="","",IFERROR(INDEX(Asset_Register!$R$5:$R$1000,MATCH($C939,Asset_Register!$A$5:$A$1000,0)),"Not in register"))</f>
        <v/>
      </c>
      <c r="G939" s="22" t="str">
        <f aca="false">IF($C939="","",IFERROR(INDEX(Asset_Register!$Q$5:$Q$1000,MATCH($C939,Asset_Register!$A$5:$A$1000,0)),"Not in register"))</f>
        <v/>
      </c>
      <c r="H939" s="19"/>
      <c r="I939" s="19"/>
      <c r="J939" s="6"/>
      <c r="K939" s="19"/>
      <c r="L939" s="19"/>
      <c r="M939" s="19"/>
      <c r="N939" s="19"/>
      <c r="O939" s="19"/>
      <c r="P939" s="19"/>
      <c r="Q939" s="22" t="str">
        <f aca="false">IF($C939="","",IF($P939&lt;&gt;"",$P939,IF(AND(ISNUMBER($K939),ISNUMBER($M939),ISNUMBER($N939)),IF($O939="Lower is worse",IF($K939&lt;=$N939,"Danger",IF($K939&lt;=$M939,"Alert","OK")),IF($K939&gt;=$N939,"Danger",IF($K939&gt;=$M939,"Alert","OK"))),"Not set")))</f>
        <v/>
      </c>
      <c r="R939" s="22" t="str">
        <f aca="false">IF(OR($Q939="",$Q939="Not set"),"",MATCH($Q939,Lists!$F$2:$F$4,0)-1)</f>
        <v/>
      </c>
      <c r="S939" s="6"/>
      <c r="T939" s="6"/>
      <c r="U939" s="22" t="str">
        <f aca="false">IF(OR($Q939="",$Q939="OK",$Q939="Not set",NOT(ISNUMBER($G939))),"",ROUND($G939*IF($Q939="Danger",Lists!$M$15,Lists!$M$16),0))</f>
        <v/>
      </c>
      <c r="V939" s="22" t="str">
        <f aca="false">IF($U939="","",IF(OR($Q939="Danger",$U939&gt;=Lists!$M$10),"P1",IF($U939&gt;=Lists!$M$11,"P2","P3")))</f>
        <v/>
      </c>
      <c r="W939" s="24" t="str">
        <f aca="false">IF(OR($V939="",$B939=""),"",$B939+INDEX(Lists!$N$10:$N$12,MATCH($V939,Lists!$L$10:$L$12,0)))</f>
        <v/>
      </c>
      <c r="X939" s="19"/>
      <c r="Y939" s="19"/>
      <c r="Z939" s="19"/>
      <c r="AA939" s="21"/>
      <c r="AB939" s="19"/>
      <c r="AC939" s="22" t="str">
        <f aca="true">IF(OR($U939="",$B939=""),"",IF($AA939&lt;&gt;"",$AA939-$B939,TODAY()-$B939))</f>
        <v/>
      </c>
      <c r="AD939" s="22" t="str">
        <f aca="true">IF($W939="","",IF($Y939="Closed",IF($AA939="","Closed",IF($AA939&lt;=$W939,"Closed on time","Closed late")),IF(TODAY()&gt;$W939,"Overdue","Within time")))</f>
        <v/>
      </c>
      <c r="AE939" s="6"/>
      <c r="AF939" s="19"/>
      <c r="AG939" s="19"/>
      <c r="AH939" s="19"/>
      <c r="AI939" s="19"/>
      <c r="AJ939" s="19"/>
    </row>
    <row r="940" customFormat="false" ht="15" hidden="false" customHeight="false" outlineLevel="0" collapsed="false">
      <c r="A940" s="22" t="str">
        <f aca="false">IF($C940="","","R"&amp;TEXT(ROW()-4,"00000"))</f>
        <v/>
      </c>
      <c r="B940" s="21"/>
      <c r="C940" s="19"/>
      <c r="D940" s="22" t="str">
        <f aca="false">IF($C940="","",IFERROR(INDEX(Asset_Register!$C$5:$C$1000,MATCH($C940,Asset_Register!$A$5:$A$1000,0)),"Not in register"))</f>
        <v/>
      </c>
      <c r="E940" s="22" t="str">
        <f aca="false">IF($C940="","",IFERROR(INDEX(Asset_Register!$D$5:$D$1000,MATCH($C940,Asset_Register!$A$5:$A$1000,0)),"Not in register"))</f>
        <v/>
      </c>
      <c r="F940" s="22" t="str">
        <f aca="false">IF($C940="","",IFERROR(INDEX(Asset_Register!$R$5:$R$1000,MATCH($C940,Asset_Register!$A$5:$A$1000,0)),"Not in register"))</f>
        <v/>
      </c>
      <c r="G940" s="22" t="str">
        <f aca="false">IF($C940="","",IFERROR(INDEX(Asset_Register!$Q$5:$Q$1000,MATCH($C940,Asset_Register!$A$5:$A$1000,0)),"Not in register"))</f>
        <v/>
      </c>
      <c r="H940" s="19"/>
      <c r="I940" s="19"/>
      <c r="J940" s="6"/>
      <c r="K940" s="19"/>
      <c r="L940" s="19"/>
      <c r="M940" s="19"/>
      <c r="N940" s="19"/>
      <c r="O940" s="19"/>
      <c r="P940" s="19"/>
      <c r="Q940" s="22" t="str">
        <f aca="false">IF($C940="","",IF($P940&lt;&gt;"",$P940,IF(AND(ISNUMBER($K940),ISNUMBER($M940),ISNUMBER($N940)),IF($O940="Lower is worse",IF($K940&lt;=$N940,"Danger",IF($K940&lt;=$M940,"Alert","OK")),IF($K940&gt;=$N940,"Danger",IF($K940&gt;=$M940,"Alert","OK"))),"Not set")))</f>
        <v/>
      </c>
      <c r="R940" s="22" t="str">
        <f aca="false">IF(OR($Q940="",$Q940="Not set"),"",MATCH($Q940,Lists!$F$2:$F$4,0)-1)</f>
        <v/>
      </c>
      <c r="S940" s="6"/>
      <c r="T940" s="6"/>
      <c r="U940" s="22" t="str">
        <f aca="false">IF(OR($Q940="",$Q940="OK",$Q940="Not set",NOT(ISNUMBER($G940))),"",ROUND($G940*IF($Q940="Danger",Lists!$M$15,Lists!$M$16),0))</f>
        <v/>
      </c>
      <c r="V940" s="22" t="str">
        <f aca="false">IF($U940="","",IF(OR($Q940="Danger",$U940&gt;=Lists!$M$10),"P1",IF($U940&gt;=Lists!$M$11,"P2","P3")))</f>
        <v/>
      </c>
      <c r="W940" s="24" t="str">
        <f aca="false">IF(OR($V940="",$B940=""),"",$B940+INDEX(Lists!$N$10:$N$12,MATCH($V940,Lists!$L$10:$L$12,0)))</f>
        <v/>
      </c>
      <c r="X940" s="19"/>
      <c r="Y940" s="19"/>
      <c r="Z940" s="19"/>
      <c r="AA940" s="21"/>
      <c r="AB940" s="19"/>
      <c r="AC940" s="22" t="str">
        <f aca="true">IF(OR($U940="",$B940=""),"",IF($AA940&lt;&gt;"",$AA940-$B940,TODAY()-$B940))</f>
        <v/>
      </c>
      <c r="AD940" s="22" t="str">
        <f aca="true">IF($W940="","",IF($Y940="Closed",IF($AA940="","Closed",IF($AA940&lt;=$W940,"Closed on time","Closed late")),IF(TODAY()&gt;$W940,"Overdue","Within time")))</f>
        <v/>
      </c>
      <c r="AE940" s="6"/>
      <c r="AF940" s="19"/>
      <c r="AG940" s="19"/>
      <c r="AH940" s="19"/>
      <c r="AI940" s="19"/>
      <c r="AJ940" s="19"/>
    </row>
    <row r="941" customFormat="false" ht="15" hidden="false" customHeight="false" outlineLevel="0" collapsed="false">
      <c r="A941" s="22" t="str">
        <f aca="false">IF($C941="","","R"&amp;TEXT(ROW()-4,"00000"))</f>
        <v/>
      </c>
      <c r="B941" s="21"/>
      <c r="C941" s="19"/>
      <c r="D941" s="22" t="str">
        <f aca="false">IF($C941="","",IFERROR(INDEX(Asset_Register!$C$5:$C$1000,MATCH($C941,Asset_Register!$A$5:$A$1000,0)),"Not in register"))</f>
        <v/>
      </c>
      <c r="E941" s="22" t="str">
        <f aca="false">IF($C941="","",IFERROR(INDEX(Asset_Register!$D$5:$D$1000,MATCH($C941,Asset_Register!$A$5:$A$1000,0)),"Not in register"))</f>
        <v/>
      </c>
      <c r="F941" s="22" t="str">
        <f aca="false">IF($C941="","",IFERROR(INDEX(Asset_Register!$R$5:$R$1000,MATCH($C941,Asset_Register!$A$5:$A$1000,0)),"Not in register"))</f>
        <v/>
      </c>
      <c r="G941" s="22" t="str">
        <f aca="false">IF($C941="","",IFERROR(INDEX(Asset_Register!$Q$5:$Q$1000,MATCH($C941,Asset_Register!$A$5:$A$1000,0)),"Not in register"))</f>
        <v/>
      </c>
      <c r="H941" s="19"/>
      <c r="I941" s="19"/>
      <c r="J941" s="6"/>
      <c r="K941" s="19"/>
      <c r="L941" s="19"/>
      <c r="M941" s="19"/>
      <c r="N941" s="19"/>
      <c r="O941" s="19"/>
      <c r="P941" s="19"/>
      <c r="Q941" s="22" t="str">
        <f aca="false">IF($C941="","",IF($P941&lt;&gt;"",$P941,IF(AND(ISNUMBER($K941),ISNUMBER($M941),ISNUMBER($N941)),IF($O941="Lower is worse",IF($K941&lt;=$N941,"Danger",IF($K941&lt;=$M941,"Alert","OK")),IF($K941&gt;=$N941,"Danger",IF($K941&gt;=$M941,"Alert","OK"))),"Not set")))</f>
        <v/>
      </c>
      <c r="R941" s="22" t="str">
        <f aca="false">IF(OR($Q941="",$Q941="Not set"),"",MATCH($Q941,Lists!$F$2:$F$4,0)-1)</f>
        <v/>
      </c>
      <c r="S941" s="6"/>
      <c r="T941" s="6"/>
      <c r="U941" s="22" t="str">
        <f aca="false">IF(OR($Q941="",$Q941="OK",$Q941="Not set",NOT(ISNUMBER($G941))),"",ROUND($G941*IF($Q941="Danger",Lists!$M$15,Lists!$M$16),0))</f>
        <v/>
      </c>
      <c r="V941" s="22" t="str">
        <f aca="false">IF($U941="","",IF(OR($Q941="Danger",$U941&gt;=Lists!$M$10),"P1",IF($U941&gt;=Lists!$M$11,"P2","P3")))</f>
        <v/>
      </c>
      <c r="W941" s="24" t="str">
        <f aca="false">IF(OR($V941="",$B941=""),"",$B941+INDEX(Lists!$N$10:$N$12,MATCH($V941,Lists!$L$10:$L$12,0)))</f>
        <v/>
      </c>
      <c r="X941" s="19"/>
      <c r="Y941" s="19"/>
      <c r="Z941" s="19"/>
      <c r="AA941" s="21"/>
      <c r="AB941" s="19"/>
      <c r="AC941" s="22" t="str">
        <f aca="true">IF(OR($U941="",$B941=""),"",IF($AA941&lt;&gt;"",$AA941-$B941,TODAY()-$B941))</f>
        <v/>
      </c>
      <c r="AD941" s="22" t="str">
        <f aca="true">IF($W941="","",IF($Y941="Closed",IF($AA941="","Closed",IF($AA941&lt;=$W941,"Closed on time","Closed late")),IF(TODAY()&gt;$W941,"Overdue","Within time")))</f>
        <v/>
      </c>
      <c r="AE941" s="6"/>
      <c r="AF941" s="19"/>
      <c r="AG941" s="19"/>
      <c r="AH941" s="19"/>
      <c r="AI941" s="19"/>
      <c r="AJ941" s="19"/>
    </row>
    <row r="942" customFormat="false" ht="15" hidden="false" customHeight="false" outlineLevel="0" collapsed="false">
      <c r="A942" s="22" t="str">
        <f aca="false">IF($C942="","","R"&amp;TEXT(ROW()-4,"00000"))</f>
        <v/>
      </c>
      <c r="B942" s="21"/>
      <c r="C942" s="19"/>
      <c r="D942" s="22" t="str">
        <f aca="false">IF($C942="","",IFERROR(INDEX(Asset_Register!$C$5:$C$1000,MATCH($C942,Asset_Register!$A$5:$A$1000,0)),"Not in register"))</f>
        <v/>
      </c>
      <c r="E942" s="22" t="str">
        <f aca="false">IF($C942="","",IFERROR(INDEX(Asset_Register!$D$5:$D$1000,MATCH($C942,Asset_Register!$A$5:$A$1000,0)),"Not in register"))</f>
        <v/>
      </c>
      <c r="F942" s="22" t="str">
        <f aca="false">IF($C942="","",IFERROR(INDEX(Asset_Register!$R$5:$R$1000,MATCH($C942,Asset_Register!$A$5:$A$1000,0)),"Not in register"))</f>
        <v/>
      </c>
      <c r="G942" s="22" t="str">
        <f aca="false">IF($C942="","",IFERROR(INDEX(Asset_Register!$Q$5:$Q$1000,MATCH($C942,Asset_Register!$A$5:$A$1000,0)),"Not in register"))</f>
        <v/>
      </c>
      <c r="H942" s="19"/>
      <c r="I942" s="19"/>
      <c r="J942" s="6"/>
      <c r="K942" s="19"/>
      <c r="L942" s="19"/>
      <c r="M942" s="19"/>
      <c r="N942" s="19"/>
      <c r="O942" s="19"/>
      <c r="P942" s="19"/>
      <c r="Q942" s="22" t="str">
        <f aca="false">IF($C942="","",IF($P942&lt;&gt;"",$P942,IF(AND(ISNUMBER($K942),ISNUMBER($M942),ISNUMBER($N942)),IF($O942="Lower is worse",IF($K942&lt;=$N942,"Danger",IF($K942&lt;=$M942,"Alert","OK")),IF($K942&gt;=$N942,"Danger",IF($K942&gt;=$M942,"Alert","OK"))),"Not set")))</f>
        <v/>
      </c>
      <c r="R942" s="22" t="str">
        <f aca="false">IF(OR($Q942="",$Q942="Not set"),"",MATCH($Q942,Lists!$F$2:$F$4,0)-1)</f>
        <v/>
      </c>
      <c r="S942" s="6"/>
      <c r="T942" s="6"/>
      <c r="U942" s="22" t="str">
        <f aca="false">IF(OR($Q942="",$Q942="OK",$Q942="Not set",NOT(ISNUMBER($G942))),"",ROUND($G942*IF($Q942="Danger",Lists!$M$15,Lists!$M$16),0))</f>
        <v/>
      </c>
      <c r="V942" s="22" t="str">
        <f aca="false">IF($U942="","",IF(OR($Q942="Danger",$U942&gt;=Lists!$M$10),"P1",IF($U942&gt;=Lists!$M$11,"P2","P3")))</f>
        <v/>
      </c>
      <c r="W942" s="24" t="str">
        <f aca="false">IF(OR($V942="",$B942=""),"",$B942+INDEX(Lists!$N$10:$N$12,MATCH($V942,Lists!$L$10:$L$12,0)))</f>
        <v/>
      </c>
      <c r="X942" s="19"/>
      <c r="Y942" s="19"/>
      <c r="Z942" s="19"/>
      <c r="AA942" s="21"/>
      <c r="AB942" s="19"/>
      <c r="AC942" s="22" t="str">
        <f aca="true">IF(OR($U942="",$B942=""),"",IF($AA942&lt;&gt;"",$AA942-$B942,TODAY()-$B942))</f>
        <v/>
      </c>
      <c r="AD942" s="22" t="str">
        <f aca="true">IF($W942="","",IF($Y942="Closed",IF($AA942="","Closed",IF($AA942&lt;=$W942,"Closed on time","Closed late")),IF(TODAY()&gt;$W942,"Overdue","Within time")))</f>
        <v/>
      </c>
      <c r="AE942" s="6"/>
      <c r="AF942" s="19"/>
      <c r="AG942" s="19"/>
      <c r="AH942" s="19"/>
      <c r="AI942" s="19"/>
      <c r="AJ942" s="19"/>
    </row>
    <row r="943" customFormat="false" ht="15" hidden="false" customHeight="false" outlineLevel="0" collapsed="false">
      <c r="A943" s="22" t="str">
        <f aca="false">IF($C943="","","R"&amp;TEXT(ROW()-4,"00000"))</f>
        <v/>
      </c>
      <c r="B943" s="21"/>
      <c r="C943" s="19"/>
      <c r="D943" s="22" t="str">
        <f aca="false">IF($C943="","",IFERROR(INDEX(Asset_Register!$C$5:$C$1000,MATCH($C943,Asset_Register!$A$5:$A$1000,0)),"Not in register"))</f>
        <v/>
      </c>
      <c r="E943" s="22" t="str">
        <f aca="false">IF($C943="","",IFERROR(INDEX(Asset_Register!$D$5:$D$1000,MATCH($C943,Asset_Register!$A$5:$A$1000,0)),"Not in register"))</f>
        <v/>
      </c>
      <c r="F943" s="22" t="str">
        <f aca="false">IF($C943="","",IFERROR(INDEX(Asset_Register!$R$5:$R$1000,MATCH($C943,Asset_Register!$A$5:$A$1000,0)),"Not in register"))</f>
        <v/>
      </c>
      <c r="G943" s="22" t="str">
        <f aca="false">IF($C943="","",IFERROR(INDEX(Asset_Register!$Q$5:$Q$1000,MATCH($C943,Asset_Register!$A$5:$A$1000,0)),"Not in register"))</f>
        <v/>
      </c>
      <c r="H943" s="19"/>
      <c r="I943" s="19"/>
      <c r="J943" s="6"/>
      <c r="K943" s="19"/>
      <c r="L943" s="19"/>
      <c r="M943" s="19"/>
      <c r="N943" s="19"/>
      <c r="O943" s="19"/>
      <c r="P943" s="19"/>
      <c r="Q943" s="22" t="str">
        <f aca="false">IF($C943="","",IF($P943&lt;&gt;"",$P943,IF(AND(ISNUMBER($K943),ISNUMBER($M943),ISNUMBER($N943)),IF($O943="Lower is worse",IF($K943&lt;=$N943,"Danger",IF($K943&lt;=$M943,"Alert","OK")),IF($K943&gt;=$N943,"Danger",IF($K943&gt;=$M943,"Alert","OK"))),"Not set")))</f>
        <v/>
      </c>
      <c r="R943" s="22" t="str">
        <f aca="false">IF(OR($Q943="",$Q943="Not set"),"",MATCH($Q943,Lists!$F$2:$F$4,0)-1)</f>
        <v/>
      </c>
      <c r="S943" s="6"/>
      <c r="T943" s="6"/>
      <c r="U943" s="22" t="str">
        <f aca="false">IF(OR($Q943="",$Q943="OK",$Q943="Not set",NOT(ISNUMBER($G943))),"",ROUND($G943*IF($Q943="Danger",Lists!$M$15,Lists!$M$16),0))</f>
        <v/>
      </c>
      <c r="V943" s="22" t="str">
        <f aca="false">IF($U943="","",IF(OR($Q943="Danger",$U943&gt;=Lists!$M$10),"P1",IF($U943&gt;=Lists!$M$11,"P2","P3")))</f>
        <v/>
      </c>
      <c r="W943" s="24" t="str">
        <f aca="false">IF(OR($V943="",$B943=""),"",$B943+INDEX(Lists!$N$10:$N$12,MATCH($V943,Lists!$L$10:$L$12,0)))</f>
        <v/>
      </c>
      <c r="X943" s="19"/>
      <c r="Y943" s="19"/>
      <c r="Z943" s="19"/>
      <c r="AA943" s="21"/>
      <c r="AB943" s="19"/>
      <c r="AC943" s="22" t="str">
        <f aca="true">IF(OR($U943="",$B943=""),"",IF($AA943&lt;&gt;"",$AA943-$B943,TODAY()-$B943))</f>
        <v/>
      </c>
      <c r="AD943" s="22" t="str">
        <f aca="true">IF($W943="","",IF($Y943="Closed",IF($AA943="","Closed",IF($AA943&lt;=$W943,"Closed on time","Closed late")),IF(TODAY()&gt;$W943,"Overdue","Within time")))</f>
        <v/>
      </c>
      <c r="AE943" s="6"/>
      <c r="AF943" s="19"/>
      <c r="AG943" s="19"/>
      <c r="AH943" s="19"/>
      <c r="AI943" s="19"/>
      <c r="AJ943" s="19"/>
    </row>
    <row r="944" customFormat="false" ht="15" hidden="false" customHeight="false" outlineLevel="0" collapsed="false">
      <c r="A944" s="22" t="str">
        <f aca="false">IF($C944="","","R"&amp;TEXT(ROW()-4,"00000"))</f>
        <v/>
      </c>
      <c r="B944" s="21"/>
      <c r="C944" s="19"/>
      <c r="D944" s="22" t="str">
        <f aca="false">IF($C944="","",IFERROR(INDEX(Asset_Register!$C$5:$C$1000,MATCH($C944,Asset_Register!$A$5:$A$1000,0)),"Not in register"))</f>
        <v/>
      </c>
      <c r="E944" s="22" t="str">
        <f aca="false">IF($C944="","",IFERROR(INDEX(Asset_Register!$D$5:$D$1000,MATCH($C944,Asset_Register!$A$5:$A$1000,0)),"Not in register"))</f>
        <v/>
      </c>
      <c r="F944" s="22" t="str">
        <f aca="false">IF($C944="","",IFERROR(INDEX(Asset_Register!$R$5:$R$1000,MATCH($C944,Asset_Register!$A$5:$A$1000,0)),"Not in register"))</f>
        <v/>
      </c>
      <c r="G944" s="22" t="str">
        <f aca="false">IF($C944="","",IFERROR(INDEX(Asset_Register!$Q$5:$Q$1000,MATCH($C944,Asset_Register!$A$5:$A$1000,0)),"Not in register"))</f>
        <v/>
      </c>
      <c r="H944" s="19"/>
      <c r="I944" s="19"/>
      <c r="J944" s="6"/>
      <c r="K944" s="19"/>
      <c r="L944" s="19"/>
      <c r="M944" s="19"/>
      <c r="N944" s="19"/>
      <c r="O944" s="19"/>
      <c r="P944" s="19"/>
      <c r="Q944" s="22" t="str">
        <f aca="false">IF($C944="","",IF($P944&lt;&gt;"",$P944,IF(AND(ISNUMBER($K944),ISNUMBER($M944),ISNUMBER($N944)),IF($O944="Lower is worse",IF($K944&lt;=$N944,"Danger",IF($K944&lt;=$M944,"Alert","OK")),IF($K944&gt;=$N944,"Danger",IF($K944&gt;=$M944,"Alert","OK"))),"Not set")))</f>
        <v/>
      </c>
      <c r="R944" s="22" t="str">
        <f aca="false">IF(OR($Q944="",$Q944="Not set"),"",MATCH($Q944,Lists!$F$2:$F$4,0)-1)</f>
        <v/>
      </c>
      <c r="S944" s="6"/>
      <c r="T944" s="6"/>
      <c r="U944" s="22" t="str">
        <f aca="false">IF(OR($Q944="",$Q944="OK",$Q944="Not set",NOT(ISNUMBER($G944))),"",ROUND($G944*IF($Q944="Danger",Lists!$M$15,Lists!$M$16),0))</f>
        <v/>
      </c>
      <c r="V944" s="22" t="str">
        <f aca="false">IF($U944="","",IF(OR($Q944="Danger",$U944&gt;=Lists!$M$10),"P1",IF($U944&gt;=Lists!$M$11,"P2","P3")))</f>
        <v/>
      </c>
      <c r="W944" s="24" t="str">
        <f aca="false">IF(OR($V944="",$B944=""),"",$B944+INDEX(Lists!$N$10:$N$12,MATCH($V944,Lists!$L$10:$L$12,0)))</f>
        <v/>
      </c>
      <c r="X944" s="19"/>
      <c r="Y944" s="19"/>
      <c r="Z944" s="19"/>
      <c r="AA944" s="21"/>
      <c r="AB944" s="19"/>
      <c r="AC944" s="22" t="str">
        <f aca="true">IF(OR($U944="",$B944=""),"",IF($AA944&lt;&gt;"",$AA944-$B944,TODAY()-$B944))</f>
        <v/>
      </c>
      <c r="AD944" s="22" t="str">
        <f aca="true">IF($W944="","",IF($Y944="Closed",IF($AA944="","Closed",IF($AA944&lt;=$W944,"Closed on time","Closed late")),IF(TODAY()&gt;$W944,"Overdue","Within time")))</f>
        <v/>
      </c>
      <c r="AE944" s="6"/>
      <c r="AF944" s="19"/>
      <c r="AG944" s="19"/>
      <c r="AH944" s="19"/>
      <c r="AI944" s="19"/>
      <c r="AJ944" s="19"/>
    </row>
    <row r="945" customFormat="false" ht="15" hidden="false" customHeight="false" outlineLevel="0" collapsed="false">
      <c r="A945" s="22" t="str">
        <f aca="false">IF($C945="","","R"&amp;TEXT(ROW()-4,"00000"))</f>
        <v/>
      </c>
      <c r="B945" s="21"/>
      <c r="C945" s="19"/>
      <c r="D945" s="22" t="str">
        <f aca="false">IF($C945="","",IFERROR(INDEX(Asset_Register!$C$5:$C$1000,MATCH($C945,Asset_Register!$A$5:$A$1000,0)),"Not in register"))</f>
        <v/>
      </c>
      <c r="E945" s="22" t="str">
        <f aca="false">IF($C945="","",IFERROR(INDEX(Asset_Register!$D$5:$D$1000,MATCH($C945,Asset_Register!$A$5:$A$1000,0)),"Not in register"))</f>
        <v/>
      </c>
      <c r="F945" s="22" t="str">
        <f aca="false">IF($C945="","",IFERROR(INDEX(Asset_Register!$R$5:$R$1000,MATCH($C945,Asset_Register!$A$5:$A$1000,0)),"Not in register"))</f>
        <v/>
      </c>
      <c r="G945" s="22" t="str">
        <f aca="false">IF($C945="","",IFERROR(INDEX(Asset_Register!$Q$5:$Q$1000,MATCH($C945,Asset_Register!$A$5:$A$1000,0)),"Not in register"))</f>
        <v/>
      </c>
      <c r="H945" s="19"/>
      <c r="I945" s="19"/>
      <c r="J945" s="6"/>
      <c r="K945" s="19"/>
      <c r="L945" s="19"/>
      <c r="M945" s="19"/>
      <c r="N945" s="19"/>
      <c r="O945" s="19"/>
      <c r="P945" s="19"/>
      <c r="Q945" s="22" t="str">
        <f aca="false">IF($C945="","",IF($P945&lt;&gt;"",$P945,IF(AND(ISNUMBER($K945),ISNUMBER($M945),ISNUMBER($N945)),IF($O945="Lower is worse",IF($K945&lt;=$N945,"Danger",IF($K945&lt;=$M945,"Alert","OK")),IF($K945&gt;=$N945,"Danger",IF($K945&gt;=$M945,"Alert","OK"))),"Not set")))</f>
        <v/>
      </c>
      <c r="R945" s="22" t="str">
        <f aca="false">IF(OR($Q945="",$Q945="Not set"),"",MATCH($Q945,Lists!$F$2:$F$4,0)-1)</f>
        <v/>
      </c>
      <c r="S945" s="6"/>
      <c r="T945" s="6"/>
      <c r="U945" s="22" t="str">
        <f aca="false">IF(OR($Q945="",$Q945="OK",$Q945="Not set",NOT(ISNUMBER($G945))),"",ROUND($G945*IF($Q945="Danger",Lists!$M$15,Lists!$M$16),0))</f>
        <v/>
      </c>
      <c r="V945" s="22" t="str">
        <f aca="false">IF($U945="","",IF(OR($Q945="Danger",$U945&gt;=Lists!$M$10),"P1",IF($U945&gt;=Lists!$M$11,"P2","P3")))</f>
        <v/>
      </c>
      <c r="W945" s="24" t="str">
        <f aca="false">IF(OR($V945="",$B945=""),"",$B945+INDEX(Lists!$N$10:$N$12,MATCH($V945,Lists!$L$10:$L$12,0)))</f>
        <v/>
      </c>
      <c r="X945" s="19"/>
      <c r="Y945" s="19"/>
      <c r="Z945" s="19"/>
      <c r="AA945" s="21"/>
      <c r="AB945" s="19"/>
      <c r="AC945" s="22" t="str">
        <f aca="true">IF(OR($U945="",$B945=""),"",IF($AA945&lt;&gt;"",$AA945-$B945,TODAY()-$B945))</f>
        <v/>
      </c>
      <c r="AD945" s="22" t="str">
        <f aca="true">IF($W945="","",IF($Y945="Closed",IF($AA945="","Closed",IF($AA945&lt;=$W945,"Closed on time","Closed late")),IF(TODAY()&gt;$W945,"Overdue","Within time")))</f>
        <v/>
      </c>
      <c r="AE945" s="6"/>
      <c r="AF945" s="19"/>
      <c r="AG945" s="19"/>
      <c r="AH945" s="19"/>
      <c r="AI945" s="19"/>
      <c r="AJ945" s="19"/>
    </row>
    <row r="946" customFormat="false" ht="15" hidden="false" customHeight="false" outlineLevel="0" collapsed="false">
      <c r="A946" s="22" t="str">
        <f aca="false">IF($C946="","","R"&amp;TEXT(ROW()-4,"00000"))</f>
        <v/>
      </c>
      <c r="B946" s="21"/>
      <c r="C946" s="19"/>
      <c r="D946" s="22" t="str">
        <f aca="false">IF($C946="","",IFERROR(INDEX(Asset_Register!$C$5:$C$1000,MATCH($C946,Asset_Register!$A$5:$A$1000,0)),"Not in register"))</f>
        <v/>
      </c>
      <c r="E946" s="22" t="str">
        <f aca="false">IF($C946="","",IFERROR(INDEX(Asset_Register!$D$5:$D$1000,MATCH($C946,Asset_Register!$A$5:$A$1000,0)),"Not in register"))</f>
        <v/>
      </c>
      <c r="F946" s="22" t="str">
        <f aca="false">IF($C946="","",IFERROR(INDEX(Asset_Register!$R$5:$R$1000,MATCH($C946,Asset_Register!$A$5:$A$1000,0)),"Not in register"))</f>
        <v/>
      </c>
      <c r="G946" s="22" t="str">
        <f aca="false">IF($C946="","",IFERROR(INDEX(Asset_Register!$Q$5:$Q$1000,MATCH($C946,Asset_Register!$A$5:$A$1000,0)),"Not in register"))</f>
        <v/>
      </c>
      <c r="H946" s="19"/>
      <c r="I946" s="19"/>
      <c r="J946" s="6"/>
      <c r="K946" s="19"/>
      <c r="L946" s="19"/>
      <c r="M946" s="19"/>
      <c r="N946" s="19"/>
      <c r="O946" s="19"/>
      <c r="P946" s="19"/>
      <c r="Q946" s="22" t="str">
        <f aca="false">IF($C946="","",IF($P946&lt;&gt;"",$P946,IF(AND(ISNUMBER($K946),ISNUMBER($M946),ISNUMBER($N946)),IF($O946="Lower is worse",IF($K946&lt;=$N946,"Danger",IF($K946&lt;=$M946,"Alert","OK")),IF($K946&gt;=$N946,"Danger",IF($K946&gt;=$M946,"Alert","OK"))),"Not set")))</f>
        <v/>
      </c>
      <c r="R946" s="22" t="str">
        <f aca="false">IF(OR($Q946="",$Q946="Not set"),"",MATCH($Q946,Lists!$F$2:$F$4,0)-1)</f>
        <v/>
      </c>
      <c r="S946" s="6"/>
      <c r="T946" s="6"/>
      <c r="U946" s="22" t="str">
        <f aca="false">IF(OR($Q946="",$Q946="OK",$Q946="Not set",NOT(ISNUMBER($G946))),"",ROUND($G946*IF($Q946="Danger",Lists!$M$15,Lists!$M$16),0))</f>
        <v/>
      </c>
      <c r="V946" s="22" t="str">
        <f aca="false">IF($U946="","",IF(OR($Q946="Danger",$U946&gt;=Lists!$M$10),"P1",IF($U946&gt;=Lists!$M$11,"P2","P3")))</f>
        <v/>
      </c>
      <c r="W946" s="24" t="str">
        <f aca="false">IF(OR($V946="",$B946=""),"",$B946+INDEX(Lists!$N$10:$N$12,MATCH($V946,Lists!$L$10:$L$12,0)))</f>
        <v/>
      </c>
      <c r="X946" s="19"/>
      <c r="Y946" s="19"/>
      <c r="Z946" s="19"/>
      <c r="AA946" s="21"/>
      <c r="AB946" s="19"/>
      <c r="AC946" s="22" t="str">
        <f aca="true">IF(OR($U946="",$B946=""),"",IF($AA946&lt;&gt;"",$AA946-$B946,TODAY()-$B946))</f>
        <v/>
      </c>
      <c r="AD946" s="22" t="str">
        <f aca="true">IF($W946="","",IF($Y946="Closed",IF($AA946="","Closed",IF($AA946&lt;=$W946,"Closed on time","Closed late")),IF(TODAY()&gt;$W946,"Overdue","Within time")))</f>
        <v/>
      </c>
      <c r="AE946" s="6"/>
      <c r="AF946" s="19"/>
      <c r="AG946" s="19"/>
      <c r="AH946" s="19"/>
      <c r="AI946" s="19"/>
      <c r="AJ946" s="19"/>
    </row>
    <row r="947" customFormat="false" ht="15" hidden="false" customHeight="false" outlineLevel="0" collapsed="false">
      <c r="A947" s="22" t="str">
        <f aca="false">IF($C947="","","R"&amp;TEXT(ROW()-4,"00000"))</f>
        <v/>
      </c>
      <c r="B947" s="21"/>
      <c r="C947" s="19"/>
      <c r="D947" s="22" t="str">
        <f aca="false">IF($C947="","",IFERROR(INDEX(Asset_Register!$C$5:$C$1000,MATCH($C947,Asset_Register!$A$5:$A$1000,0)),"Not in register"))</f>
        <v/>
      </c>
      <c r="E947" s="22" t="str">
        <f aca="false">IF($C947="","",IFERROR(INDEX(Asset_Register!$D$5:$D$1000,MATCH($C947,Asset_Register!$A$5:$A$1000,0)),"Not in register"))</f>
        <v/>
      </c>
      <c r="F947" s="22" t="str">
        <f aca="false">IF($C947="","",IFERROR(INDEX(Asset_Register!$R$5:$R$1000,MATCH($C947,Asset_Register!$A$5:$A$1000,0)),"Not in register"))</f>
        <v/>
      </c>
      <c r="G947" s="22" t="str">
        <f aca="false">IF($C947="","",IFERROR(INDEX(Asset_Register!$Q$5:$Q$1000,MATCH($C947,Asset_Register!$A$5:$A$1000,0)),"Not in register"))</f>
        <v/>
      </c>
      <c r="H947" s="19"/>
      <c r="I947" s="19"/>
      <c r="J947" s="6"/>
      <c r="K947" s="19"/>
      <c r="L947" s="19"/>
      <c r="M947" s="19"/>
      <c r="N947" s="19"/>
      <c r="O947" s="19"/>
      <c r="P947" s="19"/>
      <c r="Q947" s="22" t="str">
        <f aca="false">IF($C947="","",IF($P947&lt;&gt;"",$P947,IF(AND(ISNUMBER($K947),ISNUMBER($M947),ISNUMBER($N947)),IF($O947="Lower is worse",IF($K947&lt;=$N947,"Danger",IF($K947&lt;=$M947,"Alert","OK")),IF($K947&gt;=$N947,"Danger",IF($K947&gt;=$M947,"Alert","OK"))),"Not set")))</f>
        <v/>
      </c>
      <c r="R947" s="22" t="str">
        <f aca="false">IF(OR($Q947="",$Q947="Not set"),"",MATCH($Q947,Lists!$F$2:$F$4,0)-1)</f>
        <v/>
      </c>
      <c r="S947" s="6"/>
      <c r="T947" s="6"/>
      <c r="U947" s="22" t="str">
        <f aca="false">IF(OR($Q947="",$Q947="OK",$Q947="Not set",NOT(ISNUMBER($G947))),"",ROUND($G947*IF($Q947="Danger",Lists!$M$15,Lists!$M$16),0))</f>
        <v/>
      </c>
      <c r="V947" s="22" t="str">
        <f aca="false">IF($U947="","",IF(OR($Q947="Danger",$U947&gt;=Lists!$M$10),"P1",IF($U947&gt;=Lists!$M$11,"P2","P3")))</f>
        <v/>
      </c>
      <c r="W947" s="24" t="str">
        <f aca="false">IF(OR($V947="",$B947=""),"",$B947+INDEX(Lists!$N$10:$N$12,MATCH($V947,Lists!$L$10:$L$12,0)))</f>
        <v/>
      </c>
      <c r="X947" s="19"/>
      <c r="Y947" s="19"/>
      <c r="Z947" s="19"/>
      <c r="AA947" s="21"/>
      <c r="AB947" s="19"/>
      <c r="AC947" s="22" t="str">
        <f aca="true">IF(OR($U947="",$B947=""),"",IF($AA947&lt;&gt;"",$AA947-$B947,TODAY()-$B947))</f>
        <v/>
      </c>
      <c r="AD947" s="22" t="str">
        <f aca="true">IF($W947="","",IF($Y947="Closed",IF($AA947="","Closed",IF($AA947&lt;=$W947,"Closed on time","Closed late")),IF(TODAY()&gt;$W947,"Overdue","Within time")))</f>
        <v/>
      </c>
      <c r="AE947" s="6"/>
      <c r="AF947" s="19"/>
      <c r="AG947" s="19"/>
      <c r="AH947" s="19"/>
      <c r="AI947" s="19"/>
      <c r="AJ947" s="19"/>
    </row>
    <row r="948" customFormat="false" ht="15" hidden="false" customHeight="false" outlineLevel="0" collapsed="false">
      <c r="A948" s="22" t="str">
        <f aca="false">IF($C948="","","R"&amp;TEXT(ROW()-4,"00000"))</f>
        <v/>
      </c>
      <c r="B948" s="21"/>
      <c r="C948" s="19"/>
      <c r="D948" s="22" t="str">
        <f aca="false">IF($C948="","",IFERROR(INDEX(Asset_Register!$C$5:$C$1000,MATCH($C948,Asset_Register!$A$5:$A$1000,0)),"Not in register"))</f>
        <v/>
      </c>
      <c r="E948" s="22" t="str">
        <f aca="false">IF($C948="","",IFERROR(INDEX(Asset_Register!$D$5:$D$1000,MATCH($C948,Asset_Register!$A$5:$A$1000,0)),"Not in register"))</f>
        <v/>
      </c>
      <c r="F948" s="22" t="str">
        <f aca="false">IF($C948="","",IFERROR(INDEX(Asset_Register!$R$5:$R$1000,MATCH($C948,Asset_Register!$A$5:$A$1000,0)),"Not in register"))</f>
        <v/>
      </c>
      <c r="G948" s="22" t="str">
        <f aca="false">IF($C948="","",IFERROR(INDEX(Asset_Register!$Q$5:$Q$1000,MATCH($C948,Asset_Register!$A$5:$A$1000,0)),"Not in register"))</f>
        <v/>
      </c>
      <c r="H948" s="19"/>
      <c r="I948" s="19"/>
      <c r="J948" s="6"/>
      <c r="K948" s="19"/>
      <c r="L948" s="19"/>
      <c r="M948" s="19"/>
      <c r="N948" s="19"/>
      <c r="O948" s="19"/>
      <c r="P948" s="19"/>
      <c r="Q948" s="22" t="str">
        <f aca="false">IF($C948="","",IF($P948&lt;&gt;"",$P948,IF(AND(ISNUMBER($K948),ISNUMBER($M948),ISNUMBER($N948)),IF($O948="Lower is worse",IF($K948&lt;=$N948,"Danger",IF($K948&lt;=$M948,"Alert","OK")),IF($K948&gt;=$N948,"Danger",IF($K948&gt;=$M948,"Alert","OK"))),"Not set")))</f>
        <v/>
      </c>
      <c r="R948" s="22" t="str">
        <f aca="false">IF(OR($Q948="",$Q948="Not set"),"",MATCH($Q948,Lists!$F$2:$F$4,0)-1)</f>
        <v/>
      </c>
      <c r="S948" s="6"/>
      <c r="T948" s="6"/>
      <c r="U948" s="22" t="str">
        <f aca="false">IF(OR($Q948="",$Q948="OK",$Q948="Not set",NOT(ISNUMBER($G948))),"",ROUND($G948*IF($Q948="Danger",Lists!$M$15,Lists!$M$16),0))</f>
        <v/>
      </c>
      <c r="V948" s="22" t="str">
        <f aca="false">IF($U948="","",IF(OR($Q948="Danger",$U948&gt;=Lists!$M$10),"P1",IF($U948&gt;=Lists!$M$11,"P2","P3")))</f>
        <v/>
      </c>
      <c r="W948" s="24" t="str">
        <f aca="false">IF(OR($V948="",$B948=""),"",$B948+INDEX(Lists!$N$10:$N$12,MATCH($V948,Lists!$L$10:$L$12,0)))</f>
        <v/>
      </c>
      <c r="X948" s="19"/>
      <c r="Y948" s="19"/>
      <c r="Z948" s="19"/>
      <c r="AA948" s="21"/>
      <c r="AB948" s="19"/>
      <c r="AC948" s="22" t="str">
        <f aca="true">IF(OR($U948="",$B948=""),"",IF($AA948&lt;&gt;"",$AA948-$B948,TODAY()-$B948))</f>
        <v/>
      </c>
      <c r="AD948" s="22" t="str">
        <f aca="true">IF($W948="","",IF($Y948="Closed",IF($AA948="","Closed",IF($AA948&lt;=$W948,"Closed on time","Closed late")),IF(TODAY()&gt;$W948,"Overdue","Within time")))</f>
        <v/>
      </c>
      <c r="AE948" s="6"/>
      <c r="AF948" s="19"/>
      <c r="AG948" s="19"/>
      <c r="AH948" s="19"/>
      <c r="AI948" s="19"/>
      <c r="AJ948" s="19"/>
    </row>
    <row r="949" customFormat="false" ht="15" hidden="false" customHeight="false" outlineLevel="0" collapsed="false">
      <c r="A949" s="22" t="str">
        <f aca="false">IF($C949="","","R"&amp;TEXT(ROW()-4,"00000"))</f>
        <v/>
      </c>
      <c r="B949" s="21"/>
      <c r="C949" s="19"/>
      <c r="D949" s="22" t="str">
        <f aca="false">IF($C949="","",IFERROR(INDEX(Asset_Register!$C$5:$C$1000,MATCH($C949,Asset_Register!$A$5:$A$1000,0)),"Not in register"))</f>
        <v/>
      </c>
      <c r="E949" s="22" t="str">
        <f aca="false">IF($C949="","",IFERROR(INDEX(Asset_Register!$D$5:$D$1000,MATCH($C949,Asset_Register!$A$5:$A$1000,0)),"Not in register"))</f>
        <v/>
      </c>
      <c r="F949" s="22" t="str">
        <f aca="false">IF($C949="","",IFERROR(INDEX(Asset_Register!$R$5:$R$1000,MATCH($C949,Asset_Register!$A$5:$A$1000,0)),"Not in register"))</f>
        <v/>
      </c>
      <c r="G949" s="22" t="str">
        <f aca="false">IF($C949="","",IFERROR(INDEX(Asset_Register!$Q$5:$Q$1000,MATCH($C949,Asset_Register!$A$5:$A$1000,0)),"Not in register"))</f>
        <v/>
      </c>
      <c r="H949" s="19"/>
      <c r="I949" s="19"/>
      <c r="J949" s="6"/>
      <c r="K949" s="19"/>
      <c r="L949" s="19"/>
      <c r="M949" s="19"/>
      <c r="N949" s="19"/>
      <c r="O949" s="19"/>
      <c r="P949" s="19"/>
      <c r="Q949" s="22" t="str">
        <f aca="false">IF($C949="","",IF($P949&lt;&gt;"",$P949,IF(AND(ISNUMBER($K949),ISNUMBER($M949),ISNUMBER($N949)),IF($O949="Lower is worse",IF($K949&lt;=$N949,"Danger",IF($K949&lt;=$M949,"Alert","OK")),IF($K949&gt;=$N949,"Danger",IF($K949&gt;=$M949,"Alert","OK"))),"Not set")))</f>
        <v/>
      </c>
      <c r="R949" s="22" t="str">
        <f aca="false">IF(OR($Q949="",$Q949="Not set"),"",MATCH($Q949,Lists!$F$2:$F$4,0)-1)</f>
        <v/>
      </c>
      <c r="S949" s="6"/>
      <c r="T949" s="6"/>
      <c r="U949" s="22" t="str">
        <f aca="false">IF(OR($Q949="",$Q949="OK",$Q949="Not set",NOT(ISNUMBER($G949))),"",ROUND($G949*IF($Q949="Danger",Lists!$M$15,Lists!$M$16),0))</f>
        <v/>
      </c>
      <c r="V949" s="22" t="str">
        <f aca="false">IF($U949="","",IF(OR($Q949="Danger",$U949&gt;=Lists!$M$10),"P1",IF($U949&gt;=Lists!$M$11,"P2","P3")))</f>
        <v/>
      </c>
      <c r="W949" s="24" t="str">
        <f aca="false">IF(OR($V949="",$B949=""),"",$B949+INDEX(Lists!$N$10:$N$12,MATCH($V949,Lists!$L$10:$L$12,0)))</f>
        <v/>
      </c>
      <c r="X949" s="19"/>
      <c r="Y949" s="19"/>
      <c r="Z949" s="19"/>
      <c r="AA949" s="21"/>
      <c r="AB949" s="19"/>
      <c r="AC949" s="22" t="str">
        <f aca="true">IF(OR($U949="",$B949=""),"",IF($AA949&lt;&gt;"",$AA949-$B949,TODAY()-$B949))</f>
        <v/>
      </c>
      <c r="AD949" s="22" t="str">
        <f aca="true">IF($W949="","",IF($Y949="Closed",IF($AA949="","Closed",IF($AA949&lt;=$W949,"Closed on time","Closed late")),IF(TODAY()&gt;$W949,"Overdue","Within time")))</f>
        <v/>
      </c>
      <c r="AE949" s="6"/>
      <c r="AF949" s="19"/>
      <c r="AG949" s="19"/>
      <c r="AH949" s="19"/>
      <c r="AI949" s="19"/>
      <c r="AJ949" s="19"/>
    </row>
    <row r="950" customFormat="false" ht="15" hidden="false" customHeight="false" outlineLevel="0" collapsed="false">
      <c r="A950" s="22" t="str">
        <f aca="false">IF($C950="","","R"&amp;TEXT(ROW()-4,"00000"))</f>
        <v/>
      </c>
      <c r="B950" s="21"/>
      <c r="C950" s="19"/>
      <c r="D950" s="22" t="str">
        <f aca="false">IF($C950="","",IFERROR(INDEX(Asset_Register!$C$5:$C$1000,MATCH($C950,Asset_Register!$A$5:$A$1000,0)),"Not in register"))</f>
        <v/>
      </c>
      <c r="E950" s="22" t="str">
        <f aca="false">IF($C950="","",IFERROR(INDEX(Asset_Register!$D$5:$D$1000,MATCH($C950,Asset_Register!$A$5:$A$1000,0)),"Not in register"))</f>
        <v/>
      </c>
      <c r="F950" s="22" t="str">
        <f aca="false">IF($C950="","",IFERROR(INDEX(Asset_Register!$R$5:$R$1000,MATCH($C950,Asset_Register!$A$5:$A$1000,0)),"Not in register"))</f>
        <v/>
      </c>
      <c r="G950" s="22" t="str">
        <f aca="false">IF($C950="","",IFERROR(INDEX(Asset_Register!$Q$5:$Q$1000,MATCH($C950,Asset_Register!$A$5:$A$1000,0)),"Not in register"))</f>
        <v/>
      </c>
      <c r="H950" s="19"/>
      <c r="I950" s="19"/>
      <c r="J950" s="6"/>
      <c r="K950" s="19"/>
      <c r="L950" s="19"/>
      <c r="M950" s="19"/>
      <c r="N950" s="19"/>
      <c r="O950" s="19"/>
      <c r="P950" s="19"/>
      <c r="Q950" s="22" t="str">
        <f aca="false">IF($C950="","",IF($P950&lt;&gt;"",$P950,IF(AND(ISNUMBER($K950),ISNUMBER($M950),ISNUMBER($N950)),IF($O950="Lower is worse",IF($K950&lt;=$N950,"Danger",IF($K950&lt;=$M950,"Alert","OK")),IF($K950&gt;=$N950,"Danger",IF($K950&gt;=$M950,"Alert","OK"))),"Not set")))</f>
        <v/>
      </c>
      <c r="R950" s="22" t="str">
        <f aca="false">IF(OR($Q950="",$Q950="Not set"),"",MATCH($Q950,Lists!$F$2:$F$4,0)-1)</f>
        <v/>
      </c>
      <c r="S950" s="6"/>
      <c r="T950" s="6"/>
      <c r="U950" s="22" t="str">
        <f aca="false">IF(OR($Q950="",$Q950="OK",$Q950="Not set",NOT(ISNUMBER($G950))),"",ROUND($G950*IF($Q950="Danger",Lists!$M$15,Lists!$M$16),0))</f>
        <v/>
      </c>
      <c r="V950" s="22" t="str">
        <f aca="false">IF($U950="","",IF(OR($Q950="Danger",$U950&gt;=Lists!$M$10),"P1",IF($U950&gt;=Lists!$M$11,"P2","P3")))</f>
        <v/>
      </c>
      <c r="W950" s="24" t="str">
        <f aca="false">IF(OR($V950="",$B950=""),"",$B950+INDEX(Lists!$N$10:$N$12,MATCH($V950,Lists!$L$10:$L$12,0)))</f>
        <v/>
      </c>
      <c r="X950" s="19"/>
      <c r="Y950" s="19"/>
      <c r="Z950" s="19"/>
      <c r="AA950" s="21"/>
      <c r="AB950" s="19"/>
      <c r="AC950" s="22" t="str">
        <f aca="true">IF(OR($U950="",$B950=""),"",IF($AA950&lt;&gt;"",$AA950-$B950,TODAY()-$B950))</f>
        <v/>
      </c>
      <c r="AD950" s="22" t="str">
        <f aca="true">IF($W950="","",IF($Y950="Closed",IF($AA950="","Closed",IF($AA950&lt;=$W950,"Closed on time","Closed late")),IF(TODAY()&gt;$W950,"Overdue","Within time")))</f>
        <v/>
      </c>
      <c r="AE950" s="6"/>
      <c r="AF950" s="19"/>
      <c r="AG950" s="19"/>
      <c r="AH950" s="19"/>
      <c r="AI950" s="19"/>
      <c r="AJ950" s="19"/>
    </row>
    <row r="951" customFormat="false" ht="15" hidden="false" customHeight="false" outlineLevel="0" collapsed="false">
      <c r="A951" s="22" t="str">
        <f aca="false">IF($C951="","","R"&amp;TEXT(ROW()-4,"00000"))</f>
        <v/>
      </c>
      <c r="B951" s="21"/>
      <c r="C951" s="19"/>
      <c r="D951" s="22" t="str">
        <f aca="false">IF($C951="","",IFERROR(INDEX(Asset_Register!$C$5:$C$1000,MATCH($C951,Asset_Register!$A$5:$A$1000,0)),"Not in register"))</f>
        <v/>
      </c>
      <c r="E951" s="22" t="str">
        <f aca="false">IF($C951="","",IFERROR(INDEX(Asset_Register!$D$5:$D$1000,MATCH($C951,Asset_Register!$A$5:$A$1000,0)),"Not in register"))</f>
        <v/>
      </c>
      <c r="F951" s="22" t="str">
        <f aca="false">IF($C951="","",IFERROR(INDEX(Asset_Register!$R$5:$R$1000,MATCH($C951,Asset_Register!$A$5:$A$1000,0)),"Not in register"))</f>
        <v/>
      </c>
      <c r="G951" s="22" t="str">
        <f aca="false">IF($C951="","",IFERROR(INDEX(Asset_Register!$Q$5:$Q$1000,MATCH($C951,Asset_Register!$A$5:$A$1000,0)),"Not in register"))</f>
        <v/>
      </c>
      <c r="H951" s="19"/>
      <c r="I951" s="19"/>
      <c r="J951" s="6"/>
      <c r="K951" s="19"/>
      <c r="L951" s="19"/>
      <c r="M951" s="19"/>
      <c r="N951" s="19"/>
      <c r="O951" s="19"/>
      <c r="P951" s="19"/>
      <c r="Q951" s="22" t="str">
        <f aca="false">IF($C951="","",IF($P951&lt;&gt;"",$P951,IF(AND(ISNUMBER($K951),ISNUMBER($M951),ISNUMBER($N951)),IF($O951="Lower is worse",IF($K951&lt;=$N951,"Danger",IF($K951&lt;=$M951,"Alert","OK")),IF($K951&gt;=$N951,"Danger",IF($K951&gt;=$M951,"Alert","OK"))),"Not set")))</f>
        <v/>
      </c>
      <c r="R951" s="22" t="str">
        <f aca="false">IF(OR($Q951="",$Q951="Not set"),"",MATCH($Q951,Lists!$F$2:$F$4,0)-1)</f>
        <v/>
      </c>
      <c r="S951" s="6"/>
      <c r="T951" s="6"/>
      <c r="U951" s="22" t="str">
        <f aca="false">IF(OR($Q951="",$Q951="OK",$Q951="Not set",NOT(ISNUMBER($G951))),"",ROUND($G951*IF($Q951="Danger",Lists!$M$15,Lists!$M$16),0))</f>
        <v/>
      </c>
      <c r="V951" s="22" t="str">
        <f aca="false">IF($U951="","",IF(OR($Q951="Danger",$U951&gt;=Lists!$M$10),"P1",IF($U951&gt;=Lists!$M$11,"P2","P3")))</f>
        <v/>
      </c>
      <c r="W951" s="24" t="str">
        <f aca="false">IF(OR($V951="",$B951=""),"",$B951+INDEX(Lists!$N$10:$N$12,MATCH($V951,Lists!$L$10:$L$12,0)))</f>
        <v/>
      </c>
      <c r="X951" s="19"/>
      <c r="Y951" s="19"/>
      <c r="Z951" s="19"/>
      <c r="AA951" s="21"/>
      <c r="AB951" s="19"/>
      <c r="AC951" s="22" t="str">
        <f aca="true">IF(OR($U951="",$B951=""),"",IF($AA951&lt;&gt;"",$AA951-$B951,TODAY()-$B951))</f>
        <v/>
      </c>
      <c r="AD951" s="22" t="str">
        <f aca="true">IF($W951="","",IF($Y951="Closed",IF($AA951="","Closed",IF($AA951&lt;=$W951,"Closed on time","Closed late")),IF(TODAY()&gt;$W951,"Overdue","Within time")))</f>
        <v/>
      </c>
      <c r="AE951" s="6"/>
      <c r="AF951" s="19"/>
      <c r="AG951" s="19"/>
      <c r="AH951" s="19"/>
      <c r="AI951" s="19"/>
      <c r="AJ951" s="19"/>
    </row>
    <row r="952" customFormat="false" ht="15" hidden="false" customHeight="false" outlineLevel="0" collapsed="false">
      <c r="A952" s="22" t="str">
        <f aca="false">IF($C952="","","R"&amp;TEXT(ROW()-4,"00000"))</f>
        <v/>
      </c>
      <c r="B952" s="21"/>
      <c r="C952" s="19"/>
      <c r="D952" s="22" t="str">
        <f aca="false">IF($C952="","",IFERROR(INDEX(Asset_Register!$C$5:$C$1000,MATCH($C952,Asset_Register!$A$5:$A$1000,0)),"Not in register"))</f>
        <v/>
      </c>
      <c r="E952" s="22" t="str">
        <f aca="false">IF($C952="","",IFERROR(INDEX(Asset_Register!$D$5:$D$1000,MATCH($C952,Asset_Register!$A$5:$A$1000,0)),"Not in register"))</f>
        <v/>
      </c>
      <c r="F952" s="22" t="str">
        <f aca="false">IF($C952="","",IFERROR(INDEX(Asset_Register!$R$5:$R$1000,MATCH($C952,Asset_Register!$A$5:$A$1000,0)),"Not in register"))</f>
        <v/>
      </c>
      <c r="G952" s="22" t="str">
        <f aca="false">IF($C952="","",IFERROR(INDEX(Asset_Register!$Q$5:$Q$1000,MATCH($C952,Asset_Register!$A$5:$A$1000,0)),"Not in register"))</f>
        <v/>
      </c>
      <c r="H952" s="19"/>
      <c r="I952" s="19"/>
      <c r="J952" s="6"/>
      <c r="K952" s="19"/>
      <c r="L952" s="19"/>
      <c r="M952" s="19"/>
      <c r="N952" s="19"/>
      <c r="O952" s="19"/>
      <c r="P952" s="19"/>
      <c r="Q952" s="22" t="str">
        <f aca="false">IF($C952="","",IF($P952&lt;&gt;"",$P952,IF(AND(ISNUMBER($K952),ISNUMBER($M952),ISNUMBER($N952)),IF($O952="Lower is worse",IF($K952&lt;=$N952,"Danger",IF($K952&lt;=$M952,"Alert","OK")),IF($K952&gt;=$N952,"Danger",IF($K952&gt;=$M952,"Alert","OK"))),"Not set")))</f>
        <v/>
      </c>
      <c r="R952" s="22" t="str">
        <f aca="false">IF(OR($Q952="",$Q952="Not set"),"",MATCH($Q952,Lists!$F$2:$F$4,0)-1)</f>
        <v/>
      </c>
      <c r="S952" s="6"/>
      <c r="T952" s="6"/>
      <c r="U952" s="22" t="str">
        <f aca="false">IF(OR($Q952="",$Q952="OK",$Q952="Not set",NOT(ISNUMBER($G952))),"",ROUND($G952*IF($Q952="Danger",Lists!$M$15,Lists!$M$16),0))</f>
        <v/>
      </c>
      <c r="V952" s="22" t="str">
        <f aca="false">IF($U952="","",IF(OR($Q952="Danger",$U952&gt;=Lists!$M$10),"P1",IF($U952&gt;=Lists!$M$11,"P2","P3")))</f>
        <v/>
      </c>
      <c r="W952" s="24" t="str">
        <f aca="false">IF(OR($V952="",$B952=""),"",$B952+INDEX(Lists!$N$10:$N$12,MATCH($V952,Lists!$L$10:$L$12,0)))</f>
        <v/>
      </c>
      <c r="X952" s="19"/>
      <c r="Y952" s="19"/>
      <c r="Z952" s="19"/>
      <c r="AA952" s="21"/>
      <c r="AB952" s="19"/>
      <c r="AC952" s="22" t="str">
        <f aca="true">IF(OR($U952="",$B952=""),"",IF($AA952&lt;&gt;"",$AA952-$B952,TODAY()-$B952))</f>
        <v/>
      </c>
      <c r="AD952" s="22" t="str">
        <f aca="true">IF($W952="","",IF($Y952="Closed",IF($AA952="","Closed",IF($AA952&lt;=$W952,"Closed on time","Closed late")),IF(TODAY()&gt;$W952,"Overdue","Within time")))</f>
        <v/>
      </c>
      <c r="AE952" s="6"/>
      <c r="AF952" s="19"/>
      <c r="AG952" s="19"/>
      <c r="AH952" s="19"/>
      <c r="AI952" s="19"/>
      <c r="AJ952" s="19"/>
    </row>
    <row r="953" customFormat="false" ht="15" hidden="false" customHeight="false" outlineLevel="0" collapsed="false">
      <c r="A953" s="22" t="str">
        <f aca="false">IF($C953="","","R"&amp;TEXT(ROW()-4,"00000"))</f>
        <v/>
      </c>
      <c r="B953" s="21"/>
      <c r="C953" s="19"/>
      <c r="D953" s="22" t="str">
        <f aca="false">IF($C953="","",IFERROR(INDEX(Asset_Register!$C$5:$C$1000,MATCH($C953,Asset_Register!$A$5:$A$1000,0)),"Not in register"))</f>
        <v/>
      </c>
      <c r="E953" s="22" t="str">
        <f aca="false">IF($C953="","",IFERROR(INDEX(Asset_Register!$D$5:$D$1000,MATCH($C953,Asset_Register!$A$5:$A$1000,0)),"Not in register"))</f>
        <v/>
      </c>
      <c r="F953" s="22" t="str">
        <f aca="false">IF($C953="","",IFERROR(INDEX(Asset_Register!$R$5:$R$1000,MATCH($C953,Asset_Register!$A$5:$A$1000,0)),"Not in register"))</f>
        <v/>
      </c>
      <c r="G953" s="22" t="str">
        <f aca="false">IF($C953="","",IFERROR(INDEX(Asset_Register!$Q$5:$Q$1000,MATCH($C953,Asset_Register!$A$5:$A$1000,0)),"Not in register"))</f>
        <v/>
      </c>
      <c r="H953" s="19"/>
      <c r="I953" s="19"/>
      <c r="J953" s="6"/>
      <c r="K953" s="19"/>
      <c r="L953" s="19"/>
      <c r="M953" s="19"/>
      <c r="N953" s="19"/>
      <c r="O953" s="19"/>
      <c r="P953" s="19"/>
      <c r="Q953" s="22" t="str">
        <f aca="false">IF($C953="","",IF($P953&lt;&gt;"",$P953,IF(AND(ISNUMBER($K953),ISNUMBER($M953),ISNUMBER($N953)),IF($O953="Lower is worse",IF($K953&lt;=$N953,"Danger",IF($K953&lt;=$M953,"Alert","OK")),IF($K953&gt;=$N953,"Danger",IF($K953&gt;=$M953,"Alert","OK"))),"Not set")))</f>
        <v/>
      </c>
      <c r="R953" s="22" t="str">
        <f aca="false">IF(OR($Q953="",$Q953="Not set"),"",MATCH($Q953,Lists!$F$2:$F$4,0)-1)</f>
        <v/>
      </c>
      <c r="S953" s="6"/>
      <c r="T953" s="6"/>
      <c r="U953" s="22" t="str">
        <f aca="false">IF(OR($Q953="",$Q953="OK",$Q953="Not set",NOT(ISNUMBER($G953))),"",ROUND($G953*IF($Q953="Danger",Lists!$M$15,Lists!$M$16),0))</f>
        <v/>
      </c>
      <c r="V953" s="22" t="str">
        <f aca="false">IF($U953="","",IF(OR($Q953="Danger",$U953&gt;=Lists!$M$10),"P1",IF($U953&gt;=Lists!$M$11,"P2","P3")))</f>
        <v/>
      </c>
      <c r="W953" s="24" t="str">
        <f aca="false">IF(OR($V953="",$B953=""),"",$B953+INDEX(Lists!$N$10:$N$12,MATCH($V953,Lists!$L$10:$L$12,0)))</f>
        <v/>
      </c>
      <c r="X953" s="19"/>
      <c r="Y953" s="19"/>
      <c r="Z953" s="19"/>
      <c r="AA953" s="21"/>
      <c r="AB953" s="19"/>
      <c r="AC953" s="22" t="str">
        <f aca="true">IF(OR($U953="",$B953=""),"",IF($AA953&lt;&gt;"",$AA953-$B953,TODAY()-$B953))</f>
        <v/>
      </c>
      <c r="AD953" s="22" t="str">
        <f aca="true">IF($W953="","",IF($Y953="Closed",IF($AA953="","Closed",IF($AA953&lt;=$W953,"Closed on time","Closed late")),IF(TODAY()&gt;$W953,"Overdue","Within time")))</f>
        <v/>
      </c>
      <c r="AE953" s="6"/>
      <c r="AF953" s="19"/>
      <c r="AG953" s="19"/>
      <c r="AH953" s="19"/>
      <c r="AI953" s="19"/>
      <c r="AJ953" s="19"/>
    </row>
    <row r="954" customFormat="false" ht="15" hidden="false" customHeight="false" outlineLevel="0" collapsed="false">
      <c r="A954" s="22" t="str">
        <f aca="false">IF($C954="","","R"&amp;TEXT(ROW()-4,"00000"))</f>
        <v/>
      </c>
      <c r="B954" s="21"/>
      <c r="C954" s="19"/>
      <c r="D954" s="22" t="str">
        <f aca="false">IF($C954="","",IFERROR(INDEX(Asset_Register!$C$5:$C$1000,MATCH($C954,Asset_Register!$A$5:$A$1000,0)),"Not in register"))</f>
        <v/>
      </c>
      <c r="E954" s="22" t="str">
        <f aca="false">IF($C954="","",IFERROR(INDEX(Asset_Register!$D$5:$D$1000,MATCH($C954,Asset_Register!$A$5:$A$1000,0)),"Not in register"))</f>
        <v/>
      </c>
      <c r="F954" s="22" t="str">
        <f aca="false">IF($C954="","",IFERROR(INDEX(Asset_Register!$R$5:$R$1000,MATCH($C954,Asset_Register!$A$5:$A$1000,0)),"Not in register"))</f>
        <v/>
      </c>
      <c r="G954" s="22" t="str">
        <f aca="false">IF($C954="","",IFERROR(INDEX(Asset_Register!$Q$5:$Q$1000,MATCH($C954,Asset_Register!$A$5:$A$1000,0)),"Not in register"))</f>
        <v/>
      </c>
      <c r="H954" s="19"/>
      <c r="I954" s="19"/>
      <c r="J954" s="6"/>
      <c r="K954" s="19"/>
      <c r="L954" s="19"/>
      <c r="M954" s="19"/>
      <c r="N954" s="19"/>
      <c r="O954" s="19"/>
      <c r="P954" s="19"/>
      <c r="Q954" s="22" t="str">
        <f aca="false">IF($C954="","",IF($P954&lt;&gt;"",$P954,IF(AND(ISNUMBER($K954),ISNUMBER($M954),ISNUMBER($N954)),IF($O954="Lower is worse",IF($K954&lt;=$N954,"Danger",IF($K954&lt;=$M954,"Alert","OK")),IF($K954&gt;=$N954,"Danger",IF($K954&gt;=$M954,"Alert","OK"))),"Not set")))</f>
        <v/>
      </c>
      <c r="R954" s="22" t="str">
        <f aca="false">IF(OR($Q954="",$Q954="Not set"),"",MATCH($Q954,Lists!$F$2:$F$4,0)-1)</f>
        <v/>
      </c>
      <c r="S954" s="6"/>
      <c r="T954" s="6"/>
      <c r="U954" s="22" t="str">
        <f aca="false">IF(OR($Q954="",$Q954="OK",$Q954="Not set",NOT(ISNUMBER($G954))),"",ROUND($G954*IF($Q954="Danger",Lists!$M$15,Lists!$M$16),0))</f>
        <v/>
      </c>
      <c r="V954" s="22" t="str">
        <f aca="false">IF($U954="","",IF(OR($Q954="Danger",$U954&gt;=Lists!$M$10),"P1",IF($U954&gt;=Lists!$M$11,"P2","P3")))</f>
        <v/>
      </c>
      <c r="W954" s="24" t="str">
        <f aca="false">IF(OR($V954="",$B954=""),"",$B954+INDEX(Lists!$N$10:$N$12,MATCH($V954,Lists!$L$10:$L$12,0)))</f>
        <v/>
      </c>
      <c r="X954" s="19"/>
      <c r="Y954" s="19"/>
      <c r="Z954" s="19"/>
      <c r="AA954" s="21"/>
      <c r="AB954" s="19"/>
      <c r="AC954" s="22" t="str">
        <f aca="true">IF(OR($U954="",$B954=""),"",IF($AA954&lt;&gt;"",$AA954-$B954,TODAY()-$B954))</f>
        <v/>
      </c>
      <c r="AD954" s="22" t="str">
        <f aca="true">IF($W954="","",IF($Y954="Closed",IF($AA954="","Closed",IF($AA954&lt;=$W954,"Closed on time","Closed late")),IF(TODAY()&gt;$W954,"Overdue","Within time")))</f>
        <v/>
      </c>
      <c r="AE954" s="6"/>
      <c r="AF954" s="19"/>
      <c r="AG954" s="19"/>
      <c r="AH954" s="19"/>
      <c r="AI954" s="19"/>
      <c r="AJ954" s="19"/>
    </row>
    <row r="955" customFormat="false" ht="15" hidden="false" customHeight="false" outlineLevel="0" collapsed="false">
      <c r="A955" s="22" t="str">
        <f aca="false">IF($C955="","","R"&amp;TEXT(ROW()-4,"00000"))</f>
        <v/>
      </c>
      <c r="B955" s="21"/>
      <c r="C955" s="19"/>
      <c r="D955" s="22" t="str">
        <f aca="false">IF($C955="","",IFERROR(INDEX(Asset_Register!$C$5:$C$1000,MATCH($C955,Asset_Register!$A$5:$A$1000,0)),"Not in register"))</f>
        <v/>
      </c>
      <c r="E955" s="22" t="str">
        <f aca="false">IF($C955="","",IFERROR(INDEX(Asset_Register!$D$5:$D$1000,MATCH($C955,Asset_Register!$A$5:$A$1000,0)),"Not in register"))</f>
        <v/>
      </c>
      <c r="F955" s="22" t="str">
        <f aca="false">IF($C955="","",IFERROR(INDEX(Asset_Register!$R$5:$R$1000,MATCH($C955,Asset_Register!$A$5:$A$1000,0)),"Not in register"))</f>
        <v/>
      </c>
      <c r="G955" s="22" t="str">
        <f aca="false">IF($C955="","",IFERROR(INDEX(Asset_Register!$Q$5:$Q$1000,MATCH($C955,Asset_Register!$A$5:$A$1000,0)),"Not in register"))</f>
        <v/>
      </c>
      <c r="H955" s="19"/>
      <c r="I955" s="19"/>
      <c r="J955" s="6"/>
      <c r="K955" s="19"/>
      <c r="L955" s="19"/>
      <c r="M955" s="19"/>
      <c r="N955" s="19"/>
      <c r="O955" s="19"/>
      <c r="P955" s="19"/>
      <c r="Q955" s="22" t="str">
        <f aca="false">IF($C955="","",IF($P955&lt;&gt;"",$P955,IF(AND(ISNUMBER($K955),ISNUMBER($M955),ISNUMBER($N955)),IF($O955="Lower is worse",IF($K955&lt;=$N955,"Danger",IF($K955&lt;=$M955,"Alert","OK")),IF($K955&gt;=$N955,"Danger",IF($K955&gt;=$M955,"Alert","OK"))),"Not set")))</f>
        <v/>
      </c>
      <c r="R955" s="22" t="str">
        <f aca="false">IF(OR($Q955="",$Q955="Not set"),"",MATCH($Q955,Lists!$F$2:$F$4,0)-1)</f>
        <v/>
      </c>
      <c r="S955" s="6"/>
      <c r="T955" s="6"/>
      <c r="U955" s="22" t="str">
        <f aca="false">IF(OR($Q955="",$Q955="OK",$Q955="Not set",NOT(ISNUMBER($G955))),"",ROUND($G955*IF($Q955="Danger",Lists!$M$15,Lists!$M$16),0))</f>
        <v/>
      </c>
      <c r="V955" s="22" t="str">
        <f aca="false">IF($U955="","",IF(OR($Q955="Danger",$U955&gt;=Lists!$M$10),"P1",IF($U955&gt;=Lists!$M$11,"P2","P3")))</f>
        <v/>
      </c>
      <c r="W955" s="24" t="str">
        <f aca="false">IF(OR($V955="",$B955=""),"",$B955+INDEX(Lists!$N$10:$N$12,MATCH($V955,Lists!$L$10:$L$12,0)))</f>
        <v/>
      </c>
      <c r="X955" s="19"/>
      <c r="Y955" s="19"/>
      <c r="Z955" s="19"/>
      <c r="AA955" s="21"/>
      <c r="AB955" s="19"/>
      <c r="AC955" s="22" t="str">
        <f aca="true">IF(OR($U955="",$B955=""),"",IF($AA955&lt;&gt;"",$AA955-$B955,TODAY()-$B955))</f>
        <v/>
      </c>
      <c r="AD955" s="22" t="str">
        <f aca="true">IF($W955="","",IF($Y955="Closed",IF($AA955="","Closed",IF($AA955&lt;=$W955,"Closed on time","Closed late")),IF(TODAY()&gt;$W955,"Overdue","Within time")))</f>
        <v/>
      </c>
      <c r="AE955" s="6"/>
      <c r="AF955" s="19"/>
      <c r="AG955" s="19"/>
      <c r="AH955" s="19"/>
      <c r="AI955" s="19"/>
      <c r="AJ955" s="19"/>
    </row>
    <row r="956" customFormat="false" ht="15" hidden="false" customHeight="false" outlineLevel="0" collapsed="false">
      <c r="A956" s="22" t="str">
        <f aca="false">IF($C956="","","R"&amp;TEXT(ROW()-4,"00000"))</f>
        <v/>
      </c>
      <c r="B956" s="21"/>
      <c r="C956" s="19"/>
      <c r="D956" s="22" t="str">
        <f aca="false">IF($C956="","",IFERROR(INDEX(Asset_Register!$C$5:$C$1000,MATCH($C956,Asset_Register!$A$5:$A$1000,0)),"Not in register"))</f>
        <v/>
      </c>
      <c r="E956" s="22" t="str">
        <f aca="false">IF($C956="","",IFERROR(INDEX(Asset_Register!$D$5:$D$1000,MATCH($C956,Asset_Register!$A$5:$A$1000,0)),"Not in register"))</f>
        <v/>
      </c>
      <c r="F956" s="22" t="str">
        <f aca="false">IF($C956="","",IFERROR(INDEX(Asset_Register!$R$5:$R$1000,MATCH($C956,Asset_Register!$A$5:$A$1000,0)),"Not in register"))</f>
        <v/>
      </c>
      <c r="G956" s="22" t="str">
        <f aca="false">IF($C956="","",IFERROR(INDEX(Asset_Register!$Q$5:$Q$1000,MATCH($C956,Asset_Register!$A$5:$A$1000,0)),"Not in register"))</f>
        <v/>
      </c>
      <c r="H956" s="19"/>
      <c r="I956" s="19"/>
      <c r="J956" s="6"/>
      <c r="K956" s="19"/>
      <c r="L956" s="19"/>
      <c r="M956" s="19"/>
      <c r="N956" s="19"/>
      <c r="O956" s="19"/>
      <c r="P956" s="19"/>
      <c r="Q956" s="22" t="str">
        <f aca="false">IF($C956="","",IF($P956&lt;&gt;"",$P956,IF(AND(ISNUMBER($K956),ISNUMBER($M956),ISNUMBER($N956)),IF($O956="Lower is worse",IF($K956&lt;=$N956,"Danger",IF($K956&lt;=$M956,"Alert","OK")),IF($K956&gt;=$N956,"Danger",IF($K956&gt;=$M956,"Alert","OK"))),"Not set")))</f>
        <v/>
      </c>
      <c r="R956" s="22" t="str">
        <f aca="false">IF(OR($Q956="",$Q956="Not set"),"",MATCH($Q956,Lists!$F$2:$F$4,0)-1)</f>
        <v/>
      </c>
      <c r="S956" s="6"/>
      <c r="T956" s="6"/>
      <c r="U956" s="22" t="str">
        <f aca="false">IF(OR($Q956="",$Q956="OK",$Q956="Not set",NOT(ISNUMBER($G956))),"",ROUND($G956*IF($Q956="Danger",Lists!$M$15,Lists!$M$16),0))</f>
        <v/>
      </c>
      <c r="V956" s="22" t="str">
        <f aca="false">IF($U956="","",IF(OR($Q956="Danger",$U956&gt;=Lists!$M$10),"P1",IF($U956&gt;=Lists!$M$11,"P2","P3")))</f>
        <v/>
      </c>
      <c r="W956" s="24" t="str">
        <f aca="false">IF(OR($V956="",$B956=""),"",$B956+INDEX(Lists!$N$10:$N$12,MATCH($V956,Lists!$L$10:$L$12,0)))</f>
        <v/>
      </c>
      <c r="X956" s="19"/>
      <c r="Y956" s="19"/>
      <c r="Z956" s="19"/>
      <c r="AA956" s="21"/>
      <c r="AB956" s="19"/>
      <c r="AC956" s="22" t="str">
        <f aca="true">IF(OR($U956="",$B956=""),"",IF($AA956&lt;&gt;"",$AA956-$B956,TODAY()-$B956))</f>
        <v/>
      </c>
      <c r="AD956" s="22" t="str">
        <f aca="true">IF($W956="","",IF($Y956="Closed",IF($AA956="","Closed",IF($AA956&lt;=$W956,"Closed on time","Closed late")),IF(TODAY()&gt;$W956,"Overdue","Within time")))</f>
        <v/>
      </c>
      <c r="AE956" s="6"/>
      <c r="AF956" s="19"/>
      <c r="AG956" s="19"/>
      <c r="AH956" s="19"/>
      <c r="AI956" s="19"/>
      <c r="AJ956" s="19"/>
    </row>
    <row r="957" customFormat="false" ht="15" hidden="false" customHeight="false" outlineLevel="0" collapsed="false">
      <c r="A957" s="22" t="str">
        <f aca="false">IF($C957="","","R"&amp;TEXT(ROW()-4,"00000"))</f>
        <v/>
      </c>
      <c r="B957" s="21"/>
      <c r="C957" s="19"/>
      <c r="D957" s="22" t="str">
        <f aca="false">IF($C957="","",IFERROR(INDEX(Asset_Register!$C$5:$C$1000,MATCH($C957,Asset_Register!$A$5:$A$1000,0)),"Not in register"))</f>
        <v/>
      </c>
      <c r="E957" s="22" t="str">
        <f aca="false">IF($C957="","",IFERROR(INDEX(Asset_Register!$D$5:$D$1000,MATCH($C957,Asset_Register!$A$5:$A$1000,0)),"Not in register"))</f>
        <v/>
      </c>
      <c r="F957" s="22" t="str">
        <f aca="false">IF($C957="","",IFERROR(INDEX(Asset_Register!$R$5:$R$1000,MATCH($C957,Asset_Register!$A$5:$A$1000,0)),"Not in register"))</f>
        <v/>
      </c>
      <c r="G957" s="22" t="str">
        <f aca="false">IF($C957="","",IFERROR(INDEX(Asset_Register!$Q$5:$Q$1000,MATCH($C957,Asset_Register!$A$5:$A$1000,0)),"Not in register"))</f>
        <v/>
      </c>
      <c r="H957" s="19"/>
      <c r="I957" s="19"/>
      <c r="J957" s="6"/>
      <c r="K957" s="19"/>
      <c r="L957" s="19"/>
      <c r="M957" s="19"/>
      <c r="N957" s="19"/>
      <c r="O957" s="19"/>
      <c r="P957" s="19"/>
      <c r="Q957" s="22" t="str">
        <f aca="false">IF($C957="","",IF($P957&lt;&gt;"",$P957,IF(AND(ISNUMBER($K957),ISNUMBER($M957),ISNUMBER($N957)),IF($O957="Lower is worse",IF($K957&lt;=$N957,"Danger",IF($K957&lt;=$M957,"Alert","OK")),IF($K957&gt;=$N957,"Danger",IF($K957&gt;=$M957,"Alert","OK"))),"Not set")))</f>
        <v/>
      </c>
      <c r="R957" s="22" t="str">
        <f aca="false">IF(OR($Q957="",$Q957="Not set"),"",MATCH($Q957,Lists!$F$2:$F$4,0)-1)</f>
        <v/>
      </c>
      <c r="S957" s="6"/>
      <c r="T957" s="6"/>
      <c r="U957" s="22" t="str">
        <f aca="false">IF(OR($Q957="",$Q957="OK",$Q957="Not set",NOT(ISNUMBER($G957))),"",ROUND($G957*IF($Q957="Danger",Lists!$M$15,Lists!$M$16),0))</f>
        <v/>
      </c>
      <c r="V957" s="22" t="str">
        <f aca="false">IF($U957="","",IF(OR($Q957="Danger",$U957&gt;=Lists!$M$10),"P1",IF($U957&gt;=Lists!$M$11,"P2","P3")))</f>
        <v/>
      </c>
      <c r="W957" s="24" t="str">
        <f aca="false">IF(OR($V957="",$B957=""),"",$B957+INDEX(Lists!$N$10:$N$12,MATCH($V957,Lists!$L$10:$L$12,0)))</f>
        <v/>
      </c>
      <c r="X957" s="19"/>
      <c r="Y957" s="19"/>
      <c r="Z957" s="19"/>
      <c r="AA957" s="21"/>
      <c r="AB957" s="19"/>
      <c r="AC957" s="22" t="str">
        <f aca="true">IF(OR($U957="",$B957=""),"",IF($AA957&lt;&gt;"",$AA957-$B957,TODAY()-$B957))</f>
        <v/>
      </c>
      <c r="AD957" s="22" t="str">
        <f aca="true">IF($W957="","",IF($Y957="Closed",IF($AA957="","Closed",IF($AA957&lt;=$W957,"Closed on time","Closed late")),IF(TODAY()&gt;$W957,"Overdue","Within time")))</f>
        <v/>
      </c>
      <c r="AE957" s="6"/>
      <c r="AF957" s="19"/>
      <c r="AG957" s="19"/>
      <c r="AH957" s="19"/>
      <c r="AI957" s="19"/>
      <c r="AJ957" s="19"/>
    </row>
    <row r="958" customFormat="false" ht="15" hidden="false" customHeight="false" outlineLevel="0" collapsed="false">
      <c r="A958" s="22" t="str">
        <f aca="false">IF($C958="","","R"&amp;TEXT(ROW()-4,"00000"))</f>
        <v/>
      </c>
      <c r="B958" s="21"/>
      <c r="C958" s="19"/>
      <c r="D958" s="22" t="str">
        <f aca="false">IF($C958="","",IFERROR(INDEX(Asset_Register!$C$5:$C$1000,MATCH($C958,Asset_Register!$A$5:$A$1000,0)),"Not in register"))</f>
        <v/>
      </c>
      <c r="E958" s="22" t="str">
        <f aca="false">IF($C958="","",IFERROR(INDEX(Asset_Register!$D$5:$D$1000,MATCH($C958,Asset_Register!$A$5:$A$1000,0)),"Not in register"))</f>
        <v/>
      </c>
      <c r="F958" s="22" t="str">
        <f aca="false">IF($C958="","",IFERROR(INDEX(Asset_Register!$R$5:$R$1000,MATCH($C958,Asset_Register!$A$5:$A$1000,0)),"Not in register"))</f>
        <v/>
      </c>
      <c r="G958" s="22" t="str">
        <f aca="false">IF($C958="","",IFERROR(INDEX(Asset_Register!$Q$5:$Q$1000,MATCH($C958,Asset_Register!$A$5:$A$1000,0)),"Not in register"))</f>
        <v/>
      </c>
      <c r="H958" s="19"/>
      <c r="I958" s="19"/>
      <c r="J958" s="6"/>
      <c r="K958" s="19"/>
      <c r="L958" s="19"/>
      <c r="M958" s="19"/>
      <c r="N958" s="19"/>
      <c r="O958" s="19"/>
      <c r="P958" s="19"/>
      <c r="Q958" s="22" t="str">
        <f aca="false">IF($C958="","",IF($P958&lt;&gt;"",$P958,IF(AND(ISNUMBER($K958),ISNUMBER($M958),ISNUMBER($N958)),IF($O958="Lower is worse",IF($K958&lt;=$N958,"Danger",IF($K958&lt;=$M958,"Alert","OK")),IF($K958&gt;=$N958,"Danger",IF($K958&gt;=$M958,"Alert","OK"))),"Not set")))</f>
        <v/>
      </c>
      <c r="R958" s="22" t="str">
        <f aca="false">IF(OR($Q958="",$Q958="Not set"),"",MATCH($Q958,Lists!$F$2:$F$4,0)-1)</f>
        <v/>
      </c>
      <c r="S958" s="6"/>
      <c r="T958" s="6"/>
      <c r="U958" s="22" t="str">
        <f aca="false">IF(OR($Q958="",$Q958="OK",$Q958="Not set",NOT(ISNUMBER($G958))),"",ROUND($G958*IF($Q958="Danger",Lists!$M$15,Lists!$M$16),0))</f>
        <v/>
      </c>
      <c r="V958" s="22" t="str">
        <f aca="false">IF($U958="","",IF(OR($Q958="Danger",$U958&gt;=Lists!$M$10),"P1",IF($U958&gt;=Lists!$M$11,"P2","P3")))</f>
        <v/>
      </c>
      <c r="W958" s="24" t="str">
        <f aca="false">IF(OR($V958="",$B958=""),"",$B958+INDEX(Lists!$N$10:$N$12,MATCH($V958,Lists!$L$10:$L$12,0)))</f>
        <v/>
      </c>
      <c r="X958" s="19"/>
      <c r="Y958" s="19"/>
      <c r="Z958" s="19"/>
      <c r="AA958" s="21"/>
      <c r="AB958" s="19"/>
      <c r="AC958" s="22" t="str">
        <f aca="true">IF(OR($U958="",$B958=""),"",IF($AA958&lt;&gt;"",$AA958-$B958,TODAY()-$B958))</f>
        <v/>
      </c>
      <c r="AD958" s="22" t="str">
        <f aca="true">IF($W958="","",IF($Y958="Closed",IF($AA958="","Closed",IF($AA958&lt;=$W958,"Closed on time","Closed late")),IF(TODAY()&gt;$W958,"Overdue","Within time")))</f>
        <v/>
      </c>
      <c r="AE958" s="6"/>
      <c r="AF958" s="19"/>
      <c r="AG958" s="19"/>
      <c r="AH958" s="19"/>
      <c r="AI958" s="19"/>
      <c r="AJ958" s="19"/>
    </row>
    <row r="959" customFormat="false" ht="15" hidden="false" customHeight="false" outlineLevel="0" collapsed="false">
      <c r="A959" s="22" t="str">
        <f aca="false">IF($C959="","","R"&amp;TEXT(ROW()-4,"00000"))</f>
        <v/>
      </c>
      <c r="B959" s="21"/>
      <c r="C959" s="19"/>
      <c r="D959" s="22" t="str">
        <f aca="false">IF($C959="","",IFERROR(INDEX(Asset_Register!$C$5:$C$1000,MATCH($C959,Asset_Register!$A$5:$A$1000,0)),"Not in register"))</f>
        <v/>
      </c>
      <c r="E959" s="22" t="str">
        <f aca="false">IF($C959="","",IFERROR(INDEX(Asset_Register!$D$5:$D$1000,MATCH($C959,Asset_Register!$A$5:$A$1000,0)),"Not in register"))</f>
        <v/>
      </c>
      <c r="F959" s="22" t="str">
        <f aca="false">IF($C959="","",IFERROR(INDEX(Asset_Register!$R$5:$R$1000,MATCH($C959,Asset_Register!$A$5:$A$1000,0)),"Not in register"))</f>
        <v/>
      </c>
      <c r="G959" s="22" t="str">
        <f aca="false">IF($C959="","",IFERROR(INDEX(Asset_Register!$Q$5:$Q$1000,MATCH($C959,Asset_Register!$A$5:$A$1000,0)),"Not in register"))</f>
        <v/>
      </c>
      <c r="H959" s="19"/>
      <c r="I959" s="19"/>
      <c r="J959" s="6"/>
      <c r="K959" s="19"/>
      <c r="L959" s="19"/>
      <c r="M959" s="19"/>
      <c r="N959" s="19"/>
      <c r="O959" s="19"/>
      <c r="P959" s="19"/>
      <c r="Q959" s="22" t="str">
        <f aca="false">IF($C959="","",IF($P959&lt;&gt;"",$P959,IF(AND(ISNUMBER($K959),ISNUMBER($M959),ISNUMBER($N959)),IF($O959="Lower is worse",IF($K959&lt;=$N959,"Danger",IF($K959&lt;=$M959,"Alert","OK")),IF($K959&gt;=$N959,"Danger",IF($K959&gt;=$M959,"Alert","OK"))),"Not set")))</f>
        <v/>
      </c>
      <c r="R959" s="22" t="str">
        <f aca="false">IF(OR($Q959="",$Q959="Not set"),"",MATCH($Q959,Lists!$F$2:$F$4,0)-1)</f>
        <v/>
      </c>
      <c r="S959" s="6"/>
      <c r="T959" s="6"/>
      <c r="U959" s="22" t="str">
        <f aca="false">IF(OR($Q959="",$Q959="OK",$Q959="Not set",NOT(ISNUMBER($G959))),"",ROUND($G959*IF($Q959="Danger",Lists!$M$15,Lists!$M$16),0))</f>
        <v/>
      </c>
      <c r="V959" s="22" t="str">
        <f aca="false">IF($U959="","",IF(OR($Q959="Danger",$U959&gt;=Lists!$M$10),"P1",IF($U959&gt;=Lists!$M$11,"P2","P3")))</f>
        <v/>
      </c>
      <c r="W959" s="24" t="str">
        <f aca="false">IF(OR($V959="",$B959=""),"",$B959+INDEX(Lists!$N$10:$N$12,MATCH($V959,Lists!$L$10:$L$12,0)))</f>
        <v/>
      </c>
      <c r="X959" s="19"/>
      <c r="Y959" s="19"/>
      <c r="Z959" s="19"/>
      <c r="AA959" s="21"/>
      <c r="AB959" s="19"/>
      <c r="AC959" s="22" t="str">
        <f aca="true">IF(OR($U959="",$B959=""),"",IF($AA959&lt;&gt;"",$AA959-$B959,TODAY()-$B959))</f>
        <v/>
      </c>
      <c r="AD959" s="22" t="str">
        <f aca="true">IF($W959="","",IF($Y959="Closed",IF($AA959="","Closed",IF($AA959&lt;=$W959,"Closed on time","Closed late")),IF(TODAY()&gt;$W959,"Overdue","Within time")))</f>
        <v/>
      </c>
      <c r="AE959" s="6"/>
      <c r="AF959" s="19"/>
      <c r="AG959" s="19"/>
      <c r="AH959" s="19"/>
      <c r="AI959" s="19"/>
      <c r="AJ959" s="19"/>
    </row>
    <row r="960" customFormat="false" ht="15" hidden="false" customHeight="false" outlineLevel="0" collapsed="false">
      <c r="A960" s="22" t="str">
        <f aca="false">IF($C960="","","R"&amp;TEXT(ROW()-4,"00000"))</f>
        <v/>
      </c>
      <c r="B960" s="21"/>
      <c r="C960" s="19"/>
      <c r="D960" s="22" t="str">
        <f aca="false">IF($C960="","",IFERROR(INDEX(Asset_Register!$C$5:$C$1000,MATCH($C960,Asset_Register!$A$5:$A$1000,0)),"Not in register"))</f>
        <v/>
      </c>
      <c r="E960" s="22" t="str">
        <f aca="false">IF($C960="","",IFERROR(INDEX(Asset_Register!$D$5:$D$1000,MATCH($C960,Asset_Register!$A$5:$A$1000,0)),"Not in register"))</f>
        <v/>
      </c>
      <c r="F960" s="22" t="str">
        <f aca="false">IF($C960="","",IFERROR(INDEX(Asset_Register!$R$5:$R$1000,MATCH($C960,Asset_Register!$A$5:$A$1000,0)),"Not in register"))</f>
        <v/>
      </c>
      <c r="G960" s="22" t="str">
        <f aca="false">IF($C960="","",IFERROR(INDEX(Asset_Register!$Q$5:$Q$1000,MATCH($C960,Asset_Register!$A$5:$A$1000,0)),"Not in register"))</f>
        <v/>
      </c>
      <c r="H960" s="19"/>
      <c r="I960" s="19"/>
      <c r="J960" s="6"/>
      <c r="K960" s="19"/>
      <c r="L960" s="19"/>
      <c r="M960" s="19"/>
      <c r="N960" s="19"/>
      <c r="O960" s="19"/>
      <c r="P960" s="19"/>
      <c r="Q960" s="22" t="str">
        <f aca="false">IF($C960="","",IF($P960&lt;&gt;"",$P960,IF(AND(ISNUMBER($K960),ISNUMBER($M960),ISNUMBER($N960)),IF($O960="Lower is worse",IF($K960&lt;=$N960,"Danger",IF($K960&lt;=$M960,"Alert","OK")),IF($K960&gt;=$N960,"Danger",IF($K960&gt;=$M960,"Alert","OK"))),"Not set")))</f>
        <v/>
      </c>
      <c r="R960" s="22" t="str">
        <f aca="false">IF(OR($Q960="",$Q960="Not set"),"",MATCH($Q960,Lists!$F$2:$F$4,0)-1)</f>
        <v/>
      </c>
      <c r="S960" s="6"/>
      <c r="T960" s="6"/>
      <c r="U960" s="22" t="str">
        <f aca="false">IF(OR($Q960="",$Q960="OK",$Q960="Not set",NOT(ISNUMBER($G960))),"",ROUND($G960*IF($Q960="Danger",Lists!$M$15,Lists!$M$16),0))</f>
        <v/>
      </c>
      <c r="V960" s="22" t="str">
        <f aca="false">IF($U960="","",IF(OR($Q960="Danger",$U960&gt;=Lists!$M$10),"P1",IF($U960&gt;=Lists!$M$11,"P2","P3")))</f>
        <v/>
      </c>
      <c r="W960" s="24" t="str">
        <f aca="false">IF(OR($V960="",$B960=""),"",$B960+INDEX(Lists!$N$10:$N$12,MATCH($V960,Lists!$L$10:$L$12,0)))</f>
        <v/>
      </c>
      <c r="X960" s="19"/>
      <c r="Y960" s="19"/>
      <c r="Z960" s="19"/>
      <c r="AA960" s="21"/>
      <c r="AB960" s="19"/>
      <c r="AC960" s="22" t="str">
        <f aca="true">IF(OR($U960="",$B960=""),"",IF($AA960&lt;&gt;"",$AA960-$B960,TODAY()-$B960))</f>
        <v/>
      </c>
      <c r="AD960" s="22" t="str">
        <f aca="true">IF($W960="","",IF($Y960="Closed",IF($AA960="","Closed",IF($AA960&lt;=$W960,"Closed on time","Closed late")),IF(TODAY()&gt;$W960,"Overdue","Within time")))</f>
        <v/>
      </c>
      <c r="AE960" s="6"/>
      <c r="AF960" s="19"/>
      <c r="AG960" s="19"/>
      <c r="AH960" s="19"/>
      <c r="AI960" s="19"/>
      <c r="AJ960" s="19"/>
    </row>
    <row r="961" customFormat="false" ht="15" hidden="false" customHeight="false" outlineLevel="0" collapsed="false">
      <c r="A961" s="22" t="str">
        <f aca="false">IF($C961="","","R"&amp;TEXT(ROW()-4,"00000"))</f>
        <v/>
      </c>
      <c r="B961" s="21"/>
      <c r="C961" s="19"/>
      <c r="D961" s="22" t="str">
        <f aca="false">IF($C961="","",IFERROR(INDEX(Asset_Register!$C$5:$C$1000,MATCH($C961,Asset_Register!$A$5:$A$1000,0)),"Not in register"))</f>
        <v/>
      </c>
      <c r="E961" s="22" t="str">
        <f aca="false">IF($C961="","",IFERROR(INDEX(Asset_Register!$D$5:$D$1000,MATCH($C961,Asset_Register!$A$5:$A$1000,0)),"Not in register"))</f>
        <v/>
      </c>
      <c r="F961" s="22" t="str">
        <f aca="false">IF($C961="","",IFERROR(INDEX(Asset_Register!$R$5:$R$1000,MATCH($C961,Asset_Register!$A$5:$A$1000,0)),"Not in register"))</f>
        <v/>
      </c>
      <c r="G961" s="22" t="str">
        <f aca="false">IF($C961="","",IFERROR(INDEX(Asset_Register!$Q$5:$Q$1000,MATCH($C961,Asset_Register!$A$5:$A$1000,0)),"Not in register"))</f>
        <v/>
      </c>
      <c r="H961" s="19"/>
      <c r="I961" s="19"/>
      <c r="J961" s="6"/>
      <c r="K961" s="19"/>
      <c r="L961" s="19"/>
      <c r="M961" s="19"/>
      <c r="N961" s="19"/>
      <c r="O961" s="19"/>
      <c r="P961" s="19"/>
      <c r="Q961" s="22" t="str">
        <f aca="false">IF($C961="","",IF($P961&lt;&gt;"",$P961,IF(AND(ISNUMBER($K961),ISNUMBER($M961),ISNUMBER($N961)),IF($O961="Lower is worse",IF($K961&lt;=$N961,"Danger",IF($K961&lt;=$M961,"Alert","OK")),IF($K961&gt;=$N961,"Danger",IF($K961&gt;=$M961,"Alert","OK"))),"Not set")))</f>
        <v/>
      </c>
      <c r="R961" s="22" t="str">
        <f aca="false">IF(OR($Q961="",$Q961="Not set"),"",MATCH($Q961,Lists!$F$2:$F$4,0)-1)</f>
        <v/>
      </c>
      <c r="S961" s="6"/>
      <c r="T961" s="6"/>
      <c r="U961" s="22" t="str">
        <f aca="false">IF(OR($Q961="",$Q961="OK",$Q961="Not set",NOT(ISNUMBER($G961))),"",ROUND($G961*IF($Q961="Danger",Lists!$M$15,Lists!$M$16),0))</f>
        <v/>
      </c>
      <c r="V961" s="22" t="str">
        <f aca="false">IF($U961="","",IF(OR($Q961="Danger",$U961&gt;=Lists!$M$10),"P1",IF($U961&gt;=Lists!$M$11,"P2","P3")))</f>
        <v/>
      </c>
      <c r="W961" s="24" t="str">
        <f aca="false">IF(OR($V961="",$B961=""),"",$B961+INDEX(Lists!$N$10:$N$12,MATCH($V961,Lists!$L$10:$L$12,0)))</f>
        <v/>
      </c>
      <c r="X961" s="19"/>
      <c r="Y961" s="19"/>
      <c r="Z961" s="19"/>
      <c r="AA961" s="21"/>
      <c r="AB961" s="19"/>
      <c r="AC961" s="22" t="str">
        <f aca="true">IF(OR($U961="",$B961=""),"",IF($AA961&lt;&gt;"",$AA961-$B961,TODAY()-$B961))</f>
        <v/>
      </c>
      <c r="AD961" s="22" t="str">
        <f aca="true">IF($W961="","",IF($Y961="Closed",IF($AA961="","Closed",IF($AA961&lt;=$W961,"Closed on time","Closed late")),IF(TODAY()&gt;$W961,"Overdue","Within time")))</f>
        <v/>
      </c>
      <c r="AE961" s="6"/>
      <c r="AF961" s="19"/>
      <c r="AG961" s="19"/>
      <c r="AH961" s="19"/>
      <c r="AI961" s="19"/>
      <c r="AJ961" s="19"/>
    </row>
    <row r="962" customFormat="false" ht="15" hidden="false" customHeight="false" outlineLevel="0" collapsed="false">
      <c r="A962" s="22" t="str">
        <f aca="false">IF($C962="","","R"&amp;TEXT(ROW()-4,"00000"))</f>
        <v/>
      </c>
      <c r="B962" s="21"/>
      <c r="C962" s="19"/>
      <c r="D962" s="22" t="str">
        <f aca="false">IF($C962="","",IFERROR(INDEX(Asset_Register!$C$5:$C$1000,MATCH($C962,Asset_Register!$A$5:$A$1000,0)),"Not in register"))</f>
        <v/>
      </c>
      <c r="E962" s="22" t="str">
        <f aca="false">IF($C962="","",IFERROR(INDEX(Asset_Register!$D$5:$D$1000,MATCH($C962,Asset_Register!$A$5:$A$1000,0)),"Not in register"))</f>
        <v/>
      </c>
      <c r="F962" s="22" t="str">
        <f aca="false">IF($C962="","",IFERROR(INDEX(Asset_Register!$R$5:$R$1000,MATCH($C962,Asset_Register!$A$5:$A$1000,0)),"Not in register"))</f>
        <v/>
      </c>
      <c r="G962" s="22" t="str">
        <f aca="false">IF($C962="","",IFERROR(INDEX(Asset_Register!$Q$5:$Q$1000,MATCH($C962,Asset_Register!$A$5:$A$1000,0)),"Not in register"))</f>
        <v/>
      </c>
      <c r="H962" s="19"/>
      <c r="I962" s="19"/>
      <c r="J962" s="6"/>
      <c r="K962" s="19"/>
      <c r="L962" s="19"/>
      <c r="M962" s="19"/>
      <c r="N962" s="19"/>
      <c r="O962" s="19"/>
      <c r="P962" s="19"/>
      <c r="Q962" s="22" t="str">
        <f aca="false">IF($C962="","",IF($P962&lt;&gt;"",$P962,IF(AND(ISNUMBER($K962),ISNUMBER($M962),ISNUMBER($N962)),IF($O962="Lower is worse",IF($K962&lt;=$N962,"Danger",IF($K962&lt;=$M962,"Alert","OK")),IF($K962&gt;=$N962,"Danger",IF($K962&gt;=$M962,"Alert","OK"))),"Not set")))</f>
        <v/>
      </c>
      <c r="R962" s="22" t="str">
        <f aca="false">IF(OR($Q962="",$Q962="Not set"),"",MATCH($Q962,Lists!$F$2:$F$4,0)-1)</f>
        <v/>
      </c>
      <c r="S962" s="6"/>
      <c r="T962" s="6"/>
      <c r="U962" s="22" t="str">
        <f aca="false">IF(OR($Q962="",$Q962="OK",$Q962="Not set",NOT(ISNUMBER($G962))),"",ROUND($G962*IF($Q962="Danger",Lists!$M$15,Lists!$M$16),0))</f>
        <v/>
      </c>
      <c r="V962" s="22" t="str">
        <f aca="false">IF($U962="","",IF(OR($Q962="Danger",$U962&gt;=Lists!$M$10),"P1",IF($U962&gt;=Lists!$M$11,"P2","P3")))</f>
        <v/>
      </c>
      <c r="W962" s="24" t="str">
        <f aca="false">IF(OR($V962="",$B962=""),"",$B962+INDEX(Lists!$N$10:$N$12,MATCH($V962,Lists!$L$10:$L$12,0)))</f>
        <v/>
      </c>
      <c r="X962" s="19"/>
      <c r="Y962" s="19"/>
      <c r="Z962" s="19"/>
      <c r="AA962" s="21"/>
      <c r="AB962" s="19"/>
      <c r="AC962" s="22" t="str">
        <f aca="true">IF(OR($U962="",$B962=""),"",IF($AA962&lt;&gt;"",$AA962-$B962,TODAY()-$B962))</f>
        <v/>
      </c>
      <c r="AD962" s="22" t="str">
        <f aca="true">IF($W962="","",IF($Y962="Closed",IF($AA962="","Closed",IF($AA962&lt;=$W962,"Closed on time","Closed late")),IF(TODAY()&gt;$W962,"Overdue","Within time")))</f>
        <v/>
      </c>
      <c r="AE962" s="6"/>
      <c r="AF962" s="19"/>
      <c r="AG962" s="19"/>
      <c r="AH962" s="19"/>
      <c r="AI962" s="19"/>
      <c r="AJ962" s="19"/>
    </row>
    <row r="963" customFormat="false" ht="15" hidden="false" customHeight="false" outlineLevel="0" collapsed="false">
      <c r="A963" s="22" t="str">
        <f aca="false">IF($C963="","","R"&amp;TEXT(ROW()-4,"00000"))</f>
        <v/>
      </c>
      <c r="B963" s="21"/>
      <c r="C963" s="19"/>
      <c r="D963" s="22" t="str">
        <f aca="false">IF($C963="","",IFERROR(INDEX(Asset_Register!$C$5:$C$1000,MATCH($C963,Asset_Register!$A$5:$A$1000,0)),"Not in register"))</f>
        <v/>
      </c>
      <c r="E963" s="22" t="str">
        <f aca="false">IF($C963="","",IFERROR(INDEX(Asset_Register!$D$5:$D$1000,MATCH($C963,Asset_Register!$A$5:$A$1000,0)),"Not in register"))</f>
        <v/>
      </c>
      <c r="F963" s="22" t="str">
        <f aca="false">IF($C963="","",IFERROR(INDEX(Asset_Register!$R$5:$R$1000,MATCH($C963,Asset_Register!$A$5:$A$1000,0)),"Not in register"))</f>
        <v/>
      </c>
      <c r="G963" s="22" t="str">
        <f aca="false">IF($C963="","",IFERROR(INDEX(Asset_Register!$Q$5:$Q$1000,MATCH($C963,Asset_Register!$A$5:$A$1000,0)),"Not in register"))</f>
        <v/>
      </c>
      <c r="H963" s="19"/>
      <c r="I963" s="19"/>
      <c r="J963" s="6"/>
      <c r="K963" s="19"/>
      <c r="L963" s="19"/>
      <c r="M963" s="19"/>
      <c r="N963" s="19"/>
      <c r="O963" s="19"/>
      <c r="P963" s="19"/>
      <c r="Q963" s="22" t="str">
        <f aca="false">IF($C963="","",IF($P963&lt;&gt;"",$P963,IF(AND(ISNUMBER($K963),ISNUMBER($M963),ISNUMBER($N963)),IF($O963="Lower is worse",IF($K963&lt;=$N963,"Danger",IF($K963&lt;=$M963,"Alert","OK")),IF($K963&gt;=$N963,"Danger",IF($K963&gt;=$M963,"Alert","OK"))),"Not set")))</f>
        <v/>
      </c>
      <c r="R963" s="22" t="str">
        <f aca="false">IF(OR($Q963="",$Q963="Not set"),"",MATCH($Q963,Lists!$F$2:$F$4,0)-1)</f>
        <v/>
      </c>
      <c r="S963" s="6"/>
      <c r="T963" s="6"/>
      <c r="U963" s="22" t="str">
        <f aca="false">IF(OR($Q963="",$Q963="OK",$Q963="Not set",NOT(ISNUMBER($G963))),"",ROUND($G963*IF($Q963="Danger",Lists!$M$15,Lists!$M$16),0))</f>
        <v/>
      </c>
      <c r="V963" s="22" t="str">
        <f aca="false">IF($U963="","",IF(OR($Q963="Danger",$U963&gt;=Lists!$M$10),"P1",IF($U963&gt;=Lists!$M$11,"P2","P3")))</f>
        <v/>
      </c>
      <c r="W963" s="24" t="str">
        <f aca="false">IF(OR($V963="",$B963=""),"",$B963+INDEX(Lists!$N$10:$N$12,MATCH($V963,Lists!$L$10:$L$12,0)))</f>
        <v/>
      </c>
      <c r="X963" s="19"/>
      <c r="Y963" s="19"/>
      <c r="Z963" s="19"/>
      <c r="AA963" s="21"/>
      <c r="AB963" s="19"/>
      <c r="AC963" s="22" t="str">
        <f aca="true">IF(OR($U963="",$B963=""),"",IF($AA963&lt;&gt;"",$AA963-$B963,TODAY()-$B963))</f>
        <v/>
      </c>
      <c r="AD963" s="22" t="str">
        <f aca="true">IF($W963="","",IF($Y963="Closed",IF($AA963="","Closed",IF($AA963&lt;=$W963,"Closed on time","Closed late")),IF(TODAY()&gt;$W963,"Overdue","Within time")))</f>
        <v/>
      </c>
      <c r="AE963" s="6"/>
      <c r="AF963" s="19"/>
      <c r="AG963" s="19"/>
      <c r="AH963" s="19"/>
      <c r="AI963" s="19"/>
      <c r="AJ963" s="19"/>
    </row>
    <row r="964" customFormat="false" ht="15" hidden="false" customHeight="false" outlineLevel="0" collapsed="false">
      <c r="A964" s="22" t="str">
        <f aca="false">IF($C964="","","R"&amp;TEXT(ROW()-4,"00000"))</f>
        <v/>
      </c>
      <c r="B964" s="21"/>
      <c r="C964" s="19"/>
      <c r="D964" s="22" t="str">
        <f aca="false">IF($C964="","",IFERROR(INDEX(Asset_Register!$C$5:$C$1000,MATCH($C964,Asset_Register!$A$5:$A$1000,0)),"Not in register"))</f>
        <v/>
      </c>
      <c r="E964" s="22" t="str">
        <f aca="false">IF($C964="","",IFERROR(INDEX(Asset_Register!$D$5:$D$1000,MATCH($C964,Asset_Register!$A$5:$A$1000,0)),"Not in register"))</f>
        <v/>
      </c>
      <c r="F964" s="22" t="str">
        <f aca="false">IF($C964="","",IFERROR(INDEX(Asset_Register!$R$5:$R$1000,MATCH($C964,Asset_Register!$A$5:$A$1000,0)),"Not in register"))</f>
        <v/>
      </c>
      <c r="G964" s="22" t="str">
        <f aca="false">IF($C964="","",IFERROR(INDEX(Asset_Register!$Q$5:$Q$1000,MATCH($C964,Asset_Register!$A$5:$A$1000,0)),"Not in register"))</f>
        <v/>
      </c>
      <c r="H964" s="19"/>
      <c r="I964" s="19"/>
      <c r="J964" s="6"/>
      <c r="K964" s="19"/>
      <c r="L964" s="19"/>
      <c r="M964" s="19"/>
      <c r="N964" s="19"/>
      <c r="O964" s="19"/>
      <c r="P964" s="19"/>
      <c r="Q964" s="22" t="str">
        <f aca="false">IF($C964="","",IF($P964&lt;&gt;"",$P964,IF(AND(ISNUMBER($K964),ISNUMBER($M964),ISNUMBER($N964)),IF($O964="Lower is worse",IF($K964&lt;=$N964,"Danger",IF($K964&lt;=$M964,"Alert","OK")),IF($K964&gt;=$N964,"Danger",IF($K964&gt;=$M964,"Alert","OK"))),"Not set")))</f>
        <v/>
      </c>
      <c r="R964" s="22" t="str">
        <f aca="false">IF(OR($Q964="",$Q964="Not set"),"",MATCH($Q964,Lists!$F$2:$F$4,0)-1)</f>
        <v/>
      </c>
      <c r="S964" s="6"/>
      <c r="T964" s="6"/>
      <c r="U964" s="22" t="str">
        <f aca="false">IF(OR($Q964="",$Q964="OK",$Q964="Not set",NOT(ISNUMBER($G964))),"",ROUND($G964*IF($Q964="Danger",Lists!$M$15,Lists!$M$16),0))</f>
        <v/>
      </c>
      <c r="V964" s="22" t="str">
        <f aca="false">IF($U964="","",IF(OR($Q964="Danger",$U964&gt;=Lists!$M$10),"P1",IF($U964&gt;=Lists!$M$11,"P2","P3")))</f>
        <v/>
      </c>
      <c r="W964" s="24" t="str">
        <f aca="false">IF(OR($V964="",$B964=""),"",$B964+INDEX(Lists!$N$10:$N$12,MATCH($V964,Lists!$L$10:$L$12,0)))</f>
        <v/>
      </c>
      <c r="X964" s="19"/>
      <c r="Y964" s="19"/>
      <c r="Z964" s="19"/>
      <c r="AA964" s="21"/>
      <c r="AB964" s="19"/>
      <c r="AC964" s="22" t="str">
        <f aca="true">IF(OR($U964="",$B964=""),"",IF($AA964&lt;&gt;"",$AA964-$B964,TODAY()-$B964))</f>
        <v/>
      </c>
      <c r="AD964" s="22" t="str">
        <f aca="true">IF($W964="","",IF($Y964="Closed",IF($AA964="","Closed",IF($AA964&lt;=$W964,"Closed on time","Closed late")),IF(TODAY()&gt;$W964,"Overdue","Within time")))</f>
        <v/>
      </c>
      <c r="AE964" s="6"/>
      <c r="AF964" s="19"/>
      <c r="AG964" s="19"/>
      <c r="AH964" s="19"/>
      <c r="AI964" s="19"/>
      <c r="AJ964" s="19"/>
    </row>
    <row r="965" customFormat="false" ht="15" hidden="false" customHeight="false" outlineLevel="0" collapsed="false">
      <c r="A965" s="22" t="str">
        <f aca="false">IF($C965="","","R"&amp;TEXT(ROW()-4,"00000"))</f>
        <v/>
      </c>
      <c r="B965" s="21"/>
      <c r="C965" s="19"/>
      <c r="D965" s="22" t="str">
        <f aca="false">IF($C965="","",IFERROR(INDEX(Asset_Register!$C$5:$C$1000,MATCH($C965,Asset_Register!$A$5:$A$1000,0)),"Not in register"))</f>
        <v/>
      </c>
      <c r="E965" s="22" t="str">
        <f aca="false">IF($C965="","",IFERROR(INDEX(Asset_Register!$D$5:$D$1000,MATCH($C965,Asset_Register!$A$5:$A$1000,0)),"Not in register"))</f>
        <v/>
      </c>
      <c r="F965" s="22" t="str">
        <f aca="false">IF($C965="","",IFERROR(INDEX(Asset_Register!$R$5:$R$1000,MATCH($C965,Asset_Register!$A$5:$A$1000,0)),"Not in register"))</f>
        <v/>
      </c>
      <c r="G965" s="22" t="str">
        <f aca="false">IF($C965="","",IFERROR(INDEX(Asset_Register!$Q$5:$Q$1000,MATCH($C965,Asset_Register!$A$5:$A$1000,0)),"Not in register"))</f>
        <v/>
      </c>
      <c r="H965" s="19"/>
      <c r="I965" s="19"/>
      <c r="J965" s="6"/>
      <c r="K965" s="19"/>
      <c r="L965" s="19"/>
      <c r="M965" s="19"/>
      <c r="N965" s="19"/>
      <c r="O965" s="19"/>
      <c r="P965" s="19"/>
      <c r="Q965" s="22" t="str">
        <f aca="false">IF($C965="","",IF($P965&lt;&gt;"",$P965,IF(AND(ISNUMBER($K965),ISNUMBER($M965),ISNUMBER($N965)),IF($O965="Lower is worse",IF($K965&lt;=$N965,"Danger",IF($K965&lt;=$M965,"Alert","OK")),IF($K965&gt;=$N965,"Danger",IF($K965&gt;=$M965,"Alert","OK"))),"Not set")))</f>
        <v/>
      </c>
      <c r="R965" s="22" t="str">
        <f aca="false">IF(OR($Q965="",$Q965="Not set"),"",MATCH($Q965,Lists!$F$2:$F$4,0)-1)</f>
        <v/>
      </c>
      <c r="S965" s="6"/>
      <c r="T965" s="6"/>
      <c r="U965" s="22" t="str">
        <f aca="false">IF(OR($Q965="",$Q965="OK",$Q965="Not set",NOT(ISNUMBER($G965))),"",ROUND($G965*IF($Q965="Danger",Lists!$M$15,Lists!$M$16),0))</f>
        <v/>
      </c>
      <c r="V965" s="22" t="str">
        <f aca="false">IF($U965="","",IF(OR($Q965="Danger",$U965&gt;=Lists!$M$10),"P1",IF($U965&gt;=Lists!$M$11,"P2","P3")))</f>
        <v/>
      </c>
      <c r="W965" s="24" t="str">
        <f aca="false">IF(OR($V965="",$B965=""),"",$B965+INDEX(Lists!$N$10:$N$12,MATCH($V965,Lists!$L$10:$L$12,0)))</f>
        <v/>
      </c>
      <c r="X965" s="19"/>
      <c r="Y965" s="19"/>
      <c r="Z965" s="19"/>
      <c r="AA965" s="21"/>
      <c r="AB965" s="19"/>
      <c r="AC965" s="22" t="str">
        <f aca="true">IF(OR($U965="",$B965=""),"",IF($AA965&lt;&gt;"",$AA965-$B965,TODAY()-$B965))</f>
        <v/>
      </c>
      <c r="AD965" s="22" t="str">
        <f aca="true">IF($W965="","",IF($Y965="Closed",IF($AA965="","Closed",IF($AA965&lt;=$W965,"Closed on time","Closed late")),IF(TODAY()&gt;$W965,"Overdue","Within time")))</f>
        <v/>
      </c>
      <c r="AE965" s="6"/>
      <c r="AF965" s="19"/>
      <c r="AG965" s="19"/>
      <c r="AH965" s="19"/>
      <c r="AI965" s="19"/>
      <c r="AJ965" s="19"/>
    </row>
    <row r="966" customFormat="false" ht="15" hidden="false" customHeight="false" outlineLevel="0" collapsed="false">
      <c r="A966" s="22" t="str">
        <f aca="false">IF($C966="","","R"&amp;TEXT(ROW()-4,"00000"))</f>
        <v/>
      </c>
      <c r="B966" s="21"/>
      <c r="C966" s="19"/>
      <c r="D966" s="22" t="str">
        <f aca="false">IF($C966="","",IFERROR(INDEX(Asset_Register!$C$5:$C$1000,MATCH($C966,Asset_Register!$A$5:$A$1000,0)),"Not in register"))</f>
        <v/>
      </c>
      <c r="E966" s="22" t="str">
        <f aca="false">IF($C966="","",IFERROR(INDEX(Asset_Register!$D$5:$D$1000,MATCH($C966,Asset_Register!$A$5:$A$1000,0)),"Not in register"))</f>
        <v/>
      </c>
      <c r="F966" s="22" t="str">
        <f aca="false">IF($C966="","",IFERROR(INDEX(Asset_Register!$R$5:$R$1000,MATCH($C966,Asset_Register!$A$5:$A$1000,0)),"Not in register"))</f>
        <v/>
      </c>
      <c r="G966" s="22" t="str">
        <f aca="false">IF($C966="","",IFERROR(INDEX(Asset_Register!$Q$5:$Q$1000,MATCH($C966,Asset_Register!$A$5:$A$1000,0)),"Not in register"))</f>
        <v/>
      </c>
      <c r="H966" s="19"/>
      <c r="I966" s="19"/>
      <c r="J966" s="6"/>
      <c r="K966" s="19"/>
      <c r="L966" s="19"/>
      <c r="M966" s="19"/>
      <c r="N966" s="19"/>
      <c r="O966" s="19"/>
      <c r="P966" s="19"/>
      <c r="Q966" s="22" t="str">
        <f aca="false">IF($C966="","",IF($P966&lt;&gt;"",$P966,IF(AND(ISNUMBER($K966),ISNUMBER($M966),ISNUMBER($N966)),IF($O966="Lower is worse",IF($K966&lt;=$N966,"Danger",IF($K966&lt;=$M966,"Alert","OK")),IF($K966&gt;=$N966,"Danger",IF($K966&gt;=$M966,"Alert","OK"))),"Not set")))</f>
        <v/>
      </c>
      <c r="R966" s="22" t="str">
        <f aca="false">IF(OR($Q966="",$Q966="Not set"),"",MATCH($Q966,Lists!$F$2:$F$4,0)-1)</f>
        <v/>
      </c>
      <c r="S966" s="6"/>
      <c r="T966" s="6"/>
      <c r="U966" s="22" t="str">
        <f aca="false">IF(OR($Q966="",$Q966="OK",$Q966="Not set",NOT(ISNUMBER($G966))),"",ROUND($G966*IF($Q966="Danger",Lists!$M$15,Lists!$M$16),0))</f>
        <v/>
      </c>
      <c r="V966" s="22" t="str">
        <f aca="false">IF($U966="","",IF(OR($Q966="Danger",$U966&gt;=Lists!$M$10),"P1",IF($U966&gt;=Lists!$M$11,"P2","P3")))</f>
        <v/>
      </c>
      <c r="W966" s="24" t="str">
        <f aca="false">IF(OR($V966="",$B966=""),"",$B966+INDEX(Lists!$N$10:$N$12,MATCH($V966,Lists!$L$10:$L$12,0)))</f>
        <v/>
      </c>
      <c r="X966" s="19"/>
      <c r="Y966" s="19"/>
      <c r="Z966" s="19"/>
      <c r="AA966" s="21"/>
      <c r="AB966" s="19"/>
      <c r="AC966" s="22" t="str">
        <f aca="true">IF(OR($U966="",$B966=""),"",IF($AA966&lt;&gt;"",$AA966-$B966,TODAY()-$B966))</f>
        <v/>
      </c>
      <c r="AD966" s="22" t="str">
        <f aca="true">IF($W966="","",IF($Y966="Closed",IF($AA966="","Closed",IF($AA966&lt;=$W966,"Closed on time","Closed late")),IF(TODAY()&gt;$W966,"Overdue","Within time")))</f>
        <v/>
      </c>
      <c r="AE966" s="6"/>
      <c r="AF966" s="19"/>
      <c r="AG966" s="19"/>
      <c r="AH966" s="19"/>
      <c r="AI966" s="19"/>
      <c r="AJ966" s="19"/>
    </row>
    <row r="967" customFormat="false" ht="15" hidden="false" customHeight="false" outlineLevel="0" collapsed="false">
      <c r="A967" s="22" t="str">
        <f aca="false">IF($C967="","","R"&amp;TEXT(ROW()-4,"00000"))</f>
        <v/>
      </c>
      <c r="B967" s="21"/>
      <c r="C967" s="19"/>
      <c r="D967" s="22" t="str">
        <f aca="false">IF($C967="","",IFERROR(INDEX(Asset_Register!$C$5:$C$1000,MATCH($C967,Asset_Register!$A$5:$A$1000,0)),"Not in register"))</f>
        <v/>
      </c>
      <c r="E967" s="22" t="str">
        <f aca="false">IF($C967="","",IFERROR(INDEX(Asset_Register!$D$5:$D$1000,MATCH($C967,Asset_Register!$A$5:$A$1000,0)),"Not in register"))</f>
        <v/>
      </c>
      <c r="F967" s="22" t="str">
        <f aca="false">IF($C967="","",IFERROR(INDEX(Asset_Register!$R$5:$R$1000,MATCH($C967,Asset_Register!$A$5:$A$1000,0)),"Not in register"))</f>
        <v/>
      </c>
      <c r="G967" s="22" t="str">
        <f aca="false">IF($C967="","",IFERROR(INDEX(Asset_Register!$Q$5:$Q$1000,MATCH($C967,Asset_Register!$A$5:$A$1000,0)),"Not in register"))</f>
        <v/>
      </c>
      <c r="H967" s="19"/>
      <c r="I967" s="19"/>
      <c r="J967" s="6"/>
      <c r="K967" s="19"/>
      <c r="L967" s="19"/>
      <c r="M967" s="19"/>
      <c r="N967" s="19"/>
      <c r="O967" s="19"/>
      <c r="P967" s="19"/>
      <c r="Q967" s="22" t="str">
        <f aca="false">IF($C967="","",IF($P967&lt;&gt;"",$P967,IF(AND(ISNUMBER($K967),ISNUMBER($M967),ISNUMBER($N967)),IF($O967="Lower is worse",IF($K967&lt;=$N967,"Danger",IF($K967&lt;=$M967,"Alert","OK")),IF($K967&gt;=$N967,"Danger",IF($K967&gt;=$M967,"Alert","OK"))),"Not set")))</f>
        <v/>
      </c>
      <c r="R967" s="22" t="str">
        <f aca="false">IF(OR($Q967="",$Q967="Not set"),"",MATCH($Q967,Lists!$F$2:$F$4,0)-1)</f>
        <v/>
      </c>
      <c r="S967" s="6"/>
      <c r="T967" s="6"/>
      <c r="U967" s="22" t="str">
        <f aca="false">IF(OR($Q967="",$Q967="OK",$Q967="Not set",NOT(ISNUMBER($G967))),"",ROUND($G967*IF($Q967="Danger",Lists!$M$15,Lists!$M$16),0))</f>
        <v/>
      </c>
      <c r="V967" s="22" t="str">
        <f aca="false">IF($U967="","",IF(OR($Q967="Danger",$U967&gt;=Lists!$M$10),"P1",IF($U967&gt;=Lists!$M$11,"P2","P3")))</f>
        <v/>
      </c>
      <c r="W967" s="24" t="str">
        <f aca="false">IF(OR($V967="",$B967=""),"",$B967+INDEX(Lists!$N$10:$N$12,MATCH($V967,Lists!$L$10:$L$12,0)))</f>
        <v/>
      </c>
      <c r="X967" s="19"/>
      <c r="Y967" s="19"/>
      <c r="Z967" s="19"/>
      <c r="AA967" s="21"/>
      <c r="AB967" s="19"/>
      <c r="AC967" s="22" t="str">
        <f aca="true">IF(OR($U967="",$B967=""),"",IF($AA967&lt;&gt;"",$AA967-$B967,TODAY()-$B967))</f>
        <v/>
      </c>
      <c r="AD967" s="22" t="str">
        <f aca="true">IF($W967="","",IF($Y967="Closed",IF($AA967="","Closed",IF($AA967&lt;=$W967,"Closed on time","Closed late")),IF(TODAY()&gt;$W967,"Overdue","Within time")))</f>
        <v/>
      </c>
      <c r="AE967" s="6"/>
      <c r="AF967" s="19"/>
      <c r="AG967" s="19"/>
      <c r="AH967" s="19"/>
      <c r="AI967" s="19"/>
      <c r="AJ967" s="19"/>
    </row>
    <row r="968" customFormat="false" ht="15" hidden="false" customHeight="false" outlineLevel="0" collapsed="false">
      <c r="A968" s="22" t="str">
        <f aca="false">IF($C968="","","R"&amp;TEXT(ROW()-4,"00000"))</f>
        <v/>
      </c>
      <c r="B968" s="21"/>
      <c r="C968" s="19"/>
      <c r="D968" s="22" t="str">
        <f aca="false">IF($C968="","",IFERROR(INDEX(Asset_Register!$C$5:$C$1000,MATCH($C968,Asset_Register!$A$5:$A$1000,0)),"Not in register"))</f>
        <v/>
      </c>
      <c r="E968" s="22" t="str">
        <f aca="false">IF($C968="","",IFERROR(INDEX(Asset_Register!$D$5:$D$1000,MATCH($C968,Asset_Register!$A$5:$A$1000,0)),"Not in register"))</f>
        <v/>
      </c>
      <c r="F968" s="22" t="str">
        <f aca="false">IF($C968="","",IFERROR(INDEX(Asset_Register!$R$5:$R$1000,MATCH($C968,Asset_Register!$A$5:$A$1000,0)),"Not in register"))</f>
        <v/>
      </c>
      <c r="G968" s="22" t="str">
        <f aca="false">IF($C968="","",IFERROR(INDEX(Asset_Register!$Q$5:$Q$1000,MATCH($C968,Asset_Register!$A$5:$A$1000,0)),"Not in register"))</f>
        <v/>
      </c>
      <c r="H968" s="19"/>
      <c r="I968" s="19"/>
      <c r="J968" s="6"/>
      <c r="K968" s="19"/>
      <c r="L968" s="19"/>
      <c r="M968" s="19"/>
      <c r="N968" s="19"/>
      <c r="O968" s="19"/>
      <c r="P968" s="19"/>
      <c r="Q968" s="22" t="str">
        <f aca="false">IF($C968="","",IF($P968&lt;&gt;"",$P968,IF(AND(ISNUMBER($K968),ISNUMBER($M968),ISNUMBER($N968)),IF($O968="Lower is worse",IF($K968&lt;=$N968,"Danger",IF($K968&lt;=$M968,"Alert","OK")),IF($K968&gt;=$N968,"Danger",IF($K968&gt;=$M968,"Alert","OK"))),"Not set")))</f>
        <v/>
      </c>
      <c r="R968" s="22" t="str">
        <f aca="false">IF(OR($Q968="",$Q968="Not set"),"",MATCH($Q968,Lists!$F$2:$F$4,0)-1)</f>
        <v/>
      </c>
      <c r="S968" s="6"/>
      <c r="T968" s="6"/>
      <c r="U968" s="22" t="str">
        <f aca="false">IF(OR($Q968="",$Q968="OK",$Q968="Not set",NOT(ISNUMBER($G968))),"",ROUND($G968*IF($Q968="Danger",Lists!$M$15,Lists!$M$16),0))</f>
        <v/>
      </c>
      <c r="V968" s="22" t="str">
        <f aca="false">IF($U968="","",IF(OR($Q968="Danger",$U968&gt;=Lists!$M$10),"P1",IF($U968&gt;=Lists!$M$11,"P2","P3")))</f>
        <v/>
      </c>
      <c r="W968" s="24" t="str">
        <f aca="false">IF(OR($V968="",$B968=""),"",$B968+INDEX(Lists!$N$10:$N$12,MATCH($V968,Lists!$L$10:$L$12,0)))</f>
        <v/>
      </c>
      <c r="X968" s="19"/>
      <c r="Y968" s="19"/>
      <c r="Z968" s="19"/>
      <c r="AA968" s="21"/>
      <c r="AB968" s="19"/>
      <c r="AC968" s="22" t="str">
        <f aca="true">IF(OR($U968="",$B968=""),"",IF($AA968&lt;&gt;"",$AA968-$B968,TODAY()-$B968))</f>
        <v/>
      </c>
      <c r="AD968" s="22" t="str">
        <f aca="true">IF($W968="","",IF($Y968="Closed",IF($AA968="","Closed",IF($AA968&lt;=$W968,"Closed on time","Closed late")),IF(TODAY()&gt;$W968,"Overdue","Within time")))</f>
        <v/>
      </c>
      <c r="AE968" s="6"/>
      <c r="AF968" s="19"/>
      <c r="AG968" s="19"/>
      <c r="AH968" s="19"/>
      <c r="AI968" s="19"/>
      <c r="AJ968" s="19"/>
    </row>
    <row r="969" customFormat="false" ht="15" hidden="false" customHeight="false" outlineLevel="0" collapsed="false">
      <c r="A969" s="22" t="str">
        <f aca="false">IF($C969="","","R"&amp;TEXT(ROW()-4,"00000"))</f>
        <v/>
      </c>
      <c r="B969" s="21"/>
      <c r="C969" s="19"/>
      <c r="D969" s="22" t="str">
        <f aca="false">IF($C969="","",IFERROR(INDEX(Asset_Register!$C$5:$C$1000,MATCH($C969,Asset_Register!$A$5:$A$1000,0)),"Not in register"))</f>
        <v/>
      </c>
      <c r="E969" s="22" t="str">
        <f aca="false">IF($C969="","",IFERROR(INDEX(Asset_Register!$D$5:$D$1000,MATCH($C969,Asset_Register!$A$5:$A$1000,0)),"Not in register"))</f>
        <v/>
      </c>
      <c r="F969" s="22" t="str">
        <f aca="false">IF($C969="","",IFERROR(INDEX(Asset_Register!$R$5:$R$1000,MATCH($C969,Asset_Register!$A$5:$A$1000,0)),"Not in register"))</f>
        <v/>
      </c>
      <c r="G969" s="22" t="str">
        <f aca="false">IF($C969="","",IFERROR(INDEX(Asset_Register!$Q$5:$Q$1000,MATCH($C969,Asset_Register!$A$5:$A$1000,0)),"Not in register"))</f>
        <v/>
      </c>
      <c r="H969" s="19"/>
      <c r="I969" s="19"/>
      <c r="J969" s="6"/>
      <c r="K969" s="19"/>
      <c r="L969" s="19"/>
      <c r="M969" s="19"/>
      <c r="N969" s="19"/>
      <c r="O969" s="19"/>
      <c r="P969" s="19"/>
      <c r="Q969" s="22" t="str">
        <f aca="false">IF($C969="","",IF($P969&lt;&gt;"",$P969,IF(AND(ISNUMBER($K969),ISNUMBER($M969),ISNUMBER($N969)),IF($O969="Lower is worse",IF($K969&lt;=$N969,"Danger",IF($K969&lt;=$M969,"Alert","OK")),IF($K969&gt;=$N969,"Danger",IF($K969&gt;=$M969,"Alert","OK"))),"Not set")))</f>
        <v/>
      </c>
      <c r="R969" s="22" t="str">
        <f aca="false">IF(OR($Q969="",$Q969="Not set"),"",MATCH($Q969,Lists!$F$2:$F$4,0)-1)</f>
        <v/>
      </c>
      <c r="S969" s="6"/>
      <c r="T969" s="6"/>
      <c r="U969" s="22" t="str">
        <f aca="false">IF(OR($Q969="",$Q969="OK",$Q969="Not set",NOT(ISNUMBER($G969))),"",ROUND($G969*IF($Q969="Danger",Lists!$M$15,Lists!$M$16),0))</f>
        <v/>
      </c>
      <c r="V969" s="22" t="str">
        <f aca="false">IF($U969="","",IF(OR($Q969="Danger",$U969&gt;=Lists!$M$10),"P1",IF($U969&gt;=Lists!$M$11,"P2","P3")))</f>
        <v/>
      </c>
      <c r="W969" s="24" t="str">
        <f aca="false">IF(OR($V969="",$B969=""),"",$B969+INDEX(Lists!$N$10:$N$12,MATCH($V969,Lists!$L$10:$L$12,0)))</f>
        <v/>
      </c>
      <c r="X969" s="19"/>
      <c r="Y969" s="19"/>
      <c r="Z969" s="19"/>
      <c r="AA969" s="21"/>
      <c r="AB969" s="19"/>
      <c r="AC969" s="22" t="str">
        <f aca="true">IF(OR($U969="",$B969=""),"",IF($AA969&lt;&gt;"",$AA969-$B969,TODAY()-$B969))</f>
        <v/>
      </c>
      <c r="AD969" s="22" t="str">
        <f aca="true">IF($W969="","",IF($Y969="Closed",IF($AA969="","Closed",IF($AA969&lt;=$W969,"Closed on time","Closed late")),IF(TODAY()&gt;$W969,"Overdue","Within time")))</f>
        <v/>
      </c>
      <c r="AE969" s="6"/>
      <c r="AF969" s="19"/>
      <c r="AG969" s="19"/>
      <c r="AH969" s="19"/>
      <c r="AI969" s="19"/>
      <c r="AJ969" s="19"/>
    </row>
    <row r="970" customFormat="false" ht="15" hidden="false" customHeight="false" outlineLevel="0" collapsed="false">
      <c r="A970" s="22" t="str">
        <f aca="false">IF($C970="","","R"&amp;TEXT(ROW()-4,"00000"))</f>
        <v/>
      </c>
      <c r="B970" s="21"/>
      <c r="C970" s="19"/>
      <c r="D970" s="22" t="str">
        <f aca="false">IF($C970="","",IFERROR(INDEX(Asset_Register!$C$5:$C$1000,MATCH($C970,Asset_Register!$A$5:$A$1000,0)),"Not in register"))</f>
        <v/>
      </c>
      <c r="E970" s="22" t="str">
        <f aca="false">IF($C970="","",IFERROR(INDEX(Asset_Register!$D$5:$D$1000,MATCH($C970,Asset_Register!$A$5:$A$1000,0)),"Not in register"))</f>
        <v/>
      </c>
      <c r="F970" s="22" t="str">
        <f aca="false">IF($C970="","",IFERROR(INDEX(Asset_Register!$R$5:$R$1000,MATCH($C970,Asset_Register!$A$5:$A$1000,0)),"Not in register"))</f>
        <v/>
      </c>
      <c r="G970" s="22" t="str">
        <f aca="false">IF($C970="","",IFERROR(INDEX(Asset_Register!$Q$5:$Q$1000,MATCH($C970,Asset_Register!$A$5:$A$1000,0)),"Not in register"))</f>
        <v/>
      </c>
      <c r="H970" s="19"/>
      <c r="I970" s="19"/>
      <c r="J970" s="6"/>
      <c r="K970" s="19"/>
      <c r="L970" s="19"/>
      <c r="M970" s="19"/>
      <c r="N970" s="19"/>
      <c r="O970" s="19"/>
      <c r="P970" s="19"/>
      <c r="Q970" s="22" t="str">
        <f aca="false">IF($C970="","",IF($P970&lt;&gt;"",$P970,IF(AND(ISNUMBER($K970),ISNUMBER($M970),ISNUMBER($N970)),IF($O970="Lower is worse",IF($K970&lt;=$N970,"Danger",IF($K970&lt;=$M970,"Alert","OK")),IF($K970&gt;=$N970,"Danger",IF($K970&gt;=$M970,"Alert","OK"))),"Not set")))</f>
        <v/>
      </c>
      <c r="R970" s="22" t="str">
        <f aca="false">IF(OR($Q970="",$Q970="Not set"),"",MATCH($Q970,Lists!$F$2:$F$4,0)-1)</f>
        <v/>
      </c>
      <c r="S970" s="6"/>
      <c r="T970" s="6"/>
      <c r="U970" s="22" t="str">
        <f aca="false">IF(OR($Q970="",$Q970="OK",$Q970="Not set",NOT(ISNUMBER($G970))),"",ROUND($G970*IF($Q970="Danger",Lists!$M$15,Lists!$M$16),0))</f>
        <v/>
      </c>
      <c r="V970" s="22" t="str">
        <f aca="false">IF($U970="","",IF(OR($Q970="Danger",$U970&gt;=Lists!$M$10),"P1",IF($U970&gt;=Lists!$M$11,"P2","P3")))</f>
        <v/>
      </c>
      <c r="W970" s="24" t="str">
        <f aca="false">IF(OR($V970="",$B970=""),"",$B970+INDEX(Lists!$N$10:$N$12,MATCH($V970,Lists!$L$10:$L$12,0)))</f>
        <v/>
      </c>
      <c r="X970" s="19"/>
      <c r="Y970" s="19"/>
      <c r="Z970" s="19"/>
      <c r="AA970" s="21"/>
      <c r="AB970" s="19"/>
      <c r="AC970" s="22" t="str">
        <f aca="true">IF(OR($U970="",$B970=""),"",IF($AA970&lt;&gt;"",$AA970-$B970,TODAY()-$B970))</f>
        <v/>
      </c>
      <c r="AD970" s="22" t="str">
        <f aca="true">IF($W970="","",IF($Y970="Closed",IF($AA970="","Closed",IF($AA970&lt;=$W970,"Closed on time","Closed late")),IF(TODAY()&gt;$W970,"Overdue","Within time")))</f>
        <v/>
      </c>
      <c r="AE970" s="6"/>
      <c r="AF970" s="19"/>
      <c r="AG970" s="19"/>
      <c r="AH970" s="19"/>
      <c r="AI970" s="19"/>
      <c r="AJ970" s="19"/>
    </row>
    <row r="971" customFormat="false" ht="15" hidden="false" customHeight="false" outlineLevel="0" collapsed="false">
      <c r="A971" s="22" t="str">
        <f aca="false">IF($C971="","","R"&amp;TEXT(ROW()-4,"00000"))</f>
        <v/>
      </c>
      <c r="B971" s="21"/>
      <c r="C971" s="19"/>
      <c r="D971" s="22" t="str">
        <f aca="false">IF($C971="","",IFERROR(INDEX(Asset_Register!$C$5:$C$1000,MATCH($C971,Asset_Register!$A$5:$A$1000,0)),"Not in register"))</f>
        <v/>
      </c>
      <c r="E971" s="22" t="str">
        <f aca="false">IF($C971="","",IFERROR(INDEX(Asset_Register!$D$5:$D$1000,MATCH($C971,Asset_Register!$A$5:$A$1000,0)),"Not in register"))</f>
        <v/>
      </c>
      <c r="F971" s="22" t="str">
        <f aca="false">IF($C971="","",IFERROR(INDEX(Asset_Register!$R$5:$R$1000,MATCH($C971,Asset_Register!$A$5:$A$1000,0)),"Not in register"))</f>
        <v/>
      </c>
      <c r="G971" s="22" t="str">
        <f aca="false">IF($C971="","",IFERROR(INDEX(Asset_Register!$Q$5:$Q$1000,MATCH($C971,Asset_Register!$A$5:$A$1000,0)),"Not in register"))</f>
        <v/>
      </c>
      <c r="H971" s="19"/>
      <c r="I971" s="19"/>
      <c r="J971" s="6"/>
      <c r="K971" s="19"/>
      <c r="L971" s="19"/>
      <c r="M971" s="19"/>
      <c r="N971" s="19"/>
      <c r="O971" s="19"/>
      <c r="P971" s="19"/>
      <c r="Q971" s="22" t="str">
        <f aca="false">IF($C971="","",IF($P971&lt;&gt;"",$P971,IF(AND(ISNUMBER($K971),ISNUMBER($M971),ISNUMBER($N971)),IF($O971="Lower is worse",IF($K971&lt;=$N971,"Danger",IF($K971&lt;=$M971,"Alert","OK")),IF($K971&gt;=$N971,"Danger",IF($K971&gt;=$M971,"Alert","OK"))),"Not set")))</f>
        <v/>
      </c>
      <c r="R971" s="22" t="str">
        <f aca="false">IF(OR($Q971="",$Q971="Not set"),"",MATCH($Q971,Lists!$F$2:$F$4,0)-1)</f>
        <v/>
      </c>
      <c r="S971" s="6"/>
      <c r="T971" s="6"/>
      <c r="U971" s="22" t="str">
        <f aca="false">IF(OR($Q971="",$Q971="OK",$Q971="Not set",NOT(ISNUMBER($G971))),"",ROUND($G971*IF($Q971="Danger",Lists!$M$15,Lists!$M$16),0))</f>
        <v/>
      </c>
      <c r="V971" s="22" t="str">
        <f aca="false">IF($U971="","",IF(OR($Q971="Danger",$U971&gt;=Lists!$M$10),"P1",IF($U971&gt;=Lists!$M$11,"P2","P3")))</f>
        <v/>
      </c>
      <c r="W971" s="24" t="str">
        <f aca="false">IF(OR($V971="",$B971=""),"",$B971+INDEX(Lists!$N$10:$N$12,MATCH($V971,Lists!$L$10:$L$12,0)))</f>
        <v/>
      </c>
      <c r="X971" s="19"/>
      <c r="Y971" s="19"/>
      <c r="Z971" s="19"/>
      <c r="AA971" s="21"/>
      <c r="AB971" s="19"/>
      <c r="AC971" s="22" t="str">
        <f aca="true">IF(OR($U971="",$B971=""),"",IF($AA971&lt;&gt;"",$AA971-$B971,TODAY()-$B971))</f>
        <v/>
      </c>
      <c r="AD971" s="22" t="str">
        <f aca="true">IF($W971="","",IF($Y971="Closed",IF($AA971="","Closed",IF($AA971&lt;=$W971,"Closed on time","Closed late")),IF(TODAY()&gt;$W971,"Overdue","Within time")))</f>
        <v/>
      </c>
      <c r="AE971" s="6"/>
      <c r="AF971" s="19"/>
      <c r="AG971" s="19"/>
      <c r="AH971" s="19"/>
      <c r="AI971" s="19"/>
      <c r="AJ971" s="19"/>
    </row>
    <row r="972" customFormat="false" ht="15" hidden="false" customHeight="false" outlineLevel="0" collapsed="false">
      <c r="A972" s="22" t="str">
        <f aca="false">IF($C972="","","R"&amp;TEXT(ROW()-4,"00000"))</f>
        <v/>
      </c>
      <c r="B972" s="21"/>
      <c r="C972" s="19"/>
      <c r="D972" s="22" t="str">
        <f aca="false">IF($C972="","",IFERROR(INDEX(Asset_Register!$C$5:$C$1000,MATCH($C972,Asset_Register!$A$5:$A$1000,0)),"Not in register"))</f>
        <v/>
      </c>
      <c r="E972" s="22" t="str">
        <f aca="false">IF($C972="","",IFERROR(INDEX(Asset_Register!$D$5:$D$1000,MATCH($C972,Asset_Register!$A$5:$A$1000,0)),"Not in register"))</f>
        <v/>
      </c>
      <c r="F972" s="22" t="str">
        <f aca="false">IF($C972="","",IFERROR(INDEX(Asset_Register!$R$5:$R$1000,MATCH($C972,Asset_Register!$A$5:$A$1000,0)),"Not in register"))</f>
        <v/>
      </c>
      <c r="G972" s="22" t="str">
        <f aca="false">IF($C972="","",IFERROR(INDEX(Asset_Register!$Q$5:$Q$1000,MATCH($C972,Asset_Register!$A$5:$A$1000,0)),"Not in register"))</f>
        <v/>
      </c>
      <c r="H972" s="19"/>
      <c r="I972" s="19"/>
      <c r="J972" s="6"/>
      <c r="K972" s="19"/>
      <c r="L972" s="19"/>
      <c r="M972" s="19"/>
      <c r="N972" s="19"/>
      <c r="O972" s="19"/>
      <c r="P972" s="19"/>
      <c r="Q972" s="22" t="str">
        <f aca="false">IF($C972="","",IF($P972&lt;&gt;"",$P972,IF(AND(ISNUMBER($K972),ISNUMBER($M972),ISNUMBER($N972)),IF($O972="Lower is worse",IF($K972&lt;=$N972,"Danger",IF($K972&lt;=$M972,"Alert","OK")),IF($K972&gt;=$N972,"Danger",IF($K972&gt;=$M972,"Alert","OK"))),"Not set")))</f>
        <v/>
      </c>
      <c r="R972" s="22" t="str">
        <f aca="false">IF(OR($Q972="",$Q972="Not set"),"",MATCH($Q972,Lists!$F$2:$F$4,0)-1)</f>
        <v/>
      </c>
      <c r="S972" s="6"/>
      <c r="T972" s="6"/>
      <c r="U972" s="22" t="str">
        <f aca="false">IF(OR($Q972="",$Q972="OK",$Q972="Not set",NOT(ISNUMBER($G972))),"",ROUND($G972*IF($Q972="Danger",Lists!$M$15,Lists!$M$16),0))</f>
        <v/>
      </c>
      <c r="V972" s="22" t="str">
        <f aca="false">IF($U972="","",IF(OR($Q972="Danger",$U972&gt;=Lists!$M$10),"P1",IF($U972&gt;=Lists!$M$11,"P2","P3")))</f>
        <v/>
      </c>
      <c r="W972" s="24" t="str">
        <f aca="false">IF(OR($V972="",$B972=""),"",$B972+INDEX(Lists!$N$10:$N$12,MATCH($V972,Lists!$L$10:$L$12,0)))</f>
        <v/>
      </c>
      <c r="X972" s="19"/>
      <c r="Y972" s="19"/>
      <c r="Z972" s="19"/>
      <c r="AA972" s="21"/>
      <c r="AB972" s="19"/>
      <c r="AC972" s="22" t="str">
        <f aca="true">IF(OR($U972="",$B972=""),"",IF($AA972&lt;&gt;"",$AA972-$B972,TODAY()-$B972))</f>
        <v/>
      </c>
      <c r="AD972" s="22" t="str">
        <f aca="true">IF($W972="","",IF($Y972="Closed",IF($AA972="","Closed",IF($AA972&lt;=$W972,"Closed on time","Closed late")),IF(TODAY()&gt;$W972,"Overdue","Within time")))</f>
        <v/>
      </c>
      <c r="AE972" s="6"/>
      <c r="AF972" s="19"/>
      <c r="AG972" s="19"/>
      <c r="AH972" s="19"/>
      <c r="AI972" s="19"/>
      <c r="AJ972" s="19"/>
    </row>
    <row r="973" customFormat="false" ht="15" hidden="false" customHeight="false" outlineLevel="0" collapsed="false">
      <c r="A973" s="22" t="str">
        <f aca="false">IF($C973="","","R"&amp;TEXT(ROW()-4,"00000"))</f>
        <v/>
      </c>
      <c r="B973" s="21"/>
      <c r="C973" s="19"/>
      <c r="D973" s="22" t="str">
        <f aca="false">IF($C973="","",IFERROR(INDEX(Asset_Register!$C$5:$C$1000,MATCH($C973,Asset_Register!$A$5:$A$1000,0)),"Not in register"))</f>
        <v/>
      </c>
      <c r="E973" s="22" t="str">
        <f aca="false">IF($C973="","",IFERROR(INDEX(Asset_Register!$D$5:$D$1000,MATCH($C973,Asset_Register!$A$5:$A$1000,0)),"Not in register"))</f>
        <v/>
      </c>
      <c r="F973" s="22" t="str">
        <f aca="false">IF($C973="","",IFERROR(INDEX(Asset_Register!$R$5:$R$1000,MATCH($C973,Asset_Register!$A$5:$A$1000,0)),"Not in register"))</f>
        <v/>
      </c>
      <c r="G973" s="22" t="str">
        <f aca="false">IF($C973="","",IFERROR(INDEX(Asset_Register!$Q$5:$Q$1000,MATCH($C973,Asset_Register!$A$5:$A$1000,0)),"Not in register"))</f>
        <v/>
      </c>
      <c r="H973" s="19"/>
      <c r="I973" s="19"/>
      <c r="J973" s="6"/>
      <c r="K973" s="19"/>
      <c r="L973" s="19"/>
      <c r="M973" s="19"/>
      <c r="N973" s="19"/>
      <c r="O973" s="19"/>
      <c r="P973" s="19"/>
      <c r="Q973" s="22" t="str">
        <f aca="false">IF($C973="","",IF($P973&lt;&gt;"",$P973,IF(AND(ISNUMBER($K973),ISNUMBER($M973),ISNUMBER($N973)),IF($O973="Lower is worse",IF($K973&lt;=$N973,"Danger",IF($K973&lt;=$M973,"Alert","OK")),IF($K973&gt;=$N973,"Danger",IF($K973&gt;=$M973,"Alert","OK"))),"Not set")))</f>
        <v/>
      </c>
      <c r="R973" s="22" t="str">
        <f aca="false">IF(OR($Q973="",$Q973="Not set"),"",MATCH($Q973,Lists!$F$2:$F$4,0)-1)</f>
        <v/>
      </c>
      <c r="S973" s="6"/>
      <c r="T973" s="6"/>
      <c r="U973" s="22" t="str">
        <f aca="false">IF(OR($Q973="",$Q973="OK",$Q973="Not set",NOT(ISNUMBER($G973))),"",ROUND($G973*IF($Q973="Danger",Lists!$M$15,Lists!$M$16),0))</f>
        <v/>
      </c>
      <c r="V973" s="22" t="str">
        <f aca="false">IF($U973="","",IF(OR($Q973="Danger",$U973&gt;=Lists!$M$10),"P1",IF($U973&gt;=Lists!$M$11,"P2","P3")))</f>
        <v/>
      </c>
      <c r="W973" s="24" t="str">
        <f aca="false">IF(OR($V973="",$B973=""),"",$B973+INDEX(Lists!$N$10:$N$12,MATCH($V973,Lists!$L$10:$L$12,0)))</f>
        <v/>
      </c>
      <c r="X973" s="19"/>
      <c r="Y973" s="19"/>
      <c r="Z973" s="19"/>
      <c r="AA973" s="21"/>
      <c r="AB973" s="19"/>
      <c r="AC973" s="22" t="str">
        <f aca="true">IF(OR($U973="",$B973=""),"",IF($AA973&lt;&gt;"",$AA973-$B973,TODAY()-$B973))</f>
        <v/>
      </c>
      <c r="AD973" s="22" t="str">
        <f aca="true">IF($W973="","",IF($Y973="Closed",IF($AA973="","Closed",IF($AA973&lt;=$W973,"Closed on time","Closed late")),IF(TODAY()&gt;$W973,"Overdue","Within time")))</f>
        <v/>
      </c>
      <c r="AE973" s="6"/>
      <c r="AF973" s="19"/>
      <c r="AG973" s="19"/>
      <c r="AH973" s="19"/>
      <c r="AI973" s="19"/>
      <c r="AJ973" s="19"/>
    </row>
    <row r="974" customFormat="false" ht="15" hidden="false" customHeight="false" outlineLevel="0" collapsed="false">
      <c r="A974" s="22" t="str">
        <f aca="false">IF($C974="","","R"&amp;TEXT(ROW()-4,"00000"))</f>
        <v/>
      </c>
      <c r="B974" s="21"/>
      <c r="C974" s="19"/>
      <c r="D974" s="22" t="str">
        <f aca="false">IF($C974="","",IFERROR(INDEX(Asset_Register!$C$5:$C$1000,MATCH($C974,Asset_Register!$A$5:$A$1000,0)),"Not in register"))</f>
        <v/>
      </c>
      <c r="E974" s="22" t="str">
        <f aca="false">IF($C974="","",IFERROR(INDEX(Asset_Register!$D$5:$D$1000,MATCH($C974,Asset_Register!$A$5:$A$1000,0)),"Not in register"))</f>
        <v/>
      </c>
      <c r="F974" s="22" t="str">
        <f aca="false">IF($C974="","",IFERROR(INDEX(Asset_Register!$R$5:$R$1000,MATCH($C974,Asset_Register!$A$5:$A$1000,0)),"Not in register"))</f>
        <v/>
      </c>
      <c r="G974" s="22" t="str">
        <f aca="false">IF($C974="","",IFERROR(INDEX(Asset_Register!$Q$5:$Q$1000,MATCH($C974,Asset_Register!$A$5:$A$1000,0)),"Not in register"))</f>
        <v/>
      </c>
      <c r="H974" s="19"/>
      <c r="I974" s="19"/>
      <c r="J974" s="6"/>
      <c r="K974" s="19"/>
      <c r="L974" s="19"/>
      <c r="M974" s="19"/>
      <c r="N974" s="19"/>
      <c r="O974" s="19"/>
      <c r="P974" s="19"/>
      <c r="Q974" s="22" t="str">
        <f aca="false">IF($C974="","",IF($P974&lt;&gt;"",$P974,IF(AND(ISNUMBER($K974),ISNUMBER($M974),ISNUMBER($N974)),IF($O974="Lower is worse",IF($K974&lt;=$N974,"Danger",IF($K974&lt;=$M974,"Alert","OK")),IF($K974&gt;=$N974,"Danger",IF($K974&gt;=$M974,"Alert","OK"))),"Not set")))</f>
        <v/>
      </c>
      <c r="R974" s="22" t="str">
        <f aca="false">IF(OR($Q974="",$Q974="Not set"),"",MATCH($Q974,Lists!$F$2:$F$4,0)-1)</f>
        <v/>
      </c>
      <c r="S974" s="6"/>
      <c r="T974" s="6"/>
      <c r="U974" s="22" t="str">
        <f aca="false">IF(OR($Q974="",$Q974="OK",$Q974="Not set",NOT(ISNUMBER($G974))),"",ROUND($G974*IF($Q974="Danger",Lists!$M$15,Lists!$M$16),0))</f>
        <v/>
      </c>
      <c r="V974" s="22" t="str">
        <f aca="false">IF($U974="","",IF(OR($Q974="Danger",$U974&gt;=Lists!$M$10),"P1",IF($U974&gt;=Lists!$M$11,"P2","P3")))</f>
        <v/>
      </c>
      <c r="W974" s="24" t="str">
        <f aca="false">IF(OR($V974="",$B974=""),"",$B974+INDEX(Lists!$N$10:$N$12,MATCH($V974,Lists!$L$10:$L$12,0)))</f>
        <v/>
      </c>
      <c r="X974" s="19"/>
      <c r="Y974" s="19"/>
      <c r="Z974" s="19"/>
      <c r="AA974" s="21"/>
      <c r="AB974" s="19"/>
      <c r="AC974" s="22" t="str">
        <f aca="true">IF(OR($U974="",$B974=""),"",IF($AA974&lt;&gt;"",$AA974-$B974,TODAY()-$B974))</f>
        <v/>
      </c>
      <c r="AD974" s="22" t="str">
        <f aca="true">IF($W974="","",IF($Y974="Closed",IF($AA974="","Closed",IF($AA974&lt;=$W974,"Closed on time","Closed late")),IF(TODAY()&gt;$W974,"Overdue","Within time")))</f>
        <v/>
      </c>
      <c r="AE974" s="6"/>
      <c r="AF974" s="19"/>
      <c r="AG974" s="19"/>
      <c r="AH974" s="19"/>
      <c r="AI974" s="19"/>
      <c r="AJ974" s="19"/>
    </row>
    <row r="975" customFormat="false" ht="15" hidden="false" customHeight="false" outlineLevel="0" collapsed="false">
      <c r="A975" s="22" t="str">
        <f aca="false">IF($C975="","","R"&amp;TEXT(ROW()-4,"00000"))</f>
        <v/>
      </c>
      <c r="B975" s="21"/>
      <c r="C975" s="19"/>
      <c r="D975" s="22" t="str">
        <f aca="false">IF($C975="","",IFERROR(INDEX(Asset_Register!$C$5:$C$1000,MATCH($C975,Asset_Register!$A$5:$A$1000,0)),"Not in register"))</f>
        <v/>
      </c>
      <c r="E975" s="22" t="str">
        <f aca="false">IF($C975="","",IFERROR(INDEX(Asset_Register!$D$5:$D$1000,MATCH($C975,Asset_Register!$A$5:$A$1000,0)),"Not in register"))</f>
        <v/>
      </c>
      <c r="F975" s="22" t="str">
        <f aca="false">IF($C975="","",IFERROR(INDEX(Asset_Register!$R$5:$R$1000,MATCH($C975,Asset_Register!$A$5:$A$1000,0)),"Not in register"))</f>
        <v/>
      </c>
      <c r="G975" s="22" t="str">
        <f aca="false">IF($C975="","",IFERROR(INDEX(Asset_Register!$Q$5:$Q$1000,MATCH($C975,Asset_Register!$A$5:$A$1000,0)),"Not in register"))</f>
        <v/>
      </c>
      <c r="H975" s="19"/>
      <c r="I975" s="19"/>
      <c r="J975" s="6"/>
      <c r="K975" s="19"/>
      <c r="L975" s="19"/>
      <c r="M975" s="19"/>
      <c r="N975" s="19"/>
      <c r="O975" s="19"/>
      <c r="P975" s="19"/>
      <c r="Q975" s="22" t="str">
        <f aca="false">IF($C975="","",IF($P975&lt;&gt;"",$P975,IF(AND(ISNUMBER($K975),ISNUMBER($M975),ISNUMBER($N975)),IF($O975="Lower is worse",IF($K975&lt;=$N975,"Danger",IF($K975&lt;=$M975,"Alert","OK")),IF($K975&gt;=$N975,"Danger",IF($K975&gt;=$M975,"Alert","OK"))),"Not set")))</f>
        <v/>
      </c>
      <c r="R975" s="22" t="str">
        <f aca="false">IF(OR($Q975="",$Q975="Not set"),"",MATCH($Q975,Lists!$F$2:$F$4,0)-1)</f>
        <v/>
      </c>
      <c r="S975" s="6"/>
      <c r="T975" s="6"/>
      <c r="U975" s="22" t="str">
        <f aca="false">IF(OR($Q975="",$Q975="OK",$Q975="Not set",NOT(ISNUMBER($G975))),"",ROUND($G975*IF($Q975="Danger",Lists!$M$15,Lists!$M$16),0))</f>
        <v/>
      </c>
      <c r="V975" s="22" t="str">
        <f aca="false">IF($U975="","",IF(OR($Q975="Danger",$U975&gt;=Lists!$M$10),"P1",IF($U975&gt;=Lists!$M$11,"P2","P3")))</f>
        <v/>
      </c>
      <c r="W975" s="24" t="str">
        <f aca="false">IF(OR($V975="",$B975=""),"",$B975+INDEX(Lists!$N$10:$N$12,MATCH($V975,Lists!$L$10:$L$12,0)))</f>
        <v/>
      </c>
      <c r="X975" s="19"/>
      <c r="Y975" s="19"/>
      <c r="Z975" s="19"/>
      <c r="AA975" s="21"/>
      <c r="AB975" s="19"/>
      <c r="AC975" s="22" t="str">
        <f aca="true">IF(OR($U975="",$B975=""),"",IF($AA975&lt;&gt;"",$AA975-$B975,TODAY()-$B975))</f>
        <v/>
      </c>
      <c r="AD975" s="22" t="str">
        <f aca="true">IF($W975="","",IF($Y975="Closed",IF($AA975="","Closed",IF($AA975&lt;=$W975,"Closed on time","Closed late")),IF(TODAY()&gt;$W975,"Overdue","Within time")))</f>
        <v/>
      </c>
      <c r="AE975" s="6"/>
      <c r="AF975" s="19"/>
      <c r="AG975" s="19"/>
      <c r="AH975" s="19"/>
      <c r="AI975" s="19"/>
      <c r="AJ975" s="19"/>
    </row>
    <row r="976" customFormat="false" ht="15" hidden="false" customHeight="false" outlineLevel="0" collapsed="false">
      <c r="A976" s="22" t="str">
        <f aca="false">IF($C976="","","R"&amp;TEXT(ROW()-4,"00000"))</f>
        <v/>
      </c>
      <c r="B976" s="21"/>
      <c r="C976" s="19"/>
      <c r="D976" s="22" t="str">
        <f aca="false">IF($C976="","",IFERROR(INDEX(Asset_Register!$C$5:$C$1000,MATCH($C976,Asset_Register!$A$5:$A$1000,0)),"Not in register"))</f>
        <v/>
      </c>
      <c r="E976" s="22" t="str">
        <f aca="false">IF($C976="","",IFERROR(INDEX(Asset_Register!$D$5:$D$1000,MATCH($C976,Asset_Register!$A$5:$A$1000,0)),"Not in register"))</f>
        <v/>
      </c>
      <c r="F976" s="22" t="str">
        <f aca="false">IF($C976="","",IFERROR(INDEX(Asset_Register!$R$5:$R$1000,MATCH($C976,Asset_Register!$A$5:$A$1000,0)),"Not in register"))</f>
        <v/>
      </c>
      <c r="G976" s="22" t="str">
        <f aca="false">IF($C976="","",IFERROR(INDEX(Asset_Register!$Q$5:$Q$1000,MATCH($C976,Asset_Register!$A$5:$A$1000,0)),"Not in register"))</f>
        <v/>
      </c>
      <c r="H976" s="19"/>
      <c r="I976" s="19"/>
      <c r="J976" s="6"/>
      <c r="K976" s="19"/>
      <c r="L976" s="19"/>
      <c r="M976" s="19"/>
      <c r="N976" s="19"/>
      <c r="O976" s="19"/>
      <c r="P976" s="19"/>
      <c r="Q976" s="22" t="str">
        <f aca="false">IF($C976="","",IF($P976&lt;&gt;"",$P976,IF(AND(ISNUMBER($K976),ISNUMBER($M976),ISNUMBER($N976)),IF($O976="Lower is worse",IF($K976&lt;=$N976,"Danger",IF($K976&lt;=$M976,"Alert","OK")),IF($K976&gt;=$N976,"Danger",IF($K976&gt;=$M976,"Alert","OK"))),"Not set")))</f>
        <v/>
      </c>
      <c r="R976" s="22" t="str">
        <f aca="false">IF(OR($Q976="",$Q976="Not set"),"",MATCH($Q976,Lists!$F$2:$F$4,0)-1)</f>
        <v/>
      </c>
      <c r="S976" s="6"/>
      <c r="T976" s="6"/>
      <c r="U976" s="22" t="str">
        <f aca="false">IF(OR($Q976="",$Q976="OK",$Q976="Not set",NOT(ISNUMBER($G976))),"",ROUND($G976*IF($Q976="Danger",Lists!$M$15,Lists!$M$16),0))</f>
        <v/>
      </c>
      <c r="V976" s="22" t="str">
        <f aca="false">IF($U976="","",IF(OR($Q976="Danger",$U976&gt;=Lists!$M$10),"P1",IF($U976&gt;=Lists!$M$11,"P2","P3")))</f>
        <v/>
      </c>
      <c r="W976" s="24" t="str">
        <f aca="false">IF(OR($V976="",$B976=""),"",$B976+INDEX(Lists!$N$10:$N$12,MATCH($V976,Lists!$L$10:$L$12,0)))</f>
        <v/>
      </c>
      <c r="X976" s="19"/>
      <c r="Y976" s="19"/>
      <c r="Z976" s="19"/>
      <c r="AA976" s="21"/>
      <c r="AB976" s="19"/>
      <c r="AC976" s="22" t="str">
        <f aca="true">IF(OR($U976="",$B976=""),"",IF($AA976&lt;&gt;"",$AA976-$B976,TODAY()-$B976))</f>
        <v/>
      </c>
      <c r="AD976" s="22" t="str">
        <f aca="true">IF($W976="","",IF($Y976="Closed",IF($AA976="","Closed",IF($AA976&lt;=$W976,"Closed on time","Closed late")),IF(TODAY()&gt;$W976,"Overdue","Within time")))</f>
        <v/>
      </c>
      <c r="AE976" s="6"/>
      <c r="AF976" s="19"/>
      <c r="AG976" s="19"/>
      <c r="AH976" s="19"/>
      <c r="AI976" s="19"/>
      <c r="AJ976" s="19"/>
    </row>
    <row r="977" customFormat="false" ht="15" hidden="false" customHeight="false" outlineLevel="0" collapsed="false">
      <c r="A977" s="22" t="str">
        <f aca="false">IF($C977="","","R"&amp;TEXT(ROW()-4,"00000"))</f>
        <v/>
      </c>
      <c r="B977" s="21"/>
      <c r="C977" s="19"/>
      <c r="D977" s="22" t="str">
        <f aca="false">IF($C977="","",IFERROR(INDEX(Asset_Register!$C$5:$C$1000,MATCH($C977,Asset_Register!$A$5:$A$1000,0)),"Not in register"))</f>
        <v/>
      </c>
      <c r="E977" s="22" t="str">
        <f aca="false">IF($C977="","",IFERROR(INDEX(Asset_Register!$D$5:$D$1000,MATCH($C977,Asset_Register!$A$5:$A$1000,0)),"Not in register"))</f>
        <v/>
      </c>
      <c r="F977" s="22" t="str">
        <f aca="false">IF($C977="","",IFERROR(INDEX(Asset_Register!$R$5:$R$1000,MATCH($C977,Asset_Register!$A$5:$A$1000,0)),"Not in register"))</f>
        <v/>
      </c>
      <c r="G977" s="22" t="str">
        <f aca="false">IF($C977="","",IFERROR(INDEX(Asset_Register!$Q$5:$Q$1000,MATCH($C977,Asset_Register!$A$5:$A$1000,0)),"Not in register"))</f>
        <v/>
      </c>
      <c r="H977" s="19"/>
      <c r="I977" s="19"/>
      <c r="J977" s="6"/>
      <c r="K977" s="19"/>
      <c r="L977" s="19"/>
      <c r="M977" s="19"/>
      <c r="N977" s="19"/>
      <c r="O977" s="19"/>
      <c r="P977" s="19"/>
      <c r="Q977" s="22" t="str">
        <f aca="false">IF($C977="","",IF($P977&lt;&gt;"",$P977,IF(AND(ISNUMBER($K977),ISNUMBER($M977),ISNUMBER($N977)),IF($O977="Lower is worse",IF($K977&lt;=$N977,"Danger",IF($K977&lt;=$M977,"Alert","OK")),IF($K977&gt;=$N977,"Danger",IF($K977&gt;=$M977,"Alert","OK"))),"Not set")))</f>
        <v/>
      </c>
      <c r="R977" s="22" t="str">
        <f aca="false">IF(OR($Q977="",$Q977="Not set"),"",MATCH($Q977,Lists!$F$2:$F$4,0)-1)</f>
        <v/>
      </c>
      <c r="S977" s="6"/>
      <c r="T977" s="6"/>
      <c r="U977" s="22" t="str">
        <f aca="false">IF(OR($Q977="",$Q977="OK",$Q977="Not set",NOT(ISNUMBER($G977))),"",ROUND($G977*IF($Q977="Danger",Lists!$M$15,Lists!$M$16),0))</f>
        <v/>
      </c>
      <c r="V977" s="22" t="str">
        <f aca="false">IF($U977="","",IF(OR($Q977="Danger",$U977&gt;=Lists!$M$10),"P1",IF($U977&gt;=Lists!$M$11,"P2","P3")))</f>
        <v/>
      </c>
      <c r="W977" s="24" t="str">
        <f aca="false">IF(OR($V977="",$B977=""),"",$B977+INDEX(Lists!$N$10:$N$12,MATCH($V977,Lists!$L$10:$L$12,0)))</f>
        <v/>
      </c>
      <c r="X977" s="19"/>
      <c r="Y977" s="19"/>
      <c r="Z977" s="19"/>
      <c r="AA977" s="21"/>
      <c r="AB977" s="19"/>
      <c r="AC977" s="22" t="str">
        <f aca="true">IF(OR($U977="",$B977=""),"",IF($AA977&lt;&gt;"",$AA977-$B977,TODAY()-$B977))</f>
        <v/>
      </c>
      <c r="AD977" s="22" t="str">
        <f aca="true">IF($W977="","",IF($Y977="Closed",IF($AA977="","Closed",IF($AA977&lt;=$W977,"Closed on time","Closed late")),IF(TODAY()&gt;$W977,"Overdue","Within time")))</f>
        <v/>
      </c>
      <c r="AE977" s="6"/>
      <c r="AF977" s="19"/>
      <c r="AG977" s="19"/>
      <c r="AH977" s="19"/>
      <c r="AI977" s="19"/>
      <c r="AJ977" s="19"/>
    </row>
    <row r="978" customFormat="false" ht="15" hidden="false" customHeight="false" outlineLevel="0" collapsed="false">
      <c r="A978" s="22" t="str">
        <f aca="false">IF($C978="","","R"&amp;TEXT(ROW()-4,"00000"))</f>
        <v/>
      </c>
      <c r="B978" s="21"/>
      <c r="C978" s="19"/>
      <c r="D978" s="22" t="str">
        <f aca="false">IF($C978="","",IFERROR(INDEX(Asset_Register!$C$5:$C$1000,MATCH($C978,Asset_Register!$A$5:$A$1000,0)),"Not in register"))</f>
        <v/>
      </c>
      <c r="E978" s="22" t="str">
        <f aca="false">IF($C978="","",IFERROR(INDEX(Asset_Register!$D$5:$D$1000,MATCH($C978,Asset_Register!$A$5:$A$1000,0)),"Not in register"))</f>
        <v/>
      </c>
      <c r="F978" s="22" t="str">
        <f aca="false">IF($C978="","",IFERROR(INDEX(Asset_Register!$R$5:$R$1000,MATCH($C978,Asset_Register!$A$5:$A$1000,0)),"Not in register"))</f>
        <v/>
      </c>
      <c r="G978" s="22" t="str">
        <f aca="false">IF($C978="","",IFERROR(INDEX(Asset_Register!$Q$5:$Q$1000,MATCH($C978,Asset_Register!$A$5:$A$1000,0)),"Not in register"))</f>
        <v/>
      </c>
      <c r="H978" s="19"/>
      <c r="I978" s="19"/>
      <c r="J978" s="6"/>
      <c r="K978" s="19"/>
      <c r="L978" s="19"/>
      <c r="M978" s="19"/>
      <c r="N978" s="19"/>
      <c r="O978" s="19"/>
      <c r="P978" s="19"/>
      <c r="Q978" s="22" t="str">
        <f aca="false">IF($C978="","",IF($P978&lt;&gt;"",$P978,IF(AND(ISNUMBER($K978),ISNUMBER($M978),ISNUMBER($N978)),IF($O978="Lower is worse",IF($K978&lt;=$N978,"Danger",IF($K978&lt;=$M978,"Alert","OK")),IF($K978&gt;=$N978,"Danger",IF($K978&gt;=$M978,"Alert","OK"))),"Not set")))</f>
        <v/>
      </c>
      <c r="R978" s="22" t="str">
        <f aca="false">IF(OR($Q978="",$Q978="Not set"),"",MATCH($Q978,Lists!$F$2:$F$4,0)-1)</f>
        <v/>
      </c>
      <c r="S978" s="6"/>
      <c r="T978" s="6"/>
      <c r="U978" s="22" t="str">
        <f aca="false">IF(OR($Q978="",$Q978="OK",$Q978="Not set",NOT(ISNUMBER($G978))),"",ROUND($G978*IF($Q978="Danger",Lists!$M$15,Lists!$M$16),0))</f>
        <v/>
      </c>
      <c r="V978" s="22" t="str">
        <f aca="false">IF($U978="","",IF(OR($Q978="Danger",$U978&gt;=Lists!$M$10),"P1",IF($U978&gt;=Lists!$M$11,"P2","P3")))</f>
        <v/>
      </c>
      <c r="W978" s="24" t="str">
        <f aca="false">IF(OR($V978="",$B978=""),"",$B978+INDEX(Lists!$N$10:$N$12,MATCH($V978,Lists!$L$10:$L$12,0)))</f>
        <v/>
      </c>
      <c r="X978" s="19"/>
      <c r="Y978" s="19"/>
      <c r="Z978" s="19"/>
      <c r="AA978" s="21"/>
      <c r="AB978" s="19"/>
      <c r="AC978" s="22" t="str">
        <f aca="true">IF(OR($U978="",$B978=""),"",IF($AA978&lt;&gt;"",$AA978-$B978,TODAY()-$B978))</f>
        <v/>
      </c>
      <c r="AD978" s="22" t="str">
        <f aca="true">IF($W978="","",IF($Y978="Closed",IF($AA978="","Closed",IF($AA978&lt;=$W978,"Closed on time","Closed late")),IF(TODAY()&gt;$W978,"Overdue","Within time")))</f>
        <v/>
      </c>
      <c r="AE978" s="6"/>
      <c r="AF978" s="19"/>
      <c r="AG978" s="19"/>
      <c r="AH978" s="19"/>
      <c r="AI978" s="19"/>
      <c r="AJ978" s="19"/>
    </row>
    <row r="979" customFormat="false" ht="15" hidden="false" customHeight="false" outlineLevel="0" collapsed="false">
      <c r="A979" s="22" t="str">
        <f aca="false">IF($C979="","","R"&amp;TEXT(ROW()-4,"00000"))</f>
        <v/>
      </c>
      <c r="B979" s="21"/>
      <c r="C979" s="19"/>
      <c r="D979" s="22" t="str">
        <f aca="false">IF($C979="","",IFERROR(INDEX(Asset_Register!$C$5:$C$1000,MATCH($C979,Asset_Register!$A$5:$A$1000,0)),"Not in register"))</f>
        <v/>
      </c>
      <c r="E979" s="22" t="str">
        <f aca="false">IF($C979="","",IFERROR(INDEX(Asset_Register!$D$5:$D$1000,MATCH($C979,Asset_Register!$A$5:$A$1000,0)),"Not in register"))</f>
        <v/>
      </c>
      <c r="F979" s="22" t="str">
        <f aca="false">IF($C979="","",IFERROR(INDEX(Asset_Register!$R$5:$R$1000,MATCH($C979,Asset_Register!$A$5:$A$1000,0)),"Not in register"))</f>
        <v/>
      </c>
      <c r="G979" s="22" t="str">
        <f aca="false">IF($C979="","",IFERROR(INDEX(Asset_Register!$Q$5:$Q$1000,MATCH($C979,Asset_Register!$A$5:$A$1000,0)),"Not in register"))</f>
        <v/>
      </c>
      <c r="H979" s="19"/>
      <c r="I979" s="19"/>
      <c r="J979" s="6"/>
      <c r="K979" s="19"/>
      <c r="L979" s="19"/>
      <c r="M979" s="19"/>
      <c r="N979" s="19"/>
      <c r="O979" s="19"/>
      <c r="P979" s="19"/>
      <c r="Q979" s="22" t="str">
        <f aca="false">IF($C979="","",IF($P979&lt;&gt;"",$P979,IF(AND(ISNUMBER($K979),ISNUMBER($M979),ISNUMBER($N979)),IF($O979="Lower is worse",IF($K979&lt;=$N979,"Danger",IF($K979&lt;=$M979,"Alert","OK")),IF($K979&gt;=$N979,"Danger",IF($K979&gt;=$M979,"Alert","OK"))),"Not set")))</f>
        <v/>
      </c>
      <c r="R979" s="22" t="str">
        <f aca="false">IF(OR($Q979="",$Q979="Not set"),"",MATCH($Q979,Lists!$F$2:$F$4,0)-1)</f>
        <v/>
      </c>
      <c r="S979" s="6"/>
      <c r="T979" s="6"/>
      <c r="U979" s="22" t="str">
        <f aca="false">IF(OR($Q979="",$Q979="OK",$Q979="Not set",NOT(ISNUMBER($G979))),"",ROUND($G979*IF($Q979="Danger",Lists!$M$15,Lists!$M$16),0))</f>
        <v/>
      </c>
      <c r="V979" s="22" t="str">
        <f aca="false">IF($U979="","",IF(OR($Q979="Danger",$U979&gt;=Lists!$M$10),"P1",IF($U979&gt;=Lists!$M$11,"P2","P3")))</f>
        <v/>
      </c>
      <c r="W979" s="24" t="str">
        <f aca="false">IF(OR($V979="",$B979=""),"",$B979+INDEX(Lists!$N$10:$N$12,MATCH($V979,Lists!$L$10:$L$12,0)))</f>
        <v/>
      </c>
      <c r="X979" s="19"/>
      <c r="Y979" s="19"/>
      <c r="Z979" s="19"/>
      <c r="AA979" s="21"/>
      <c r="AB979" s="19"/>
      <c r="AC979" s="22" t="str">
        <f aca="true">IF(OR($U979="",$B979=""),"",IF($AA979&lt;&gt;"",$AA979-$B979,TODAY()-$B979))</f>
        <v/>
      </c>
      <c r="AD979" s="22" t="str">
        <f aca="true">IF($W979="","",IF($Y979="Closed",IF($AA979="","Closed",IF($AA979&lt;=$W979,"Closed on time","Closed late")),IF(TODAY()&gt;$W979,"Overdue","Within time")))</f>
        <v/>
      </c>
      <c r="AE979" s="6"/>
      <c r="AF979" s="19"/>
      <c r="AG979" s="19"/>
      <c r="AH979" s="19"/>
      <c r="AI979" s="19"/>
      <c r="AJ979" s="19"/>
    </row>
    <row r="980" customFormat="false" ht="15" hidden="false" customHeight="false" outlineLevel="0" collapsed="false">
      <c r="A980" s="22" t="str">
        <f aca="false">IF($C980="","","R"&amp;TEXT(ROW()-4,"00000"))</f>
        <v/>
      </c>
      <c r="B980" s="21"/>
      <c r="C980" s="19"/>
      <c r="D980" s="22" t="str">
        <f aca="false">IF($C980="","",IFERROR(INDEX(Asset_Register!$C$5:$C$1000,MATCH($C980,Asset_Register!$A$5:$A$1000,0)),"Not in register"))</f>
        <v/>
      </c>
      <c r="E980" s="22" t="str">
        <f aca="false">IF($C980="","",IFERROR(INDEX(Asset_Register!$D$5:$D$1000,MATCH($C980,Asset_Register!$A$5:$A$1000,0)),"Not in register"))</f>
        <v/>
      </c>
      <c r="F980" s="22" t="str">
        <f aca="false">IF($C980="","",IFERROR(INDEX(Asset_Register!$R$5:$R$1000,MATCH($C980,Asset_Register!$A$5:$A$1000,0)),"Not in register"))</f>
        <v/>
      </c>
      <c r="G980" s="22" t="str">
        <f aca="false">IF($C980="","",IFERROR(INDEX(Asset_Register!$Q$5:$Q$1000,MATCH($C980,Asset_Register!$A$5:$A$1000,0)),"Not in register"))</f>
        <v/>
      </c>
      <c r="H980" s="19"/>
      <c r="I980" s="19"/>
      <c r="J980" s="6"/>
      <c r="K980" s="19"/>
      <c r="L980" s="19"/>
      <c r="M980" s="19"/>
      <c r="N980" s="19"/>
      <c r="O980" s="19"/>
      <c r="P980" s="19"/>
      <c r="Q980" s="22" t="str">
        <f aca="false">IF($C980="","",IF($P980&lt;&gt;"",$P980,IF(AND(ISNUMBER($K980),ISNUMBER($M980),ISNUMBER($N980)),IF($O980="Lower is worse",IF($K980&lt;=$N980,"Danger",IF($K980&lt;=$M980,"Alert","OK")),IF($K980&gt;=$N980,"Danger",IF($K980&gt;=$M980,"Alert","OK"))),"Not set")))</f>
        <v/>
      </c>
      <c r="R980" s="22" t="str">
        <f aca="false">IF(OR($Q980="",$Q980="Not set"),"",MATCH($Q980,Lists!$F$2:$F$4,0)-1)</f>
        <v/>
      </c>
      <c r="S980" s="6"/>
      <c r="T980" s="6"/>
      <c r="U980" s="22" t="str">
        <f aca="false">IF(OR($Q980="",$Q980="OK",$Q980="Not set",NOT(ISNUMBER($G980))),"",ROUND($G980*IF($Q980="Danger",Lists!$M$15,Lists!$M$16),0))</f>
        <v/>
      </c>
      <c r="V980" s="22" t="str">
        <f aca="false">IF($U980="","",IF(OR($Q980="Danger",$U980&gt;=Lists!$M$10),"P1",IF($U980&gt;=Lists!$M$11,"P2","P3")))</f>
        <v/>
      </c>
      <c r="W980" s="24" t="str">
        <f aca="false">IF(OR($V980="",$B980=""),"",$B980+INDEX(Lists!$N$10:$N$12,MATCH($V980,Lists!$L$10:$L$12,0)))</f>
        <v/>
      </c>
      <c r="X980" s="19"/>
      <c r="Y980" s="19"/>
      <c r="Z980" s="19"/>
      <c r="AA980" s="21"/>
      <c r="AB980" s="19"/>
      <c r="AC980" s="22" t="str">
        <f aca="true">IF(OR($U980="",$B980=""),"",IF($AA980&lt;&gt;"",$AA980-$B980,TODAY()-$B980))</f>
        <v/>
      </c>
      <c r="AD980" s="22" t="str">
        <f aca="true">IF($W980="","",IF($Y980="Closed",IF($AA980="","Closed",IF($AA980&lt;=$W980,"Closed on time","Closed late")),IF(TODAY()&gt;$W980,"Overdue","Within time")))</f>
        <v/>
      </c>
      <c r="AE980" s="6"/>
      <c r="AF980" s="19"/>
      <c r="AG980" s="19"/>
      <c r="AH980" s="19"/>
      <c r="AI980" s="19"/>
      <c r="AJ980" s="19"/>
    </row>
    <row r="981" customFormat="false" ht="15" hidden="false" customHeight="false" outlineLevel="0" collapsed="false">
      <c r="A981" s="22" t="str">
        <f aca="false">IF($C981="","","R"&amp;TEXT(ROW()-4,"00000"))</f>
        <v/>
      </c>
      <c r="B981" s="21"/>
      <c r="C981" s="19"/>
      <c r="D981" s="22" t="str">
        <f aca="false">IF($C981="","",IFERROR(INDEX(Asset_Register!$C$5:$C$1000,MATCH($C981,Asset_Register!$A$5:$A$1000,0)),"Not in register"))</f>
        <v/>
      </c>
      <c r="E981" s="22" t="str">
        <f aca="false">IF($C981="","",IFERROR(INDEX(Asset_Register!$D$5:$D$1000,MATCH($C981,Asset_Register!$A$5:$A$1000,0)),"Not in register"))</f>
        <v/>
      </c>
      <c r="F981" s="22" t="str">
        <f aca="false">IF($C981="","",IFERROR(INDEX(Asset_Register!$R$5:$R$1000,MATCH($C981,Asset_Register!$A$5:$A$1000,0)),"Not in register"))</f>
        <v/>
      </c>
      <c r="G981" s="22" t="str">
        <f aca="false">IF($C981="","",IFERROR(INDEX(Asset_Register!$Q$5:$Q$1000,MATCH($C981,Asset_Register!$A$5:$A$1000,0)),"Not in register"))</f>
        <v/>
      </c>
      <c r="H981" s="19"/>
      <c r="I981" s="19"/>
      <c r="J981" s="6"/>
      <c r="K981" s="19"/>
      <c r="L981" s="19"/>
      <c r="M981" s="19"/>
      <c r="N981" s="19"/>
      <c r="O981" s="19"/>
      <c r="P981" s="19"/>
      <c r="Q981" s="22" t="str">
        <f aca="false">IF($C981="","",IF($P981&lt;&gt;"",$P981,IF(AND(ISNUMBER($K981),ISNUMBER($M981),ISNUMBER($N981)),IF($O981="Lower is worse",IF($K981&lt;=$N981,"Danger",IF($K981&lt;=$M981,"Alert","OK")),IF($K981&gt;=$N981,"Danger",IF($K981&gt;=$M981,"Alert","OK"))),"Not set")))</f>
        <v/>
      </c>
      <c r="R981" s="22" t="str">
        <f aca="false">IF(OR($Q981="",$Q981="Not set"),"",MATCH($Q981,Lists!$F$2:$F$4,0)-1)</f>
        <v/>
      </c>
      <c r="S981" s="6"/>
      <c r="T981" s="6"/>
      <c r="U981" s="22" t="str">
        <f aca="false">IF(OR($Q981="",$Q981="OK",$Q981="Not set",NOT(ISNUMBER($G981))),"",ROUND($G981*IF($Q981="Danger",Lists!$M$15,Lists!$M$16),0))</f>
        <v/>
      </c>
      <c r="V981" s="22" t="str">
        <f aca="false">IF($U981="","",IF(OR($Q981="Danger",$U981&gt;=Lists!$M$10),"P1",IF($U981&gt;=Lists!$M$11,"P2","P3")))</f>
        <v/>
      </c>
      <c r="W981" s="24" t="str">
        <f aca="false">IF(OR($V981="",$B981=""),"",$B981+INDEX(Lists!$N$10:$N$12,MATCH($V981,Lists!$L$10:$L$12,0)))</f>
        <v/>
      </c>
      <c r="X981" s="19"/>
      <c r="Y981" s="19"/>
      <c r="Z981" s="19"/>
      <c r="AA981" s="21"/>
      <c r="AB981" s="19"/>
      <c r="AC981" s="22" t="str">
        <f aca="true">IF(OR($U981="",$B981=""),"",IF($AA981&lt;&gt;"",$AA981-$B981,TODAY()-$B981))</f>
        <v/>
      </c>
      <c r="AD981" s="22" t="str">
        <f aca="true">IF($W981="","",IF($Y981="Closed",IF($AA981="","Closed",IF($AA981&lt;=$W981,"Closed on time","Closed late")),IF(TODAY()&gt;$W981,"Overdue","Within time")))</f>
        <v/>
      </c>
      <c r="AE981" s="6"/>
      <c r="AF981" s="19"/>
      <c r="AG981" s="19"/>
      <c r="AH981" s="19"/>
      <c r="AI981" s="19"/>
      <c r="AJ981" s="19"/>
    </row>
    <row r="982" customFormat="false" ht="15" hidden="false" customHeight="false" outlineLevel="0" collapsed="false">
      <c r="A982" s="22" t="str">
        <f aca="false">IF($C982="","","R"&amp;TEXT(ROW()-4,"00000"))</f>
        <v/>
      </c>
      <c r="B982" s="21"/>
      <c r="C982" s="19"/>
      <c r="D982" s="22" t="str">
        <f aca="false">IF($C982="","",IFERROR(INDEX(Asset_Register!$C$5:$C$1000,MATCH($C982,Asset_Register!$A$5:$A$1000,0)),"Not in register"))</f>
        <v/>
      </c>
      <c r="E982" s="22" t="str">
        <f aca="false">IF($C982="","",IFERROR(INDEX(Asset_Register!$D$5:$D$1000,MATCH($C982,Asset_Register!$A$5:$A$1000,0)),"Not in register"))</f>
        <v/>
      </c>
      <c r="F982" s="22" t="str">
        <f aca="false">IF($C982="","",IFERROR(INDEX(Asset_Register!$R$5:$R$1000,MATCH($C982,Asset_Register!$A$5:$A$1000,0)),"Not in register"))</f>
        <v/>
      </c>
      <c r="G982" s="22" t="str">
        <f aca="false">IF($C982="","",IFERROR(INDEX(Asset_Register!$Q$5:$Q$1000,MATCH($C982,Asset_Register!$A$5:$A$1000,0)),"Not in register"))</f>
        <v/>
      </c>
      <c r="H982" s="19"/>
      <c r="I982" s="19"/>
      <c r="J982" s="6"/>
      <c r="K982" s="19"/>
      <c r="L982" s="19"/>
      <c r="M982" s="19"/>
      <c r="N982" s="19"/>
      <c r="O982" s="19"/>
      <c r="P982" s="19"/>
      <c r="Q982" s="22" t="str">
        <f aca="false">IF($C982="","",IF($P982&lt;&gt;"",$P982,IF(AND(ISNUMBER($K982),ISNUMBER($M982),ISNUMBER($N982)),IF($O982="Lower is worse",IF($K982&lt;=$N982,"Danger",IF($K982&lt;=$M982,"Alert","OK")),IF($K982&gt;=$N982,"Danger",IF($K982&gt;=$M982,"Alert","OK"))),"Not set")))</f>
        <v/>
      </c>
      <c r="R982" s="22" t="str">
        <f aca="false">IF(OR($Q982="",$Q982="Not set"),"",MATCH($Q982,Lists!$F$2:$F$4,0)-1)</f>
        <v/>
      </c>
      <c r="S982" s="6"/>
      <c r="T982" s="6"/>
      <c r="U982" s="22" t="str">
        <f aca="false">IF(OR($Q982="",$Q982="OK",$Q982="Not set",NOT(ISNUMBER($G982))),"",ROUND($G982*IF($Q982="Danger",Lists!$M$15,Lists!$M$16),0))</f>
        <v/>
      </c>
      <c r="V982" s="22" t="str">
        <f aca="false">IF($U982="","",IF(OR($Q982="Danger",$U982&gt;=Lists!$M$10),"P1",IF($U982&gt;=Lists!$M$11,"P2","P3")))</f>
        <v/>
      </c>
      <c r="W982" s="24" t="str">
        <f aca="false">IF(OR($V982="",$B982=""),"",$B982+INDEX(Lists!$N$10:$N$12,MATCH($V982,Lists!$L$10:$L$12,0)))</f>
        <v/>
      </c>
      <c r="X982" s="19"/>
      <c r="Y982" s="19"/>
      <c r="Z982" s="19"/>
      <c r="AA982" s="21"/>
      <c r="AB982" s="19"/>
      <c r="AC982" s="22" t="str">
        <f aca="true">IF(OR($U982="",$B982=""),"",IF($AA982&lt;&gt;"",$AA982-$B982,TODAY()-$B982))</f>
        <v/>
      </c>
      <c r="AD982" s="22" t="str">
        <f aca="true">IF($W982="","",IF($Y982="Closed",IF($AA982="","Closed",IF($AA982&lt;=$W982,"Closed on time","Closed late")),IF(TODAY()&gt;$W982,"Overdue","Within time")))</f>
        <v/>
      </c>
      <c r="AE982" s="6"/>
      <c r="AF982" s="19"/>
      <c r="AG982" s="19"/>
      <c r="AH982" s="19"/>
      <c r="AI982" s="19"/>
      <c r="AJ982" s="19"/>
    </row>
    <row r="983" customFormat="false" ht="15" hidden="false" customHeight="false" outlineLevel="0" collapsed="false">
      <c r="A983" s="22" t="str">
        <f aca="false">IF($C983="","","R"&amp;TEXT(ROW()-4,"00000"))</f>
        <v/>
      </c>
      <c r="B983" s="21"/>
      <c r="C983" s="19"/>
      <c r="D983" s="22" t="str">
        <f aca="false">IF($C983="","",IFERROR(INDEX(Asset_Register!$C$5:$C$1000,MATCH($C983,Asset_Register!$A$5:$A$1000,0)),"Not in register"))</f>
        <v/>
      </c>
      <c r="E983" s="22" t="str">
        <f aca="false">IF($C983="","",IFERROR(INDEX(Asset_Register!$D$5:$D$1000,MATCH($C983,Asset_Register!$A$5:$A$1000,0)),"Not in register"))</f>
        <v/>
      </c>
      <c r="F983" s="22" t="str">
        <f aca="false">IF($C983="","",IFERROR(INDEX(Asset_Register!$R$5:$R$1000,MATCH($C983,Asset_Register!$A$5:$A$1000,0)),"Not in register"))</f>
        <v/>
      </c>
      <c r="G983" s="22" t="str">
        <f aca="false">IF($C983="","",IFERROR(INDEX(Asset_Register!$Q$5:$Q$1000,MATCH($C983,Asset_Register!$A$5:$A$1000,0)),"Not in register"))</f>
        <v/>
      </c>
      <c r="H983" s="19"/>
      <c r="I983" s="19"/>
      <c r="J983" s="6"/>
      <c r="K983" s="19"/>
      <c r="L983" s="19"/>
      <c r="M983" s="19"/>
      <c r="N983" s="19"/>
      <c r="O983" s="19"/>
      <c r="P983" s="19"/>
      <c r="Q983" s="22" t="str">
        <f aca="false">IF($C983="","",IF($P983&lt;&gt;"",$P983,IF(AND(ISNUMBER($K983),ISNUMBER($M983),ISNUMBER($N983)),IF($O983="Lower is worse",IF($K983&lt;=$N983,"Danger",IF($K983&lt;=$M983,"Alert","OK")),IF($K983&gt;=$N983,"Danger",IF($K983&gt;=$M983,"Alert","OK"))),"Not set")))</f>
        <v/>
      </c>
      <c r="R983" s="22" t="str">
        <f aca="false">IF(OR($Q983="",$Q983="Not set"),"",MATCH($Q983,Lists!$F$2:$F$4,0)-1)</f>
        <v/>
      </c>
      <c r="S983" s="6"/>
      <c r="T983" s="6"/>
      <c r="U983" s="22" t="str">
        <f aca="false">IF(OR($Q983="",$Q983="OK",$Q983="Not set",NOT(ISNUMBER($G983))),"",ROUND($G983*IF($Q983="Danger",Lists!$M$15,Lists!$M$16),0))</f>
        <v/>
      </c>
      <c r="V983" s="22" t="str">
        <f aca="false">IF($U983="","",IF(OR($Q983="Danger",$U983&gt;=Lists!$M$10),"P1",IF($U983&gt;=Lists!$M$11,"P2","P3")))</f>
        <v/>
      </c>
      <c r="W983" s="24" t="str">
        <f aca="false">IF(OR($V983="",$B983=""),"",$B983+INDEX(Lists!$N$10:$N$12,MATCH($V983,Lists!$L$10:$L$12,0)))</f>
        <v/>
      </c>
      <c r="X983" s="19"/>
      <c r="Y983" s="19"/>
      <c r="Z983" s="19"/>
      <c r="AA983" s="21"/>
      <c r="AB983" s="19"/>
      <c r="AC983" s="22" t="str">
        <f aca="true">IF(OR($U983="",$B983=""),"",IF($AA983&lt;&gt;"",$AA983-$B983,TODAY()-$B983))</f>
        <v/>
      </c>
      <c r="AD983" s="22" t="str">
        <f aca="true">IF($W983="","",IF($Y983="Closed",IF($AA983="","Closed",IF($AA983&lt;=$W983,"Closed on time","Closed late")),IF(TODAY()&gt;$W983,"Overdue","Within time")))</f>
        <v/>
      </c>
      <c r="AE983" s="6"/>
      <c r="AF983" s="19"/>
      <c r="AG983" s="19"/>
      <c r="AH983" s="19"/>
      <c r="AI983" s="19"/>
      <c r="AJ983" s="19"/>
    </row>
    <row r="984" customFormat="false" ht="15" hidden="false" customHeight="false" outlineLevel="0" collapsed="false">
      <c r="A984" s="22" t="str">
        <f aca="false">IF($C984="","","R"&amp;TEXT(ROW()-4,"00000"))</f>
        <v/>
      </c>
      <c r="B984" s="21"/>
      <c r="C984" s="19"/>
      <c r="D984" s="22" t="str">
        <f aca="false">IF($C984="","",IFERROR(INDEX(Asset_Register!$C$5:$C$1000,MATCH($C984,Asset_Register!$A$5:$A$1000,0)),"Not in register"))</f>
        <v/>
      </c>
      <c r="E984" s="22" t="str">
        <f aca="false">IF($C984="","",IFERROR(INDEX(Asset_Register!$D$5:$D$1000,MATCH($C984,Asset_Register!$A$5:$A$1000,0)),"Not in register"))</f>
        <v/>
      </c>
      <c r="F984" s="22" t="str">
        <f aca="false">IF($C984="","",IFERROR(INDEX(Asset_Register!$R$5:$R$1000,MATCH($C984,Asset_Register!$A$5:$A$1000,0)),"Not in register"))</f>
        <v/>
      </c>
      <c r="G984" s="22" t="str">
        <f aca="false">IF($C984="","",IFERROR(INDEX(Asset_Register!$Q$5:$Q$1000,MATCH($C984,Asset_Register!$A$5:$A$1000,0)),"Not in register"))</f>
        <v/>
      </c>
      <c r="H984" s="19"/>
      <c r="I984" s="19"/>
      <c r="J984" s="6"/>
      <c r="K984" s="19"/>
      <c r="L984" s="19"/>
      <c r="M984" s="19"/>
      <c r="N984" s="19"/>
      <c r="O984" s="19"/>
      <c r="P984" s="19"/>
      <c r="Q984" s="22" t="str">
        <f aca="false">IF($C984="","",IF($P984&lt;&gt;"",$P984,IF(AND(ISNUMBER($K984),ISNUMBER($M984),ISNUMBER($N984)),IF($O984="Lower is worse",IF($K984&lt;=$N984,"Danger",IF($K984&lt;=$M984,"Alert","OK")),IF($K984&gt;=$N984,"Danger",IF($K984&gt;=$M984,"Alert","OK"))),"Not set")))</f>
        <v/>
      </c>
      <c r="R984" s="22" t="str">
        <f aca="false">IF(OR($Q984="",$Q984="Not set"),"",MATCH($Q984,Lists!$F$2:$F$4,0)-1)</f>
        <v/>
      </c>
      <c r="S984" s="6"/>
      <c r="T984" s="6"/>
      <c r="U984" s="22" t="str">
        <f aca="false">IF(OR($Q984="",$Q984="OK",$Q984="Not set",NOT(ISNUMBER($G984))),"",ROUND($G984*IF($Q984="Danger",Lists!$M$15,Lists!$M$16),0))</f>
        <v/>
      </c>
      <c r="V984" s="22" t="str">
        <f aca="false">IF($U984="","",IF(OR($Q984="Danger",$U984&gt;=Lists!$M$10),"P1",IF($U984&gt;=Lists!$M$11,"P2","P3")))</f>
        <v/>
      </c>
      <c r="W984" s="24" t="str">
        <f aca="false">IF(OR($V984="",$B984=""),"",$B984+INDEX(Lists!$N$10:$N$12,MATCH($V984,Lists!$L$10:$L$12,0)))</f>
        <v/>
      </c>
      <c r="X984" s="19"/>
      <c r="Y984" s="19"/>
      <c r="Z984" s="19"/>
      <c r="AA984" s="21"/>
      <c r="AB984" s="19"/>
      <c r="AC984" s="22" t="str">
        <f aca="true">IF(OR($U984="",$B984=""),"",IF($AA984&lt;&gt;"",$AA984-$B984,TODAY()-$B984))</f>
        <v/>
      </c>
      <c r="AD984" s="22" t="str">
        <f aca="true">IF($W984="","",IF($Y984="Closed",IF($AA984="","Closed",IF($AA984&lt;=$W984,"Closed on time","Closed late")),IF(TODAY()&gt;$W984,"Overdue","Within time")))</f>
        <v/>
      </c>
      <c r="AE984" s="6"/>
      <c r="AF984" s="19"/>
      <c r="AG984" s="19"/>
      <c r="AH984" s="19"/>
      <c r="AI984" s="19"/>
      <c r="AJ984" s="19"/>
    </row>
    <row r="985" customFormat="false" ht="15" hidden="false" customHeight="false" outlineLevel="0" collapsed="false">
      <c r="A985" s="22" t="str">
        <f aca="false">IF($C985="","","R"&amp;TEXT(ROW()-4,"00000"))</f>
        <v/>
      </c>
      <c r="B985" s="21"/>
      <c r="C985" s="19"/>
      <c r="D985" s="22" t="str">
        <f aca="false">IF($C985="","",IFERROR(INDEX(Asset_Register!$C$5:$C$1000,MATCH($C985,Asset_Register!$A$5:$A$1000,0)),"Not in register"))</f>
        <v/>
      </c>
      <c r="E985" s="22" t="str">
        <f aca="false">IF($C985="","",IFERROR(INDEX(Asset_Register!$D$5:$D$1000,MATCH($C985,Asset_Register!$A$5:$A$1000,0)),"Not in register"))</f>
        <v/>
      </c>
      <c r="F985" s="22" t="str">
        <f aca="false">IF($C985="","",IFERROR(INDEX(Asset_Register!$R$5:$R$1000,MATCH($C985,Asset_Register!$A$5:$A$1000,0)),"Not in register"))</f>
        <v/>
      </c>
      <c r="G985" s="22" t="str">
        <f aca="false">IF($C985="","",IFERROR(INDEX(Asset_Register!$Q$5:$Q$1000,MATCH($C985,Asset_Register!$A$5:$A$1000,0)),"Not in register"))</f>
        <v/>
      </c>
      <c r="H985" s="19"/>
      <c r="I985" s="19"/>
      <c r="J985" s="6"/>
      <c r="K985" s="19"/>
      <c r="L985" s="19"/>
      <c r="M985" s="19"/>
      <c r="N985" s="19"/>
      <c r="O985" s="19"/>
      <c r="P985" s="19"/>
      <c r="Q985" s="22" t="str">
        <f aca="false">IF($C985="","",IF($P985&lt;&gt;"",$P985,IF(AND(ISNUMBER($K985),ISNUMBER($M985),ISNUMBER($N985)),IF($O985="Lower is worse",IF($K985&lt;=$N985,"Danger",IF($K985&lt;=$M985,"Alert","OK")),IF($K985&gt;=$N985,"Danger",IF($K985&gt;=$M985,"Alert","OK"))),"Not set")))</f>
        <v/>
      </c>
      <c r="R985" s="22" t="str">
        <f aca="false">IF(OR($Q985="",$Q985="Not set"),"",MATCH($Q985,Lists!$F$2:$F$4,0)-1)</f>
        <v/>
      </c>
      <c r="S985" s="6"/>
      <c r="T985" s="6"/>
      <c r="U985" s="22" t="str">
        <f aca="false">IF(OR($Q985="",$Q985="OK",$Q985="Not set",NOT(ISNUMBER($G985))),"",ROUND($G985*IF($Q985="Danger",Lists!$M$15,Lists!$M$16),0))</f>
        <v/>
      </c>
      <c r="V985" s="22" t="str">
        <f aca="false">IF($U985="","",IF(OR($Q985="Danger",$U985&gt;=Lists!$M$10),"P1",IF($U985&gt;=Lists!$M$11,"P2","P3")))</f>
        <v/>
      </c>
      <c r="W985" s="24" t="str">
        <f aca="false">IF(OR($V985="",$B985=""),"",$B985+INDEX(Lists!$N$10:$N$12,MATCH($V985,Lists!$L$10:$L$12,0)))</f>
        <v/>
      </c>
      <c r="X985" s="19"/>
      <c r="Y985" s="19"/>
      <c r="Z985" s="19"/>
      <c r="AA985" s="21"/>
      <c r="AB985" s="19"/>
      <c r="AC985" s="22" t="str">
        <f aca="true">IF(OR($U985="",$B985=""),"",IF($AA985&lt;&gt;"",$AA985-$B985,TODAY()-$B985))</f>
        <v/>
      </c>
      <c r="AD985" s="22" t="str">
        <f aca="true">IF($W985="","",IF($Y985="Closed",IF($AA985="","Closed",IF($AA985&lt;=$W985,"Closed on time","Closed late")),IF(TODAY()&gt;$W985,"Overdue","Within time")))</f>
        <v/>
      </c>
      <c r="AE985" s="6"/>
      <c r="AF985" s="19"/>
      <c r="AG985" s="19"/>
      <c r="AH985" s="19"/>
      <c r="AI985" s="19"/>
      <c r="AJ985" s="19"/>
    </row>
    <row r="986" customFormat="false" ht="15" hidden="false" customHeight="false" outlineLevel="0" collapsed="false">
      <c r="A986" s="22" t="str">
        <f aca="false">IF($C986="","","R"&amp;TEXT(ROW()-4,"00000"))</f>
        <v/>
      </c>
      <c r="B986" s="21"/>
      <c r="C986" s="19"/>
      <c r="D986" s="22" t="str">
        <f aca="false">IF($C986="","",IFERROR(INDEX(Asset_Register!$C$5:$C$1000,MATCH($C986,Asset_Register!$A$5:$A$1000,0)),"Not in register"))</f>
        <v/>
      </c>
      <c r="E986" s="22" t="str">
        <f aca="false">IF($C986="","",IFERROR(INDEX(Asset_Register!$D$5:$D$1000,MATCH($C986,Asset_Register!$A$5:$A$1000,0)),"Not in register"))</f>
        <v/>
      </c>
      <c r="F986" s="22" t="str">
        <f aca="false">IF($C986="","",IFERROR(INDEX(Asset_Register!$R$5:$R$1000,MATCH($C986,Asset_Register!$A$5:$A$1000,0)),"Not in register"))</f>
        <v/>
      </c>
      <c r="G986" s="22" t="str">
        <f aca="false">IF($C986="","",IFERROR(INDEX(Asset_Register!$Q$5:$Q$1000,MATCH($C986,Asset_Register!$A$5:$A$1000,0)),"Not in register"))</f>
        <v/>
      </c>
      <c r="H986" s="19"/>
      <c r="I986" s="19"/>
      <c r="J986" s="6"/>
      <c r="K986" s="19"/>
      <c r="L986" s="19"/>
      <c r="M986" s="19"/>
      <c r="N986" s="19"/>
      <c r="O986" s="19"/>
      <c r="P986" s="19"/>
      <c r="Q986" s="22" t="str">
        <f aca="false">IF($C986="","",IF($P986&lt;&gt;"",$P986,IF(AND(ISNUMBER($K986),ISNUMBER($M986),ISNUMBER($N986)),IF($O986="Lower is worse",IF($K986&lt;=$N986,"Danger",IF($K986&lt;=$M986,"Alert","OK")),IF($K986&gt;=$N986,"Danger",IF($K986&gt;=$M986,"Alert","OK"))),"Not set")))</f>
        <v/>
      </c>
      <c r="R986" s="22" t="str">
        <f aca="false">IF(OR($Q986="",$Q986="Not set"),"",MATCH($Q986,Lists!$F$2:$F$4,0)-1)</f>
        <v/>
      </c>
      <c r="S986" s="6"/>
      <c r="T986" s="6"/>
      <c r="U986" s="22" t="str">
        <f aca="false">IF(OR($Q986="",$Q986="OK",$Q986="Not set",NOT(ISNUMBER($G986))),"",ROUND($G986*IF($Q986="Danger",Lists!$M$15,Lists!$M$16),0))</f>
        <v/>
      </c>
      <c r="V986" s="22" t="str">
        <f aca="false">IF($U986="","",IF(OR($Q986="Danger",$U986&gt;=Lists!$M$10),"P1",IF($U986&gt;=Lists!$M$11,"P2","P3")))</f>
        <v/>
      </c>
      <c r="W986" s="24" t="str">
        <f aca="false">IF(OR($V986="",$B986=""),"",$B986+INDEX(Lists!$N$10:$N$12,MATCH($V986,Lists!$L$10:$L$12,0)))</f>
        <v/>
      </c>
      <c r="X986" s="19"/>
      <c r="Y986" s="19"/>
      <c r="Z986" s="19"/>
      <c r="AA986" s="21"/>
      <c r="AB986" s="19"/>
      <c r="AC986" s="22" t="str">
        <f aca="true">IF(OR($U986="",$B986=""),"",IF($AA986&lt;&gt;"",$AA986-$B986,TODAY()-$B986))</f>
        <v/>
      </c>
      <c r="AD986" s="22" t="str">
        <f aca="true">IF($W986="","",IF($Y986="Closed",IF($AA986="","Closed",IF($AA986&lt;=$W986,"Closed on time","Closed late")),IF(TODAY()&gt;$W986,"Overdue","Within time")))</f>
        <v/>
      </c>
      <c r="AE986" s="6"/>
      <c r="AF986" s="19"/>
      <c r="AG986" s="19"/>
      <c r="AH986" s="19"/>
      <c r="AI986" s="19"/>
      <c r="AJ986" s="19"/>
    </row>
    <row r="987" customFormat="false" ht="15" hidden="false" customHeight="false" outlineLevel="0" collapsed="false">
      <c r="A987" s="22" t="str">
        <f aca="false">IF($C987="","","R"&amp;TEXT(ROW()-4,"00000"))</f>
        <v/>
      </c>
      <c r="B987" s="21"/>
      <c r="C987" s="19"/>
      <c r="D987" s="22" t="str">
        <f aca="false">IF($C987="","",IFERROR(INDEX(Asset_Register!$C$5:$C$1000,MATCH($C987,Asset_Register!$A$5:$A$1000,0)),"Not in register"))</f>
        <v/>
      </c>
      <c r="E987" s="22" t="str">
        <f aca="false">IF($C987="","",IFERROR(INDEX(Asset_Register!$D$5:$D$1000,MATCH($C987,Asset_Register!$A$5:$A$1000,0)),"Not in register"))</f>
        <v/>
      </c>
      <c r="F987" s="22" t="str">
        <f aca="false">IF($C987="","",IFERROR(INDEX(Asset_Register!$R$5:$R$1000,MATCH($C987,Asset_Register!$A$5:$A$1000,0)),"Not in register"))</f>
        <v/>
      </c>
      <c r="G987" s="22" t="str">
        <f aca="false">IF($C987="","",IFERROR(INDEX(Asset_Register!$Q$5:$Q$1000,MATCH($C987,Asset_Register!$A$5:$A$1000,0)),"Not in register"))</f>
        <v/>
      </c>
      <c r="H987" s="19"/>
      <c r="I987" s="19"/>
      <c r="J987" s="6"/>
      <c r="K987" s="19"/>
      <c r="L987" s="19"/>
      <c r="M987" s="19"/>
      <c r="N987" s="19"/>
      <c r="O987" s="19"/>
      <c r="P987" s="19"/>
      <c r="Q987" s="22" t="str">
        <f aca="false">IF($C987="","",IF($P987&lt;&gt;"",$P987,IF(AND(ISNUMBER($K987),ISNUMBER($M987),ISNUMBER($N987)),IF($O987="Lower is worse",IF($K987&lt;=$N987,"Danger",IF($K987&lt;=$M987,"Alert","OK")),IF($K987&gt;=$N987,"Danger",IF($K987&gt;=$M987,"Alert","OK"))),"Not set")))</f>
        <v/>
      </c>
      <c r="R987" s="22" t="str">
        <f aca="false">IF(OR($Q987="",$Q987="Not set"),"",MATCH($Q987,Lists!$F$2:$F$4,0)-1)</f>
        <v/>
      </c>
      <c r="S987" s="6"/>
      <c r="T987" s="6"/>
      <c r="U987" s="22" t="str">
        <f aca="false">IF(OR($Q987="",$Q987="OK",$Q987="Not set",NOT(ISNUMBER($G987))),"",ROUND($G987*IF($Q987="Danger",Lists!$M$15,Lists!$M$16),0))</f>
        <v/>
      </c>
      <c r="V987" s="22" t="str">
        <f aca="false">IF($U987="","",IF(OR($Q987="Danger",$U987&gt;=Lists!$M$10),"P1",IF($U987&gt;=Lists!$M$11,"P2","P3")))</f>
        <v/>
      </c>
      <c r="W987" s="24" t="str">
        <f aca="false">IF(OR($V987="",$B987=""),"",$B987+INDEX(Lists!$N$10:$N$12,MATCH($V987,Lists!$L$10:$L$12,0)))</f>
        <v/>
      </c>
      <c r="X987" s="19"/>
      <c r="Y987" s="19"/>
      <c r="Z987" s="19"/>
      <c r="AA987" s="21"/>
      <c r="AB987" s="19"/>
      <c r="AC987" s="22" t="str">
        <f aca="true">IF(OR($U987="",$B987=""),"",IF($AA987&lt;&gt;"",$AA987-$B987,TODAY()-$B987))</f>
        <v/>
      </c>
      <c r="AD987" s="22" t="str">
        <f aca="true">IF($W987="","",IF($Y987="Closed",IF($AA987="","Closed",IF($AA987&lt;=$W987,"Closed on time","Closed late")),IF(TODAY()&gt;$W987,"Overdue","Within time")))</f>
        <v/>
      </c>
      <c r="AE987" s="6"/>
      <c r="AF987" s="19"/>
      <c r="AG987" s="19"/>
      <c r="AH987" s="19"/>
      <c r="AI987" s="19"/>
      <c r="AJ987" s="19"/>
    </row>
    <row r="988" customFormat="false" ht="15" hidden="false" customHeight="false" outlineLevel="0" collapsed="false">
      <c r="A988" s="22" t="str">
        <f aca="false">IF($C988="","","R"&amp;TEXT(ROW()-4,"00000"))</f>
        <v/>
      </c>
      <c r="B988" s="21"/>
      <c r="C988" s="19"/>
      <c r="D988" s="22" t="str">
        <f aca="false">IF($C988="","",IFERROR(INDEX(Asset_Register!$C$5:$C$1000,MATCH($C988,Asset_Register!$A$5:$A$1000,0)),"Not in register"))</f>
        <v/>
      </c>
      <c r="E988" s="22" t="str">
        <f aca="false">IF($C988="","",IFERROR(INDEX(Asset_Register!$D$5:$D$1000,MATCH($C988,Asset_Register!$A$5:$A$1000,0)),"Not in register"))</f>
        <v/>
      </c>
      <c r="F988" s="22" t="str">
        <f aca="false">IF($C988="","",IFERROR(INDEX(Asset_Register!$R$5:$R$1000,MATCH($C988,Asset_Register!$A$5:$A$1000,0)),"Not in register"))</f>
        <v/>
      </c>
      <c r="G988" s="22" t="str">
        <f aca="false">IF($C988="","",IFERROR(INDEX(Asset_Register!$Q$5:$Q$1000,MATCH($C988,Asset_Register!$A$5:$A$1000,0)),"Not in register"))</f>
        <v/>
      </c>
      <c r="H988" s="19"/>
      <c r="I988" s="19"/>
      <c r="J988" s="6"/>
      <c r="K988" s="19"/>
      <c r="L988" s="19"/>
      <c r="M988" s="19"/>
      <c r="N988" s="19"/>
      <c r="O988" s="19"/>
      <c r="P988" s="19"/>
      <c r="Q988" s="22" t="str">
        <f aca="false">IF($C988="","",IF($P988&lt;&gt;"",$P988,IF(AND(ISNUMBER($K988),ISNUMBER($M988),ISNUMBER($N988)),IF($O988="Lower is worse",IF($K988&lt;=$N988,"Danger",IF($K988&lt;=$M988,"Alert","OK")),IF($K988&gt;=$N988,"Danger",IF($K988&gt;=$M988,"Alert","OK"))),"Not set")))</f>
        <v/>
      </c>
      <c r="R988" s="22" t="str">
        <f aca="false">IF(OR($Q988="",$Q988="Not set"),"",MATCH($Q988,Lists!$F$2:$F$4,0)-1)</f>
        <v/>
      </c>
      <c r="S988" s="6"/>
      <c r="T988" s="6"/>
      <c r="U988" s="22" t="str">
        <f aca="false">IF(OR($Q988="",$Q988="OK",$Q988="Not set",NOT(ISNUMBER($G988))),"",ROUND($G988*IF($Q988="Danger",Lists!$M$15,Lists!$M$16),0))</f>
        <v/>
      </c>
      <c r="V988" s="22" t="str">
        <f aca="false">IF($U988="","",IF(OR($Q988="Danger",$U988&gt;=Lists!$M$10),"P1",IF($U988&gt;=Lists!$M$11,"P2","P3")))</f>
        <v/>
      </c>
      <c r="W988" s="24" t="str">
        <f aca="false">IF(OR($V988="",$B988=""),"",$B988+INDEX(Lists!$N$10:$N$12,MATCH($V988,Lists!$L$10:$L$12,0)))</f>
        <v/>
      </c>
      <c r="X988" s="19"/>
      <c r="Y988" s="19"/>
      <c r="Z988" s="19"/>
      <c r="AA988" s="21"/>
      <c r="AB988" s="19"/>
      <c r="AC988" s="22" t="str">
        <f aca="true">IF(OR($U988="",$B988=""),"",IF($AA988&lt;&gt;"",$AA988-$B988,TODAY()-$B988))</f>
        <v/>
      </c>
      <c r="AD988" s="22" t="str">
        <f aca="true">IF($W988="","",IF($Y988="Closed",IF($AA988="","Closed",IF($AA988&lt;=$W988,"Closed on time","Closed late")),IF(TODAY()&gt;$W988,"Overdue","Within time")))</f>
        <v/>
      </c>
      <c r="AE988" s="6"/>
      <c r="AF988" s="19"/>
      <c r="AG988" s="19"/>
      <c r="AH988" s="19"/>
      <c r="AI988" s="19"/>
      <c r="AJ988" s="19"/>
    </row>
    <row r="989" customFormat="false" ht="15" hidden="false" customHeight="false" outlineLevel="0" collapsed="false">
      <c r="A989" s="22" t="str">
        <f aca="false">IF($C989="","","R"&amp;TEXT(ROW()-4,"00000"))</f>
        <v/>
      </c>
      <c r="B989" s="21"/>
      <c r="C989" s="19"/>
      <c r="D989" s="22" t="str">
        <f aca="false">IF($C989="","",IFERROR(INDEX(Asset_Register!$C$5:$C$1000,MATCH($C989,Asset_Register!$A$5:$A$1000,0)),"Not in register"))</f>
        <v/>
      </c>
      <c r="E989" s="22" t="str">
        <f aca="false">IF($C989="","",IFERROR(INDEX(Asset_Register!$D$5:$D$1000,MATCH($C989,Asset_Register!$A$5:$A$1000,0)),"Not in register"))</f>
        <v/>
      </c>
      <c r="F989" s="22" t="str">
        <f aca="false">IF($C989="","",IFERROR(INDEX(Asset_Register!$R$5:$R$1000,MATCH($C989,Asset_Register!$A$5:$A$1000,0)),"Not in register"))</f>
        <v/>
      </c>
      <c r="G989" s="22" t="str">
        <f aca="false">IF($C989="","",IFERROR(INDEX(Asset_Register!$Q$5:$Q$1000,MATCH($C989,Asset_Register!$A$5:$A$1000,0)),"Not in register"))</f>
        <v/>
      </c>
      <c r="H989" s="19"/>
      <c r="I989" s="19"/>
      <c r="J989" s="6"/>
      <c r="K989" s="19"/>
      <c r="L989" s="19"/>
      <c r="M989" s="19"/>
      <c r="N989" s="19"/>
      <c r="O989" s="19"/>
      <c r="P989" s="19"/>
      <c r="Q989" s="22" t="str">
        <f aca="false">IF($C989="","",IF($P989&lt;&gt;"",$P989,IF(AND(ISNUMBER($K989),ISNUMBER($M989),ISNUMBER($N989)),IF($O989="Lower is worse",IF($K989&lt;=$N989,"Danger",IF($K989&lt;=$M989,"Alert","OK")),IF($K989&gt;=$N989,"Danger",IF($K989&gt;=$M989,"Alert","OK"))),"Not set")))</f>
        <v/>
      </c>
      <c r="R989" s="22" t="str">
        <f aca="false">IF(OR($Q989="",$Q989="Not set"),"",MATCH($Q989,Lists!$F$2:$F$4,0)-1)</f>
        <v/>
      </c>
      <c r="S989" s="6"/>
      <c r="T989" s="6"/>
      <c r="U989" s="22" t="str">
        <f aca="false">IF(OR($Q989="",$Q989="OK",$Q989="Not set",NOT(ISNUMBER($G989))),"",ROUND($G989*IF($Q989="Danger",Lists!$M$15,Lists!$M$16),0))</f>
        <v/>
      </c>
      <c r="V989" s="22" t="str">
        <f aca="false">IF($U989="","",IF(OR($Q989="Danger",$U989&gt;=Lists!$M$10),"P1",IF($U989&gt;=Lists!$M$11,"P2","P3")))</f>
        <v/>
      </c>
      <c r="W989" s="24" t="str">
        <f aca="false">IF(OR($V989="",$B989=""),"",$B989+INDEX(Lists!$N$10:$N$12,MATCH($V989,Lists!$L$10:$L$12,0)))</f>
        <v/>
      </c>
      <c r="X989" s="19"/>
      <c r="Y989" s="19"/>
      <c r="Z989" s="19"/>
      <c r="AA989" s="21"/>
      <c r="AB989" s="19"/>
      <c r="AC989" s="22" t="str">
        <f aca="true">IF(OR($U989="",$B989=""),"",IF($AA989&lt;&gt;"",$AA989-$B989,TODAY()-$B989))</f>
        <v/>
      </c>
      <c r="AD989" s="22" t="str">
        <f aca="true">IF($W989="","",IF($Y989="Closed",IF($AA989="","Closed",IF($AA989&lt;=$W989,"Closed on time","Closed late")),IF(TODAY()&gt;$W989,"Overdue","Within time")))</f>
        <v/>
      </c>
      <c r="AE989" s="6"/>
      <c r="AF989" s="19"/>
      <c r="AG989" s="19"/>
      <c r="AH989" s="19"/>
      <c r="AI989" s="19"/>
      <c r="AJ989" s="19"/>
    </row>
    <row r="990" customFormat="false" ht="15" hidden="false" customHeight="false" outlineLevel="0" collapsed="false">
      <c r="A990" s="22" t="str">
        <f aca="false">IF($C990="","","R"&amp;TEXT(ROW()-4,"00000"))</f>
        <v/>
      </c>
      <c r="B990" s="21"/>
      <c r="C990" s="19"/>
      <c r="D990" s="22" t="str">
        <f aca="false">IF($C990="","",IFERROR(INDEX(Asset_Register!$C$5:$C$1000,MATCH($C990,Asset_Register!$A$5:$A$1000,0)),"Not in register"))</f>
        <v/>
      </c>
      <c r="E990" s="22" t="str">
        <f aca="false">IF($C990="","",IFERROR(INDEX(Asset_Register!$D$5:$D$1000,MATCH($C990,Asset_Register!$A$5:$A$1000,0)),"Not in register"))</f>
        <v/>
      </c>
      <c r="F990" s="22" t="str">
        <f aca="false">IF($C990="","",IFERROR(INDEX(Asset_Register!$R$5:$R$1000,MATCH($C990,Asset_Register!$A$5:$A$1000,0)),"Not in register"))</f>
        <v/>
      </c>
      <c r="G990" s="22" t="str">
        <f aca="false">IF($C990="","",IFERROR(INDEX(Asset_Register!$Q$5:$Q$1000,MATCH($C990,Asset_Register!$A$5:$A$1000,0)),"Not in register"))</f>
        <v/>
      </c>
      <c r="H990" s="19"/>
      <c r="I990" s="19"/>
      <c r="J990" s="6"/>
      <c r="K990" s="19"/>
      <c r="L990" s="19"/>
      <c r="M990" s="19"/>
      <c r="N990" s="19"/>
      <c r="O990" s="19"/>
      <c r="P990" s="19"/>
      <c r="Q990" s="22" t="str">
        <f aca="false">IF($C990="","",IF($P990&lt;&gt;"",$P990,IF(AND(ISNUMBER($K990),ISNUMBER($M990),ISNUMBER($N990)),IF($O990="Lower is worse",IF($K990&lt;=$N990,"Danger",IF($K990&lt;=$M990,"Alert","OK")),IF($K990&gt;=$N990,"Danger",IF($K990&gt;=$M990,"Alert","OK"))),"Not set")))</f>
        <v/>
      </c>
      <c r="R990" s="22" t="str">
        <f aca="false">IF(OR($Q990="",$Q990="Not set"),"",MATCH($Q990,Lists!$F$2:$F$4,0)-1)</f>
        <v/>
      </c>
      <c r="S990" s="6"/>
      <c r="T990" s="6"/>
      <c r="U990" s="22" t="str">
        <f aca="false">IF(OR($Q990="",$Q990="OK",$Q990="Not set",NOT(ISNUMBER($G990))),"",ROUND($G990*IF($Q990="Danger",Lists!$M$15,Lists!$M$16),0))</f>
        <v/>
      </c>
      <c r="V990" s="22" t="str">
        <f aca="false">IF($U990="","",IF(OR($Q990="Danger",$U990&gt;=Lists!$M$10),"P1",IF($U990&gt;=Lists!$M$11,"P2","P3")))</f>
        <v/>
      </c>
      <c r="W990" s="24" t="str">
        <f aca="false">IF(OR($V990="",$B990=""),"",$B990+INDEX(Lists!$N$10:$N$12,MATCH($V990,Lists!$L$10:$L$12,0)))</f>
        <v/>
      </c>
      <c r="X990" s="19"/>
      <c r="Y990" s="19"/>
      <c r="Z990" s="19"/>
      <c r="AA990" s="21"/>
      <c r="AB990" s="19"/>
      <c r="AC990" s="22" t="str">
        <f aca="true">IF(OR($U990="",$B990=""),"",IF($AA990&lt;&gt;"",$AA990-$B990,TODAY()-$B990))</f>
        <v/>
      </c>
      <c r="AD990" s="22" t="str">
        <f aca="true">IF($W990="","",IF($Y990="Closed",IF($AA990="","Closed",IF($AA990&lt;=$W990,"Closed on time","Closed late")),IF(TODAY()&gt;$W990,"Overdue","Within time")))</f>
        <v/>
      </c>
      <c r="AE990" s="6"/>
      <c r="AF990" s="19"/>
      <c r="AG990" s="19"/>
      <c r="AH990" s="19"/>
      <c r="AI990" s="19"/>
      <c r="AJ990" s="19"/>
    </row>
    <row r="991" customFormat="false" ht="15" hidden="false" customHeight="false" outlineLevel="0" collapsed="false">
      <c r="A991" s="22" t="str">
        <f aca="false">IF($C991="","","R"&amp;TEXT(ROW()-4,"00000"))</f>
        <v/>
      </c>
      <c r="B991" s="21"/>
      <c r="C991" s="19"/>
      <c r="D991" s="22" t="str">
        <f aca="false">IF($C991="","",IFERROR(INDEX(Asset_Register!$C$5:$C$1000,MATCH($C991,Asset_Register!$A$5:$A$1000,0)),"Not in register"))</f>
        <v/>
      </c>
      <c r="E991" s="22" t="str">
        <f aca="false">IF($C991="","",IFERROR(INDEX(Asset_Register!$D$5:$D$1000,MATCH($C991,Asset_Register!$A$5:$A$1000,0)),"Not in register"))</f>
        <v/>
      </c>
      <c r="F991" s="22" t="str">
        <f aca="false">IF($C991="","",IFERROR(INDEX(Asset_Register!$R$5:$R$1000,MATCH($C991,Asset_Register!$A$5:$A$1000,0)),"Not in register"))</f>
        <v/>
      </c>
      <c r="G991" s="22" t="str">
        <f aca="false">IF($C991="","",IFERROR(INDEX(Asset_Register!$Q$5:$Q$1000,MATCH($C991,Asset_Register!$A$5:$A$1000,0)),"Not in register"))</f>
        <v/>
      </c>
      <c r="H991" s="19"/>
      <c r="I991" s="19"/>
      <c r="J991" s="6"/>
      <c r="K991" s="19"/>
      <c r="L991" s="19"/>
      <c r="M991" s="19"/>
      <c r="N991" s="19"/>
      <c r="O991" s="19"/>
      <c r="P991" s="19"/>
      <c r="Q991" s="22" t="str">
        <f aca="false">IF($C991="","",IF($P991&lt;&gt;"",$P991,IF(AND(ISNUMBER($K991),ISNUMBER($M991),ISNUMBER($N991)),IF($O991="Lower is worse",IF($K991&lt;=$N991,"Danger",IF($K991&lt;=$M991,"Alert","OK")),IF($K991&gt;=$N991,"Danger",IF($K991&gt;=$M991,"Alert","OK"))),"Not set")))</f>
        <v/>
      </c>
      <c r="R991" s="22" t="str">
        <f aca="false">IF(OR($Q991="",$Q991="Not set"),"",MATCH($Q991,Lists!$F$2:$F$4,0)-1)</f>
        <v/>
      </c>
      <c r="S991" s="6"/>
      <c r="T991" s="6"/>
      <c r="U991" s="22" t="str">
        <f aca="false">IF(OR($Q991="",$Q991="OK",$Q991="Not set",NOT(ISNUMBER($G991))),"",ROUND($G991*IF($Q991="Danger",Lists!$M$15,Lists!$M$16),0))</f>
        <v/>
      </c>
      <c r="V991" s="22" t="str">
        <f aca="false">IF($U991="","",IF(OR($Q991="Danger",$U991&gt;=Lists!$M$10),"P1",IF($U991&gt;=Lists!$M$11,"P2","P3")))</f>
        <v/>
      </c>
      <c r="W991" s="24" t="str">
        <f aca="false">IF(OR($V991="",$B991=""),"",$B991+INDEX(Lists!$N$10:$N$12,MATCH($V991,Lists!$L$10:$L$12,0)))</f>
        <v/>
      </c>
      <c r="X991" s="19"/>
      <c r="Y991" s="19"/>
      <c r="Z991" s="19"/>
      <c r="AA991" s="21"/>
      <c r="AB991" s="19"/>
      <c r="AC991" s="22" t="str">
        <f aca="true">IF(OR($U991="",$B991=""),"",IF($AA991&lt;&gt;"",$AA991-$B991,TODAY()-$B991))</f>
        <v/>
      </c>
      <c r="AD991" s="22" t="str">
        <f aca="true">IF($W991="","",IF($Y991="Closed",IF($AA991="","Closed",IF($AA991&lt;=$W991,"Closed on time","Closed late")),IF(TODAY()&gt;$W991,"Overdue","Within time")))</f>
        <v/>
      </c>
      <c r="AE991" s="6"/>
      <c r="AF991" s="19"/>
      <c r="AG991" s="19"/>
      <c r="AH991" s="19"/>
      <c r="AI991" s="19"/>
      <c r="AJ991" s="19"/>
    </row>
    <row r="992" customFormat="false" ht="15" hidden="false" customHeight="false" outlineLevel="0" collapsed="false">
      <c r="A992" s="22" t="str">
        <f aca="false">IF($C992="","","R"&amp;TEXT(ROW()-4,"00000"))</f>
        <v/>
      </c>
      <c r="B992" s="21"/>
      <c r="C992" s="19"/>
      <c r="D992" s="22" t="str">
        <f aca="false">IF($C992="","",IFERROR(INDEX(Asset_Register!$C$5:$C$1000,MATCH($C992,Asset_Register!$A$5:$A$1000,0)),"Not in register"))</f>
        <v/>
      </c>
      <c r="E992" s="22" t="str">
        <f aca="false">IF($C992="","",IFERROR(INDEX(Asset_Register!$D$5:$D$1000,MATCH($C992,Asset_Register!$A$5:$A$1000,0)),"Not in register"))</f>
        <v/>
      </c>
      <c r="F992" s="22" t="str">
        <f aca="false">IF($C992="","",IFERROR(INDEX(Asset_Register!$R$5:$R$1000,MATCH($C992,Asset_Register!$A$5:$A$1000,0)),"Not in register"))</f>
        <v/>
      </c>
      <c r="G992" s="22" t="str">
        <f aca="false">IF($C992="","",IFERROR(INDEX(Asset_Register!$Q$5:$Q$1000,MATCH($C992,Asset_Register!$A$5:$A$1000,0)),"Not in register"))</f>
        <v/>
      </c>
      <c r="H992" s="19"/>
      <c r="I992" s="19"/>
      <c r="J992" s="6"/>
      <c r="K992" s="19"/>
      <c r="L992" s="19"/>
      <c r="M992" s="19"/>
      <c r="N992" s="19"/>
      <c r="O992" s="19"/>
      <c r="P992" s="19"/>
      <c r="Q992" s="22" t="str">
        <f aca="false">IF($C992="","",IF($P992&lt;&gt;"",$P992,IF(AND(ISNUMBER($K992),ISNUMBER($M992),ISNUMBER($N992)),IF($O992="Lower is worse",IF($K992&lt;=$N992,"Danger",IF($K992&lt;=$M992,"Alert","OK")),IF($K992&gt;=$N992,"Danger",IF($K992&gt;=$M992,"Alert","OK"))),"Not set")))</f>
        <v/>
      </c>
      <c r="R992" s="22" t="str">
        <f aca="false">IF(OR($Q992="",$Q992="Not set"),"",MATCH($Q992,Lists!$F$2:$F$4,0)-1)</f>
        <v/>
      </c>
      <c r="S992" s="6"/>
      <c r="T992" s="6"/>
      <c r="U992" s="22" t="str">
        <f aca="false">IF(OR($Q992="",$Q992="OK",$Q992="Not set",NOT(ISNUMBER($G992))),"",ROUND($G992*IF($Q992="Danger",Lists!$M$15,Lists!$M$16),0))</f>
        <v/>
      </c>
      <c r="V992" s="22" t="str">
        <f aca="false">IF($U992="","",IF(OR($Q992="Danger",$U992&gt;=Lists!$M$10),"P1",IF($U992&gt;=Lists!$M$11,"P2","P3")))</f>
        <v/>
      </c>
      <c r="W992" s="24" t="str">
        <f aca="false">IF(OR($V992="",$B992=""),"",$B992+INDEX(Lists!$N$10:$N$12,MATCH($V992,Lists!$L$10:$L$12,0)))</f>
        <v/>
      </c>
      <c r="X992" s="19"/>
      <c r="Y992" s="19"/>
      <c r="Z992" s="19"/>
      <c r="AA992" s="21"/>
      <c r="AB992" s="19"/>
      <c r="AC992" s="22" t="str">
        <f aca="true">IF(OR($U992="",$B992=""),"",IF($AA992&lt;&gt;"",$AA992-$B992,TODAY()-$B992))</f>
        <v/>
      </c>
      <c r="AD992" s="22" t="str">
        <f aca="true">IF($W992="","",IF($Y992="Closed",IF($AA992="","Closed",IF($AA992&lt;=$W992,"Closed on time","Closed late")),IF(TODAY()&gt;$W992,"Overdue","Within time")))</f>
        <v/>
      </c>
      <c r="AE992" s="6"/>
      <c r="AF992" s="19"/>
      <c r="AG992" s="19"/>
      <c r="AH992" s="19"/>
      <c r="AI992" s="19"/>
      <c r="AJ992" s="19"/>
    </row>
    <row r="993" customFormat="false" ht="15" hidden="false" customHeight="false" outlineLevel="0" collapsed="false">
      <c r="A993" s="22" t="str">
        <f aca="false">IF($C993="","","R"&amp;TEXT(ROW()-4,"00000"))</f>
        <v/>
      </c>
      <c r="B993" s="21"/>
      <c r="C993" s="19"/>
      <c r="D993" s="22" t="str">
        <f aca="false">IF($C993="","",IFERROR(INDEX(Asset_Register!$C$5:$C$1000,MATCH($C993,Asset_Register!$A$5:$A$1000,0)),"Not in register"))</f>
        <v/>
      </c>
      <c r="E993" s="22" t="str">
        <f aca="false">IF($C993="","",IFERROR(INDEX(Asset_Register!$D$5:$D$1000,MATCH($C993,Asset_Register!$A$5:$A$1000,0)),"Not in register"))</f>
        <v/>
      </c>
      <c r="F993" s="22" t="str">
        <f aca="false">IF($C993="","",IFERROR(INDEX(Asset_Register!$R$5:$R$1000,MATCH($C993,Asset_Register!$A$5:$A$1000,0)),"Not in register"))</f>
        <v/>
      </c>
      <c r="G993" s="22" t="str">
        <f aca="false">IF($C993="","",IFERROR(INDEX(Asset_Register!$Q$5:$Q$1000,MATCH($C993,Asset_Register!$A$5:$A$1000,0)),"Not in register"))</f>
        <v/>
      </c>
      <c r="H993" s="19"/>
      <c r="I993" s="19"/>
      <c r="J993" s="6"/>
      <c r="K993" s="19"/>
      <c r="L993" s="19"/>
      <c r="M993" s="19"/>
      <c r="N993" s="19"/>
      <c r="O993" s="19"/>
      <c r="P993" s="19"/>
      <c r="Q993" s="22" t="str">
        <f aca="false">IF($C993="","",IF($P993&lt;&gt;"",$P993,IF(AND(ISNUMBER($K993),ISNUMBER($M993),ISNUMBER($N993)),IF($O993="Lower is worse",IF($K993&lt;=$N993,"Danger",IF($K993&lt;=$M993,"Alert","OK")),IF($K993&gt;=$N993,"Danger",IF($K993&gt;=$M993,"Alert","OK"))),"Not set")))</f>
        <v/>
      </c>
      <c r="R993" s="22" t="str">
        <f aca="false">IF(OR($Q993="",$Q993="Not set"),"",MATCH($Q993,Lists!$F$2:$F$4,0)-1)</f>
        <v/>
      </c>
      <c r="S993" s="6"/>
      <c r="T993" s="6"/>
      <c r="U993" s="22" t="str">
        <f aca="false">IF(OR($Q993="",$Q993="OK",$Q993="Not set",NOT(ISNUMBER($G993))),"",ROUND($G993*IF($Q993="Danger",Lists!$M$15,Lists!$M$16),0))</f>
        <v/>
      </c>
      <c r="V993" s="22" t="str">
        <f aca="false">IF($U993="","",IF(OR($Q993="Danger",$U993&gt;=Lists!$M$10),"P1",IF($U993&gt;=Lists!$M$11,"P2","P3")))</f>
        <v/>
      </c>
      <c r="W993" s="24" t="str">
        <f aca="false">IF(OR($V993="",$B993=""),"",$B993+INDEX(Lists!$N$10:$N$12,MATCH($V993,Lists!$L$10:$L$12,0)))</f>
        <v/>
      </c>
      <c r="X993" s="19"/>
      <c r="Y993" s="19"/>
      <c r="Z993" s="19"/>
      <c r="AA993" s="21"/>
      <c r="AB993" s="19"/>
      <c r="AC993" s="22" t="str">
        <f aca="true">IF(OR($U993="",$B993=""),"",IF($AA993&lt;&gt;"",$AA993-$B993,TODAY()-$B993))</f>
        <v/>
      </c>
      <c r="AD993" s="22" t="str">
        <f aca="true">IF($W993="","",IF($Y993="Closed",IF($AA993="","Closed",IF($AA993&lt;=$W993,"Closed on time","Closed late")),IF(TODAY()&gt;$W993,"Overdue","Within time")))</f>
        <v/>
      </c>
      <c r="AE993" s="6"/>
      <c r="AF993" s="19"/>
      <c r="AG993" s="19"/>
      <c r="AH993" s="19"/>
      <c r="AI993" s="19"/>
      <c r="AJ993" s="19"/>
    </row>
    <row r="994" customFormat="false" ht="15" hidden="false" customHeight="false" outlineLevel="0" collapsed="false">
      <c r="A994" s="22" t="str">
        <f aca="false">IF($C994="","","R"&amp;TEXT(ROW()-4,"00000"))</f>
        <v/>
      </c>
      <c r="B994" s="21"/>
      <c r="C994" s="19"/>
      <c r="D994" s="22" t="str">
        <f aca="false">IF($C994="","",IFERROR(INDEX(Asset_Register!$C$5:$C$1000,MATCH($C994,Asset_Register!$A$5:$A$1000,0)),"Not in register"))</f>
        <v/>
      </c>
      <c r="E994" s="22" t="str">
        <f aca="false">IF($C994="","",IFERROR(INDEX(Asset_Register!$D$5:$D$1000,MATCH($C994,Asset_Register!$A$5:$A$1000,0)),"Not in register"))</f>
        <v/>
      </c>
      <c r="F994" s="22" t="str">
        <f aca="false">IF($C994="","",IFERROR(INDEX(Asset_Register!$R$5:$R$1000,MATCH($C994,Asset_Register!$A$5:$A$1000,0)),"Not in register"))</f>
        <v/>
      </c>
      <c r="G994" s="22" t="str">
        <f aca="false">IF($C994="","",IFERROR(INDEX(Asset_Register!$Q$5:$Q$1000,MATCH($C994,Asset_Register!$A$5:$A$1000,0)),"Not in register"))</f>
        <v/>
      </c>
      <c r="H994" s="19"/>
      <c r="I994" s="19"/>
      <c r="J994" s="6"/>
      <c r="K994" s="19"/>
      <c r="L994" s="19"/>
      <c r="M994" s="19"/>
      <c r="N994" s="19"/>
      <c r="O994" s="19"/>
      <c r="P994" s="19"/>
      <c r="Q994" s="22" t="str">
        <f aca="false">IF($C994="","",IF($P994&lt;&gt;"",$P994,IF(AND(ISNUMBER($K994),ISNUMBER($M994),ISNUMBER($N994)),IF($O994="Lower is worse",IF($K994&lt;=$N994,"Danger",IF($K994&lt;=$M994,"Alert","OK")),IF($K994&gt;=$N994,"Danger",IF($K994&gt;=$M994,"Alert","OK"))),"Not set")))</f>
        <v/>
      </c>
      <c r="R994" s="22" t="str">
        <f aca="false">IF(OR($Q994="",$Q994="Not set"),"",MATCH($Q994,Lists!$F$2:$F$4,0)-1)</f>
        <v/>
      </c>
      <c r="S994" s="6"/>
      <c r="T994" s="6"/>
      <c r="U994" s="22" t="str">
        <f aca="false">IF(OR($Q994="",$Q994="OK",$Q994="Not set",NOT(ISNUMBER($G994))),"",ROUND($G994*IF($Q994="Danger",Lists!$M$15,Lists!$M$16),0))</f>
        <v/>
      </c>
      <c r="V994" s="22" t="str">
        <f aca="false">IF($U994="","",IF(OR($Q994="Danger",$U994&gt;=Lists!$M$10),"P1",IF($U994&gt;=Lists!$M$11,"P2","P3")))</f>
        <v/>
      </c>
      <c r="W994" s="24" t="str">
        <f aca="false">IF(OR($V994="",$B994=""),"",$B994+INDEX(Lists!$N$10:$N$12,MATCH($V994,Lists!$L$10:$L$12,0)))</f>
        <v/>
      </c>
      <c r="X994" s="19"/>
      <c r="Y994" s="19"/>
      <c r="Z994" s="19"/>
      <c r="AA994" s="21"/>
      <c r="AB994" s="19"/>
      <c r="AC994" s="22" t="str">
        <f aca="true">IF(OR($U994="",$B994=""),"",IF($AA994&lt;&gt;"",$AA994-$B994,TODAY()-$B994))</f>
        <v/>
      </c>
      <c r="AD994" s="22" t="str">
        <f aca="true">IF($W994="","",IF($Y994="Closed",IF($AA994="","Closed",IF($AA994&lt;=$W994,"Closed on time","Closed late")),IF(TODAY()&gt;$W994,"Overdue","Within time")))</f>
        <v/>
      </c>
      <c r="AE994" s="6"/>
      <c r="AF994" s="19"/>
      <c r="AG994" s="19"/>
      <c r="AH994" s="19"/>
      <c r="AI994" s="19"/>
      <c r="AJ994" s="19"/>
    </row>
    <row r="995" customFormat="false" ht="15" hidden="false" customHeight="false" outlineLevel="0" collapsed="false">
      <c r="A995" s="22" t="str">
        <f aca="false">IF($C995="","","R"&amp;TEXT(ROW()-4,"00000"))</f>
        <v/>
      </c>
      <c r="B995" s="21"/>
      <c r="C995" s="19"/>
      <c r="D995" s="22" t="str">
        <f aca="false">IF($C995="","",IFERROR(INDEX(Asset_Register!$C$5:$C$1000,MATCH($C995,Asset_Register!$A$5:$A$1000,0)),"Not in register"))</f>
        <v/>
      </c>
      <c r="E995" s="22" t="str">
        <f aca="false">IF($C995="","",IFERROR(INDEX(Asset_Register!$D$5:$D$1000,MATCH($C995,Asset_Register!$A$5:$A$1000,0)),"Not in register"))</f>
        <v/>
      </c>
      <c r="F995" s="22" t="str">
        <f aca="false">IF($C995="","",IFERROR(INDEX(Asset_Register!$R$5:$R$1000,MATCH($C995,Asset_Register!$A$5:$A$1000,0)),"Not in register"))</f>
        <v/>
      </c>
      <c r="G995" s="22" t="str">
        <f aca="false">IF($C995="","",IFERROR(INDEX(Asset_Register!$Q$5:$Q$1000,MATCH($C995,Asset_Register!$A$5:$A$1000,0)),"Not in register"))</f>
        <v/>
      </c>
      <c r="H995" s="19"/>
      <c r="I995" s="19"/>
      <c r="J995" s="6"/>
      <c r="K995" s="19"/>
      <c r="L995" s="19"/>
      <c r="M995" s="19"/>
      <c r="N995" s="19"/>
      <c r="O995" s="19"/>
      <c r="P995" s="19"/>
      <c r="Q995" s="22" t="str">
        <f aca="false">IF($C995="","",IF($P995&lt;&gt;"",$P995,IF(AND(ISNUMBER($K995),ISNUMBER($M995),ISNUMBER($N995)),IF($O995="Lower is worse",IF($K995&lt;=$N995,"Danger",IF($K995&lt;=$M995,"Alert","OK")),IF($K995&gt;=$N995,"Danger",IF($K995&gt;=$M995,"Alert","OK"))),"Not set")))</f>
        <v/>
      </c>
      <c r="R995" s="22" t="str">
        <f aca="false">IF(OR($Q995="",$Q995="Not set"),"",MATCH($Q995,Lists!$F$2:$F$4,0)-1)</f>
        <v/>
      </c>
      <c r="S995" s="6"/>
      <c r="T995" s="6"/>
      <c r="U995" s="22" t="str">
        <f aca="false">IF(OR($Q995="",$Q995="OK",$Q995="Not set",NOT(ISNUMBER($G995))),"",ROUND($G995*IF($Q995="Danger",Lists!$M$15,Lists!$M$16),0))</f>
        <v/>
      </c>
      <c r="V995" s="22" t="str">
        <f aca="false">IF($U995="","",IF(OR($Q995="Danger",$U995&gt;=Lists!$M$10),"P1",IF($U995&gt;=Lists!$M$11,"P2","P3")))</f>
        <v/>
      </c>
      <c r="W995" s="24" t="str">
        <f aca="false">IF(OR($V995="",$B995=""),"",$B995+INDEX(Lists!$N$10:$N$12,MATCH($V995,Lists!$L$10:$L$12,0)))</f>
        <v/>
      </c>
      <c r="X995" s="19"/>
      <c r="Y995" s="19"/>
      <c r="Z995" s="19"/>
      <c r="AA995" s="21"/>
      <c r="AB995" s="19"/>
      <c r="AC995" s="22" t="str">
        <f aca="true">IF(OR($U995="",$B995=""),"",IF($AA995&lt;&gt;"",$AA995-$B995,TODAY()-$B995))</f>
        <v/>
      </c>
      <c r="AD995" s="22" t="str">
        <f aca="true">IF($W995="","",IF($Y995="Closed",IF($AA995="","Closed",IF($AA995&lt;=$W995,"Closed on time","Closed late")),IF(TODAY()&gt;$W995,"Overdue","Within time")))</f>
        <v/>
      </c>
      <c r="AE995" s="6"/>
      <c r="AF995" s="19"/>
      <c r="AG995" s="19"/>
      <c r="AH995" s="19"/>
      <c r="AI995" s="19"/>
      <c r="AJ995" s="19"/>
    </row>
    <row r="996" customFormat="false" ht="15" hidden="false" customHeight="false" outlineLevel="0" collapsed="false">
      <c r="A996" s="22" t="str">
        <f aca="false">IF($C996="","","R"&amp;TEXT(ROW()-4,"00000"))</f>
        <v/>
      </c>
      <c r="B996" s="21"/>
      <c r="C996" s="19"/>
      <c r="D996" s="22" t="str">
        <f aca="false">IF($C996="","",IFERROR(INDEX(Asset_Register!$C$5:$C$1000,MATCH($C996,Asset_Register!$A$5:$A$1000,0)),"Not in register"))</f>
        <v/>
      </c>
      <c r="E996" s="22" t="str">
        <f aca="false">IF($C996="","",IFERROR(INDEX(Asset_Register!$D$5:$D$1000,MATCH($C996,Asset_Register!$A$5:$A$1000,0)),"Not in register"))</f>
        <v/>
      </c>
      <c r="F996" s="22" t="str">
        <f aca="false">IF($C996="","",IFERROR(INDEX(Asset_Register!$R$5:$R$1000,MATCH($C996,Asset_Register!$A$5:$A$1000,0)),"Not in register"))</f>
        <v/>
      </c>
      <c r="G996" s="22" t="str">
        <f aca="false">IF($C996="","",IFERROR(INDEX(Asset_Register!$Q$5:$Q$1000,MATCH($C996,Asset_Register!$A$5:$A$1000,0)),"Not in register"))</f>
        <v/>
      </c>
      <c r="H996" s="19"/>
      <c r="I996" s="19"/>
      <c r="J996" s="6"/>
      <c r="K996" s="19"/>
      <c r="L996" s="19"/>
      <c r="M996" s="19"/>
      <c r="N996" s="19"/>
      <c r="O996" s="19"/>
      <c r="P996" s="19"/>
      <c r="Q996" s="22" t="str">
        <f aca="false">IF($C996="","",IF($P996&lt;&gt;"",$P996,IF(AND(ISNUMBER($K996),ISNUMBER($M996),ISNUMBER($N996)),IF($O996="Lower is worse",IF($K996&lt;=$N996,"Danger",IF($K996&lt;=$M996,"Alert","OK")),IF($K996&gt;=$N996,"Danger",IF($K996&gt;=$M996,"Alert","OK"))),"Not set")))</f>
        <v/>
      </c>
      <c r="R996" s="22" t="str">
        <f aca="false">IF(OR($Q996="",$Q996="Not set"),"",MATCH($Q996,Lists!$F$2:$F$4,0)-1)</f>
        <v/>
      </c>
      <c r="S996" s="6"/>
      <c r="T996" s="6"/>
      <c r="U996" s="22" t="str">
        <f aca="false">IF(OR($Q996="",$Q996="OK",$Q996="Not set",NOT(ISNUMBER($G996))),"",ROUND($G996*IF($Q996="Danger",Lists!$M$15,Lists!$M$16),0))</f>
        <v/>
      </c>
      <c r="V996" s="22" t="str">
        <f aca="false">IF($U996="","",IF(OR($Q996="Danger",$U996&gt;=Lists!$M$10),"P1",IF($U996&gt;=Lists!$M$11,"P2","P3")))</f>
        <v/>
      </c>
      <c r="W996" s="24" t="str">
        <f aca="false">IF(OR($V996="",$B996=""),"",$B996+INDEX(Lists!$N$10:$N$12,MATCH($V996,Lists!$L$10:$L$12,0)))</f>
        <v/>
      </c>
      <c r="X996" s="19"/>
      <c r="Y996" s="19"/>
      <c r="Z996" s="19"/>
      <c r="AA996" s="21"/>
      <c r="AB996" s="19"/>
      <c r="AC996" s="22" t="str">
        <f aca="true">IF(OR($U996="",$B996=""),"",IF($AA996&lt;&gt;"",$AA996-$B996,TODAY()-$B996))</f>
        <v/>
      </c>
      <c r="AD996" s="22" t="str">
        <f aca="true">IF($W996="","",IF($Y996="Closed",IF($AA996="","Closed",IF($AA996&lt;=$W996,"Closed on time","Closed late")),IF(TODAY()&gt;$W996,"Overdue","Within time")))</f>
        <v/>
      </c>
      <c r="AE996" s="6"/>
      <c r="AF996" s="19"/>
      <c r="AG996" s="19"/>
      <c r="AH996" s="19"/>
      <c r="AI996" s="19"/>
      <c r="AJ996" s="19"/>
    </row>
    <row r="997" customFormat="false" ht="15" hidden="false" customHeight="false" outlineLevel="0" collapsed="false">
      <c r="A997" s="22" t="str">
        <f aca="false">IF($C997="","","R"&amp;TEXT(ROW()-4,"00000"))</f>
        <v/>
      </c>
      <c r="B997" s="21"/>
      <c r="C997" s="19"/>
      <c r="D997" s="22" t="str">
        <f aca="false">IF($C997="","",IFERROR(INDEX(Asset_Register!$C$5:$C$1000,MATCH($C997,Asset_Register!$A$5:$A$1000,0)),"Not in register"))</f>
        <v/>
      </c>
      <c r="E997" s="22" t="str">
        <f aca="false">IF($C997="","",IFERROR(INDEX(Asset_Register!$D$5:$D$1000,MATCH($C997,Asset_Register!$A$5:$A$1000,0)),"Not in register"))</f>
        <v/>
      </c>
      <c r="F997" s="22" t="str">
        <f aca="false">IF($C997="","",IFERROR(INDEX(Asset_Register!$R$5:$R$1000,MATCH($C997,Asset_Register!$A$5:$A$1000,0)),"Not in register"))</f>
        <v/>
      </c>
      <c r="G997" s="22" t="str">
        <f aca="false">IF($C997="","",IFERROR(INDEX(Asset_Register!$Q$5:$Q$1000,MATCH($C997,Asset_Register!$A$5:$A$1000,0)),"Not in register"))</f>
        <v/>
      </c>
      <c r="H997" s="19"/>
      <c r="I997" s="19"/>
      <c r="J997" s="6"/>
      <c r="K997" s="19"/>
      <c r="L997" s="19"/>
      <c r="M997" s="19"/>
      <c r="N997" s="19"/>
      <c r="O997" s="19"/>
      <c r="P997" s="19"/>
      <c r="Q997" s="22" t="str">
        <f aca="false">IF($C997="","",IF($P997&lt;&gt;"",$P997,IF(AND(ISNUMBER($K997),ISNUMBER($M997),ISNUMBER($N997)),IF($O997="Lower is worse",IF($K997&lt;=$N997,"Danger",IF($K997&lt;=$M997,"Alert","OK")),IF($K997&gt;=$N997,"Danger",IF($K997&gt;=$M997,"Alert","OK"))),"Not set")))</f>
        <v/>
      </c>
      <c r="R997" s="22" t="str">
        <f aca="false">IF(OR($Q997="",$Q997="Not set"),"",MATCH($Q997,Lists!$F$2:$F$4,0)-1)</f>
        <v/>
      </c>
      <c r="S997" s="6"/>
      <c r="T997" s="6"/>
      <c r="U997" s="22" t="str">
        <f aca="false">IF(OR($Q997="",$Q997="OK",$Q997="Not set",NOT(ISNUMBER($G997))),"",ROUND($G997*IF($Q997="Danger",Lists!$M$15,Lists!$M$16),0))</f>
        <v/>
      </c>
      <c r="V997" s="22" t="str">
        <f aca="false">IF($U997="","",IF(OR($Q997="Danger",$U997&gt;=Lists!$M$10),"P1",IF($U997&gt;=Lists!$M$11,"P2","P3")))</f>
        <v/>
      </c>
      <c r="W997" s="24" t="str">
        <f aca="false">IF(OR($V997="",$B997=""),"",$B997+INDEX(Lists!$N$10:$N$12,MATCH($V997,Lists!$L$10:$L$12,0)))</f>
        <v/>
      </c>
      <c r="X997" s="19"/>
      <c r="Y997" s="19"/>
      <c r="Z997" s="19"/>
      <c r="AA997" s="21"/>
      <c r="AB997" s="19"/>
      <c r="AC997" s="22" t="str">
        <f aca="true">IF(OR($U997="",$B997=""),"",IF($AA997&lt;&gt;"",$AA997-$B997,TODAY()-$B997))</f>
        <v/>
      </c>
      <c r="AD997" s="22" t="str">
        <f aca="true">IF($W997="","",IF($Y997="Closed",IF($AA997="","Closed",IF($AA997&lt;=$W997,"Closed on time","Closed late")),IF(TODAY()&gt;$W997,"Overdue","Within time")))</f>
        <v/>
      </c>
      <c r="AE997" s="6"/>
      <c r="AF997" s="19"/>
      <c r="AG997" s="19"/>
      <c r="AH997" s="19"/>
      <c r="AI997" s="19"/>
      <c r="AJ997" s="19"/>
    </row>
    <row r="998" customFormat="false" ht="15" hidden="false" customHeight="false" outlineLevel="0" collapsed="false">
      <c r="A998" s="22" t="str">
        <f aca="false">IF($C998="","","R"&amp;TEXT(ROW()-4,"00000"))</f>
        <v/>
      </c>
      <c r="B998" s="21"/>
      <c r="C998" s="19"/>
      <c r="D998" s="22" t="str">
        <f aca="false">IF($C998="","",IFERROR(INDEX(Asset_Register!$C$5:$C$1000,MATCH($C998,Asset_Register!$A$5:$A$1000,0)),"Not in register"))</f>
        <v/>
      </c>
      <c r="E998" s="22" t="str">
        <f aca="false">IF($C998="","",IFERROR(INDEX(Asset_Register!$D$5:$D$1000,MATCH($C998,Asset_Register!$A$5:$A$1000,0)),"Not in register"))</f>
        <v/>
      </c>
      <c r="F998" s="22" t="str">
        <f aca="false">IF($C998="","",IFERROR(INDEX(Asset_Register!$R$5:$R$1000,MATCH($C998,Asset_Register!$A$5:$A$1000,0)),"Not in register"))</f>
        <v/>
      </c>
      <c r="G998" s="22" t="str">
        <f aca="false">IF($C998="","",IFERROR(INDEX(Asset_Register!$Q$5:$Q$1000,MATCH($C998,Asset_Register!$A$5:$A$1000,0)),"Not in register"))</f>
        <v/>
      </c>
      <c r="H998" s="19"/>
      <c r="I998" s="19"/>
      <c r="J998" s="6"/>
      <c r="K998" s="19"/>
      <c r="L998" s="19"/>
      <c r="M998" s="19"/>
      <c r="N998" s="19"/>
      <c r="O998" s="19"/>
      <c r="P998" s="19"/>
      <c r="Q998" s="22" t="str">
        <f aca="false">IF($C998="","",IF($P998&lt;&gt;"",$P998,IF(AND(ISNUMBER($K998),ISNUMBER($M998),ISNUMBER($N998)),IF($O998="Lower is worse",IF($K998&lt;=$N998,"Danger",IF($K998&lt;=$M998,"Alert","OK")),IF($K998&gt;=$N998,"Danger",IF($K998&gt;=$M998,"Alert","OK"))),"Not set")))</f>
        <v/>
      </c>
      <c r="R998" s="22" t="str">
        <f aca="false">IF(OR($Q998="",$Q998="Not set"),"",MATCH($Q998,Lists!$F$2:$F$4,0)-1)</f>
        <v/>
      </c>
      <c r="S998" s="6"/>
      <c r="T998" s="6"/>
      <c r="U998" s="22" t="str">
        <f aca="false">IF(OR($Q998="",$Q998="OK",$Q998="Not set",NOT(ISNUMBER($G998))),"",ROUND($G998*IF($Q998="Danger",Lists!$M$15,Lists!$M$16),0))</f>
        <v/>
      </c>
      <c r="V998" s="22" t="str">
        <f aca="false">IF($U998="","",IF(OR($Q998="Danger",$U998&gt;=Lists!$M$10),"P1",IF($U998&gt;=Lists!$M$11,"P2","P3")))</f>
        <v/>
      </c>
      <c r="W998" s="24" t="str">
        <f aca="false">IF(OR($V998="",$B998=""),"",$B998+INDEX(Lists!$N$10:$N$12,MATCH($V998,Lists!$L$10:$L$12,0)))</f>
        <v/>
      </c>
      <c r="X998" s="19"/>
      <c r="Y998" s="19"/>
      <c r="Z998" s="19"/>
      <c r="AA998" s="21"/>
      <c r="AB998" s="19"/>
      <c r="AC998" s="22" t="str">
        <f aca="true">IF(OR($U998="",$B998=""),"",IF($AA998&lt;&gt;"",$AA998-$B998,TODAY()-$B998))</f>
        <v/>
      </c>
      <c r="AD998" s="22" t="str">
        <f aca="true">IF($W998="","",IF($Y998="Closed",IF($AA998="","Closed",IF($AA998&lt;=$W998,"Closed on time","Closed late")),IF(TODAY()&gt;$W998,"Overdue","Within time")))</f>
        <v/>
      </c>
      <c r="AE998" s="6"/>
      <c r="AF998" s="19"/>
      <c r="AG998" s="19"/>
      <c r="AH998" s="19"/>
      <c r="AI998" s="19"/>
      <c r="AJ998" s="19"/>
    </row>
    <row r="999" customFormat="false" ht="15" hidden="false" customHeight="false" outlineLevel="0" collapsed="false">
      <c r="A999" s="22" t="str">
        <f aca="false">IF($C999="","","R"&amp;TEXT(ROW()-4,"00000"))</f>
        <v/>
      </c>
      <c r="B999" s="21"/>
      <c r="C999" s="19"/>
      <c r="D999" s="22" t="str">
        <f aca="false">IF($C999="","",IFERROR(INDEX(Asset_Register!$C$5:$C$1000,MATCH($C999,Asset_Register!$A$5:$A$1000,0)),"Not in register"))</f>
        <v/>
      </c>
      <c r="E999" s="22" t="str">
        <f aca="false">IF($C999="","",IFERROR(INDEX(Asset_Register!$D$5:$D$1000,MATCH($C999,Asset_Register!$A$5:$A$1000,0)),"Not in register"))</f>
        <v/>
      </c>
      <c r="F999" s="22" t="str">
        <f aca="false">IF($C999="","",IFERROR(INDEX(Asset_Register!$R$5:$R$1000,MATCH($C999,Asset_Register!$A$5:$A$1000,0)),"Not in register"))</f>
        <v/>
      </c>
      <c r="G999" s="22" t="str">
        <f aca="false">IF($C999="","",IFERROR(INDEX(Asset_Register!$Q$5:$Q$1000,MATCH($C999,Asset_Register!$A$5:$A$1000,0)),"Not in register"))</f>
        <v/>
      </c>
      <c r="H999" s="19"/>
      <c r="I999" s="19"/>
      <c r="J999" s="6"/>
      <c r="K999" s="19"/>
      <c r="L999" s="19"/>
      <c r="M999" s="19"/>
      <c r="N999" s="19"/>
      <c r="O999" s="19"/>
      <c r="P999" s="19"/>
      <c r="Q999" s="22" t="str">
        <f aca="false">IF($C999="","",IF($P999&lt;&gt;"",$P999,IF(AND(ISNUMBER($K999),ISNUMBER($M999),ISNUMBER($N999)),IF($O999="Lower is worse",IF($K999&lt;=$N999,"Danger",IF($K999&lt;=$M999,"Alert","OK")),IF($K999&gt;=$N999,"Danger",IF($K999&gt;=$M999,"Alert","OK"))),"Not set")))</f>
        <v/>
      </c>
      <c r="R999" s="22" t="str">
        <f aca="false">IF(OR($Q999="",$Q999="Not set"),"",MATCH($Q999,Lists!$F$2:$F$4,0)-1)</f>
        <v/>
      </c>
      <c r="S999" s="6"/>
      <c r="T999" s="6"/>
      <c r="U999" s="22" t="str">
        <f aca="false">IF(OR($Q999="",$Q999="OK",$Q999="Not set",NOT(ISNUMBER($G999))),"",ROUND($G999*IF($Q999="Danger",Lists!$M$15,Lists!$M$16),0))</f>
        <v/>
      </c>
      <c r="V999" s="22" t="str">
        <f aca="false">IF($U999="","",IF(OR($Q999="Danger",$U999&gt;=Lists!$M$10),"P1",IF($U999&gt;=Lists!$M$11,"P2","P3")))</f>
        <v/>
      </c>
      <c r="W999" s="24" t="str">
        <f aca="false">IF(OR($V999="",$B999=""),"",$B999+INDEX(Lists!$N$10:$N$12,MATCH($V999,Lists!$L$10:$L$12,0)))</f>
        <v/>
      </c>
      <c r="X999" s="19"/>
      <c r="Y999" s="19"/>
      <c r="Z999" s="19"/>
      <c r="AA999" s="21"/>
      <c r="AB999" s="19"/>
      <c r="AC999" s="22" t="str">
        <f aca="true">IF(OR($U999="",$B999=""),"",IF($AA999&lt;&gt;"",$AA999-$B999,TODAY()-$B999))</f>
        <v/>
      </c>
      <c r="AD999" s="22" t="str">
        <f aca="true">IF($W999="","",IF($Y999="Closed",IF($AA999="","Closed",IF($AA999&lt;=$W999,"Closed on time","Closed late")),IF(TODAY()&gt;$W999,"Overdue","Within time")))</f>
        <v/>
      </c>
      <c r="AE999" s="6"/>
      <c r="AF999" s="19"/>
      <c r="AG999" s="19"/>
      <c r="AH999" s="19"/>
      <c r="AI999" s="19"/>
      <c r="AJ999" s="19"/>
    </row>
    <row r="1000" customFormat="false" ht="15" hidden="false" customHeight="false" outlineLevel="0" collapsed="false">
      <c r="A1000" s="22" t="str">
        <f aca="false">IF($C1000="","","R"&amp;TEXT(ROW()-4,"00000"))</f>
        <v/>
      </c>
      <c r="B1000" s="21"/>
      <c r="C1000" s="19"/>
      <c r="D1000" s="22" t="str">
        <f aca="false">IF($C1000="","",IFERROR(INDEX(Asset_Register!$C$5:$C$1000,MATCH($C1000,Asset_Register!$A$5:$A$1000,0)),"Not in register"))</f>
        <v/>
      </c>
      <c r="E1000" s="22" t="str">
        <f aca="false">IF($C1000="","",IFERROR(INDEX(Asset_Register!$D$5:$D$1000,MATCH($C1000,Asset_Register!$A$5:$A$1000,0)),"Not in register"))</f>
        <v/>
      </c>
      <c r="F1000" s="22" t="str">
        <f aca="false">IF($C1000="","",IFERROR(INDEX(Asset_Register!$R$5:$R$1000,MATCH($C1000,Asset_Register!$A$5:$A$1000,0)),"Not in register"))</f>
        <v/>
      </c>
      <c r="G1000" s="22" t="str">
        <f aca="false">IF($C1000="","",IFERROR(INDEX(Asset_Register!$Q$5:$Q$1000,MATCH($C1000,Asset_Register!$A$5:$A$1000,0)),"Not in register"))</f>
        <v/>
      </c>
      <c r="H1000" s="19"/>
      <c r="I1000" s="19"/>
      <c r="J1000" s="6"/>
      <c r="K1000" s="19"/>
      <c r="L1000" s="19"/>
      <c r="M1000" s="19"/>
      <c r="N1000" s="19"/>
      <c r="O1000" s="19"/>
      <c r="P1000" s="19"/>
      <c r="Q1000" s="22" t="str">
        <f aca="false">IF($C1000="","",IF($P1000&lt;&gt;"",$P1000,IF(AND(ISNUMBER($K1000),ISNUMBER($M1000),ISNUMBER($N1000)),IF($O1000="Lower is worse",IF($K1000&lt;=$N1000,"Danger",IF($K1000&lt;=$M1000,"Alert","OK")),IF($K1000&gt;=$N1000,"Danger",IF($K1000&gt;=$M1000,"Alert","OK"))),"Not set")))</f>
        <v/>
      </c>
      <c r="R1000" s="22" t="str">
        <f aca="false">IF(OR($Q1000="",$Q1000="Not set"),"",MATCH($Q1000,Lists!$F$2:$F$4,0)-1)</f>
        <v/>
      </c>
      <c r="S1000" s="6"/>
      <c r="T1000" s="6"/>
      <c r="U1000" s="22" t="str">
        <f aca="false">IF(OR($Q1000="",$Q1000="OK",$Q1000="Not set",NOT(ISNUMBER($G1000))),"",ROUND($G1000*IF($Q1000="Danger",Lists!$M$15,Lists!$M$16),0))</f>
        <v/>
      </c>
      <c r="V1000" s="22" t="str">
        <f aca="false">IF($U1000="","",IF(OR($Q1000="Danger",$U1000&gt;=Lists!$M$10),"P1",IF($U1000&gt;=Lists!$M$11,"P2","P3")))</f>
        <v/>
      </c>
      <c r="W1000" s="24" t="str">
        <f aca="false">IF(OR($V1000="",$B1000=""),"",$B1000+INDEX(Lists!$N$10:$N$12,MATCH($V1000,Lists!$L$10:$L$12,0)))</f>
        <v/>
      </c>
      <c r="X1000" s="19"/>
      <c r="Y1000" s="19"/>
      <c r="Z1000" s="19"/>
      <c r="AA1000" s="21"/>
      <c r="AB1000" s="19"/>
      <c r="AC1000" s="22" t="str">
        <f aca="true">IF(OR($U1000="",$B1000=""),"",IF($AA1000&lt;&gt;"",$AA1000-$B1000,TODAY()-$B1000))</f>
        <v/>
      </c>
      <c r="AD1000" s="22" t="str">
        <f aca="true">IF($W1000="","",IF($Y1000="Closed",IF($AA1000="","Closed",IF($AA1000&lt;=$W1000,"Closed on time","Closed late")),IF(TODAY()&gt;$W1000,"Overdue","Within time")))</f>
        <v/>
      </c>
      <c r="AE1000" s="6"/>
      <c r="AF1000" s="19"/>
      <c r="AG1000" s="19"/>
      <c r="AH1000" s="19"/>
      <c r="AI1000" s="19"/>
      <c r="AJ1000" s="19"/>
    </row>
    <row r="1001" customFormat="false" ht="15" hidden="false" customHeight="false" outlineLevel="0" collapsed="false">
      <c r="A1001" s="22" t="str">
        <f aca="false">IF($C1001="","","R"&amp;TEXT(ROW()-4,"00000"))</f>
        <v/>
      </c>
      <c r="B1001" s="21"/>
      <c r="C1001" s="19"/>
      <c r="D1001" s="22" t="str">
        <f aca="false">IF($C1001="","",IFERROR(INDEX(Asset_Register!$C$5:$C$1000,MATCH($C1001,Asset_Register!$A$5:$A$1000,0)),"Not in register"))</f>
        <v/>
      </c>
      <c r="E1001" s="22" t="str">
        <f aca="false">IF($C1001="","",IFERROR(INDEX(Asset_Register!$D$5:$D$1000,MATCH($C1001,Asset_Register!$A$5:$A$1000,0)),"Not in register"))</f>
        <v/>
      </c>
      <c r="F1001" s="22" t="str">
        <f aca="false">IF($C1001="","",IFERROR(INDEX(Asset_Register!$R$5:$R$1000,MATCH($C1001,Asset_Register!$A$5:$A$1000,0)),"Not in register"))</f>
        <v/>
      </c>
      <c r="G1001" s="22" t="str">
        <f aca="false">IF($C1001="","",IFERROR(INDEX(Asset_Register!$Q$5:$Q$1000,MATCH($C1001,Asset_Register!$A$5:$A$1000,0)),"Not in register"))</f>
        <v/>
      </c>
      <c r="H1001" s="19"/>
      <c r="I1001" s="19"/>
      <c r="J1001" s="6"/>
      <c r="K1001" s="19"/>
      <c r="L1001" s="19"/>
      <c r="M1001" s="19"/>
      <c r="N1001" s="19"/>
      <c r="O1001" s="19"/>
      <c r="P1001" s="19"/>
      <c r="Q1001" s="22" t="str">
        <f aca="false">IF($C1001="","",IF($P1001&lt;&gt;"",$P1001,IF(AND(ISNUMBER($K1001),ISNUMBER($M1001),ISNUMBER($N1001)),IF($O1001="Lower is worse",IF($K1001&lt;=$N1001,"Danger",IF($K1001&lt;=$M1001,"Alert","OK")),IF($K1001&gt;=$N1001,"Danger",IF($K1001&gt;=$M1001,"Alert","OK"))),"Not set")))</f>
        <v/>
      </c>
      <c r="R1001" s="22" t="str">
        <f aca="false">IF(OR($Q1001="",$Q1001="Not set"),"",MATCH($Q1001,Lists!$F$2:$F$4,0)-1)</f>
        <v/>
      </c>
      <c r="S1001" s="6"/>
      <c r="T1001" s="6"/>
      <c r="U1001" s="22" t="str">
        <f aca="false">IF(OR($Q1001="",$Q1001="OK",$Q1001="Not set",NOT(ISNUMBER($G1001))),"",ROUND($G1001*IF($Q1001="Danger",Lists!$M$15,Lists!$M$16),0))</f>
        <v/>
      </c>
      <c r="V1001" s="22" t="str">
        <f aca="false">IF($U1001="","",IF(OR($Q1001="Danger",$U1001&gt;=Lists!$M$10),"P1",IF($U1001&gt;=Lists!$M$11,"P2","P3")))</f>
        <v/>
      </c>
      <c r="W1001" s="24" t="str">
        <f aca="false">IF(OR($V1001="",$B1001=""),"",$B1001+INDEX(Lists!$N$10:$N$12,MATCH($V1001,Lists!$L$10:$L$12,0)))</f>
        <v/>
      </c>
      <c r="X1001" s="19"/>
      <c r="Y1001" s="19"/>
      <c r="Z1001" s="19"/>
      <c r="AA1001" s="21"/>
      <c r="AB1001" s="19"/>
      <c r="AC1001" s="22" t="str">
        <f aca="true">IF(OR($U1001="",$B1001=""),"",IF($AA1001&lt;&gt;"",$AA1001-$B1001,TODAY()-$B1001))</f>
        <v/>
      </c>
      <c r="AD1001" s="22" t="str">
        <f aca="true">IF($W1001="","",IF($Y1001="Closed",IF($AA1001="","Closed",IF($AA1001&lt;=$W1001,"Closed on time","Closed late")),IF(TODAY()&gt;$W1001,"Overdue","Within time")))</f>
        <v/>
      </c>
      <c r="AE1001" s="6"/>
      <c r="AF1001" s="19"/>
      <c r="AG1001" s="19"/>
      <c r="AH1001" s="19"/>
      <c r="AI1001" s="19"/>
      <c r="AJ1001" s="19"/>
    </row>
    <row r="1002" customFormat="false" ht="15" hidden="false" customHeight="false" outlineLevel="0" collapsed="false">
      <c r="A1002" s="22" t="str">
        <f aca="false">IF($C1002="","","R"&amp;TEXT(ROW()-4,"00000"))</f>
        <v/>
      </c>
      <c r="B1002" s="21"/>
      <c r="C1002" s="19"/>
      <c r="D1002" s="22" t="str">
        <f aca="false">IF($C1002="","",IFERROR(INDEX(Asset_Register!$C$5:$C$1000,MATCH($C1002,Asset_Register!$A$5:$A$1000,0)),"Not in register"))</f>
        <v/>
      </c>
      <c r="E1002" s="22" t="str">
        <f aca="false">IF($C1002="","",IFERROR(INDEX(Asset_Register!$D$5:$D$1000,MATCH($C1002,Asset_Register!$A$5:$A$1000,0)),"Not in register"))</f>
        <v/>
      </c>
      <c r="F1002" s="22" t="str">
        <f aca="false">IF($C1002="","",IFERROR(INDEX(Asset_Register!$R$5:$R$1000,MATCH($C1002,Asset_Register!$A$5:$A$1000,0)),"Not in register"))</f>
        <v/>
      </c>
      <c r="G1002" s="22" t="str">
        <f aca="false">IF($C1002="","",IFERROR(INDEX(Asset_Register!$Q$5:$Q$1000,MATCH($C1002,Asset_Register!$A$5:$A$1000,0)),"Not in register"))</f>
        <v/>
      </c>
      <c r="H1002" s="19"/>
      <c r="I1002" s="19"/>
      <c r="J1002" s="6"/>
      <c r="K1002" s="19"/>
      <c r="L1002" s="19"/>
      <c r="M1002" s="19"/>
      <c r="N1002" s="19"/>
      <c r="O1002" s="19"/>
      <c r="P1002" s="19"/>
      <c r="Q1002" s="22" t="str">
        <f aca="false">IF($C1002="","",IF($P1002&lt;&gt;"",$P1002,IF(AND(ISNUMBER($K1002),ISNUMBER($M1002),ISNUMBER($N1002)),IF($O1002="Lower is worse",IF($K1002&lt;=$N1002,"Danger",IF($K1002&lt;=$M1002,"Alert","OK")),IF($K1002&gt;=$N1002,"Danger",IF($K1002&gt;=$M1002,"Alert","OK"))),"Not set")))</f>
        <v/>
      </c>
      <c r="R1002" s="22" t="str">
        <f aca="false">IF(OR($Q1002="",$Q1002="Not set"),"",MATCH($Q1002,Lists!$F$2:$F$4,0)-1)</f>
        <v/>
      </c>
      <c r="S1002" s="6"/>
      <c r="T1002" s="6"/>
      <c r="U1002" s="22" t="str">
        <f aca="false">IF(OR($Q1002="",$Q1002="OK",$Q1002="Not set",NOT(ISNUMBER($G1002))),"",ROUND($G1002*IF($Q1002="Danger",Lists!$M$15,Lists!$M$16),0))</f>
        <v/>
      </c>
      <c r="V1002" s="22" t="str">
        <f aca="false">IF($U1002="","",IF(OR($Q1002="Danger",$U1002&gt;=Lists!$M$10),"P1",IF($U1002&gt;=Lists!$M$11,"P2","P3")))</f>
        <v/>
      </c>
      <c r="W1002" s="24" t="str">
        <f aca="false">IF(OR($V1002="",$B1002=""),"",$B1002+INDEX(Lists!$N$10:$N$12,MATCH($V1002,Lists!$L$10:$L$12,0)))</f>
        <v/>
      </c>
      <c r="X1002" s="19"/>
      <c r="Y1002" s="19"/>
      <c r="Z1002" s="19"/>
      <c r="AA1002" s="21"/>
      <c r="AB1002" s="19"/>
      <c r="AC1002" s="22" t="str">
        <f aca="true">IF(OR($U1002="",$B1002=""),"",IF($AA1002&lt;&gt;"",$AA1002-$B1002,TODAY()-$B1002))</f>
        <v/>
      </c>
      <c r="AD1002" s="22" t="str">
        <f aca="true">IF($W1002="","",IF($Y1002="Closed",IF($AA1002="","Closed",IF($AA1002&lt;=$W1002,"Closed on time","Closed late")),IF(TODAY()&gt;$W1002,"Overdue","Within time")))</f>
        <v/>
      </c>
      <c r="AE1002" s="6"/>
      <c r="AF1002" s="19"/>
      <c r="AG1002" s="19"/>
      <c r="AH1002" s="19"/>
      <c r="AI1002" s="19"/>
      <c r="AJ1002" s="19"/>
    </row>
    <row r="1003" customFormat="false" ht="15" hidden="false" customHeight="false" outlineLevel="0" collapsed="false">
      <c r="A1003" s="22" t="str">
        <f aca="false">IF($C1003="","","R"&amp;TEXT(ROW()-4,"00000"))</f>
        <v/>
      </c>
      <c r="B1003" s="21"/>
      <c r="C1003" s="19"/>
      <c r="D1003" s="22" t="str">
        <f aca="false">IF($C1003="","",IFERROR(INDEX(Asset_Register!$C$5:$C$1000,MATCH($C1003,Asset_Register!$A$5:$A$1000,0)),"Not in register"))</f>
        <v/>
      </c>
      <c r="E1003" s="22" t="str">
        <f aca="false">IF($C1003="","",IFERROR(INDEX(Asset_Register!$D$5:$D$1000,MATCH($C1003,Asset_Register!$A$5:$A$1000,0)),"Not in register"))</f>
        <v/>
      </c>
      <c r="F1003" s="22" t="str">
        <f aca="false">IF($C1003="","",IFERROR(INDEX(Asset_Register!$R$5:$R$1000,MATCH($C1003,Asset_Register!$A$5:$A$1000,0)),"Not in register"))</f>
        <v/>
      </c>
      <c r="G1003" s="22" t="str">
        <f aca="false">IF($C1003="","",IFERROR(INDEX(Asset_Register!$Q$5:$Q$1000,MATCH($C1003,Asset_Register!$A$5:$A$1000,0)),"Not in register"))</f>
        <v/>
      </c>
      <c r="H1003" s="19"/>
      <c r="I1003" s="19"/>
      <c r="J1003" s="6"/>
      <c r="K1003" s="19"/>
      <c r="L1003" s="19"/>
      <c r="M1003" s="19"/>
      <c r="N1003" s="19"/>
      <c r="O1003" s="19"/>
      <c r="P1003" s="19"/>
      <c r="Q1003" s="22" t="str">
        <f aca="false">IF($C1003="","",IF($P1003&lt;&gt;"",$P1003,IF(AND(ISNUMBER($K1003),ISNUMBER($M1003),ISNUMBER($N1003)),IF($O1003="Lower is worse",IF($K1003&lt;=$N1003,"Danger",IF($K1003&lt;=$M1003,"Alert","OK")),IF($K1003&gt;=$N1003,"Danger",IF($K1003&gt;=$M1003,"Alert","OK"))),"Not set")))</f>
        <v/>
      </c>
      <c r="R1003" s="22" t="str">
        <f aca="false">IF(OR($Q1003="",$Q1003="Not set"),"",MATCH($Q1003,Lists!$F$2:$F$4,0)-1)</f>
        <v/>
      </c>
      <c r="S1003" s="6"/>
      <c r="T1003" s="6"/>
      <c r="U1003" s="22" t="str">
        <f aca="false">IF(OR($Q1003="",$Q1003="OK",$Q1003="Not set",NOT(ISNUMBER($G1003))),"",ROUND($G1003*IF($Q1003="Danger",Lists!$M$15,Lists!$M$16),0))</f>
        <v/>
      </c>
      <c r="V1003" s="22" t="str">
        <f aca="false">IF($U1003="","",IF(OR($Q1003="Danger",$U1003&gt;=Lists!$M$10),"P1",IF($U1003&gt;=Lists!$M$11,"P2","P3")))</f>
        <v/>
      </c>
      <c r="W1003" s="24" t="str">
        <f aca="false">IF(OR($V1003="",$B1003=""),"",$B1003+INDEX(Lists!$N$10:$N$12,MATCH($V1003,Lists!$L$10:$L$12,0)))</f>
        <v/>
      </c>
      <c r="X1003" s="19"/>
      <c r="Y1003" s="19"/>
      <c r="Z1003" s="19"/>
      <c r="AA1003" s="21"/>
      <c r="AB1003" s="19"/>
      <c r="AC1003" s="22" t="str">
        <f aca="true">IF(OR($U1003="",$B1003=""),"",IF($AA1003&lt;&gt;"",$AA1003-$B1003,TODAY()-$B1003))</f>
        <v/>
      </c>
      <c r="AD1003" s="22" t="str">
        <f aca="true">IF($W1003="","",IF($Y1003="Closed",IF($AA1003="","Closed",IF($AA1003&lt;=$W1003,"Closed on time","Closed late")),IF(TODAY()&gt;$W1003,"Overdue","Within time")))</f>
        <v/>
      </c>
      <c r="AE1003" s="6"/>
      <c r="AF1003" s="19"/>
      <c r="AG1003" s="19"/>
      <c r="AH1003" s="19"/>
      <c r="AI1003" s="19"/>
      <c r="AJ1003" s="19"/>
    </row>
    <row r="1004" customFormat="false" ht="15" hidden="false" customHeight="false" outlineLevel="0" collapsed="false">
      <c r="A1004" s="22" t="str">
        <f aca="false">IF($C1004="","","R"&amp;TEXT(ROW()-4,"00000"))</f>
        <v/>
      </c>
      <c r="B1004" s="21"/>
      <c r="C1004" s="19"/>
      <c r="D1004" s="22" t="str">
        <f aca="false">IF($C1004="","",IFERROR(INDEX(Asset_Register!$C$5:$C$1000,MATCH($C1004,Asset_Register!$A$5:$A$1000,0)),"Not in register"))</f>
        <v/>
      </c>
      <c r="E1004" s="22" t="str">
        <f aca="false">IF($C1004="","",IFERROR(INDEX(Asset_Register!$D$5:$D$1000,MATCH($C1004,Asset_Register!$A$5:$A$1000,0)),"Not in register"))</f>
        <v/>
      </c>
      <c r="F1004" s="22" t="str">
        <f aca="false">IF($C1004="","",IFERROR(INDEX(Asset_Register!$R$5:$R$1000,MATCH($C1004,Asset_Register!$A$5:$A$1000,0)),"Not in register"))</f>
        <v/>
      </c>
      <c r="G1004" s="22" t="str">
        <f aca="false">IF($C1004="","",IFERROR(INDEX(Asset_Register!$Q$5:$Q$1000,MATCH($C1004,Asset_Register!$A$5:$A$1000,0)),"Not in register"))</f>
        <v/>
      </c>
      <c r="H1004" s="19"/>
      <c r="I1004" s="19"/>
      <c r="J1004" s="6"/>
      <c r="K1004" s="19"/>
      <c r="L1004" s="19"/>
      <c r="M1004" s="19"/>
      <c r="N1004" s="19"/>
      <c r="O1004" s="19"/>
      <c r="P1004" s="19"/>
      <c r="Q1004" s="22" t="str">
        <f aca="false">IF($C1004="","",IF($P1004&lt;&gt;"",$P1004,IF(AND(ISNUMBER($K1004),ISNUMBER($M1004),ISNUMBER($N1004)),IF($O1004="Lower is worse",IF($K1004&lt;=$N1004,"Danger",IF($K1004&lt;=$M1004,"Alert","OK")),IF($K1004&gt;=$N1004,"Danger",IF($K1004&gt;=$M1004,"Alert","OK"))),"Not set")))</f>
        <v/>
      </c>
      <c r="R1004" s="22" t="str">
        <f aca="false">IF(OR($Q1004="",$Q1004="Not set"),"",MATCH($Q1004,Lists!$F$2:$F$4,0)-1)</f>
        <v/>
      </c>
      <c r="S1004" s="6"/>
      <c r="T1004" s="6"/>
      <c r="U1004" s="22" t="str">
        <f aca="false">IF(OR($Q1004="",$Q1004="OK",$Q1004="Not set",NOT(ISNUMBER($G1004))),"",ROUND($G1004*IF($Q1004="Danger",Lists!$M$15,Lists!$M$16),0))</f>
        <v/>
      </c>
      <c r="V1004" s="22" t="str">
        <f aca="false">IF($U1004="","",IF(OR($Q1004="Danger",$U1004&gt;=Lists!$M$10),"P1",IF($U1004&gt;=Lists!$M$11,"P2","P3")))</f>
        <v/>
      </c>
      <c r="W1004" s="24" t="str">
        <f aca="false">IF(OR($V1004="",$B1004=""),"",$B1004+INDEX(Lists!$N$10:$N$12,MATCH($V1004,Lists!$L$10:$L$12,0)))</f>
        <v/>
      </c>
      <c r="X1004" s="19"/>
      <c r="Y1004" s="19"/>
      <c r="Z1004" s="19"/>
      <c r="AA1004" s="21"/>
      <c r="AB1004" s="19"/>
      <c r="AC1004" s="22" t="str">
        <f aca="true">IF(OR($U1004="",$B1004=""),"",IF($AA1004&lt;&gt;"",$AA1004-$B1004,TODAY()-$B1004))</f>
        <v/>
      </c>
      <c r="AD1004" s="22" t="str">
        <f aca="true">IF($W1004="","",IF($Y1004="Closed",IF($AA1004="","Closed",IF($AA1004&lt;=$W1004,"Closed on time","Closed late")),IF(TODAY()&gt;$W1004,"Overdue","Within time")))</f>
        <v/>
      </c>
      <c r="AE1004" s="6"/>
      <c r="AF1004" s="19"/>
      <c r="AG1004" s="19"/>
      <c r="AH1004" s="19"/>
      <c r="AI1004" s="19"/>
      <c r="AJ1004" s="19"/>
    </row>
    <row r="1005" customFormat="false" ht="15" hidden="false" customHeight="false" outlineLevel="0" collapsed="false">
      <c r="A1005" s="22" t="str">
        <f aca="false">IF($C1005="","","R"&amp;TEXT(ROW()-4,"00000"))</f>
        <v/>
      </c>
      <c r="B1005" s="21"/>
      <c r="C1005" s="19"/>
      <c r="D1005" s="22" t="str">
        <f aca="false">IF($C1005="","",IFERROR(INDEX(Asset_Register!$C$5:$C$1000,MATCH($C1005,Asset_Register!$A$5:$A$1000,0)),"Not in register"))</f>
        <v/>
      </c>
      <c r="E1005" s="22" t="str">
        <f aca="false">IF($C1005="","",IFERROR(INDEX(Asset_Register!$D$5:$D$1000,MATCH($C1005,Asset_Register!$A$5:$A$1000,0)),"Not in register"))</f>
        <v/>
      </c>
      <c r="F1005" s="22" t="str">
        <f aca="false">IF($C1005="","",IFERROR(INDEX(Asset_Register!$R$5:$R$1000,MATCH($C1005,Asset_Register!$A$5:$A$1000,0)),"Not in register"))</f>
        <v/>
      </c>
      <c r="G1005" s="22" t="str">
        <f aca="false">IF($C1005="","",IFERROR(INDEX(Asset_Register!$Q$5:$Q$1000,MATCH($C1005,Asset_Register!$A$5:$A$1000,0)),"Not in register"))</f>
        <v/>
      </c>
      <c r="H1005" s="19"/>
      <c r="I1005" s="19"/>
      <c r="J1005" s="6"/>
      <c r="K1005" s="19"/>
      <c r="L1005" s="19"/>
      <c r="M1005" s="19"/>
      <c r="N1005" s="19"/>
      <c r="O1005" s="19"/>
      <c r="P1005" s="19"/>
      <c r="Q1005" s="22" t="str">
        <f aca="false">IF($C1005="","",IF($P1005&lt;&gt;"",$P1005,IF(AND(ISNUMBER($K1005),ISNUMBER($M1005),ISNUMBER($N1005)),IF($O1005="Lower is worse",IF($K1005&lt;=$N1005,"Danger",IF($K1005&lt;=$M1005,"Alert","OK")),IF($K1005&gt;=$N1005,"Danger",IF($K1005&gt;=$M1005,"Alert","OK"))),"Not set")))</f>
        <v/>
      </c>
      <c r="R1005" s="22" t="str">
        <f aca="false">IF(OR($Q1005="",$Q1005="Not set"),"",MATCH($Q1005,Lists!$F$2:$F$4,0)-1)</f>
        <v/>
      </c>
      <c r="S1005" s="6"/>
      <c r="T1005" s="6"/>
      <c r="U1005" s="22" t="str">
        <f aca="false">IF(OR($Q1005="",$Q1005="OK",$Q1005="Not set",NOT(ISNUMBER($G1005))),"",ROUND($G1005*IF($Q1005="Danger",Lists!$M$15,Lists!$M$16),0))</f>
        <v/>
      </c>
      <c r="V1005" s="22" t="str">
        <f aca="false">IF($U1005="","",IF(OR($Q1005="Danger",$U1005&gt;=Lists!$M$10),"P1",IF($U1005&gt;=Lists!$M$11,"P2","P3")))</f>
        <v/>
      </c>
      <c r="W1005" s="24" t="str">
        <f aca="false">IF(OR($V1005="",$B1005=""),"",$B1005+INDEX(Lists!$N$10:$N$12,MATCH($V1005,Lists!$L$10:$L$12,0)))</f>
        <v/>
      </c>
      <c r="X1005" s="19"/>
      <c r="Y1005" s="19"/>
      <c r="Z1005" s="19"/>
      <c r="AA1005" s="21"/>
      <c r="AB1005" s="19"/>
      <c r="AC1005" s="22" t="str">
        <f aca="true">IF(OR($U1005="",$B1005=""),"",IF($AA1005&lt;&gt;"",$AA1005-$B1005,TODAY()-$B1005))</f>
        <v/>
      </c>
      <c r="AD1005" s="22" t="str">
        <f aca="true">IF($W1005="","",IF($Y1005="Closed",IF($AA1005="","Closed",IF($AA1005&lt;=$W1005,"Closed on time","Closed late")),IF(TODAY()&gt;$W1005,"Overdue","Within time")))</f>
        <v/>
      </c>
      <c r="AE1005" s="6"/>
      <c r="AF1005" s="19"/>
      <c r="AG1005" s="19"/>
      <c r="AH1005" s="19"/>
      <c r="AI1005" s="19"/>
      <c r="AJ1005" s="19"/>
    </row>
    <row r="1006" customFormat="false" ht="15" hidden="false" customHeight="false" outlineLevel="0" collapsed="false">
      <c r="A1006" s="22" t="str">
        <f aca="false">IF($C1006="","","R"&amp;TEXT(ROW()-4,"00000"))</f>
        <v/>
      </c>
      <c r="B1006" s="21"/>
      <c r="C1006" s="19"/>
      <c r="D1006" s="22" t="str">
        <f aca="false">IF($C1006="","",IFERROR(INDEX(Asset_Register!$C$5:$C$1000,MATCH($C1006,Asset_Register!$A$5:$A$1000,0)),"Not in register"))</f>
        <v/>
      </c>
      <c r="E1006" s="22" t="str">
        <f aca="false">IF($C1006="","",IFERROR(INDEX(Asset_Register!$D$5:$D$1000,MATCH($C1006,Asset_Register!$A$5:$A$1000,0)),"Not in register"))</f>
        <v/>
      </c>
      <c r="F1006" s="22" t="str">
        <f aca="false">IF($C1006="","",IFERROR(INDEX(Asset_Register!$R$5:$R$1000,MATCH($C1006,Asset_Register!$A$5:$A$1000,0)),"Not in register"))</f>
        <v/>
      </c>
      <c r="G1006" s="22" t="str">
        <f aca="false">IF($C1006="","",IFERROR(INDEX(Asset_Register!$Q$5:$Q$1000,MATCH($C1006,Asset_Register!$A$5:$A$1000,0)),"Not in register"))</f>
        <v/>
      </c>
      <c r="H1006" s="19"/>
      <c r="I1006" s="19"/>
      <c r="J1006" s="6"/>
      <c r="K1006" s="19"/>
      <c r="L1006" s="19"/>
      <c r="M1006" s="19"/>
      <c r="N1006" s="19"/>
      <c r="O1006" s="19"/>
      <c r="P1006" s="19"/>
      <c r="Q1006" s="22" t="str">
        <f aca="false">IF($C1006="","",IF($P1006&lt;&gt;"",$P1006,IF(AND(ISNUMBER($K1006),ISNUMBER($M1006),ISNUMBER($N1006)),IF($O1006="Lower is worse",IF($K1006&lt;=$N1006,"Danger",IF($K1006&lt;=$M1006,"Alert","OK")),IF($K1006&gt;=$N1006,"Danger",IF($K1006&gt;=$M1006,"Alert","OK"))),"Not set")))</f>
        <v/>
      </c>
      <c r="R1006" s="22" t="str">
        <f aca="false">IF(OR($Q1006="",$Q1006="Not set"),"",MATCH($Q1006,Lists!$F$2:$F$4,0)-1)</f>
        <v/>
      </c>
      <c r="S1006" s="6"/>
      <c r="T1006" s="6"/>
      <c r="U1006" s="22" t="str">
        <f aca="false">IF(OR($Q1006="",$Q1006="OK",$Q1006="Not set",NOT(ISNUMBER($G1006))),"",ROUND($G1006*IF($Q1006="Danger",Lists!$M$15,Lists!$M$16),0))</f>
        <v/>
      </c>
      <c r="V1006" s="22" t="str">
        <f aca="false">IF($U1006="","",IF(OR($Q1006="Danger",$U1006&gt;=Lists!$M$10),"P1",IF($U1006&gt;=Lists!$M$11,"P2","P3")))</f>
        <v/>
      </c>
      <c r="W1006" s="24" t="str">
        <f aca="false">IF(OR($V1006="",$B1006=""),"",$B1006+INDEX(Lists!$N$10:$N$12,MATCH($V1006,Lists!$L$10:$L$12,0)))</f>
        <v/>
      </c>
      <c r="X1006" s="19"/>
      <c r="Y1006" s="19"/>
      <c r="Z1006" s="19"/>
      <c r="AA1006" s="21"/>
      <c r="AB1006" s="19"/>
      <c r="AC1006" s="22" t="str">
        <f aca="true">IF(OR($U1006="",$B1006=""),"",IF($AA1006&lt;&gt;"",$AA1006-$B1006,TODAY()-$B1006))</f>
        <v/>
      </c>
      <c r="AD1006" s="22" t="str">
        <f aca="true">IF($W1006="","",IF($Y1006="Closed",IF($AA1006="","Closed",IF($AA1006&lt;=$W1006,"Closed on time","Closed late")),IF(TODAY()&gt;$W1006,"Overdue","Within time")))</f>
        <v/>
      </c>
      <c r="AE1006" s="6"/>
      <c r="AF1006" s="19"/>
      <c r="AG1006" s="19"/>
      <c r="AH1006" s="19"/>
      <c r="AI1006" s="19"/>
      <c r="AJ1006" s="19"/>
    </row>
    <row r="1007" customFormat="false" ht="15" hidden="false" customHeight="false" outlineLevel="0" collapsed="false">
      <c r="A1007" s="22" t="str">
        <f aca="false">IF($C1007="","","R"&amp;TEXT(ROW()-4,"00000"))</f>
        <v/>
      </c>
      <c r="B1007" s="21"/>
      <c r="C1007" s="19"/>
      <c r="D1007" s="22" t="str">
        <f aca="false">IF($C1007="","",IFERROR(INDEX(Asset_Register!$C$5:$C$1000,MATCH($C1007,Asset_Register!$A$5:$A$1000,0)),"Not in register"))</f>
        <v/>
      </c>
      <c r="E1007" s="22" t="str">
        <f aca="false">IF($C1007="","",IFERROR(INDEX(Asset_Register!$D$5:$D$1000,MATCH($C1007,Asset_Register!$A$5:$A$1000,0)),"Not in register"))</f>
        <v/>
      </c>
      <c r="F1007" s="22" t="str">
        <f aca="false">IF($C1007="","",IFERROR(INDEX(Asset_Register!$R$5:$R$1000,MATCH($C1007,Asset_Register!$A$5:$A$1000,0)),"Not in register"))</f>
        <v/>
      </c>
      <c r="G1007" s="22" t="str">
        <f aca="false">IF($C1007="","",IFERROR(INDEX(Asset_Register!$Q$5:$Q$1000,MATCH($C1007,Asset_Register!$A$5:$A$1000,0)),"Not in register"))</f>
        <v/>
      </c>
      <c r="H1007" s="19"/>
      <c r="I1007" s="19"/>
      <c r="J1007" s="6"/>
      <c r="K1007" s="19"/>
      <c r="L1007" s="19"/>
      <c r="M1007" s="19"/>
      <c r="N1007" s="19"/>
      <c r="O1007" s="19"/>
      <c r="P1007" s="19"/>
      <c r="Q1007" s="22" t="str">
        <f aca="false">IF($C1007="","",IF($P1007&lt;&gt;"",$P1007,IF(AND(ISNUMBER($K1007),ISNUMBER($M1007),ISNUMBER($N1007)),IF($O1007="Lower is worse",IF($K1007&lt;=$N1007,"Danger",IF($K1007&lt;=$M1007,"Alert","OK")),IF($K1007&gt;=$N1007,"Danger",IF($K1007&gt;=$M1007,"Alert","OK"))),"Not set")))</f>
        <v/>
      </c>
      <c r="R1007" s="22" t="str">
        <f aca="false">IF(OR($Q1007="",$Q1007="Not set"),"",MATCH($Q1007,Lists!$F$2:$F$4,0)-1)</f>
        <v/>
      </c>
      <c r="S1007" s="6"/>
      <c r="T1007" s="6"/>
      <c r="U1007" s="22" t="str">
        <f aca="false">IF(OR($Q1007="",$Q1007="OK",$Q1007="Not set",NOT(ISNUMBER($G1007))),"",ROUND($G1007*IF($Q1007="Danger",Lists!$M$15,Lists!$M$16),0))</f>
        <v/>
      </c>
      <c r="V1007" s="22" t="str">
        <f aca="false">IF($U1007="","",IF(OR($Q1007="Danger",$U1007&gt;=Lists!$M$10),"P1",IF($U1007&gt;=Lists!$M$11,"P2","P3")))</f>
        <v/>
      </c>
      <c r="W1007" s="24" t="str">
        <f aca="false">IF(OR($V1007="",$B1007=""),"",$B1007+INDEX(Lists!$N$10:$N$12,MATCH($V1007,Lists!$L$10:$L$12,0)))</f>
        <v/>
      </c>
      <c r="X1007" s="19"/>
      <c r="Y1007" s="19"/>
      <c r="Z1007" s="19"/>
      <c r="AA1007" s="21"/>
      <c r="AB1007" s="19"/>
      <c r="AC1007" s="22" t="str">
        <f aca="true">IF(OR($U1007="",$B1007=""),"",IF($AA1007&lt;&gt;"",$AA1007-$B1007,TODAY()-$B1007))</f>
        <v/>
      </c>
      <c r="AD1007" s="22" t="str">
        <f aca="true">IF($W1007="","",IF($Y1007="Closed",IF($AA1007="","Closed",IF($AA1007&lt;=$W1007,"Closed on time","Closed late")),IF(TODAY()&gt;$W1007,"Overdue","Within time")))</f>
        <v/>
      </c>
      <c r="AE1007" s="6"/>
      <c r="AF1007" s="19"/>
      <c r="AG1007" s="19"/>
      <c r="AH1007" s="19"/>
      <c r="AI1007" s="19"/>
      <c r="AJ1007" s="19"/>
    </row>
    <row r="1008" customFormat="false" ht="15" hidden="false" customHeight="false" outlineLevel="0" collapsed="false">
      <c r="A1008" s="22" t="str">
        <f aca="false">IF($C1008="","","R"&amp;TEXT(ROW()-4,"00000"))</f>
        <v/>
      </c>
      <c r="B1008" s="21"/>
      <c r="C1008" s="19"/>
      <c r="D1008" s="22" t="str">
        <f aca="false">IF($C1008="","",IFERROR(INDEX(Asset_Register!$C$5:$C$1000,MATCH($C1008,Asset_Register!$A$5:$A$1000,0)),"Not in register"))</f>
        <v/>
      </c>
      <c r="E1008" s="22" t="str">
        <f aca="false">IF($C1008="","",IFERROR(INDEX(Asset_Register!$D$5:$D$1000,MATCH($C1008,Asset_Register!$A$5:$A$1000,0)),"Not in register"))</f>
        <v/>
      </c>
      <c r="F1008" s="22" t="str">
        <f aca="false">IF($C1008="","",IFERROR(INDEX(Asset_Register!$R$5:$R$1000,MATCH($C1008,Asset_Register!$A$5:$A$1000,0)),"Not in register"))</f>
        <v/>
      </c>
      <c r="G1008" s="22" t="str">
        <f aca="false">IF($C1008="","",IFERROR(INDEX(Asset_Register!$Q$5:$Q$1000,MATCH($C1008,Asset_Register!$A$5:$A$1000,0)),"Not in register"))</f>
        <v/>
      </c>
      <c r="H1008" s="19"/>
      <c r="I1008" s="19"/>
      <c r="J1008" s="6"/>
      <c r="K1008" s="19"/>
      <c r="L1008" s="19"/>
      <c r="M1008" s="19"/>
      <c r="N1008" s="19"/>
      <c r="O1008" s="19"/>
      <c r="P1008" s="19"/>
      <c r="Q1008" s="22" t="str">
        <f aca="false">IF($C1008="","",IF($P1008&lt;&gt;"",$P1008,IF(AND(ISNUMBER($K1008),ISNUMBER($M1008),ISNUMBER($N1008)),IF($O1008="Lower is worse",IF($K1008&lt;=$N1008,"Danger",IF($K1008&lt;=$M1008,"Alert","OK")),IF($K1008&gt;=$N1008,"Danger",IF($K1008&gt;=$M1008,"Alert","OK"))),"Not set")))</f>
        <v/>
      </c>
      <c r="R1008" s="22" t="str">
        <f aca="false">IF(OR($Q1008="",$Q1008="Not set"),"",MATCH($Q1008,Lists!$F$2:$F$4,0)-1)</f>
        <v/>
      </c>
      <c r="S1008" s="6"/>
      <c r="T1008" s="6"/>
      <c r="U1008" s="22" t="str">
        <f aca="false">IF(OR($Q1008="",$Q1008="OK",$Q1008="Not set",NOT(ISNUMBER($G1008))),"",ROUND($G1008*IF($Q1008="Danger",Lists!$M$15,Lists!$M$16),0))</f>
        <v/>
      </c>
      <c r="V1008" s="22" t="str">
        <f aca="false">IF($U1008="","",IF(OR($Q1008="Danger",$U1008&gt;=Lists!$M$10),"P1",IF($U1008&gt;=Lists!$M$11,"P2","P3")))</f>
        <v/>
      </c>
      <c r="W1008" s="24" t="str">
        <f aca="false">IF(OR($V1008="",$B1008=""),"",$B1008+INDEX(Lists!$N$10:$N$12,MATCH($V1008,Lists!$L$10:$L$12,0)))</f>
        <v/>
      </c>
      <c r="X1008" s="19"/>
      <c r="Y1008" s="19"/>
      <c r="Z1008" s="19"/>
      <c r="AA1008" s="21"/>
      <c r="AB1008" s="19"/>
      <c r="AC1008" s="22" t="str">
        <f aca="true">IF(OR($U1008="",$B1008=""),"",IF($AA1008&lt;&gt;"",$AA1008-$B1008,TODAY()-$B1008))</f>
        <v/>
      </c>
      <c r="AD1008" s="22" t="str">
        <f aca="true">IF($W1008="","",IF($Y1008="Closed",IF($AA1008="","Closed",IF($AA1008&lt;=$W1008,"Closed on time","Closed late")),IF(TODAY()&gt;$W1008,"Overdue","Within time")))</f>
        <v/>
      </c>
      <c r="AE1008" s="6"/>
      <c r="AF1008" s="19"/>
      <c r="AG1008" s="19"/>
      <c r="AH1008" s="19"/>
      <c r="AI1008" s="19"/>
      <c r="AJ1008" s="19"/>
    </row>
    <row r="1009" customFormat="false" ht="15" hidden="false" customHeight="false" outlineLevel="0" collapsed="false">
      <c r="A1009" s="22" t="str">
        <f aca="false">IF($C1009="","","R"&amp;TEXT(ROW()-4,"00000"))</f>
        <v/>
      </c>
      <c r="B1009" s="21"/>
      <c r="C1009" s="19"/>
      <c r="D1009" s="22" t="str">
        <f aca="false">IF($C1009="","",IFERROR(INDEX(Asset_Register!$C$5:$C$1000,MATCH($C1009,Asset_Register!$A$5:$A$1000,0)),"Not in register"))</f>
        <v/>
      </c>
      <c r="E1009" s="22" t="str">
        <f aca="false">IF($C1009="","",IFERROR(INDEX(Asset_Register!$D$5:$D$1000,MATCH($C1009,Asset_Register!$A$5:$A$1000,0)),"Not in register"))</f>
        <v/>
      </c>
      <c r="F1009" s="22" t="str">
        <f aca="false">IF($C1009="","",IFERROR(INDEX(Asset_Register!$R$5:$R$1000,MATCH($C1009,Asset_Register!$A$5:$A$1000,0)),"Not in register"))</f>
        <v/>
      </c>
      <c r="G1009" s="22" t="str">
        <f aca="false">IF($C1009="","",IFERROR(INDEX(Asset_Register!$Q$5:$Q$1000,MATCH($C1009,Asset_Register!$A$5:$A$1000,0)),"Not in register"))</f>
        <v/>
      </c>
      <c r="H1009" s="19"/>
      <c r="I1009" s="19"/>
      <c r="J1009" s="6"/>
      <c r="K1009" s="19"/>
      <c r="L1009" s="19"/>
      <c r="M1009" s="19"/>
      <c r="N1009" s="19"/>
      <c r="O1009" s="19"/>
      <c r="P1009" s="19"/>
      <c r="Q1009" s="22" t="str">
        <f aca="false">IF($C1009="","",IF($P1009&lt;&gt;"",$P1009,IF(AND(ISNUMBER($K1009),ISNUMBER($M1009),ISNUMBER($N1009)),IF($O1009="Lower is worse",IF($K1009&lt;=$N1009,"Danger",IF($K1009&lt;=$M1009,"Alert","OK")),IF($K1009&gt;=$N1009,"Danger",IF($K1009&gt;=$M1009,"Alert","OK"))),"Not set")))</f>
        <v/>
      </c>
      <c r="R1009" s="22" t="str">
        <f aca="false">IF(OR($Q1009="",$Q1009="Not set"),"",MATCH($Q1009,Lists!$F$2:$F$4,0)-1)</f>
        <v/>
      </c>
      <c r="S1009" s="6"/>
      <c r="T1009" s="6"/>
      <c r="U1009" s="22" t="str">
        <f aca="false">IF(OR($Q1009="",$Q1009="OK",$Q1009="Not set",NOT(ISNUMBER($G1009))),"",ROUND($G1009*IF($Q1009="Danger",Lists!$M$15,Lists!$M$16),0))</f>
        <v/>
      </c>
      <c r="V1009" s="22" t="str">
        <f aca="false">IF($U1009="","",IF(OR($Q1009="Danger",$U1009&gt;=Lists!$M$10),"P1",IF($U1009&gt;=Lists!$M$11,"P2","P3")))</f>
        <v/>
      </c>
      <c r="W1009" s="24" t="str">
        <f aca="false">IF(OR($V1009="",$B1009=""),"",$B1009+INDEX(Lists!$N$10:$N$12,MATCH($V1009,Lists!$L$10:$L$12,0)))</f>
        <v/>
      </c>
      <c r="X1009" s="19"/>
      <c r="Y1009" s="19"/>
      <c r="Z1009" s="19"/>
      <c r="AA1009" s="21"/>
      <c r="AB1009" s="19"/>
      <c r="AC1009" s="22" t="str">
        <f aca="true">IF(OR($U1009="",$B1009=""),"",IF($AA1009&lt;&gt;"",$AA1009-$B1009,TODAY()-$B1009))</f>
        <v/>
      </c>
      <c r="AD1009" s="22" t="str">
        <f aca="true">IF($W1009="","",IF($Y1009="Closed",IF($AA1009="","Closed",IF($AA1009&lt;=$W1009,"Closed on time","Closed late")),IF(TODAY()&gt;$W1009,"Overdue","Within time")))</f>
        <v/>
      </c>
      <c r="AE1009" s="6"/>
      <c r="AF1009" s="19"/>
      <c r="AG1009" s="19"/>
      <c r="AH1009" s="19"/>
      <c r="AI1009" s="19"/>
      <c r="AJ1009" s="19"/>
    </row>
    <row r="1010" customFormat="false" ht="15" hidden="false" customHeight="false" outlineLevel="0" collapsed="false">
      <c r="A1010" s="22" t="str">
        <f aca="false">IF($C1010="","","R"&amp;TEXT(ROW()-4,"00000"))</f>
        <v/>
      </c>
      <c r="B1010" s="21"/>
      <c r="C1010" s="19"/>
      <c r="D1010" s="22" t="str">
        <f aca="false">IF($C1010="","",IFERROR(INDEX(Asset_Register!$C$5:$C$1000,MATCH($C1010,Asset_Register!$A$5:$A$1000,0)),"Not in register"))</f>
        <v/>
      </c>
      <c r="E1010" s="22" t="str">
        <f aca="false">IF($C1010="","",IFERROR(INDEX(Asset_Register!$D$5:$D$1000,MATCH($C1010,Asset_Register!$A$5:$A$1000,0)),"Not in register"))</f>
        <v/>
      </c>
      <c r="F1010" s="22" t="str">
        <f aca="false">IF($C1010="","",IFERROR(INDEX(Asset_Register!$R$5:$R$1000,MATCH($C1010,Asset_Register!$A$5:$A$1000,0)),"Not in register"))</f>
        <v/>
      </c>
      <c r="G1010" s="22" t="str">
        <f aca="false">IF($C1010="","",IFERROR(INDEX(Asset_Register!$Q$5:$Q$1000,MATCH($C1010,Asset_Register!$A$5:$A$1000,0)),"Not in register"))</f>
        <v/>
      </c>
      <c r="H1010" s="19"/>
      <c r="I1010" s="19"/>
      <c r="J1010" s="6"/>
      <c r="K1010" s="19"/>
      <c r="L1010" s="19"/>
      <c r="M1010" s="19"/>
      <c r="N1010" s="19"/>
      <c r="O1010" s="19"/>
      <c r="P1010" s="19"/>
      <c r="Q1010" s="22" t="str">
        <f aca="false">IF($C1010="","",IF($P1010&lt;&gt;"",$P1010,IF(AND(ISNUMBER($K1010),ISNUMBER($M1010),ISNUMBER($N1010)),IF($O1010="Lower is worse",IF($K1010&lt;=$N1010,"Danger",IF($K1010&lt;=$M1010,"Alert","OK")),IF($K1010&gt;=$N1010,"Danger",IF($K1010&gt;=$M1010,"Alert","OK"))),"Not set")))</f>
        <v/>
      </c>
      <c r="R1010" s="22" t="str">
        <f aca="false">IF(OR($Q1010="",$Q1010="Not set"),"",MATCH($Q1010,Lists!$F$2:$F$4,0)-1)</f>
        <v/>
      </c>
      <c r="S1010" s="6"/>
      <c r="T1010" s="6"/>
      <c r="U1010" s="22" t="str">
        <f aca="false">IF(OR($Q1010="",$Q1010="OK",$Q1010="Not set",NOT(ISNUMBER($G1010))),"",ROUND($G1010*IF($Q1010="Danger",Lists!$M$15,Lists!$M$16),0))</f>
        <v/>
      </c>
      <c r="V1010" s="22" t="str">
        <f aca="false">IF($U1010="","",IF(OR($Q1010="Danger",$U1010&gt;=Lists!$M$10),"P1",IF($U1010&gt;=Lists!$M$11,"P2","P3")))</f>
        <v/>
      </c>
      <c r="W1010" s="24" t="str">
        <f aca="false">IF(OR($V1010="",$B1010=""),"",$B1010+INDEX(Lists!$N$10:$N$12,MATCH($V1010,Lists!$L$10:$L$12,0)))</f>
        <v/>
      </c>
      <c r="X1010" s="19"/>
      <c r="Y1010" s="19"/>
      <c r="Z1010" s="19"/>
      <c r="AA1010" s="21"/>
      <c r="AB1010" s="19"/>
      <c r="AC1010" s="22" t="str">
        <f aca="true">IF(OR($U1010="",$B1010=""),"",IF($AA1010&lt;&gt;"",$AA1010-$B1010,TODAY()-$B1010))</f>
        <v/>
      </c>
      <c r="AD1010" s="22" t="str">
        <f aca="true">IF($W1010="","",IF($Y1010="Closed",IF($AA1010="","Closed",IF($AA1010&lt;=$W1010,"Closed on time","Closed late")),IF(TODAY()&gt;$W1010,"Overdue","Within time")))</f>
        <v/>
      </c>
      <c r="AE1010" s="6"/>
      <c r="AF1010" s="19"/>
      <c r="AG1010" s="19"/>
      <c r="AH1010" s="19"/>
      <c r="AI1010" s="19"/>
      <c r="AJ1010" s="19"/>
    </row>
    <row r="1011" customFormat="false" ht="15" hidden="false" customHeight="false" outlineLevel="0" collapsed="false">
      <c r="A1011" s="22" t="str">
        <f aca="false">IF($C1011="","","R"&amp;TEXT(ROW()-4,"00000"))</f>
        <v/>
      </c>
      <c r="B1011" s="21"/>
      <c r="C1011" s="19"/>
      <c r="D1011" s="22" t="str">
        <f aca="false">IF($C1011="","",IFERROR(INDEX(Asset_Register!$C$5:$C$1000,MATCH($C1011,Asset_Register!$A$5:$A$1000,0)),"Not in register"))</f>
        <v/>
      </c>
      <c r="E1011" s="22" t="str">
        <f aca="false">IF($C1011="","",IFERROR(INDEX(Asset_Register!$D$5:$D$1000,MATCH($C1011,Asset_Register!$A$5:$A$1000,0)),"Not in register"))</f>
        <v/>
      </c>
      <c r="F1011" s="22" t="str">
        <f aca="false">IF($C1011="","",IFERROR(INDEX(Asset_Register!$R$5:$R$1000,MATCH($C1011,Asset_Register!$A$5:$A$1000,0)),"Not in register"))</f>
        <v/>
      </c>
      <c r="G1011" s="22" t="str">
        <f aca="false">IF($C1011="","",IFERROR(INDEX(Asset_Register!$Q$5:$Q$1000,MATCH($C1011,Asset_Register!$A$5:$A$1000,0)),"Not in register"))</f>
        <v/>
      </c>
      <c r="H1011" s="19"/>
      <c r="I1011" s="19"/>
      <c r="J1011" s="6"/>
      <c r="K1011" s="19"/>
      <c r="L1011" s="19"/>
      <c r="M1011" s="19"/>
      <c r="N1011" s="19"/>
      <c r="O1011" s="19"/>
      <c r="P1011" s="19"/>
      <c r="Q1011" s="22" t="str">
        <f aca="false">IF($C1011="","",IF($P1011&lt;&gt;"",$P1011,IF(AND(ISNUMBER($K1011),ISNUMBER($M1011),ISNUMBER($N1011)),IF($O1011="Lower is worse",IF($K1011&lt;=$N1011,"Danger",IF($K1011&lt;=$M1011,"Alert","OK")),IF($K1011&gt;=$N1011,"Danger",IF($K1011&gt;=$M1011,"Alert","OK"))),"Not set")))</f>
        <v/>
      </c>
      <c r="R1011" s="22" t="str">
        <f aca="false">IF(OR($Q1011="",$Q1011="Not set"),"",MATCH($Q1011,Lists!$F$2:$F$4,0)-1)</f>
        <v/>
      </c>
      <c r="S1011" s="6"/>
      <c r="T1011" s="6"/>
      <c r="U1011" s="22" t="str">
        <f aca="false">IF(OR($Q1011="",$Q1011="OK",$Q1011="Not set",NOT(ISNUMBER($G1011))),"",ROUND($G1011*IF($Q1011="Danger",Lists!$M$15,Lists!$M$16),0))</f>
        <v/>
      </c>
      <c r="V1011" s="22" t="str">
        <f aca="false">IF($U1011="","",IF(OR($Q1011="Danger",$U1011&gt;=Lists!$M$10),"P1",IF($U1011&gt;=Lists!$M$11,"P2","P3")))</f>
        <v/>
      </c>
      <c r="W1011" s="24" t="str">
        <f aca="false">IF(OR($V1011="",$B1011=""),"",$B1011+INDEX(Lists!$N$10:$N$12,MATCH($V1011,Lists!$L$10:$L$12,0)))</f>
        <v/>
      </c>
      <c r="X1011" s="19"/>
      <c r="Y1011" s="19"/>
      <c r="Z1011" s="19"/>
      <c r="AA1011" s="21"/>
      <c r="AB1011" s="19"/>
      <c r="AC1011" s="22" t="str">
        <f aca="true">IF(OR($U1011="",$B1011=""),"",IF($AA1011&lt;&gt;"",$AA1011-$B1011,TODAY()-$B1011))</f>
        <v/>
      </c>
      <c r="AD1011" s="22" t="str">
        <f aca="true">IF($W1011="","",IF($Y1011="Closed",IF($AA1011="","Closed",IF($AA1011&lt;=$W1011,"Closed on time","Closed late")),IF(TODAY()&gt;$W1011,"Overdue","Within time")))</f>
        <v/>
      </c>
      <c r="AE1011" s="6"/>
      <c r="AF1011" s="19"/>
      <c r="AG1011" s="19"/>
      <c r="AH1011" s="19"/>
      <c r="AI1011" s="19"/>
      <c r="AJ1011" s="19"/>
    </row>
    <row r="1012" customFormat="false" ht="15" hidden="false" customHeight="false" outlineLevel="0" collapsed="false">
      <c r="A1012" s="22" t="str">
        <f aca="false">IF($C1012="","","R"&amp;TEXT(ROW()-4,"00000"))</f>
        <v/>
      </c>
      <c r="B1012" s="21"/>
      <c r="C1012" s="19"/>
      <c r="D1012" s="22" t="str">
        <f aca="false">IF($C1012="","",IFERROR(INDEX(Asset_Register!$C$5:$C$1000,MATCH($C1012,Asset_Register!$A$5:$A$1000,0)),"Not in register"))</f>
        <v/>
      </c>
      <c r="E1012" s="22" t="str">
        <f aca="false">IF($C1012="","",IFERROR(INDEX(Asset_Register!$D$5:$D$1000,MATCH($C1012,Asset_Register!$A$5:$A$1000,0)),"Not in register"))</f>
        <v/>
      </c>
      <c r="F1012" s="22" t="str">
        <f aca="false">IF($C1012="","",IFERROR(INDEX(Asset_Register!$R$5:$R$1000,MATCH($C1012,Asset_Register!$A$5:$A$1000,0)),"Not in register"))</f>
        <v/>
      </c>
      <c r="G1012" s="22" t="str">
        <f aca="false">IF($C1012="","",IFERROR(INDEX(Asset_Register!$Q$5:$Q$1000,MATCH($C1012,Asset_Register!$A$5:$A$1000,0)),"Not in register"))</f>
        <v/>
      </c>
      <c r="H1012" s="19"/>
      <c r="I1012" s="19"/>
      <c r="J1012" s="6"/>
      <c r="K1012" s="19"/>
      <c r="L1012" s="19"/>
      <c r="M1012" s="19"/>
      <c r="N1012" s="19"/>
      <c r="O1012" s="19"/>
      <c r="P1012" s="19"/>
      <c r="Q1012" s="22" t="str">
        <f aca="false">IF($C1012="","",IF($P1012&lt;&gt;"",$P1012,IF(AND(ISNUMBER($K1012),ISNUMBER($M1012),ISNUMBER($N1012)),IF($O1012="Lower is worse",IF($K1012&lt;=$N1012,"Danger",IF($K1012&lt;=$M1012,"Alert","OK")),IF($K1012&gt;=$N1012,"Danger",IF($K1012&gt;=$M1012,"Alert","OK"))),"Not set")))</f>
        <v/>
      </c>
      <c r="R1012" s="22" t="str">
        <f aca="false">IF(OR($Q1012="",$Q1012="Not set"),"",MATCH($Q1012,Lists!$F$2:$F$4,0)-1)</f>
        <v/>
      </c>
      <c r="S1012" s="6"/>
      <c r="T1012" s="6"/>
      <c r="U1012" s="22" t="str">
        <f aca="false">IF(OR($Q1012="",$Q1012="OK",$Q1012="Not set",NOT(ISNUMBER($G1012))),"",ROUND($G1012*IF($Q1012="Danger",Lists!$M$15,Lists!$M$16),0))</f>
        <v/>
      </c>
      <c r="V1012" s="22" t="str">
        <f aca="false">IF($U1012="","",IF(OR($Q1012="Danger",$U1012&gt;=Lists!$M$10),"P1",IF($U1012&gt;=Lists!$M$11,"P2","P3")))</f>
        <v/>
      </c>
      <c r="W1012" s="24" t="str">
        <f aca="false">IF(OR($V1012="",$B1012=""),"",$B1012+INDEX(Lists!$N$10:$N$12,MATCH($V1012,Lists!$L$10:$L$12,0)))</f>
        <v/>
      </c>
      <c r="X1012" s="19"/>
      <c r="Y1012" s="19"/>
      <c r="Z1012" s="19"/>
      <c r="AA1012" s="21"/>
      <c r="AB1012" s="19"/>
      <c r="AC1012" s="22" t="str">
        <f aca="true">IF(OR($U1012="",$B1012=""),"",IF($AA1012&lt;&gt;"",$AA1012-$B1012,TODAY()-$B1012))</f>
        <v/>
      </c>
      <c r="AD1012" s="22" t="str">
        <f aca="true">IF($W1012="","",IF($Y1012="Closed",IF($AA1012="","Closed",IF($AA1012&lt;=$W1012,"Closed on time","Closed late")),IF(TODAY()&gt;$W1012,"Overdue","Within time")))</f>
        <v/>
      </c>
      <c r="AE1012" s="6"/>
      <c r="AF1012" s="19"/>
      <c r="AG1012" s="19"/>
      <c r="AH1012" s="19"/>
      <c r="AI1012" s="19"/>
      <c r="AJ1012" s="19"/>
    </row>
    <row r="1013" customFormat="false" ht="15" hidden="false" customHeight="false" outlineLevel="0" collapsed="false">
      <c r="A1013" s="22" t="str">
        <f aca="false">IF($C1013="","","R"&amp;TEXT(ROW()-4,"00000"))</f>
        <v/>
      </c>
      <c r="B1013" s="21"/>
      <c r="C1013" s="19"/>
      <c r="D1013" s="22" t="str">
        <f aca="false">IF($C1013="","",IFERROR(INDEX(Asset_Register!$C$5:$C$1000,MATCH($C1013,Asset_Register!$A$5:$A$1000,0)),"Not in register"))</f>
        <v/>
      </c>
      <c r="E1013" s="22" t="str">
        <f aca="false">IF($C1013="","",IFERROR(INDEX(Asset_Register!$D$5:$D$1000,MATCH($C1013,Asset_Register!$A$5:$A$1000,0)),"Not in register"))</f>
        <v/>
      </c>
      <c r="F1013" s="22" t="str">
        <f aca="false">IF($C1013="","",IFERROR(INDEX(Asset_Register!$R$5:$R$1000,MATCH($C1013,Asset_Register!$A$5:$A$1000,0)),"Not in register"))</f>
        <v/>
      </c>
      <c r="G1013" s="22" t="str">
        <f aca="false">IF($C1013="","",IFERROR(INDEX(Asset_Register!$Q$5:$Q$1000,MATCH($C1013,Asset_Register!$A$5:$A$1000,0)),"Not in register"))</f>
        <v/>
      </c>
      <c r="H1013" s="19"/>
      <c r="I1013" s="19"/>
      <c r="J1013" s="6"/>
      <c r="K1013" s="19"/>
      <c r="L1013" s="19"/>
      <c r="M1013" s="19"/>
      <c r="N1013" s="19"/>
      <c r="O1013" s="19"/>
      <c r="P1013" s="19"/>
      <c r="Q1013" s="22" t="str">
        <f aca="false">IF($C1013="","",IF($P1013&lt;&gt;"",$P1013,IF(AND(ISNUMBER($K1013),ISNUMBER($M1013),ISNUMBER($N1013)),IF($O1013="Lower is worse",IF($K1013&lt;=$N1013,"Danger",IF($K1013&lt;=$M1013,"Alert","OK")),IF($K1013&gt;=$N1013,"Danger",IF($K1013&gt;=$M1013,"Alert","OK"))),"Not set")))</f>
        <v/>
      </c>
      <c r="R1013" s="22" t="str">
        <f aca="false">IF(OR($Q1013="",$Q1013="Not set"),"",MATCH($Q1013,Lists!$F$2:$F$4,0)-1)</f>
        <v/>
      </c>
      <c r="S1013" s="6"/>
      <c r="T1013" s="6"/>
      <c r="U1013" s="22" t="str">
        <f aca="false">IF(OR($Q1013="",$Q1013="OK",$Q1013="Not set",NOT(ISNUMBER($G1013))),"",ROUND($G1013*IF($Q1013="Danger",Lists!$M$15,Lists!$M$16),0))</f>
        <v/>
      </c>
      <c r="V1013" s="22" t="str">
        <f aca="false">IF($U1013="","",IF(OR($Q1013="Danger",$U1013&gt;=Lists!$M$10),"P1",IF($U1013&gt;=Lists!$M$11,"P2","P3")))</f>
        <v/>
      </c>
      <c r="W1013" s="24" t="str">
        <f aca="false">IF(OR($V1013="",$B1013=""),"",$B1013+INDEX(Lists!$N$10:$N$12,MATCH($V1013,Lists!$L$10:$L$12,0)))</f>
        <v/>
      </c>
      <c r="X1013" s="19"/>
      <c r="Y1013" s="19"/>
      <c r="Z1013" s="19"/>
      <c r="AA1013" s="21"/>
      <c r="AB1013" s="19"/>
      <c r="AC1013" s="22" t="str">
        <f aca="true">IF(OR($U1013="",$B1013=""),"",IF($AA1013&lt;&gt;"",$AA1013-$B1013,TODAY()-$B1013))</f>
        <v/>
      </c>
      <c r="AD1013" s="22" t="str">
        <f aca="true">IF($W1013="","",IF($Y1013="Closed",IF($AA1013="","Closed",IF($AA1013&lt;=$W1013,"Closed on time","Closed late")),IF(TODAY()&gt;$W1013,"Overdue","Within time")))</f>
        <v/>
      </c>
      <c r="AE1013" s="6"/>
      <c r="AF1013" s="19"/>
      <c r="AG1013" s="19"/>
      <c r="AH1013" s="19"/>
      <c r="AI1013" s="19"/>
      <c r="AJ1013" s="19"/>
    </row>
    <row r="1014" customFormat="false" ht="15" hidden="false" customHeight="false" outlineLevel="0" collapsed="false">
      <c r="A1014" s="22" t="str">
        <f aca="false">IF($C1014="","","R"&amp;TEXT(ROW()-4,"00000"))</f>
        <v/>
      </c>
      <c r="B1014" s="21"/>
      <c r="C1014" s="19"/>
      <c r="D1014" s="22" t="str">
        <f aca="false">IF($C1014="","",IFERROR(INDEX(Asset_Register!$C$5:$C$1000,MATCH($C1014,Asset_Register!$A$5:$A$1000,0)),"Not in register"))</f>
        <v/>
      </c>
      <c r="E1014" s="22" t="str">
        <f aca="false">IF($C1014="","",IFERROR(INDEX(Asset_Register!$D$5:$D$1000,MATCH($C1014,Asset_Register!$A$5:$A$1000,0)),"Not in register"))</f>
        <v/>
      </c>
      <c r="F1014" s="22" t="str">
        <f aca="false">IF($C1014="","",IFERROR(INDEX(Asset_Register!$R$5:$R$1000,MATCH($C1014,Asset_Register!$A$5:$A$1000,0)),"Not in register"))</f>
        <v/>
      </c>
      <c r="G1014" s="22" t="str">
        <f aca="false">IF($C1014="","",IFERROR(INDEX(Asset_Register!$Q$5:$Q$1000,MATCH($C1014,Asset_Register!$A$5:$A$1000,0)),"Not in register"))</f>
        <v/>
      </c>
      <c r="H1014" s="19"/>
      <c r="I1014" s="19"/>
      <c r="J1014" s="6"/>
      <c r="K1014" s="19"/>
      <c r="L1014" s="19"/>
      <c r="M1014" s="19"/>
      <c r="N1014" s="19"/>
      <c r="O1014" s="19"/>
      <c r="P1014" s="19"/>
      <c r="Q1014" s="22" t="str">
        <f aca="false">IF($C1014="","",IF($P1014&lt;&gt;"",$P1014,IF(AND(ISNUMBER($K1014),ISNUMBER($M1014),ISNUMBER($N1014)),IF($O1014="Lower is worse",IF($K1014&lt;=$N1014,"Danger",IF($K1014&lt;=$M1014,"Alert","OK")),IF($K1014&gt;=$N1014,"Danger",IF($K1014&gt;=$M1014,"Alert","OK"))),"Not set")))</f>
        <v/>
      </c>
      <c r="R1014" s="22" t="str">
        <f aca="false">IF(OR($Q1014="",$Q1014="Not set"),"",MATCH($Q1014,Lists!$F$2:$F$4,0)-1)</f>
        <v/>
      </c>
      <c r="S1014" s="6"/>
      <c r="T1014" s="6"/>
      <c r="U1014" s="22" t="str">
        <f aca="false">IF(OR($Q1014="",$Q1014="OK",$Q1014="Not set",NOT(ISNUMBER($G1014))),"",ROUND($G1014*IF($Q1014="Danger",Lists!$M$15,Lists!$M$16),0))</f>
        <v/>
      </c>
      <c r="V1014" s="22" t="str">
        <f aca="false">IF($U1014="","",IF(OR($Q1014="Danger",$U1014&gt;=Lists!$M$10),"P1",IF($U1014&gt;=Lists!$M$11,"P2","P3")))</f>
        <v/>
      </c>
      <c r="W1014" s="24" t="str">
        <f aca="false">IF(OR($V1014="",$B1014=""),"",$B1014+INDEX(Lists!$N$10:$N$12,MATCH($V1014,Lists!$L$10:$L$12,0)))</f>
        <v/>
      </c>
      <c r="X1014" s="19"/>
      <c r="Y1014" s="19"/>
      <c r="Z1014" s="19"/>
      <c r="AA1014" s="21"/>
      <c r="AB1014" s="19"/>
      <c r="AC1014" s="22" t="str">
        <f aca="true">IF(OR($U1014="",$B1014=""),"",IF($AA1014&lt;&gt;"",$AA1014-$B1014,TODAY()-$B1014))</f>
        <v/>
      </c>
      <c r="AD1014" s="22" t="str">
        <f aca="true">IF($W1014="","",IF($Y1014="Closed",IF($AA1014="","Closed",IF($AA1014&lt;=$W1014,"Closed on time","Closed late")),IF(TODAY()&gt;$W1014,"Overdue","Within time")))</f>
        <v/>
      </c>
      <c r="AE1014" s="6"/>
      <c r="AF1014" s="19"/>
      <c r="AG1014" s="19"/>
      <c r="AH1014" s="19"/>
      <c r="AI1014" s="19"/>
      <c r="AJ1014" s="19"/>
    </row>
    <row r="1015" customFormat="false" ht="15" hidden="false" customHeight="false" outlineLevel="0" collapsed="false">
      <c r="A1015" s="22" t="str">
        <f aca="false">IF($C1015="","","R"&amp;TEXT(ROW()-4,"00000"))</f>
        <v/>
      </c>
      <c r="B1015" s="21"/>
      <c r="C1015" s="19"/>
      <c r="D1015" s="22" t="str">
        <f aca="false">IF($C1015="","",IFERROR(INDEX(Asset_Register!$C$5:$C$1000,MATCH($C1015,Asset_Register!$A$5:$A$1000,0)),"Not in register"))</f>
        <v/>
      </c>
      <c r="E1015" s="22" t="str">
        <f aca="false">IF($C1015="","",IFERROR(INDEX(Asset_Register!$D$5:$D$1000,MATCH($C1015,Asset_Register!$A$5:$A$1000,0)),"Not in register"))</f>
        <v/>
      </c>
      <c r="F1015" s="22" t="str">
        <f aca="false">IF($C1015="","",IFERROR(INDEX(Asset_Register!$R$5:$R$1000,MATCH($C1015,Asset_Register!$A$5:$A$1000,0)),"Not in register"))</f>
        <v/>
      </c>
      <c r="G1015" s="22" t="str">
        <f aca="false">IF($C1015="","",IFERROR(INDEX(Asset_Register!$Q$5:$Q$1000,MATCH($C1015,Asset_Register!$A$5:$A$1000,0)),"Not in register"))</f>
        <v/>
      </c>
      <c r="H1015" s="19"/>
      <c r="I1015" s="19"/>
      <c r="J1015" s="6"/>
      <c r="K1015" s="19"/>
      <c r="L1015" s="19"/>
      <c r="M1015" s="19"/>
      <c r="N1015" s="19"/>
      <c r="O1015" s="19"/>
      <c r="P1015" s="19"/>
      <c r="Q1015" s="22" t="str">
        <f aca="false">IF($C1015="","",IF($P1015&lt;&gt;"",$P1015,IF(AND(ISNUMBER($K1015),ISNUMBER($M1015),ISNUMBER($N1015)),IF($O1015="Lower is worse",IF($K1015&lt;=$N1015,"Danger",IF($K1015&lt;=$M1015,"Alert","OK")),IF($K1015&gt;=$N1015,"Danger",IF($K1015&gt;=$M1015,"Alert","OK"))),"Not set")))</f>
        <v/>
      </c>
      <c r="R1015" s="22" t="str">
        <f aca="false">IF(OR($Q1015="",$Q1015="Not set"),"",MATCH($Q1015,Lists!$F$2:$F$4,0)-1)</f>
        <v/>
      </c>
      <c r="S1015" s="6"/>
      <c r="T1015" s="6"/>
      <c r="U1015" s="22" t="str">
        <f aca="false">IF(OR($Q1015="",$Q1015="OK",$Q1015="Not set",NOT(ISNUMBER($G1015))),"",ROUND($G1015*IF($Q1015="Danger",Lists!$M$15,Lists!$M$16),0))</f>
        <v/>
      </c>
      <c r="V1015" s="22" t="str">
        <f aca="false">IF($U1015="","",IF(OR($Q1015="Danger",$U1015&gt;=Lists!$M$10),"P1",IF($U1015&gt;=Lists!$M$11,"P2","P3")))</f>
        <v/>
      </c>
      <c r="W1015" s="24" t="str">
        <f aca="false">IF(OR($V1015="",$B1015=""),"",$B1015+INDEX(Lists!$N$10:$N$12,MATCH($V1015,Lists!$L$10:$L$12,0)))</f>
        <v/>
      </c>
      <c r="X1015" s="19"/>
      <c r="Y1015" s="19"/>
      <c r="Z1015" s="19"/>
      <c r="AA1015" s="21"/>
      <c r="AB1015" s="19"/>
      <c r="AC1015" s="22" t="str">
        <f aca="true">IF(OR($U1015="",$B1015=""),"",IF($AA1015&lt;&gt;"",$AA1015-$B1015,TODAY()-$B1015))</f>
        <v/>
      </c>
      <c r="AD1015" s="22" t="str">
        <f aca="true">IF($W1015="","",IF($Y1015="Closed",IF($AA1015="","Closed",IF($AA1015&lt;=$W1015,"Closed on time","Closed late")),IF(TODAY()&gt;$W1015,"Overdue","Within time")))</f>
        <v/>
      </c>
      <c r="AE1015" s="6"/>
      <c r="AF1015" s="19"/>
      <c r="AG1015" s="19"/>
      <c r="AH1015" s="19"/>
      <c r="AI1015" s="19"/>
      <c r="AJ1015" s="19"/>
    </row>
    <row r="1016" customFormat="false" ht="15" hidden="false" customHeight="false" outlineLevel="0" collapsed="false">
      <c r="A1016" s="22" t="str">
        <f aca="false">IF($C1016="","","R"&amp;TEXT(ROW()-4,"00000"))</f>
        <v/>
      </c>
      <c r="B1016" s="21"/>
      <c r="C1016" s="19"/>
      <c r="D1016" s="22" t="str">
        <f aca="false">IF($C1016="","",IFERROR(INDEX(Asset_Register!$C$5:$C$1000,MATCH($C1016,Asset_Register!$A$5:$A$1000,0)),"Not in register"))</f>
        <v/>
      </c>
      <c r="E1016" s="22" t="str">
        <f aca="false">IF($C1016="","",IFERROR(INDEX(Asset_Register!$D$5:$D$1000,MATCH($C1016,Asset_Register!$A$5:$A$1000,0)),"Not in register"))</f>
        <v/>
      </c>
      <c r="F1016" s="22" t="str">
        <f aca="false">IF($C1016="","",IFERROR(INDEX(Asset_Register!$R$5:$R$1000,MATCH($C1016,Asset_Register!$A$5:$A$1000,0)),"Not in register"))</f>
        <v/>
      </c>
      <c r="G1016" s="22" t="str">
        <f aca="false">IF($C1016="","",IFERROR(INDEX(Asset_Register!$Q$5:$Q$1000,MATCH($C1016,Asset_Register!$A$5:$A$1000,0)),"Not in register"))</f>
        <v/>
      </c>
      <c r="H1016" s="19"/>
      <c r="I1016" s="19"/>
      <c r="J1016" s="6"/>
      <c r="K1016" s="19"/>
      <c r="L1016" s="19"/>
      <c r="M1016" s="19"/>
      <c r="N1016" s="19"/>
      <c r="O1016" s="19"/>
      <c r="P1016" s="19"/>
      <c r="Q1016" s="22" t="str">
        <f aca="false">IF($C1016="","",IF($P1016&lt;&gt;"",$P1016,IF(AND(ISNUMBER($K1016),ISNUMBER($M1016),ISNUMBER($N1016)),IF($O1016="Lower is worse",IF($K1016&lt;=$N1016,"Danger",IF($K1016&lt;=$M1016,"Alert","OK")),IF($K1016&gt;=$N1016,"Danger",IF($K1016&gt;=$M1016,"Alert","OK"))),"Not set")))</f>
        <v/>
      </c>
      <c r="R1016" s="22" t="str">
        <f aca="false">IF(OR($Q1016="",$Q1016="Not set"),"",MATCH($Q1016,Lists!$F$2:$F$4,0)-1)</f>
        <v/>
      </c>
      <c r="S1016" s="6"/>
      <c r="T1016" s="6"/>
      <c r="U1016" s="22" t="str">
        <f aca="false">IF(OR($Q1016="",$Q1016="OK",$Q1016="Not set",NOT(ISNUMBER($G1016))),"",ROUND($G1016*IF($Q1016="Danger",Lists!$M$15,Lists!$M$16),0))</f>
        <v/>
      </c>
      <c r="V1016" s="22" t="str">
        <f aca="false">IF($U1016="","",IF(OR($Q1016="Danger",$U1016&gt;=Lists!$M$10),"P1",IF($U1016&gt;=Lists!$M$11,"P2","P3")))</f>
        <v/>
      </c>
      <c r="W1016" s="24" t="str">
        <f aca="false">IF(OR($V1016="",$B1016=""),"",$B1016+INDEX(Lists!$N$10:$N$12,MATCH($V1016,Lists!$L$10:$L$12,0)))</f>
        <v/>
      </c>
      <c r="X1016" s="19"/>
      <c r="Y1016" s="19"/>
      <c r="Z1016" s="19"/>
      <c r="AA1016" s="21"/>
      <c r="AB1016" s="19"/>
      <c r="AC1016" s="22" t="str">
        <f aca="true">IF(OR($U1016="",$B1016=""),"",IF($AA1016&lt;&gt;"",$AA1016-$B1016,TODAY()-$B1016))</f>
        <v/>
      </c>
      <c r="AD1016" s="22" t="str">
        <f aca="true">IF($W1016="","",IF($Y1016="Closed",IF($AA1016="","Closed",IF($AA1016&lt;=$W1016,"Closed on time","Closed late")),IF(TODAY()&gt;$W1016,"Overdue","Within time")))</f>
        <v/>
      </c>
      <c r="AE1016" s="6"/>
      <c r="AF1016" s="19"/>
      <c r="AG1016" s="19"/>
      <c r="AH1016" s="19"/>
      <c r="AI1016" s="19"/>
      <c r="AJ1016" s="19"/>
    </row>
    <row r="1017" customFormat="false" ht="15" hidden="false" customHeight="false" outlineLevel="0" collapsed="false">
      <c r="A1017" s="22" t="str">
        <f aca="false">IF($C1017="","","R"&amp;TEXT(ROW()-4,"00000"))</f>
        <v/>
      </c>
      <c r="B1017" s="21"/>
      <c r="C1017" s="19"/>
      <c r="D1017" s="22" t="str">
        <f aca="false">IF($C1017="","",IFERROR(INDEX(Asset_Register!$C$5:$C$1000,MATCH($C1017,Asset_Register!$A$5:$A$1000,0)),"Not in register"))</f>
        <v/>
      </c>
      <c r="E1017" s="22" t="str">
        <f aca="false">IF($C1017="","",IFERROR(INDEX(Asset_Register!$D$5:$D$1000,MATCH($C1017,Asset_Register!$A$5:$A$1000,0)),"Not in register"))</f>
        <v/>
      </c>
      <c r="F1017" s="22" t="str">
        <f aca="false">IF($C1017="","",IFERROR(INDEX(Asset_Register!$R$5:$R$1000,MATCH($C1017,Asset_Register!$A$5:$A$1000,0)),"Not in register"))</f>
        <v/>
      </c>
      <c r="G1017" s="22" t="str">
        <f aca="false">IF($C1017="","",IFERROR(INDEX(Asset_Register!$Q$5:$Q$1000,MATCH($C1017,Asset_Register!$A$5:$A$1000,0)),"Not in register"))</f>
        <v/>
      </c>
      <c r="H1017" s="19"/>
      <c r="I1017" s="19"/>
      <c r="J1017" s="6"/>
      <c r="K1017" s="19"/>
      <c r="L1017" s="19"/>
      <c r="M1017" s="19"/>
      <c r="N1017" s="19"/>
      <c r="O1017" s="19"/>
      <c r="P1017" s="19"/>
      <c r="Q1017" s="22" t="str">
        <f aca="false">IF($C1017="","",IF($P1017&lt;&gt;"",$P1017,IF(AND(ISNUMBER($K1017),ISNUMBER($M1017),ISNUMBER($N1017)),IF($O1017="Lower is worse",IF($K1017&lt;=$N1017,"Danger",IF($K1017&lt;=$M1017,"Alert","OK")),IF($K1017&gt;=$N1017,"Danger",IF($K1017&gt;=$M1017,"Alert","OK"))),"Not set")))</f>
        <v/>
      </c>
      <c r="R1017" s="22" t="str">
        <f aca="false">IF(OR($Q1017="",$Q1017="Not set"),"",MATCH($Q1017,Lists!$F$2:$F$4,0)-1)</f>
        <v/>
      </c>
      <c r="S1017" s="6"/>
      <c r="T1017" s="6"/>
      <c r="U1017" s="22" t="str">
        <f aca="false">IF(OR($Q1017="",$Q1017="OK",$Q1017="Not set",NOT(ISNUMBER($G1017))),"",ROUND($G1017*IF($Q1017="Danger",Lists!$M$15,Lists!$M$16),0))</f>
        <v/>
      </c>
      <c r="V1017" s="22" t="str">
        <f aca="false">IF($U1017="","",IF(OR($Q1017="Danger",$U1017&gt;=Lists!$M$10),"P1",IF($U1017&gt;=Lists!$M$11,"P2","P3")))</f>
        <v/>
      </c>
      <c r="W1017" s="24" t="str">
        <f aca="false">IF(OR($V1017="",$B1017=""),"",$B1017+INDEX(Lists!$N$10:$N$12,MATCH($V1017,Lists!$L$10:$L$12,0)))</f>
        <v/>
      </c>
      <c r="X1017" s="19"/>
      <c r="Y1017" s="19"/>
      <c r="Z1017" s="19"/>
      <c r="AA1017" s="21"/>
      <c r="AB1017" s="19"/>
      <c r="AC1017" s="22" t="str">
        <f aca="true">IF(OR($U1017="",$B1017=""),"",IF($AA1017&lt;&gt;"",$AA1017-$B1017,TODAY()-$B1017))</f>
        <v/>
      </c>
      <c r="AD1017" s="22" t="str">
        <f aca="true">IF($W1017="","",IF($Y1017="Closed",IF($AA1017="","Closed",IF($AA1017&lt;=$W1017,"Closed on time","Closed late")),IF(TODAY()&gt;$W1017,"Overdue","Within time")))</f>
        <v/>
      </c>
      <c r="AE1017" s="6"/>
      <c r="AF1017" s="19"/>
      <c r="AG1017" s="19"/>
      <c r="AH1017" s="19"/>
      <c r="AI1017" s="19"/>
      <c r="AJ1017" s="19"/>
    </row>
    <row r="1018" customFormat="false" ht="15" hidden="false" customHeight="false" outlineLevel="0" collapsed="false">
      <c r="A1018" s="22" t="str">
        <f aca="false">IF($C1018="","","R"&amp;TEXT(ROW()-4,"00000"))</f>
        <v/>
      </c>
      <c r="B1018" s="21"/>
      <c r="C1018" s="19"/>
      <c r="D1018" s="22" t="str">
        <f aca="false">IF($C1018="","",IFERROR(INDEX(Asset_Register!$C$5:$C$1000,MATCH($C1018,Asset_Register!$A$5:$A$1000,0)),"Not in register"))</f>
        <v/>
      </c>
      <c r="E1018" s="22" t="str">
        <f aca="false">IF($C1018="","",IFERROR(INDEX(Asset_Register!$D$5:$D$1000,MATCH($C1018,Asset_Register!$A$5:$A$1000,0)),"Not in register"))</f>
        <v/>
      </c>
      <c r="F1018" s="22" t="str">
        <f aca="false">IF($C1018="","",IFERROR(INDEX(Asset_Register!$R$5:$R$1000,MATCH($C1018,Asset_Register!$A$5:$A$1000,0)),"Not in register"))</f>
        <v/>
      </c>
      <c r="G1018" s="22" t="str">
        <f aca="false">IF($C1018="","",IFERROR(INDEX(Asset_Register!$Q$5:$Q$1000,MATCH($C1018,Asset_Register!$A$5:$A$1000,0)),"Not in register"))</f>
        <v/>
      </c>
      <c r="H1018" s="19"/>
      <c r="I1018" s="19"/>
      <c r="J1018" s="6"/>
      <c r="K1018" s="19"/>
      <c r="L1018" s="19"/>
      <c r="M1018" s="19"/>
      <c r="N1018" s="19"/>
      <c r="O1018" s="19"/>
      <c r="P1018" s="19"/>
      <c r="Q1018" s="22" t="str">
        <f aca="false">IF($C1018="","",IF($P1018&lt;&gt;"",$P1018,IF(AND(ISNUMBER($K1018),ISNUMBER($M1018),ISNUMBER($N1018)),IF($O1018="Lower is worse",IF($K1018&lt;=$N1018,"Danger",IF($K1018&lt;=$M1018,"Alert","OK")),IF($K1018&gt;=$N1018,"Danger",IF($K1018&gt;=$M1018,"Alert","OK"))),"Not set")))</f>
        <v/>
      </c>
      <c r="R1018" s="22" t="str">
        <f aca="false">IF(OR($Q1018="",$Q1018="Not set"),"",MATCH($Q1018,Lists!$F$2:$F$4,0)-1)</f>
        <v/>
      </c>
      <c r="S1018" s="6"/>
      <c r="T1018" s="6"/>
      <c r="U1018" s="22" t="str">
        <f aca="false">IF(OR($Q1018="",$Q1018="OK",$Q1018="Not set",NOT(ISNUMBER($G1018))),"",ROUND($G1018*IF($Q1018="Danger",Lists!$M$15,Lists!$M$16),0))</f>
        <v/>
      </c>
      <c r="V1018" s="22" t="str">
        <f aca="false">IF($U1018="","",IF(OR($Q1018="Danger",$U1018&gt;=Lists!$M$10),"P1",IF($U1018&gt;=Lists!$M$11,"P2","P3")))</f>
        <v/>
      </c>
      <c r="W1018" s="24" t="str">
        <f aca="false">IF(OR($V1018="",$B1018=""),"",$B1018+INDEX(Lists!$N$10:$N$12,MATCH($V1018,Lists!$L$10:$L$12,0)))</f>
        <v/>
      </c>
      <c r="X1018" s="19"/>
      <c r="Y1018" s="19"/>
      <c r="Z1018" s="19"/>
      <c r="AA1018" s="21"/>
      <c r="AB1018" s="19"/>
      <c r="AC1018" s="22" t="str">
        <f aca="true">IF(OR($U1018="",$B1018=""),"",IF($AA1018&lt;&gt;"",$AA1018-$B1018,TODAY()-$B1018))</f>
        <v/>
      </c>
      <c r="AD1018" s="22" t="str">
        <f aca="true">IF($W1018="","",IF($Y1018="Closed",IF($AA1018="","Closed",IF($AA1018&lt;=$W1018,"Closed on time","Closed late")),IF(TODAY()&gt;$W1018,"Overdue","Within time")))</f>
        <v/>
      </c>
      <c r="AE1018" s="6"/>
      <c r="AF1018" s="19"/>
      <c r="AG1018" s="19"/>
      <c r="AH1018" s="19"/>
      <c r="AI1018" s="19"/>
      <c r="AJ1018" s="19"/>
    </row>
    <row r="1019" customFormat="false" ht="15" hidden="false" customHeight="false" outlineLevel="0" collapsed="false">
      <c r="A1019" s="22" t="str">
        <f aca="false">IF($C1019="","","R"&amp;TEXT(ROW()-4,"00000"))</f>
        <v/>
      </c>
      <c r="B1019" s="21"/>
      <c r="C1019" s="19"/>
      <c r="D1019" s="22" t="str">
        <f aca="false">IF($C1019="","",IFERROR(INDEX(Asset_Register!$C$5:$C$1000,MATCH($C1019,Asset_Register!$A$5:$A$1000,0)),"Not in register"))</f>
        <v/>
      </c>
      <c r="E1019" s="22" t="str">
        <f aca="false">IF($C1019="","",IFERROR(INDEX(Asset_Register!$D$5:$D$1000,MATCH($C1019,Asset_Register!$A$5:$A$1000,0)),"Not in register"))</f>
        <v/>
      </c>
      <c r="F1019" s="22" t="str">
        <f aca="false">IF($C1019="","",IFERROR(INDEX(Asset_Register!$R$5:$R$1000,MATCH($C1019,Asset_Register!$A$5:$A$1000,0)),"Not in register"))</f>
        <v/>
      </c>
      <c r="G1019" s="22" t="str">
        <f aca="false">IF($C1019="","",IFERROR(INDEX(Asset_Register!$Q$5:$Q$1000,MATCH($C1019,Asset_Register!$A$5:$A$1000,0)),"Not in register"))</f>
        <v/>
      </c>
      <c r="H1019" s="19"/>
      <c r="I1019" s="19"/>
      <c r="J1019" s="6"/>
      <c r="K1019" s="19"/>
      <c r="L1019" s="19"/>
      <c r="M1019" s="19"/>
      <c r="N1019" s="19"/>
      <c r="O1019" s="19"/>
      <c r="P1019" s="19"/>
      <c r="Q1019" s="22" t="str">
        <f aca="false">IF($C1019="","",IF($P1019&lt;&gt;"",$P1019,IF(AND(ISNUMBER($K1019),ISNUMBER($M1019),ISNUMBER($N1019)),IF($O1019="Lower is worse",IF($K1019&lt;=$N1019,"Danger",IF($K1019&lt;=$M1019,"Alert","OK")),IF($K1019&gt;=$N1019,"Danger",IF($K1019&gt;=$M1019,"Alert","OK"))),"Not set")))</f>
        <v/>
      </c>
      <c r="R1019" s="22" t="str">
        <f aca="false">IF(OR($Q1019="",$Q1019="Not set"),"",MATCH($Q1019,Lists!$F$2:$F$4,0)-1)</f>
        <v/>
      </c>
      <c r="S1019" s="6"/>
      <c r="T1019" s="6"/>
      <c r="U1019" s="22" t="str">
        <f aca="false">IF(OR($Q1019="",$Q1019="OK",$Q1019="Not set",NOT(ISNUMBER($G1019))),"",ROUND($G1019*IF($Q1019="Danger",Lists!$M$15,Lists!$M$16),0))</f>
        <v/>
      </c>
      <c r="V1019" s="22" t="str">
        <f aca="false">IF($U1019="","",IF(OR($Q1019="Danger",$U1019&gt;=Lists!$M$10),"P1",IF($U1019&gt;=Lists!$M$11,"P2","P3")))</f>
        <v/>
      </c>
      <c r="W1019" s="24" t="str">
        <f aca="false">IF(OR($V1019="",$B1019=""),"",$B1019+INDEX(Lists!$N$10:$N$12,MATCH($V1019,Lists!$L$10:$L$12,0)))</f>
        <v/>
      </c>
      <c r="X1019" s="19"/>
      <c r="Y1019" s="19"/>
      <c r="Z1019" s="19"/>
      <c r="AA1019" s="21"/>
      <c r="AB1019" s="19"/>
      <c r="AC1019" s="22" t="str">
        <f aca="true">IF(OR($U1019="",$B1019=""),"",IF($AA1019&lt;&gt;"",$AA1019-$B1019,TODAY()-$B1019))</f>
        <v/>
      </c>
      <c r="AD1019" s="22" t="str">
        <f aca="true">IF($W1019="","",IF($Y1019="Closed",IF($AA1019="","Closed",IF($AA1019&lt;=$W1019,"Closed on time","Closed late")),IF(TODAY()&gt;$W1019,"Overdue","Within time")))</f>
        <v/>
      </c>
      <c r="AE1019" s="6"/>
      <c r="AF1019" s="19"/>
      <c r="AG1019" s="19"/>
      <c r="AH1019" s="19"/>
      <c r="AI1019" s="19"/>
      <c r="AJ1019" s="19"/>
    </row>
    <row r="1020" customFormat="false" ht="15" hidden="false" customHeight="false" outlineLevel="0" collapsed="false">
      <c r="A1020" s="22" t="str">
        <f aca="false">IF($C1020="","","R"&amp;TEXT(ROW()-4,"00000"))</f>
        <v/>
      </c>
      <c r="B1020" s="21"/>
      <c r="C1020" s="19"/>
      <c r="D1020" s="22" t="str">
        <f aca="false">IF($C1020="","",IFERROR(INDEX(Asset_Register!$C$5:$C$1000,MATCH($C1020,Asset_Register!$A$5:$A$1000,0)),"Not in register"))</f>
        <v/>
      </c>
      <c r="E1020" s="22" t="str">
        <f aca="false">IF($C1020="","",IFERROR(INDEX(Asset_Register!$D$5:$D$1000,MATCH($C1020,Asset_Register!$A$5:$A$1000,0)),"Not in register"))</f>
        <v/>
      </c>
      <c r="F1020" s="22" t="str">
        <f aca="false">IF($C1020="","",IFERROR(INDEX(Asset_Register!$R$5:$R$1000,MATCH($C1020,Asset_Register!$A$5:$A$1000,0)),"Not in register"))</f>
        <v/>
      </c>
      <c r="G1020" s="22" t="str">
        <f aca="false">IF($C1020="","",IFERROR(INDEX(Asset_Register!$Q$5:$Q$1000,MATCH($C1020,Asset_Register!$A$5:$A$1000,0)),"Not in register"))</f>
        <v/>
      </c>
      <c r="H1020" s="19"/>
      <c r="I1020" s="19"/>
      <c r="J1020" s="6"/>
      <c r="K1020" s="19"/>
      <c r="L1020" s="19"/>
      <c r="M1020" s="19"/>
      <c r="N1020" s="19"/>
      <c r="O1020" s="19"/>
      <c r="P1020" s="19"/>
      <c r="Q1020" s="22" t="str">
        <f aca="false">IF($C1020="","",IF($P1020&lt;&gt;"",$P1020,IF(AND(ISNUMBER($K1020),ISNUMBER($M1020),ISNUMBER($N1020)),IF($O1020="Lower is worse",IF($K1020&lt;=$N1020,"Danger",IF($K1020&lt;=$M1020,"Alert","OK")),IF($K1020&gt;=$N1020,"Danger",IF($K1020&gt;=$M1020,"Alert","OK"))),"Not set")))</f>
        <v/>
      </c>
      <c r="R1020" s="22" t="str">
        <f aca="false">IF(OR($Q1020="",$Q1020="Not set"),"",MATCH($Q1020,Lists!$F$2:$F$4,0)-1)</f>
        <v/>
      </c>
      <c r="S1020" s="6"/>
      <c r="T1020" s="6"/>
      <c r="U1020" s="22" t="str">
        <f aca="false">IF(OR($Q1020="",$Q1020="OK",$Q1020="Not set",NOT(ISNUMBER($G1020))),"",ROUND($G1020*IF($Q1020="Danger",Lists!$M$15,Lists!$M$16),0))</f>
        <v/>
      </c>
      <c r="V1020" s="22" t="str">
        <f aca="false">IF($U1020="","",IF(OR($Q1020="Danger",$U1020&gt;=Lists!$M$10),"P1",IF($U1020&gt;=Lists!$M$11,"P2","P3")))</f>
        <v/>
      </c>
      <c r="W1020" s="24" t="str">
        <f aca="false">IF(OR($V1020="",$B1020=""),"",$B1020+INDEX(Lists!$N$10:$N$12,MATCH($V1020,Lists!$L$10:$L$12,0)))</f>
        <v/>
      </c>
      <c r="X1020" s="19"/>
      <c r="Y1020" s="19"/>
      <c r="Z1020" s="19"/>
      <c r="AA1020" s="21"/>
      <c r="AB1020" s="19"/>
      <c r="AC1020" s="22" t="str">
        <f aca="true">IF(OR($U1020="",$B1020=""),"",IF($AA1020&lt;&gt;"",$AA1020-$B1020,TODAY()-$B1020))</f>
        <v/>
      </c>
      <c r="AD1020" s="22" t="str">
        <f aca="true">IF($W1020="","",IF($Y1020="Closed",IF($AA1020="","Closed",IF($AA1020&lt;=$W1020,"Closed on time","Closed late")),IF(TODAY()&gt;$W1020,"Overdue","Within time")))</f>
        <v/>
      </c>
      <c r="AE1020" s="6"/>
      <c r="AF1020" s="19"/>
      <c r="AG1020" s="19"/>
      <c r="AH1020" s="19"/>
      <c r="AI1020" s="19"/>
      <c r="AJ1020" s="19"/>
    </row>
    <row r="1021" customFormat="false" ht="15" hidden="false" customHeight="false" outlineLevel="0" collapsed="false">
      <c r="A1021" s="22" t="str">
        <f aca="false">IF($C1021="","","R"&amp;TEXT(ROW()-4,"00000"))</f>
        <v/>
      </c>
      <c r="B1021" s="21"/>
      <c r="C1021" s="19"/>
      <c r="D1021" s="22" t="str">
        <f aca="false">IF($C1021="","",IFERROR(INDEX(Asset_Register!$C$5:$C$1000,MATCH($C1021,Asset_Register!$A$5:$A$1000,0)),"Not in register"))</f>
        <v/>
      </c>
      <c r="E1021" s="22" t="str">
        <f aca="false">IF($C1021="","",IFERROR(INDEX(Asset_Register!$D$5:$D$1000,MATCH($C1021,Asset_Register!$A$5:$A$1000,0)),"Not in register"))</f>
        <v/>
      </c>
      <c r="F1021" s="22" t="str">
        <f aca="false">IF($C1021="","",IFERROR(INDEX(Asset_Register!$R$5:$R$1000,MATCH($C1021,Asset_Register!$A$5:$A$1000,0)),"Not in register"))</f>
        <v/>
      </c>
      <c r="G1021" s="22" t="str">
        <f aca="false">IF($C1021="","",IFERROR(INDEX(Asset_Register!$Q$5:$Q$1000,MATCH($C1021,Asset_Register!$A$5:$A$1000,0)),"Not in register"))</f>
        <v/>
      </c>
      <c r="H1021" s="19"/>
      <c r="I1021" s="19"/>
      <c r="J1021" s="6"/>
      <c r="K1021" s="19"/>
      <c r="L1021" s="19"/>
      <c r="M1021" s="19"/>
      <c r="N1021" s="19"/>
      <c r="O1021" s="19"/>
      <c r="P1021" s="19"/>
      <c r="Q1021" s="22" t="str">
        <f aca="false">IF($C1021="","",IF($P1021&lt;&gt;"",$P1021,IF(AND(ISNUMBER($K1021),ISNUMBER($M1021),ISNUMBER($N1021)),IF($O1021="Lower is worse",IF($K1021&lt;=$N1021,"Danger",IF($K1021&lt;=$M1021,"Alert","OK")),IF($K1021&gt;=$N1021,"Danger",IF($K1021&gt;=$M1021,"Alert","OK"))),"Not set")))</f>
        <v/>
      </c>
      <c r="R1021" s="22" t="str">
        <f aca="false">IF(OR($Q1021="",$Q1021="Not set"),"",MATCH($Q1021,Lists!$F$2:$F$4,0)-1)</f>
        <v/>
      </c>
      <c r="S1021" s="6"/>
      <c r="T1021" s="6"/>
      <c r="U1021" s="22" t="str">
        <f aca="false">IF(OR($Q1021="",$Q1021="OK",$Q1021="Not set",NOT(ISNUMBER($G1021))),"",ROUND($G1021*IF($Q1021="Danger",Lists!$M$15,Lists!$M$16),0))</f>
        <v/>
      </c>
      <c r="V1021" s="22" t="str">
        <f aca="false">IF($U1021="","",IF(OR($Q1021="Danger",$U1021&gt;=Lists!$M$10),"P1",IF($U1021&gt;=Lists!$M$11,"P2","P3")))</f>
        <v/>
      </c>
      <c r="W1021" s="24" t="str">
        <f aca="false">IF(OR($V1021="",$B1021=""),"",$B1021+INDEX(Lists!$N$10:$N$12,MATCH($V1021,Lists!$L$10:$L$12,0)))</f>
        <v/>
      </c>
      <c r="X1021" s="19"/>
      <c r="Y1021" s="19"/>
      <c r="Z1021" s="19"/>
      <c r="AA1021" s="21"/>
      <c r="AB1021" s="19"/>
      <c r="AC1021" s="22" t="str">
        <f aca="true">IF(OR($U1021="",$B1021=""),"",IF($AA1021&lt;&gt;"",$AA1021-$B1021,TODAY()-$B1021))</f>
        <v/>
      </c>
      <c r="AD1021" s="22" t="str">
        <f aca="true">IF($W1021="","",IF($Y1021="Closed",IF($AA1021="","Closed",IF($AA1021&lt;=$W1021,"Closed on time","Closed late")),IF(TODAY()&gt;$W1021,"Overdue","Within time")))</f>
        <v/>
      </c>
      <c r="AE1021" s="6"/>
      <c r="AF1021" s="19"/>
      <c r="AG1021" s="19"/>
      <c r="AH1021" s="19"/>
      <c r="AI1021" s="19"/>
      <c r="AJ1021" s="19"/>
    </row>
    <row r="1022" customFormat="false" ht="15" hidden="false" customHeight="false" outlineLevel="0" collapsed="false">
      <c r="A1022" s="22" t="str">
        <f aca="false">IF($C1022="","","R"&amp;TEXT(ROW()-4,"00000"))</f>
        <v/>
      </c>
      <c r="B1022" s="21"/>
      <c r="C1022" s="19"/>
      <c r="D1022" s="22" t="str">
        <f aca="false">IF($C1022="","",IFERROR(INDEX(Asset_Register!$C$5:$C$1000,MATCH($C1022,Asset_Register!$A$5:$A$1000,0)),"Not in register"))</f>
        <v/>
      </c>
      <c r="E1022" s="22" t="str">
        <f aca="false">IF($C1022="","",IFERROR(INDEX(Asset_Register!$D$5:$D$1000,MATCH($C1022,Asset_Register!$A$5:$A$1000,0)),"Not in register"))</f>
        <v/>
      </c>
      <c r="F1022" s="22" t="str">
        <f aca="false">IF($C1022="","",IFERROR(INDEX(Asset_Register!$R$5:$R$1000,MATCH($C1022,Asset_Register!$A$5:$A$1000,0)),"Not in register"))</f>
        <v/>
      </c>
      <c r="G1022" s="22" t="str">
        <f aca="false">IF($C1022="","",IFERROR(INDEX(Asset_Register!$Q$5:$Q$1000,MATCH($C1022,Asset_Register!$A$5:$A$1000,0)),"Not in register"))</f>
        <v/>
      </c>
      <c r="H1022" s="19"/>
      <c r="I1022" s="19"/>
      <c r="J1022" s="6"/>
      <c r="K1022" s="19"/>
      <c r="L1022" s="19"/>
      <c r="M1022" s="19"/>
      <c r="N1022" s="19"/>
      <c r="O1022" s="19"/>
      <c r="P1022" s="19"/>
      <c r="Q1022" s="22" t="str">
        <f aca="false">IF($C1022="","",IF($P1022&lt;&gt;"",$P1022,IF(AND(ISNUMBER($K1022),ISNUMBER($M1022),ISNUMBER($N1022)),IF($O1022="Lower is worse",IF($K1022&lt;=$N1022,"Danger",IF($K1022&lt;=$M1022,"Alert","OK")),IF($K1022&gt;=$N1022,"Danger",IF($K1022&gt;=$M1022,"Alert","OK"))),"Not set")))</f>
        <v/>
      </c>
      <c r="R1022" s="22" t="str">
        <f aca="false">IF(OR($Q1022="",$Q1022="Not set"),"",MATCH($Q1022,Lists!$F$2:$F$4,0)-1)</f>
        <v/>
      </c>
      <c r="S1022" s="6"/>
      <c r="T1022" s="6"/>
      <c r="U1022" s="22" t="str">
        <f aca="false">IF(OR($Q1022="",$Q1022="OK",$Q1022="Not set",NOT(ISNUMBER($G1022))),"",ROUND($G1022*IF($Q1022="Danger",Lists!$M$15,Lists!$M$16),0))</f>
        <v/>
      </c>
      <c r="V1022" s="22" t="str">
        <f aca="false">IF($U1022="","",IF(OR($Q1022="Danger",$U1022&gt;=Lists!$M$10),"P1",IF($U1022&gt;=Lists!$M$11,"P2","P3")))</f>
        <v/>
      </c>
      <c r="W1022" s="24" t="str">
        <f aca="false">IF(OR($V1022="",$B1022=""),"",$B1022+INDEX(Lists!$N$10:$N$12,MATCH($V1022,Lists!$L$10:$L$12,0)))</f>
        <v/>
      </c>
      <c r="X1022" s="19"/>
      <c r="Y1022" s="19"/>
      <c r="Z1022" s="19"/>
      <c r="AA1022" s="21"/>
      <c r="AB1022" s="19"/>
      <c r="AC1022" s="22" t="str">
        <f aca="true">IF(OR($U1022="",$B1022=""),"",IF($AA1022&lt;&gt;"",$AA1022-$B1022,TODAY()-$B1022))</f>
        <v/>
      </c>
      <c r="AD1022" s="22" t="str">
        <f aca="true">IF($W1022="","",IF($Y1022="Closed",IF($AA1022="","Closed",IF($AA1022&lt;=$W1022,"Closed on time","Closed late")),IF(TODAY()&gt;$W1022,"Overdue","Within time")))</f>
        <v/>
      </c>
      <c r="AE1022" s="6"/>
      <c r="AF1022" s="19"/>
      <c r="AG1022" s="19"/>
      <c r="AH1022" s="19"/>
      <c r="AI1022" s="19"/>
      <c r="AJ1022" s="19"/>
    </row>
    <row r="1023" customFormat="false" ht="15" hidden="false" customHeight="false" outlineLevel="0" collapsed="false">
      <c r="A1023" s="22" t="str">
        <f aca="false">IF($C1023="","","R"&amp;TEXT(ROW()-4,"00000"))</f>
        <v/>
      </c>
      <c r="B1023" s="21"/>
      <c r="C1023" s="19"/>
      <c r="D1023" s="22" t="str">
        <f aca="false">IF($C1023="","",IFERROR(INDEX(Asset_Register!$C$5:$C$1000,MATCH($C1023,Asset_Register!$A$5:$A$1000,0)),"Not in register"))</f>
        <v/>
      </c>
      <c r="E1023" s="22" t="str">
        <f aca="false">IF($C1023="","",IFERROR(INDEX(Asset_Register!$D$5:$D$1000,MATCH($C1023,Asset_Register!$A$5:$A$1000,0)),"Not in register"))</f>
        <v/>
      </c>
      <c r="F1023" s="22" t="str">
        <f aca="false">IF($C1023="","",IFERROR(INDEX(Asset_Register!$R$5:$R$1000,MATCH($C1023,Asset_Register!$A$5:$A$1000,0)),"Not in register"))</f>
        <v/>
      </c>
      <c r="G1023" s="22" t="str">
        <f aca="false">IF($C1023="","",IFERROR(INDEX(Asset_Register!$Q$5:$Q$1000,MATCH($C1023,Asset_Register!$A$5:$A$1000,0)),"Not in register"))</f>
        <v/>
      </c>
      <c r="H1023" s="19"/>
      <c r="I1023" s="19"/>
      <c r="J1023" s="6"/>
      <c r="K1023" s="19"/>
      <c r="L1023" s="19"/>
      <c r="M1023" s="19"/>
      <c r="N1023" s="19"/>
      <c r="O1023" s="19"/>
      <c r="P1023" s="19"/>
      <c r="Q1023" s="22" t="str">
        <f aca="false">IF($C1023="","",IF($P1023&lt;&gt;"",$P1023,IF(AND(ISNUMBER($K1023),ISNUMBER($M1023),ISNUMBER($N1023)),IF($O1023="Lower is worse",IF($K1023&lt;=$N1023,"Danger",IF($K1023&lt;=$M1023,"Alert","OK")),IF($K1023&gt;=$N1023,"Danger",IF($K1023&gt;=$M1023,"Alert","OK"))),"Not set")))</f>
        <v/>
      </c>
      <c r="R1023" s="22" t="str">
        <f aca="false">IF(OR($Q1023="",$Q1023="Not set"),"",MATCH($Q1023,Lists!$F$2:$F$4,0)-1)</f>
        <v/>
      </c>
      <c r="S1023" s="6"/>
      <c r="T1023" s="6"/>
      <c r="U1023" s="22" t="str">
        <f aca="false">IF(OR($Q1023="",$Q1023="OK",$Q1023="Not set",NOT(ISNUMBER($G1023))),"",ROUND($G1023*IF($Q1023="Danger",Lists!$M$15,Lists!$M$16),0))</f>
        <v/>
      </c>
      <c r="V1023" s="22" t="str">
        <f aca="false">IF($U1023="","",IF(OR($Q1023="Danger",$U1023&gt;=Lists!$M$10),"P1",IF($U1023&gt;=Lists!$M$11,"P2","P3")))</f>
        <v/>
      </c>
      <c r="W1023" s="24" t="str">
        <f aca="false">IF(OR($V1023="",$B1023=""),"",$B1023+INDEX(Lists!$N$10:$N$12,MATCH($V1023,Lists!$L$10:$L$12,0)))</f>
        <v/>
      </c>
      <c r="X1023" s="19"/>
      <c r="Y1023" s="19"/>
      <c r="Z1023" s="19"/>
      <c r="AA1023" s="21"/>
      <c r="AB1023" s="19"/>
      <c r="AC1023" s="22" t="str">
        <f aca="true">IF(OR($U1023="",$B1023=""),"",IF($AA1023&lt;&gt;"",$AA1023-$B1023,TODAY()-$B1023))</f>
        <v/>
      </c>
      <c r="AD1023" s="22" t="str">
        <f aca="true">IF($W1023="","",IF($Y1023="Closed",IF($AA1023="","Closed",IF($AA1023&lt;=$W1023,"Closed on time","Closed late")),IF(TODAY()&gt;$W1023,"Overdue","Within time")))</f>
        <v/>
      </c>
      <c r="AE1023" s="6"/>
      <c r="AF1023" s="19"/>
      <c r="AG1023" s="19"/>
      <c r="AH1023" s="19"/>
      <c r="AI1023" s="19"/>
      <c r="AJ1023" s="19"/>
    </row>
    <row r="1024" customFormat="false" ht="15" hidden="false" customHeight="false" outlineLevel="0" collapsed="false">
      <c r="A1024" s="22" t="str">
        <f aca="false">IF($C1024="","","R"&amp;TEXT(ROW()-4,"00000"))</f>
        <v/>
      </c>
      <c r="B1024" s="21"/>
      <c r="C1024" s="19"/>
      <c r="D1024" s="22" t="str">
        <f aca="false">IF($C1024="","",IFERROR(INDEX(Asset_Register!$C$5:$C$1000,MATCH($C1024,Asset_Register!$A$5:$A$1000,0)),"Not in register"))</f>
        <v/>
      </c>
      <c r="E1024" s="22" t="str">
        <f aca="false">IF($C1024="","",IFERROR(INDEX(Asset_Register!$D$5:$D$1000,MATCH($C1024,Asset_Register!$A$5:$A$1000,0)),"Not in register"))</f>
        <v/>
      </c>
      <c r="F1024" s="22" t="str">
        <f aca="false">IF($C1024="","",IFERROR(INDEX(Asset_Register!$R$5:$R$1000,MATCH($C1024,Asset_Register!$A$5:$A$1000,0)),"Not in register"))</f>
        <v/>
      </c>
      <c r="G1024" s="22" t="str">
        <f aca="false">IF($C1024="","",IFERROR(INDEX(Asset_Register!$Q$5:$Q$1000,MATCH($C1024,Asset_Register!$A$5:$A$1000,0)),"Not in register"))</f>
        <v/>
      </c>
      <c r="H1024" s="19"/>
      <c r="I1024" s="19"/>
      <c r="J1024" s="6"/>
      <c r="K1024" s="19"/>
      <c r="L1024" s="19"/>
      <c r="M1024" s="19"/>
      <c r="N1024" s="19"/>
      <c r="O1024" s="19"/>
      <c r="P1024" s="19"/>
      <c r="Q1024" s="22" t="str">
        <f aca="false">IF($C1024="","",IF($P1024&lt;&gt;"",$P1024,IF(AND(ISNUMBER($K1024),ISNUMBER($M1024),ISNUMBER($N1024)),IF($O1024="Lower is worse",IF($K1024&lt;=$N1024,"Danger",IF($K1024&lt;=$M1024,"Alert","OK")),IF($K1024&gt;=$N1024,"Danger",IF($K1024&gt;=$M1024,"Alert","OK"))),"Not set")))</f>
        <v/>
      </c>
      <c r="R1024" s="22" t="str">
        <f aca="false">IF(OR($Q1024="",$Q1024="Not set"),"",MATCH($Q1024,Lists!$F$2:$F$4,0)-1)</f>
        <v/>
      </c>
      <c r="S1024" s="6"/>
      <c r="T1024" s="6"/>
      <c r="U1024" s="22" t="str">
        <f aca="false">IF(OR($Q1024="",$Q1024="OK",$Q1024="Not set",NOT(ISNUMBER($G1024))),"",ROUND($G1024*IF($Q1024="Danger",Lists!$M$15,Lists!$M$16),0))</f>
        <v/>
      </c>
      <c r="V1024" s="22" t="str">
        <f aca="false">IF($U1024="","",IF(OR($Q1024="Danger",$U1024&gt;=Lists!$M$10),"P1",IF($U1024&gt;=Lists!$M$11,"P2","P3")))</f>
        <v/>
      </c>
      <c r="W1024" s="24" t="str">
        <f aca="false">IF(OR($V1024="",$B1024=""),"",$B1024+INDEX(Lists!$N$10:$N$12,MATCH($V1024,Lists!$L$10:$L$12,0)))</f>
        <v/>
      </c>
      <c r="X1024" s="19"/>
      <c r="Y1024" s="19"/>
      <c r="Z1024" s="19"/>
      <c r="AA1024" s="21"/>
      <c r="AB1024" s="19"/>
      <c r="AC1024" s="22" t="str">
        <f aca="true">IF(OR($U1024="",$B1024=""),"",IF($AA1024&lt;&gt;"",$AA1024-$B1024,TODAY()-$B1024))</f>
        <v/>
      </c>
      <c r="AD1024" s="22" t="str">
        <f aca="true">IF($W1024="","",IF($Y1024="Closed",IF($AA1024="","Closed",IF($AA1024&lt;=$W1024,"Closed on time","Closed late")),IF(TODAY()&gt;$W1024,"Overdue","Within time")))</f>
        <v/>
      </c>
      <c r="AE1024" s="6"/>
      <c r="AF1024" s="19"/>
      <c r="AG1024" s="19"/>
      <c r="AH1024" s="19"/>
      <c r="AI1024" s="19"/>
      <c r="AJ1024" s="19"/>
    </row>
    <row r="1025" customFormat="false" ht="15" hidden="false" customHeight="false" outlineLevel="0" collapsed="false">
      <c r="A1025" s="22" t="str">
        <f aca="false">IF($C1025="","","R"&amp;TEXT(ROW()-4,"00000"))</f>
        <v/>
      </c>
      <c r="B1025" s="21"/>
      <c r="C1025" s="19"/>
      <c r="D1025" s="22" t="str">
        <f aca="false">IF($C1025="","",IFERROR(INDEX(Asset_Register!$C$5:$C$1000,MATCH($C1025,Asset_Register!$A$5:$A$1000,0)),"Not in register"))</f>
        <v/>
      </c>
      <c r="E1025" s="22" t="str">
        <f aca="false">IF($C1025="","",IFERROR(INDEX(Asset_Register!$D$5:$D$1000,MATCH($C1025,Asset_Register!$A$5:$A$1000,0)),"Not in register"))</f>
        <v/>
      </c>
      <c r="F1025" s="22" t="str">
        <f aca="false">IF($C1025="","",IFERROR(INDEX(Asset_Register!$R$5:$R$1000,MATCH($C1025,Asset_Register!$A$5:$A$1000,0)),"Not in register"))</f>
        <v/>
      </c>
      <c r="G1025" s="22" t="str">
        <f aca="false">IF($C1025="","",IFERROR(INDEX(Asset_Register!$Q$5:$Q$1000,MATCH($C1025,Asset_Register!$A$5:$A$1000,0)),"Not in register"))</f>
        <v/>
      </c>
      <c r="H1025" s="19"/>
      <c r="I1025" s="19"/>
      <c r="J1025" s="6"/>
      <c r="K1025" s="19"/>
      <c r="L1025" s="19"/>
      <c r="M1025" s="19"/>
      <c r="N1025" s="19"/>
      <c r="O1025" s="19"/>
      <c r="P1025" s="19"/>
      <c r="Q1025" s="22" t="str">
        <f aca="false">IF($C1025="","",IF($P1025&lt;&gt;"",$P1025,IF(AND(ISNUMBER($K1025),ISNUMBER($M1025),ISNUMBER($N1025)),IF($O1025="Lower is worse",IF($K1025&lt;=$N1025,"Danger",IF($K1025&lt;=$M1025,"Alert","OK")),IF($K1025&gt;=$N1025,"Danger",IF($K1025&gt;=$M1025,"Alert","OK"))),"Not set")))</f>
        <v/>
      </c>
      <c r="R1025" s="22" t="str">
        <f aca="false">IF(OR($Q1025="",$Q1025="Not set"),"",MATCH($Q1025,Lists!$F$2:$F$4,0)-1)</f>
        <v/>
      </c>
      <c r="S1025" s="6"/>
      <c r="T1025" s="6"/>
      <c r="U1025" s="22" t="str">
        <f aca="false">IF(OR($Q1025="",$Q1025="OK",$Q1025="Not set",NOT(ISNUMBER($G1025))),"",ROUND($G1025*IF($Q1025="Danger",Lists!$M$15,Lists!$M$16),0))</f>
        <v/>
      </c>
      <c r="V1025" s="22" t="str">
        <f aca="false">IF($U1025="","",IF(OR($Q1025="Danger",$U1025&gt;=Lists!$M$10),"P1",IF($U1025&gt;=Lists!$M$11,"P2","P3")))</f>
        <v/>
      </c>
      <c r="W1025" s="24" t="str">
        <f aca="false">IF(OR($V1025="",$B1025=""),"",$B1025+INDEX(Lists!$N$10:$N$12,MATCH($V1025,Lists!$L$10:$L$12,0)))</f>
        <v/>
      </c>
      <c r="X1025" s="19"/>
      <c r="Y1025" s="19"/>
      <c r="Z1025" s="19"/>
      <c r="AA1025" s="21"/>
      <c r="AB1025" s="19"/>
      <c r="AC1025" s="22" t="str">
        <f aca="true">IF(OR($U1025="",$B1025=""),"",IF($AA1025&lt;&gt;"",$AA1025-$B1025,TODAY()-$B1025))</f>
        <v/>
      </c>
      <c r="AD1025" s="22" t="str">
        <f aca="true">IF($W1025="","",IF($Y1025="Closed",IF($AA1025="","Closed",IF($AA1025&lt;=$W1025,"Closed on time","Closed late")),IF(TODAY()&gt;$W1025,"Overdue","Within time")))</f>
        <v/>
      </c>
      <c r="AE1025" s="6"/>
      <c r="AF1025" s="19"/>
      <c r="AG1025" s="19"/>
      <c r="AH1025" s="19"/>
      <c r="AI1025" s="19"/>
      <c r="AJ1025" s="19"/>
    </row>
    <row r="1026" customFormat="false" ht="15" hidden="false" customHeight="false" outlineLevel="0" collapsed="false">
      <c r="A1026" s="22" t="str">
        <f aca="false">IF($C1026="","","R"&amp;TEXT(ROW()-4,"00000"))</f>
        <v/>
      </c>
      <c r="B1026" s="21"/>
      <c r="C1026" s="19"/>
      <c r="D1026" s="22" t="str">
        <f aca="false">IF($C1026="","",IFERROR(INDEX(Asset_Register!$C$5:$C$1000,MATCH($C1026,Asset_Register!$A$5:$A$1000,0)),"Not in register"))</f>
        <v/>
      </c>
      <c r="E1026" s="22" t="str">
        <f aca="false">IF($C1026="","",IFERROR(INDEX(Asset_Register!$D$5:$D$1000,MATCH($C1026,Asset_Register!$A$5:$A$1000,0)),"Not in register"))</f>
        <v/>
      </c>
      <c r="F1026" s="22" t="str">
        <f aca="false">IF($C1026="","",IFERROR(INDEX(Asset_Register!$R$5:$R$1000,MATCH($C1026,Asset_Register!$A$5:$A$1000,0)),"Not in register"))</f>
        <v/>
      </c>
      <c r="G1026" s="22" t="str">
        <f aca="false">IF($C1026="","",IFERROR(INDEX(Asset_Register!$Q$5:$Q$1000,MATCH($C1026,Asset_Register!$A$5:$A$1000,0)),"Not in register"))</f>
        <v/>
      </c>
      <c r="H1026" s="19"/>
      <c r="I1026" s="19"/>
      <c r="J1026" s="6"/>
      <c r="K1026" s="19"/>
      <c r="L1026" s="19"/>
      <c r="M1026" s="19"/>
      <c r="N1026" s="19"/>
      <c r="O1026" s="19"/>
      <c r="P1026" s="19"/>
      <c r="Q1026" s="22" t="str">
        <f aca="false">IF($C1026="","",IF($P1026&lt;&gt;"",$P1026,IF(AND(ISNUMBER($K1026),ISNUMBER($M1026),ISNUMBER($N1026)),IF($O1026="Lower is worse",IF($K1026&lt;=$N1026,"Danger",IF($K1026&lt;=$M1026,"Alert","OK")),IF($K1026&gt;=$N1026,"Danger",IF($K1026&gt;=$M1026,"Alert","OK"))),"Not set")))</f>
        <v/>
      </c>
      <c r="R1026" s="22" t="str">
        <f aca="false">IF(OR($Q1026="",$Q1026="Not set"),"",MATCH($Q1026,Lists!$F$2:$F$4,0)-1)</f>
        <v/>
      </c>
      <c r="S1026" s="6"/>
      <c r="T1026" s="6"/>
      <c r="U1026" s="22" t="str">
        <f aca="false">IF(OR($Q1026="",$Q1026="OK",$Q1026="Not set",NOT(ISNUMBER($G1026))),"",ROUND($G1026*IF($Q1026="Danger",Lists!$M$15,Lists!$M$16),0))</f>
        <v/>
      </c>
      <c r="V1026" s="22" t="str">
        <f aca="false">IF($U1026="","",IF(OR($Q1026="Danger",$U1026&gt;=Lists!$M$10),"P1",IF($U1026&gt;=Lists!$M$11,"P2","P3")))</f>
        <v/>
      </c>
      <c r="W1026" s="24" t="str">
        <f aca="false">IF(OR($V1026="",$B1026=""),"",$B1026+INDEX(Lists!$N$10:$N$12,MATCH($V1026,Lists!$L$10:$L$12,0)))</f>
        <v/>
      </c>
      <c r="X1026" s="19"/>
      <c r="Y1026" s="19"/>
      <c r="Z1026" s="19"/>
      <c r="AA1026" s="21"/>
      <c r="AB1026" s="19"/>
      <c r="AC1026" s="22" t="str">
        <f aca="true">IF(OR($U1026="",$B1026=""),"",IF($AA1026&lt;&gt;"",$AA1026-$B1026,TODAY()-$B1026))</f>
        <v/>
      </c>
      <c r="AD1026" s="22" t="str">
        <f aca="true">IF($W1026="","",IF($Y1026="Closed",IF($AA1026="","Closed",IF($AA1026&lt;=$W1026,"Closed on time","Closed late")),IF(TODAY()&gt;$W1026,"Overdue","Within time")))</f>
        <v/>
      </c>
      <c r="AE1026" s="6"/>
      <c r="AF1026" s="19"/>
      <c r="AG1026" s="19"/>
      <c r="AH1026" s="19"/>
      <c r="AI1026" s="19"/>
      <c r="AJ1026" s="19"/>
    </row>
    <row r="1027" customFormat="false" ht="15" hidden="false" customHeight="false" outlineLevel="0" collapsed="false">
      <c r="A1027" s="22" t="str">
        <f aca="false">IF($C1027="","","R"&amp;TEXT(ROW()-4,"00000"))</f>
        <v/>
      </c>
      <c r="B1027" s="21"/>
      <c r="C1027" s="19"/>
      <c r="D1027" s="22" t="str">
        <f aca="false">IF($C1027="","",IFERROR(INDEX(Asset_Register!$C$5:$C$1000,MATCH($C1027,Asset_Register!$A$5:$A$1000,0)),"Not in register"))</f>
        <v/>
      </c>
      <c r="E1027" s="22" t="str">
        <f aca="false">IF($C1027="","",IFERROR(INDEX(Asset_Register!$D$5:$D$1000,MATCH($C1027,Asset_Register!$A$5:$A$1000,0)),"Not in register"))</f>
        <v/>
      </c>
      <c r="F1027" s="22" t="str">
        <f aca="false">IF($C1027="","",IFERROR(INDEX(Asset_Register!$R$5:$R$1000,MATCH($C1027,Asset_Register!$A$5:$A$1000,0)),"Not in register"))</f>
        <v/>
      </c>
      <c r="G1027" s="22" t="str">
        <f aca="false">IF($C1027="","",IFERROR(INDEX(Asset_Register!$Q$5:$Q$1000,MATCH($C1027,Asset_Register!$A$5:$A$1000,0)),"Not in register"))</f>
        <v/>
      </c>
      <c r="H1027" s="19"/>
      <c r="I1027" s="19"/>
      <c r="J1027" s="6"/>
      <c r="K1027" s="19"/>
      <c r="L1027" s="19"/>
      <c r="M1027" s="19"/>
      <c r="N1027" s="19"/>
      <c r="O1027" s="19"/>
      <c r="P1027" s="19"/>
      <c r="Q1027" s="22" t="str">
        <f aca="false">IF($C1027="","",IF($P1027&lt;&gt;"",$P1027,IF(AND(ISNUMBER($K1027),ISNUMBER($M1027),ISNUMBER($N1027)),IF($O1027="Lower is worse",IF($K1027&lt;=$N1027,"Danger",IF($K1027&lt;=$M1027,"Alert","OK")),IF($K1027&gt;=$N1027,"Danger",IF($K1027&gt;=$M1027,"Alert","OK"))),"Not set")))</f>
        <v/>
      </c>
      <c r="R1027" s="22" t="str">
        <f aca="false">IF(OR($Q1027="",$Q1027="Not set"),"",MATCH($Q1027,Lists!$F$2:$F$4,0)-1)</f>
        <v/>
      </c>
      <c r="S1027" s="6"/>
      <c r="T1027" s="6"/>
      <c r="U1027" s="22" t="str">
        <f aca="false">IF(OR($Q1027="",$Q1027="OK",$Q1027="Not set",NOT(ISNUMBER($G1027))),"",ROUND($G1027*IF($Q1027="Danger",Lists!$M$15,Lists!$M$16),0))</f>
        <v/>
      </c>
      <c r="V1027" s="22" t="str">
        <f aca="false">IF($U1027="","",IF(OR($Q1027="Danger",$U1027&gt;=Lists!$M$10),"P1",IF($U1027&gt;=Lists!$M$11,"P2","P3")))</f>
        <v/>
      </c>
      <c r="W1027" s="24" t="str">
        <f aca="false">IF(OR($V1027="",$B1027=""),"",$B1027+INDEX(Lists!$N$10:$N$12,MATCH($V1027,Lists!$L$10:$L$12,0)))</f>
        <v/>
      </c>
      <c r="X1027" s="19"/>
      <c r="Y1027" s="19"/>
      <c r="Z1027" s="19"/>
      <c r="AA1027" s="21"/>
      <c r="AB1027" s="19"/>
      <c r="AC1027" s="22" t="str">
        <f aca="true">IF(OR($U1027="",$B1027=""),"",IF($AA1027&lt;&gt;"",$AA1027-$B1027,TODAY()-$B1027))</f>
        <v/>
      </c>
      <c r="AD1027" s="22" t="str">
        <f aca="true">IF($W1027="","",IF($Y1027="Closed",IF($AA1027="","Closed",IF($AA1027&lt;=$W1027,"Closed on time","Closed late")),IF(TODAY()&gt;$W1027,"Overdue","Within time")))</f>
        <v/>
      </c>
      <c r="AE1027" s="6"/>
      <c r="AF1027" s="19"/>
      <c r="AG1027" s="19"/>
      <c r="AH1027" s="19"/>
      <c r="AI1027" s="19"/>
      <c r="AJ1027" s="19"/>
    </row>
    <row r="1028" customFormat="false" ht="15" hidden="false" customHeight="false" outlineLevel="0" collapsed="false">
      <c r="A1028" s="22" t="str">
        <f aca="false">IF($C1028="","","R"&amp;TEXT(ROW()-4,"00000"))</f>
        <v/>
      </c>
      <c r="B1028" s="21"/>
      <c r="C1028" s="19"/>
      <c r="D1028" s="22" t="str">
        <f aca="false">IF($C1028="","",IFERROR(INDEX(Asset_Register!$C$5:$C$1000,MATCH($C1028,Asset_Register!$A$5:$A$1000,0)),"Not in register"))</f>
        <v/>
      </c>
      <c r="E1028" s="22" t="str">
        <f aca="false">IF($C1028="","",IFERROR(INDEX(Asset_Register!$D$5:$D$1000,MATCH($C1028,Asset_Register!$A$5:$A$1000,0)),"Not in register"))</f>
        <v/>
      </c>
      <c r="F1028" s="22" t="str">
        <f aca="false">IF($C1028="","",IFERROR(INDEX(Asset_Register!$R$5:$R$1000,MATCH($C1028,Asset_Register!$A$5:$A$1000,0)),"Not in register"))</f>
        <v/>
      </c>
      <c r="G1028" s="22" t="str">
        <f aca="false">IF($C1028="","",IFERROR(INDEX(Asset_Register!$Q$5:$Q$1000,MATCH($C1028,Asset_Register!$A$5:$A$1000,0)),"Not in register"))</f>
        <v/>
      </c>
      <c r="H1028" s="19"/>
      <c r="I1028" s="19"/>
      <c r="J1028" s="6"/>
      <c r="K1028" s="19"/>
      <c r="L1028" s="19"/>
      <c r="M1028" s="19"/>
      <c r="N1028" s="19"/>
      <c r="O1028" s="19"/>
      <c r="P1028" s="19"/>
      <c r="Q1028" s="22" t="str">
        <f aca="false">IF($C1028="","",IF($P1028&lt;&gt;"",$P1028,IF(AND(ISNUMBER($K1028),ISNUMBER($M1028),ISNUMBER($N1028)),IF($O1028="Lower is worse",IF($K1028&lt;=$N1028,"Danger",IF($K1028&lt;=$M1028,"Alert","OK")),IF($K1028&gt;=$N1028,"Danger",IF($K1028&gt;=$M1028,"Alert","OK"))),"Not set")))</f>
        <v/>
      </c>
      <c r="R1028" s="22" t="str">
        <f aca="false">IF(OR($Q1028="",$Q1028="Not set"),"",MATCH($Q1028,Lists!$F$2:$F$4,0)-1)</f>
        <v/>
      </c>
      <c r="S1028" s="6"/>
      <c r="T1028" s="6"/>
      <c r="U1028" s="22" t="str">
        <f aca="false">IF(OR($Q1028="",$Q1028="OK",$Q1028="Not set",NOT(ISNUMBER($G1028))),"",ROUND($G1028*IF($Q1028="Danger",Lists!$M$15,Lists!$M$16),0))</f>
        <v/>
      </c>
      <c r="V1028" s="22" t="str">
        <f aca="false">IF($U1028="","",IF(OR($Q1028="Danger",$U1028&gt;=Lists!$M$10),"P1",IF($U1028&gt;=Lists!$M$11,"P2","P3")))</f>
        <v/>
      </c>
      <c r="W1028" s="24" t="str">
        <f aca="false">IF(OR($V1028="",$B1028=""),"",$B1028+INDEX(Lists!$N$10:$N$12,MATCH($V1028,Lists!$L$10:$L$12,0)))</f>
        <v/>
      </c>
      <c r="X1028" s="19"/>
      <c r="Y1028" s="19"/>
      <c r="Z1028" s="19"/>
      <c r="AA1028" s="21"/>
      <c r="AB1028" s="19"/>
      <c r="AC1028" s="22" t="str">
        <f aca="true">IF(OR($U1028="",$B1028=""),"",IF($AA1028&lt;&gt;"",$AA1028-$B1028,TODAY()-$B1028))</f>
        <v/>
      </c>
      <c r="AD1028" s="22" t="str">
        <f aca="true">IF($W1028="","",IF($Y1028="Closed",IF($AA1028="","Closed",IF($AA1028&lt;=$W1028,"Closed on time","Closed late")),IF(TODAY()&gt;$W1028,"Overdue","Within time")))</f>
        <v/>
      </c>
      <c r="AE1028" s="6"/>
      <c r="AF1028" s="19"/>
      <c r="AG1028" s="19"/>
      <c r="AH1028" s="19"/>
      <c r="AI1028" s="19"/>
      <c r="AJ1028" s="19"/>
    </row>
    <row r="1029" customFormat="false" ht="15" hidden="false" customHeight="false" outlineLevel="0" collapsed="false">
      <c r="A1029" s="22" t="str">
        <f aca="false">IF($C1029="","","R"&amp;TEXT(ROW()-4,"00000"))</f>
        <v/>
      </c>
      <c r="B1029" s="21"/>
      <c r="C1029" s="19"/>
      <c r="D1029" s="22" t="str">
        <f aca="false">IF($C1029="","",IFERROR(INDEX(Asset_Register!$C$5:$C$1000,MATCH($C1029,Asset_Register!$A$5:$A$1000,0)),"Not in register"))</f>
        <v/>
      </c>
      <c r="E1029" s="22" t="str">
        <f aca="false">IF($C1029="","",IFERROR(INDEX(Asset_Register!$D$5:$D$1000,MATCH($C1029,Asset_Register!$A$5:$A$1000,0)),"Not in register"))</f>
        <v/>
      </c>
      <c r="F1029" s="22" t="str">
        <f aca="false">IF($C1029="","",IFERROR(INDEX(Asset_Register!$R$5:$R$1000,MATCH($C1029,Asset_Register!$A$5:$A$1000,0)),"Not in register"))</f>
        <v/>
      </c>
      <c r="G1029" s="22" t="str">
        <f aca="false">IF($C1029="","",IFERROR(INDEX(Asset_Register!$Q$5:$Q$1000,MATCH($C1029,Asset_Register!$A$5:$A$1000,0)),"Not in register"))</f>
        <v/>
      </c>
      <c r="H1029" s="19"/>
      <c r="I1029" s="19"/>
      <c r="J1029" s="6"/>
      <c r="K1029" s="19"/>
      <c r="L1029" s="19"/>
      <c r="M1029" s="19"/>
      <c r="N1029" s="19"/>
      <c r="O1029" s="19"/>
      <c r="P1029" s="19"/>
      <c r="Q1029" s="22" t="str">
        <f aca="false">IF($C1029="","",IF($P1029&lt;&gt;"",$P1029,IF(AND(ISNUMBER($K1029),ISNUMBER($M1029),ISNUMBER($N1029)),IF($O1029="Lower is worse",IF($K1029&lt;=$N1029,"Danger",IF($K1029&lt;=$M1029,"Alert","OK")),IF($K1029&gt;=$N1029,"Danger",IF($K1029&gt;=$M1029,"Alert","OK"))),"Not set")))</f>
        <v/>
      </c>
      <c r="R1029" s="22" t="str">
        <f aca="false">IF(OR($Q1029="",$Q1029="Not set"),"",MATCH($Q1029,Lists!$F$2:$F$4,0)-1)</f>
        <v/>
      </c>
      <c r="S1029" s="6"/>
      <c r="T1029" s="6"/>
      <c r="U1029" s="22" t="str">
        <f aca="false">IF(OR($Q1029="",$Q1029="OK",$Q1029="Not set",NOT(ISNUMBER($G1029))),"",ROUND($G1029*IF($Q1029="Danger",Lists!$M$15,Lists!$M$16),0))</f>
        <v/>
      </c>
      <c r="V1029" s="22" t="str">
        <f aca="false">IF($U1029="","",IF(OR($Q1029="Danger",$U1029&gt;=Lists!$M$10),"P1",IF($U1029&gt;=Lists!$M$11,"P2","P3")))</f>
        <v/>
      </c>
      <c r="W1029" s="24" t="str">
        <f aca="false">IF(OR($V1029="",$B1029=""),"",$B1029+INDEX(Lists!$N$10:$N$12,MATCH($V1029,Lists!$L$10:$L$12,0)))</f>
        <v/>
      </c>
      <c r="X1029" s="19"/>
      <c r="Y1029" s="19"/>
      <c r="Z1029" s="19"/>
      <c r="AA1029" s="21"/>
      <c r="AB1029" s="19"/>
      <c r="AC1029" s="22" t="str">
        <f aca="true">IF(OR($U1029="",$B1029=""),"",IF($AA1029&lt;&gt;"",$AA1029-$B1029,TODAY()-$B1029))</f>
        <v/>
      </c>
      <c r="AD1029" s="22" t="str">
        <f aca="true">IF($W1029="","",IF($Y1029="Closed",IF($AA1029="","Closed",IF($AA1029&lt;=$W1029,"Closed on time","Closed late")),IF(TODAY()&gt;$W1029,"Overdue","Within time")))</f>
        <v/>
      </c>
      <c r="AE1029" s="6"/>
      <c r="AF1029" s="19"/>
      <c r="AG1029" s="19"/>
      <c r="AH1029" s="19"/>
      <c r="AI1029" s="19"/>
      <c r="AJ1029" s="19"/>
    </row>
    <row r="1030" customFormat="false" ht="15" hidden="false" customHeight="false" outlineLevel="0" collapsed="false">
      <c r="A1030" s="22" t="str">
        <f aca="false">IF($C1030="","","R"&amp;TEXT(ROW()-4,"00000"))</f>
        <v/>
      </c>
      <c r="B1030" s="21"/>
      <c r="C1030" s="19"/>
      <c r="D1030" s="22" t="str">
        <f aca="false">IF($C1030="","",IFERROR(INDEX(Asset_Register!$C$5:$C$1000,MATCH($C1030,Asset_Register!$A$5:$A$1000,0)),"Not in register"))</f>
        <v/>
      </c>
      <c r="E1030" s="22" t="str">
        <f aca="false">IF($C1030="","",IFERROR(INDEX(Asset_Register!$D$5:$D$1000,MATCH($C1030,Asset_Register!$A$5:$A$1000,0)),"Not in register"))</f>
        <v/>
      </c>
      <c r="F1030" s="22" t="str">
        <f aca="false">IF($C1030="","",IFERROR(INDEX(Asset_Register!$R$5:$R$1000,MATCH($C1030,Asset_Register!$A$5:$A$1000,0)),"Not in register"))</f>
        <v/>
      </c>
      <c r="G1030" s="22" t="str">
        <f aca="false">IF($C1030="","",IFERROR(INDEX(Asset_Register!$Q$5:$Q$1000,MATCH($C1030,Asset_Register!$A$5:$A$1000,0)),"Not in register"))</f>
        <v/>
      </c>
      <c r="H1030" s="19"/>
      <c r="I1030" s="19"/>
      <c r="J1030" s="6"/>
      <c r="K1030" s="19"/>
      <c r="L1030" s="19"/>
      <c r="M1030" s="19"/>
      <c r="N1030" s="19"/>
      <c r="O1030" s="19"/>
      <c r="P1030" s="19"/>
      <c r="Q1030" s="22" t="str">
        <f aca="false">IF($C1030="","",IF($P1030&lt;&gt;"",$P1030,IF(AND(ISNUMBER($K1030),ISNUMBER($M1030),ISNUMBER($N1030)),IF($O1030="Lower is worse",IF($K1030&lt;=$N1030,"Danger",IF($K1030&lt;=$M1030,"Alert","OK")),IF($K1030&gt;=$N1030,"Danger",IF($K1030&gt;=$M1030,"Alert","OK"))),"Not set")))</f>
        <v/>
      </c>
      <c r="R1030" s="22" t="str">
        <f aca="false">IF(OR($Q1030="",$Q1030="Not set"),"",MATCH($Q1030,Lists!$F$2:$F$4,0)-1)</f>
        <v/>
      </c>
      <c r="S1030" s="6"/>
      <c r="T1030" s="6"/>
      <c r="U1030" s="22" t="str">
        <f aca="false">IF(OR($Q1030="",$Q1030="OK",$Q1030="Not set",NOT(ISNUMBER($G1030))),"",ROUND($G1030*IF($Q1030="Danger",Lists!$M$15,Lists!$M$16),0))</f>
        <v/>
      </c>
      <c r="V1030" s="22" t="str">
        <f aca="false">IF($U1030="","",IF(OR($Q1030="Danger",$U1030&gt;=Lists!$M$10),"P1",IF($U1030&gt;=Lists!$M$11,"P2","P3")))</f>
        <v/>
      </c>
      <c r="W1030" s="24" t="str">
        <f aca="false">IF(OR($V1030="",$B1030=""),"",$B1030+INDEX(Lists!$N$10:$N$12,MATCH($V1030,Lists!$L$10:$L$12,0)))</f>
        <v/>
      </c>
      <c r="X1030" s="19"/>
      <c r="Y1030" s="19"/>
      <c r="Z1030" s="19"/>
      <c r="AA1030" s="21"/>
      <c r="AB1030" s="19"/>
      <c r="AC1030" s="22" t="str">
        <f aca="true">IF(OR($U1030="",$B1030=""),"",IF($AA1030&lt;&gt;"",$AA1030-$B1030,TODAY()-$B1030))</f>
        <v/>
      </c>
      <c r="AD1030" s="22" t="str">
        <f aca="true">IF($W1030="","",IF($Y1030="Closed",IF($AA1030="","Closed",IF($AA1030&lt;=$W1030,"Closed on time","Closed late")),IF(TODAY()&gt;$W1030,"Overdue","Within time")))</f>
        <v/>
      </c>
      <c r="AE1030" s="6"/>
      <c r="AF1030" s="19"/>
      <c r="AG1030" s="19"/>
      <c r="AH1030" s="19"/>
      <c r="AI1030" s="19"/>
      <c r="AJ1030" s="19"/>
    </row>
    <row r="1031" customFormat="false" ht="15" hidden="false" customHeight="false" outlineLevel="0" collapsed="false">
      <c r="A1031" s="22" t="str">
        <f aca="false">IF($C1031="","","R"&amp;TEXT(ROW()-4,"00000"))</f>
        <v/>
      </c>
      <c r="B1031" s="21"/>
      <c r="C1031" s="19"/>
      <c r="D1031" s="22" t="str">
        <f aca="false">IF($C1031="","",IFERROR(INDEX(Asset_Register!$C$5:$C$1000,MATCH($C1031,Asset_Register!$A$5:$A$1000,0)),"Not in register"))</f>
        <v/>
      </c>
      <c r="E1031" s="22" t="str">
        <f aca="false">IF($C1031="","",IFERROR(INDEX(Asset_Register!$D$5:$D$1000,MATCH($C1031,Asset_Register!$A$5:$A$1000,0)),"Not in register"))</f>
        <v/>
      </c>
      <c r="F1031" s="22" t="str">
        <f aca="false">IF($C1031="","",IFERROR(INDEX(Asset_Register!$R$5:$R$1000,MATCH($C1031,Asset_Register!$A$5:$A$1000,0)),"Not in register"))</f>
        <v/>
      </c>
      <c r="G1031" s="22" t="str">
        <f aca="false">IF($C1031="","",IFERROR(INDEX(Asset_Register!$Q$5:$Q$1000,MATCH($C1031,Asset_Register!$A$5:$A$1000,0)),"Not in register"))</f>
        <v/>
      </c>
      <c r="H1031" s="19"/>
      <c r="I1031" s="19"/>
      <c r="J1031" s="6"/>
      <c r="K1031" s="19"/>
      <c r="L1031" s="19"/>
      <c r="M1031" s="19"/>
      <c r="N1031" s="19"/>
      <c r="O1031" s="19"/>
      <c r="P1031" s="19"/>
      <c r="Q1031" s="22" t="str">
        <f aca="false">IF($C1031="","",IF($P1031&lt;&gt;"",$P1031,IF(AND(ISNUMBER($K1031),ISNUMBER($M1031),ISNUMBER($N1031)),IF($O1031="Lower is worse",IF($K1031&lt;=$N1031,"Danger",IF($K1031&lt;=$M1031,"Alert","OK")),IF($K1031&gt;=$N1031,"Danger",IF($K1031&gt;=$M1031,"Alert","OK"))),"Not set")))</f>
        <v/>
      </c>
      <c r="R1031" s="22" t="str">
        <f aca="false">IF(OR($Q1031="",$Q1031="Not set"),"",MATCH($Q1031,Lists!$F$2:$F$4,0)-1)</f>
        <v/>
      </c>
      <c r="S1031" s="6"/>
      <c r="T1031" s="6"/>
      <c r="U1031" s="22" t="str">
        <f aca="false">IF(OR($Q1031="",$Q1031="OK",$Q1031="Not set",NOT(ISNUMBER($G1031))),"",ROUND($G1031*IF($Q1031="Danger",Lists!$M$15,Lists!$M$16),0))</f>
        <v/>
      </c>
      <c r="V1031" s="22" t="str">
        <f aca="false">IF($U1031="","",IF(OR($Q1031="Danger",$U1031&gt;=Lists!$M$10),"P1",IF($U1031&gt;=Lists!$M$11,"P2","P3")))</f>
        <v/>
      </c>
      <c r="W1031" s="24" t="str">
        <f aca="false">IF(OR($V1031="",$B1031=""),"",$B1031+INDEX(Lists!$N$10:$N$12,MATCH($V1031,Lists!$L$10:$L$12,0)))</f>
        <v/>
      </c>
      <c r="X1031" s="19"/>
      <c r="Y1031" s="19"/>
      <c r="Z1031" s="19"/>
      <c r="AA1031" s="21"/>
      <c r="AB1031" s="19"/>
      <c r="AC1031" s="22" t="str">
        <f aca="true">IF(OR($U1031="",$B1031=""),"",IF($AA1031&lt;&gt;"",$AA1031-$B1031,TODAY()-$B1031))</f>
        <v/>
      </c>
      <c r="AD1031" s="22" t="str">
        <f aca="true">IF($W1031="","",IF($Y1031="Closed",IF($AA1031="","Closed",IF($AA1031&lt;=$W1031,"Closed on time","Closed late")),IF(TODAY()&gt;$W1031,"Overdue","Within time")))</f>
        <v/>
      </c>
      <c r="AE1031" s="6"/>
      <c r="AF1031" s="19"/>
      <c r="AG1031" s="19"/>
      <c r="AH1031" s="19"/>
      <c r="AI1031" s="19"/>
      <c r="AJ1031" s="19"/>
    </row>
    <row r="1032" customFormat="false" ht="15" hidden="false" customHeight="false" outlineLevel="0" collapsed="false">
      <c r="A1032" s="22" t="str">
        <f aca="false">IF($C1032="","","R"&amp;TEXT(ROW()-4,"00000"))</f>
        <v/>
      </c>
      <c r="B1032" s="21"/>
      <c r="C1032" s="19"/>
      <c r="D1032" s="22" t="str">
        <f aca="false">IF($C1032="","",IFERROR(INDEX(Asset_Register!$C$5:$C$1000,MATCH($C1032,Asset_Register!$A$5:$A$1000,0)),"Not in register"))</f>
        <v/>
      </c>
      <c r="E1032" s="22" t="str">
        <f aca="false">IF($C1032="","",IFERROR(INDEX(Asset_Register!$D$5:$D$1000,MATCH($C1032,Asset_Register!$A$5:$A$1000,0)),"Not in register"))</f>
        <v/>
      </c>
      <c r="F1032" s="22" t="str">
        <f aca="false">IF($C1032="","",IFERROR(INDEX(Asset_Register!$R$5:$R$1000,MATCH($C1032,Asset_Register!$A$5:$A$1000,0)),"Not in register"))</f>
        <v/>
      </c>
      <c r="G1032" s="22" t="str">
        <f aca="false">IF($C1032="","",IFERROR(INDEX(Asset_Register!$Q$5:$Q$1000,MATCH($C1032,Asset_Register!$A$5:$A$1000,0)),"Not in register"))</f>
        <v/>
      </c>
      <c r="H1032" s="19"/>
      <c r="I1032" s="19"/>
      <c r="J1032" s="6"/>
      <c r="K1032" s="19"/>
      <c r="L1032" s="19"/>
      <c r="M1032" s="19"/>
      <c r="N1032" s="19"/>
      <c r="O1032" s="19"/>
      <c r="P1032" s="19"/>
      <c r="Q1032" s="22" t="str">
        <f aca="false">IF($C1032="","",IF($P1032&lt;&gt;"",$P1032,IF(AND(ISNUMBER($K1032),ISNUMBER($M1032),ISNUMBER($N1032)),IF($O1032="Lower is worse",IF($K1032&lt;=$N1032,"Danger",IF($K1032&lt;=$M1032,"Alert","OK")),IF($K1032&gt;=$N1032,"Danger",IF($K1032&gt;=$M1032,"Alert","OK"))),"Not set")))</f>
        <v/>
      </c>
      <c r="R1032" s="22" t="str">
        <f aca="false">IF(OR($Q1032="",$Q1032="Not set"),"",MATCH($Q1032,Lists!$F$2:$F$4,0)-1)</f>
        <v/>
      </c>
      <c r="S1032" s="6"/>
      <c r="T1032" s="6"/>
      <c r="U1032" s="22" t="str">
        <f aca="false">IF(OR($Q1032="",$Q1032="OK",$Q1032="Not set",NOT(ISNUMBER($G1032))),"",ROUND($G1032*IF($Q1032="Danger",Lists!$M$15,Lists!$M$16),0))</f>
        <v/>
      </c>
      <c r="V1032" s="22" t="str">
        <f aca="false">IF($U1032="","",IF(OR($Q1032="Danger",$U1032&gt;=Lists!$M$10),"P1",IF($U1032&gt;=Lists!$M$11,"P2","P3")))</f>
        <v/>
      </c>
      <c r="W1032" s="24" t="str">
        <f aca="false">IF(OR($V1032="",$B1032=""),"",$B1032+INDEX(Lists!$N$10:$N$12,MATCH($V1032,Lists!$L$10:$L$12,0)))</f>
        <v/>
      </c>
      <c r="X1032" s="19"/>
      <c r="Y1032" s="19"/>
      <c r="Z1032" s="19"/>
      <c r="AA1032" s="21"/>
      <c r="AB1032" s="19"/>
      <c r="AC1032" s="22" t="str">
        <f aca="true">IF(OR($U1032="",$B1032=""),"",IF($AA1032&lt;&gt;"",$AA1032-$B1032,TODAY()-$B1032))</f>
        <v/>
      </c>
      <c r="AD1032" s="22" t="str">
        <f aca="true">IF($W1032="","",IF($Y1032="Closed",IF($AA1032="","Closed",IF($AA1032&lt;=$W1032,"Closed on time","Closed late")),IF(TODAY()&gt;$W1032,"Overdue","Within time")))</f>
        <v/>
      </c>
      <c r="AE1032" s="6"/>
      <c r="AF1032" s="19"/>
      <c r="AG1032" s="19"/>
      <c r="AH1032" s="19"/>
      <c r="AI1032" s="19"/>
      <c r="AJ1032" s="19"/>
    </row>
    <row r="1033" customFormat="false" ht="15" hidden="false" customHeight="false" outlineLevel="0" collapsed="false">
      <c r="A1033" s="22" t="str">
        <f aca="false">IF($C1033="","","R"&amp;TEXT(ROW()-4,"00000"))</f>
        <v/>
      </c>
      <c r="B1033" s="21"/>
      <c r="C1033" s="19"/>
      <c r="D1033" s="22" t="str">
        <f aca="false">IF($C1033="","",IFERROR(INDEX(Asset_Register!$C$5:$C$1000,MATCH($C1033,Asset_Register!$A$5:$A$1000,0)),"Not in register"))</f>
        <v/>
      </c>
      <c r="E1033" s="22" t="str">
        <f aca="false">IF($C1033="","",IFERROR(INDEX(Asset_Register!$D$5:$D$1000,MATCH($C1033,Asset_Register!$A$5:$A$1000,0)),"Not in register"))</f>
        <v/>
      </c>
      <c r="F1033" s="22" t="str">
        <f aca="false">IF($C1033="","",IFERROR(INDEX(Asset_Register!$R$5:$R$1000,MATCH($C1033,Asset_Register!$A$5:$A$1000,0)),"Not in register"))</f>
        <v/>
      </c>
      <c r="G1033" s="22" t="str">
        <f aca="false">IF($C1033="","",IFERROR(INDEX(Asset_Register!$Q$5:$Q$1000,MATCH($C1033,Asset_Register!$A$5:$A$1000,0)),"Not in register"))</f>
        <v/>
      </c>
      <c r="H1033" s="19"/>
      <c r="I1033" s="19"/>
      <c r="J1033" s="6"/>
      <c r="K1033" s="19"/>
      <c r="L1033" s="19"/>
      <c r="M1033" s="19"/>
      <c r="N1033" s="19"/>
      <c r="O1033" s="19"/>
      <c r="P1033" s="19"/>
      <c r="Q1033" s="22" t="str">
        <f aca="false">IF($C1033="","",IF($P1033&lt;&gt;"",$P1033,IF(AND(ISNUMBER($K1033),ISNUMBER($M1033),ISNUMBER($N1033)),IF($O1033="Lower is worse",IF($K1033&lt;=$N1033,"Danger",IF($K1033&lt;=$M1033,"Alert","OK")),IF($K1033&gt;=$N1033,"Danger",IF($K1033&gt;=$M1033,"Alert","OK"))),"Not set")))</f>
        <v/>
      </c>
      <c r="R1033" s="22" t="str">
        <f aca="false">IF(OR($Q1033="",$Q1033="Not set"),"",MATCH($Q1033,Lists!$F$2:$F$4,0)-1)</f>
        <v/>
      </c>
      <c r="S1033" s="6"/>
      <c r="T1033" s="6"/>
      <c r="U1033" s="22" t="str">
        <f aca="false">IF(OR($Q1033="",$Q1033="OK",$Q1033="Not set",NOT(ISNUMBER($G1033))),"",ROUND($G1033*IF($Q1033="Danger",Lists!$M$15,Lists!$M$16),0))</f>
        <v/>
      </c>
      <c r="V1033" s="22" t="str">
        <f aca="false">IF($U1033="","",IF(OR($Q1033="Danger",$U1033&gt;=Lists!$M$10),"P1",IF($U1033&gt;=Lists!$M$11,"P2","P3")))</f>
        <v/>
      </c>
      <c r="W1033" s="24" t="str">
        <f aca="false">IF(OR($V1033="",$B1033=""),"",$B1033+INDEX(Lists!$N$10:$N$12,MATCH($V1033,Lists!$L$10:$L$12,0)))</f>
        <v/>
      </c>
      <c r="X1033" s="19"/>
      <c r="Y1033" s="19"/>
      <c r="Z1033" s="19"/>
      <c r="AA1033" s="21"/>
      <c r="AB1033" s="19"/>
      <c r="AC1033" s="22" t="str">
        <f aca="true">IF(OR($U1033="",$B1033=""),"",IF($AA1033&lt;&gt;"",$AA1033-$B1033,TODAY()-$B1033))</f>
        <v/>
      </c>
      <c r="AD1033" s="22" t="str">
        <f aca="true">IF($W1033="","",IF($Y1033="Closed",IF($AA1033="","Closed",IF($AA1033&lt;=$W1033,"Closed on time","Closed late")),IF(TODAY()&gt;$W1033,"Overdue","Within time")))</f>
        <v/>
      </c>
      <c r="AE1033" s="6"/>
      <c r="AF1033" s="19"/>
      <c r="AG1033" s="19"/>
      <c r="AH1033" s="19"/>
      <c r="AI1033" s="19"/>
      <c r="AJ1033" s="19"/>
    </row>
    <row r="1034" customFormat="false" ht="15" hidden="false" customHeight="false" outlineLevel="0" collapsed="false">
      <c r="A1034" s="22" t="str">
        <f aca="false">IF($C1034="","","R"&amp;TEXT(ROW()-4,"00000"))</f>
        <v/>
      </c>
      <c r="B1034" s="21"/>
      <c r="C1034" s="19"/>
      <c r="D1034" s="22" t="str">
        <f aca="false">IF($C1034="","",IFERROR(INDEX(Asset_Register!$C$5:$C$1000,MATCH($C1034,Asset_Register!$A$5:$A$1000,0)),"Not in register"))</f>
        <v/>
      </c>
      <c r="E1034" s="22" t="str">
        <f aca="false">IF($C1034="","",IFERROR(INDEX(Asset_Register!$D$5:$D$1000,MATCH($C1034,Asset_Register!$A$5:$A$1000,0)),"Not in register"))</f>
        <v/>
      </c>
      <c r="F1034" s="22" t="str">
        <f aca="false">IF($C1034="","",IFERROR(INDEX(Asset_Register!$R$5:$R$1000,MATCH($C1034,Asset_Register!$A$5:$A$1000,0)),"Not in register"))</f>
        <v/>
      </c>
      <c r="G1034" s="22" t="str">
        <f aca="false">IF($C1034="","",IFERROR(INDEX(Asset_Register!$Q$5:$Q$1000,MATCH($C1034,Asset_Register!$A$5:$A$1000,0)),"Not in register"))</f>
        <v/>
      </c>
      <c r="H1034" s="19"/>
      <c r="I1034" s="19"/>
      <c r="J1034" s="6"/>
      <c r="K1034" s="19"/>
      <c r="L1034" s="19"/>
      <c r="M1034" s="19"/>
      <c r="N1034" s="19"/>
      <c r="O1034" s="19"/>
      <c r="P1034" s="19"/>
      <c r="Q1034" s="22" t="str">
        <f aca="false">IF($C1034="","",IF($P1034&lt;&gt;"",$P1034,IF(AND(ISNUMBER($K1034),ISNUMBER($M1034),ISNUMBER($N1034)),IF($O1034="Lower is worse",IF($K1034&lt;=$N1034,"Danger",IF($K1034&lt;=$M1034,"Alert","OK")),IF($K1034&gt;=$N1034,"Danger",IF($K1034&gt;=$M1034,"Alert","OK"))),"Not set")))</f>
        <v/>
      </c>
      <c r="R1034" s="22" t="str">
        <f aca="false">IF(OR($Q1034="",$Q1034="Not set"),"",MATCH($Q1034,Lists!$F$2:$F$4,0)-1)</f>
        <v/>
      </c>
      <c r="S1034" s="6"/>
      <c r="T1034" s="6"/>
      <c r="U1034" s="22" t="str">
        <f aca="false">IF(OR($Q1034="",$Q1034="OK",$Q1034="Not set",NOT(ISNUMBER($G1034))),"",ROUND($G1034*IF($Q1034="Danger",Lists!$M$15,Lists!$M$16),0))</f>
        <v/>
      </c>
      <c r="V1034" s="22" t="str">
        <f aca="false">IF($U1034="","",IF(OR($Q1034="Danger",$U1034&gt;=Lists!$M$10),"P1",IF($U1034&gt;=Lists!$M$11,"P2","P3")))</f>
        <v/>
      </c>
      <c r="W1034" s="24" t="str">
        <f aca="false">IF(OR($V1034="",$B1034=""),"",$B1034+INDEX(Lists!$N$10:$N$12,MATCH($V1034,Lists!$L$10:$L$12,0)))</f>
        <v/>
      </c>
      <c r="X1034" s="19"/>
      <c r="Y1034" s="19"/>
      <c r="Z1034" s="19"/>
      <c r="AA1034" s="21"/>
      <c r="AB1034" s="19"/>
      <c r="AC1034" s="22" t="str">
        <f aca="true">IF(OR($U1034="",$B1034=""),"",IF($AA1034&lt;&gt;"",$AA1034-$B1034,TODAY()-$B1034))</f>
        <v/>
      </c>
      <c r="AD1034" s="22" t="str">
        <f aca="true">IF($W1034="","",IF($Y1034="Closed",IF($AA1034="","Closed",IF($AA1034&lt;=$W1034,"Closed on time","Closed late")),IF(TODAY()&gt;$W1034,"Overdue","Within time")))</f>
        <v/>
      </c>
      <c r="AE1034" s="6"/>
      <c r="AF1034" s="19"/>
      <c r="AG1034" s="19"/>
      <c r="AH1034" s="19"/>
      <c r="AI1034" s="19"/>
      <c r="AJ1034" s="19"/>
    </row>
    <row r="1035" customFormat="false" ht="15" hidden="false" customHeight="false" outlineLevel="0" collapsed="false">
      <c r="A1035" s="22" t="str">
        <f aca="false">IF($C1035="","","R"&amp;TEXT(ROW()-4,"00000"))</f>
        <v/>
      </c>
      <c r="B1035" s="21"/>
      <c r="C1035" s="19"/>
      <c r="D1035" s="22" t="str">
        <f aca="false">IF($C1035="","",IFERROR(INDEX(Asset_Register!$C$5:$C$1000,MATCH($C1035,Asset_Register!$A$5:$A$1000,0)),"Not in register"))</f>
        <v/>
      </c>
      <c r="E1035" s="22" t="str">
        <f aca="false">IF($C1035="","",IFERROR(INDEX(Asset_Register!$D$5:$D$1000,MATCH($C1035,Asset_Register!$A$5:$A$1000,0)),"Not in register"))</f>
        <v/>
      </c>
      <c r="F1035" s="22" t="str">
        <f aca="false">IF($C1035="","",IFERROR(INDEX(Asset_Register!$R$5:$R$1000,MATCH($C1035,Asset_Register!$A$5:$A$1000,0)),"Not in register"))</f>
        <v/>
      </c>
      <c r="G1035" s="22" t="str">
        <f aca="false">IF($C1035="","",IFERROR(INDEX(Asset_Register!$Q$5:$Q$1000,MATCH($C1035,Asset_Register!$A$5:$A$1000,0)),"Not in register"))</f>
        <v/>
      </c>
      <c r="H1035" s="19"/>
      <c r="I1035" s="19"/>
      <c r="J1035" s="6"/>
      <c r="K1035" s="19"/>
      <c r="L1035" s="19"/>
      <c r="M1035" s="19"/>
      <c r="N1035" s="19"/>
      <c r="O1035" s="19"/>
      <c r="P1035" s="19"/>
      <c r="Q1035" s="22" t="str">
        <f aca="false">IF($C1035="","",IF($P1035&lt;&gt;"",$P1035,IF(AND(ISNUMBER($K1035),ISNUMBER($M1035),ISNUMBER($N1035)),IF($O1035="Lower is worse",IF($K1035&lt;=$N1035,"Danger",IF($K1035&lt;=$M1035,"Alert","OK")),IF($K1035&gt;=$N1035,"Danger",IF($K1035&gt;=$M1035,"Alert","OK"))),"Not set")))</f>
        <v/>
      </c>
      <c r="R1035" s="22" t="str">
        <f aca="false">IF(OR($Q1035="",$Q1035="Not set"),"",MATCH($Q1035,Lists!$F$2:$F$4,0)-1)</f>
        <v/>
      </c>
      <c r="S1035" s="6"/>
      <c r="T1035" s="6"/>
      <c r="U1035" s="22" t="str">
        <f aca="false">IF(OR($Q1035="",$Q1035="OK",$Q1035="Not set",NOT(ISNUMBER($G1035))),"",ROUND($G1035*IF($Q1035="Danger",Lists!$M$15,Lists!$M$16),0))</f>
        <v/>
      </c>
      <c r="V1035" s="22" t="str">
        <f aca="false">IF($U1035="","",IF(OR($Q1035="Danger",$U1035&gt;=Lists!$M$10),"P1",IF($U1035&gt;=Lists!$M$11,"P2","P3")))</f>
        <v/>
      </c>
      <c r="W1035" s="24" t="str">
        <f aca="false">IF(OR($V1035="",$B1035=""),"",$B1035+INDEX(Lists!$N$10:$N$12,MATCH($V1035,Lists!$L$10:$L$12,0)))</f>
        <v/>
      </c>
      <c r="X1035" s="19"/>
      <c r="Y1035" s="19"/>
      <c r="Z1035" s="19"/>
      <c r="AA1035" s="21"/>
      <c r="AB1035" s="19"/>
      <c r="AC1035" s="22" t="str">
        <f aca="true">IF(OR($U1035="",$B1035=""),"",IF($AA1035&lt;&gt;"",$AA1035-$B1035,TODAY()-$B1035))</f>
        <v/>
      </c>
      <c r="AD1035" s="22" t="str">
        <f aca="true">IF($W1035="","",IF($Y1035="Closed",IF($AA1035="","Closed",IF($AA1035&lt;=$W1035,"Closed on time","Closed late")),IF(TODAY()&gt;$W1035,"Overdue","Within time")))</f>
        <v/>
      </c>
      <c r="AE1035" s="6"/>
      <c r="AF1035" s="19"/>
      <c r="AG1035" s="19"/>
      <c r="AH1035" s="19"/>
      <c r="AI1035" s="19"/>
      <c r="AJ1035" s="19"/>
    </row>
    <row r="1036" customFormat="false" ht="15" hidden="false" customHeight="false" outlineLevel="0" collapsed="false">
      <c r="A1036" s="22" t="str">
        <f aca="false">IF($C1036="","","R"&amp;TEXT(ROW()-4,"00000"))</f>
        <v/>
      </c>
      <c r="B1036" s="21"/>
      <c r="C1036" s="19"/>
      <c r="D1036" s="22" t="str">
        <f aca="false">IF($C1036="","",IFERROR(INDEX(Asset_Register!$C$5:$C$1000,MATCH($C1036,Asset_Register!$A$5:$A$1000,0)),"Not in register"))</f>
        <v/>
      </c>
      <c r="E1036" s="22" t="str">
        <f aca="false">IF($C1036="","",IFERROR(INDEX(Asset_Register!$D$5:$D$1000,MATCH($C1036,Asset_Register!$A$5:$A$1000,0)),"Not in register"))</f>
        <v/>
      </c>
      <c r="F1036" s="22" t="str">
        <f aca="false">IF($C1036="","",IFERROR(INDEX(Asset_Register!$R$5:$R$1000,MATCH($C1036,Asset_Register!$A$5:$A$1000,0)),"Not in register"))</f>
        <v/>
      </c>
      <c r="G1036" s="22" t="str">
        <f aca="false">IF($C1036="","",IFERROR(INDEX(Asset_Register!$Q$5:$Q$1000,MATCH($C1036,Asset_Register!$A$5:$A$1000,0)),"Not in register"))</f>
        <v/>
      </c>
      <c r="H1036" s="19"/>
      <c r="I1036" s="19"/>
      <c r="J1036" s="6"/>
      <c r="K1036" s="19"/>
      <c r="L1036" s="19"/>
      <c r="M1036" s="19"/>
      <c r="N1036" s="19"/>
      <c r="O1036" s="19"/>
      <c r="P1036" s="19"/>
      <c r="Q1036" s="22" t="str">
        <f aca="false">IF($C1036="","",IF($P1036&lt;&gt;"",$P1036,IF(AND(ISNUMBER($K1036),ISNUMBER($M1036),ISNUMBER($N1036)),IF($O1036="Lower is worse",IF($K1036&lt;=$N1036,"Danger",IF($K1036&lt;=$M1036,"Alert","OK")),IF($K1036&gt;=$N1036,"Danger",IF($K1036&gt;=$M1036,"Alert","OK"))),"Not set")))</f>
        <v/>
      </c>
      <c r="R1036" s="22" t="str">
        <f aca="false">IF(OR($Q1036="",$Q1036="Not set"),"",MATCH($Q1036,Lists!$F$2:$F$4,0)-1)</f>
        <v/>
      </c>
      <c r="S1036" s="6"/>
      <c r="T1036" s="6"/>
      <c r="U1036" s="22" t="str">
        <f aca="false">IF(OR($Q1036="",$Q1036="OK",$Q1036="Not set",NOT(ISNUMBER($G1036))),"",ROUND($G1036*IF($Q1036="Danger",Lists!$M$15,Lists!$M$16),0))</f>
        <v/>
      </c>
      <c r="V1036" s="22" t="str">
        <f aca="false">IF($U1036="","",IF(OR($Q1036="Danger",$U1036&gt;=Lists!$M$10),"P1",IF($U1036&gt;=Lists!$M$11,"P2","P3")))</f>
        <v/>
      </c>
      <c r="W1036" s="24" t="str">
        <f aca="false">IF(OR($V1036="",$B1036=""),"",$B1036+INDEX(Lists!$N$10:$N$12,MATCH($V1036,Lists!$L$10:$L$12,0)))</f>
        <v/>
      </c>
      <c r="X1036" s="19"/>
      <c r="Y1036" s="19"/>
      <c r="Z1036" s="19"/>
      <c r="AA1036" s="21"/>
      <c r="AB1036" s="19"/>
      <c r="AC1036" s="22" t="str">
        <f aca="true">IF(OR($U1036="",$B1036=""),"",IF($AA1036&lt;&gt;"",$AA1036-$B1036,TODAY()-$B1036))</f>
        <v/>
      </c>
      <c r="AD1036" s="22" t="str">
        <f aca="true">IF($W1036="","",IF($Y1036="Closed",IF($AA1036="","Closed",IF($AA1036&lt;=$W1036,"Closed on time","Closed late")),IF(TODAY()&gt;$W1036,"Overdue","Within time")))</f>
        <v/>
      </c>
      <c r="AE1036" s="6"/>
      <c r="AF1036" s="19"/>
      <c r="AG1036" s="19"/>
      <c r="AH1036" s="19"/>
      <c r="AI1036" s="19"/>
      <c r="AJ1036" s="19"/>
    </row>
    <row r="1037" customFormat="false" ht="15" hidden="false" customHeight="false" outlineLevel="0" collapsed="false">
      <c r="A1037" s="22" t="str">
        <f aca="false">IF($C1037="","","R"&amp;TEXT(ROW()-4,"00000"))</f>
        <v/>
      </c>
      <c r="B1037" s="21"/>
      <c r="C1037" s="19"/>
      <c r="D1037" s="22" t="str">
        <f aca="false">IF($C1037="","",IFERROR(INDEX(Asset_Register!$C$5:$C$1000,MATCH($C1037,Asset_Register!$A$5:$A$1000,0)),"Not in register"))</f>
        <v/>
      </c>
      <c r="E1037" s="22" t="str">
        <f aca="false">IF($C1037="","",IFERROR(INDEX(Asset_Register!$D$5:$D$1000,MATCH($C1037,Asset_Register!$A$5:$A$1000,0)),"Not in register"))</f>
        <v/>
      </c>
      <c r="F1037" s="22" t="str">
        <f aca="false">IF($C1037="","",IFERROR(INDEX(Asset_Register!$R$5:$R$1000,MATCH($C1037,Asset_Register!$A$5:$A$1000,0)),"Not in register"))</f>
        <v/>
      </c>
      <c r="G1037" s="22" t="str">
        <f aca="false">IF($C1037="","",IFERROR(INDEX(Asset_Register!$Q$5:$Q$1000,MATCH($C1037,Asset_Register!$A$5:$A$1000,0)),"Not in register"))</f>
        <v/>
      </c>
      <c r="H1037" s="19"/>
      <c r="I1037" s="19"/>
      <c r="J1037" s="6"/>
      <c r="K1037" s="19"/>
      <c r="L1037" s="19"/>
      <c r="M1037" s="19"/>
      <c r="N1037" s="19"/>
      <c r="O1037" s="19"/>
      <c r="P1037" s="19"/>
      <c r="Q1037" s="22" t="str">
        <f aca="false">IF($C1037="","",IF($P1037&lt;&gt;"",$P1037,IF(AND(ISNUMBER($K1037),ISNUMBER($M1037),ISNUMBER($N1037)),IF($O1037="Lower is worse",IF($K1037&lt;=$N1037,"Danger",IF($K1037&lt;=$M1037,"Alert","OK")),IF($K1037&gt;=$N1037,"Danger",IF($K1037&gt;=$M1037,"Alert","OK"))),"Not set")))</f>
        <v/>
      </c>
      <c r="R1037" s="22" t="str">
        <f aca="false">IF(OR($Q1037="",$Q1037="Not set"),"",MATCH($Q1037,Lists!$F$2:$F$4,0)-1)</f>
        <v/>
      </c>
      <c r="S1037" s="6"/>
      <c r="T1037" s="6"/>
      <c r="U1037" s="22" t="str">
        <f aca="false">IF(OR($Q1037="",$Q1037="OK",$Q1037="Not set",NOT(ISNUMBER($G1037))),"",ROUND($G1037*IF($Q1037="Danger",Lists!$M$15,Lists!$M$16),0))</f>
        <v/>
      </c>
      <c r="V1037" s="22" t="str">
        <f aca="false">IF($U1037="","",IF(OR($Q1037="Danger",$U1037&gt;=Lists!$M$10),"P1",IF($U1037&gt;=Lists!$M$11,"P2","P3")))</f>
        <v/>
      </c>
      <c r="W1037" s="24" t="str">
        <f aca="false">IF(OR($V1037="",$B1037=""),"",$B1037+INDEX(Lists!$N$10:$N$12,MATCH($V1037,Lists!$L$10:$L$12,0)))</f>
        <v/>
      </c>
      <c r="X1037" s="19"/>
      <c r="Y1037" s="19"/>
      <c r="Z1037" s="19"/>
      <c r="AA1037" s="21"/>
      <c r="AB1037" s="19"/>
      <c r="AC1037" s="22" t="str">
        <f aca="true">IF(OR($U1037="",$B1037=""),"",IF($AA1037&lt;&gt;"",$AA1037-$B1037,TODAY()-$B1037))</f>
        <v/>
      </c>
      <c r="AD1037" s="22" t="str">
        <f aca="true">IF($W1037="","",IF($Y1037="Closed",IF($AA1037="","Closed",IF($AA1037&lt;=$W1037,"Closed on time","Closed late")),IF(TODAY()&gt;$W1037,"Overdue","Within time")))</f>
        <v/>
      </c>
      <c r="AE1037" s="6"/>
      <c r="AF1037" s="19"/>
      <c r="AG1037" s="19"/>
      <c r="AH1037" s="19"/>
      <c r="AI1037" s="19"/>
      <c r="AJ1037" s="19"/>
    </row>
    <row r="1038" customFormat="false" ht="15" hidden="false" customHeight="false" outlineLevel="0" collapsed="false">
      <c r="A1038" s="22" t="str">
        <f aca="false">IF($C1038="","","R"&amp;TEXT(ROW()-4,"00000"))</f>
        <v/>
      </c>
      <c r="B1038" s="21"/>
      <c r="C1038" s="19"/>
      <c r="D1038" s="22" t="str">
        <f aca="false">IF($C1038="","",IFERROR(INDEX(Asset_Register!$C$5:$C$1000,MATCH($C1038,Asset_Register!$A$5:$A$1000,0)),"Not in register"))</f>
        <v/>
      </c>
      <c r="E1038" s="22" t="str">
        <f aca="false">IF($C1038="","",IFERROR(INDEX(Asset_Register!$D$5:$D$1000,MATCH($C1038,Asset_Register!$A$5:$A$1000,0)),"Not in register"))</f>
        <v/>
      </c>
      <c r="F1038" s="22" t="str">
        <f aca="false">IF($C1038="","",IFERROR(INDEX(Asset_Register!$R$5:$R$1000,MATCH($C1038,Asset_Register!$A$5:$A$1000,0)),"Not in register"))</f>
        <v/>
      </c>
      <c r="G1038" s="22" t="str">
        <f aca="false">IF($C1038="","",IFERROR(INDEX(Asset_Register!$Q$5:$Q$1000,MATCH($C1038,Asset_Register!$A$5:$A$1000,0)),"Not in register"))</f>
        <v/>
      </c>
      <c r="H1038" s="19"/>
      <c r="I1038" s="19"/>
      <c r="J1038" s="6"/>
      <c r="K1038" s="19"/>
      <c r="L1038" s="19"/>
      <c r="M1038" s="19"/>
      <c r="N1038" s="19"/>
      <c r="O1038" s="19"/>
      <c r="P1038" s="19"/>
      <c r="Q1038" s="22" t="str">
        <f aca="false">IF($C1038="","",IF($P1038&lt;&gt;"",$P1038,IF(AND(ISNUMBER($K1038),ISNUMBER($M1038),ISNUMBER($N1038)),IF($O1038="Lower is worse",IF($K1038&lt;=$N1038,"Danger",IF($K1038&lt;=$M1038,"Alert","OK")),IF($K1038&gt;=$N1038,"Danger",IF($K1038&gt;=$M1038,"Alert","OK"))),"Not set")))</f>
        <v/>
      </c>
      <c r="R1038" s="22" t="str">
        <f aca="false">IF(OR($Q1038="",$Q1038="Not set"),"",MATCH($Q1038,Lists!$F$2:$F$4,0)-1)</f>
        <v/>
      </c>
      <c r="S1038" s="6"/>
      <c r="T1038" s="6"/>
      <c r="U1038" s="22" t="str">
        <f aca="false">IF(OR($Q1038="",$Q1038="OK",$Q1038="Not set",NOT(ISNUMBER($G1038))),"",ROUND($G1038*IF($Q1038="Danger",Lists!$M$15,Lists!$M$16),0))</f>
        <v/>
      </c>
      <c r="V1038" s="22" t="str">
        <f aca="false">IF($U1038="","",IF(OR($Q1038="Danger",$U1038&gt;=Lists!$M$10),"P1",IF($U1038&gt;=Lists!$M$11,"P2","P3")))</f>
        <v/>
      </c>
      <c r="W1038" s="24" t="str">
        <f aca="false">IF(OR($V1038="",$B1038=""),"",$B1038+INDEX(Lists!$N$10:$N$12,MATCH($V1038,Lists!$L$10:$L$12,0)))</f>
        <v/>
      </c>
      <c r="X1038" s="19"/>
      <c r="Y1038" s="19"/>
      <c r="Z1038" s="19"/>
      <c r="AA1038" s="21"/>
      <c r="AB1038" s="19"/>
      <c r="AC1038" s="22" t="str">
        <f aca="true">IF(OR($U1038="",$B1038=""),"",IF($AA1038&lt;&gt;"",$AA1038-$B1038,TODAY()-$B1038))</f>
        <v/>
      </c>
      <c r="AD1038" s="22" t="str">
        <f aca="true">IF($W1038="","",IF($Y1038="Closed",IF($AA1038="","Closed",IF($AA1038&lt;=$W1038,"Closed on time","Closed late")),IF(TODAY()&gt;$W1038,"Overdue","Within time")))</f>
        <v/>
      </c>
      <c r="AE1038" s="6"/>
      <c r="AF1038" s="19"/>
      <c r="AG1038" s="19"/>
      <c r="AH1038" s="19"/>
      <c r="AI1038" s="19"/>
      <c r="AJ1038" s="19"/>
    </row>
    <row r="1039" customFormat="false" ht="15" hidden="false" customHeight="false" outlineLevel="0" collapsed="false">
      <c r="A1039" s="22" t="str">
        <f aca="false">IF($C1039="","","R"&amp;TEXT(ROW()-4,"00000"))</f>
        <v/>
      </c>
      <c r="B1039" s="21"/>
      <c r="C1039" s="19"/>
      <c r="D1039" s="22" t="str">
        <f aca="false">IF($C1039="","",IFERROR(INDEX(Asset_Register!$C$5:$C$1000,MATCH($C1039,Asset_Register!$A$5:$A$1000,0)),"Not in register"))</f>
        <v/>
      </c>
      <c r="E1039" s="22" t="str">
        <f aca="false">IF($C1039="","",IFERROR(INDEX(Asset_Register!$D$5:$D$1000,MATCH($C1039,Asset_Register!$A$5:$A$1000,0)),"Not in register"))</f>
        <v/>
      </c>
      <c r="F1039" s="22" t="str">
        <f aca="false">IF($C1039="","",IFERROR(INDEX(Asset_Register!$R$5:$R$1000,MATCH($C1039,Asset_Register!$A$5:$A$1000,0)),"Not in register"))</f>
        <v/>
      </c>
      <c r="G1039" s="22" t="str">
        <f aca="false">IF($C1039="","",IFERROR(INDEX(Asset_Register!$Q$5:$Q$1000,MATCH($C1039,Asset_Register!$A$5:$A$1000,0)),"Not in register"))</f>
        <v/>
      </c>
      <c r="H1039" s="19"/>
      <c r="I1039" s="19"/>
      <c r="J1039" s="6"/>
      <c r="K1039" s="19"/>
      <c r="L1039" s="19"/>
      <c r="M1039" s="19"/>
      <c r="N1039" s="19"/>
      <c r="O1039" s="19"/>
      <c r="P1039" s="19"/>
      <c r="Q1039" s="22" t="str">
        <f aca="false">IF($C1039="","",IF($P1039&lt;&gt;"",$P1039,IF(AND(ISNUMBER($K1039),ISNUMBER($M1039),ISNUMBER($N1039)),IF($O1039="Lower is worse",IF($K1039&lt;=$N1039,"Danger",IF($K1039&lt;=$M1039,"Alert","OK")),IF($K1039&gt;=$N1039,"Danger",IF($K1039&gt;=$M1039,"Alert","OK"))),"Not set")))</f>
        <v/>
      </c>
      <c r="R1039" s="22" t="str">
        <f aca="false">IF(OR($Q1039="",$Q1039="Not set"),"",MATCH($Q1039,Lists!$F$2:$F$4,0)-1)</f>
        <v/>
      </c>
      <c r="S1039" s="6"/>
      <c r="T1039" s="6"/>
      <c r="U1039" s="22" t="str">
        <f aca="false">IF(OR($Q1039="",$Q1039="OK",$Q1039="Not set",NOT(ISNUMBER($G1039))),"",ROUND($G1039*IF($Q1039="Danger",Lists!$M$15,Lists!$M$16),0))</f>
        <v/>
      </c>
      <c r="V1039" s="22" t="str">
        <f aca="false">IF($U1039="","",IF(OR($Q1039="Danger",$U1039&gt;=Lists!$M$10),"P1",IF($U1039&gt;=Lists!$M$11,"P2","P3")))</f>
        <v/>
      </c>
      <c r="W1039" s="24" t="str">
        <f aca="false">IF(OR($V1039="",$B1039=""),"",$B1039+INDEX(Lists!$N$10:$N$12,MATCH($V1039,Lists!$L$10:$L$12,0)))</f>
        <v/>
      </c>
      <c r="X1039" s="19"/>
      <c r="Y1039" s="19"/>
      <c r="Z1039" s="19"/>
      <c r="AA1039" s="21"/>
      <c r="AB1039" s="19"/>
      <c r="AC1039" s="22" t="str">
        <f aca="true">IF(OR($U1039="",$B1039=""),"",IF($AA1039&lt;&gt;"",$AA1039-$B1039,TODAY()-$B1039))</f>
        <v/>
      </c>
      <c r="AD1039" s="22" t="str">
        <f aca="true">IF($W1039="","",IF($Y1039="Closed",IF($AA1039="","Closed",IF($AA1039&lt;=$W1039,"Closed on time","Closed late")),IF(TODAY()&gt;$W1039,"Overdue","Within time")))</f>
        <v/>
      </c>
      <c r="AE1039" s="6"/>
      <c r="AF1039" s="19"/>
      <c r="AG1039" s="19"/>
      <c r="AH1039" s="19"/>
      <c r="AI1039" s="19"/>
      <c r="AJ1039" s="19"/>
    </row>
    <row r="1040" customFormat="false" ht="15" hidden="false" customHeight="false" outlineLevel="0" collapsed="false">
      <c r="A1040" s="22" t="str">
        <f aca="false">IF($C1040="","","R"&amp;TEXT(ROW()-4,"00000"))</f>
        <v/>
      </c>
      <c r="B1040" s="21"/>
      <c r="C1040" s="19"/>
      <c r="D1040" s="22" t="str">
        <f aca="false">IF($C1040="","",IFERROR(INDEX(Asset_Register!$C$5:$C$1000,MATCH($C1040,Asset_Register!$A$5:$A$1000,0)),"Not in register"))</f>
        <v/>
      </c>
      <c r="E1040" s="22" t="str">
        <f aca="false">IF($C1040="","",IFERROR(INDEX(Asset_Register!$D$5:$D$1000,MATCH($C1040,Asset_Register!$A$5:$A$1000,0)),"Not in register"))</f>
        <v/>
      </c>
      <c r="F1040" s="22" t="str">
        <f aca="false">IF($C1040="","",IFERROR(INDEX(Asset_Register!$R$5:$R$1000,MATCH($C1040,Asset_Register!$A$5:$A$1000,0)),"Not in register"))</f>
        <v/>
      </c>
      <c r="G1040" s="22" t="str">
        <f aca="false">IF($C1040="","",IFERROR(INDEX(Asset_Register!$Q$5:$Q$1000,MATCH($C1040,Asset_Register!$A$5:$A$1000,0)),"Not in register"))</f>
        <v/>
      </c>
      <c r="H1040" s="19"/>
      <c r="I1040" s="19"/>
      <c r="J1040" s="6"/>
      <c r="K1040" s="19"/>
      <c r="L1040" s="19"/>
      <c r="M1040" s="19"/>
      <c r="N1040" s="19"/>
      <c r="O1040" s="19"/>
      <c r="P1040" s="19"/>
      <c r="Q1040" s="22" t="str">
        <f aca="false">IF($C1040="","",IF($P1040&lt;&gt;"",$P1040,IF(AND(ISNUMBER($K1040),ISNUMBER($M1040),ISNUMBER($N1040)),IF($O1040="Lower is worse",IF($K1040&lt;=$N1040,"Danger",IF($K1040&lt;=$M1040,"Alert","OK")),IF($K1040&gt;=$N1040,"Danger",IF($K1040&gt;=$M1040,"Alert","OK"))),"Not set")))</f>
        <v/>
      </c>
      <c r="R1040" s="22" t="str">
        <f aca="false">IF(OR($Q1040="",$Q1040="Not set"),"",MATCH($Q1040,Lists!$F$2:$F$4,0)-1)</f>
        <v/>
      </c>
      <c r="S1040" s="6"/>
      <c r="T1040" s="6"/>
      <c r="U1040" s="22" t="str">
        <f aca="false">IF(OR($Q1040="",$Q1040="OK",$Q1040="Not set",NOT(ISNUMBER($G1040))),"",ROUND($G1040*IF($Q1040="Danger",Lists!$M$15,Lists!$M$16),0))</f>
        <v/>
      </c>
      <c r="V1040" s="22" t="str">
        <f aca="false">IF($U1040="","",IF(OR($Q1040="Danger",$U1040&gt;=Lists!$M$10),"P1",IF($U1040&gt;=Lists!$M$11,"P2","P3")))</f>
        <v/>
      </c>
      <c r="W1040" s="24" t="str">
        <f aca="false">IF(OR($V1040="",$B1040=""),"",$B1040+INDEX(Lists!$N$10:$N$12,MATCH($V1040,Lists!$L$10:$L$12,0)))</f>
        <v/>
      </c>
      <c r="X1040" s="19"/>
      <c r="Y1040" s="19"/>
      <c r="Z1040" s="19"/>
      <c r="AA1040" s="21"/>
      <c r="AB1040" s="19"/>
      <c r="AC1040" s="22" t="str">
        <f aca="true">IF(OR($U1040="",$B1040=""),"",IF($AA1040&lt;&gt;"",$AA1040-$B1040,TODAY()-$B1040))</f>
        <v/>
      </c>
      <c r="AD1040" s="22" t="str">
        <f aca="true">IF($W1040="","",IF($Y1040="Closed",IF($AA1040="","Closed",IF($AA1040&lt;=$W1040,"Closed on time","Closed late")),IF(TODAY()&gt;$W1040,"Overdue","Within time")))</f>
        <v/>
      </c>
      <c r="AE1040" s="6"/>
      <c r="AF1040" s="19"/>
      <c r="AG1040" s="19"/>
      <c r="AH1040" s="19"/>
      <c r="AI1040" s="19"/>
      <c r="AJ1040" s="19"/>
    </row>
    <row r="1041" customFormat="false" ht="15" hidden="false" customHeight="false" outlineLevel="0" collapsed="false">
      <c r="A1041" s="22" t="str">
        <f aca="false">IF($C1041="","","R"&amp;TEXT(ROW()-4,"00000"))</f>
        <v/>
      </c>
      <c r="B1041" s="21"/>
      <c r="C1041" s="19"/>
      <c r="D1041" s="22" t="str">
        <f aca="false">IF($C1041="","",IFERROR(INDEX(Asset_Register!$C$5:$C$1000,MATCH($C1041,Asset_Register!$A$5:$A$1000,0)),"Not in register"))</f>
        <v/>
      </c>
      <c r="E1041" s="22" t="str">
        <f aca="false">IF($C1041="","",IFERROR(INDEX(Asset_Register!$D$5:$D$1000,MATCH($C1041,Asset_Register!$A$5:$A$1000,0)),"Not in register"))</f>
        <v/>
      </c>
      <c r="F1041" s="22" t="str">
        <f aca="false">IF($C1041="","",IFERROR(INDEX(Asset_Register!$R$5:$R$1000,MATCH($C1041,Asset_Register!$A$5:$A$1000,0)),"Not in register"))</f>
        <v/>
      </c>
      <c r="G1041" s="22" t="str">
        <f aca="false">IF($C1041="","",IFERROR(INDEX(Asset_Register!$Q$5:$Q$1000,MATCH($C1041,Asset_Register!$A$5:$A$1000,0)),"Not in register"))</f>
        <v/>
      </c>
      <c r="H1041" s="19"/>
      <c r="I1041" s="19"/>
      <c r="J1041" s="6"/>
      <c r="K1041" s="19"/>
      <c r="L1041" s="19"/>
      <c r="M1041" s="19"/>
      <c r="N1041" s="19"/>
      <c r="O1041" s="19"/>
      <c r="P1041" s="19"/>
      <c r="Q1041" s="22" t="str">
        <f aca="false">IF($C1041="","",IF($P1041&lt;&gt;"",$P1041,IF(AND(ISNUMBER($K1041),ISNUMBER($M1041),ISNUMBER($N1041)),IF($O1041="Lower is worse",IF($K1041&lt;=$N1041,"Danger",IF($K1041&lt;=$M1041,"Alert","OK")),IF($K1041&gt;=$N1041,"Danger",IF($K1041&gt;=$M1041,"Alert","OK"))),"Not set")))</f>
        <v/>
      </c>
      <c r="R1041" s="22" t="str">
        <f aca="false">IF(OR($Q1041="",$Q1041="Not set"),"",MATCH($Q1041,Lists!$F$2:$F$4,0)-1)</f>
        <v/>
      </c>
      <c r="S1041" s="6"/>
      <c r="T1041" s="6"/>
      <c r="U1041" s="22" t="str">
        <f aca="false">IF(OR($Q1041="",$Q1041="OK",$Q1041="Not set",NOT(ISNUMBER($G1041))),"",ROUND($G1041*IF($Q1041="Danger",Lists!$M$15,Lists!$M$16),0))</f>
        <v/>
      </c>
      <c r="V1041" s="22" t="str">
        <f aca="false">IF($U1041="","",IF(OR($Q1041="Danger",$U1041&gt;=Lists!$M$10),"P1",IF($U1041&gt;=Lists!$M$11,"P2","P3")))</f>
        <v/>
      </c>
      <c r="W1041" s="24" t="str">
        <f aca="false">IF(OR($V1041="",$B1041=""),"",$B1041+INDEX(Lists!$N$10:$N$12,MATCH($V1041,Lists!$L$10:$L$12,0)))</f>
        <v/>
      </c>
      <c r="X1041" s="19"/>
      <c r="Y1041" s="19"/>
      <c r="Z1041" s="19"/>
      <c r="AA1041" s="21"/>
      <c r="AB1041" s="19"/>
      <c r="AC1041" s="22" t="str">
        <f aca="true">IF(OR($U1041="",$B1041=""),"",IF($AA1041&lt;&gt;"",$AA1041-$B1041,TODAY()-$B1041))</f>
        <v/>
      </c>
      <c r="AD1041" s="22" t="str">
        <f aca="true">IF($W1041="","",IF($Y1041="Closed",IF($AA1041="","Closed",IF($AA1041&lt;=$W1041,"Closed on time","Closed late")),IF(TODAY()&gt;$W1041,"Overdue","Within time")))</f>
        <v/>
      </c>
      <c r="AE1041" s="6"/>
      <c r="AF1041" s="19"/>
      <c r="AG1041" s="19"/>
      <c r="AH1041" s="19"/>
      <c r="AI1041" s="19"/>
      <c r="AJ1041" s="19"/>
    </row>
    <row r="1042" customFormat="false" ht="15" hidden="false" customHeight="false" outlineLevel="0" collapsed="false">
      <c r="A1042" s="22" t="str">
        <f aca="false">IF($C1042="","","R"&amp;TEXT(ROW()-4,"00000"))</f>
        <v/>
      </c>
      <c r="B1042" s="21"/>
      <c r="C1042" s="19"/>
      <c r="D1042" s="22" t="str">
        <f aca="false">IF($C1042="","",IFERROR(INDEX(Asset_Register!$C$5:$C$1000,MATCH($C1042,Asset_Register!$A$5:$A$1000,0)),"Not in register"))</f>
        <v/>
      </c>
      <c r="E1042" s="22" t="str">
        <f aca="false">IF($C1042="","",IFERROR(INDEX(Asset_Register!$D$5:$D$1000,MATCH($C1042,Asset_Register!$A$5:$A$1000,0)),"Not in register"))</f>
        <v/>
      </c>
      <c r="F1042" s="22" t="str">
        <f aca="false">IF($C1042="","",IFERROR(INDEX(Asset_Register!$R$5:$R$1000,MATCH($C1042,Asset_Register!$A$5:$A$1000,0)),"Not in register"))</f>
        <v/>
      </c>
      <c r="G1042" s="22" t="str">
        <f aca="false">IF($C1042="","",IFERROR(INDEX(Asset_Register!$Q$5:$Q$1000,MATCH($C1042,Asset_Register!$A$5:$A$1000,0)),"Not in register"))</f>
        <v/>
      </c>
      <c r="H1042" s="19"/>
      <c r="I1042" s="19"/>
      <c r="J1042" s="6"/>
      <c r="K1042" s="19"/>
      <c r="L1042" s="19"/>
      <c r="M1042" s="19"/>
      <c r="N1042" s="19"/>
      <c r="O1042" s="19"/>
      <c r="P1042" s="19"/>
      <c r="Q1042" s="22" t="str">
        <f aca="false">IF($C1042="","",IF($P1042&lt;&gt;"",$P1042,IF(AND(ISNUMBER($K1042),ISNUMBER($M1042),ISNUMBER($N1042)),IF($O1042="Lower is worse",IF($K1042&lt;=$N1042,"Danger",IF($K1042&lt;=$M1042,"Alert","OK")),IF($K1042&gt;=$N1042,"Danger",IF($K1042&gt;=$M1042,"Alert","OK"))),"Not set")))</f>
        <v/>
      </c>
      <c r="R1042" s="22" t="str">
        <f aca="false">IF(OR($Q1042="",$Q1042="Not set"),"",MATCH($Q1042,Lists!$F$2:$F$4,0)-1)</f>
        <v/>
      </c>
      <c r="S1042" s="6"/>
      <c r="T1042" s="6"/>
      <c r="U1042" s="22" t="str">
        <f aca="false">IF(OR($Q1042="",$Q1042="OK",$Q1042="Not set",NOT(ISNUMBER($G1042))),"",ROUND($G1042*IF($Q1042="Danger",Lists!$M$15,Lists!$M$16),0))</f>
        <v/>
      </c>
      <c r="V1042" s="22" t="str">
        <f aca="false">IF($U1042="","",IF(OR($Q1042="Danger",$U1042&gt;=Lists!$M$10),"P1",IF($U1042&gt;=Lists!$M$11,"P2","P3")))</f>
        <v/>
      </c>
      <c r="W1042" s="24" t="str">
        <f aca="false">IF(OR($V1042="",$B1042=""),"",$B1042+INDEX(Lists!$N$10:$N$12,MATCH($V1042,Lists!$L$10:$L$12,0)))</f>
        <v/>
      </c>
      <c r="X1042" s="19"/>
      <c r="Y1042" s="19"/>
      <c r="Z1042" s="19"/>
      <c r="AA1042" s="21"/>
      <c r="AB1042" s="19"/>
      <c r="AC1042" s="22" t="str">
        <f aca="true">IF(OR($U1042="",$B1042=""),"",IF($AA1042&lt;&gt;"",$AA1042-$B1042,TODAY()-$B1042))</f>
        <v/>
      </c>
      <c r="AD1042" s="22" t="str">
        <f aca="true">IF($W1042="","",IF($Y1042="Closed",IF($AA1042="","Closed",IF($AA1042&lt;=$W1042,"Closed on time","Closed late")),IF(TODAY()&gt;$W1042,"Overdue","Within time")))</f>
        <v/>
      </c>
      <c r="AE1042" s="6"/>
      <c r="AF1042" s="19"/>
      <c r="AG1042" s="19"/>
      <c r="AH1042" s="19"/>
      <c r="AI1042" s="19"/>
      <c r="AJ1042" s="19"/>
    </row>
    <row r="1043" customFormat="false" ht="15" hidden="false" customHeight="false" outlineLevel="0" collapsed="false">
      <c r="A1043" s="22" t="str">
        <f aca="false">IF($C1043="","","R"&amp;TEXT(ROW()-4,"00000"))</f>
        <v/>
      </c>
      <c r="B1043" s="21"/>
      <c r="C1043" s="19"/>
      <c r="D1043" s="22" t="str">
        <f aca="false">IF($C1043="","",IFERROR(INDEX(Asset_Register!$C$5:$C$1000,MATCH($C1043,Asset_Register!$A$5:$A$1000,0)),"Not in register"))</f>
        <v/>
      </c>
      <c r="E1043" s="22" t="str">
        <f aca="false">IF($C1043="","",IFERROR(INDEX(Asset_Register!$D$5:$D$1000,MATCH($C1043,Asset_Register!$A$5:$A$1000,0)),"Not in register"))</f>
        <v/>
      </c>
      <c r="F1043" s="22" t="str">
        <f aca="false">IF($C1043="","",IFERROR(INDEX(Asset_Register!$R$5:$R$1000,MATCH($C1043,Asset_Register!$A$5:$A$1000,0)),"Not in register"))</f>
        <v/>
      </c>
      <c r="G1043" s="22" t="str">
        <f aca="false">IF($C1043="","",IFERROR(INDEX(Asset_Register!$Q$5:$Q$1000,MATCH($C1043,Asset_Register!$A$5:$A$1000,0)),"Not in register"))</f>
        <v/>
      </c>
      <c r="H1043" s="19"/>
      <c r="I1043" s="19"/>
      <c r="J1043" s="6"/>
      <c r="K1043" s="19"/>
      <c r="L1043" s="19"/>
      <c r="M1043" s="19"/>
      <c r="N1043" s="19"/>
      <c r="O1043" s="19"/>
      <c r="P1043" s="19"/>
      <c r="Q1043" s="22" t="str">
        <f aca="false">IF($C1043="","",IF($P1043&lt;&gt;"",$P1043,IF(AND(ISNUMBER($K1043),ISNUMBER($M1043),ISNUMBER($N1043)),IF($O1043="Lower is worse",IF($K1043&lt;=$N1043,"Danger",IF($K1043&lt;=$M1043,"Alert","OK")),IF($K1043&gt;=$N1043,"Danger",IF($K1043&gt;=$M1043,"Alert","OK"))),"Not set")))</f>
        <v/>
      </c>
      <c r="R1043" s="22" t="str">
        <f aca="false">IF(OR($Q1043="",$Q1043="Not set"),"",MATCH($Q1043,Lists!$F$2:$F$4,0)-1)</f>
        <v/>
      </c>
      <c r="S1043" s="6"/>
      <c r="T1043" s="6"/>
      <c r="U1043" s="22" t="str">
        <f aca="false">IF(OR($Q1043="",$Q1043="OK",$Q1043="Not set",NOT(ISNUMBER($G1043))),"",ROUND($G1043*IF($Q1043="Danger",Lists!$M$15,Lists!$M$16),0))</f>
        <v/>
      </c>
      <c r="V1043" s="22" t="str">
        <f aca="false">IF($U1043="","",IF(OR($Q1043="Danger",$U1043&gt;=Lists!$M$10),"P1",IF($U1043&gt;=Lists!$M$11,"P2","P3")))</f>
        <v/>
      </c>
      <c r="W1043" s="24" t="str">
        <f aca="false">IF(OR($V1043="",$B1043=""),"",$B1043+INDEX(Lists!$N$10:$N$12,MATCH($V1043,Lists!$L$10:$L$12,0)))</f>
        <v/>
      </c>
      <c r="X1043" s="19"/>
      <c r="Y1043" s="19"/>
      <c r="Z1043" s="19"/>
      <c r="AA1043" s="21"/>
      <c r="AB1043" s="19"/>
      <c r="AC1043" s="22" t="str">
        <f aca="true">IF(OR($U1043="",$B1043=""),"",IF($AA1043&lt;&gt;"",$AA1043-$B1043,TODAY()-$B1043))</f>
        <v/>
      </c>
      <c r="AD1043" s="22" t="str">
        <f aca="true">IF($W1043="","",IF($Y1043="Closed",IF($AA1043="","Closed",IF($AA1043&lt;=$W1043,"Closed on time","Closed late")),IF(TODAY()&gt;$W1043,"Overdue","Within time")))</f>
        <v/>
      </c>
      <c r="AE1043" s="6"/>
      <c r="AF1043" s="19"/>
      <c r="AG1043" s="19"/>
      <c r="AH1043" s="19"/>
      <c r="AI1043" s="19"/>
      <c r="AJ1043" s="19"/>
    </row>
    <row r="1044" customFormat="false" ht="15" hidden="false" customHeight="false" outlineLevel="0" collapsed="false">
      <c r="A1044" s="22" t="str">
        <f aca="false">IF($C1044="","","R"&amp;TEXT(ROW()-4,"00000"))</f>
        <v/>
      </c>
      <c r="B1044" s="21"/>
      <c r="C1044" s="19"/>
      <c r="D1044" s="22" t="str">
        <f aca="false">IF($C1044="","",IFERROR(INDEX(Asset_Register!$C$5:$C$1000,MATCH($C1044,Asset_Register!$A$5:$A$1000,0)),"Not in register"))</f>
        <v/>
      </c>
      <c r="E1044" s="22" t="str">
        <f aca="false">IF($C1044="","",IFERROR(INDEX(Asset_Register!$D$5:$D$1000,MATCH($C1044,Asset_Register!$A$5:$A$1000,0)),"Not in register"))</f>
        <v/>
      </c>
      <c r="F1044" s="22" t="str">
        <f aca="false">IF($C1044="","",IFERROR(INDEX(Asset_Register!$R$5:$R$1000,MATCH($C1044,Asset_Register!$A$5:$A$1000,0)),"Not in register"))</f>
        <v/>
      </c>
      <c r="G1044" s="22" t="str">
        <f aca="false">IF($C1044="","",IFERROR(INDEX(Asset_Register!$Q$5:$Q$1000,MATCH($C1044,Asset_Register!$A$5:$A$1000,0)),"Not in register"))</f>
        <v/>
      </c>
      <c r="H1044" s="19"/>
      <c r="I1044" s="19"/>
      <c r="J1044" s="6"/>
      <c r="K1044" s="19"/>
      <c r="L1044" s="19"/>
      <c r="M1044" s="19"/>
      <c r="N1044" s="19"/>
      <c r="O1044" s="19"/>
      <c r="P1044" s="19"/>
      <c r="Q1044" s="22" t="str">
        <f aca="false">IF($C1044="","",IF($P1044&lt;&gt;"",$P1044,IF(AND(ISNUMBER($K1044),ISNUMBER($M1044),ISNUMBER($N1044)),IF($O1044="Lower is worse",IF($K1044&lt;=$N1044,"Danger",IF($K1044&lt;=$M1044,"Alert","OK")),IF($K1044&gt;=$N1044,"Danger",IF($K1044&gt;=$M1044,"Alert","OK"))),"Not set")))</f>
        <v/>
      </c>
      <c r="R1044" s="22" t="str">
        <f aca="false">IF(OR($Q1044="",$Q1044="Not set"),"",MATCH($Q1044,Lists!$F$2:$F$4,0)-1)</f>
        <v/>
      </c>
      <c r="S1044" s="6"/>
      <c r="T1044" s="6"/>
      <c r="U1044" s="22" t="str">
        <f aca="false">IF(OR($Q1044="",$Q1044="OK",$Q1044="Not set",NOT(ISNUMBER($G1044))),"",ROUND($G1044*IF($Q1044="Danger",Lists!$M$15,Lists!$M$16),0))</f>
        <v/>
      </c>
      <c r="V1044" s="22" t="str">
        <f aca="false">IF($U1044="","",IF(OR($Q1044="Danger",$U1044&gt;=Lists!$M$10),"P1",IF($U1044&gt;=Lists!$M$11,"P2","P3")))</f>
        <v/>
      </c>
      <c r="W1044" s="24" t="str">
        <f aca="false">IF(OR($V1044="",$B1044=""),"",$B1044+INDEX(Lists!$N$10:$N$12,MATCH($V1044,Lists!$L$10:$L$12,0)))</f>
        <v/>
      </c>
      <c r="X1044" s="19"/>
      <c r="Y1044" s="19"/>
      <c r="Z1044" s="19"/>
      <c r="AA1044" s="21"/>
      <c r="AB1044" s="19"/>
      <c r="AC1044" s="22" t="str">
        <f aca="true">IF(OR($U1044="",$B1044=""),"",IF($AA1044&lt;&gt;"",$AA1044-$B1044,TODAY()-$B1044))</f>
        <v/>
      </c>
      <c r="AD1044" s="22" t="str">
        <f aca="true">IF($W1044="","",IF($Y1044="Closed",IF($AA1044="","Closed",IF($AA1044&lt;=$W1044,"Closed on time","Closed late")),IF(TODAY()&gt;$W1044,"Overdue","Within time")))</f>
        <v/>
      </c>
      <c r="AE1044" s="6"/>
      <c r="AF1044" s="19"/>
      <c r="AG1044" s="19"/>
      <c r="AH1044" s="19"/>
      <c r="AI1044" s="19"/>
      <c r="AJ1044" s="19"/>
    </row>
    <row r="1045" customFormat="false" ht="15" hidden="false" customHeight="false" outlineLevel="0" collapsed="false">
      <c r="A1045" s="22" t="str">
        <f aca="false">IF($C1045="","","R"&amp;TEXT(ROW()-4,"00000"))</f>
        <v/>
      </c>
      <c r="B1045" s="21"/>
      <c r="C1045" s="19"/>
      <c r="D1045" s="22" t="str">
        <f aca="false">IF($C1045="","",IFERROR(INDEX(Asset_Register!$C$5:$C$1000,MATCH($C1045,Asset_Register!$A$5:$A$1000,0)),"Not in register"))</f>
        <v/>
      </c>
      <c r="E1045" s="22" t="str">
        <f aca="false">IF($C1045="","",IFERROR(INDEX(Asset_Register!$D$5:$D$1000,MATCH($C1045,Asset_Register!$A$5:$A$1000,0)),"Not in register"))</f>
        <v/>
      </c>
      <c r="F1045" s="22" t="str">
        <f aca="false">IF($C1045="","",IFERROR(INDEX(Asset_Register!$R$5:$R$1000,MATCH($C1045,Asset_Register!$A$5:$A$1000,0)),"Not in register"))</f>
        <v/>
      </c>
      <c r="G1045" s="22" t="str">
        <f aca="false">IF($C1045="","",IFERROR(INDEX(Asset_Register!$Q$5:$Q$1000,MATCH($C1045,Asset_Register!$A$5:$A$1000,0)),"Not in register"))</f>
        <v/>
      </c>
      <c r="H1045" s="19"/>
      <c r="I1045" s="19"/>
      <c r="J1045" s="6"/>
      <c r="K1045" s="19"/>
      <c r="L1045" s="19"/>
      <c r="M1045" s="19"/>
      <c r="N1045" s="19"/>
      <c r="O1045" s="19"/>
      <c r="P1045" s="19"/>
      <c r="Q1045" s="22" t="str">
        <f aca="false">IF($C1045="","",IF($P1045&lt;&gt;"",$P1045,IF(AND(ISNUMBER($K1045),ISNUMBER($M1045),ISNUMBER($N1045)),IF($O1045="Lower is worse",IF($K1045&lt;=$N1045,"Danger",IF($K1045&lt;=$M1045,"Alert","OK")),IF($K1045&gt;=$N1045,"Danger",IF($K1045&gt;=$M1045,"Alert","OK"))),"Not set")))</f>
        <v/>
      </c>
      <c r="R1045" s="22" t="str">
        <f aca="false">IF(OR($Q1045="",$Q1045="Not set"),"",MATCH($Q1045,Lists!$F$2:$F$4,0)-1)</f>
        <v/>
      </c>
      <c r="S1045" s="6"/>
      <c r="T1045" s="6"/>
      <c r="U1045" s="22" t="str">
        <f aca="false">IF(OR($Q1045="",$Q1045="OK",$Q1045="Not set",NOT(ISNUMBER($G1045))),"",ROUND($G1045*IF($Q1045="Danger",Lists!$M$15,Lists!$M$16),0))</f>
        <v/>
      </c>
      <c r="V1045" s="22" t="str">
        <f aca="false">IF($U1045="","",IF(OR($Q1045="Danger",$U1045&gt;=Lists!$M$10),"P1",IF($U1045&gt;=Lists!$M$11,"P2","P3")))</f>
        <v/>
      </c>
      <c r="W1045" s="24" t="str">
        <f aca="false">IF(OR($V1045="",$B1045=""),"",$B1045+INDEX(Lists!$N$10:$N$12,MATCH($V1045,Lists!$L$10:$L$12,0)))</f>
        <v/>
      </c>
      <c r="X1045" s="19"/>
      <c r="Y1045" s="19"/>
      <c r="Z1045" s="19"/>
      <c r="AA1045" s="21"/>
      <c r="AB1045" s="19"/>
      <c r="AC1045" s="22" t="str">
        <f aca="true">IF(OR($U1045="",$B1045=""),"",IF($AA1045&lt;&gt;"",$AA1045-$B1045,TODAY()-$B1045))</f>
        <v/>
      </c>
      <c r="AD1045" s="22" t="str">
        <f aca="true">IF($W1045="","",IF($Y1045="Closed",IF($AA1045="","Closed",IF($AA1045&lt;=$W1045,"Closed on time","Closed late")),IF(TODAY()&gt;$W1045,"Overdue","Within time")))</f>
        <v/>
      </c>
      <c r="AE1045" s="6"/>
      <c r="AF1045" s="19"/>
      <c r="AG1045" s="19"/>
      <c r="AH1045" s="19"/>
      <c r="AI1045" s="19"/>
      <c r="AJ1045" s="19"/>
    </row>
    <row r="1046" customFormat="false" ht="15" hidden="false" customHeight="false" outlineLevel="0" collapsed="false">
      <c r="A1046" s="22" t="str">
        <f aca="false">IF($C1046="","","R"&amp;TEXT(ROW()-4,"00000"))</f>
        <v/>
      </c>
      <c r="B1046" s="21"/>
      <c r="C1046" s="19"/>
      <c r="D1046" s="22" t="str">
        <f aca="false">IF($C1046="","",IFERROR(INDEX(Asset_Register!$C$5:$C$1000,MATCH($C1046,Asset_Register!$A$5:$A$1000,0)),"Not in register"))</f>
        <v/>
      </c>
      <c r="E1046" s="22" t="str">
        <f aca="false">IF($C1046="","",IFERROR(INDEX(Asset_Register!$D$5:$D$1000,MATCH($C1046,Asset_Register!$A$5:$A$1000,0)),"Not in register"))</f>
        <v/>
      </c>
      <c r="F1046" s="22" t="str">
        <f aca="false">IF($C1046="","",IFERROR(INDEX(Asset_Register!$R$5:$R$1000,MATCH($C1046,Asset_Register!$A$5:$A$1000,0)),"Not in register"))</f>
        <v/>
      </c>
      <c r="G1046" s="22" t="str">
        <f aca="false">IF($C1046="","",IFERROR(INDEX(Asset_Register!$Q$5:$Q$1000,MATCH($C1046,Asset_Register!$A$5:$A$1000,0)),"Not in register"))</f>
        <v/>
      </c>
      <c r="H1046" s="19"/>
      <c r="I1046" s="19"/>
      <c r="J1046" s="6"/>
      <c r="K1046" s="19"/>
      <c r="L1046" s="19"/>
      <c r="M1046" s="19"/>
      <c r="N1046" s="19"/>
      <c r="O1046" s="19"/>
      <c r="P1046" s="19"/>
      <c r="Q1046" s="22" t="str">
        <f aca="false">IF($C1046="","",IF($P1046&lt;&gt;"",$P1046,IF(AND(ISNUMBER($K1046),ISNUMBER($M1046),ISNUMBER($N1046)),IF($O1046="Lower is worse",IF($K1046&lt;=$N1046,"Danger",IF($K1046&lt;=$M1046,"Alert","OK")),IF($K1046&gt;=$N1046,"Danger",IF($K1046&gt;=$M1046,"Alert","OK"))),"Not set")))</f>
        <v/>
      </c>
      <c r="R1046" s="22" t="str">
        <f aca="false">IF(OR($Q1046="",$Q1046="Not set"),"",MATCH($Q1046,Lists!$F$2:$F$4,0)-1)</f>
        <v/>
      </c>
      <c r="S1046" s="6"/>
      <c r="T1046" s="6"/>
      <c r="U1046" s="22" t="str">
        <f aca="false">IF(OR($Q1046="",$Q1046="OK",$Q1046="Not set",NOT(ISNUMBER($G1046))),"",ROUND($G1046*IF($Q1046="Danger",Lists!$M$15,Lists!$M$16),0))</f>
        <v/>
      </c>
      <c r="V1046" s="22" t="str">
        <f aca="false">IF($U1046="","",IF(OR($Q1046="Danger",$U1046&gt;=Lists!$M$10),"P1",IF($U1046&gt;=Lists!$M$11,"P2","P3")))</f>
        <v/>
      </c>
      <c r="W1046" s="24" t="str">
        <f aca="false">IF(OR($V1046="",$B1046=""),"",$B1046+INDEX(Lists!$N$10:$N$12,MATCH($V1046,Lists!$L$10:$L$12,0)))</f>
        <v/>
      </c>
      <c r="X1046" s="19"/>
      <c r="Y1046" s="19"/>
      <c r="Z1046" s="19"/>
      <c r="AA1046" s="21"/>
      <c r="AB1046" s="19"/>
      <c r="AC1046" s="22" t="str">
        <f aca="true">IF(OR($U1046="",$B1046=""),"",IF($AA1046&lt;&gt;"",$AA1046-$B1046,TODAY()-$B1046))</f>
        <v/>
      </c>
      <c r="AD1046" s="22" t="str">
        <f aca="true">IF($W1046="","",IF($Y1046="Closed",IF($AA1046="","Closed",IF($AA1046&lt;=$W1046,"Closed on time","Closed late")),IF(TODAY()&gt;$W1046,"Overdue","Within time")))</f>
        <v/>
      </c>
      <c r="AE1046" s="6"/>
      <c r="AF1046" s="19"/>
      <c r="AG1046" s="19"/>
      <c r="AH1046" s="19"/>
      <c r="AI1046" s="19"/>
      <c r="AJ1046" s="19"/>
    </row>
    <row r="1047" customFormat="false" ht="15" hidden="false" customHeight="false" outlineLevel="0" collapsed="false">
      <c r="A1047" s="22" t="str">
        <f aca="false">IF($C1047="","","R"&amp;TEXT(ROW()-4,"00000"))</f>
        <v/>
      </c>
      <c r="B1047" s="21"/>
      <c r="C1047" s="19"/>
      <c r="D1047" s="22" t="str">
        <f aca="false">IF($C1047="","",IFERROR(INDEX(Asset_Register!$C$5:$C$1000,MATCH($C1047,Asset_Register!$A$5:$A$1000,0)),"Not in register"))</f>
        <v/>
      </c>
      <c r="E1047" s="22" t="str">
        <f aca="false">IF($C1047="","",IFERROR(INDEX(Asset_Register!$D$5:$D$1000,MATCH($C1047,Asset_Register!$A$5:$A$1000,0)),"Not in register"))</f>
        <v/>
      </c>
      <c r="F1047" s="22" t="str">
        <f aca="false">IF($C1047="","",IFERROR(INDEX(Asset_Register!$R$5:$R$1000,MATCH($C1047,Asset_Register!$A$5:$A$1000,0)),"Not in register"))</f>
        <v/>
      </c>
      <c r="G1047" s="22" t="str">
        <f aca="false">IF($C1047="","",IFERROR(INDEX(Asset_Register!$Q$5:$Q$1000,MATCH($C1047,Asset_Register!$A$5:$A$1000,0)),"Not in register"))</f>
        <v/>
      </c>
      <c r="H1047" s="19"/>
      <c r="I1047" s="19"/>
      <c r="J1047" s="6"/>
      <c r="K1047" s="19"/>
      <c r="L1047" s="19"/>
      <c r="M1047" s="19"/>
      <c r="N1047" s="19"/>
      <c r="O1047" s="19"/>
      <c r="P1047" s="19"/>
      <c r="Q1047" s="22" t="str">
        <f aca="false">IF($C1047="","",IF($P1047&lt;&gt;"",$P1047,IF(AND(ISNUMBER($K1047),ISNUMBER($M1047),ISNUMBER($N1047)),IF($O1047="Lower is worse",IF($K1047&lt;=$N1047,"Danger",IF($K1047&lt;=$M1047,"Alert","OK")),IF($K1047&gt;=$N1047,"Danger",IF($K1047&gt;=$M1047,"Alert","OK"))),"Not set")))</f>
        <v/>
      </c>
      <c r="R1047" s="22" t="str">
        <f aca="false">IF(OR($Q1047="",$Q1047="Not set"),"",MATCH($Q1047,Lists!$F$2:$F$4,0)-1)</f>
        <v/>
      </c>
      <c r="S1047" s="6"/>
      <c r="T1047" s="6"/>
      <c r="U1047" s="22" t="str">
        <f aca="false">IF(OR($Q1047="",$Q1047="OK",$Q1047="Not set",NOT(ISNUMBER($G1047))),"",ROUND($G1047*IF($Q1047="Danger",Lists!$M$15,Lists!$M$16),0))</f>
        <v/>
      </c>
      <c r="V1047" s="22" t="str">
        <f aca="false">IF($U1047="","",IF(OR($Q1047="Danger",$U1047&gt;=Lists!$M$10),"P1",IF($U1047&gt;=Lists!$M$11,"P2","P3")))</f>
        <v/>
      </c>
      <c r="W1047" s="24" t="str">
        <f aca="false">IF(OR($V1047="",$B1047=""),"",$B1047+INDEX(Lists!$N$10:$N$12,MATCH($V1047,Lists!$L$10:$L$12,0)))</f>
        <v/>
      </c>
      <c r="X1047" s="19"/>
      <c r="Y1047" s="19"/>
      <c r="Z1047" s="19"/>
      <c r="AA1047" s="21"/>
      <c r="AB1047" s="19"/>
      <c r="AC1047" s="22" t="str">
        <f aca="true">IF(OR($U1047="",$B1047=""),"",IF($AA1047&lt;&gt;"",$AA1047-$B1047,TODAY()-$B1047))</f>
        <v/>
      </c>
      <c r="AD1047" s="22" t="str">
        <f aca="true">IF($W1047="","",IF($Y1047="Closed",IF($AA1047="","Closed",IF($AA1047&lt;=$W1047,"Closed on time","Closed late")),IF(TODAY()&gt;$W1047,"Overdue","Within time")))</f>
        <v/>
      </c>
      <c r="AE1047" s="6"/>
      <c r="AF1047" s="19"/>
      <c r="AG1047" s="19"/>
      <c r="AH1047" s="19"/>
      <c r="AI1047" s="19"/>
      <c r="AJ1047" s="19"/>
    </row>
    <row r="1048" customFormat="false" ht="15" hidden="false" customHeight="false" outlineLevel="0" collapsed="false">
      <c r="A1048" s="22" t="str">
        <f aca="false">IF($C1048="","","R"&amp;TEXT(ROW()-4,"00000"))</f>
        <v/>
      </c>
      <c r="B1048" s="21"/>
      <c r="C1048" s="19"/>
      <c r="D1048" s="22" t="str">
        <f aca="false">IF($C1048="","",IFERROR(INDEX(Asset_Register!$C$5:$C$1000,MATCH($C1048,Asset_Register!$A$5:$A$1000,0)),"Not in register"))</f>
        <v/>
      </c>
      <c r="E1048" s="22" t="str">
        <f aca="false">IF($C1048="","",IFERROR(INDEX(Asset_Register!$D$5:$D$1000,MATCH($C1048,Asset_Register!$A$5:$A$1000,0)),"Not in register"))</f>
        <v/>
      </c>
      <c r="F1048" s="22" t="str">
        <f aca="false">IF($C1048="","",IFERROR(INDEX(Asset_Register!$R$5:$R$1000,MATCH($C1048,Asset_Register!$A$5:$A$1000,0)),"Not in register"))</f>
        <v/>
      </c>
      <c r="G1048" s="22" t="str">
        <f aca="false">IF($C1048="","",IFERROR(INDEX(Asset_Register!$Q$5:$Q$1000,MATCH($C1048,Asset_Register!$A$5:$A$1000,0)),"Not in register"))</f>
        <v/>
      </c>
      <c r="H1048" s="19"/>
      <c r="I1048" s="19"/>
      <c r="J1048" s="6"/>
      <c r="K1048" s="19"/>
      <c r="L1048" s="19"/>
      <c r="M1048" s="19"/>
      <c r="N1048" s="19"/>
      <c r="O1048" s="19"/>
      <c r="P1048" s="19"/>
      <c r="Q1048" s="22" t="str">
        <f aca="false">IF($C1048="","",IF($P1048&lt;&gt;"",$P1048,IF(AND(ISNUMBER($K1048),ISNUMBER($M1048),ISNUMBER($N1048)),IF($O1048="Lower is worse",IF($K1048&lt;=$N1048,"Danger",IF($K1048&lt;=$M1048,"Alert","OK")),IF($K1048&gt;=$N1048,"Danger",IF($K1048&gt;=$M1048,"Alert","OK"))),"Not set")))</f>
        <v/>
      </c>
      <c r="R1048" s="22" t="str">
        <f aca="false">IF(OR($Q1048="",$Q1048="Not set"),"",MATCH($Q1048,Lists!$F$2:$F$4,0)-1)</f>
        <v/>
      </c>
      <c r="S1048" s="6"/>
      <c r="T1048" s="6"/>
      <c r="U1048" s="22" t="str">
        <f aca="false">IF(OR($Q1048="",$Q1048="OK",$Q1048="Not set",NOT(ISNUMBER($G1048))),"",ROUND($G1048*IF($Q1048="Danger",Lists!$M$15,Lists!$M$16),0))</f>
        <v/>
      </c>
      <c r="V1048" s="22" t="str">
        <f aca="false">IF($U1048="","",IF(OR($Q1048="Danger",$U1048&gt;=Lists!$M$10),"P1",IF($U1048&gt;=Lists!$M$11,"P2","P3")))</f>
        <v/>
      </c>
      <c r="W1048" s="24" t="str">
        <f aca="false">IF(OR($V1048="",$B1048=""),"",$B1048+INDEX(Lists!$N$10:$N$12,MATCH($V1048,Lists!$L$10:$L$12,0)))</f>
        <v/>
      </c>
      <c r="X1048" s="19"/>
      <c r="Y1048" s="19"/>
      <c r="Z1048" s="19"/>
      <c r="AA1048" s="21"/>
      <c r="AB1048" s="19"/>
      <c r="AC1048" s="22" t="str">
        <f aca="true">IF(OR($U1048="",$B1048=""),"",IF($AA1048&lt;&gt;"",$AA1048-$B1048,TODAY()-$B1048))</f>
        <v/>
      </c>
      <c r="AD1048" s="22" t="str">
        <f aca="true">IF($W1048="","",IF($Y1048="Closed",IF($AA1048="","Closed",IF($AA1048&lt;=$W1048,"Closed on time","Closed late")),IF(TODAY()&gt;$W1048,"Overdue","Within time")))</f>
        <v/>
      </c>
      <c r="AE1048" s="6"/>
      <c r="AF1048" s="19"/>
      <c r="AG1048" s="19"/>
      <c r="AH1048" s="19"/>
      <c r="AI1048" s="19"/>
      <c r="AJ1048" s="19"/>
    </row>
    <row r="1049" customFormat="false" ht="15" hidden="false" customHeight="false" outlineLevel="0" collapsed="false">
      <c r="A1049" s="22" t="str">
        <f aca="false">IF($C1049="","","R"&amp;TEXT(ROW()-4,"00000"))</f>
        <v/>
      </c>
      <c r="B1049" s="21"/>
      <c r="C1049" s="19"/>
      <c r="D1049" s="22" t="str">
        <f aca="false">IF($C1049="","",IFERROR(INDEX(Asset_Register!$C$5:$C$1000,MATCH($C1049,Asset_Register!$A$5:$A$1000,0)),"Not in register"))</f>
        <v/>
      </c>
      <c r="E1049" s="22" t="str">
        <f aca="false">IF($C1049="","",IFERROR(INDEX(Asset_Register!$D$5:$D$1000,MATCH($C1049,Asset_Register!$A$5:$A$1000,0)),"Not in register"))</f>
        <v/>
      </c>
      <c r="F1049" s="22" t="str">
        <f aca="false">IF($C1049="","",IFERROR(INDEX(Asset_Register!$R$5:$R$1000,MATCH($C1049,Asset_Register!$A$5:$A$1000,0)),"Not in register"))</f>
        <v/>
      </c>
      <c r="G1049" s="22" t="str">
        <f aca="false">IF($C1049="","",IFERROR(INDEX(Asset_Register!$Q$5:$Q$1000,MATCH($C1049,Asset_Register!$A$5:$A$1000,0)),"Not in register"))</f>
        <v/>
      </c>
      <c r="H1049" s="19"/>
      <c r="I1049" s="19"/>
      <c r="J1049" s="6"/>
      <c r="K1049" s="19"/>
      <c r="L1049" s="19"/>
      <c r="M1049" s="19"/>
      <c r="N1049" s="19"/>
      <c r="O1049" s="19"/>
      <c r="P1049" s="19"/>
      <c r="Q1049" s="22" t="str">
        <f aca="false">IF($C1049="","",IF($P1049&lt;&gt;"",$P1049,IF(AND(ISNUMBER($K1049),ISNUMBER($M1049),ISNUMBER($N1049)),IF($O1049="Lower is worse",IF($K1049&lt;=$N1049,"Danger",IF($K1049&lt;=$M1049,"Alert","OK")),IF($K1049&gt;=$N1049,"Danger",IF($K1049&gt;=$M1049,"Alert","OK"))),"Not set")))</f>
        <v/>
      </c>
      <c r="R1049" s="22" t="str">
        <f aca="false">IF(OR($Q1049="",$Q1049="Not set"),"",MATCH($Q1049,Lists!$F$2:$F$4,0)-1)</f>
        <v/>
      </c>
      <c r="S1049" s="6"/>
      <c r="T1049" s="6"/>
      <c r="U1049" s="22" t="str">
        <f aca="false">IF(OR($Q1049="",$Q1049="OK",$Q1049="Not set",NOT(ISNUMBER($G1049))),"",ROUND($G1049*IF($Q1049="Danger",Lists!$M$15,Lists!$M$16),0))</f>
        <v/>
      </c>
      <c r="V1049" s="22" t="str">
        <f aca="false">IF($U1049="","",IF(OR($Q1049="Danger",$U1049&gt;=Lists!$M$10),"P1",IF($U1049&gt;=Lists!$M$11,"P2","P3")))</f>
        <v/>
      </c>
      <c r="W1049" s="24" t="str">
        <f aca="false">IF(OR($V1049="",$B1049=""),"",$B1049+INDEX(Lists!$N$10:$N$12,MATCH($V1049,Lists!$L$10:$L$12,0)))</f>
        <v/>
      </c>
      <c r="X1049" s="19"/>
      <c r="Y1049" s="19"/>
      <c r="Z1049" s="19"/>
      <c r="AA1049" s="21"/>
      <c r="AB1049" s="19"/>
      <c r="AC1049" s="22" t="str">
        <f aca="true">IF(OR($U1049="",$B1049=""),"",IF($AA1049&lt;&gt;"",$AA1049-$B1049,TODAY()-$B1049))</f>
        <v/>
      </c>
      <c r="AD1049" s="22" t="str">
        <f aca="true">IF($W1049="","",IF($Y1049="Closed",IF($AA1049="","Closed",IF($AA1049&lt;=$W1049,"Closed on time","Closed late")),IF(TODAY()&gt;$W1049,"Overdue","Within time")))</f>
        <v/>
      </c>
      <c r="AE1049" s="6"/>
      <c r="AF1049" s="19"/>
      <c r="AG1049" s="19"/>
      <c r="AH1049" s="19"/>
      <c r="AI1049" s="19"/>
      <c r="AJ1049" s="19"/>
    </row>
    <row r="1050" customFormat="false" ht="15" hidden="false" customHeight="false" outlineLevel="0" collapsed="false">
      <c r="A1050" s="22" t="str">
        <f aca="false">IF($C1050="","","R"&amp;TEXT(ROW()-4,"00000"))</f>
        <v/>
      </c>
      <c r="B1050" s="21"/>
      <c r="C1050" s="19"/>
      <c r="D1050" s="22" t="str">
        <f aca="false">IF($C1050="","",IFERROR(INDEX(Asset_Register!$C$5:$C$1000,MATCH($C1050,Asset_Register!$A$5:$A$1000,0)),"Not in register"))</f>
        <v/>
      </c>
      <c r="E1050" s="22" t="str">
        <f aca="false">IF($C1050="","",IFERROR(INDEX(Asset_Register!$D$5:$D$1000,MATCH($C1050,Asset_Register!$A$5:$A$1000,0)),"Not in register"))</f>
        <v/>
      </c>
      <c r="F1050" s="22" t="str">
        <f aca="false">IF($C1050="","",IFERROR(INDEX(Asset_Register!$R$5:$R$1000,MATCH($C1050,Asset_Register!$A$5:$A$1000,0)),"Not in register"))</f>
        <v/>
      </c>
      <c r="G1050" s="22" t="str">
        <f aca="false">IF($C1050="","",IFERROR(INDEX(Asset_Register!$Q$5:$Q$1000,MATCH($C1050,Asset_Register!$A$5:$A$1000,0)),"Not in register"))</f>
        <v/>
      </c>
      <c r="H1050" s="19"/>
      <c r="I1050" s="19"/>
      <c r="J1050" s="6"/>
      <c r="K1050" s="19"/>
      <c r="L1050" s="19"/>
      <c r="M1050" s="19"/>
      <c r="N1050" s="19"/>
      <c r="O1050" s="19"/>
      <c r="P1050" s="19"/>
      <c r="Q1050" s="22" t="str">
        <f aca="false">IF($C1050="","",IF($P1050&lt;&gt;"",$P1050,IF(AND(ISNUMBER($K1050),ISNUMBER($M1050),ISNUMBER($N1050)),IF($O1050="Lower is worse",IF($K1050&lt;=$N1050,"Danger",IF($K1050&lt;=$M1050,"Alert","OK")),IF($K1050&gt;=$N1050,"Danger",IF($K1050&gt;=$M1050,"Alert","OK"))),"Not set")))</f>
        <v/>
      </c>
      <c r="R1050" s="22" t="str">
        <f aca="false">IF(OR($Q1050="",$Q1050="Not set"),"",MATCH($Q1050,Lists!$F$2:$F$4,0)-1)</f>
        <v/>
      </c>
      <c r="S1050" s="6"/>
      <c r="T1050" s="6"/>
      <c r="U1050" s="22" t="str">
        <f aca="false">IF(OR($Q1050="",$Q1050="OK",$Q1050="Not set",NOT(ISNUMBER($G1050))),"",ROUND($G1050*IF($Q1050="Danger",Lists!$M$15,Lists!$M$16),0))</f>
        <v/>
      </c>
      <c r="V1050" s="22" t="str">
        <f aca="false">IF($U1050="","",IF(OR($Q1050="Danger",$U1050&gt;=Lists!$M$10),"P1",IF($U1050&gt;=Lists!$M$11,"P2","P3")))</f>
        <v/>
      </c>
      <c r="W1050" s="24" t="str">
        <f aca="false">IF(OR($V1050="",$B1050=""),"",$B1050+INDEX(Lists!$N$10:$N$12,MATCH($V1050,Lists!$L$10:$L$12,0)))</f>
        <v/>
      </c>
      <c r="X1050" s="19"/>
      <c r="Y1050" s="19"/>
      <c r="Z1050" s="19"/>
      <c r="AA1050" s="21"/>
      <c r="AB1050" s="19"/>
      <c r="AC1050" s="22" t="str">
        <f aca="true">IF(OR($U1050="",$B1050=""),"",IF($AA1050&lt;&gt;"",$AA1050-$B1050,TODAY()-$B1050))</f>
        <v/>
      </c>
      <c r="AD1050" s="22" t="str">
        <f aca="true">IF($W1050="","",IF($Y1050="Closed",IF($AA1050="","Closed",IF($AA1050&lt;=$W1050,"Closed on time","Closed late")),IF(TODAY()&gt;$W1050,"Overdue","Within time")))</f>
        <v/>
      </c>
      <c r="AE1050" s="6"/>
      <c r="AF1050" s="19"/>
      <c r="AG1050" s="19"/>
      <c r="AH1050" s="19"/>
      <c r="AI1050" s="19"/>
      <c r="AJ1050" s="19"/>
    </row>
    <row r="1051" customFormat="false" ht="15" hidden="false" customHeight="false" outlineLevel="0" collapsed="false">
      <c r="A1051" s="22" t="str">
        <f aca="false">IF($C1051="","","R"&amp;TEXT(ROW()-4,"00000"))</f>
        <v/>
      </c>
      <c r="B1051" s="21"/>
      <c r="C1051" s="19"/>
      <c r="D1051" s="22" t="str">
        <f aca="false">IF($C1051="","",IFERROR(INDEX(Asset_Register!$C$5:$C$1000,MATCH($C1051,Asset_Register!$A$5:$A$1000,0)),"Not in register"))</f>
        <v/>
      </c>
      <c r="E1051" s="22" t="str">
        <f aca="false">IF($C1051="","",IFERROR(INDEX(Asset_Register!$D$5:$D$1000,MATCH($C1051,Asset_Register!$A$5:$A$1000,0)),"Not in register"))</f>
        <v/>
      </c>
      <c r="F1051" s="22" t="str">
        <f aca="false">IF($C1051="","",IFERROR(INDEX(Asset_Register!$R$5:$R$1000,MATCH($C1051,Asset_Register!$A$5:$A$1000,0)),"Not in register"))</f>
        <v/>
      </c>
      <c r="G1051" s="22" t="str">
        <f aca="false">IF($C1051="","",IFERROR(INDEX(Asset_Register!$Q$5:$Q$1000,MATCH($C1051,Asset_Register!$A$5:$A$1000,0)),"Not in register"))</f>
        <v/>
      </c>
      <c r="H1051" s="19"/>
      <c r="I1051" s="19"/>
      <c r="J1051" s="6"/>
      <c r="K1051" s="19"/>
      <c r="L1051" s="19"/>
      <c r="M1051" s="19"/>
      <c r="N1051" s="19"/>
      <c r="O1051" s="19"/>
      <c r="P1051" s="19"/>
      <c r="Q1051" s="22" t="str">
        <f aca="false">IF($C1051="","",IF($P1051&lt;&gt;"",$P1051,IF(AND(ISNUMBER($K1051),ISNUMBER($M1051),ISNUMBER($N1051)),IF($O1051="Lower is worse",IF($K1051&lt;=$N1051,"Danger",IF($K1051&lt;=$M1051,"Alert","OK")),IF($K1051&gt;=$N1051,"Danger",IF($K1051&gt;=$M1051,"Alert","OK"))),"Not set")))</f>
        <v/>
      </c>
      <c r="R1051" s="22" t="str">
        <f aca="false">IF(OR($Q1051="",$Q1051="Not set"),"",MATCH($Q1051,Lists!$F$2:$F$4,0)-1)</f>
        <v/>
      </c>
      <c r="S1051" s="6"/>
      <c r="T1051" s="6"/>
      <c r="U1051" s="22" t="str">
        <f aca="false">IF(OR($Q1051="",$Q1051="OK",$Q1051="Not set",NOT(ISNUMBER($G1051))),"",ROUND($G1051*IF($Q1051="Danger",Lists!$M$15,Lists!$M$16),0))</f>
        <v/>
      </c>
      <c r="V1051" s="22" t="str">
        <f aca="false">IF($U1051="","",IF(OR($Q1051="Danger",$U1051&gt;=Lists!$M$10),"P1",IF($U1051&gt;=Lists!$M$11,"P2","P3")))</f>
        <v/>
      </c>
      <c r="W1051" s="24" t="str">
        <f aca="false">IF(OR($V1051="",$B1051=""),"",$B1051+INDEX(Lists!$N$10:$N$12,MATCH($V1051,Lists!$L$10:$L$12,0)))</f>
        <v/>
      </c>
      <c r="X1051" s="19"/>
      <c r="Y1051" s="19"/>
      <c r="Z1051" s="19"/>
      <c r="AA1051" s="21"/>
      <c r="AB1051" s="19"/>
      <c r="AC1051" s="22" t="str">
        <f aca="true">IF(OR($U1051="",$B1051=""),"",IF($AA1051&lt;&gt;"",$AA1051-$B1051,TODAY()-$B1051))</f>
        <v/>
      </c>
      <c r="AD1051" s="22" t="str">
        <f aca="true">IF($W1051="","",IF($Y1051="Closed",IF($AA1051="","Closed",IF($AA1051&lt;=$W1051,"Closed on time","Closed late")),IF(TODAY()&gt;$W1051,"Overdue","Within time")))</f>
        <v/>
      </c>
      <c r="AE1051" s="6"/>
      <c r="AF1051" s="19"/>
      <c r="AG1051" s="19"/>
      <c r="AH1051" s="19"/>
      <c r="AI1051" s="19"/>
      <c r="AJ1051" s="19"/>
    </row>
    <row r="1052" customFormat="false" ht="15" hidden="false" customHeight="false" outlineLevel="0" collapsed="false">
      <c r="A1052" s="22" t="str">
        <f aca="false">IF($C1052="","","R"&amp;TEXT(ROW()-4,"00000"))</f>
        <v/>
      </c>
      <c r="B1052" s="21"/>
      <c r="C1052" s="19"/>
      <c r="D1052" s="22" t="str">
        <f aca="false">IF($C1052="","",IFERROR(INDEX(Asset_Register!$C$5:$C$1000,MATCH($C1052,Asset_Register!$A$5:$A$1000,0)),"Not in register"))</f>
        <v/>
      </c>
      <c r="E1052" s="22" t="str">
        <f aca="false">IF($C1052="","",IFERROR(INDEX(Asset_Register!$D$5:$D$1000,MATCH($C1052,Asset_Register!$A$5:$A$1000,0)),"Not in register"))</f>
        <v/>
      </c>
      <c r="F1052" s="22" t="str">
        <f aca="false">IF($C1052="","",IFERROR(INDEX(Asset_Register!$R$5:$R$1000,MATCH($C1052,Asset_Register!$A$5:$A$1000,0)),"Not in register"))</f>
        <v/>
      </c>
      <c r="G1052" s="22" t="str">
        <f aca="false">IF($C1052="","",IFERROR(INDEX(Asset_Register!$Q$5:$Q$1000,MATCH($C1052,Asset_Register!$A$5:$A$1000,0)),"Not in register"))</f>
        <v/>
      </c>
      <c r="H1052" s="19"/>
      <c r="I1052" s="19"/>
      <c r="J1052" s="6"/>
      <c r="K1052" s="19"/>
      <c r="L1052" s="19"/>
      <c r="M1052" s="19"/>
      <c r="N1052" s="19"/>
      <c r="O1052" s="19"/>
      <c r="P1052" s="19"/>
      <c r="Q1052" s="22" t="str">
        <f aca="false">IF($C1052="","",IF($P1052&lt;&gt;"",$P1052,IF(AND(ISNUMBER($K1052),ISNUMBER($M1052),ISNUMBER($N1052)),IF($O1052="Lower is worse",IF($K1052&lt;=$N1052,"Danger",IF($K1052&lt;=$M1052,"Alert","OK")),IF($K1052&gt;=$N1052,"Danger",IF($K1052&gt;=$M1052,"Alert","OK"))),"Not set")))</f>
        <v/>
      </c>
      <c r="R1052" s="22" t="str">
        <f aca="false">IF(OR($Q1052="",$Q1052="Not set"),"",MATCH($Q1052,Lists!$F$2:$F$4,0)-1)</f>
        <v/>
      </c>
      <c r="S1052" s="6"/>
      <c r="T1052" s="6"/>
      <c r="U1052" s="22" t="str">
        <f aca="false">IF(OR($Q1052="",$Q1052="OK",$Q1052="Not set",NOT(ISNUMBER($G1052))),"",ROUND($G1052*IF($Q1052="Danger",Lists!$M$15,Lists!$M$16),0))</f>
        <v/>
      </c>
      <c r="V1052" s="22" t="str">
        <f aca="false">IF($U1052="","",IF(OR($Q1052="Danger",$U1052&gt;=Lists!$M$10),"P1",IF($U1052&gt;=Lists!$M$11,"P2","P3")))</f>
        <v/>
      </c>
      <c r="W1052" s="24" t="str">
        <f aca="false">IF(OR($V1052="",$B1052=""),"",$B1052+INDEX(Lists!$N$10:$N$12,MATCH($V1052,Lists!$L$10:$L$12,0)))</f>
        <v/>
      </c>
      <c r="X1052" s="19"/>
      <c r="Y1052" s="19"/>
      <c r="Z1052" s="19"/>
      <c r="AA1052" s="21"/>
      <c r="AB1052" s="19"/>
      <c r="AC1052" s="22" t="str">
        <f aca="true">IF(OR($U1052="",$B1052=""),"",IF($AA1052&lt;&gt;"",$AA1052-$B1052,TODAY()-$B1052))</f>
        <v/>
      </c>
      <c r="AD1052" s="22" t="str">
        <f aca="true">IF($W1052="","",IF($Y1052="Closed",IF($AA1052="","Closed",IF($AA1052&lt;=$W1052,"Closed on time","Closed late")),IF(TODAY()&gt;$W1052,"Overdue","Within time")))</f>
        <v/>
      </c>
      <c r="AE1052" s="6"/>
      <c r="AF1052" s="19"/>
      <c r="AG1052" s="19"/>
      <c r="AH1052" s="19"/>
      <c r="AI1052" s="19"/>
      <c r="AJ1052" s="19"/>
    </row>
    <row r="1053" customFormat="false" ht="15" hidden="false" customHeight="false" outlineLevel="0" collapsed="false">
      <c r="A1053" s="22" t="str">
        <f aca="false">IF($C1053="","","R"&amp;TEXT(ROW()-4,"00000"))</f>
        <v/>
      </c>
      <c r="B1053" s="21"/>
      <c r="C1053" s="19"/>
      <c r="D1053" s="22" t="str">
        <f aca="false">IF($C1053="","",IFERROR(INDEX(Asset_Register!$C$5:$C$1000,MATCH($C1053,Asset_Register!$A$5:$A$1000,0)),"Not in register"))</f>
        <v/>
      </c>
      <c r="E1053" s="22" t="str">
        <f aca="false">IF($C1053="","",IFERROR(INDEX(Asset_Register!$D$5:$D$1000,MATCH($C1053,Asset_Register!$A$5:$A$1000,0)),"Not in register"))</f>
        <v/>
      </c>
      <c r="F1053" s="22" t="str">
        <f aca="false">IF($C1053="","",IFERROR(INDEX(Asset_Register!$R$5:$R$1000,MATCH($C1053,Asset_Register!$A$5:$A$1000,0)),"Not in register"))</f>
        <v/>
      </c>
      <c r="G1053" s="22" t="str">
        <f aca="false">IF($C1053="","",IFERROR(INDEX(Asset_Register!$Q$5:$Q$1000,MATCH($C1053,Asset_Register!$A$5:$A$1000,0)),"Not in register"))</f>
        <v/>
      </c>
      <c r="H1053" s="19"/>
      <c r="I1053" s="19"/>
      <c r="J1053" s="6"/>
      <c r="K1053" s="19"/>
      <c r="L1053" s="19"/>
      <c r="M1053" s="19"/>
      <c r="N1053" s="19"/>
      <c r="O1053" s="19"/>
      <c r="P1053" s="19"/>
      <c r="Q1053" s="22" t="str">
        <f aca="false">IF($C1053="","",IF($P1053&lt;&gt;"",$P1053,IF(AND(ISNUMBER($K1053),ISNUMBER($M1053),ISNUMBER($N1053)),IF($O1053="Lower is worse",IF($K1053&lt;=$N1053,"Danger",IF($K1053&lt;=$M1053,"Alert","OK")),IF($K1053&gt;=$N1053,"Danger",IF($K1053&gt;=$M1053,"Alert","OK"))),"Not set")))</f>
        <v/>
      </c>
      <c r="R1053" s="22" t="str">
        <f aca="false">IF(OR($Q1053="",$Q1053="Not set"),"",MATCH($Q1053,Lists!$F$2:$F$4,0)-1)</f>
        <v/>
      </c>
      <c r="S1053" s="6"/>
      <c r="T1053" s="6"/>
      <c r="U1053" s="22" t="str">
        <f aca="false">IF(OR($Q1053="",$Q1053="OK",$Q1053="Not set",NOT(ISNUMBER($G1053))),"",ROUND($G1053*IF($Q1053="Danger",Lists!$M$15,Lists!$M$16),0))</f>
        <v/>
      </c>
      <c r="V1053" s="22" t="str">
        <f aca="false">IF($U1053="","",IF(OR($Q1053="Danger",$U1053&gt;=Lists!$M$10),"P1",IF($U1053&gt;=Lists!$M$11,"P2","P3")))</f>
        <v/>
      </c>
      <c r="W1053" s="24" t="str">
        <f aca="false">IF(OR($V1053="",$B1053=""),"",$B1053+INDEX(Lists!$N$10:$N$12,MATCH($V1053,Lists!$L$10:$L$12,0)))</f>
        <v/>
      </c>
      <c r="X1053" s="19"/>
      <c r="Y1053" s="19"/>
      <c r="Z1053" s="19"/>
      <c r="AA1053" s="21"/>
      <c r="AB1053" s="19"/>
      <c r="AC1053" s="22" t="str">
        <f aca="true">IF(OR($U1053="",$B1053=""),"",IF($AA1053&lt;&gt;"",$AA1053-$B1053,TODAY()-$B1053))</f>
        <v/>
      </c>
      <c r="AD1053" s="22" t="str">
        <f aca="true">IF($W1053="","",IF($Y1053="Closed",IF($AA1053="","Closed",IF($AA1053&lt;=$W1053,"Closed on time","Closed late")),IF(TODAY()&gt;$W1053,"Overdue","Within time")))</f>
        <v/>
      </c>
      <c r="AE1053" s="6"/>
      <c r="AF1053" s="19"/>
      <c r="AG1053" s="19"/>
      <c r="AH1053" s="19"/>
      <c r="AI1053" s="19"/>
      <c r="AJ1053" s="19"/>
    </row>
    <row r="1054" customFormat="false" ht="15" hidden="false" customHeight="false" outlineLevel="0" collapsed="false">
      <c r="A1054" s="22" t="str">
        <f aca="false">IF($C1054="","","R"&amp;TEXT(ROW()-4,"00000"))</f>
        <v/>
      </c>
      <c r="B1054" s="21"/>
      <c r="C1054" s="19"/>
      <c r="D1054" s="22" t="str">
        <f aca="false">IF($C1054="","",IFERROR(INDEX(Asset_Register!$C$5:$C$1000,MATCH($C1054,Asset_Register!$A$5:$A$1000,0)),"Not in register"))</f>
        <v/>
      </c>
      <c r="E1054" s="22" t="str">
        <f aca="false">IF($C1054="","",IFERROR(INDEX(Asset_Register!$D$5:$D$1000,MATCH($C1054,Asset_Register!$A$5:$A$1000,0)),"Not in register"))</f>
        <v/>
      </c>
      <c r="F1054" s="22" t="str">
        <f aca="false">IF($C1054="","",IFERROR(INDEX(Asset_Register!$R$5:$R$1000,MATCH($C1054,Asset_Register!$A$5:$A$1000,0)),"Not in register"))</f>
        <v/>
      </c>
      <c r="G1054" s="22" t="str">
        <f aca="false">IF($C1054="","",IFERROR(INDEX(Asset_Register!$Q$5:$Q$1000,MATCH($C1054,Asset_Register!$A$5:$A$1000,0)),"Not in register"))</f>
        <v/>
      </c>
      <c r="H1054" s="19"/>
      <c r="I1054" s="19"/>
      <c r="J1054" s="6"/>
      <c r="K1054" s="19"/>
      <c r="L1054" s="19"/>
      <c r="M1054" s="19"/>
      <c r="N1054" s="19"/>
      <c r="O1054" s="19"/>
      <c r="P1054" s="19"/>
      <c r="Q1054" s="22" t="str">
        <f aca="false">IF($C1054="","",IF($P1054&lt;&gt;"",$P1054,IF(AND(ISNUMBER($K1054),ISNUMBER($M1054),ISNUMBER($N1054)),IF($O1054="Lower is worse",IF($K1054&lt;=$N1054,"Danger",IF($K1054&lt;=$M1054,"Alert","OK")),IF($K1054&gt;=$N1054,"Danger",IF($K1054&gt;=$M1054,"Alert","OK"))),"Not set")))</f>
        <v/>
      </c>
      <c r="R1054" s="22" t="str">
        <f aca="false">IF(OR($Q1054="",$Q1054="Not set"),"",MATCH($Q1054,Lists!$F$2:$F$4,0)-1)</f>
        <v/>
      </c>
      <c r="S1054" s="6"/>
      <c r="T1054" s="6"/>
      <c r="U1054" s="22" t="str">
        <f aca="false">IF(OR($Q1054="",$Q1054="OK",$Q1054="Not set",NOT(ISNUMBER($G1054))),"",ROUND($G1054*IF($Q1054="Danger",Lists!$M$15,Lists!$M$16),0))</f>
        <v/>
      </c>
      <c r="V1054" s="22" t="str">
        <f aca="false">IF($U1054="","",IF(OR($Q1054="Danger",$U1054&gt;=Lists!$M$10),"P1",IF($U1054&gt;=Lists!$M$11,"P2","P3")))</f>
        <v/>
      </c>
      <c r="W1054" s="24" t="str">
        <f aca="false">IF(OR($V1054="",$B1054=""),"",$B1054+INDEX(Lists!$N$10:$N$12,MATCH($V1054,Lists!$L$10:$L$12,0)))</f>
        <v/>
      </c>
      <c r="X1054" s="19"/>
      <c r="Y1054" s="19"/>
      <c r="Z1054" s="19"/>
      <c r="AA1054" s="21"/>
      <c r="AB1054" s="19"/>
      <c r="AC1054" s="22" t="str">
        <f aca="true">IF(OR($U1054="",$B1054=""),"",IF($AA1054&lt;&gt;"",$AA1054-$B1054,TODAY()-$B1054))</f>
        <v/>
      </c>
      <c r="AD1054" s="22" t="str">
        <f aca="true">IF($W1054="","",IF($Y1054="Closed",IF($AA1054="","Closed",IF($AA1054&lt;=$W1054,"Closed on time","Closed late")),IF(TODAY()&gt;$W1054,"Overdue","Within time")))</f>
        <v/>
      </c>
      <c r="AE1054" s="6"/>
      <c r="AF1054" s="19"/>
      <c r="AG1054" s="19"/>
      <c r="AH1054" s="19"/>
      <c r="AI1054" s="19"/>
      <c r="AJ1054" s="19"/>
    </row>
    <row r="1055" customFormat="false" ht="15" hidden="false" customHeight="false" outlineLevel="0" collapsed="false">
      <c r="A1055" s="22" t="str">
        <f aca="false">IF($C1055="","","R"&amp;TEXT(ROW()-4,"00000"))</f>
        <v/>
      </c>
      <c r="B1055" s="21"/>
      <c r="C1055" s="19"/>
      <c r="D1055" s="22" t="str">
        <f aca="false">IF($C1055="","",IFERROR(INDEX(Asset_Register!$C$5:$C$1000,MATCH($C1055,Asset_Register!$A$5:$A$1000,0)),"Not in register"))</f>
        <v/>
      </c>
      <c r="E1055" s="22" t="str">
        <f aca="false">IF($C1055="","",IFERROR(INDEX(Asset_Register!$D$5:$D$1000,MATCH($C1055,Asset_Register!$A$5:$A$1000,0)),"Not in register"))</f>
        <v/>
      </c>
      <c r="F1055" s="22" t="str">
        <f aca="false">IF($C1055="","",IFERROR(INDEX(Asset_Register!$R$5:$R$1000,MATCH($C1055,Asset_Register!$A$5:$A$1000,0)),"Not in register"))</f>
        <v/>
      </c>
      <c r="G1055" s="22" t="str">
        <f aca="false">IF($C1055="","",IFERROR(INDEX(Asset_Register!$Q$5:$Q$1000,MATCH($C1055,Asset_Register!$A$5:$A$1000,0)),"Not in register"))</f>
        <v/>
      </c>
      <c r="H1055" s="19"/>
      <c r="I1055" s="19"/>
      <c r="J1055" s="6"/>
      <c r="K1055" s="19"/>
      <c r="L1055" s="19"/>
      <c r="M1055" s="19"/>
      <c r="N1055" s="19"/>
      <c r="O1055" s="19"/>
      <c r="P1055" s="19"/>
      <c r="Q1055" s="22" t="str">
        <f aca="false">IF($C1055="","",IF($P1055&lt;&gt;"",$P1055,IF(AND(ISNUMBER($K1055),ISNUMBER($M1055),ISNUMBER($N1055)),IF($O1055="Lower is worse",IF($K1055&lt;=$N1055,"Danger",IF($K1055&lt;=$M1055,"Alert","OK")),IF($K1055&gt;=$N1055,"Danger",IF($K1055&gt;=$M1055,"Alert","OK"))),"Not set")))</f>
        <v/>
      </c>
      <c r="R1055" s="22" t="str">
        <f aca="false">IF(OR($Q1055="",$Q1055="Not set"),"",MATCH($Q1055,Lists!$F$2:$F$4,0)-1)</f>
        <v/>
      </c>
      <c r="S1055" s="6"/>
      <c r="T1055" s="6"/>
      <c r="U1055" s="22" t="str">
        <f aca="false">IF(OR($Q1055="",$Q1055="OK",$Q1055="Not set",NOT(ISNUMBER($G1055))),"",ROUND($G1055*IF($Q1055="Danger",Lists!$M$15,Lists!$M$16),0))</f>
        <v/>
      </c>
      <c r="V1055" s="22" t="str">
        <f aca="false">IF($U1055="","",IF(OR($Q1055="Danger",$U1055&gt;=Lists!$M$10),"P1",IF($U1055&gt;=Lists!$M$11,"P2","P3")))</f>
        <v/>
      </c>
      <c r="W1055" s="24" t="str">
        <f aca="false">IF(OR($V1055="",$B1055=""),"",$B1055+INDEX(Lists!$N$10:$N$12,MATCH($V1055,Lists!$L$10:$L$12,0)))</f>
        <v/>
      </c>
      <c r="X1055" s="19"/>
      <c r="Y1055" s="19"/>
      <c r="Z1055" s="19"/>
      <c r="AA1055" s="21"/>
      <c r="AB1055" s="19"/>
      <c r="AC1055" s="22" t="str">
        <f aca="true">IF(OR($U1055="",$B1055=""),"",IF($AA1055&lt;&gt;"",$AA1055-$B1055,TODAY()-$B1055))</f>
        <v/>
      </c>
      <c r="AD1055" s="22" t="str">
        <f aca="true">IF($W1055="","",IF($Y1055="Closed",IF($AA1055="","Closed",IF($AA1055&lt;=$W1055,"Closed on time","Closed late")),IF(TODAY()&gt;$W1055,"Overdue","Within time")))</f>
        <v/>
      </c>
      <c r="AE1055" s="6"/>
      <c r="AF1055" s="19"/>
      <c r="AG1055" s="19"/>
      <c r="AH1055" s="19"/>
      <c r="AI1055" s="19"/>
      <c r="AJ1055" s="19"/>
    </row>
    <row r="1056" customFormat="false" ht="15" hidden="false" customHeight="false" outlineLevel="0" collapsed="false">
      <c r="A1056" s="22" t="str">
        <f aca="false">IF($C1056="","","R"&amp;TEXT(ROW()-4,"00000"))</f>
        <v/>
      </c>
      <c r="B1056" s="21"/>
      <c r="C1056" s="19"/>
      <c r="D1056" s="22" t="str">
        <f aca="false">IF($C1056="","",IFERROR(INDEX(Asset_Register!$C$5:$C$1000,MATCH($C1056,Asset_Register!$A$5:$A$1000,0)),"Not in register"))</f>
        <v/>
      </c>
      <c r="E1056" s="22" t="str">
        <f aca="false">IF($C1056="","",IFERROR(INDEX(Asset_Register!$D$5:$D$1000,MATCH($C1056,Asset_Register!$A$5:$A$1000,0)),"Not in register"))</f>
        <v/>
      </c>
      <c r="F1056" s="22" t="str">
        <f aca="false">IF($C1056="","",IFERROR(INDEX(Asset_Register!$R$5:$R$1000,MATCH($C1056,Asset_Register!$A$5:$A$1000,0)),"Not in register"))</f>
        <v/>
      </c>
      <c r="G1056" s="22" t="str">
        <f aca="false">IF($C1056="","",IFERROR(INDEX(Asset_Register!$Q$5:$Q$1000,MATCH($C1056,Asset_Register!$A$5:$A$1000,0)),"Not in register"))</f>
        <v/>
      </c>
      <c r="H1056" s="19"/>
      <c r="I1056" s="19"/>
      <c r="J1056" s="6"/>
      <c r="K1056" s="19"/>
      <c r="L1056" s="19"/>
      <c r="M1056" s="19"/>
      <c r="N1056" s="19"/>
      <c r="O1056" s="19"/>
      <c r="P1056" s="19"/>
      <c r="Q1056" s="22" t="str">
        <f aca="false">IF($C1056="","",IF($P1056&lt;&gt;"",$P1056,IF(AND(ISNUMBER($K1056),ISNUMBER($M1056),ISNUMBER($N1056)),IF($O1056="Lower is worse",IF($K1056&lt;=$N1056,"Danger",IF($K1056&lt;=$M1056,"Alert","OK")),IF($K1056&gt;=$N1056,"Danger",IF($K1056&gt;=$M1056,"Alert","OK"))),"Not set")))</f>
        <v/>
      </c>
      <c r="R1056" s="22" t="str">
        <f aca="false">IF(OR($Q1056="",$Q1056="Not set"),"",MATCH($Q1056,Lists!$F$2:$F$4,0)-1)</f>
        <v/>
      </c>
      <c r="S1056" s="6"/>
      <c r="T1056" s="6"/>
      <c r="U1056" s="22" t="str">
        <f aca="false">IF(OR($Q1056="",$Q1056="OK",$Q1056="Not set",NOT(ISNUMBER($G1056))),"",ROUND($G1056*IF($Q1056="Danger",Lists!$M$15,Lists!$M$16),0))</f>
        <v/>
      </c>
      <c r="V1056" s="22" t="str">
        <f aca="false">IF($U1056="","",IF(OR($Q1056="Danger",$U1056&gt;=Lists!$M$10),"P1",IF($U1056&gt;=Lists!$M$11,"P2","P3")))</f>
        <v/>
      </c>
      <c r="W1056" s="24" t="str">
        <f aca="false">IF(OR($V1056="",$B1056=""),"",$B1056+INDEX(Lists!$N$10:$N$12,MATCH($V1056,Lists!$L$10:$L$12,0)))</f>
        <v/>
      </c>
      <c r="X1056" s="19"/>
      <c r="Y1056" s="19"/>
      <c r="Z1056" s="19"/>
      <c r="AA1056" s="21"/>
      <c r="AB1056" s="19"/>
      <c r="AC1056" s="22" t="str">
        <f aca="true">IF(OR($U1056="",$B1056=""),"",IF($AA1056&lt;&gt;"",$AA1056-$B1056,TODAY()-$B1056))</f>
        <v/>
      </c>
      <c r="AD1056" s="22" t="str">
        <f aca="true">IF($W1056="","",IF($Y1056="Closed",IF($AA1056="","Closed",IF($AA1056&lt;=$W1056,"Closed on time","Closed late")),IF(TODAY()&gt;$W1056,"Overdue","Within time")))</f>
        <v/>
      </c>
      <c r="AE1056" s="6"/>
      <c r="AF1056" s="19"/>
      <c r="AG1056" s="19"/>
      <c r="AH1056" s="19"/>
      <c r="AI1056" s="19"/>
      <c r="AJ1056" s="19"/>
    </row>
    <row r="1057" customFormat="false" ht="15" hidden="false" customHeight="false" outlineLevel="0" collapsed="false">
      <c r="A1057" s="22" t="str">
        <f aca="false">IF($C1057="","","R"&amp;TEXT(ROW()-4,"00000"))</f>
        <v/>
      </c>
      <c r="B1057" s="21"/>
      <c r="C1057" s="19"/>
      <c r="D1057" s="22" t="str">
        <f aca="false">IF($C1057="","",IFERROR(INDEX(Asset_Register!$C$5:$C$1000,MATCH($C1057,Asset_Register!$A$5:$A$1000,0)),"Not in register"))</f>
        <v/>
      </c>
      <c r="E1057" s="22" t="str">
        <f aca="false">IF($C1057="","",IFERROR(INDEX(Asset_Register!$D$5:$D$1000,MATCH($C1057,Asset_Register!$A$5:$A$1000,0)),"Not in register"))</f>
        <v/>
      </c>
      <c r="F1057" s="22" t="str">
        <f aca="false">IF($C1057="","",IFERROR(INDEX(Asset_Register!$R$5:$R$1000,MATCH($C1057,Asset_Register!$A$5:$A$1000,0)),"Not in register"))</f>
        <v/>
      </c>
      <c r="G1057" s="22" t="str">
        <f aca="false">IF($C1057="","",IFERROR(INDEX(Asset_Register!$Q$5:$Q$1000,MATCH($C1057,Asset_Register!$A$5:$A$1000,0)),"Not in register"))</f>
        <v/>
      </c>
      <c r="H1057" s="19"/>
      <c r="I1057" s="19"/>
      <c r="J1057" s="6"/>
      <c r="K1057" s="19"/>
      <c r="L1057" s="19"/>
      <c r="M1057" s="19"/>
      <c r="N1057" s="19"/>
      <c r="O1057" s="19"/>
      <c r="P1057" s="19"/>
      <c r="Q1057" s="22" t="str">
        <f aca="false">IF($C1057="","",IF($P1057&lt;&gt;"",$P1057,IF(AND(ISNUMBER($K1057),ISNUMBER($M1057),ISNUMBER($N1057)),IF($O1057="Lower is worse",IF($K1057&lt;=$N1057,"Danger",IF($K1057&lt;=$M1057,"Alert","OK")),IF($K1057&gt;=$N1057,"Danger",IF($K1057&gt;=$M1057,"Alert","OK"))),"Not set")))</f>
        <v/>
      </c>
      <c r="R1057" s="22" t="str">
        <f aca="false">IF(OR($Q1057="",$Q1057="Not set"),"",MATCH($Q1057,Lists!$F$2:$F$4,0)-1)</f>
        <v/>
      </c>
      <c r="S1057" s="6"/>
      <c r="T1057" s="6"/>
      <c r="U1057" s="22" t="str">
        <f aca="false">IF(OR($Q1057="",$Q1057="OK",$Q1057="Not set",NOT(ISNUMBER($G1057))),"",ROUND($G1057*IF($Q1057="Danger",Lists!$M$15,Lists!$M$16),0))</f>
        <v/>
      </c>
      <c r="V1057" s="22" t="str">
        <f aca="false">IF($U1057="","",IF(OR($Q1057="Danger",$U1057&gt;=Lists!$M$10),"P1",IF($U1057&gt;=Lists!$M$11,"P2","P3")))</f>
        <v/>
      </c>
      <c r="W1057" s="24" t="str">
        <f aca="false">IF(OR($V1057="",$B1057=""),"",$B1057+INDEX(Lists!$N$10:$N$12,MATCH($V1057,Lists!$L$10:$L$12,0)))</f>
        <v/>
      </c>
      <c r="X1057" s="19"/>
      <c r="Y1057" s="19"/>
      <c r="Z1057" s="19"/>
      <c r="AA1057" s="21"/>
      <c r="AB1057" s="19"/>
      <c r="AC1057" s="22" t="str">
        <f aca="true">IF(OR($U1057="",$B1057=""),"",IF($AA1057&lt;&gt;"",$AA1057-$B1057,TODAY()-$B1057))</f>
        <v/>
      </c>
      <c r="AD1057" s="22" t="str">
        <f aca="true">IF($W1057="","",IF($Y1057="Closed",IF($AA1057="","Closed",IF($AA1057&lt;=$W1057,"Closed on time","Closed late")),IF(TODAY()&gt;$W1057,"Overdue","Within time")))</f>
        <v/>
      </c>
      <c r="AE1057" s="6"/>
      <c r="AF1057" s="19"/>
      <c r="AG1057" s="19"/>
      <c r="AH1057" s="19"/>
      <c r="AI1057" s="19"/>
      <c r="AJ1057" s="19"/>
    </row>
    <row r="1058" customFormat="false" ht="15" hidden="false" customHeight="false" outlineLevel="0" collapsed="false">
      <c r="A1058" s="22" t="str">
        <f aca="false">IF($C1058="","","R"&amp;TEXT(ROW()-4,"00000"))</f>
        <v/>
      </c>
      <c r="B1058" s="21"/>
      <c r="C1058" s="19"/>
      <c r="D1058" s="22" t="str">
        <f aca="false">IF($C1058="","",IFERROR(INDEX(Asset_Register!$C$5:$C$1000,MATCH($C1058,Asset_Register!$A$5:$A$1000,0)),"Not in register"))</f>
        <v/>
      </c>
      <c r="E1058" s="22" t="str">
        <f aca="false">IF($C1058="","",IFERROR(INDEX(Asset_Register!$D$5:$D$1000,MATCH($C1058,Asset_Register!$A$5:$A$1000,0)),"Not in register"))</f>
        <v/>
      </c>
      <c r="F1058" s="22" t="str">
        <f aca="false">IF($C1058="","",IFERROR(INDEX(Asset_Register!$R$5:$R$1000,MATCH($C1058,Asset_Register!$A$5:$A$1000,0)),"Not in register"))</f>
        <v/>
      </c>
      <c r="G1058" s="22" t="str">
        <f aca="false">IF($C1058="","",IFERROR(INDEX(Asset_Register!$Q$5:$Q$1000,MATCH($C1058,Asset_Register!$A$5:$A$1000,0)),"Not in register"))</f>
        <v/>
      </c>
      <c r="H1058" s="19"/>
      <c r="I1058" s="19"/>
      <c r="J1058" s="6"/>
      <c r="K1058" s="19"/>
      <c r="L1058" s="19"/>
      <c r="M1058" s="19"/>
      <c r="N1058" s="19"/>
      <c r="O1058" s="19"/>
      <c r="P1058" s="19"/>
      <c r="Q1058" s="22" t="str">
        <f aca="false">IF($C1058="","",IF($P1058&lt;&gt;"",$P1058,IF(AND(ISNUMBER($K1058),ISNUMBER($M1058),ISNUMBER($N1058)),IF($O1058="Lower is worse",IF($K1058&lt;=$N1058,"Danger",IF($K1058&lt;=$M1058,"Alert","OK")),IF($K1058&gt;=$N1058,"Danger",IF($K1058&gt;=$M1058,"Alert","OK"))),"Not set")))</f>
        <v/>
      </c>
      <c r="R1058" s="22" t="str">
        <f aca="false">IF(OR($Q1058="",$Q1058="Not set"),"",MATCH($Q1058,Lists!$F$2:$F$4,0)-1)</f>
        <v/>
      </c>
      <c r="S1058" s="6"/>
      <c r="T1058" s="6"/>
      <c r="U1058" s="22" t="str">
        <f aca="false">IF(OR($Q1058="",$Q1058="OK",$Q1058="Not set",NOT(ISNUMBER($G1058))),"",ROUND($G1058*IF($Q1058="Danger",Lists!$M$15,Lists!$M$16),0))</f>
        <v/>
      </c>
      <c r="V1058" s="22" t="str">
        <f aca="false">IF($U1058="","",IF(OR($Q1058="Danger",$U1058&gt;=Lists!$M$10),"P1",IF($U1058&gt;=Lists!$M$11,"P2","P3")))</f>
        <v/>
      </c>
      <c r="W1058" s="24" t="str">
        <f aca="false">IF(OR($V1058="",$B1058=""),"",$B1058+INDEX(Lists!$N$10:$N$12,MATCH($V1058,Lists!$L$10:$L$12,0)))</f>
        <v/>
      </c>
      <c r="X1058" s="19"/>
      <c r="Y1058" s="19"/>
      <c r="Z1058" s="19"/>
      <c r="AA1058" s="21"/>
      <c r="AB1058" s="19"/>
      <c r="AC1058" s="22" t="str">
        <f aca="true">IF(OR($U1058="",$B1058=""),"",IF($AA1058&lt;&gt;"",$AA1058-$B1058,TODAY()-$B1058))</f>
        <v/>
      </c>
      <c r="AD1058" s="22" t="str">
        <f aca="true">IF($W1058="","",IF($Y1058="Closed",IF($AA1058="","Closed",IF($AA1058&lt;=$W1058,"Closed on time","Closed late")),IF(TODAY()&gt;$W1058,"Overdue","Within time")))</f>
        <v/>
      </c>
      <c r="AE1058" s="6"/>
      <c r="AF1058" s="19"/>
      <c r="AG1058" s="19"/>
      <c r="AH1058" s="19"/>
      <c r="AI1058" s="19"/>
      <c r="AJ1058" s="19"/>
    </row>
    <row r="1059" customFormat="false" ht="15" hidden="false" customHeight="false" outlineLevel="0" collapsed="false">
      <c r="A1059" s="22" t="str">
        <f aca="false">IF($C1059="","","R"&amp;TEXT(ROW()-4,"00000"))</f>
        <v/>
      </c>
      <c r="B1059" s="21"/>
      <c r="C1059" s="19"/>
      <c r="D1059" s="22" t="str">
        <f aca="false">IF($C1059="","",IFERROR(INDEX(Asset_Register!$C$5:$C$1000,MATCH($C1059,Asset_Register!$A$5:$A$1000,0)),"Not in register"))</f>
        <v/>
      </c>
      <c r="E1059" s="22" t="str">
        <f aca="false">IF($C1059="","",IFERROR(INDEX(Asset_Register!$D$5:$D$1000,MATCH($C1059,Asset_Register!$A$5:$A$1000,0)),"Not in register"))</f>
        <v/>
      </c>
      <c r="F1059" s="22" t="str">
        <f aca="false">IF($C1059="","",IFERROR(INDEX(Asset_Register!$R$5:$R$1000,MATCH($C1059,Asset_Register!$A$5:$A$1000,0)),"Not in register"))</f>
        <v/>
      </c>
      <c r="G1059" s="22" t="str">
        <f aca="false">IF($C1059="","",IFERROR(INDEX(Asset_Register!$Q$5:$Q$1000,MATCH($C1059,Asset_Register!$A$5:$A$1000,0)),"Not in register"))</f>
        <v/>
      </c>
      <c r="H1059" s="19"/>
      <c r="I1059" s="19"/>
      <c r="J1059" s="6"/>
      <c r="K1059" s="19"/>
      <c r="L1059" s="19"/>
      <c r="M1059" s="19"/>
      <c r="N1059" s="19"/>
      <c r="O1059" s="19"/>
      <c r="P1059" s="19"/>
      <c r="Q1059" s="22" t="str">
        <f aca="false">IF($C1059="","",IF($P1059&lt;&gt;"",$P1059,IF(AND(ISNUMBER($K1059),ISNUMBER($M1059),ISNUMBER($N1059)),IF($O1059="Lower is worse",IF($K1059&lt;=$N1059,"Danger",IF($K1059&lt;=$M1059,"Alert","OK")),IF($K1059&gt;=$N1059,"Danger",IF($K1059&gt;=$M1059,"Alert","OK"))),"Not set")))</f>
        <v/>
      </c>
      <c r="R1059" s="22" t="str">
        <f aca="false">IF(OR($Q1059="",$Q1059="Not set"),"",MATCH($Q1059,Lists!$F$2:$F$4,0)-1)</f>
        <v/>
      </c>
      <c r="S1059" s="6"/>
      <c r="T1059" s="6"/>
      <c r="U1059" s="22" t="str">
        <f aca="false">IF(OR($Q1059="",$Q1059="OK",$Q1059="Not set",NOT(ISNUMBER($G1059))),"",ROUND($G1059*IF($Q1059="Danger",Lists!$M$15,Lists!$M$16),0))</f>
        <v/>
      </c>
      <c r="V1059" s="22" t="str">
        <f aca="false">IF($U1059="","",IF(OR($Q1059="Danger",$U1059&gt;=Lists!$M$10),"P1",IF($U1059&gt;=Lists!$M$11,"P2","P3")))</f>
        <v/>
      </c>
      <c r="W1059" s="24" t="str">
        <f aca="false">IF(OR($V1059="",$B1059=""),"",$B1059+INDEX(Lists!$N$10:$N$12,MATCH($V1059,Lists!$L$10:$L$12,0)))</f>
        <v/>
      </c>
      <c r="X1059" s="19"/>
      <c r="Y1059" s="19"/>
      <c r="Z1059" s="19"/>
      <c r="AA1059" s="21"/>
      <c r="AB1059" s="19"/>
      <c r="AC1059" s="22" t="str">
        <f aca="true">IF(OR($U1059="",$B1059=""),"",IF($AA1059&lt;&gt;"",$AA1059-$B1059,TODAY()-$B1059))</f>
        <v/>
      </c>
      <c r="AD1059" s="22" t="str">
        <f aca="true">IF($W1059="","",IF($Y1059="Closed",IF($AA1059="","Closed",IF($AA1059&lt;=$W1059,"Closed on time","Closed late")),IF(TODAY()&gt;$W1059,"Overdue","Within time")))</f>
        <v/>
      </c>
      <c r="AE1059" s="6"/>
      <c r="AF1059" s="19"/>
      <c r="AG1059" s="19"/>
      <c r="AH1059" s="19"/>
      <c r="AI1059" s="19"/>
      <c r="AJ1059" s="19"/>
    </row>
    <row r="1060" customFormat="false" ht="15" hidden="false" customHeight="false" outlineLevel="0" collapsed="false">
      <c r="A1060" s="22" t="str">
        <f aca="false">IF($C1060="","","R"&amp;TEXT(ROW()-4,"00000"))</f>
        <v/>
      </c>
      <c r="B1060" s="21"/>
      <c r="C1060" s="19"/>
      <c r="D1060" s="22" t="str">
        <f aca="false">IF($C1060="","",IFERROR(INDEX(Asset_Register!$C$5:$C$1000,MATCH($C1060,Asset_Register!$A$5:$A$1000,0)),"Not in register"))</f>
        <v/>
      </c>
      <c r="E1060" s="22" t="str">
        <f aca="false">IF($C1060="","",IFERROR(INDEX(Asset_Register!$D$5:$D$1000,MATCH($C1060,Asset_Register!$A$5:$A$1000,0)),"Not in register"))</f>
        <v/>
      </c>
      <c r="F1060" s="22" t="str">
        <f aca="false">IF($C1060="","",IFERROR(INDEX(Asset_Register!$R$5:$R$1000,MATCH($C1060,Asset_Register!$A$5:$A$1000,0)),"Not in register"))</f>
        <v/>
      </c>
      <c r="G1060" s="22" t="str">
        <f aca="false">IF($C1060="","",IFERROR(INDEX(Asset_Register!$Q$5:$Q$1000,MATCH($C1060,Asset_Register!$A$5:$A$1000,0)),"Not in register"))</f>
        <v/>
      </c>
      <c r="H1060" s="19"/>
      <c r="I1060" s="19"/>
      <c r="J1060" s="6"/>
      <c r="K1060" s="19"/>
      <c r="L1060" s="19"/>
      <c r="M1060" s="19"/>
      <c r="N1060" s="19"/>
      <c r="O1060" s="19"/>
      <c r="P1060" s="19"/>
      <c r="Q1060" s="22" t="str">
        <f aca="false">IF($C1060="","",IF($P1060&lt;&gt;"",$P1060,IF(AND(ISNUMBER($K1060),ISNUMBER($M1060),ISNUMBER($N1060)),IF($O1060="Lower is worse",IF($K1060&lt;=$N1060,"Danger",IF($K1060&lt;=$M1060,"Alert","OK")),IF($K1060&gt;=$N1060,"Danger",IF($K1060&gt;=$M1060,"Alert","OK"))),"Not set")))</f>
        <v/>
      </c>
      <c r="R1060" s="22" t="str">
        <f aca="false">IF(OR($Q1060="",$Q1060="Not set"),"",MATCH($Q1060,Lists!$F$2:$F$4,0)-1)</f>
        <v/>
      </c>
      <c r="S1060" s="6"/>
      <c r="T1060" s="6"/>
      <c r="U1060" s="22" t="str">
        <f aca="false">IF(OR($Q1060="",$Q1060="OK",$Q1060="Not set",NOT(ISNUMBER($G1060))),"",ROUND($G1060*IF($Q1060="Danger",Lists!$M$15,Lists!$M$16),0))</f>
        <v/>
      </c>
      <c r="V1060" s="22" t="str">
        <f aca="false">IF($U1060="","",IF(OR($Q1060="Danger",$U1060&gt;=Lists!$M$10),"P1",IF($U1060&gt;=Lists!$M$11,"P2","P3")))</f>
        <v/>
      </c>
      <c r="W1060" s="24" t="str">
        <f aca="false">IF(OR($V1060="",$B1060=""),"",$B1060+INDEX(Lists!$N$10:$N$12,MATCH($V1060,Lists!$L$10:$L$12,0)))</f>
        <v/>
      </c>
      <c r="X1060" s="19"/>
      <c r="Y1060" s="19"/>
      <c r="Z1060" s="19"/>
      <c r="AA1060" s="21"/>
      <c r="AB1060" s="19"/>
      <c r="AC1060" s="22" t="str">
        <f aca="true">IF(OR($U1060="",$B1060=""),"",IF($AA1060&lt;&gt;"",$AA1060-$B1060,TODAY()-$B1060))</f>
        <v/>
      </c>
      <c r="AD1060" s="22" t="str">
        <f aca="true">IF($W1060="","",IF($Y1060="Closed",IF($AA1060="","Closed",IF($AA1060&lt;=$W1060,"Closed on time","Closed late")),IF(TODAY()&gt;$W1060,"Overdue","Within time")))</f>
        <v/>
      </c>
      <c r="AE1060" s="6"/>
      <c r="AF1060" s="19"/>
      <c r="AG1060" s="19"/>
      <c r="AH1060" s="19"/>
      <c r="AI1060" s="19"/>
      <c r="AJ1060" s="19"/>
    </row>
    <row r="1061" customFormat="false" ht="15" hidden="false" customHeight="false" outlineLevel="0" collapsed="false">
      <c r="A1061" s="22" t="str">
        <f aca="false">IF($C1061="","","R"&amp;TEXT(ROW()-4,"00000"))</f>
        <v/>
      </c>
      <c r="B1061" s="21"/>
      <c r="C1061" s="19"/>
      <c r="D1061" s="22" t="str">
        <f aca="false">IF($C1061="","",IFERROR(INDEX(Asset_Register!$C$5:$C$1000,MATCH($C1061,Asset_Register!$A$5:$A$1000,0)),"Not in register"))</f>
        <v/>
      </c>
      <c r="E1061" s="22" t="str">
        <f aca="false">IF($C1061="","",IFERROR(INDEX(Asset_Register!$D$5:$D$1000,MATCH($C1061,Asset_Register!$A$5:$A$1000,0)),"Not in register"))</f>
        <v/>
      </c>
      <c r="F1061" s="22" t="str">
        <f aca="false">IF($C1061="","",IFERROR(INDEX(Asset_Register!$R$5:$R$1000,MATCH($C1061,Asset_Register!$A$5:$A$1000,0)),"Not in register"))</f>
        <v/>
      </c>
      <c r="G1061" s="22" t="str">
        <f aca="false">IF($C1061="","",IFERROR(INDEX(Asset_Register!$Q$5:$Q$1000,MATCH($C1061,Asset_Register!$A$5:$A$1000,0)),"Not in register"))</f>
        <v/>
      </c>
      <c r="H1061" s="19"/>
      <c r="I1061" s="19"/>
      <c r="J1061" s="6"/>
      <c r="K1061" s="19"/>
      <c r="L1061" s="19"/>
      <c r="M1061" s="19"/>
      <c r="N1061" s="19"/>
      <c r="O1061" s="19"/>
      <c r="P1061" s="19"/>
      <c r="Q1061" s="22" t="str">
        <f aca="false">IF($C1061="","",IF($P1061&lt;&gt;"",$P1061,IF(AND(ISNUMBER($K1061),ISNUMBER($M1061),ISNUMBER($N1061)),IF($O1061="Lower is worse",IF($K1061&lt;=$N1061,"Danger",IF($K1061&lt;=$M1061,"Alert","OK")),IF($K1061&gt;=$N1061,"Danger",IF($K1061&gt;=$M1061,"Alert","OK"))),"Not set")))</f>
        <v/>
      </c>
      <c r="R1061" s="22" t="str">
        <f aca="false">IF(OR($Q1061="",$Q1061="Not set"),"",MATCH($Q1061,Lists!$F$2:$F$4,0)-1)</f>
        <v/>
      </c>
      <c r="S1061" s="6"/>
      <c r="T1061" s="6"/>
      <c r="U1061" s="22" t="str">
        <f aca="false">IF(OR($Q1061="",$Q1061="OK",$Q1061="Not set",NOT(ISNUMBER($G1061))),"",ROUND($G1061*IF($Q1061="Danger",Lists!$M$15,Lists!$M$16),0))</f>
        <v/>
      </c>
      <c r="V1061" s="22" t="str">
        <f aca="false">IF($U1061="","",IF(OR($Q1061="Danger",$U1061&gt;=Lists!$M$10),"P1",IF($U1061&gt;=Lists!$M$11,"P2","P3")))</f>
        <v/>
      </c>
      <c r="W1061" s="24" t="str">
        <f aca="false">IF(OR($V1061="",$B1061=""),"",$B1061+INDEX(Lists!$N$10:$N$12,MATCH($V1061,Lists!$L$10:$L$12,0)))</f>
        <v/>
      </c>
      <c r="X1061" s="19"/>
      <c r="Y1061" s="19"/>
      <c r="Z1061" s="19"/>
      <c r="AA1061" s="21"/>
      <c r="AB1061" s="19"/>
      <c r="AC1061" s="22" t="str">
        <f aca="true">IF(OR($U1061="",$B1061=""),"",IF($AA1061&lt;&gt;"",$AA1061-$B1061,TODAY()-$B1061))</f>
        <v/>
      </c>
      <c r="AD1061" s="22" t="str">
        <f aca="true">IF($W1061="","",IF($Y1061="Closed",IF($AA1061="","Closed",IF($AA1061&lt;=$W1061,"Closed on time","Closed late")),IF(TODAY()&gt;$W1061,"Overdue","Within time")))</f>
        <v/>
      </c>
      <c r="AE1061" s="6"/>
      <c r="AF1061" s="19"/>
      <c r="AG1061" s="19"/>
      <c r="AH1061" s="19"/>
      <c r="AI1061" s="19"/>
      <c r="AJ1061" s="19"/>
    </row>
    <row r="1062" customFormat="false" ht="15" hidden="false" customHeight="false" outlineLevel="0" collapsed="false">
      <c r="A1062" s="22" t="str">
        <f aca="false">IF($C1062="","","R"&amp;TEXT(ROW()-4,"00000"))</f>
        <v/>
      </c>
      <c r="B1062" s="21"/>
      <c r="C1062" s="19"/>
      <c r="D1062" s="22" t="str">
        <f aca="false">IF($C1062="","",IFERROR(INDEX(Asset_Register!$C$5:$C$1000,MATCH($C1062,Asset_Register!$A$5:$A$1000,0)),"Not in register"))</f>
        <v/>
      </c>
      <c r="E1062" s="22" t="str">
        <f aca="false">IF($C1062="","",IFERROR(INDEX(Asset_Register!$D$5:$D$1000,MATCH($C1062,Asset_Register!$A$5:$A$1000,0)),"Not in register"))</f>
        <v/>
      </c>
      <c r="F1062" s="22" t="str">
        <f aca="false">IF($C1062="","",IFERROR(INDEX(Asset_Register!$R$5:$R$1000,MATCH($C1062,Asset_Register!$A$5:$A$1000,0)),"Not in register"))</f>
        <v/>
      </c>
      <c r="G1062" s="22" t="str">
        <f aca="false">IF($C1062="","",IFERROR(INDEX(Asset_Register!$Q$5:$Q$1000,MATCH($C1062,Asset_Register!$A$5:$A$1000,0)),"Not in register"))</f>
        <v/>
      </c>
      <c r="H1062" s="19"/>
      <c r="I1062" s="19"/>
      <c r="J1062" s="6"/>
      <c r="K1062" s="19"/>
      <c r="L1062" s="19"/>
      <c r="M1062" s="19"/>
      <c r="N1062" s="19"/>
      <c r="O1062" s="19"/>
      <c r="P1062" s="19"/>
      <c r="Q1062" s="22" t="str">
        <f aca="false">IF($C1062="","",IF($P1062&lt;&gt;"",$P1062,IF(AND(ISNUMBER($K1062),ISNUMBER($M1062),ISNUMBER($N1062)),IF($O1062="Lower is worse",IF($K1062&lt;=$N1062,"Danger",IF($K1062&lt;=$M1062,"Alert","OK")),IF($K1062&gt;=$N1062,"Danger",IF($K1062&gt;=$M1062,"Alert","OK"))),"Not set")))</f>
        <v/>
      </c>
      <c r="R1062" s="22" t="str">
        <f aca="false">IF(OR($Q1062="",$Q1062="Not set"),"",MATCH($Q1062,Lists!$F$2:$F$4,0)-1)</f>
        <v/>
      </c>
      <c r="S1062" s="6"/>
      <c r="T1062" s="6"/>
      <c r="U1062" s="22" t="str">
        <f aca="false">IF(OR($Q1062="",$Q1062="OK",$Q1062="Not set",NOT(ISNUMBER($G1062))),"",ROUND($G1062*IF($Q1062="Danger",Lists!$M$15,Lists!$M$16),0))</f>
        <v/>
      </c>
      <c r="V1062" s="22" t="str">
        <f aca="false">IF($U1062="","",IF(OR($Q1062="Danger",$U1062&gt;=Lists!$M$10),"P1",IF($U1062&gt;=Lists!$M$11,"P2","P3")))</f>
        <v/>
      </c>
      <c r="W1062" s="24" t="str">
        <f aca="false">IF(OR($V1062="",$B1062=""),"",$B1062+INDEX(Lists!$N$10:$N$12,MATCH($V1062,Lists!$L$10:$L$12,0)))</f>
        <v/>
      </c>
      <c r="X1062" s="19"/>
      <c r="Y1062" s="19"/>
      <c r="Z1062" s="19"/>
      <c r="AA1062" s="21"/>
      <c r="AB1062" s="19"/>
      <c r="AC1062" s="22" t="str">
        <f aca="true">IF(OR($U1062="",$B1062=""),"",IF($AA1062&lt;&gt;"",$AA1062-$B1062,TODAY()-$B1062))</f>
        <v/>
      </c>
      <c r="AD1062" s="22" t="str">
        <f aca="true">IF($W1062="","",IF($Y1062="Closed",IF($AA1062="","Closed",IF($AA1062&lt;=$W1062,"Closed on time","Closed late")),IF(TODAY()&gt;$W1062,"Overdue","Within time")))</f>
        <v/>
      </c>
      <c r="AE1062" s="6"/>
      <c r="AF1062" s="19"/>
      <c r="AG1062" s="19"/>
      <c r="AH1062" s="19"/>
      <c r="AI1062" s="19"/>
      <c r="AJ1062" s="19"/>
    </row>
    <row r="1063" customFormat="false" ht="15" hidden="false" customHeight="false" outlineLevel="0" collapsed="false">
      <c r="A1063" s="22" t="str">
        <f aca="false">IF($C1063="","","R"&amp;TEXT(ROW()-4,"00000"))</f>
        <v/>
      </c>
      <c r="B1063" s="21"/>
      <c r="C1063" s="19"/>
      <c r="D1063" s="22" t="str">
        <f aca="false">IF($C1063="","",IFERROR(INDEX(Asset_Register!$C$5:$C$1000,MATCH($C1063,Asset_Register!$A$5:$A$1000,0)),"Not in register"))</f>
        <v/>
      </c>
      <c r="E1063" s="22" t="str">
        <f aca="false">IF($C1063="","",IFERROR(INDEX(Asset_Register!$D$5:$D$1000,MATCH($C1063,Asset_Register!$A$5:$A$1000,0)),"Not in register"))</f>
        <v/>
      </c>
      <c r="F1063" s="22" t="str">
        <f aca="false">IF($C1063="","",IFERROR(INDEX(Asset_Register!$R$5:$R$1000,MATCH($C1063,Asset_Register!$A$5:$A$1000,0)),"Not in register"))</f>
        <v/>
      </c>
      <c r="G1063" s="22" t="str">
        <f aca="false">IF($C1063="","",IFERROR(INDEX(Asset_Register!$Q$5:$Q$1000,MATCH($C1063,Asset_Register!$A$5:$A$1000,0)),"Not in register"))</f>
        <v/>
      </c>
      <c r="H1063" s="19"/>
      <c r="I1063" s="19"/>
      <c r="J1063" s="6"/>
      <c r="K1063" s="19"/>
      <c r="L1063" s="19"/>
      <c r="M1063" s="19"/>
      <c r="N1063" s="19"/>
      <c r="O1063" s="19"/>
      <c r="P1063" s="19"/>
      <c r="Q1063" s="22" t="str">
        <f aca="false">IF($C1063="","",IF($P1063&lt;&gt;"",$P1063,IF(AND(ISNUMBER($K1063),ISNUMBER($M1063),ISNUMBER($N1063)),IF($O1063="Lower is worse",IF($K1063&lt;=$N1063,"Danger",IF($K1063&lt;=$M1063,"Alert","OK")),IF($K1063&gt;=$N1063,"Danger",IF($K1063&gt;=$M1063,"Alert","OK"))),"Not set")))</f>
        <v/>
      </c>
      <c r="R1063" s="22" t="str">
        <f aca="false">IF(OR($Q1063="",$Q1063="Not set"),"",MATCH($Q1063,Lists!$F$2:$F$4,0)-1)</f>
        <v/>
      </c>
      <c r="S1063" s="6"/>
      <c r="T1063" s="6"/>
      <c r="U1063" s="22" t="str">
        <f aca="false">IF(OR($Q1063="",$Q1063="OK",$Q1063="Not set",NOT(ISNUMBER($G1063))),"",ROUND($G1063*IF($Q1063="Danger",Lists!$M$15,Lists!$M$16),0))</f>
        <v/>
      </c>
      <c r="V1063" s="22" t="str">
        <f aca="false">IF($U1063="","",IF(OR($Q1063="Danger",$U1063&gt;=Lists!$M$10),"P1",IF($U1063&gt;=Lists!$M$11,"P2","P3")))</f>
        <v/>
      </c>
      <c r="W1063" s="24" t="str">
        <f aca="false">IF(OR($V1063="",$B1063=""),"",$B1063+INDEX(Lists!$N$10:$N$12,MATCH($V1063,Lists!$L$10:$L$12,0)))</f>
        <v/>
      </c>
      <c r="X1063" s="19"/>
      <c r="Y1063" s="19"/>
      <c r="Z1063" s="19"/>
      <c r="AA1063" s="21"/>
      <c r="AB1063" s="19"/>
      <c r="AC1063" s="22" t="str">
        <f aca="true">IF(OR($U1063="",$B1063=""),"",IF($AA1063&lt;&gt;"",$AA1063-$B1063,TODAY()-$B1063))</f>
        <v/>
      </c>
      <c r="AD1063" s="22" t="str">
        <f aca="true">IF($W1063="","",IF($Y1063="Closed",IF($AA1063="","Closed",IF($AA1063&lt;=$W1063,"Closed on time","Closed late")),IF(TODAY()&gt;$W1063,"Overdue","Within time")))</f>
        <v/>
      </c>
      <c r="AE1063" s="6"/>
      <c r="AF1063" s="19"/>
      <c r="AG1063" s="19"/>
      <c r="AH1063" s="19"/>
      <c r="AI1063" s="19"/>
      <c r="AJ1063" s="19"/>
    </row>
    <row r="1064" customFormat="false" ht="15" hidden="false" customHeight="false" outlineLevel="0" collapsed="false">
      <c r="A1064" s="22" t="str">
        <f aca="false">IF($C1064="","","R"&amp;TEXT(ROW()-4,"00000"))</f>
        <v/>
      </c>
      <c r="B1064" s="21"/>
      <c r="C1064" s="19"/>
      <c r="D1064" s="22" t="str">
        <f aca="false">IF($C1064="","",IFERROR(INDEX(Asset_Register!$C$5:$C$1000,MATCH($C1064,Asset_Register!$A$5:$A$1000,0)),"Not in register"))</f>
        <v/>
      </c>
      <c r="E1064" s="22" t="str">
        <f aca="false">IF($C1064="","",IFERROR(INDEX(Asset_Register!$D$5:$D$1000,MATCH($C1064,Asset_Register!$A$5:$A$1000,0)),"Not in register"))</f>
        <v/>
      </c>
      <c r="F1064" s="22" t="str">
        <f aca="false">IF($C1064="","",IFERROR(INDEX(Asset_Register!$R$5:$R$1000,MATCH($C1064,Asset_Register!$A$5:$A$1000,0)),"Not in register"))</f>
        <v/>
      </c>
      <c r="G1064" s="22" t="str">
        <f aca="false">IF($C1064="","",IFERROR(INDEX(Asset_Register!$Q$5:$Q$1000,MATCH($C1064,Asset_Register!$A$5:$A$1000,0)),"Not in register"))</f>
        <v/>
      </c>
      <c r="H1064" s="19"/>
      <c r="I1064" s="19"/>
      <c r="J1064" s="6"/>
      <c r="K1064" s="19"/>
      <c r="L1064" s="19"/>
      <c r="M1064" s="19"/>
      <c r="N1064" s="19"/>
      <c r="O1064" s="19"/>
      <c r="P1064" s="19"/>
      <c r="Q1064" s="22" t="str">
        <f aca="false">IF($C1064="","",IF($P1064&lt;&gt;"",$P1064,IF(AND(ISNUMBER($K1064),ISNUMBER($M1064),ISNUMBER($N1064)),IF($O1064="Lower is worse",IF($K1064&lt;=$N1064,"Danger",IF($K1064&lt;=$M1064,"Alert","OK")),IF($K1064&gt;=$N1064,"Danger",IF($K1064&gt;=$M1064,"Alert","OK"))),"Not set")))</f>
        <v/>
      </c>
      <c r="R1064" s="22" t="str">
        <f aca="false">IF(OR($Q1064="",$Q1064="Not set"),"",MATCH($Q1064,Lists!$F$2:$F$4,0)-1)</f>
        <v/>
      </c>
      <c r="S1064" s="6"/>
      <c r="T1064" s="6"/>
      <c r="U1064" s="22" t="str">
        <f aca="false">IF(OR($Q1064="",$Q1064="OK",$Q1064="Not set",NOT(ISNUMBER($G1064))),"",ROUND($G1064*IF($Q1064="Danger",Lists!$M$15,Lists!$M$16),0))</f>
        <v/>
      </c>
      <c r="V1064" s="22" t="str">
        <f aca="false">IF($U1064="","",IF(OR($Q1064="Danger",$U1064&gt;=Lists!$M$10),"P1",IF($U1064&gt;=Lists!$M$11,"P2","P3")))</f>
        <v/>
      </c>
      <c r="W1064" s="24" t="str">
        <f aca="false">IF(OR($V1064="",$B1064=""),"",$B1064+INDEX(Lists!$N$10:$N$12,MATCH($V1064,Lists!$L$10:$L$12,0)))</f>
        <v/>
      </c>
      <c r="X1064" s="19"/>
      <c r="Y1064" s="19"/>
      <c r="Z1064" s="19"/>
      <c r="AA1064" s="21"/>
      <c r="AB1064" s="19"/>
      <c r="AC1064" s="22" t="str">
        <f aca="true">IF(OR($U1064="",$B1064=""),"",IF($AA1064&lt;&gt;"",$AA1064-$B1064,TODAY()-$B1064))</f>
        <v/>
      </c>
      <c r="AD1064" s="22" t="str">
        <f aca="true">IF($W1064="","",IF($Y1064="Closed",IF($AA1064="","Closed",IF($AA1064&lt;=$W1064,"Closed on time","Closed late")),IF(TODAY()&gt;$W1064,"Overdue","Within time")))</f>
        <v/>
      </c>
      <c r="AE1064" s="6"/>
      <c r="AF1064" s="19"/>
      <c r="AG1064" s="19"/>
      <c r="AH1064" s="19"/>
      <c r="AI1064" s="19"/>
      <c r="AJ1064" s="19"/>
    </row>
    <row r="1065" customFormat="false" ht="15" hidden="false" customHeight="false" outlineLevel="0" collapsed="false">
      <c r="A1065" s="22" t="str">
        <f aca="false">IF($C1065="","","R"&amp;TEXT(ROW()-4,"00000"))</f>
        <v/>
      </c>
      <c r="B1065" s="21"/>
      <c r="C1065" s="19"/>
      <c r="D1065" s="22" t="str">
        <f aca="false">IF($C1065="","",IFERROR(INDEX(Asset_Register!$C$5:$C$1000,MATCH($C1065,Asset_Register!$A$5:$A$1000,0)),"Not in register"))</f>
        <v/>
      </c>
      <c r="E1065" s="22" t="str">
        <f aca="false">IF($C1065="","",IFERROR(INDEX(Asset_Register!$D$5:$D$1000,MATCH($C1065,Asset_Register!$A$5:$A$1000,0)),"Not in register"))</f>
        <v/>
      </c>
      <c r="F1065" s="22" t="str">
        <f aca="false">IF($C1065="","",IFERROR(INDEX(Asset_Register!$R$5:$R$1000,MATCH($C1065,Asset_Register!$A$5:$A$1000,0)),"Not in register"))</f>
        <v/>
      </c>
      <c r="G1065" s="22" t="str">
        <f aca="false">IF($C1065="","",IFERROR(INDEX(Asset_Register!$Q$5:$Q$1000,MATCH($C1065,Asset_Register!$A$5:$A$1000,0)),"Not in register"))</f>
        <v/>
      </c>
      <c r="H1065" s="19"/>
      <c r="I1065" s="19"/>
      <c r="J1065" s="6"/>
      <c r="K1065" s="19"/>
      <c r="L1065" s="19"/>
      <c r="M1065" s="19"/>
      <c r="N1065" s="19"/>
      <c r="O1065" s="19"/>
      <c r="P1065" s="19"/>
      <c r="Q1065" s="22" t="str">
        <f aca="false">IF($C1065="","",IF($P1065&lt;&gt;"",$P1065,IF(AND(ISNUMBER($K1065),ISNUMBER($M1065),ISNUMBER($N1065)),IF($O1065="Lower is worse",IF($K1065&lt;=$N1065,"Danger",IF($K1065&lt;=$M1065,"Alert","OK")),IF($K1065&gt;=$N1065,"Danger",IF($K1065&gt;=$M1065,"Alert","OK"))),"Not set")))</f>
        <v/>
      </c>
      <c r="R1065" s="22" t="str">
        <f aca="false">IF(OR($Q1065="",$Q1065="Not set"),"",MATCH($Q1065,Lists!$F$2:$F$4,0)-1)</f>
        <v/>
      </c>
      <c r="S1065" s="6"/>
      <c r="T1065" s="6"/>
      <c r="U1065" s="22" t="str">
        <f aca="false">IF(OR($Q1065="",$Q1065="OK",$Q1065="Not set",NOT(ISNUMBER($G1065))),"",ROUND($G1065*IF($Q1065="Danger",Lists!$M$15,Lists!$M$16),0))</f>
        <v/>
      </c>
      <c r="V1065" s="22" t="str">
        <f aca="false">IF($U1065="","",IF(OR($Q1065="Danger",$U1065&gt;=Lists!$M$10),"P1",IF($U1065&gt;=Lists!$M$11,"P2","P3")))</f>
        <v/>
      </c>
      <c r="W1065" s="24" t="str">
        <f aca="false">IF(OR($V1065="",$B1065=""),"",$B1065+INDEX(Lists!$N$10:$N$12,MATCH($V1065,Lists!$L$10:$L$12,0)))</f>
        <v/>
      </c>
      <c r="X1065" s="19"/>
      <c r="Y1065" s="19"/>
      <c r="Z1065" s="19"/>
      <c r="AA1065" s="21"/>
      <c r="AB1065" s="19"/>
      <c r="AC1065" s="22" t="str">
        <f aca="true">IF(OR($U1065="",$B1065=""),"",IF($AA1065&lt;&gt;"",$AA1065-$B1065,TODAY()-$B1065))</f>
        <v/>
      </c>
      <c r="AD1065" s="22" t="str">
        <f aca="true">IF($W1065="","",IF($Y1065="Closed",IF($AA1065="","Closed",IF($AA1065&lt;=$W1065,"Closed on time","Closed late")),IF(TODAY()&gt;$W1065,"Overdue","Within time")))</f>
        <v/>
      </c>
      <c r="AE1065" s="6"/>
      <c r="AF1065" s="19"/>
      <c r="AG1065" s="19"/>
      <c r="AH1065" s="19"/>
      <c r="AI1065" s="19"/>
      <c r="AJ1065" s="19"/>
    </row>
    <row r="1066" customFormat="false" ht="15" hidden="false" customHeight="false" outlineLevel="0" collapsed="false">
      <c r="A1066" s="22" t="str">
        <f aca="false">IF($C1066="","","R"&amp;TEXT(ROW()-4,"00000"))</f>
        <v/>
      </c>
      <c r="B1066" s="21"/>
      <c r="C1066" s="19"/>
      <c r="D1066" s="22" t="str">
        <f aca="false">IF($C1066="","",IFERROR(INDEX(Asset_Register!$C$5:$C$1000,MATCH($C1066,Asset_Register!$A$5:$A$1000,0)),"Not in register"))</f>
        <v/>
      </c>
      <c r="E1066" s="22" t="str">
        <f aca="false">IF($C1066="","",IFERROR(INDEX(Asset_Register!$D$5:$D$1000,MATCH($C1066,Asset_Register!$A$5:$A$1000,0)),"Not in register"))</f>
        <v/>
      </c>
      <c r="F1066" s="22" t="str">
        <f aca="false">IF($C1066="","",IFERROR(INDEX(Asset_Register!$R$5:$R$1000,MATCH($C1066,Asset_Register!$A$5:$A$1000,0)),"Not in register"))</f>
        <v/>
      </c>
      <c r="G1066" s="22" t="str">
        <f aca="false">IF($C1066="","",IFERROR(INDEX(Asset_Register!$Q$5:$Q$1000,MATCH($C1066,Asset_Register!$A$5:$A$1000,0)),"Not in register"))</f>
        <v/>
      </c>
      <c r="H1066" s="19"/>
      <c r="I1066" s="19"/>
      <c r="J1066" s="6"/>
      <c r="K1066" s="19"/>
      <c r="L1066" s="19"/>
      <c r="M1066" s="19"/>
      <c r="N1066" s="19"/>
      <c r="O1066" s="19"/>
      <c r="P1066" s="19"/>
      <c r="Q1066" s="22" t="str">
        <f aca="false">IF($C1066="","",IF($P1066&lt;&gt;"",$P1066,IF(AND(ISNUMBER($K1066),ISNUMBER($M1066),ISNUMBER($N1066)),IF($O1066="Lower is worse",IF($K1066&lt;=$N1066,"Danger",IF($K1066&lt;=$M1066,"Alert","OK")),IF($K1066&gt;=$N1066,"Danger",IF($K1066&gt;=$M1066,"Alert","OK"))),"Not set")))</f>
        <v/>
      </c>
      <c r="R1066" s="22" t="str">
        <f aca="false">IF(OR($Q1066="",$Q1066="Not set"),"",MATCH($Q1066,Lists!$F$2:$F$4,0)-1)</f>
        <v/>
      </c>
      <c r="S1066" s="6"/>
      <c r="T1066" s="6"/>
      <c r="U1066" s="22" t="str">
        <f aca="false">IF(OR($Q1066="",$Q1066="OK",$Q1066="Not set",NOT(ISNUMBER($G1066))),"",ROUND($G1066*IF($Q1066="Danger",Lists!$M$15,Lists!$M$16),0))</f>
        <v/>
      </c>
      <c r="V1066" s="22" t="str">
        <f aca="false">IF($U1066="","",IF(OR($Q1066="Danger",$U1066&gt;=Lists!$M$10),"P1",IF($U1066&gt;=Lists!$M$11,"P2","P3")))</f>
        <v/>
      </c>
      <c r="W1066" s="24" t="str">
        <f aca="false">IF(OR($V1066="",$B1066=""),"",$B1066+INDEX(Lists!$N$10:$N$12,MATCH($V1066,Lists!$L$10:$L$12,0)))</f>
        <v/>
      </c>
      <c r="X1066" s="19"/>
      <c r="Y1066" s="19"/>
      <c r="Z1066" s="19"/>
      <c r="AA1066" s="21"/>
      <c r="AB1066" s="19"/>
      <c r="AC1066" s="22" t="str">
        <f aca="true">IF(OR($U1066="",$B1066=""),"",IF($AA1066&lt;&gt;"",$AA1066-$B1066,TODAY()-$B1066))</f>
        <v/>
      </c>
      <c r="AD1066" s="22" t="str">
        <f aca="true">IF($W1066="","",IF($Y1066="Closed",IF($AA1066="","Closed",IF($AA1066&lt;=$W1066,"Closed on time","Closed late")),IF(TODAY()&gt;$W1066,"Overdue","Within time")))</f>
        <v/>
      </c>
      <c r="AE1066" s="6"/>
      <c r="AF1066" s="19"/>
      <c r="AG1066" s="19"/>
      <c r="AH1066" s="19"/>
      <c r="AI1066" s="19"/>
      <c r="AJ1066" s="19"/>
    </row>
    <row r="1067" customFormat="false" ht="15" hidden="false" customHeight="false" outlineLevel="0" collapsed="false">
      <c r="A1067" s="22" t="str">
        <f aca="false">IF($C1067="","","R"&amp;TEXT(ROW()-4,"00000"))</f>
        <v/>
      </c>
      <c r="B1067" s="21"/>
      <c r="C1067" s="19"/>
      <c r="D1067" s="22" t="str">
        <f aca="false">IF($C1067="","",IFERROR(INDEX(Asset_Register!$C$5:$C$1000,MATCH($C1067,Asset_Register!$A$5:$A$1000,0)),"Not in register"))</f>
        <v/>
      </c>
      <c r="E1067" s="22" t="str">
        <f aca="false">IF($C1067="","",IFERROR(INDEX(Asset_Register!$D$5:$D$1000,MATCH($C1067,Asset_Register!$A$5:$A$1000,0)),"Not in register"))</f>
        <v/>
      </c>
      <c r="F1067" s="22" t="str">
        <f aca="false">IF($C1067="","",IFERROR(INDEX(Asset_Register!$R$5:$R$1000,MATCH($C1067,Asset_Register!$A$5:$A$1000,0)),"Not in register"))</f>
        <v/>
      </c>
      <c r="G1067" s="22" t="str">
        <f aca="false">IF($C1067="","",IFERROR(INDEX(Asset_Register!$Q$5:$Q$1000,MATCH($C1067,Asset_Register!$A$5:$A$1000,0)),"Not in register"))</f>
        <v/>
      </c>
      <c r="H1067" s="19"/>
      <c r="I1067" s="19"/>
      <c r="J1067" s="6"/>
      <c r="K1067" s="19"/>
      <c r="L1067" s="19"/>
      <c r="M1067" s="19"/>
      <c r="N1067" s="19"/>
      <c r="O1067" s="19"/>
      <c r="P1067" s="19"/>
      <c r="Q1067" s="22" t="str">
        <f aca="false">IF($C1067="","",IF($P1067&lt;&gt;"",$P1067,IF(AND(ISNUMBER($K1067),ISNUMBER($M1067),ISNUMBER($N1067)),IF($O1067="Lower is worse",IF($K1067&lt;=$N1067,"Danger",IF($K1067&lt;=$M1067,"Alert","OK")),IF($K1067&gt;=$N1067,"Danger",IF($K1067&gt;=$M1067,"Alert","OK"))),"Not set")))</f>
        <v/>
      </c>
      <c r="R1067" s="22" t="str">
        <f aca="false">IF(OR($Q1067="",$Q1067="Not set"),"",MATCH($Q1067,Lists!$F$2:$F$4,0)-1)</f>
        <v/>
      </c>
      <c r="S1067" s="6"/>
      <c r="T1067" s="6"/>
      <c r="U1067" s="22" t="str">
        <f aca="false">IF(OR($Q1067="",$Q1067="OK",$Q1067="Not set",NOT(ISNUMBER($G1067))),"",ROUND($G1067*IF($Q1067="Danger",Lists!$M$15,Lists!$M$16),0))</f>
        <v/>
      </c>
      <c r="V1067" s="22" t="str">
        <f aca="false">IF($U1067="","",IF(OR($Q1067="Danger",$U1067&gt;=Lists!$M$10),"P1",IF($U1067&gt;=Lists!$M$11,"P2","P3")))</f>
        <v/>
      </c>
      <c r="W1067" s="24" t="str">
        <f aca="false">IF(OR($V1067="",$B1067=""),"",$B1067+INDEX(Lists!$N$10:$N$12,MATCH($V1067,Lists!$L$10:$L$12,0)))</f>
        <v/>
      </c>
      <c r="X1067" s="19"/>
      <c r="Y1067" s="19"/>
      <c r="Z1067" s="19"/>
      <c r="AA1067" s="21"/>
      <c r="AB1067" s="19"/>
      <c r="AC1067" s="22" t="str">
        <f aca="true">IF(OR($U1067="",$B1067=""),"",IF($AA1067&lt;&gt;"",$AA1067-$B1067,TODAY()-$B1067))</f>
        <v/>
      </c>
      <c r="AD1067" s="22" t="str">
        <f aca="true">IF($W1067="","",IF($Y1067="Closed",IF($AA1067="","Closed",IF($AA1067&lt;=$W1067,"Closed on time","Closed late")),IF(TODAY()&gt;$W1067,"Overdue","Within time")))</f>
        <v/>
      </c>
      <c r="AE1067" s="6"/>
      <c r="AF1067" s="19"/>
      <c r="AG1067" s="19"/>
      <c r="AH1067" s="19"/>
      <c r="AI1067" s="19"/>
      <c r="AJ1067" s="19"/>
    </row>
    <row r="1068" customFormat="false" ht="15" hidden="false" customHeight="false" outlineLevel="0" collapsed="false">
      <c r="A1068" s="22" t="str">
        <f aca="false">IF($C1068="","","R"&amp;TEXT(ROW()-4,"00000"))</f>
        <v/>
      </c>
      <c r="B1068" s="21"/>
      <c r="C1068" s="19"/>
      <c r="D1068" s="22" t="str">
        <f aca="false">IF($C1068="","",IFERROR(INDEX(Asset_Register!$C$5:$C$1000,MATCH($C1068,Asset_Register!$A$5:$A$1000,0)),"Not in register"))</f>
        <v/>
      </c>
      <c r="E1068" s="22" t="str">
        <f aca="false">IF($C1068="","",IFERROR(INDEX(Asset_Register!$D$5:$D$1000,MATCH($C1068,Asset_Register!$A$5:$A$1000,0)),"Not in register"))</f>
        <v/>
      </c>
      <c r="F1068" s="22" t="str">
        <f aca="false">IF($C1068="","",IFERROR(INDEX(Asset_Register!$R$5:$R$1000,MATCH($C1068,Asset_Register!$A$5:$A$1000,0)),"Not in register"))</f>
        <v/>
      </c>
      <c r="G1068" s="22" t="str">
        <f aca="false">IF($C1068="","",IFERROR(INDEX(Asset_Register!$Q$5:$Q$1000,MATCH($C1068,Asset_Register!$A$5:$A$1000,0)),"Not in register"))</f>
        <v/>
      </c>
      <c r="H1068" s="19"/>
      <c r="I1068" s="19"/>
      <c r="J1068" s="6"/>
      <c r="K1068" s="19"/>
      <c r="L1068" s="19"/>
      <c r="M1068" s="19"/>
      <c r="N1068" s="19"/>
      <c r="O1068" s="19"/>
      <c r="P1068" s="19"/>
      <c r="Q1068" s="22" t="str">
        <f aca="false">IF($C1068="","",IF($P1068&lt;&gt;"",$P1068,IF(AND(ISNUMBER($K1068),ISNUMBER($M1068),ISNUMBER($N1068)),IF($O1068="Lower is worse",IF($K1068&lt;=$N1068,"Danger",IF($K1068&lt;=$M1068,"Alert","OK")),IF($K1068&gt;=$N1068,"Danger",IF($K1068&gt;=$M1068,"Alert","OK"))),"Not set")))</f>
        <v/>
      </c>
      <c r="R1068" s="22" t="str">
        <f aca="false">IF(OR($Q1068="",$Q1068="Not set"),"",MATCH($Q1068,Lists!$F$2:$F$4,0)-1)</f>
        <v/>
      </c>
      <c r="S1068" s="6"/>
      <c r="T1068" s="6"/>
      <c r="U1068" s="22" t="str">
        <f aca="false">IF(OR($Q1068="",$Q1068="OK",$Q1068="Not set",NOT(ISNUMBER($G1068))),"",ROUND($G1068*IF($Q1068="Danger",Lists!$M$15,Lists!$M$16),0))</f>
        <v/>
      </c>
      <c r="V1068" s="22" t="str">
        <f aca="false">IF($U1068="","",IF(OR($Q1068="Danger",$U1068&gt;=Lists!$M$10),"P1",IF($U1068&gt;=Lists!$M$11,"P2","P3")))</f>
        <v/>
      </c>
      <c r="W1068" s="24" t="str">
        <f aca="false">IF(OR($V1068="",$B1068=""),"",$B1068+INDEX(Lists!$N$10:$N$12,MATCH($V1068,Lists!$L$10:$L$12,0)))</f>
        <v/>
      </c>
      <c r="X1068" s="19"/>
      <c r="Y1068" s="19"/>
      <c r="Z1068" s="19"/>
      <c r="AA1068" s="21"/>
      <c r="AB1068" s="19"/>
      <c r="AC1068" s="22" t="str">
        <f aca="true">IF(OR($U1068="",$B1068=""),"",IF($AA1068&lt;&gt;"",$AA1068-$B1068,TODAY()-$B1068))</f>
        <v/>
      </c>
      <c r="AD1068" s="22" t="str">
        <f aca="true">IF($W1068="","",IF($Y1068="Closed",IF($AA1068="","Closed",IF($AA1068&lt;=$W1068,"Closed on time","Closed late")),IF(TODAY()&gt;$W1068,"Overdue","Within time")))</f>
        <v/>
      </c>
      <c r="AE1068" s="6"/>
      <c r="AF1068" s="19"/>
      <c r="AG1068" s="19"/>
      <c r="AH1068" s="19"/>
      <c r="AI1068" s="19"/>
      <c r="AJ1068" s="19"/>
    </row>
    <row r="1069" customFormat="false" ht="15" hidden="false" customHeight="false" outlineLevel="0" collapsed="false">
      <c r="A1069" s="22" t="str">
        <f aca="false">IF($C1069="","","R"&amp;TEXT(ROW()-4,"00000"))</f>
        <v/>
      </c>
      <c r="B1069" s="21"/>
      <c r="C1069" s="19"/>
      <c r="D1069" s="22" t="str">
        <f aca="false">IF($C1069="","",IFERROR(INDEX(Asset_Register!$C$5:$C$1000,MATCH($C1069,Asset_Register!$A$5:$A$1000,0)),"Not in register"))</f>
        <v/>
      </c>
      <c r="E1069" s="22" t="str">
        <f aca="false">IF($C1069="","",IFERROR(INDEX(Asset_Register!$D$5:$D$1000,MATCH($C1069,Asset_Register!$A$5:$A$1000,0)),"Not in register"))</f>
        <v/>
      </c>
      <c r="F1069" s="22" t="str">
        <f aca="false">IF($C1069="","",IFERROR(INDEX(Asset_Register!$R$5:$R$1000,MATCH($C1069,Asset_Register!$A$5:$A$1000,0)),"Not in register"))</f>
        <v/>
      </c>
      <c r="G1069" s="22" t="str">
        <f aca="false">IF($C1069="","",IFERROR(INDEX(Asset_Register!$Q$5:$Q$1000,MATCH($C1069,Asset_Register!$A$5:$A$1000,0)),"Not in register"))</f>
        <v/>
      </c>
      <c r="H1069" s="19"/>
      <c r="I1069" s="19"/>
      <c r="J1069" s="6"/>
      <c r="K1069" s="19"/>
      <c r="L1069" s="19"/>
      <c r="M1069" s="19"/>
      <c r="N1069" s="19"/>
      <c r="O1069" s="19"/>
      <c r="P1069" s="19"/>
      <c r="Q1069" s="22" t="str">
        <f aca="false">IF($C1069="","",IF($P1069&lt;&gt;"",$P1069,IF(AND(ISNUMBER($K1069),ISNUMBER($M1069),ISNUMBER($N1069)),IF($O1069="Lower is worse",IF($K1069&lt;=$N1069,"Danger",IF($K1069&lt;=$M1069,"Alert","OK")),IF($K1069&gt;=$N1069,"Danger",IF($K1069&gt;=$M1069,"Alert","OK"))),"Not set")))</f>
        <v/>
      </c>
      <c r="R1069" s="22" t="str">
        <f aca="false">IF(OR($Q1069="",$Q1069="Not set"),"",MATCH($Q1069,Lists!$F$2:$F$4,0)-1)</f>
        <v/>
      </c>
      <c r="S1069" s="6"/>
      <c r="T1069" s="6"/>
      <c r="U1069" s="22" t="str">
        <f aca="false">IF(OR($Q1069="",$Q1069="OK",$Q1069="Not set",NOT(ISNUMBER($G1069))),"",ROUND($G1069*IF($Q1069="Danger",Lists!$M$15,Lists!$M$16),0))</f>
        <v/>
      </c>
      <c r="V1069" s="22" t="str">
        <f aca="false">IF($U1069="","",IF(OR($Q1069="Danger",$U1069&gt;=Lists!$M$10),"P1",IF($U1069&gt;=Lists!$M$11,"P2","P3")))</f>
        <v/>
      </c>
      <c r="W1069" s="24" t="str">
        <f aca="false">IF(OR($V1069="",$B1069=""),"",$B1069+INDEX(Lists!$N$10:$N$12,MATCH($V1069,Lists!$L$10:$L$12,0)))</f>
        <v/>
      </c>
      <c r="X1069" s="19"/>
      <c r="Y1069" s="19"/>
      <c r="Z1069" s="19"/>
      <c r="AA1069" s="21"/>
      <c r="AB1069" s="19"/>
      <c r="AC1069" s="22" t="str">
        <f aca="true">IF(OR($U1069="",$B1069=""),"",IF($AA1069&lt;&gt;"",$AA1069-$B1069,TODAY()-$B1069))</f>
        <v/>
      </c>
      <c r="AD1069" s="22" t="str">
        <f aca="true">IF($W1069="","",IF($Y1069="Closed",IF($AA1069="","Closed",IF($AA1069&lt;=$W1069,"Closed on time","Closed late")),IF(TODAY()&gt;$W1069,"Overdue","Within time")))</f>
        <v/>
      </c>
      <c r="AE1069" s="6"/>
      <c r="AF1069" s="19"/>
      <c r="AG1069" s="19"/>
      <c r="AH1069" s="19"/>
      <c r="AI1069" s="19"/>
      <c r="AJ1069" s="19"/>
    </row>
    <row r="1070" customFormat="false" ht="15" hidden="false" customHeight="false" outlineLevel="0" collapsed="false">
      <c r="A1070" s="22" t="str">
        <f aca="false">IF($C1070="","","R"&amp;TEXT(ROW()-4,"00000"))</f>
        <v/>
      </c>
      <c r="B1070" s="21"/>
      <c r="C1070" s="19"/>
      <c r="D1070" s="22" t="str">
        <f aca="false">IF($C1070="","",IFERROR(INDEX(Asset_Register!$C$5:$C$1000,MATCH($C1070,Asset_Register!$A$5:$A$1000,0)),"Not in register"))</f>
        <v/>
      </c>
      <c r="E1070" s="22" t="str">
        <f aca="false">IF($C1070="","",IFERROR(INDEX(Asset_Register!$D$5:$D$1000,MATCH($C1070,Asset_Register!$A$5:$A$1000,0)),"Not in register"))</f>
        <v/>
      </c>
      <c r="F1070" s="22" t="str">
        <f aca="false">IF($C1070="","",IFERROR(INDEX(Asset_Register!$R$5:$R$1000,MATCH($C1070,Asset_Register!$A$5:$A$1000,0)),"Not in register"))</f>
        <v/>
      </c>
      <c r="G1070" s="22" t="str">
        <f aca="false">IF($C1070="","",IFERROR(INDEX(Asset_Register!$Q$5:$Q$1000,MATCH($C1070,Asset_Register!$A$5:$A$1000,0)),"Not in register"))</f>
        <v/>
      </c>
      <c r="H1070" s="19"/>
      <c r="I1070" s="19"/>
      <c r="J1070" s="6"/>
      <c r="K1070" s="19"/>
      <c r="L1070" s="19"/>
      <c r="M1070" s="19"/>
      <c r="N1070" s="19"/>
      <c r="O1070" s="19"/>
      <c r="P1070" s="19"/>
      <c r="Q1070" s="22" t="str">
        <f aca="false">IF($C1070="","",IF($P1070&lt;&gt;"",$P1070,IF(AND(ISNUMBER($K1070),ISNUMBER($M1070),ISNUMBER($N1070)),IF($O1070="Lower is worse",IF($K1070&lt;=$N1070,"Danger",IF($K1070&lt;=$M1070,"Alert","OK")),IF($K1070&gt;=$N1070,"Danger",IF($K1070&gt;=$M1070,"Alert","OK"))),"Not set")))</f>
        <v/>
      </c>
      <c r="R1070" s="22" t="str">
        <f aca="false">IF(OR($Q1070="",$Q1070="Not set"),"",MATCH($Q1070,Lists!$F$2:$F$4,0)-1)</f>
        <v/>
      </c>
      <c r="S1070" s="6"/>
      <c r="T1070" s="6"/>
      <c r="U1070" s="22" t="str">
        <f aca="false">IF(OR($Q1070="",$Q1070="OK",$Q1070="Not set",NOT(ISNUMBER($G1070))),"",ROUND($G1070*IF($Q1070="Danger",Lists!$M$15,Lists!$M$16),0))</f>
        <v/>
      </c>
      <c r="V1070" s="22" t="str">
        <f aca="false">IF($U1070="","",IF(OR($Q1070="Danger",$U1070&gt;=Lists!$M$10),"P1",IF($U1070&gt;=Lists!$M$11,"P2","P3")))</f>
        <v/>
      </c>
      <c r="W1070" s="24" t="str">
        <f aca="false">IF(OR($V1070="",$B1070=""),"",$B1070+INDEX(Lists!$N$10:$N$12,MATCH($V1070,Lists!$L$10:$L$12,0)))</f>
        <v/>
      </c>
      <c r="X1070" s="19"/>
      <c r="Y1070" s="19"/>
      <c r="Z1070" s="19"/>
      <c r="AA1070" s="21"/>
      <c r="AB1070" s="19"/>
      <c r="AC1070" s="22" t="str">
        <f aca="true">IF(OR($U1070="",$B1070=""),"",IF($AA1070&lt;&gt;"",$AA1070-$B1070,TODAY()-$B1070))</f>
        <v/>
      </c>
      <c r="AD1070" s="22" t="str">
        <f aca="true">IF($W1070="","",IF($Y1070="Closed",IF($AA1070="","Closed",IF($AA1070&lt;=$W1070,"Closed on time","Closed late")),IF(TODAY()&gt;$W1070,"Overdue","Within time")))</f>
        <v/>
      </c>
      <c r="AE1070" s="6"/>
      <c r="AF1070" s="19"/>
      <c r="AG1070" s="19"/>
      <c r="AH1070" s="19"/>
      <c r="AI1070" s="19"/>
      <c r="AJ1070" s="19"/>
    </row>
    <row r="1071" customFormat="false" ht="15" hidden="false" customHeight="false" outlineLevel="0" collapsed="false">
      <c r="A1071" s="22" t="str">
        <f aca="false">IF($C1071="","","R"&amp;TEXT(ROW()-4,"00000"))</f>
        <v/>
      </c>
      <c r="B1071" s="21"/>
      <c r="C1071" s="19"/>
      <c r="D1071" s="22" t="str">
        <f aca="false">IF($C1071="","",IFERROR(INDEX(Asset_Register!$C$5:$C$1000,MATCH($C1071,Asset_Register!$A$5:$A$1000,0)),"Not in register"))</f>
        <v/>
      </c>
      <c r="E1071" s="22" t="str">
        <f aca="false">IF($C1071="","",IFERROR(INDEX(Asset_Register!$D$5:$D$1000,MATCH($C1071,Asset_Register!$A$5:$A$1000,0)),"Not in register"))</f>
        <v/>
      </c>
      <c r="F1071" s="22" t="str">
        <f aca="false">IF($C1071="","",IFERROR(INDEX(Asset_Register!$R$5:$R$1000,MATCH($C1071,Asset_Register!$A$5:$A$1000,0)),"Not in register"))</f>
        <v/>
      </c>
      <c r="G1071" s="22" t="str">
        <f aca="false">IF($C1071="","",IFERROR(INDEX(Asset_Register!$Q$5:$Q$1000,MATCH($C1071,Asset_Register!$A$5:$A$1000,0)),"Not in register"))</f>
        <v/>
      </c>
      <c r="H1071" s="19"/>
      <c r="I1071" s="19"/>
      <c r="J1071" s="6"/>
      <c r="K1071" s="19"/>
      <c r="L1071" s="19"/>
      <c r="M1071" s="19"/>
      <c r="N1071" s="19"/>
      <c r="O1071" s="19"/>
      <c r="P1071" s="19"/>
      <c r="Q1071" s="22" t="str">
        <f aca="false">IF($C1071="","",IF($P1071&lt;&gt;"",$P1071,IF(AND(ISNUMBER($K1071),ISNUMBER($M1071),ISNUMBER($N1071)),IF($O1071="Lower is worse",IF($K1071&lt;=$N1071,"Danger",IF($K1071&lt;=$M1071,"Alert","OK")),IF($K1071&gt;=$N1071,"Danger",IF($K1071&gt;=$M1071,"Alert","OK"))),"Not set")))</f>
        <v/>
      </c>
      <c r="R1071" s="22" t="str">
        <f aca="false">IF(OR($Q1071="",$Q1071="Not set"),"",MATCH($Q1071,Lists!$F$2:$F$4,0)-1)</f>
        <v/>
      </c>
      <c r="S1071" s="6"/>
      <c r="T1071" s="6"/>
      <c r="U1071" s="22" t="str">
        <f aca="false">IF(OR($Q1071="",$Q1071="OK",$Q1071="Not set",NOT(ISNUMBER($G1071))),"",ROUND($G1071*IF($Q1071="Danger",Lists!$M$15,Lists!$M$16),0))</f>
        <v/>
      </c>
      <c r="V1071" s="22" t="str">
        <f aca="false">IF($U1071="","",IF(OR($Q1071="Danger",$U1071&gt;=Lists!$M$10),"P1",IF($U1071&gt;=Lists!$M$11,"P2","P3")))</f>
        <v/>
      </c>
      <c r="W1071" s="24" t="str">
        <f aca="false">IF(OR($V1071="",$B1071=""),"",$B1071+INDEX(Lists!$N$10:$N$12,MATCH($V1071,Lists!$L$10:$L$12,0)))</f>
        <v/>
      </c>
      <c r="X1071" s="19"/>
      <c r="Y1071" s="19"/>
      <c r="Z1071" s="19"/>
      <c r="AA1071" s="21"/>
      <c r="AB1071" s="19"/>
      <c r="AC1071" s="22" t="str">
        <f aca="true">IF(OR($U1071="",$B1071=""),"",IF($AA1071&lt;&gt;"",$AA1071-$B1071,TODAY()-$B1071))</f>
        <v/>
      </c>
      <c r="AD1071" s="22" t="str">
        <f aca="true">IF($W1071="","",IF($Y1071="Closed",IF($AA1071="","Closed",IF($AA1071&lt;=$W1071,"Closed on time","Closed late")),IF(TODAY()&gt;$W1071,"Overdue","Within time")))</f>
        <v/>
      </c>
      <c r="AE1071" s="6"/>
      <c r="AF1071" s="19"/>
      <c r="AG1071" s="19"/>
      <c r="AH1071" s="19"/>
      <c r="AI1071" s="19"/>
      <c r="AJ1071" s="19"/>
    </row>
    <row r="1072" customFormat="false" ht="15" hidden="false" customHeight="false" outlineLevel="0" collapsed="false">
      <c r="A1072" s="22" t="str">
        <f aca="false">IF($C1072="","","R"&amp;TEXT(ROW()-4,"00000"))</f>
        <v/>
      </c>
      <c r="B1072" s="21"/>
      <c r="C1072" s="19"/>
      <c r="D1072" s="22" t="str">
        <f aca="false">IF($C1072="","",IFERROR(INDEX(Asset_Register!$C$5:$C$1000,MATCH($C1072,Asset_Register!$A$5:$A$1000,0)),"Not in register"))</f>
        <v/>
      </c>
      <c r="E1072" s="22" t="str">
        <f aca="false">IF($C1072="","",IFERROR(INDEX(Asset_Register!$D$5:$D$1000,MATCH($C1072,Asset_Register!$A$5:$A$1000,0)),"Not in register"))</f>
        <v/>
      </c>
      <c r="F1072" s="22" t="str">
        <f aca="false">IF($C1072="","",IFERROR(INDEX(Asset_Register!$R$5:$R$1000,MATCH($C1072,Asset_Register!$A$5:$A$1000,0)),"Not in register"))</f>
        <v/>
      </c>
      <c r="G1072" s="22" t="str">
        <f aca="false">IF($C1072="","",IFERROR(INDEX(Asset_Register!$Q$5:$Q$1000,MATCH($C1072,Asset_Register!$A$5:$A$1000,0)),"Not in register"))</f>
        <v/>
      </c>
      <c r="H1072" s="19"/>
      <c r="I1072" s="19"/>
      <c r="J1072" s="6"/>
      <c r="K1072" s="19"/>
      <c r="L1072" s="19"/>
      <c r="M1072" s="19"/>
      <c r="N1072" s="19"/>
      <c r="O1072" s="19"/>
      <c r="P1072" s="19"/>
      <c r="Q1072" s="22" t="str">
        <f aca="false">IF($C1072="","",IF($P1072&lt;&gt;"",$P1072,IF(AND(ISNUMBER($K1072),ISNUMBER($M1072),ISNUMBER($N1072)),IF($O1072="Lower is worse",IF($K1072&lt;=$N1072,"Danger",IF($K1072&lt;=$M1072,"Alert","OK")),IF($K1072&gt;=$N1072,"Danger",IF($K1072&gt;=$M1072,"Alert","OK"))),"Not set")))</f>
        <v/>
      </c>
      <c r="R1072" s="22" t="str">
        <f aca="false">IF(OR($Q1072="",$Q1072="Not set"),"",MATCH($Q1072,Lists!$F$2:$F$4,0)-1)</f>
        <v/>
      </c>
      <c r="S1072" s="6"/>
      <c r="T1072" s="6"/>
      <c r="U1072" s="22" t="str">
        <f aca="false">IF(OR($Q1072="",$Q1072="OK",$Q1072="Not set",NOT(ISNUMBER($G1072))),"",ROUND($G1072*IF($Q1072="Danger",Lists!$M$15,Lists!$M$16),0))</f>
        <v/>
      </c>
      <c r="V1072" s="22" t="str">
        <f aca="false">IF($U1072="","",IF(OR($Q1072="Danger",$U1072&gt;=Lists!$M$10),"P1",IF($U1072&gt;=Lists!$M$11,"P2","P3")))</f>
        <v/>
      </c>
      <c r="W1072" s="24" t="str">
        <f aca="false">IF(OR($V1072="",$B1072=""),"",$B1072+INDEX(Lists!$N$10:$N$12,MATCH($V1072,Lists!$L$10:$L$12,0)))</f>
        <v/>
      </c>
      <c r="X1072" s="19"/>
      <c r="Y1072" s="19"/>
      <c r="Z1072" s="19"/>
      <c r="AA1072" s="21"/>
      <c r="AB1072" s="19"/>
      <c r="AC1072" s="22" t="str">
        <f aca="true">IF(OR($U1072="",$B1072=""),"",IF($AA1072&lt;&gt;"",$AA1072-$B1072,TODAY()-$B1072))</f>
        <v/>
      </c>
      <c r="AD1072" s="22" t="str">
        <f aca="true">IF($W1072="","",IF($Y1072="Closed",IF($AA1072="","Closed",IF($AA1072&lt;=$W1072,"Closed on time","Closed late")),IF(TODAY()&gt;$W1072,"Overdue","Within time")))</f>
        <v/>
      </c>
      <c r="AE1072" s="6"/>
      <c r="AF1072" s="19"/>
      <c r="AG1072" s="19"/>
      <c r="AH1072" s="19"/>
      <c r="AI1072" s="19"/>
      <c r="AJ1072" s="19"/>
    </row>
    <row r="1073" customFormat="false" ht="15" hidden="false" customHeight="false" outlineLevel="0" collapsed="false">
      <c r="A1073" s="22" t="str">
        <f aca="false">IF($C1073="","","R"&amp;TEXT(ROW()-4,"00000"))</f>
        <v/>
      </c>
      <c r="B1073" s="21"/>
      <c r="C1073" s="19"/>
      <c r="D1073" s="22" t="str">
        <f aca="false">IF($C1073="","",IFERROR(INDEX(Asset_Register!$C$5:$C$1000,MATCH($C1073,Asset_Register!$A$5:$A$1000,0)),"Not in register"))</f>
        <v/>
      </c>
      <c r="E1073" s="22" t="str">
        <f aca="false">IF($C1073="","",IFERROR(INDEX(Asset_Register!$D$5:$D$1000,MATCH($C1073,Asset_Register!$A$5:$A$1000,0)),"Not in register"))</f>
        <v/>
      </c>
      <c r="F1073" s="22" t="str">
        <f aca="false">IF($C1073="","",IFERROR(INDEX(Asset_Register!$R$5:$R$1000,MATCH($C1073,Asset_Register!$A$5:$A$1000,0)),"Not in register"))</f>
        <v/>
      </c>
      <c r="G1073" s="22" t="str">
        <f aca="false">IF($C1073="","",IFERROR(INDEX(Asset_Register!$Q$5:$Q$1000,MATCH($C1073,Asset_Register!$A$5:$A$1000,0)),"Not in register"))</f>
        <v/>
      </c>
      <c r="H1073" s="19"/>
      <c r="I1073" s="19"/>
      <c r="J1073" s="6"/>
      <c r="K1073" s="19"/>
      <c r="L1073" s="19"/>
      <c r="M1073" s="19"/>
      <c r="N1073" s="19"/>
      <c r="O1073" s="19"/>
      <c r="P1073" s="19"/>
      <c r="Q1073" s="22" t="str">
        <f aca="false">IF($C1073="","",IF($P1073&lt;&gt;"",$P1073,IF(AND(ISNUMBER($K1073),ISNUMBER($M1073),ISNUMBER($N1073)),IF($O1073="Lower is worse",IF($K1073&lt;=$N1073,"Danger",IF($K1073&lt;=$M1073,"Alert","OK")),IF($K1073&gt;=$N1073,"Danger",IF($K1073&gt;=$M1073,"Alert","OK"))),"Not set")))</f>
        <v/>
      </c>
      <c r="R1073" s="22" t="str">
        <f aca="false">IF(OR($Q1073="",$Q1073="Not set"),"",MATCH($Q1073,Lists!$F$2:$F$4,0)-1)</f>
        <v/>
      </c>
      <c r="S1073" s="6"/>
      <c r="T1073" s="6"/>
      <c r="U1073" s="22" t="str">
        <f aca="false">IF(OR($Q1073="",$Q1073="OK",$Q1073="Not set",NOT(ISNUMBER($G1073))),"",ROUND($G1073*IF($Q1073="Danger",Lists!$M$15,Lists!$M$16),0))</f>
        <v/>
      </c>
      <c r="V1073" s="22" t="str">
        <f aca="false">IF($U1073="","",IF(OR($Q1073="Danger",$U1073&gt;=Lists!$M$10),"P1",IF($U1073&gt;=Lists!$M$11,"P2","P3")))</f>
        <v/>
      </c>
      <c r="W1073" s="24" t="str">
        <f aca="false">IF(OR($V1073="",$B1073=""),"",$B1073+INDEX(Lists!$N$10:$N$12,MATCH($V1073,Lists!$L$10:$L$12,0)))</f>
        <v/>
      </c>
      <c r="X1073" s="19"/>
      <c r="Y1073" s="19"/>
      <c r="Z1073" s="19"/>
      <c r="AA1073" s="21"/>
      <c r="AB1073" s="19"/>
      <c r="AC1073" s="22" t="str">
        <f aca="true">IF(OR($U1073="",$B1073=""),"",IF($AA1073&lt;&gt;"",$AA1073-$B1073,TODAY()-$B1073))</f>
        <v/>
      </c>
      <c r="AD1073" s="22" t="str">
        <f aca="true">IF($W1073="","",IF($Y1073="Closed",IF($AA1073="","Closed",IF($AA1073&lt;=$W1073,"Closed on time","Closed late")),IF(TODAY()&gt;$W1073,"Overdue","Within time")))</f>
        <v/>
      </c>
      <c r="AE1073" s="6"/>
      <c r="AF1073" s="19"/>
      <c r="AG1073" s="19"/>
      <c r="AH1073" s="19"/>
      <c r="AI1073" s="19"/>
      <c r="AJ1073" s="19"/>
    </row>
    <row r="1074" customFormat="false" ht="15" hidden="false" customHeight="false" outlineLevel="0" collapsed="false">
      <c r="A1074" s="22" t="str">
        <f aca="false">IF($C1074="","","R"&amp;TEXT(ROW()-4,"00000"))</f>
        <v/>
      </c>
      <c r="B1074" s="21"/>
      <c r="C1074" s="19"/>
      <c r="D1074" s="22" t="str">
        <f aca="false">IF($C1074="","",IFERROR(INDEX(Asset_Register!$C$5:$C$1000,MATCH($C1074,Asset_Register!$A$5:$A$1000,0)),"Not in register"))</f>
        <v/>
      </c>
      <c r="E1074" s="22" t="str">
        <f aca="false">IF($C1074="","",IFERROR(INDEX(Asset_Register!$D$5:$D$1000,MATCH($C1074,Asset_Register!$A$5:$A$1000,0)),"Not in register"))</f>
        <v/>
      </c>
      <c r="F1074" s="22" t="str">
        <f aca="false">IF($C1074="","",IFERROR(INDEX(Asset_Register!$R$5:$R$1000,MATCH($C1074,Asset_Register!$A$5:$A$1000,0)),"Not in register"))</f>
        <v/>
      </c>
      <c r="G1074" s="22" t="str">
        <f aca="false">IF($C1074="","",IFERROR(INDEX(Asset_Register!$Q$5:$Q$1000,MATCH($C1074,Asset_Register!$A$5:$A$1000,0)),"Not in register"))</f>
        <v/>
      </c>
      <c r="H1074" s="19"/>
      <c r="I1074" s="19"/>
      <c r="J1074" s="6"/>
      <c r="K1074" s="19"/>
      <c r="L1074" s="19"/>
      <c r="M1074" s="19"/>
      <c r="N1074" s="19"/>
      <c r="O1074" s="19"/>
      <c r="P1074" s="19"/>
      <c r="Q1074" s="22" t="str">
        <f aca="false">IF($C1074="","",IF($P1074&lt;&gt;"",$P1074,IF(AND(ISNUMBER($K1074),ISNUMBER($M1074),ISNUMBER($N1074)),IF($O1074="Lower is worse",IF($K1074&lt;=$N1074,"Danger",IF($K1074&lt;=$M1074,"Alert","OK")),IF($K1074&gt;=$N1074,"Danger",IF($K1074&gt;=$M1074,"Alert","OK"))),"Not set")))</f>
        <v/>
      </c>
      <c r="R1074" s="22" t="str">
        <f aca="false">IF(OR($Q1074="",$Q1074="Not set"),"",MATCH($Q1074,Lists!$F$2:$F$4,0)-1)</f>
        <v/>
      </c>
      <c r="S1074" s="6"/>
      <c r="T1074" s="6"/>
      <c r="U1074" s="22" t="str">
        <f aca="false">IF(OR($Q1074="",$Q1074="OK",$Q1074="Not set",NOT(ISNUMBER($G1074))),"",ROUND($G1074*IF($Q1074="Danger",Lists!$M$15,Lists!$M$16),0))</f>
        <v/>
      </c>
      <c r="V1074" s="22" t="str">
        <f aca="false">IF($U1074="","",IF(OR($Q1074="Danger",$U1074&gt;=Lists!$M$10),"P1",IF($U1074&gt;=Lists!$M$11,"P2","P3")))</f>
        <v/>
      </c>
      <c r="W1074" s="24" t="str">
        <f aca="false">IF(OR($V1074="",$B1074=""),"",$B1074+INDEX(Lists!$N$10:$N$12,MATCH($V1074,Lists!$L$10:$L$12,0)))</f>
        <v/>
      </c>
      <c r="X1074" s="19"/>
      <c r="Y1074" s="19"/>
      <c r="Z1074" s="19"/>
      <c r="AA1074" s="21"/>
      <c r="AB1074" s="19"/>
      <c r="AC1074" s="22" t="str">
        <f aca="true">IF(OR($U1074="",$B1074=""),"",IF($AA1074&lt;&gt;"",$AA1074-$B1074,TODAY()-$B1074))</f>
        <v/>
      </c>
      <c r="AD1074" s="22" t="str">
        <f aca="true">IF($W1074="","",IF($Y1074="Closed",IF($AA1074="","Closed",IF($AA1074&lt;=$W1074,"Closed on time","Closed late")),IF(TODAY()&gt;$W1074,"Overdue","Within time")))</f>
        <v/>
      </c>
      <c r="AE1074" s="6"/>
      <c r="AF1074" s="19"/>
      <c r="AG1074" s="19"/>
      <c r="AH1074" s="19"/>
      <c r="AI1074" s="19"/>
      <c r="AJ1074" s="19"/>
    </row>
    <row r="1075" customFormat="false" ht="15" hidden="false" customHeight="false" outlineLevel="0" collapsed="false">
      <c r="A1075" s="22" t="str">
        <f aca="false">IF($C1075="","","R"&amp;TEXT(ROW()-4,"00000"))</f>
        <v/>
      </c>
      <c r="B1075" s="21"/>
      <c r="C1075" s="19"/>
      <c r="D1075" s="22" t="str">
        <f aca="false">IF($C1075="","",IFERROR(INDEX(Asset_Register!$C$5:$C$1000,MATCH($C1075,Asset_Register!$A$5:$A$1000,0)),"Not in register"))</f>
        <v/>
      </c>
      <c r="E1075" s="22" t="str">
        <f aca="false">IF($C1075="","",IFERROR(INDEX(Asset_Register!$D$5:$D$1000,MATCH($C1075,Asset_Register!$A$5:$A$1000,0)),"Not in register"))</f>
        <v/>
      </c>
      <c r="F1075" s="22" t="str">
        <f aca="false">IF($C1075="","",IFERROR(INDEX(Asset_Register!$R$5:$R$1000,MATCH($C1075,Asset_Register!$A$5:$A$1000,0)),"Not in register"))</f>
        <v/>
      </c>
      <c r="G1075" s="22" t="str">
        <f aca="false">IF($C1075="","",IFERROR(INDEX(Asset_Register!$Q$5:$Q$1000,MATCH($C1075,Asset_Register!$A$5:$A$1000,0)),"Not in register"))</f>
        <v/>
      </c>
      <c r="H1075" s="19"/>
      <c r="I1075" s="19"/>
      <c r="J1075" s="6"/>
      <c r="K1075" s="19"/>
      <c r="L1075" s="19"/>
      <c r="M1075" s="19"/>
      <c r="N1075" s="19"/>
      <c r="O1075" s="19"/>
      <c r="P1075" s="19"/>
      <c r="Q1075" s="22" t="str">
        <f aca="false">IF($C1075="","",IF($P1075&lt;&gt;"",$P1075,IF(AND(ISNUMBER($K1075),ISNUMBER($M1075),ISNUMBER($N1075)),IF($O1075="Lower is worse",IF($K1075&lt;=$N1075,"Danger",IF($K1075&lt;=$M1075,"Alert","OK")),IF($K1075&gt;=$N1075,"Danger",IF($K1075&gt;=$M1075,"Alert","OK"))),"Not set")))</f>
        <v/>
      </c>
      <c r="R1075" s="22" t="str">
        <f aca="false">IF(OR($Q1075="",$Q1075="Not set"),"",MATCH($Q1075,Lists!$F$2:$F$4,0)-1)</f>
        <v/>
      </c>
      <c r="S1075" s="6"/>
      <c r="T1075" s="6"/>
      <c r="U1075" s="22" t="str">
        <f aca="false">IF(OR($Q1075="",$Q1075="OK",$Q1075="Not set",NOT(ISNUMBER($G1075))),"",ROUND($G1075*IF($Q1075="Danger",Lists!$M$15,Lists!$M$16),0))</f>
        <v/>
      </c>
      <c r="V1075" s="22" t="str">
        <f aca="false">IF($U1075="","",IF(OR($Q1075="Danger",$U1075&gt;=Lists!$M$10),"P1",IF($U1075&gt;=Lists!$M$11,"P2","P3")))</f>
        <v/>
      </c>
      <c r="W1075" s="24" t="str">
        <f aca="false">IF(OR($V1075="",$B1075=""),"",$B1075+INDEX(Lists!$N$10:$N$12,MATCH($V1075,Lists!$L$10:$L$12,0)))</f>
        <v/>
      </c>
      <c r="X1075" s="19"/>
      <c r="Y1075" s="19"/>
      <c r="Z1075" s="19"/>
      <c r="AA1075" s="21"/>
      <c r="AB1075" s="19"/>
      <c r="AC1075" s="22" t="str">
        <f aca="true">IF(OR($U1075="",$B1075=""),"",IF($AA1075&lt;&gt;"",$AA1075-$B1075,TODAY()-$B1075))</f>
        <v/>
      </c>
      <c r="AD1075" s="22" t="str">
        <f aca="true">IF($W1075="","",IF($Y1075="Closed",IF($AA1075="","Closed",IF($AA1075&lt;=$W1075,"Closed on time","Closed late")),IF(TODAY()&gt;$W1075,"Overdue","Within time")))</f>
        <v/>
      </c>
      <c r="AE1075" s="6"/>
      <c r="AF1075" s="19"/>
      <c r="AG1075" s="19"/>
      <c r="AH1075" s="19"/>
      <c r="AI1075" s="19"/>
      <c r="AJ1075" s="19"/>
    </row>
    <row r="1076" customFormat="false" ht="15" hidden="false" customHeight="false" outlineLevel="0" collapsed="false">
      <c r="A1076" s="22" t="str">
        <f aca="false">IF($C1076="","","R"&amp;TEXT(ROW()-4,"00000"))</f>
        <v/>
      </c>
      <c r="B1076" s="21"/>
      <c r="C1076" s="19"/>
      <c r="D1076" s="22" t="str">
        <f aca="false">IF($C1076="","",IFERROR(INDEX(Asset_Register!$C$5:$C$1000,MATCH($C1076,Asset_Register!$A$5:$A$1000,0)),"Not in register"))</f>
        <v/>
      </c>
      <c r="E1076" s="22" t="str">
        <f aca="false">IF($C1076="","",IFERROR(INDEX(Asset_Register!$D$5:$D$1000,MATCH($C1076,Asset_Register!$A$5:$A$1000,0)),"Not in register"))</f>
        <v/>
      </c>
      <c r="F1076" s="22" t="str">
        <f aca="false">IF($C1076="","",IFERROR(INDEX(Asset_Register!$R$5:$R$1000,MATCH($C1076,Asset_Register!$A$5:$A$1000,0)),"Not in register"))</f>
        <v/>
      </c>
      <c r="G1076" s="22" t="str">
        <f aca="false">IF($C1076="","",IFERROR(INDEX(Asset_Register!$Q$5:$Q$1000,MATCH($C1076,Asset_Register!$A$5:$A$1000,0)),"Not in register"))</f>
        <v/>
      </c>
      <c r="H1076" s="19"/>
      <c r="I1076" s="19"/>
      <c r="J1076" s="6"/>
      <c r="K1076" s="19"/>
      <c r="L1076" s="19"/>
      <c r="M1076" s="19"/>
      <c r="N1076" s="19"/>
      <c r="O1076" s="19"/>
      <c r="P1076" s="19"/>
      <c r="Q1076" s="22" t="str">
        <f aca="false">IF($C1076="","",IF($P1076&lt;&gt;"",$P1076,IF(AND(ISNUMBER($K1076),ISNUMBER($M1076),ISNUMBER($N1076)),IF($O1076="Lower is worse",IF($K1076&lt;=$N1076,"Danger",IF($K1076&lt;=$M1076,"Alert","OK")),IF($K1076&gt;=$N1076,"Danger",IF($K1076&gt;=$M1076,"Alert","OK"))),"Not set")))</f>
        <v/>
      </c>
      <c r="R1076" s="22" t="str">
        <f aca="false">IF(OR($Q1076="",$Q1076="Not set"),"",MATCH($Q1076,Lists!$F$2:$F$4,0)-1)</f>
        <v/>
      </c>
      <c r="S1076" s="6"/>
      <c r="T1076" s="6"/>
      <c r="U1076" s="22" t="str">
        <f aca="false">IF(OR($Q1076="",$Q1076="OK",$Q1076="Not set",NOT(ISNUMBER($G1076))),"",ROUND($G1076*IF($Q1076="Danger",Lists!$M$15,Lists!$M$16),0))</f>
        <v/>
      </c>
      <c r="V1076" s="22" t="str">
        <f aca="false">IF($U1076="","",IF(OR($Q1076="Danger",$U1076&gt;=Lists!$M$10),"P1",IF($U1076&gt;=Lists!$M$11,"P2","P3")))</f>
        <v/>
      </c>
      <c r="W1076" s="24" t="str">
        <f aca="false">IF(OR($V1076="",$B1076=""),"",$B1076+INDEX(Lists!$N$10:$N$12,MATCH($V1076,Lists!$L$10:$L$12,0)))</f>
        <v/>
      </c>
      <c r="X1076" s="19"/>
      <c r="Y1076" s="19"/>
      <c r="Z1076" s="19"/>
      <c r="AA1076" s="21"/>
      <c r="AB1076" s="19"/>
      <c r="AC1076" s="22" t="str">
        <f aca="true">IF(OR($U1076="",$B1076=""),"",IF($AA1076&lt;&gt;"",$AA1076-$B1076,TODAY()-$B1076))</f>
        <v/>
      </c>
      <c r="AD1076" s="22" t="str">
        <f aca="true">IF($W1076="","",IF($Y1076="Closed",IF($AA1076="","Closed",IF($AA1076&lt;=$W1076,"Closed on time","Closed late")),IF(TODAY()&gt;$W1076,"Overdue","Within time")))</f>
        <v/>
      </c>
      <c r="AE1076" s="6"/>
      <c r="AF1076" s="19"/>
      <c r="AG1076" s="19"/>
      <c r="AH1076" s="19"/>
      <c r="AI1076" s="19"/>
      <c r="AJ1076" s="19"/>
    </row>
    <row r="1077" customFormat="false" ht="15" hidden="false" customHeight="false" outlineLevel="0" collapsed="false">
      <c r="A1077" s="22" t="str">
        <f aca="false">IF($C1077="","","R"&amp;TEXT(ROW()-4,"00000"))</f>
        <v/>
      </c>
      <c r="B1077" s="21"/>
      <c r="C1077" s="19"/>
      <c r="D1077" s="22" t="str">
        <f aca="false">IF($C1077="","",IFERROR(INDEX(Asset_Register!$C$5:$C$1000,MATCH($C1077,Asset_Register!$A$5:$A$1000,0)),"Not in register"))</f>
        <v/>
      </c>
      <c r="E1077" s="22" t="str">
        <f aca="false">IF($C1077="","",IFERROR(INDEX(Asset_Register!$D$5:$D$1000,MATCH($C1077,Asset_Register!$A$5:$A$1000,0)),"Not in register"))</f>
        <v/>
      </c>
      <c r="F1077" s="22" t="str">
        <f aca="false">IF($C1077="","",IFERROR(INDEX(Asset_Register!$R$5:$R$1000,MATCH($C1077,Asset_Register!$A$5:$A$1000,0)),"Not in register"))</f>
        <v/>
      </c>
      <c r="G1077" s="22" t="str">
        <f aca="false">IF($C1077="","",IFERROR(INDEX(Asset_Register!$Q$5:$Q$1000,MATCH($C1077,Asset_Register!$A$5:$A$1000,0)),"Not in register"))</f>
        <v/>
      </c>
      <c r="H1077" s="19"/>
      <c r="I1077" s="19"/>
      <c r="J1077" s="6"/>
      <c r="K1077" s="19"/>
      <c r="L1077" s="19"/>
      <c r="M1077" s="19"/>
      <c r="N1077" s="19"/>
      <c r="O1077" s="19"/>
      <c r="P1077" s="19"/>
      <c r="Q1077" s="22" t="str">
        <f aca="false">IF($C1077="","",IF($P1077&lt;&gt;"",$P1077,IF(AND(ISNUMBER($K1077),ISNUMBER($M1077),ISNUMBER($N1077)),IF($O1077="Lower is worse",IF($K1077&lt;=$N1077,"Danger",IF($K1077&lt;=$M1077,"Alert","OK")),IF($K1077&gt;=$N1077,"Danger",IF($K1077&gt;=$M1077,"Alert","OK"))),"Not set")))</f>
        <v/>
      </c>
      <c r="R1077" s="22" t="str">
        <f aca="false">IF(OR($Q1077="",$Q1077="Not set"),"",MATCH($Q1077,Lists!$F$2:$F$4,0)-1)</f>
        <v/>
      </c>
      <c r="S1077" s="6"/>
      <c r="T1077" s="6"/>
      <c r="U1077" s="22" t="str">
        <f aca="false">IF(OR($Q1077="",$Q1077="OK",$Q1077="Not set",NOT(ISNUMBER($G1077))),"",ROUND($G1077*IF($Q1077="Danger",Lists!$M$15,Lists!$M$16),0))</f>
        <v/>
      </c>
      <c r="V1077" s="22" t="str">
        <f aca="false">IF($U1077="","",IF(OR($Q1077="Danger",$U1077&gt;=Lists!$M$10),"P1",IF($U1077&gt;=Lists!$M$11,"P2","P3")))</f>
        <v/>
      </c>
      <c r="W1077" s="24" t="str">
        <f aca="false">IF(OR($V1077="",$B1077=""),"",$B1077+INDEX(Lists!$N$10:$N$12,MATCH($V1077,Lists!$L$10:$L$12,0)))</f>
        <v/>
      </c>
      <c r="X1077" s="19"/>
      <c r="Y1077" s="19"/>
      <c r="Z1077" s="19"/>
      <c r="AA1077" s="21"/>
      <c r="AB1077" s="19"/>
      <c r="AC1077" s="22" t="str">
        <f aca="true">IF(OR($U1077="",$B1077=""),"",IF($AA1077&lt;&gt;"",$AA1077-$B1077,TODAY()-$B1077))</f>
        <v/>
      </c>
      <c r="AD1077" s="22" t="str">
        <f aca="true">IF($W1077="","",IF($Y1077="Closed",IF($AA1077="","Closed",IF($AA1077&lt;=$W1077,"Closed on time","Closed late")),IF(TODAY()&gt;$W1077,"Overdue","Within time")))</f>
        <v/>
      </c>
      <c r="AE1077" s="6"/>
      <c r="AF1077" s="19"/>
      <c r="AG1077" s="19"/>
      <c r="AH1077" s="19"/>
      <c r="AI1077" s="19"/>
      <c r="AJ1077" s="19"/>
    </row>
    <row r="1078" customFormat="false" ht="15" hidden="false" customHeight="false" outlineLevel="0" collapsed="false">
      <c r="A1078" s="22" t="str">
        <f aca="false">IF($C1078="","","R"&amp;TEXT(ROW()-4,"00000"))</f>
        <v/>
      </c>
      <c r="B1078" s="21"/>
      <c r="C1078" s="19"/>
      <c r="D1078" s="22" t="str">
        <f aca="false">IF($C1078="","",IFERROR(INDEX(Asset_Register!$C$5:$C$1000,MATCH($C1078,Asset_Register!$A$5:$A$1000,0)),"Not in register"))</f>
        <v/>
      </c>
      <c r="E1078" s="22" t="str">
        <f aca="false">IF($C1078="","",IFERROR(INDEX(Asset_Register!$D$5:$D$1000,MATCH($C1078,Asset_Register!$A$5:$A$1000,0)),"Not in register"))</f>
        <v/>
      </c>
      <c r="F1078" s="22" t="str">
        <f aca="false">IF($C1078="","",IFERROR(INDEX(Asset_Register!$R$5:$R$1000,MATCH($C1078,Asset_Register!$A$5:$A$1000,0)),"Not in register"))</f>
        <v/>
      </c>
      <c r="G1078" s="22" t="str">
        <f aca="false">IF($C1078="","",IFERROR(INDEX(Asset_Register!$Q$5:$Q$1000,MATCH($C1078,Asset_Register!$A$5:$A$1000,0)),"Not in register"))</f>
        <v/>
      </c>
      <c r="H1078" s="19"/>
      <c r="I1078" s="19"/>
      <c r="J1078" s="6"/>
      <c r="K1078" s="19"/>
      <c r="L1078" s="19"/>
      <c r="M1078" s="19"/>
      <c r="N1078" s="19"/>
      <c r="O1078" s="19"/>
      <c r="P1078" s="19"/>
      <c r="Q1078" s="22" t="str">
        <f aca="false">IF($C1078="","",IF($P1078&lt;&gt;"",$P1078,IF(AND(ISNUMBER($K1078),ISNUMBER($M1078),ISNUMBER($N1078)),IF($O1078="Lower is worse",IF($K1078&lt;=$N1078,"Danger",IF($K1078&lt;=$M1078,"Alert","OK")),IF($K1078&gt;=$N1078,"Danger",IF($K1078&gt;=$M1078,"Alert","OK"))),"Not set")))</f>
        <v/>
      </c>
      <c r="R1078" s="22" t="str">
        <f aca="false">IF(OR($Q1078="",$Q1078="Not set"),"",MATCH($Q1078,Lists!$F$2:$F$4,0)-1)</f>
        <v/>
      </c>
      <c r="S1078" s="6"/>
      <c r="T1078" s="6"/>
      <c r="U1078" s="22" t="str">
        <f aca="false">IF(OR($Q1078="",$Q1078="OK",$Q1078="Not set",NOT(ISNUMBER($G1078))),"",ROUND($G1078*IF($Q1078="Danger",Lists!$M$15,Lists!$M$16),0))</f>
        <v/>
      </c>
      <c r="V1078" s="22" t="str">
        <f aca="false">IF($U1078="","",IF(OR($Q1078="Danger",$U1078&gt;=Lists!$M$10),"P1",IF($U1078&gt;=Lists!$M$11,"P2","P3")))</f>
        <v/>
      </c>
      <c r="W1078" s="24" t="str">
        <f aca="false">IF(OR($V1078="",$B1078=""),"",$B1078+INDEX(Lists!$N$10:$N$12,MATCH($V1078,Lists!$L$10:$L$12,0)))</f>
        <v/>
      </c>
      <c r="X1078" s="19"/>
      <c r="Y1078" s="19"/>
      <c r="Z1078" s="19"/>
      <c r="AA1078" s="21"/>
      <c r="AB1078" s="19"/>
      <c r="AC1078" s="22" t="str">
        <f aca="true">IF(OR($U1078="",$B1078=""),"",IF($AA1078&lt;&gt;"",$AA1078-$B1078,TODAY()-$B1078))</f>
        <v/>
      </c>
      <c r="AD1078" s="22" t="str">
        <f aca="true">IF($W1078="","",IF($Y1078="Closed",IF($AA1078="","Closed",IF($AA1078&lt;=$W1078,"Closed on time","Closed late")),IF(TODAY()&gt;$W1078,"Overdue","Within time")))</f>
        <v/>
      </c>
      <c r="AE1078" s="6"/>
      <c r="AF1078" s="19"/>
      <c r="AG1078" s="19"/>
      <c r="AH1078" s="19"/>
      <c r="AI1078" s="19"/>
      <c r="AJ1078" s="19"/>
    </row>
    <row r="1079" customFormat="false" ht="15" hidden="false" customHeight="false" outlineLevel="0" collapsed="false">
      <c r="A1079" s="22" t="str">
        <f aca="false">IF($C1079="","","R"&amp;TEXT(ROW()-4,"00000"))</f>
        <v/>
      </c>
      <c r="B1079" s="21"/>
      <c r="C1079" s="19"/>
      <c r="D1079" s="22" t="str">
        <f aca="false">IF($C1079="","",IFERROR(INDEX(Asset_Register!$C$5:$C$1000,MATCH($C1079,Asset_Register!$A$5:$A$1000,0)),"Not in register"))</f>
        <v/>
      </c>
      <c r="E1079" s="22" t="str">
        <f aca="false">IF($C1079="","",IFERROR(INDEX(Asset_Register!$D$5:$D$1000,MATCH($C1079,Asset_Register!$A$5:$A$1000,0)),"Not in register"))</f>
        <v/>
      </c>
      <c r="F1079" s="22" t="str">
        <f aca="false">IF($C1079="","",IFERROR(INDEX(Asset_Register!$R$5:$R$1000,MATCH($C1079,Asset_Register!$A$5:$A$1000,0)),"Not in register"))</f>
        <v/>
      </c>
      <c r="G1079" s="22" t="str">
        <f aca="false">IF($C1079="","",IFERROR(INDEX(Asset_Register!$Q$5:$Q$1000,MATCH($C1079,Asset_Register!$A$5:$A$1000,0)),"Not in register"))</f>
        <v/>
      </c>
      <c r="H1079" s="19"/>
      <c r="I1079" s="19"/>
      <c r="J1079" s="6"/>
      <c r="K1079" s="19"/>
      <c r="L1079" s="19"/>
      <c r="M1079" s="19"/>
      <c r="N1079" s="19"/>
      <c r="O1079" s="19"/>
      <c r="P1079" s="19"/>
      <c r="Q1079" s="22" t="str">
        <f aca="false">IF($C1079="","",IF($P1079&lt;&gt;"",$P1079,IF(AND(ISNUMBER($K1079),ISNUMBER($M1079),ISNUMBER($N1079)),IF($O1079="Lower is worse",IF($K1079&lt;=$N1079,"Danger",IF($K1079&lt;=$M1079,"Alert","OK")),IF($K1079&gt;=$N1079,"Danger",IF($K1079&gt;=$M1079,"Alert","OK"))),"Not set")))</f>
        <v/>
      </c>
      <c r="R1079" s="22" t="str">
        <f aca="false">IF(OR($Q1079="",$Q1079="Not set"),"",MATCH($Q1079,Lists!$F$2:$F$4,0)-1)</f>
        <v/>
      </c>
      <c r="S1079" s="6"/>
      <c r="T1079" s="6"/>
      <c r="U1079" s="22" t="str">
        <f aca="false">IF(OR($Q1079="",$Q1079="OK",$Q1079="Not set",NOT(ISNUMBER($G1079))),"",ROUND($G1079*IF($Q1079="Danger",Lists!$M$15,Lists!$M$16),0))</f>
        <v/>
      </c>
      <c r="V1079" s="22" t="str">
        <f aca="false">IF($U1079="","",IF(OR($Q1079="Danger",$U1079&gt;=Lists!$M$10),"P1",IF($U1079&gt;=Lists!$M$11,"P2","P3")))</f>
        <v/>
      </c>
      <c r="W1079" s="24" t="str">
        <f aca="false">IF(OR($V1079="",$B1079=""),"",$B1079+INDEX(Lists!$N$10:$N$12,MATCH($V1079,Lists!$L$10:$L$12,0)))</f>
        <v/>
      </c>
      <c r="X1079" s="19"/>
      <c r="Y1079" s="19"/>
      <c r="Z1079" s="19"/>
      <c r="AA1079" s="21"/>
      <c r="AB1079" s="19"/>
      <c r="AC1079" s="22" t="str">
        <f aca="true">IF(OR($U1079="",$B1079=""),"",IF($AA1079&lt;&gt;"",$AA1079-$B1079,TODAY()-$B1079))</f>
        <v/>
      </c>
      <c r="AD1079" s="22" t="str">
        <f aca="true">IF($W1079="","",IF($Y1079="Closed",IF($AA1079="","Closed",IF($AA1079&lt;=$W1079,"Closed on time","Closed late")),IF(TODAY()&gt;$W1079,"Overdue","Within time")))</f>
        <v/>
      </c>
      <c r="AE1079" s="6"/>
      <c r="AF1079" s="19"/>
      <c r="AG1079" s="19"/>
      <c r="AH1079" s="19"/>
      <c r="AI1079" s="19"/>
      <c r="AJ1079" s="19"/>
    </row>
    <row r="1080" customFormat="false" ht="15" hidden="false" customHeight="false" outlineLevel="0" collapsed="false">
      <c r="A1080" s="22" t="str">
        <f aca="false">IF($C1080="","","R"&amp;TEXT(ROW()-4,"00000"))</f>
        <v/>
      </c>
      <c r="B1080" s="21"/>
      <c r="C1080" s="19"/>
      <c r="D1080" s="22" t="str">
        <f aca="false">IF($C1080="","",IFERROR(INDEX(Asset_Register!$C$5:$C$1000,MATCH($C1080,Asset_Register!$A$5:$A$1000,0)),"Not in register"))</f>
        <v/>
      </c>
      <c r="E1080" s="22" t="str">
        <f aca="false">IF($C1080="","",IFERROR(INDEX(Asset_Register!$D$5:$D$1000,MATCH($C1080,Asset_Register!$A$5:$A$1000,0)),"Not in register"))</f>
        <v/>
      </c>
      <c r="F1080" s="22" t="str">
        <f aca="false">IF($C1080="","",IFERROR(INDEX(Asset_Register!$R$5:$R$1000,MATCH($C1080,Asset_Register!$A$5:$A$1000,0)),"Not in register"))</f>
        <v/>
      </c>
      <c r="G1080" s="22" t="str">
        <f aca="false">IF($C1080="","",IFERROR(INDEX(Asset_Register!$Q$5:$Q$1000,MATCH($C1080,Asset_Register!$A$5:$A$1000,0)),"Not in register"))</f>
        <v/>
      </c>
      <c r="H1080" s="19"/>
      <c r="I1080" s="19"/>
      <c r="J1080" s="6"/>
      <c r="K1080" s="19"/>
      <c r="L1080" s="19"/>
      <c r="M1080" s="19"/>
      <c r="N1080" s="19"/>
      <c r="O1080" s="19"/>
      <c r="P1080" s="19"/>
      <c r="Q1080" s="22" t="str">
        <f aca="false">IF($C1080="","",IF($P1080&lt;&gt;"",$P1080,IF(AND(ISNUMBER($K1080),ISNUMBER($M1080),ISNUMBER($N1080)),IF($O1080="Lower is worse",IF($K1080&lt;=$N1080,"Danger",IF($K1080&lt;=$M1080,"Alert","OK")),IF($K1080&gt;=$N1080,"Danger",IF($K1080&gt;=$M1080,"Alert","OK"))),"Not set")))</f>
        <v/>
      </c>
      <c r="R1080" s="22" t="str">
        <f aca="false">IF(OR($Q1080="",$Q1080="Not set"),"",MATCH($Q1080,Lists!$F$2:$F$4,0)-1)</f>
        <v/>
      </c>
      <c r="S1080" s="6"/>
      <c r="T1080" s="6"/>
      <c r="U1080" s="22" t="str">
        <f aca="false">IF(OR($Q1080="",$Q1080="OK",$Q1080="Not set",NOT(ISNUMBER($G1080))),"",ROUND($G1080*IF($Q1080="Danger",Lists!$M$15,Lists!$M$16),0))</f>
        <v/>
      </c>
      <c r="V1080" s="22" t="str">
        <f aca="false">IF($U1080="","",IF(OR($Q1080="Danger",$U1080&gt;=Lists!$M$10),"P1",IF($U1080&gt;=Lists!$M$11,"P2","P3")))</f>
        <v/>
      </c>
      <c r="W1080" s="24" t="str">
        <f aca="false">IF(OR($V1080="",$B1080=""),"",$B1080+INDEX(Lists!$N$10:$N$12,MATCH($V1080,Lists!$L$10:$L$12,0)))</f>
        <v/>
      </c>
      <c r="X1080" s="19"/>
      <c r="Y1080" s="19"/>
      <c r="Z1080" s="19"/>
      <c r="AA1080" s="21"/>
      <c r="AB1080" s="19"/>
      <c r="AC1080" s="22" t="str">
        <f aca="true">IF(OR($U1080="",$B1080=""),"",IF($AA1080&lt;&gt;"",$AA1080-$B1080,TODAY()-$B1080))</f>
        <v/>
      </c>
      <c r="AD1080" s="22" t="str">
        <f aca="true">IF($W1080="","",IF($Y1080="Closed",IF($AA1080="","Closed",IF($AA1080&lt;=$W1080,"Closed on time","Closed late")),IF(TODAY()&gt;$W1080,"Overdue","Within time")))</f>
        <v/>
      </c>
      <c r="AE1080" s="6"/>
      <c r="AF1080" s="19"/>
      <c r="AG1080" s="19"/>
      <c r="AH1080" s="19"/>
      <c r="AI1080" s="19"/>
      <c r="AJ1080" s="19"/>
    </row>
    <row r="1081" customFormat="false" ht="15" hidden="false" customHeight="false" outlineLevel="0" collapsed="false">
      <c r="A1081" s="22" t="str">
        <f aca="false">IF($C1081="","","R"&amp;TEXT(ROW()-4,"00000"))</f>
        <v/>
      </c>
      <c r="B1081" s="21"/>
      <c r="C1081" s="19"/>
      <c r="D1081" s="22" t="str">
        <f aca="false">IF($C1081="","",IFERROR(INDEX(Asset_Register!$C$5:$C$1000,MATCH($C1081,Asset_Register!$A$5:$A$1000,0)),"Not in register"))</f>
        <v/>
      </c>
      <c r="E1081" s="22" t="str">
        <f aca="false">IF($C1081="","",IFERROR(INDEX(Asset_Register!$D$5:$D$1000,MATCH($C1081,Asset_Register!$A$5:$A$1000,0)),"Not in register"))</f>
        <v/>
      </c>
      <c r="F1081" s="22" t="str">
        <f aca="false">IF($C1081="","",IFERROR(INDEX(Asset_Register!$R$5:$R$1000,MATCH($C1081,Asset_Register!$A$5:$A$1000,0)),"Not in register"))</f>
        <v/>
      </c>
      <c r="G1081" s="22" t="str">
        <f aca="false">IF($C1081="","",IFERROR(INDEX(Asset_Register!$Q$5:$Q$1000,MATCH($C1081,Asset_Register!$A$5:$A$1000,0)),"Not in register"))</f>
        <v/>
      </c>
      <c r="H1081" s="19"/>
      <c r="I1081" s="19"/>
      <c r="J1081" s="6"/>
      <c r="K1081" s="19"/>
      <c r="L1081" s="19"/>
      <c r="M1081" s="19"/>
      <c r="N1081" s="19"/>
      <c r="O1081" s="19"/>
      <c r="P1081" s="19"/>
      <c r="Q1081" s="22" t="str">
        <f aca="false">IF($C1081="","",IF($P1081&lt;&gt;"",$P1081,IF(AND(ISNUMBER($K1081),ISNUMBER($M1081),ISNUMBER($N1081)),IF($O1081="Lower is worse",IF($K1081&lt;=$N1081,"Danger",IF($K1081&lt;=$M1081,"Alert","OK")),IF($K1081&gt;=$N1081,"Danger",IF($K1081&gt;=$M1081,"Alert","OK"))),"Not set")))</f>
        <v/>
      </c>
      <c r="R1081" s="22" t="str">
        <f aca="false">IF(OR($Q1081="",$Q1081="Not set"),"",MATCH($Q1081,Lists!$F$2:$F$4,0)-1)</f>
        <v/>
      </c>
      <c r="S1081" s="6"/>
      <c r="T1081" s="6"/>
      <c r="U1081" s="22" t="str">
        <f aca="false">IF(OR($Q1081="",$Q1081="OK",$Q1081="Not set",NOT(ISNUMBER($G1081))),"",ROUND($G1081*IF($Q1081="Danger",Lists!$M$15,Lists!$M$16),0))</f>
        <v/>
      </c>
      <c r="V1081" s="22" t="str">
        <f aca="false">IF($U1081="","",IF(OR($Q1081="Danger",$U1081&gt;=Lists!$M$10),"P1",IF($U1081&gt;=Lists!$M$11,"P2","P3")))</f>
        <v/>
      </c>
      <c r="W1081" s="24" t="str">
        <f aca="false">IF(OR($V1081="",$B1081=""),"",$B1081+INDEX(Lists!$N$10:$N$12,MATCH($V1081,Lists!$L$10:$L$12,0)))</f>
        <v/>
      </c>
      <c r="X1081" s="19"/>
      <c r="Y1081" s="19"/>
      <c r="Z1081" s="19"/>
      <c r="AA1081" s="21"/>
      <c r="AB1081" s="19"/>
      <c r="AC1081" s="22" t="str">
        <f aca="true">IF(OR($U1081="",$B1081=""),"",IF($AA1081&lt;&gt;"",$AA1081-$B1081,TODAY()-$B1081))</f>
        <v/>
      </c>
      <c r="AD1081" s="22" t="str">
        <f aca="true">IF($W1081="","",IF($Y1081="Closed",IF($AA1081="","Closed",IF($AA1081&lt;=$W1081,"Closed on time","Closed late")),IF(TODAY()&gt;$W1081,"Overdue","Within time")))</f>
        <v/>
      </c>
      <c r="AE1081" s="6"/>
      <c r="AF1081" s="19"/>
      <c r="AG1081" s="19"/>
      <c r="AH1081" s="19"/>
      <c r="AI1081" s="19"/>
      <c r="AJ1081" s="19"/>
    </row>
    <row r="1082" customFormat="false" ht="15" hidden="false" customHeight="false" outlineLevel="0" collapsed="false">
      <c r="A1082" s="22" t="str">
        <f aca="false">IF($C1082="","","R"&amp;TEXT(ROW()-4,"00000"))</f>
        <v/>
      </c>
      <c r="B1082" s="21"/>
      <c r="C1082" s="19"/>
      <c r="D1082" s="22" t="str">
        <f aca="false">IF($C1082="","",IFERROR(INDEX(Asset_Register!$C$5:$C$1000,MATCH($C1082,Asset_Register!$A$5:$A$1000,0)),"Not in register"))</f>
        <v/>
      </c>
      <c r="E1082" s="22" t="str">
        <f aca="false">IF($C1082="","",IFERROR(INDEX(Asset_Register!$D$5:$D$1000,MATCH($C1082,Asset_Register!$A$5:$A$1000,0)),"Not in register"))</f>
        <v/>
      </c>
      <c r="F1082" s="22" t="str">
        <f aca="false">IF($C1082="","",IFERROR(INDEX(Asset_Register!$R$5:$R$1000,MATCH($C1082,Asset_Register!$A$5:$A$1000,0)),"Not in register"))</f>
        <v/>
      </c>
      <c r="G1082" s="22" t="str">
        <f aca="false">IF($C1082="","",IFERROR(INDEX(Asset_Register!$Q$5:$Q$1000,MATCH($C1082,Asset_Register!$A$5:$A$1000,0)),"Not in register"))</f>
        <v/>
      </c>
      <c r="H1082" s="19"/>
      <c r="I1082" s="19"/>
      <c r="J1082" s="6"/>
      <c r="K1082" s="19"/>
      <c r="L1082" s="19"/>
      <c r="M1082" s="19"/>
      <c r="N1082" s="19"/>
      <c r="O1082" s="19"/>
      <c r="P1082" s="19"/>
      <c r="Q1082" s="22" t="str">
        <f aca="false">IF($C1082="","",IF($P1082&lt;&gt;"",$P1082,IF(AND(ISNUMBER($K1082),ISNUMBER($M1082),ISNUMBER($N1082)),IF($O1082="Lower is worse",IF($K1082&lt;=$N1082,"Danger",IF($K1082&lt;=$M1082,"Alert","OK")),IF($K1082&gt;=$N1082,"Danger",IF($K1082&gt;=$M1082,"Alert","OK"))),"Not set")))</f>
        <v/>
      </c>
      <c r="R1082" s="22" t="str">
        <f aca="false">IF(OR($Q1082="",$Q1082="Not set"),"",MATCH($Q1082,Lists!$F$2:$F$4,0)-1)</f>
        <v/>
      </c>
      <c r="S1082" s="6"/>
      <c r="T1082" s="6"/>
      <c r="U1082" s="22" t="str">
        <f aca="false">IF(OR($Q1082="",$Q1082="OK",$Q1082="Not set",NOT(ISNUMBER($G1082))),"",ROUND($G1082*IF($Q1082="Danger",Lists!$M$15,Lists!$M$16),0))</f>
        <v/>
      </c>
      <c r="V1082" s="22" t="str">
        <f aca="false">IF($U1082="","",IF(OR($Q1082="Danger",$U1082&gt;=Lists!$M$10),"P1",IF($U1082&gt;=Lists!$M$11,"P2","P3")))</f>
        <v/>
      </c>
      <c r="W1082" s="24" t="str">
        <f aca="false">IF(OR($V1082="",$B1082=""),"",$B1082+INDEX(Lists!$N$10:$N$12,MATCH($V1082,Lists!$L$10:$L$12,0)))</f>
        <v/>
      </c>
      <c r="X1082" s="19"/>
      <c r="Y1082" s="19"/>
      <c r="Z1082" s="19"/>
      <c r="AA1082" s="21"/>
      <c r="AB1082" s="19"/>
      <c r="AC1082" s="22" t="str">
        <f aca="true">IF(OR($U1082="",$B1082=""),"",IF($AA1082&lt;&gt;"",$AA1082-$B1082,TODAY()-$B1082))</f>
        <v/>
      </c>
      <c r="AD1082" s="22" t="str">
        <f aca="true">IF($W1082="","",IF($Y1082="Closed",IF($AA1082="","Closed",IF($AA1082&lt;=$W1082,"Closed on time","Closed late")),IF(TODAY()&gt;$W1082,"Overdue","Within time")))</f>
        <v/>
      </c>
      <c r="AE1082" s="6"/>
      <c r="AF1082" s="19"/>
      <c r="AG1082" s="19"/>
      <c r="AH1082" s="19"/>
      <c r="AI1082" s="19"/>
      <c r="AJ1082" s="19"/>
    </row>
    <row r="1083" customFormat="false" ht="15" hidden="false" customHeight="false" outlineLevel="0" collapsed="false">
      <c r="A1083" s="22" t="str">
        <f aca="false">IF($C1083="","","R"&amp;TEXT(ROW()-4,"00000"))</f>
        <v/>
      </c>
      <c r="B1083" s="21"/>
      <c r="C1083" s="19"/>
      <c r="D1083" s="22" t="str">
        <f aca="false">IF($C1083="","",IFERROR(INDEX(Asset_Register!$C$5:$C$1000,MATCH($C1083,Asset_Register!$A$5:$A$1000,0)),"Not in register"))</f>
        <v/>
      </c>
      <c r="E1083" s="22" t="str">
        <f aca="false">IF($C1083="","",IFERROR(INDEX(Asset_Register!$D$5:$D$1000,MATCH($C1083,Asset_Register!$A$5:$A$1000,0)),"Not in register"))</f>
        <v/>
      </c>
      <c r="F1083" s="22" t="str">
        <f aca="false">IF($C1083="","",IFERROR(INDEX(Asset_Register!$R$5:$R$1000,MATCH($C1083,Asset_Register!$A$5:$A$1000,0)),"Not in register"))</f>
        <v/>
      </c>
      <c r="G1083" s="22" t="str">
        <f aca="false">IF($C1083="","",IFERROR(INDEX(Asset_Register!$Q$5:$Q$1000,MATCH($C1083,Asset_Register!$A$5:$A$1000,0)),"Not in register"))</f>
        <v/>
      </c>
      <c r="H1083" s="19"/>
      <c r="I1083" s="19"/>
      <c r="J1083" s="6"/>
      <c r="K1083" s="19"/>
      <c r="L1083" s="19"/>
      <c r="M1083" s="19"/>
      <c r="N1083" s="19"/>
      <c r="O1083" s="19"/>
      <c r="P1083" s="19"/>
      <c r="Q1083" s="22" t="str">
        <f aca="false">IF($C1083="","",IF($P1083&lt;&gt;"",$P1083,IF(AND(ISNUMBER($K1083),ISNUMBER($M1083),ISNUMBER($N1083)),IF($O1083="Lower is worse",IF($K1083&lt;=$N1083,"Danger",IF($K1083&lt;=$M1083,"Alert","OK")),IF($K1083&gt;=$N1083,"Danger",IF($K1083&gt;=$M1083,"Alert","OK"))),"Not set")))</f>
        <v/>
      </c>
      <c r="R1083" s="22" t="str">
        <f aca="false">IF(OR($Q1083="",$Q1083="Not set"),"",MATCH($Q1083,Lists!$F$2:$F$4,0)-1)</f>
        <v/>
      </c>
      <c r="S1083" s="6"/>
      <c r="T1083" s="6"/>
      <c r="U1083" s="22" t="str">
        <f aca="false">IF(OR($Q1083="",$Q1083="OK",$Q1083="Not set",NOT(ISNUMBER($G1083))),"",ROUND($G1083*IF($Q1083="Danger",Lists!$M$15,Lists!$M$16),0))</f>
        <v/>
      </c>
      <c r="V1083" s="22" t="str">
        <f aca="false">IF($U1083="","",IF(OR($Q1083="Danger",$U1083&gt;=Lists!$M$10),"P1",IF($U1083&gt;=Lists!$M$11,"P2","P3")))</f>
        <v/>
      </c>
      <c r="W1083" s="24" t="str">
        <f aca="false">IF(OR($V1083="",$B1083=""),"",$B1083+INDEX(Lists!$N$10:$N$12,MATCH($V1083,Lists!$L$10:$L$12,0)))</f>
        <v/>
      </c>
      <c r="X1083" s="19"/>
      <c r="Y1083" s="19"/>
      <c r="Z1083" s="19"/>
      <c r="AA1083" s="21"/>
      <c r="AB1083" s="19"/>
      <c r="AC1083" s="22" t="str">
        <f aca="true">IF(OR($U1083="",$B1083=""),"",IF($AA1083&lt;&gt;"",$AA1083-$B1083,TODAY()-$B1083))</f>
        <v/>
      </c>
      <c r="AD1083" s="22" t="str">
        <f aca="true">IF($W1083="","",IF($Y1083="Closed",IF($AA1083="","Closed",IF($AA1083&lt;=$W1083,"Closed on time","Closed late")),IF(TODAY()&gt;$W1083,"Overdue","Within time")))</f>
        <v/>
      </c>
      <c r="AE1083" s="6"/>
      <c r="AF1083" s="19"/>
      <c r="AG1083" s="19"/>
      <c r="AH1083" s="19"/>
      <c r="AI1083" s="19"/>
      <c r="AJ1083" s="19"/>
    </row>
    <row r="1084" customFormat="false" ht="15" hidden="false" customHeight="false" outlineLevel="0" collapsed="false">
      <c r="A1084" s="22" t="str">
        <f aca="false">IF($C1084="","","R"&amp;TEXT(ROW()-4,"00000"))</f>
        <v/>
      </c>
      <c r="B1084" s="21"/>
      <c r="C1084" s="19"/>
      <c r="D1084" s="22" t="str">
        <f aca="false">IF($C1084="","",IFERROR(INDEX(Asset_Register!$C$5:$C$1000,MATCH($C1084,Asset_Register!$A$5:$A$1000,0)),"Not in register"))</f>
        <v/>
      </c>
      <c r="E1084" s="22" t="str">
        <f aca="false">IF($C1084="","",IFERROR(INDEX(Asset_Register!$D$5:$D$1000,MATCH($C1084,Asset_Register!$A$5:$A$1000,0)),"Not in register"))</f>
        <v/>
      </c>
      <c r="F1084" s="22" t="str">
        <f aca="false">IF($C1084="","",IFERROR(INDEX(Asset_Register!$R$5:$R$1000,MATCH($C1084,Asset_Register!$A$5:$A$1000,0)),"Not in register"))</f>
        <v/>
      </c>
      <c r="G1084" s="22" t="str">
        <f aca="false">IF($C1084="","",IFERROR(INDEX(Asset_Register!$Q$5:$Q$1000,MATCH($C1084,Asset_Register!$A$5:$A$1000,0)),"Not in register"))</f>
        <v/>
      </c>
      <c r="H1084" s="19"/>
      <c r="I1084" s="19"/>
      <c r="J1084" s="6"/>
      <c r="K1084" s="19"/>
      <c r="L1084" s="19"/>
      <c r="M1084" s="19"/>
      <c r="N1084" s="19"/>
      <c r="O1084" s="19"/>
      <c r="P1084" s="19"/>
      <c r="Q1084" s="22" t="str">
        <f aca="false">IF($C1084="","",IF($P1084&lt;&gt;"",$P1084,IF(AND(ISNUMBER($K1084),ISNUMBER($M1084),ISNUMBER($N1084)),IF($O1084="Lower is worse",IF($K1084&lt;=$N1084,"Danger",IF($K1084&lt;=$M1084,"Alert","OK")),IF($K1084&gt;=$N1084,"Danger",IF($K1084&gt;=$M1084,"Alert","OK"))),"Not set")))</f>
        <v/>
      </c>
      <c r="R1084" s="22" t="str">
        <f aca="false">IF(OR($Q1084="",$Q1084="Not set"),"",MATCH($Q1084,Lists!$F$2:$F$4,0)-1)</f>
        <v/>
      </c>
      <c r="S1084" s="6"/>
      <c r="T1084" s="6"/>
      <c r="U1084" s="22" t="str">
        <f aca="false">IF(OR($Q1084="",$Q1084="OK",$Q1084="Not set",NOT(ISNUMBER($G1084))),"",ROUND($G1084*IF($Q1084="Danger",Lists!$M$15,Lists!$M$16),0))</f>
        <v/>
      </c>
      <c r="V1084" s="22" t="str">
        <f aca="false">IF($U1084="","",IF(OR($Q1084="Danger",$U1084&gt;=Lists!$M$10),"P1",IF($U1084&gt;=Lists!$M$11,"P2","P3")))</f>
        <v/>
      </c>
      <c r="W1084" s="24" t="str">
        <f aca="false">IF(OR($V1084="",$B1084=""),"",$B1084+INDEX(Lists!$N$10:$N$12,MATCH($V1084,Lists!$L$10:$L$12,0)))</f>
        <v/>
      </c>
      <c r="X1084" s="19"/>
      <c r="Y1084" s="19"/>
      <c r="Z1084" s="19"/>
      <c r="AA1084" s="21"/>
      <c r="AB1084" s="19"/>
      <c r="AC1084" s="22" t="str">
        <f aca="true">IF(OR($U1084="",$B1084=""),"",IF($AA1084&lt;&gt;"",$AA1084-$B1084,TODAY()-$B1084))</f>
        <v/>
      </c>
      <c r="AD1084" s="22" t="str">
        <f aca="true">IF($W1084="","",IF($Y1084="Closed",IF($AA1084="","Closed",IF($AA1084&lt;=$W1084,"Closed on time","Closed late")),IF(TODAY()&gt;$W1084,"Overdue","Within time")))</f>
        <v/>
      </c>
      <c r="AE1084" s="6"/>
      <c r="AF1084" s="19"/>
      <c r="AG1084" s="19"/>
      <c r="AH1084" s="19"/>
      <c r="AI1084" s="19"/>
      <c r="AJ1084" s="19"/>
    </row>
    <row r="1085" customFormat="false" ht="15" hidden="false" customHeight="false" outlineLevel="0" collapsed="false">
      <c r="A1085" s="22" t="str">
        <f aca="false">IF($C1085="","","R"&amp;TEXT(ROW()-4,"00000"))</f>
        <v/>
      </c>
      <c r="B1085" s="21"/>
      <c r="C1085" s="19"/>
      <c r="D1085" s="22" t="str">
        <f aca="false">IF($C1085="","",IFERROR(INDEX(Asset_Register!$C$5:$C$1000,MATCH($C1085,Asset_Register!$A$5:$A$1000,0)),"Not in register"))</f>
        <v/>
      </c>
      <c r="E1085" s="22" t="str">
        <f aca="false">IF($C1085="","",IFERROR(INDEX(Asset_Register!$D$5:$D$1000,MATCH($C1085,Asset_Register!$A$5:$A$1000,0)),"Not in register"))</f>
        <v/>
      </c>
      <c r="F1085" s="22" t="str">
        <f aca="false">IF($C1085="","",IFERROR(INDEX(Asset_Register!$R$5:$R$1000,MATCH($C1085,Asset_Register!$A$5:$A$1000,0)),"Not in register"))</f>
        <v/>
      </c>
      <c r="G1085" s="22" t="str">
        <f aca="false">IF($C1085="","",IFERROR(INDEX(Asset_Register!$Q$5:$Q$1000,MATCH($C1085,Asset_Register!$A$5:$A$1000,0)),"Not in register"))</f>
        <v/>
      </c>
      <c r="H1085" s="19"/>
      <c r="I1085" s="19"/>
      <c r="J1085" s="6"/>
      <c r="K1085" s="19"/>
      <c r="L1085" s="19"/>
      <c r="M1085" s="19"/>
      <c r="N1085" s="19"/>
      <c r="O1085" s="19"/>
      <c r="P1085" s="19"/>
      <c r="Q1085" s="22" t="str">
        <f aca="false">IF($C1085="","",IF($P1085&lt;&gt;"",$P1085,IF(AND(ISNUMBER($K1085),ISNUMBER($M1085),ISNUMBER($N1085)),IF($O1085="Lower is worse",IF($K1085&lt;=$N1085,"Danger",IF($K1085&lt;=$M1085,"Alert","OK")),IF($K1085&gt;=$N1085,"Danger",IF($K1085&gt;=$M1085,"Alert","OK"))),"Not set")))</f>
        <v/>
      </c>
      <c r="R1085" s="22" t="str">
        <f aca="false">IF(OR($Q1085="",$Q1085="Not set"),"",MATCH($Q1085,Lists!$F$2:$F$4,0)-1)</f>
        <v/>
      </c>
      <c r="S1085" s="6"/>
      <c r="T1085" s="6"/>
      <c r="U1085" s="22" t="str">
        <f aca="false">IF(OR($Q1085="",$Q1085="OK",$Q1085="Not set",NOT(ISNUMBER($G1085))),"",ROUND($G1085*IF($Q1085="Danger",Lists!$M$15,Lists!$M$16),0))</f>
        <v/>
      </c>
      <c r="V1085" s="22" t="str">
        <f aca="false">IF($U1085="","",IF(OR($Q1085="Danger",$U1085&gt;=Lists!$M$10),"P1",IF($U1085&gt;=Lists!$M$11,"P2","P3")))</f>
        <v/>
      </c>
      <c r="W1085" s="24" t="str">
        <f aca="false">IF(OR($V1085="",$B1085=""),"",$B1085+INDEX(Lists!$N$10:$N$12,MATCH($V1085,Lists!$L$10:$L$12,0)))</f>
        <v/>
      </c>
      <c r="X1085" s="19"/>
      <c r="Y1085" s="19"/>
      <c r="Z1085" s="19"/>
      <c r="AA1085" s="21"/>
      <c r="AB1085" s="19"/>
      <c r="AC1085" s="22" t="str">
        <f aca="true">IF(OR($U1085="",$B1085=""),"",IF($AA1085&lt;&gt;"",$AA1085-$B1085,TODAY()-$B1085))</f>
        <v/>
      </c>
      <c r="AD1085" s="22" t="str">
        <f aca="true">IF($W1085="","",IF($Y1085="Closed",IF($AA1085="","Closed",IF($AA1085&lt;=$W1085,"Closed on time","Closed late")),IF(TODAY()&gt;$W1085,"Overdue","Within time")))</f>
        <v/>
      </c>
      <c r="AE1085" s="6"/>
      <c r="AF1085" s="19"/>
      <c r="AG1085" s="19"/>
      <c r="AH1085" s="19"/>
      <c r="AI1085" s="19"/>
      <c r="AJ1085" s="19"/>
    </row>
    <row r="1086" customFormat="false" ht="15" hidden="false" customHeight="false" outlineLevel="0" collapsed="false">
      <c r="A1086" s="22" t="str">
        <f aca="false">IF($C1086="","","R"&amp;TEXT(ROW()-4,"00000"))</f>
        <v/>
      </c>
      <c r="B1086" s="21"/>
      <c r="C1086" s="19"/>
      <c r="D1086" s="22" t="str">
        <f aca="false">IF($C1086="","",IFERROR(INDEX(Asset_Register!$C$5:$C$1000,MATCH($C1086,Asset_Register!$A$5:$A$1000,0)),"Not in register"))</f>
        <v/>
      </c>
      <c r="E1086" s="22" t="str">
        <f aca="false">IF($C1086="","",IFERROR(INDEX(Asset_Register!$D$5:$D$1000,MATCH($C1086,Asset_Register!$A$5:$A$1000,0)),"Not in register"))</f>
        <v/>
      </c>
      <c r="F1086" s="22" t="str">
        <f aca="false">IF($C1086="","",IFERROR(INDEX(Asset_Register!$R$5:$R$1000,MATCH($C1086,Asset_Register!$A$5:$A$1000,0)),"Not in register"))</f>
        <v/>
      </c>
      <c r="G1086" s="22" t="str">
        <f aca="false">IF($C1086="","",IFERROR(INDEX(Asset_Register!$Q$5:$Q$1000,MATCH($C1086,Asset_Register!$A$5:$A$1000,0)),"Not in register"))</f>
        <v/>
      </c>
      <c r="H1086" s="19"/>
      <c r="I1086" s="19"/>
      <c r="J1086" s="6"/>
      <c r="K1086" s="19"/>
      <c r="L1086" s="19"/>
      <c r="M1086" s="19"/>
      <c r="N1086" s="19"/>
      <c r="O1086" s="19"/>
      <c r="P1086" s="19"/>
      <c r="Q1086" s="22" t="str">
        <f aca="false">IF($C1086="","",IF($P1086&lt;&gt;"",$P1086,IF(AND(ISNUMBER($K1086),ISNUMBER($M1086),ISNUMBER($N1086)),IF($O1086="Lower is worse",IF($K1086&lt;=$N1086,"Danger",IF($K1086&lt;=$M1086,"Alert","OK")),IF($K1086&gt;=$N1086,"Danger",IF($K1086&gt;=$M1086,"Alert","OK"))),"Not set")))</f>
        <v/>
      </c>
      <c r="R1086" s="22" t="str">
        <f aca="false">IF(OR($Q1086="",$Q1086="Not set"),"",MATCH($Q1086,Lists!$F$2:$F$4,0)-1)</f>
        <v/>
      </c>
      <c r="S1086" s="6"/>
      <c r="T1086" s="6"/>
      <c r="U1086" s="22" t="str">
        <f aca="false">IF(OR($Q1086="",$Q1086="OK",$Q1086="Not set",NOT(ISNUMBER($G1086))),"",ROUND($G1086*IF($Q1086="Danger",Lists!$M$15,Lists!$M$16),0))</f>
        <v/>
      </c>
      <c r="V1086" s="22" t="str">
        <f aca="false">IF($U1086="","",IF(OR($Q1086="Danger",$U1086&gt;=Lists!$M$10),"P1",IF($U1086&gt;=Lists!$M$11,"P2","P3")))</f>
        <v/>
      </c>
      <c r="W1086" s="24" t="str">
        <f aca="false">IF(OR($V1086="",$B1086=""),"",$B1086+INDEX(Lists!$N$10:$N$12,MATCH($V1086,Lists!$L$10:$L$12,0)))</f>
        <v/>
      </c>
      <c r="X1086" s="19"/>
      <c r="Y1086" s="19"/>
      <c r="Z1086" s="19"/>
      <c r="AA1086" s="21"/>
      <c r="AB1086" s="19"/>
      <c r="AC1086" s="22" t="str">
        <f aca="true">IF(OR($U1086="",$B1086=""),"",IF($AA1086&lt;&gt;"",$AA1086-$B1086,TODAY()-$B1086))</f>
        <v/>
      </c>
      <c r="AD1086" s="22" t="str">
        <f aca="true">IF($W1086="","",IF($Y1086="Closed",IF($AA1086="","Closed",IF($AA1086&lt;=$W1086,"Closed on time","Closed late")),IF(TODAY()&gt;$W1086,"Overdue","Within time")))</f>
        <v/>
      </c>
      <c r="AE1086" s="6"/>
      <c r="AF1086" s="19"/>
      <c r="AG1086" s="19"/>
      <c r="AH1086" s="19"/>
      <c r="AI1086" s="19"/>
      <c r="AJ1086" s="19"/>
    </row>
    <row r="1087" customFormat="false" ht="15" hidden="false" customHeight="false" outlineLevel="0" collapsed="false">
      <c r="A1087" s="22" t="str">
        <f aca="false">IF($C1087="","","R"&amp;TEXT(ROW()-4,"00000"))</f>
        <v/>
      </c>
      <c r="B1087" s="21"/>
      <c r="C1087" s="19"/>
      <c r="D1087" s="22" t="str">
        <f aca="false">IF($C1087="","",IFERROR(INDEX(Asset_Register!$C$5:$C$1000,MATCH($C1087,Asset_Register!$A$5:$A$1000,0)),"Not in register"))</f>
        <v/>
      </c>
      <c r="E1087" s="22" t="str">
        <f aca="false">IF($C1087="","",IFERROR(INDEX(Asset_Register!$D$5:$D$1000,MATCH($C1087,Asset_Register!$A$5:$A$1000,0)),"Not in register"))</f>
        <v/>
      </c>
      <c r="F1087" s="22" t="str">
        <f aca="false">IF($C1087="","",IFERROR(INDEX(Asset_Register!$R$5:$R$1000,MATCH($C1087,Asset_Register!$A$5:$A$1000,0)),"Not in register"))</f>
        <v/>
      </c>
      <c r="G1087" s="22" t="str">
        <f aca="false">IF($C1087="","",IFERROR(INDEX(Asset_Register!$Q$5:$Q$1000,MATCH($C1087,Asset_Register!$A$5:$A$1000,0)),"Not in register"))</f>
        <v/>
      </c>
      <c r="H1087" s="19"/>
      <c r="I1087" s="19"/>
      <c r="J1087" s="6"/>
      <c r="K1087" s="19"/>
      <c r="L1087" s="19"/>
      <c r="M1087" s="19"/>
      <c r="N1087" s="19"/>
      <c r="O1087" s="19"/>
      <c r="P1087" s="19"/>
      <c r="Q1087" s="22" t="str">
        <f aca="false">IF($C1087="","",IF($P1087&lt;&gt;"",$P1087,IF(AND(ISNUMBER($K1087),ISNUMBER($M1087),ISNUMBER($N1087)),IF($O1087="Lower is worse",IF($K1087&lt;=$N1087,"Danger",IF($K1087&lt;=$M1087,"Alert","OK")),IF($K1087&gt;=$N1087,"Danger",IF($K1087&gt;=$M1087,"Alert","OK"))),"Not set")))</f>
        <v/>
      </c>
      <c r="R1087" s="22" t="str">
        <f aca="false">IF(OR($Q1087="",$Q1087="Not set"),"",MATCH($Q1087,Lists!$F$2:$F$4,0)-1)</f>
        <v/>
      </c>
      <c r="S1087" s="6"/>
      <c r="T1087" s="6"/>
      <c r="U1087" s="22" t="str">
        <f aca="false">IF(OR($Q1087="",$Q1087="OK",$Q1087="Not set",NOT(ISNUMBER($G1087))),"",ROUND($G1087*IF($Q1087="Danger",Lists!$M$15,Lists!$M$16),0))</f>
        <v/>
      </c>
      <c r="V1087" s="22" t="str">
        <f aca="false">IF($U1087="","",IF(OR($Q1087="Danger",$U1087&gt;=Lists!$M$10),"P1",IF($U1087&gt;=Lists!$M$11,"P2","P3")))</f>
        <v/>
      </c>
      <c r="W1087" s="24" t="str">
        <f aca="false">IF(OR($V1087="",$B1087=""),"",$B1087+INDEX(Lists!$N$10:$N$12,MATCH($V1087,Lists!$L$10:$L$12,0)))</f>
        <v/>
      </c>
      <c r="X1087" s="19"/>
      <c r="Y1087" s="19"/>
      <c r="Z1087" s="19"/>
      <c r="AA1087" s="21"/>
      <c r="AB1087" s="19"/>
      <c r="AC1087" s="22" t="str">
        <f aca="true">IF(OR($U1087="",$B1087=""),"",IF($AA1087&lt;&gt;"",$AA1087-$B1087,TODAY()-$B1087))</f>
        <v/>
      </c>
      <c r="AD1087" s="22" t="str">
        <f aca="true">IF($W1087="","",IF($Y1087="Closed",IF($AA1087="","Closed",IF($AA1087&lt;=$W1087,"Closed on time","Closed late")),IF(TODAY()&gt;$W1087,"Overdue","Within time")))</f>
        <v/>
      </c>
      <c r="AE1087" s="6"/>
      <c r="AF1087" s="19"/>
      <c r="AG1087" s="19"/>
      <c r="AH1087" s="19"/>
      <c r="AI1087" s="19"/>
      <c r="AJ1087" s="19"/>
    </row>
    <row r="1088" customFormat="false" ht="15" hidden="false" customHeight="false" outlineLevel="0" collapsed="false">
      <c r="A1088" s="22" t="str">
        <f aca="false">IF($C1088="","","R"&amp;TEXT(ROW()-4,"00000"))</f>
        <v/>
      </c>
      <c r="B1088" s="21"/>
      <c r="C1088" s="19"/>
      <c r="D1088" s="22" t="str">
        <f aca="false">IF($C1088="","",IFERROR(INDEX(Asset_Register!$C$5:$C$1000,MATCH($C1088,Asset_Register!$A$5:$A$1000,0)),"Not in register"))</f>
        <v/>
      </c>
      <c r="E1088" s="22" t="str">
        <f aca="false">IF($C1088="","",IFERROR(INDEX(Asset_Register!$D$5:$D$1000,MATCH($C1088,Asset_Register!$A$5:$A$1000,0)),"Not in register"))</f>
        <v/>
      </c>
      <c r="F1088" s="22" t="str">
        <f aca="false">IF($C1088="","",IFERROR(INDEX(Asset_Register!$R$5:$R$1000,MATCH($C1088,Asset_Register!$A$5:$A$1000,0)),"Not in register"))</f>
        <v/>
      </c>
      <c r="G1088" s="22" t="str">
        <f aca="false">IF($C1088="","",IFERROR(INDEX(Asset_Register!$Q$5:$Q$1000,MATCH($C1088,Asset_Register!$A$5:$A$1000,0)),"Not in register"))</f>
        <v/>
      </c>
      <c r="H1088" s="19"/>
      <c r="I1088" s="19"/>
      <c r="J1088" s="6"/>
      <c r="K1088" s="19"/>
      <c r="L1088" s="19"/>
      <c r="M1088" s="19"/>
      <c r="N1088" s="19"/>
      <c r="O1088" s="19"/>
      <c r="P1088" s="19"/>
      <c r="Q1088" s="22" t="str">
        <f aca="false">IF($C1088="","",IF($P1088&lt;&gt;"",$P1088,IF(AND(ISNUMBER($K1088),ISNUMBER($M1088),ISNUMBER($N1088)),IF($O1088="Lower is worse",IF($K1088&lt;=$N1088,"Danger",IF($K1088&lt;=$M1088,"Alert","OK")),IF($K1088&gt;=$N1088,"Danger",IF($K1088&gt;=$M1088,"Alert","OK"))),"Not set")))</f>
        <v/>
      </c>
      <c r="R1088" s="22" t="str">
        <f aca="false">IF(OR($Q1088="",$Q1088="Not set"),"",MATCH($Q1088,Lists!$F$2:$F$4,0)-1)</f>
        <v/>
      </c>
      <c r="S1088" s="6"/>
      <c r="T1088" s="6"/>
      <c r="U1088" s="22" t="str">
        <f aca="false">IF(OR($Q1088="",$Q1088="OK",$Q1088="Not set",NOT(ISNUMBER($G1088))),"",ROUND($G1088*IF($Q1088="Danger",Lists!$M$15,Lists!$M$16),0))</f>
        <v/>
      </c>
      <c r="V1088" s="22" t="str">
        <f aca="false">IF($U1088="","",IF(OR($Q1088="Danger",$U1088&gt;=Lists!$M$10),"P1",IF($U1088&gt;=Lists!$M$11,"P2","P3")))</f>
        <v/>
      </c>
      <c r="W1088" s="24" t="str">
        <f aca="false">IF(OR($V1088="",$B1088=""),"",$B1088+INDEX(Lists!$N$10:$N$12,MATCH($V1088,Lists!$L$10:$L$12,0)))</f>
        <v/>
      </c>
      <c r="X1088" s="19"/>
      <c r="Y1088" s="19"/>
      <c r="Z1088" s="19"/>
      <c r="AA1088" s="21"/>
      <c r="AB1088" s="19"/>
      <c r="AC1088" s="22" t="str">
        <f aca="true">IF(OR($U1088="",$B1088=""),"",IF($AA1088&lt;&gt;"",$AA1088-$B1088,TODAY()-$B1088))</f>
        <v/>
      </c>
      <c r="AD1088" s="22" t="str">
        <f aca="true">IF($W1088="","",IF($Y1088="Closed",IF($AA1088="","Closed",IF($AA1088&lt;=$W1088,"Closed on time","Closed late")),IF(TODAY()&gt;$W1088,"Overdue","Within time")))</f>
        <v/>
      </c>
      <c r="AE1088" s="6"/>
      <c r="AF1088" s="19"/>
      <c r="AG1088" s="19"/>
      <c r="AH1088" s="19"/>
      <c r="AI1088" s="19"/>
      <c r="AJ1088" s="19"/>
    </row>
    <row r="1089" customFormat="false" ht="15" hidden="false" customHeight="false" outlineLevel="0" collapsed="false">
      <c r="A1089" s="22" t="str">
        <f aca="false">IF($C1089="","","R"&amp;TEXT(ROW()-4,"00000"))</f>
        <v/>
      </c>
      <c r="B1089" s="21"/>
      <c r="C1089" s="19"/>
      <c r="D1089" s="22" t="str">
        <f aca="false">IF($C1089="","",IFERROR(INDEX(Asset_Register!$C$5:$C$1000,MATCH($C1089,Asset_Register!$A$5:$A$1000,0)),"Not in register"))</f>
        <v/>
      </c>
      <c r="E1089" s="22" t="str">
        <f aca="false">IF($C1089="","",IFERROR(INDEX(Asset_Register!$D$5:$D$1000,MATCH($C1089,Asset_Register!$A$5:$A$1000,0)),"Not in register"))</f>
        <v/>
      </c>
      <c r="F1089" s="22" t="str">
        <f aca="false">IF($C1089="","",IFERROR(INDEX(Asset_Register!$R$5:$R$1000,MATCH($C1089,Asset_Register!$A$5:$A$1000,0)),"Not in register"))</f>
        <v/>
      </c>
      <c r="G1089" s="22" t="str">
        <f aca="false">IF($C1089="","",IFERROR(INDEX(Asset_Register!$Q$5:$Q$1000,MATCH($C1089,Asset_Register!$A$5:$A$1000,0)),"Not in register"))</f>
        <v/>
      </c>
      <c r="H1089" s="19"/>
      <c r="I1089" s="19"/>
      <c r="J1089" s="6"/>
      <c r="K1089" s="19"/>
      <c r="L1089" s="19"/>
      <c r="M1089" s="19"/>
      <c r="N1089" s="19"/>
      <c r="O1089" s="19"/>
      <c r="P1089" s="19"/>
      <c r="Q1089" s="22" t="str">
        <f aca="false">IF($C1089="","",IF($P1089&lt;&gt;"",$P1089,IF(AND(ISNUMBER($K1089),ISNUMBER($M1089),ISNUMBER($N1089)),IF($O1089="Lower is worse",IF($K1089&lt;=$N1089,"Danger",IF($K1089&lt;=$M1089,"Alert","OK")),IF($K1089&gt;=$N1089,"Danger",IF($K1089&gt;=$M1089,"Alert","OK"))),"Not set")))</f>
        <v/>
      </c>
      <c r="R1089" s="22" t="str">
        <f aca="false">IF(OR($Q1089="",$Q1089="Not set"),"",MATCH($Q1089,Lists!$F$2:$F$4,0)-1)</f>
        <v/>
      </c>
      <c r="S1089" s="6"/>
      <c r="T1089" s="6"/>
      <c r="U1089" s="22" t="str">
        <f aca="false">IF(OR($Q1089="",$Q1089="OK",$Q1089="Not set",NOT(ISNUMBER($G1089))),"",ROUND($G1089*IF($Q1089="Danger",Lists!$M$15,Lists!$M$16),0))</f>
        <v/>
      </c>
      <c r="V1089" s="22" t="str">
        <f aca="false">IF($U1089="","",IF(OR($Q1089="Danger",$U1089&gt;=Lists!$M$10),"P1",IF($U1089&gt;=Lists!$M$11,"P2","P3")))</f>
        <v/>
      </c>
      <c r="W1089" s="24" t="str">
        <f aca="false">IF(OR($V1089="",$B1089=""),"",$B1089+INDEX(Lists!$N$10:$N$12,MATCH($V1089,Lists!$L$10:$L$12,0)))</f>
        <v/>
      </c>
      <c r="X1089" s="19"/>
      <c r="Y1089" s="19"/>
      <c r="Z1089" s="19"/>
      <c r="AA1089" s="21"/>
      <c r="AB1089" s="19"/>
      <c r="AC1089" s="22" t="str">
        <f aca="true">IF(OR($U1089="",$B1089=""),"",IF($AA1089&lt;&gt;"",$AA1089-$B1089,TODAY()-$B1089))</f>
        <v/>
      </c>
      <c r="AD1089" s="22" t="str">
        <f aca="true">IF($W1089="","",IF($Y1089="Closed",IF($AA1089="","Closed",IF($AA1089&lt;=$W1089,"Closed on time","Closed late")),IF(TODAY()&gt;$W1089,"Overdue","Within time")))</f>
        <v/>
      </c>
      <c r="AE1089" s="6"/>
      <c r="AF1089" s="19"/>
      <c r="AG1089" s="19"/>
      <c r="AH1089" s="19"/>
      <c r="AI1089" s="19"/>
      <c r="AJ1089" s="19"/>
    </row>
    <row r="1090" customFormat="false" ht="15" hidden="false" customHeight="false" outlineLevel="0" collapsed="false">
      <c r="A1090" s="22" t="str">
        <f aca="false">IF($C1090="","","R"&amp;TEXT(ROW()-4,"00000"))</f>
        <v/>
      </c>
      <c r="B1090" s="21"/>
      <c r="C1090" s="19"/>
      <c r="D1090" s="22" t="str">
        <f aca="false">IF($C1090="","",IFERROR(INDEX(Asset_Register!$C$5:$C$1000,MATCH($C1090,Asset_Register!$A$5:$A$1000,0)),"Not in register"))</f>
        <v/>
      </c>
      <c r="E1090" s="22" t="str">
        <f aca="false">IF($C1090="","",IFERROR(INDEX(Asset_Register!$D$5:$D$1000,MATCH($C1090,Asset_Register!$A$5:$A$1000,0)),"Not in register"))</f>
        <v/>
      </c>
      <c r="F1090" s="22" t="str">
        <f aca="false">IF($C1090="","",IFERROR(INDEX(Asset_Register!$R$5:$R$1000,MATCH($C1090,Asset_Register!$A$5:$A$1000,0)),"Not in register"))</f>
        <v/>
      </c>
      <c r="G1090" s="22" t="str">
        <f aca="false">IF($C1090="","",IFERROR(INDEX(Asset_Register!$Q$5:$Q$1000,MATCH($C1090,Asset_Register!$A$5:$A$1000,0)),"Not in register"))</f>
        <v/>
      </c>
      <c r="H1090" s="19"/>
      <c r="I1090" s="19"/>
      <c r="J1090" s="6"/>
      <c r="K1090" s="19"/>
      <c r="L1090" s="19"/>
      <c r="M1090" s="19"/>
      <c r="N1090" s="19"/>
      <c r="O1090" s="19"/>
      <c r="P1090" s="19"/>
      <c r="Q1090" s="22" t="str">
        <f aca="false">IF($C1090="","",IF($P1090&lt;&gt;"",$P1090,IF(AND(ISNUMBER($K1090),ISNUMBER($M1090),ISNUMBER($N1090)),IF($O1090="Lower is worse",IF($K1090&lt;=$N1090,"Danger",IF($K1090&lt;=$M1090,"Alert","OK")),IF($K1090&gt;=$N1090,"Danger",IF($K1090&gt;=$M1090,"Alert","OK"))),"Not set")))</f>
        <v/>
      </c>
      <c r="R1090" s="22" t="str">
        <f aca="false">IF(OR($Q1090="",$Q1090="Not set"),"",MATCH($Q1090,Lists!$F$2:$F$4,0)-1)</f>
        <v/>
      </c>
      <c r="S1090" s="6"/>
      <c r="T1090" s="6"/>
      <c r="U1090" s="22" t="str">
        <f aca="false">IF(OR($Q1090="",$Q1090="OK",$Q1090="Not set",NOT(ISNUMBER($G1090))),"",ROUND($G1090*IF($Q1090="Danger",Lists!$M$15,Lists!$M$16),0))</f>
        <v/>
      </c>
      <c r="V1090" s="22" t="str">
        <f aca="false">IF($U1090="","",IF(OR($Q1090="Danger",$U1090&gt;=Lists!$M$10),"P1",IF($U1090&gt;=Lists!$M$11,"P2","P3")))</f>
        <v/>
      </c>
      <c r="W1090" s="24" t="str">
        <f aca="false">IF(OR($V1090="",$B1090=""),"",$B1090+INDEX(Lists!$N$10:$N$12,MATCH($V1090,Lists!$L$10:$L$12,0)))</f>
        <v/>
      </c>
      <c r="X1090" s="19"/>
      <c r="Y1090" s="19"/>
      <c r="Z1090" s="19"/>
      <c r="AA1090" s="21"/>
      <c r="AB1090" s="19"/>
      <c r="AC1090" s="22" t="str">
        <f aca="true">IF(OR($U1090="",$B1090=""),"",IF($AA1090&lt;&gt;"",$AA1090-$B1090,TODAY()-$B1090))</f>
        <v/>
      </c>
      <c r="AD1090" s="22" t="str">
        <f aca="true">IF($W1090="","",IF($Y1090="Closed",IF($AA1090="","Closed",IF($AA1090&lt;=$W1090,"Closed on time","Closed late")),IF(TODAY()&gt;$W1090,"Overdue","Within time")))</f>
        <v/>
      </c>
      <c r="AE1090" s="6"/>
      <c r="AF1090" s="19"/>
      <c r="AG1090" s="19"/>
      <c r="AH1090" s="19"/>
      <c r="AI1090" s="19"/>
      <c r="AJ1090" s="19"/>
    </row>
    <row r="1091" customFormat="false" ht="15" hidden="false" customHeight="false" outlineLevel="0" collapsed="false">
      <c r="A1091" s="22" t="str">
        <f aca="false">IF($C1091="","","R"&amp;TEXT(ROW()-4,"00000"))</f>
        <v/>
      </c>
      <c r="B1091" s="21"/>
      <c r="C1091" s="19"/>
      <c r="D1091" s="22" t="str">
        <f aca="false">IF($C1091="","",IFERROR(INDEX(Asset_Register!$C$5:$C$1000,MATCH($C1091,Asset_Register!$A$5:$A$1000,0)),"Not in register"))</f>
        <v/>
      </c>
      <c r="E1091" s="22" t="str">
        <f aca="false">IF($C1091="","",IFERROR(INDEX(Asset_Register!$D$5:$D$1000,MATCH($C1091,Asset_Register!$A$5:$A$1000,0)),"Not in register"))</f>
        <v/>
      </c>
      <c r="F1091" s="22" t="str">
        <f aca="false">IF($C1091="","",IFERROR(INDEX(Asset_Register!$R$5:$R$1000,MATCH($C1091,Asset_Register!$A$5:$A$1000,0)),"Not in register"))</f>
        <v/>
      </c>
      <c r="G1091" s="22" t="str">
        <f aca="false">IF($C1091="","",IFERROR(INDEX(Asset_Register!$Q$5:$Q$1000,MATCH($C1091,Asset_Register!$A$5:$A$1000,0)),"Not in register"))</f>
        <v/>
      </c>
      <c r="H1091" s="19"/>
      <c r="I1091" s="19"/>
      <c r="J1091" s="6"/>
      <c r="K1091" s="19"/>
      <c r="L1091" s="19"/>
      <c r="M1091" s="19"/>
      <c r="N1091" s="19"/>
      <c r="O1091" s="19"/>
      <c r="P1091" s="19"/>
      <c r="Q1091" s="22" t="str">
        <f aca="false">IF($C1091="","",IF($P1091&lt;&gt;"",$P1091,IF(AND(ISNUMBER($K1091),ISNUMBER($M1091),ISNUMBER($N1091)),IF($O1091="Lower is worse",IF($K1091&lt;=$N1091,"Danger",IF($K1091&lt;=$M1091,"Alert","OK")),IF($K1091&gt;=$N1091,"Danger",IF($K1091&gt;=$M1091,"Alert","OK"))),"Not set")))</f>
        <v/>
      </c>
      <c r="R1091" s="22" t="str">
        <f aca="false">IF(OR($Q1091="",$Q1091="Not set"),"",MATCH($Q1091,Lists!$F$2:$F$4,0)-1)</f>
        <v/>
      </c>
      <c r="S1091" s="6"/>
      <c r="T1091" s="6"/>
      <c r="U1091" s="22" t="str">
        <f aca="false">IF(OR($Q1091="",$Q1091="OK",$Q1091="Not set",NOT(ISNUMBER($G1091))),"",ROUND($G1091*IF($Q1091="Danger",Lists!$M$15,Lists!$M$16),0))</f>
        <v/>
      </c>
      <c r="V1091" s="22" t="str">
        <f aca="false">IF($U1091="","",IF(OR($Q1091="Danger",$U1091&gt;=Lists!$M$10),"P1",IF($U1091&gt;=Lists!$M$11,"P2","P3")))</f>
        <v/>
      </c>
      <c r="W1091" s="24" t="str">
        <f aca="false">IF(OR($V1091="",$B1091=""),"",$B1091+INDEX(Lists!$N$10:$N$12,MATCH($V1091,Lists!$L$10:$L$12,0)))</f>
        <v/>
      </c>
      <c r="X1091" s="19"/>
      <c r="Y1091" s="19"/>
      <c r="Z1091" s="19"/>
      <c r="AA1091" s="21"/>
      <c r="AB1091" s="19"/>
      <c r="AC1091" s="22" t="str">
        <f aca="true">IF(OR($U1091="",$B1091=""),"",IF($AA1091&lt;&gt;"",$AA1091-$B1091,TODAY()-$B1091))</f>
        <v/>
      </c>
      <c r="AD1091" s="22" t="str">
        <f aca="true">IF($W1091="","",IF($Y1091="Closed",IF($AA1091="","Closed",IF($AA1091&lt;=$W1091,"Closed on time","Closed late")),IF(TODAY()&gt;$W1091,"Overdue","Within time")))</f>
        <v/>
      </c>
      <c r="AE1091" s="6"/>
      <c r="AF1091" s="19"/>
      <c r="AG1091" s="19"/>
      <c r="AH1091" s="19"/>
      <c r="AI1091" s="19"/>
      <c r="AJ1091" s="19"/>
    </row>
    <row r="1092" customFormat="false" ht="15" hidden="false" customHeight="false" outlineLevel="0" collapsed="false">
      <c r="A1092" s="22" t="str">
        <f aca="false">IF($C1092="","","R"&amp;TEXT(ROW()-4,"00000"))</f>
        <v/>
      </c>
      <c r="B1092" s="21"/>
      <c r="C1092" s="19"/>
      <c r="D1092" s="22" t="str">
        <f aca="false">IF($C1092="","",IFERROR(INDEX(Asset_Register!$C$5:$C$1000,MATCH($C1092,Asset_Register!$A$5:$A$1000,0)),"Not in register"))</f>
        <v/>
      </c>
      <c r="E1092" s="22" t="str">
        <f aca="false">IF($C1092="","",IFERROR(INDEX(Asset_Register!$D$5:$D$1000,MATCH($C1092,Asset_Register!$A$5:$A$1000,0)),"Not in register"))</f>
        <v/>
      </c>
      <c r="F1092" s="22" t="str">
        <f aca="false">IF($C1092="","",IFERROR(INDEX(Asset_Register!$R$5:$R$1000,MATCH($C1092,Asset_Register!$A$5:$A$1000,0)),"Not in register"))</f>
        <v/>
      </c>
      <c r="G1092" s="22" t="str">
        <f aca="false">IF($C1092="","",IFERROR(INDEX(Asset_Register!$Q$5:$Q$1000,MATCH($C1092,Asset_Register!$A$5:$A$1000,0)),"Not in register"))</f>
        <v/>
      </c>
      <c r="H1092" s="19"/>
      <c r="I1092" s="19"/>
      <c r="J1092" s="6"/>
      <c r="K1092" s="19"/>
      <c r="L1092" s="19"/>
      <c r="M1092" s="19"/>
      <c r="N1092" s="19"/>
      <c r="O1092" s="19"/>
      <c r="P1092" s="19"/>
      <c r="Q1092" s="22" t="str">
        <f aca="false">IF($C1092="","",IF($P1092&lt;&gt;"",$P1092,IF(AND(ISNUMBER($K1092),ISNUMBER($M1092),ISNUMBER($N1092)),IF($O1092="Lower is worse",IF($K1092&lt;=$N1092,"Danger",IF($K1092&lt;=$M1092,"Alert","OK")),IF($K1092&gt;=$N1092,"Danger",IF($K1092&gt;=$M1092,"Alert","OK"))),"Not set")))</f>
        <v/>
      </c>
      <c r="R1092" s="22" t="str">
        <f aca="false">IF(OR($Q1092="",$Q1092="Not set"),"",MATCH($Q1092,Lists!$F$2:$F$4,0)-1)</f>
        <v/>
      </c>
      <c r="S1092" s="6"/>
      <c r="T1092" s="6"/>
      <c r="U1092" s="22" t="str">
        <f aca="false">IF(OR($Q1092="",$Q1092="OK",$Q1092="Not set",NOT(ISNUMBER($G1092))),"",ROUND($G1092*IF($Q1092="Danger",Lists!$M$15,Lists!$M$16),0))</f>
        <v/>
      </c>
      <c r="V1092" s="22" t="str">
        <f aca="false">IF($U1092="","",IF(OR($Q1092="Danger",$U1092&gt;=Lists!$M$10),"P1",IF($U1092&gt;=Lists!$M$11,"P2","P3")))</f>
        <v/>
      </c>
      <c r="W1092" s="24" t="str">
        <f aca="false">IF(OR($V1092="",$B1092=""),"",$B1092+INDEX(Lists!$N$10:$N$12,MATCH($V1092,Lists!$L$10:$L$12,0)))</f>
        <v/>
      </c>
      <c r="X1092" s="19"/>
      <c r="Y1092" s="19"/>
      <c r="Z1092" s="19"/>
      <c r="AA1092" s="21"/>
      <c r="AB1092" s="19"/>
      <c r="AC1092" s="22" t="str">
        <f aca="true">IF(OR($U1092="",$B1092=""),"",IF($AA1092&lt;&gt;"",$AA1092-$B1092,TODAY()-$B1092))</f>
        <v/>
      </c>
      <c r="AD1092" s="22" t="str">
        <f aca="true">IF($W1092="","",IF($Y1092="Closed",IF($AA1092="","Closed",IF($AA1092&lt;=$W1092,"Closed on time","Closed late")),IF(TODAY()&gt;$W1092,"Overdue","Within time")))</f>
        <v/>
      </c>
      <c r="AE1092" s="6"/>
      <c r="AF1092" s="19"/>
      <c r="AG1092" s="19"/>
      <c r="AH1092" s="19"/>
      <c r="AI1092" s="19"/>
      <c r="AJ1092" s="19"/>
    </row>
    <row r="1093" customFormat="false" ht="15" hidden="false" customHeight="false" outlineLevel="0" collapsed="false">
      <c r="A1093" s="22" t="str">
        <f aca="false">IF($C1093="","","R"&amp;TEXT(ROW()-4,"00000"))</f>
        <v/>
      </c>
      <c r="B1093" s="21"/>
      <c r="C1093" s="19"/>
      <c r="D1093" s="22" t="str">
        <f aca="false">IF($C1093="","",IFERROR(INDEX(Asset_Register!$C$5:$C$1000,MATCH($C1093,Asset_Register!$A$5:$A$1000,0)),"Not in register"))</f>
        <v/>
      </c>
      <c r="E1093" s="22" t="str">
        <f aca="false">IF($C1093="","",IFERROR(INDEX(Asset_Register!$D$5:$D$1000,MATCH($C1093,Asset_Register!$A$5:$A$1000,0)),"Not in register"))</f>
        <v/>
      </c>
      <c r="F1093" s="22" t="str">
        <f aca="false">IF($C1093="","",IFERROR(INDEX(Asset_Register!$R$5:$R$1000,MATCH($C1093,Asset_Register!$A$5:$A$1000,0)),"Not in register"))</f>
        <v/>
      </c>
      <c r="G1093" s="22" t="str">
        <f aca="false">IF($C1093="","",IFERROR(INDEX(Asset_Register!$Q$5:$Q$1000,MATCH($C1093,Asset_Register!$A$5:$A$1000,0)),"Not in register"))</f>
        <v/>
      </c>
      <c r="H1093" s="19"/>
      <c r="I1093" s="19"/>
      <c r="J1093" s="6"/>
      <c r="K1093" s="19"/>
      <c r="L1093" s="19"/>
      <c r="M1093" s="19"/>
      <c r="N1093" s="19"/>
      <c r="O1093" s="19"/>
      <c r="P1093" s="19"/>
      <c r="Q1093" s="22" t="str">
        <f aca="false">IF($C1093="","",IF($P1093&lt;&gt;"",$P1093,IF(AND(ISNUMBER($K1093),ISNUMBER($M1093),ISNUMBER($N1093)),IF($O1093="Lower is worse",IF($K1093&lt;=$N1093,"Danger",IF($K1093&lt;=$M1093,"Alert","OK")),IF($K1093&gt;=$N1093,"Danger",IF($K1093&gt;=$M1093,"Alert","OK"))),"Not set")))</f>
        <v/>
      </c>
      <c r="R1093" s="22" t="str">
        <f aca="false">IF(OR($Q1093="",$Q1093="Not set"),"",MATCH($Q1093,Lists!$F$2:$F$4,0)-1)</f>
        <v/>
      </c>
      <c r="S1093" s="6"/>
      <c r="T1093" s="6"/>
      <c r="U1093" s="22" t="str">
        <f aca="false">IF(OR($Q1093="",$Q1093="OK",$Q1093="Not set",NOT(ISNUMBER($G1093))),"",ROUND($G1093*IF($Q1093="Danger",Lists!$M$15,Lists!$M$16),0))</f>
        <v/>
      </c>
      <c r="V1093" s="22" t="str">
        <f aca="false">IF($U1093="","",IF(OR($Q1093="Danger",$U1093&gt;=Lists!$M$10),"P1",IF($U1093&gt;=Lists!$M$11,"P2","P3")))</f>
        <v/>
      </c>
      <c r="W1093" s="24" t="str">
        <f aca="false">IF(OR($V1093="",$B1093=""),"",$B1093+INDEX(Lists!$N$10:$N$12,MATCH($V1093,Lists!$L$10:$L$12,0)))</f>
        <v/>
      </c>
      <c r="X1093" s="19"/>
      <c r="Y1093" s="19"/>
      <c r="Z1093" s="19"/>
      <c r="AA1093" s="21"/>
      <c r="AB1093" s="19"/>
      <c r="AC1093" s="22" t="str">
        <f aca="true">IF(OR($U1093="",$B1093=""),"",IF($AA1093&lt;&gt;"",$AA1093-$B1093,TODAY()-$B1093))</f>
        <v/>
      </c>
      <c r="AD1093" s="22" t="str">
        <f aca="true">IF($W1093="","",IF($Y1093="Closed",IF($AA1093="","Closed",IF($AA1093&lt;=$W1093,"Closed on time","Closed late")),IF(TODAY()&gt;$W1093,"Overdue","Within time")))</f>
        <v/>
      </c>
      <c r="AE1093" s="6"/>
      <c r="AF1093" s="19"/>
      <c r="AG1093" s="19"/>
      <c r="AH1093" s="19"/>
      <c r="AI1093" s="19"/>
      <c r="AJ1093" s="19"/>
    </row>
    <row r="1094" customFormat="false" ht="15" hidden="false" customHeight="false" outlineLevel="0" collapsed="false">
      <c r="A1094" s="22" t="str">
        <f aca="false">IF($C1094="","","R"&amp;TEXT(ROW()-4,"00000"))</f>
        <v/>
      </c>
      <c r="B1094" s="21"/>
      <c r="C1094" s="19"/>
      <c r="D1094" s="22" t="str">
        <f aca="false">IF($C1094="","",IFERROR(INDEX(Asset_Register!$C$5:$C$1000,MATCH($C1094,Asset_Register!$A$5:$A$1000,0)),"Not in register"))</f>
        <v/>
      </c>
      <c r="E1094" s="22" t="str">
        <f aca="false">IF($C1094="","",IFERROR(INDEX(Asset_Register!$D$5:$D$1000,MATCH($C1094,Asset_Register!$A$5:$A$1000,0)),"Not in register"))</f>
        <v/>
      </c>
      <c r="F1094" s="22" t="str">
        <f aca="false">IF($C1094="","",IFERROR(INDEX(Asset_Register!$R$5:$R$1000,MATCH($C1094,Asset_Register!$A$5:$A$1000,0)),"Not in register"))</f>
        <v/>
      </c>
      <c r="G1094" s="22" t="str">
        <f aca="false">IF($C1094="","",IFERROR(INDEX(Asset_Register!$Q$5:$Q$1000,MATCH($C1094,Asset_Register!$A$5:$A$1000,0)),"Not in register"))</f>
        <v/>
      </c>
      <c r="H1094" s="19"/>
      <c r="I1094" s="19"/>
      <c r="J1094" s="6"/>
      <c r="K1094" s="19"/>
      <c r="L1094" s="19"/>
      <c r="M1094" s="19"/>
      <c r="N1094" s="19"/>
      <c r="O1094" s="19"/>
      <c r="P1094" s="19"/>
      <c r="Q1094" s="22" t="str">
        <f aca="false">IF($C1094="","",IF($P1094&lt;&gt;"",$P1094,IF(AND(ISNUMBER($K1094),ISNUMBER($M1094),ISNUMBER($N1094)),IF($O1094="Lower is worse",IF($K1094&lt;=$N1094,"Danger",IF($K1094&lt;=$M1094,"Alert","OK")),IF($K1094&gt;=$N1094,"Danger",IF($K1094&gt;=$M1094,"Alert","OK"))),"Not set")))</f>
        <v/>
      </c>
      <c r="R1094" s="22" t="str">
        <f aca="false">IF(OR($Q1094="",$Q1094="Not set"),"",MATCH($Q1094,Lists!$F$2:$F$4,0)-1)</f>
        <v/>
      </c>
      <c r="S1094" s="6"/>
      <c r="T1094" s="6"/>
      <c r="U1094" s="22" t="str">
        <f aca="false">IF(OR($Q1094="",$Q1094="OK",$Q1094="Not set",NOT(ISNUMBER($G1094))),"",ROUND($G1094*IF($Q1094="Danger",Lists!$M$15,Lists!$M$16),0))</f>
        <v/>
      </c>
      <c r="V1094" s="22" t="str">
        <f aca="false">IF($U1094="","",IF(OR($Q1094="Danger",$U1094&gt;=Lists!$M$10),"P1",IF($U1094&gt;=Lists!$M$11,"P2","P3")))</f>
        <v/>
      </c>
      <c r="W1094" s="24" t="str">
        <f aca="false">IF(OR($V1094="",$B1094=""),"",$B1094+INDEX(Lists!$N$10:$N$12,MATCH($V1094,Lists!$L$10:$L$12,0)))</f>
        <v/>
      </c>
      <c r="X1094" s="19"/>
      <c r="Y1094" s="19"/>
      <c r="Z1094" s="19"/>
      <c r="AA1094" s="21"/>
      <c r="AB1094" s="19"/>
      <c r="AC1094" s="22" t="str">
        <f aca="true">IF(OR($U1094="",$B1094=""),"",IF($AA1094&lt;&gt;"",$AA1094-$B1094,TODAY()-$B1094))</f>
        <v/>
      </c>
      <c r="AD1094" s="22" t="str">
        <f aca="true">IF($W1094="","",IF($Y1094="Closed",IF($AA1094="","Closed",IF($AA1094&lt;=$W1094,"Closed on time","Closed late")),IF(TODAY()&gt;$W1094,"Overdue","Within time")))</f>
        <v/>
      </c>
      <c r="AE1094" s="6"/>
      <c r="AF1094" s="19"/>
      <c r="AG1094" s="19"/>
      <c r="AH1094" s="19"/>
      <c r="AI1094" s="19"/>
      <c r="AJ1094" s="19"/>
    </row>
    <row r="1095" customFormat="false" ht="15" hidden="false" customHeight="false" outlineLevel="0" collapsed="false">
      <c r="A1095" s="22" t="str">
        <f aca="false">IF($C1095="","","R"&amp;TEXT(ROW()-4,"00000"))</f>
        <v/>
      </c>
      <c r="B1095" s="21"/>
      <c r="C1095" s="19"/>
      <c r="D1095" s="22" t="str">
        <f aca="false">IF($C1095="","",IFERROR(INDEX(Asset_Register!$C$5:$C$1000,MATCH($C1095,Asset_Register!$A$5:$A$1000,0)),"Not in register"))</f>
        <v/>
      </c>
      <c r="E1095" s="22" t="str">
        <f aca="false">IF($C1095="","",IFERROR(INDEX(Asset_Register!$D$5:$D$1000,MATCH($C1095,Asset_Register!$A$5:$A$1000,0)),"Not in register"))</f>
        <v/>
      </c>
      <c r="F1095" s="22" t="str">
        <f aca="false">IF($C1095="","",IFERROR(INDEX(Asset_Register!$R$5:$R$1000,MATCH($C1095,Asset_Register!$A$5:$A$1000,0)),"Not in register"))</f>
        <v/>
      </c>
      <c r="G1095" s="22" t="str">
        <f aca="false">IF($C1095="","",IFERROR(INDEX(Asset_Register!$Q$5:$Q$1000,MATCH($C1095,Asset_Register!$A$5:$A$1000,0)),"Not in register"))</f>
        <v/>
      </c>
      <c r="H1095" s="19"/>
      <c r="I1095" s="19"/>
      <c r="J1095" s="6"/>
      <c r="K1095" s="19"/>
      <c r="L1095" s="19"/>
      <c r="M1095" s="19"/>
      <c r="N1095" s="19"/>
      <c r="O1095" s="19"/>
      <c r="P1095" s="19"/>
      <c r="Q1095" s="22" t="str">
        <f aca="false">IF($C1095="","",IF($P1095&lt;&gt;"",$P1095,IF(AND(ISNUMBER($K1095),ISNUMBER($M1095),ISNUMBER($N1095)),IF($O1095="Lower is worse",IF($K1095&lt;=$N1095,"Danger",IF($K1095&lt;=$M1095,"Alert","OK")),IF($K1095&gt;=$N1095,"Danger",IF($K1095&gt;=$M1095,"Alert","OK"))),"Not set")))</f>
        <v/>
      </c>
      <c r="R1095" s="22" t="str">
        <f aca="false">IF(OR($Q1095="",$Q1095="Not set"),"",MATCH($Q1095,Lists!$F$2:$F$4,0)-1)</f>
        <v/>
      </c>
      <c r="S1095" s="6"/>
      <c r="T1095" s="6"/>
      <c r="U1095" s="22" t="str">
        <f aca="false">IF(OR($Q1095="",$Q1095="OK",$Q1095="Not set",NOT(ISNUMBER($G1095))),"",ROUND($G1095*IF($Q1095="Danger",Lists!$M$15,Lists!$M$16),0))</f>
        <v/>
      </c>
      <c r="V1095" s="22" t="str">
        <f aca="false">IF($U1095="","",IF(OR($Q1095="Danger",$U1095&gt;=Lists!$M$10),"P1",IF($U1095&gt;=Lists!$M$11,"P2","P3")))</f>
        <v/>
      </c>
      <c r="W1095" s="24" t="str">
        <f aca="false">IF(OR($V1095="",$B1095=""),"",$B1095+INDEX(Lists!$N$10:$N$12,MATCH($V1095,Lists!$L$10:$L$12,0)))</f>
        <v/>
      </c>
      <c r="X1095" s="19"/>
      <c r="Y1095" s="19"/>
      <c r="Z1095" s="19"/>
      <c r="AA1095" s="21"/>
      <c r="AB1095" s="19"/>
      <c r="AC1095" s="22" t="str">
        <f aca="true">IF(OR($U1095="",$B1095=""),"",IF($AA1095&lt;&gt;"",$AA1095-$B1095,TODAY()-$B1095))</f>
        <v/>
      </c>
      <c r="AD1095" s="22" t="str">
        <f aca="true">IF($W1095="","",IF($Y1095="Closed",IF($AA1095="","Closed",IF($AA1095&lt;=$W1095,"Closed on time","Closed late")),IF(TODAY()&gt;$W1095,"Overdue","Within time")))</f>
        <v/>
      </c>
      <c r="AE1095" s="6"/>
      <c r="AF1095" s="19"/>
      <c r="AG1095" s="19"/>
      <c r="AH1095" s="19"/>
      <c r="AI1095" s="19"/>
      <c r="AJ1095" s="19"/>
    </row>
    <row r="1096" customFormat="false" ht="15" hidden="false" customHeight="false" outlineLevel="0" collapsed="false">
      <c r="A1096" s="22" t="str">
        <f aca="false">IF($C1096="","","R"&amp;TEXT(ROW()-4,"00000"))</f>
        <v/>
      </c>
      <c r="B1096" s="21"/>
      <c r="C1096" s="19"/>
      <c r="D1096" s="22" t="str">
        <f aca="false">IF($C1096="","",IFERROR(INDEX(Asset_Register!$C$5:$C$1000,MATCH($C1096,Asset_Register!$A$5:$A$1000,0)),"Not in register"))</f>
        <v/>
      </c>
      <c r="E1096" s="22" t="str">
        <f aca="false">IF($C1096="","",IFERROR(INDEX(Asset_Register!$D$5:$D$1000,MATCH($C1096,Asset_Register!$A$5:$A$1000,0)),"Not in register"))</f>
        <v/>
      </c>
      <c r="F1096" s="22" t="str">
        <f aca="false">IF($C1096="","",IFERROR(INDEX(Asset_Register!$R$5:$R$1000,MATCH($C1096,Asset_Register!$A$5:$A$1000,0)),"Not in register"))</f>
        <v/>
      </c>
      <c r="G1096" s="22" t="str">
        <f aca="false">IF($C1096="","",IFERROR(INDEX(Asset_Register!$Q$5:$Q$1000,MATCH($C1096,Asset_Register!$A$5:$A$1000,0)),"Not in register"))</f>
        <v/>
      </c>
      <c r="H1096" s="19"/>
      <c r="I1096" s="19"/>
      <c r="J1096" s="6"/>
      <c r="K1096" s="19"/>
      <c r="L1096" s="19"/>
      <c r="M1096" s="19"/>
      <c r="N1096" s="19"/>
      <c r="O1096" s="19"/>
      <c r="P1096" s="19"/>
      <c r="Q1096" s="22" t="str">
        <f aca="false">IF($C1096="","",IF($P1096&lt;&gt;"",$P1096,IF(AND(ISNUMBER($K1096),ISNUMBER($M1096),ISNUMBER($N1096)),IF($O1096="Lower is worse",IF($K1096&lt;=$N1096,"Danger",IF($K1096&lt;=$M1096,"Alert","OK")),IF($K1096&gt;=$N1096,"Danger",IF($K1096&gt;=$M1096,"Alert","OK"))),"Not set")))</f>
        <v/>
      </c>
      <c r="R1096" s="22" t="str">
        <f aca="false">IF(OR($Q1096="",$Q1096="Not set"),"",MATCH($Q1096,Lists!$F$2:$F$4,0)-1)</f>
        <v/>
      </c>
      <c r="S1096" s="6"/>
      <c r="T1096" s="6"/>
      <c r="U1096" s="22" t="str">
        <f aca="false">IF(OR($Q1096="",$Q1096="OK",$Q1096="Not set",NOT(ISNUMBER($G1096))),"",ROUND($G1096*IF($Q1096="Danger",Lists!$M$15,Lists!$M$16),0))</f>
        <v/>
      </c>
      <c r="V1096" s="22" t="str">
        <f aca="false">IF($U1096="","",IF(OR($Q1096="Danger",$U1096&gt;=Lists!$M$10),"P1",IF($U1096&gt;=Lists!$M$11,"P2","P3")))</f>
        <v/>
      </c>
      <c r="W1096" s="24" t="str">
        <f aca="false">IF(OR($V1096="",$B1096=""),"",$B1096+INDEX(Lists!$N$10:$N$12,MATCH($V1096,Lists!$L$10:$L$12,0)))</f>
        <v/>
      </c>
      <c r="X1096" s="19"/>
      <c r="Y1096" s="19"/>
      <c r="Z1096" s="19"/>
      <c r="AA1096" s="21"/>
      <c r="AB1096" s="19"/>
      <c r="AC1096" s="22" t="str">
        <f aca="true">IF(OR($U1096="",$B1096=""),"",IF($AA1096&lt;&gt;"",$AA1096-$B1096,TODAY()-$B1096))</f>
        <v/>
      </c>
      <c r="AD1096" s="22" t="str">
        <f aca="true">IF($W1096="","",IF($Y1096="Closed",IF($AA1096="","Closed",IF($AA1096&lt;=$W1096,"Closed on time","Closed late")),IF(TODAY()&gt;$W1096,"Overdue","Within time")))</f>
        <v/>
      </c>
      <c r="AE1096" s="6"/>
      <c r="AF1096" s="19"/>
      <c r="AG1096" s="19"/>
      <c r="AH1096" s="19"/>
      <c r="AI1096" s="19"/>
      <c r="AJ1096" s="19"/>
    </row>
    <row r="1097" customFormat="false" ht="15" hidden="false" customHeight="false" outlineLevel="0" collapsed="false">
      <c r="A1097" s="22" t="str">
        <f aca="false">IF($C1097="","","R"&amp;TEXT(ROW()-4,"00000"))</f>
        <v/>
      </c>
      <c r="B1097" s="21"/>
      <c r="C1097" s="19"/>
      <c r="D1097" s="22" t="str">
        <f aca="false">IF($C1097="","",IFERROR(INDEX(Asset_Register!$C$5:$C$1000,MATCH($C1097,Asset_Register!$A$5:$A$1000,0)),"Not in register"))</f>
        <v/>
      </c>
      <c r="E1097" s="22" t="str">
        <f aca="false">IF($C1097="","",IFERROR(INDEX(Asset_Register!$D$5:$D$1000,MATCH($C1097,Asset_Register!$A$5:$A$1000,0)),"Not in register"))</f>
        <v/>
      </c>
      <c r="F1097" s="22" t="str">
        <f aca="false">IF($C1097="","",IFERROR(INDEX(Asset_Register!$R$5:$R$1000,MATCH($C1097,Asset_Register!$A$5:$A$1000,0)),"Not in register"))</f>
        <v/>
      </c>
      <c r="G1097" s="22" t="str">
        <f aca="false">IF($C1097="","",IFERROR(INDEX(Asset_Register!$Q$5:$Q$1000,MATCH($C1097,Asset_Register!$A$5:$A$1000,0)),"Not in register"))</f>
        <v/>
      </c>
      <c r="H1097" s="19"/>
      <c r="I1097" s="19"/>
      <c r="J1097" s="6"/>
      <c r="K1097" s="19"/>
      <c r="L1097" s="19"/>
      <c r="M1097" s="19"/>
      <c r="N1097" s="19"/>
      <c r="O1097" s="19"/>
      <c r="P1097" s="19"/>
      <c r="Q1097" s="22" t="str">
        <f aca="false">IF($C1097="","",IF($P1097&lt;&gt;"",$P1097,IF(AND(ISNUMBER($K1097),ISNUMBER($M1097),ISNUMBER($N1097)),IF($O1097="Lower is worse",IF($K1097&lt;=$N1097,"Danger",IF($K1097&lt;=$M1097,"Alert","OK")),IF($K1097&gt;=$N1097,"Danger",IF($K1097&gt;=$M1097,"Alert","OK"))),"Not set")))</f>
        <v/>
      </c>
      <c r="R1097" s="22" t="str">
        <f aca="false">IF(OR($Q1097="",$Q1097="Not set"),"",MATCH($Q1097,Lists!$F$2:$F$4,0)-1)</f>
        <v/>
      </c>
      <c r="S1097" s="6"/>
      <c r="T1097" s="6"/>
      <c r="U1097" s="22" t="str">
        <f aca="false">IF(OR($Q1097="",$Q1097="OK",$Q1097="Not set",NOT(ISNUMBER($G1097))),"",ROUND($G1097*IF($Q1097="Danger",Lists!$M$15,Lists!$M$16),0))</f>
        <v/>
      </c>
      <c r="V1097" s="22" t="str">
        <f aca="false">IF($U1097="","",IF(OR($Q1097="Danger",$U1097&gt;=Lists!$M$10),"P1",IF($U1097&gt;=Lists!$M$11,"P2","P3")))</f>
        <v/>
      </c>
      <c r="W1097" s="24" t="str">
        <f aca="false">IF(OR($V1097="",$B1097=""),"",$B1097+INDEX(Lists!$N$10:$N$12,MATCH($V1097,Lists!$L$10:$L$12,0)))</f>
        <v/>
      </c>
      <c r="X1097" s="19"/>
      <c r="Y1097" s="19"/>
      <c r="Z1097" s="19"/>
      <c r="AA1097" s="21"/>
      <c r="AB1097" s="19"/>
      <c r="AC1097" s="22" t="str">
        <f aca="true">IF(OR($U1097="",$B1097=""),"",IF($AA1097&lt;&gt;"",$AA1097-$B1097,TODAY()-$B1097))</f>
        <v/>
      </c>
      <c r="AD1097" s="22" t="str">
        <f aca="true">IF($W1097="","",IF($Y1097="Closed",IF($AA1097="","Closed",IF($AA1097&lt;=$W1097,"Closed on time","Closed late")),IF(TODAY()&gt;$W1097,"Overdue","Within time")))</f>
        <v/>
      </c>
      <c r="AE1097" s="6"/>
      <c r="AF1097" s="19"/>
      <c r="AG1097" s="19"/>
      <c r="AH1097" s="19"/>
      <c r="AI1097" s="19"/>
      <c r="AJ1097" s="19"/>
    </row>
    <row r="1098" customFormat="false" ht="15" hidden="false" customHeight="false" outlineLevel="0" collapsed="false">
      <c r="A1098" s="22" t="str">
        <f aca="false">IF($C1098="","","R"&amp;TEXT(ROW()-4,"00000"))</f>
        <v/>
      </c>
      <c r="B1098" s="21"/>
      <c r="C1098" s="19"/>
      <c r="D1098" s="22" t="str">
        <f aca="false">IF($C1098="","",IFERROR(INDEX(Asset_Register!$C$5:$C$1000,MATCH($C1098,Asset_Register!$A$5:$A$1000,0)),"Not in register"))</f>
        <v/>
      </c>
      <c r="E1098" s="22" t="str">
        <f aca="false">IF($C1098="","",IFERROR(INDEX(Asset_Register!$D$5:$D$1000,MATCH($C1098,Asset_Register!$A$5:$A$1000,0)),"Not in register"))</f>
        <v/>
      </c>
      <c r="F1098" s="22" t="str">
        <f aca="false">IF($C1098="","",IFERROR(INDEX(Asset_Register!$R$5:$R$1000,MATCH($C1098,Asset_Register!$A$5:$A$1000,0)),"Not in register"))</f>
        <v/>
      </c>
      <c r="G1098" s="22" t="str">
        <f aca="false">IF($C1098="","",IFERROR(INDEX(Asset_Register!$Q$5:$Q$1000,MATCH($C1098,Asset_Register!$A$5:$A$1000,0)),"Not in register"))</f>
        <v/>
      </c>
      <c r="H1098" s="19"/>
      <c r="I1098" s="19"/>
      <c r="J1098" s="6"/>
      <c r="K1098" s="19"/>
      <c r="L1098" s="19"/>
      <c r="M1098" s="19"/>
      <c r="N1098" s="19"/>
      <c r="O1098" s="19"/>
      <c r="P1098" s="19"/>
      <c r="Q1098" s="22" t="str">
        <f aca="false">IF($C1098="","",IF($P1098&lt;&gt;"",$P1098,IF(AND(ISNUMBER($K1098),ISNUMBER($M1098),ISNUMBER($N1098)),IF($O1098="Lower is worse",IF($K1098&lt;=$N1098,"Danger",IF($K1098&lt;=$M1098,"Alert","OK")),IF($K1098&gt;=$N1098,"Danger",IF($K1098&gt;=$M1098,"Alert","OK"))),"Not set")))</f>
        <v/>
      </c>
      <c r="R1098" s="22" t="str">
        <f aca="false">IF(OR($Q1098="",$Q1098="Not set"),"",MATCH($Q1098,Lists!$F$2:$F$4,0)-1)</f>
        <v/>
      </c>
      <c r="S1098" s="6"/>
      <c r="T1098" s="6"/>
      <c r="U1098" s="22" t="str">
        <f aca="false">IF(OR($Q1098="",$Q1098="OK",$Q1098="Not set",NOT(ISNUMBER($G1098))),"",ROUND($G1098*IF($Q1098="Danger",Lists!$M$15,Lists!$M$16),0))</f>
        <v/>
      </c>
      <c r="V1098" s="22" t="str">
        <f aca="false">IF($U1098="","",IF(OR($Q1098="Danger",$U1098&gt;=Lists!$M$10),"P1",IF($U1098&gt;=Lists!$M$11,"P2","P3")))</f>
        <v/>
      </c>
      <c r="W1098" s="24" t="str">
        <f aca="false">IF(OR($V1098="",$B1098=""),"",$B1098+INDEX(Lists!$N$10:$N$12,MATCH($V1098,Lists!$L$10:$L$12,0)))</f>
        <v/>
      </c>
      <c r="X1098" s="19"/>
      <c r="Y1098" s="19"/>
      <c r="Z1098" s="19"/>
      <c r="AA1098" s="21"/>
      <c r="AB1098" s="19"/>
      <c r="AC1098" s="22" t="str">
        <f aca="true">IF(OR($U1098="",$B1098=""),"",IF($AA1098&lt;&gt;"",$AA1098-$B1098,TODAY()-$B1098))</f>
        <v/>
      </c>
      <c r="AD1098" s="22" t="str">
        <f aca="true">IF($W1098="","",IF($Y1098="Closed",IF($AA1098="","Closed",IF($AA1098&lt;=$W1098,"Closed on time","Closed late")),IF(TODAY()&gt;$W1098,"Overdue","Within time")))</f>
        <v/>
      </c>
      <c r="AE1098" s="6"/>
      <c r="AF1098" s="19"/>
      <c r="AG1098" s="19"/>
      <c r="AH1098" s="19"/>
      <c r="AI1098" s="19"/>
      <c r="AJ1098" s="19"/>
    </row>
    <row r="1099" customFormat="false" ht="15" hidden="false" customHeight="false" outlineLevel="0" collapsed="false">
      <c r="A1099" s="22" t="str">
        <f aca="false">IF($C1099="","","R"&amp;TEXT(ROW()-4,"00000"))</f>
        <v/>
      </c>
      <c r="B1099" s="21"/>
      <c r="C1099" s="19"/>
      <c r="D1099" s="22" t="str">
        <f aca="false">IF($C1099="","",IFERROR(INDEX(Asset_Register!$C$5:$C$1000,MATCH($C1099,Asset_Register!$A$5:$A$1000,0)),"Not in register"))</f>
        <v/>
      </c>
      <c r="E1099" s="22" t="str">
        <f aca="false">IF($C1099="","",IFERROR(INDEX(Asset_Register!$D$5:$D$1000,MATCH($C1099,Asset_Register!$A$5:$A$1000,0)),"Not in register"))</f>
        <v/>
      </c>
      <c r="F1099" s="22" t="str">
        <f aca="false">IF($C1099="","",IFERROR(INDEX(Asset_Register!$R$5:$R$1000,MATCH($C1099,Asset_Register!$A$5:$A$1000,0)),"Not in register"))</f>
        <v/>
      </c>
      <c r="G1099" s="22" t="str">
        <f aca="false">IF($C1099="","",IFERROR(INDEX(Asset_Register!$Q$5:$Q$1000,MATCH($C1099,Asset_Register!$A$5:$A$1000,0)),"Not in register"))</f>
        <v/>
      </c>
      <c r="H1099" s="19"/>
      <c r="I1099" s="19"/>
      <c r="J1099" s="6"/>
      <c r="K1099" s="19"/>
      <c r="L1099" s="19"/>
      <c r="M1099" s="19"/>
      <c r="N1099" s="19"/>
      <c r="O1099" s="19"/>
      <c r="P1099" s="19"/>
      <c r="Q1099" s="22" t="str">
        <f aca="false">IF($C1099="","",IF($P1099&lt;&gt;"",$P1099,IF(AND(ISNUMBER($K1099),ISNUMBER($M1099),ISNUMBER($N1099)),IF($O1099="Lower is worse",IF($K1099&lt;=$N1099,"Danger",IF($K1099&lt;=$M1099,"Alert","OK")),IF($K1099&gt;=$N1099,"Danger",IF($K1099&gt;=$M1099,"Alert","OK"))),"Not set")))</f>
        <v/>
      </c>
      <c r="R1099" s="22" t="str">
        <f aca="false">IF(OR($Q1099="",$Q1099="Not set"),"",MATCH($Q1099,Lists!$F$2:$F$4,0)-1)</f>
        <v/>
      </c>
      <c r="S1099" s="6"/>
      <c r="T1099" s="6"/>
      <c r="U1099" s="22" t="str">
        <f aca="false">IF(OR($Q1099="",$Q1099="OK",$Q1099="Not set",NOT(ISNUMBER($G1099))),"",ROUND($G1099*IF($Q1099="Danger",Lists!$M$15,Lists!$M$16),0))</f>
        <v/>
      </c>
      <c r="V1099" s="22" t="str">
        <f aca="false">IF($U1099="","",IF(OR($Q1099="Danger",$U1099&gt;=Lists!$M$10),"P1",IF($U1099&gt;=Lists!$M$11,"P2","P3")))</f>
        <v/>
      </c>
      <c r="W1099" s="24" t="str">
        <f aca="false">IF(OR($V1099="",$B1099=""),"",$B1099+INDEX(Lists!$N$10:$N$12,MATCH($V1099,Lists!$L$10:$L$12,0)))</f>
        <v/>
      </c>
      <c r="X1099" s="19"/>
      <c r="Y1099" s="19"/>
      <c r="Z1099" s="19"/>
      <c r="AA1099" s="21"/>
      <c r="AB1099" s="19"/>
      <c r="AC1099" s="22" t="str">
        <f aca="true">IF(OR($U1099="",$B1099=""),"",IF($AA1099&lt;&gt;"",$AA1099-$B1099,TODAY()-$B1099))</f>
        <v/>
      </c>
      <c r="AD1099" s="22" t="str">
        <f aca="true">IF($W1099="","",IF($Y1099="Closed",IF($AA1099="","Closed",IF($AA1099&lt;=$W1099,"Closed on time","Closed late")),IF(TODAY()&gt;$W1099,"Overdue","Within time")))</f>
        <v/>
      </c>
      <c r="AE1099" s="6"/>
      <c r="AF1099" s="19"/>
      <c r="AG1099" s="19"/>
      <c r="AH1099" s="19"/>
      <c r="AI1099" s="19"/>
      <c r="AJ1099" s="19"/>
    </row>
    <row r="1100" customFormat="false" ht="15" hidden="false" customHeight="false" outlineLevel="0" collapsed="false">
      <c r="A1100" s="22" t="str">
        <f aca="false">IF($C1100="","","R"&amp;TEXT(ROW()-4,"00000"))</f>
        <v/>
      </c>
      <c r="B1100" s="21"/>
      <c r="C1100" s="19"/>
      <c r="D1100" s="22" t="str">
        <f aca="false">IF($C1100="","",IFERROR(INDEX(Asset_Register!$C$5:$C$1000,MATCH($C1100,Asset_Register!$A$5:$A$1000,0)),"Not in register"))</f>
        <v/>
      </c>
      <c r="E1100" s="22" t="str">
        <f aca="false">IF($C1100="","",IFERROR(INDEX(Asset_Register!$D$5:$D$1000,MATCH($C1100,Asset_Register!$A$5:$A$1000,0)),"Not in register"))</f>
        <v/>
      </c>
      <c r="F1100" s="22" t="str">
        <f aca="false">IF($C1100="","",IFERROR(INDEX(Asset_Register!$R$5:$R$1000,MATCH($C1100,Asset_Register!$A$5:$A$1000,0)),"Not in register"))</f>
        <v/>
      </c>
      <c r="G1100" s="22" t="str">
        <f aca="false">IF($C1100="","",IFERROR(INDEX(Asset_Register!$Q$5:$Q$1000,MATCH($C1100,Asset_Register!$A$5:$A$1000,0)),"Not in register"))</f>
        <v/>
      </c>
      <c r="H1100" s="19"/>
      <c r="I1100" s="19"/>
      <c r="J1100" s="6"/>
      <c r="K1100" s="19"/>
      <c r="L1100" s="19"/>
      <c r="M1100" s="19"/>
      <c r="N1100" s="19"/>
      <c r="O1100" s="19"/>
      <c r="P1100" s="19"/>
      <c r="Q1100" s="22" t="str">
        <f aca="false">IF($C1100="","",IF($P1100&lt;&gt;"",$P1100,IF(AND(ISNUMBER($K1100),ISNUMBER($M1100),ISNUMBER($N1100)),IF($O1100="Lower is worse",IF($K1100&lt;=$N1100,"Danger",IF($K1100&lt;=$M1100,"Alert","OK")),IF($K1100&gt;=$N1100,"Danger",IF($K1100&gt;=$M1100,"Alert","OK"))),"Not set")))</f>
        <v/>
      </c>
      <c r="R1100" s="22" t="str">
        <f aca="false">IF(OR($Q1100="",$Q1100="Not set"),"",MATCH($Q1100,Lists!$F$2:$F$4,0)-1)</f>
        <v/>
      </c>
      <c r="S1100" s="6"/>
      <c r="T1100" s="6"/>
      <c r="U1100" s="22" t="str">
        <f aca="false">IF(OR($Q1100="",$Q1100="OK",$Q1100="Not set",NOT(ISNUMBER($G1100))),"",ROUND($G1100*IF($Q1100="Danger",Lists!$M$15,Lists!$M$16),0))</f>
        <v/>
      </c>
      <c r="V1100" s="22" t="str">
        <f aca="false">IF($U1100="","",IF(OR($Q1100="Danger",$U1100&gt;=Lists!$M$10),"P1",IF($U1100&gt;=Lists!$M$11,"P2","P3")))</f>
        <v/>
      </c>
      <c r="W1100" s="24" t="str">
        <f aca="false">IF(OR($V1100="",$B1100=""),"",$B1100+INDEX(Lists!$N$10:$N$12,MATCH($V1100,Lists!$L$10:$L$12,0)))</f>
        <v/>
      </c>
      <c r="X1100" s="19"/>
      <c r="Y1100" s="19"/>
      <c r="Z1100" s="19"/>
      <c r="AA1100" s="21"/>
      <c r="AB1100" s="19"/>
      <c r="AC1100" s="22" t="str">
        <f aca="true">IF(OR($U1100="",$B1100=""),"",IF($AA1100&lt;&gt;"",$AA1100-$B1100,TODAY()-$B1100))</f>
        <v/>
      </c>
      <c r="AD1100" s="22" t="str">
        <f aca="true">IF($W1100="","",IF($Y1100="Closed",IF($AA1100="","Closed",IF($AA1100&lt;=$W1100,"Closed on time","Closed late")),IF(TODAY()&gt;$W1100,"Overdue","Within time")))</f>
        <v/>
      </c>
      <c r="AE1100" s="6"/>
      <c r="AF1100" s="19"/>
      <c r="AG1100" s="19"/>
      <c r="AH1100" s="19"/>
      <c r="AI1100" s="19"/>
      <c r="AJ1100" s="19"/>
    </row>
    <row r="1101" customFormat="false" ht="15" hidden="false" customHeight="false" outlineLevel="0" collapsed="false">
      <c r="A1101" s="22" t="str">
        <f aca="false">IF($C1101="","","R"&amp;TEXT(ROW()-4,"00000"))</f>
        <v/>
      </c>
      <c r="B1101" s="21"/>
      <c r="C1101" s="19"/>
      <c r="D1101" s="22" t="str">
        <f aca="false">IF($C1101="","",IFERROR(INDEX(Asset_Register!$C$5:$C$1000,MATCH($C1101,Asset_Register!$A$5:$A$1000,0)),"Not in register"))</f>
        <v/>
      </c>
      <c r="E1101" s="22" t="str">
        <f aca="false">IF($C1101="","",IFERROR(INDEX(Asset_Register!$D$5:$D$1000,MATCH($C1101,Asset_Register!$A$5:$A$1000,0)),"Not in register"))</f>
        <v/>
      </c>
      <c r="F1101" s="22" t="str">
        <f aca="false">IF($C1101="","",IFERROR(INDEX(Asset_Register!$R$5:$R$1000,MATCH($C1101,Asset_Register!$A$5:$A$1000,0)),"Not in register"))</f>
        <v/>
      </c>
      <c r="G1101" s="22" t="str">
        <f aca="false">IF($C1101="","",IFERROR(INDEX(Asset_Register!$Q$5:$Q$1000,MATCH($C1101,Asset_Register!$A$5:$A$1000,0)),"Not in register"))</f>
        <v/>
      </c>
      <c r="H1101" s="19"/>
      <c r="I1101" s="19"/>
      <c r="J1101" s="6"/>
      <c r="K1101" s="19"/>
      <c r="L1101" s="19"/>
      <c r="M1101" s="19"/>
      <c r="N1101" s="19"/>
      <c r="O1101" s="19"/>
      <c r="P1101" s="19"/>
      <c r="Q1101" s="22" t="str">
        <f aca="false">IF($C1101="","",IF($P1101&lt;&gt;"",$P1101,IF(AND(ISNUMBER($K1101),ISNUMBER($M1101),ISNUMBER($N1101)),IF($O1101="Lower is worse",IF($K1101&lt;=$N1101,"Danger",IF($K1101&lt;=$M1101,"Alert","OK")),IF($K1101&gt;=$N1101,"Danger",IF($K1101&gt;=$M1101,"Alert","OK"))),"Not set")))</f>
        <v/>
      </c>
      <c r="R1101" s="22" t="str">
        <f aca="false">IF(OR($Q1101="",$Q1101="Not set"),"",MATCH($Q1101,Lists!$F$2:$F$4,0)-1)</f>
        <v/>
      </c>
      <c r="S1101" s="6"/>
      <c r="T1101" s="6"/>
      <c r="U1101" s="22" t="str">
        <f aca="false">IF(OR($Q1101="",$Q1101="OK",$Q1101="Not set",NOT(ISNUMBER($G1101))),"",ROUND($G1101*IF($Q1101="Danger",Lists!$M$15,Lists!$M$16),0))</f>
        <v/>
      </c>
      <c r="V1101" s="22" t="str">
        <f aca="false">IF($U1101="","",IF(OR($Q1101="Danger",$U1101&gt;=Lists!$M$10),"P1",IF($U1101&gt;=Lists!$M$11,"P2","P3")))</f>
        <v/>
      </c>
      <c r="W1101" s="24" t="str">
        <f aca="false">IF(OR($V1101="",$B1101=""),"",$B1101+INDEX(Lists!$N$10:$N$12,MATCH($V1101,Lists!$L$10:$L$12,0)))</f>
        <v/>
      </c>
      <c r="X1101" s="19"/>
      <c r="Y1101" s="19"/>
      <c r="Z1101" s="19"/>
      <c r="AA1101" s="21"/>
      <c r="AB1101" s="19"/>
      <c r="AC1101" s="22" t="str">
        <f aca="true">IF(OR($U1101="",$B1101=""),"",IF($AA1101&lt;&gt;"",$AA1101-$B1101,TODAY()-$B1101))</f>
        <v/>
      </c>
      <c r="AD1101" s="22" t="str">
        <f aca="true">IF($W1101="","",IF($Y1101="Closed",IF($AA1101="","Closed",IF($AA1101&lt;=$W1101,"Closed on time","Closed late")),IF(TODAY()&gt;$W1101,"Overdue","Within time")))</f>
        <v/>
      </c>
      <c r="AE1101" s="6"/>
      <c r="AF1101" s="19"/>
      <c r="AG1101" s="19"/>
      <c r="AH1101" s="19"/>
      <c r="AI1101" s="19"/>
      <c r="AJ1101" s="19"/>
    </row>
    <row r="1102" customFormat="false" ht="15" hidden="false" customHeight="false" outlineLevel="0" collapsed="false">
      <c r="A1102" s="22" t="str">
        <f aca="false">IF($C1102="","","R"&amp;TEXT(ROW()-4,"00000"))</f>
        <v/>
      </c>
      <c r="B1102" s="21"/>
      <c r="C1102" s="19"/>
      <c r="D1102" s="22" t="str">
        <f aca="false">IF($C1102="","",IFERROR(INDEX(Asset_Register!$C$5:$C$1000,MATCH($C1102,Asset_Register!$A$5:$A$1000,0)),"Not in register"))</f>
        <v/>
      </c>
      <c r="E1102" s="22" t="str">
        <f aca="false">IF($C1102="","",IFERROR(INDEX(Asset_Register!$D$5:$D$1000,MATCH($C1102,Asset_Register!$A$5:$A$1000,0)),"Not in register"))</f>
        <v/>
      </c>
      <c r="F1102" s="22" t="str">
        <f aca="false">IF($C1102="","",IFERROR(INDEX(Asset_Register!$R$5:$R$1000,MATCH($C1102,Asset_Register!$A$5:$A$1000,0)),"Not in register"))</f>
        <v/>
      </c>
      <c r="G1102" s="22" t="str">
        <f aca="false">IF($C1102="","",IFERROR(INDEX(Asset_Register!$Q$5:$Q$1000,MATCH($C1102,Asset_Register!$A$5:$A$1000,0)),"Not in register"))</f>
        <v/>
      </c>
      <c r="H1102" s="19"/>
      <c r="I1102" s="19"/>
      <c r="J1102" s="6"/>
      <c r="K1102" s="19"/>
      <c r="L1102" s="19"/>
      <c r="M1102" s="19"/>
      <c r="N1102" s="19"/>
      <c r="O1102" s="19"/>
      <c r="P1102" s="19"/>
      <c r="Q1102" s="22" t="str">
        <f aca="false">IF($C1102="","",IF($P1102&lt;&gt;"",$P1102,IF(AND(ISNUMBER($K1102),ISNUMBER($M1102),ISNUMBER($N1102)),IF($O1102="Lower is worse",IF($K1102&lt;=$N1102,"Danger",IF($K1102&lt;=$M1102,"Alert","OK")),IF($K1102&gt;=$N1102,"Danger",IF($K1102&gt;=$M1102,"Alert","OK"))),"Not set")))</f>
        <v/>
      </c>
      <c r="R1102" s="22" t="str">
        <f aca="false">IF(OR($Q1102="",$Q1102="Not set"),"",MATCH($Q1102,Lists!$F$2:$F$4,0)-1)</f>
        <v/>
      </c>
      <c r="S1102" s="6"/>
      <c r="T1102" s="6"/>
      <c r="U1102" s="22" t="str">
        <f aca="false">IF(OR($Q1102="",$Q1102="OK",$Q1102="Not set",NOT(ISNUMBER($G1102))),"",ROUND($G1102*IF($Q1102="Danger",Lists!$M$15,Lists!$M$16),0))</f>
        <v/>
      </c>
      <c r="V1102" s="22" t="str">
        <f aca="false">IF($U1102="","",IF(OR($Q1102="Danger",$U1102&gt;=Lists!$M$10),"P1",IF($U1102&gt;=Lists!$M$11,"P2","P3")))</f>
        <v/>
      </c>
      <c r="W1102" s="24" t="str">
        <f aca="false">IF(OR($V1102="",$B1102=""),"",$B1102+INDEX(Lists!$N$10:$N$12,MATCH($V1102,Lists!$L$10:$L$12,0)))</f>
        <v/>
      </c>
      <c r="X1102" s="19"/>
      <c r="Y1102" s="19"/>
      <c r="Z1102" s="19"/>
      <c r="AA1102" s="21"/>
      <c r="AB1102" s="19"/>
      <c r="AC1102" s="22" t="str">
        <f aca="true">IF(OR($U1102="",$B1102=""),"",IF($AA1102&lt;&gt;"",$AA1102-$B1102,TODAY()-$B1102))</f>
        <v/>
      </c>
      <c r="AD1102" s="22" t="str">
        <f aca="true">IF($W1102="","",IF($Y1102="Closed",IF($AA1102="","Closed",IF($AA1102&lt;=$W1102,"Closed on time","Closed late")),IF(TODAY()&gt;$W1102,"Overdue","Within time")))</f>
        <v/>
      </c>
      <c r="AE1102" s="6"/>
      <c r="AF1102" s="19"/>
      <c r="AG1102" s="19"/>
      <c r="AH1102" s="19"/>
      <c r="AI1102" s="19"/>
      <c r="AJ1102" s="19"/>
    </row>
    <row r="1103" customFormat="false" ht="15" hidden="false" customHeight="false" outlineLevel="0" collapsed="false">
      <c r="A1103" s="22" t="str">
        <f aca="false">IF($C1103="","","R"&amp;TEXT(ROW()-4,"00000"))</f>
        <v/>
      </c>
      <c r="B1103" s="21"/>
      <c r="C1103" s="19"/>
      <c r="D1103" s="22" t="str">
        <f aca="false">IF($C1103="","",IFERROR(INDEX(Asset_Register!$C$5:$C$1000,MATCH($C1103,Asset_Register!$A$5:$A$1000,0)),"Not in register"))</f>
        <v/>
      </c>
      <c r="E1103" s="22" t="str">
        <f aca="false">IF($C1103="","",IFERROR(INDEX(Asset_Register!$D$5:$D$1000,MATCH($C1103,Asset_Register!$A$5:$A$1000,0)),"Not in register"))</f>
        <v/>
      </c>
      <c r="F1103" s="22" t="str">
        <f aca="false">IF($C1103="","",IFERROR(INDEX(Asset_Register!$R$5:$R$1000,MATCH($C1103,Asset_Register!$A$5:$A$1000,0)),"Not in register"))</f>
        <v/>
      </c>
      <c r="G1103" s="22" t="str">
        <f aca="false">IF($C1103="","",IFERROR(INDEX(Asset_Register!$Q$5:$Q$1000,MATCH($C1103,Asset_Register!$A$5:$A$1000,0)),"Not in register"))</f>
        <v/>
      </c>
      <c r="H1103" s="19"/>
      <c r="I1103" s="19"/>
      <c r="J1103" s="6"/>
      <c r="K1103" s="19"/>
      <c r="L1103" s="19"/>
      <c r="M1103" s="19"/>
      <c r="N1103" s="19"/>
      <c r="O1103" s="19"/>
      <c r="P1103" s="19"/>
      <c r="Q1103" s="22" t="str">
        <f aca="false">IF($C1103="","",IF($P1103&lt;&gt;"",$P1103,IF(AND(ISNUMBER($K1103),ISNUMBER($M1103),ISNUMBER($N1103)),IF($O1103="Lower is worse",IF($K1103&lt;=$N1103,"Danger",IF($K1103&lt;=$M1103,"Alert","OK")),IF($K1103&gt;=$N1103,"Danger",IF($K1103&gt;=$M1103,"Alert","OK"))),"Not set")))</f>
        <v/>
      </c>
      <c r="R1103" s="22" t="str">
        <f aca="false">IF(OR($Q1103="",$Q1103="Not set"),"",MATCH($Q1103,Lists!$F$2:$F$4,0)-1)</f>
        <v/>
      </c>
      <c r="S1103" s="6"/>
      <c r="T1103" s="6"/>
      <c r="U1103" s="22" t="str">
        <f aca="false">IF(OR($Q1103="",$Q1103="OK",$Q1103="Not set",NOT(ISNUMBER($G1103))),"",ROUND($G1103*IF($Q1103="Danger",Lists!$M$15,Lists!$M$16),0))</f>
        <v/>
      </c>
      <c r="V1103" s="22" t="str">
        <f aca="false">IF($U1103="","",IF(OR($Q1103="Danger",$U1103&gt;=Lists!$M$10),"P1",IF($U1103&gt;=Lists!$M$11,"P2","P3")))</f>
        <v/>
      </c>
      <c r="W1103" s="24" t="str">
        <f aca="false">IF(OR($V1103="",$B1103=""),"",$B1103+INDEX(Lists!$N$10:$N$12,MATCH($V1103,Lists!$L$10:$L$12,0)))</f>
        <v/>
      </c>
      <c r="X1103" s="19"/>
      <c r="Y1103" s="19"/>
      <c r="Z1103" s="19"/>
      <c r="AA1103" s="21"/>
      <c r="AB1103" s="19"/>
      <c r="AC1103" s="22" t="str">
        <f aca="true">IF(OR($U1103="",$B1103=""),"",IF($AA1103&lt;&gt;"",$AA1103-$B1103,TODAY()-$B1103))</f>
        <v/>
      </c>
      <c r="AD1103" s="22" t="str">
        <f aca="true">IF($W1103="","",IF($Y1103="Closed",IF($AA1103="","Closed",IF($AA1103&lt;=$W1103,"Closed on time","Closed late")),IF(TODAY()&gt;$W1103,"Overdue","Within time")))</f>
        <v/>
      </c>
      <c r="AE1103" s="6"/>
      <c r="AF1103" s="19"/>
      <c r="AG1103" s="19"/>
      <c r="AH1103" s="19"/>
      <c r="AI1103" s="19"/>
      <c r="AJ1103" s="19"/>
    </row>
    <row r="1104" customFormat="false" ht="15" hidden="false" customHeight="false" outlineLevel="0" collapsed="false">
      <c r="A1104" s="22" t="str">
        <f aca="false">IF($C1104="","","R"&amp;TEXT(ROW()-4,"00000"))</f>
        <v/>
      </c>
      <c r="B1104" s="21"/>
      <c r="C1104" s="19"/>
      <c r="D1104" s="22" t="str">
        <f aca="false">IF($C1104="","",IFERROR(INDEX(Asset_Register!$C$5:$C$1000,MATCH($C1104,Asset_Register!$A$5:$A$1000,0)),"Not in register"))</f>
        <v/>
      </c>
      <c r="E1104" s="22" t="str">
        <f aca="false">IF($C1104="","",IFERROR(INDEX(Asset_Register!$D$5:$D$1000,MATCH($C1104,Asset_Register!$A$5:$A$1000,0)),"Not in register"))</f>
        <v/>
      </c>
      <c r="F1104" s="22" t="str">
        <f aca="false">IF($C1104="","",IFERROR(INDEX(Asset_Register!$R$5:$R$1000,MATCH($C1104,Asset_Register!$A$5:$A$1000,0)),"Not in register"))</f>
        <v/>
      </c>
      <c r="G1104" s="22" t="str">
        <f aca="false">IF($C1104="","",IFERROR(INDEX(Asset_Register!$Q$5:$Q$1000,MATCH($C1104,Asset_Register!$A$5:$A$1000,0)),"Not in register"))</f>
        <v/>
      </c>
      <c r="H1104" s="19"/>
      <c r="I1104" s="19"/>
      <c r="J1104" s="6"/>
      <c r="K1104" s="19"/>
      <c r="L1104" s="19"/>
      <c r="M1104" s="19"/>
      <c r="N1104" s="19"/>
      <c r="O1104" s="19"/>
      <c r="P1104" s="19"/>
      <c r="Q1104" s="22" t="str">
        <f aca="false">IF($C1104="","",IF($P1104&lt;&gt;"",$P1104,IF(AND(ISNUMBER($K1104),ISNUMBER($M1104),ISNUMBER($N1104)),IF($O1104="Lower is worse",IF($K1104&lt;=$N1104,"Danger",IF($K1104&lt;=$M1104,"Alert","OK")),IF($K1104&gt;=$N1104,"Danger",IF($K1104&gt;=$M1104,"Alert","OK"))),"Not set")))</f>
        <v/>
      </c>
      <c r="R1104" s="22" t="str">
        <f aca="false">IF(OR($Q1104="",$Q1104="Not set"),"",MATCH($Q1104,Lists!$F$2:$F$4,0)-1)</f>
        <v/>
      </c>
      <c r="S1104" s="6"/>
      <c r="T1104" s="6"/>
      <c r="U1104" s="22" t="str">
        <f aca="false">IF(OR($Q1104="",$Q1104="OK",$Q1104="Not set",NOT(ISNUMBER($G1104))),"",ROUND($G1104*IF($Q1104="Danger",Lists!$M$15,Lists!$M$16),0))</f>
        <v/>
      </c>
      <c r="V1104" s="22" t="str">
        <f aca="false">IF($U1104="","",IF(OR($Q1104="Danger",$U1104&gt;=Lists!$M$10),"P1",IF($U1104&gt;=Lists!$M$11,"P2","P3")))</f>
        <v/>
      </c>
      <c r="W1104" s="24" t="str">
        <f aca="false">IF(OR($V1104="",$B1104=""),"",$B1104+INDEX(Lists!$N$10:$N$12,MATCH($V1104,Lists!$L$10:$L$12,0)))</f>
        <v/>
      </c>
      <c r="X1104" s="19"/>
      <c r="Y1104" s="19"/>
      <c r="Z1104" s="19"/>
      <c r="AA1104" s="21"/>
      <c r="AB1104" s="19"/>
      <c r="AC1104" s="22" t="str">
        <f aca="true">IF(OR($U1104="",$B1104=""),"",IF($AA1104&lt;&gt;"",$AA1104-$B1104,TODAY()-$B1104))</f>
        <v/>
      </c>
      <c r="AD1104" s="22" t="str">
        <f aca="true">IF($W1104="","",IF($Y1104="Closed",IF($AA1104="","Closed",IF($AA1104&lt;=$W1104,"Closed on time","Closed late")),IF(TODAY()&gt;$W1104,"Overdue","Within time")))</f>
        <v/>
      </c>
      <c r="AE1104" s="6"/>
      <c r="AF1104" s="19"/>
      <c r="AG1104" s="19"/>
      <c r="AH1104" s="19"/>
      <c r="AI1104" s="19"/>
      <c r="AJ1104" s="19"/>
    </row>
    <row r="1105" customFormat="false" ht="15" hidden="false" customHeight="false" outlineLevel="0" collapsed="false">
      <c r="A1105" s="22" t="str">
        <f aca="false">IF($C1105="","","R"&amp;TEXT(ROW()-4,"00000"))</f>
        <v/>
      </c>
      <c r="B1105" s="21"/>
      <c r="C1105" s="19"/>
      <c r="D1105" s="22" t="str">
        <f aca="false">IF($C1105="","",IFERROR(INDEX(Asset_Register!$C$5:$C$1000,MATCH($C1105,Asset_Register!$A$5:$A$1000,0)),"Not in register"))</f>
        <v/>
      </c>
      <c r="E1105" s="22" t="str">
        <f aca="false">IF($C1105="","",IFERROR(INDEX(Asset_Register!$D$5:$D$1000,MATCH($C1105,Asset_Register!$A$5:$A$1000,0)),"Not in register"))</f>
        <v/>
      </c>
      <c r="F1105" s="22" t="str">
        <f aca="false">IF($C1105="","",IFERROR(INDEX(Asset_Register!$R$5:$R$1000,MATCH($C1105,Asset_Register!$A$5:$A$1000,0)),"Not in register"))</f>
        <v/>
      </c>
      <c r="G1105" s="22" t="str">
        <f aca="false">IF($C1105="","",IFERROR(INDEX(Asset_Register!$Q$5:$Q$1000,MATCH($C1105,Asset_Register!$A$5:$A$1000,0)),"Not in register"))</f>
        <v/>
      </c>
      <c r="H1105" s="19"/>
      <c r="I1105" s="19"/>
      <c r="J1105" s="6"/>
      <c r="K1105" s="19"/>
      <c r="L1105" s="19"/>
      <c r="M1105" s="19"/>
      <c r="N1105" s="19"/>
      <c r="O1105" s="19"/>
      <c r="P1105" s="19"/>
      <c r="Q1105" s="22" t="str">
        <f aca="false">IF($C1105="","",IF($P1105&lt;&gt;"",$P1105,IF(AND(ISNUMBER($K1105),ISNUMBER($M1105),ISNUMBER($N1105)),IF($O1105="Lower is worse",IF($K1105&lt;=$N1105,"Danger",IF($K1105&lt;=$M1105,"Alert","OK")),IF($K1105&gt;=$N1105,"Danger",IF($K1105&gt;=$M1105,"Alert","OK"))),"Not set")))</f>
        <v/>
      </c>
      <c r="R1105" s="22" t="str">
        <f aca="false">IF(OR($Q1105="",$Q1105="Not set"),"",MATCH($Q1105,Lists!$F$2:$F$4,0)-1)</f>
        <v/>
      </c>
      <c r="S1105" s="6"/>
      <c r="T1105" s="6"/>
      <c r="U1105" s="22" t="str">
        <f aca="false">IF(OR($Q1105="",$Q1105="OK",$Q1105="Not set",NOT(ISNUMBER($G1105))),"",ROUND($G1105*IF($Q1105="Danger",Lists!$M$15,Lists!$M$16),0))</f>
        <v/>
      </c>
      <c r="V1105" s="22" t="str">
        <f aca="false">IF($U1105="","",IF(OR($Q1105="Danger",$U1105&gt;=Lists!$M$10),"P1",IF($U1105&gt;=Lists!$M$11,"P2","P3")))</f>
        <v/>
      </c>
      <c r="W1105" s="24" t="str">
        <f aca="false">IF(OR($V1105="",$B1105=""),"",$B1105+INDEX(Lists!$N$10:$N$12,MATCH($V1105,Lists!$L$10:$L$12,0)))</f>
        <v/>
      </c>
      <c r="X1105" s="19"/>
      <c r="Y1105" s="19"/>
      <c r="Z1105" s="19"/>
      <c r="AA1105" s="21"/>
      <c r="AB1105" s="19"/>
      <c r="AC1105" s="22" t="str">
        <f aca="true">IF(OR($U1105="",$B1105=""),"",IF($AA1105&lt;&gt;"",$AA1105-$B1105,TODAY()-$B1105))</f>
        <v/>
      </c>
      <c r="AD1105" s="22" t="str">
        <f aca="true">IF($W1105="","",IF($Y1105="Closed",IF($AA1105="","Closed",IF($AA1105&lt;=$W1105,"Closed on time","Closed late")),IF(TODAY()&gt;$W1105,"Overdue","Within time")))</f>
        <v/>
      </c>
      <c r="AE1105" s="6"/>
      <c r="AF1105" s="19"/>
      <c r="AG1105" s="19"/>
      <c r="AH1105" s="19"/>
      <c r="AI1105" s="19"/>
      <c r="AJ1105" s="19"/>
    </row>
    <row r="1106" customFormat="false" ht="15" hidden="false" customHeight="false" outlineLevel="0" collapsed="false">
      <c r="A1106" s="22" t="str">
        <f aca="false">IF($C1106="","","R"&amp;TEXT(ROW()-4,"00000"))</f>
        <v/>
      </c>
      <c r="B1106" s="21"/>
      <c r="C1106" s="19"/>
      <c r="D1106" s="22" t="str">
        <f aca="false">IF($C1106="","",IFERROR(INDEX(Asset_Register!$C$5:$C$1000,MATCH($C1106,Asset_Register!$A$5:$A$1000,0)),"Not in register"))</f>
        <v/>
      </c>
      <c r="E1106" s="22" t="str">
        <f aca="false">IF($C1106="","",IFERROR(INDEX(Asset_Register!$D$5:$D$1000,MATCH($C1106,Asset_Register!$A$5:$A$1000,0)),"Not in register"))</f>
        <v/>
      </c>
      <c r="F1106" s="22" t="str">
        <f aca="false">IF($C1106="","",IFERROR(INDEX(Asset_Register!$R$5:$R$1000,MATCH($C1106,Asset_Register!$A$5:$A$1000,0)),"Not in register"))</f>
        <v/>
      </c>
      <c r="G1106" s="22" t="str">
        <f aca="false">IF($C1106="","",IFERROR(INDEX(Asset_Register!$Q$5:$Q$1000,MATCH($C1106,Asset_Register!$A$5:$A$1000,0)),"Not in register"))</f>
        <v/>
      </c>
      <c r="H1106" s="19"/>
      <c r="I1106" s="19"/>
      <c r="J1106" s="6"/>
      <c r="K1106" s="19"/>
      <c r="L1106" s="19"/>
      <c r="M1106" s="19"/>
      <c r="N1106" s="19"/>
      <c r="O1106" s="19"/>
      <c r="P1106" s="19"/>
      <c r="Q1106" s="22" t="str">
        <f aca="false">IF($C1106="","",IF($P1106&lt;&gt;"",$P1106,IF(AND(ISNUMBER($K1106),ISNUMBER($M1106),ISNUMBER($N1106)),IF($O1106="Lower is worse",IF($K1106&lt;=$N1106,"Danger",IF($K1106&lt;=$M1106,"Alert","OK")),IF($K1106&gt;=$N1106,"Danger",IF($K1106&gt;=$M1106,"Alert","OK"))),"Not set")))</f>
        <v/>
      </c>
      <c r="R1106" s="22" t="str">
        <f aca="false">IF(OR($Q1106="",$Q1106="Not set"),"",MATCH($Q1106,Lists!$F$2:$F$4,0)-1)</f>
        <v/>
      </c>
      <c r="S1106" s="6"/>
      <c r="T1106" s="6"/>
      <c r="U1106" s="22" t="str">
        <f aca="false">IF(OR($Q1106="",$Q1106="OK",$Q1106="Not set",NOT(ISNUMBER($G1106))),"",ROUND($G1106*IF($Q1106="Danger",Lists!$M$15,Lists!$M$16),0))</f>
        <v/>
      </c>
      <c r="V1106" s="22" t="str">
        <f aca="false">IF($U1106="","",IF(OR($Q1106="Danger",$U1106&gt;=Lists!$M$10),"P1",IF($U1106&gt;=Lists!$M$11,"P2","P3")))</f>
        <v/>
      </c>
      <c r="W1106" s="24" t="str">
        <f aca="false">IF(OR($V1106="",$B1106=""),"",$B1106+INDEX(Lists!$N$10:$N$12,MATCH($V1106,Lists!$L$10:$L$12,0)))</f>
        <v/>
      </c>
      <c r="X1106" s="19"/>
      <c r="Y1106" s="19"/>
      <c r="Z1106" s="19"/>
      <c r="AA1106" s="21"/>
      <c r="AB1106" s="19"/>
      <c r="AC1106" s="22" t="str">
        <f aca="true">IF(OR($U1106="",$B1106=""),"",IF($AA1106&lt;&gt;"",$AA1106-$B1106,TODAY()-$B1106))</f>
        <v/>
      </c>
      <c r="AD1106" s="22" t="str">
        <f aca="true">IF($W1106="","",IF($Y1106="Closed",IF($AA1106="","Closed",IF($AA1106&lt;=$W1106,"Closed on time","Closed late")),IF(TODAY()&gt;$W1106,"Overdue","Within time")))</f>
        <v/>
      </c>
      <c r="AE1106" s="6"/>
      <c r="AF1106" s="19"/>
      <c r="AG1106" s="19"/>
      <c r="AH1106" s="19"/>
      <c r="AI1106" s="19"/>
      <c r="AJ1106" s="19"/>
    </row>
    <row r="1107" customFormat="false" ht="15" hidden="false" customHeight="false" outlineLevel="0" collapsed="false">
      <c r="A1107" s="22" t="str">
        <f aca="false">IF($C1107="","","R"&amp;TEXT(ROW()-4,"00000"))</f>
        <v/>
      </c>
      <c r="B1107" s="21"/>
      <c r="C1107" s="19"/>
      <c r="D1107" s="22" t="str">
        <f aca="false">IF($C1107="","",IFERROR(INDEX(Asset_Register!$C$5:$C$1000,MATCH($C1107,Asset_Register!$A$5:$A$1000,0)),"Not in register"))</f>
        <v/>
      </c>
      <c r="E1107" s="22" t="str">
        <f aca="false">IF($C1107="","",IFERROR(INDEX(Asset_Register!$D$5:$D$1000,MATCH($C1107,Asset_Register!$A$5:$A$1000,0)),"Not in register"))</f>
        <v/>
      </c>
      <c r="F1107" s="22" t="str">
        <f aca="false">IF($C1107="","",IFERROR(INDEX(Asset_Register!$R$5:$R$1000,MATCH($C1107,Asset_Register!$A$5:$A$1000,0)),"Not in register"))</f>
        <v/>
      </c>
      <c r="G1107" s="22" t="str">
        <f aca="false">IF($C1107="","",IFERROR(INDEX(Asset_Register!$Q$5:$Q$1000,MATCH($C1107,Asset_Register!$A$5:$A$1000,0)),"Not in register"))</f>
        <v/>
      </c>
      <c r="H1107" s="19"/>
      <c r="I1107" s="19"/>
      <c r="J1107" s="6"/>
      <c r="K1107" s="19"/>
      <c r="L1107" s="19"/>
      <c r="M1107" s="19"/>
      <c r="N1107" s="19"/>
      <c r="O1107" s="19"/>
      <c r="P1107" s="19"/>
      <c r="Q1107" s="22" t="str">
        <f aca="false">IF($C1107="","",IF($P1107&lt;&gt;"",$P1107,IF(AND(ISNUMBER($K1107),ISNUMBER($M1107),ISNUMBER($N1107)),IF($O1107="Lower is worse",IF($K1107&lt;=$N1107,"Danger",IF($K1107&lt;=$M1107,"Alert","OK")),IF($K1107&gt;=$N1107,"Danger",IF($K1107&gt;=$M1107,"Alert","OK"))),"Not set")))</f>
        <v/>
      </c>
      <c r="R1107" s="22" t="str">
        <f aca="false">IF(OR($Q1107="",$Q1107="Not set"),"",MATCH($Q1107,Lists!$F$2:$F$4,0)-1)</f>
        <v/>
      </c>
      <c r="S1107" s="6"/>
      <c r="T1107" s="6"/>
      <c r="U1107" s="22" t="str">
        <f aca="false">IF(OR($Q1107="",$Q1107="OK",$Q1107="Not set",NOT(ISNUMBER($G1107))),"",ROUND($G1107*IF($Q1107="Danger",Lists!$M$15,Lists!$M$16),0))</f>
        <v/>
      </c>
      <c r="V1107" s="22" t="str">
        <f aca="false">IF($U1107="","",IF(OR($Q1107="Danger",$U1107&gt;=Lists!$M$10),"P1",IF($U1107&gt;=Lists!$M$11,"P2","P3")))</f>
        <v/>
      </c>
      <c r="W1107" s="24" t="str">
        <f aca="false">IF(OR($V1107="",$B1107=""),"",$B1107+INDEX(Lists!$N$10:$N$12,MATCH($V1107,Lists!$L$10:$L$12,0)))</f>
        <v/>
      </c>
      <c r="X1107" s="19"/>
      <c r="Y1107" s="19"/>
      <c r="Z1107" s="19"/>
      <c r="AA1107" s="21"/>
      <c r="AB1107" s="19"/>
      <c r="AC1107" s="22" t="str">
        <f aca="true">IF(OR($U1107="",$B1107=""),"",IF($AA1107&lt;&gt;"",$AA1107-$B1107,TODAY()-$B1107))</f>
        <v/>
      </c>
      <c r="AD1107" s="22" t="str">
        <f aca="true">IF($W1107="","",IF($Y1107="Closed",IF($AA1107="","Closed",IF($AA1107&lt;=$W1107,"Closed on time","Closed late")),IF(TODAY()&gt;$W1107,"Overdue","Within time")))</f>
        <v/>
      </c>
      <c r="AE1107" s="6"/>
      <c r="AF1107" s="19"/>
      <c r="AG1107" s="19"/>
      <c r="AH1107" s="19"/>
      <c r="AI1107" s="19"/>
      <c r="AJ1107" s="19"/>
    </row>
    <row r="1108" customFormat="false" ht="15" hidden="false" customHeight="false" outlineLevel="0" collapsed="false">
      <c r="A1108" s="22" t="str">
        <f aca="false">IF($C1108="","","R"&amp;TEXT(ROW()-4,"00000"))</f>
        <v/>
      </c>
      <c r="B1108" s="21"/>
      <c r="C1108" s="19"/>
      <c r="D1108" s="22" t="str">
        <f aca="false">IF($C1108="","",IFERROR(INDEX(Asset_Register!$C$5:$C$1000,MATCH($C1108,Asset_Register!$A$5:$A$1000,0)),"Not in register"))</f>
        <v/>
      </c>
      <c r="E1108" s="22" t="str">
        <f aca="false">IF($C1108="","",IFERROR(INDEX(Asset_Register!$D$5:$D$1000,MATCH($C1108,Asset_Register!$A$5:$A$1000,0)),"Not in register"))</f>
        <v/>
      </c>
      <c r="F1108" s="22" t="str">
        <f aca="false">IF($C1108="","",IFERROR(INDEX(Asset_Register!$R$5:$R$1000,MATCH($C1108,Asset_Register!$A$5:$A$1000,0)),"Not in register"))</f>
        <v/>
      </c>
      <c r="G1108" s="22" t="str">
        <f aca="false">IF($C1108="","",IFERROR(INDEX(Asset_Register!$Q$5:$Q$1000,MATCH($C1108,Asset_Register!$A$5:$A$1000,0)),"Not in register"))</f>
        <v/>
      </c>
      <c r="H1108" s="19"/>
      <c r="I1108" s="19"/>
      <c r="J1108" s="6"/>
      <c r="K1108" s="19"/>
      <c r="L1108" s="19"/>
      <c r="M1108" s="19"/>
      <c r="N1108" s="19"/>
      <c r="O1108" s="19"/>
      <c r="P1108" s="19"/>
      <c r="Q1108" s="22" t="str">
        <f aca="false">IF($C1108="","",IF($P1108&lt;&gt;"",$P1108,IF(AND(ISNUMBER($K1108),ISNUMBER($M1108),ISNUMBER($N1108)),IF($O1108="Lower is worse",IF($K1108&lt;=$N1108,"Danger",IF($K1108&lt;=$M1108,"Alert","OK")),IF($K1108&gt;=$N1108,"Danger",IF($K1108&gt;=$M1108,"Alert","OK"))),"Not set")))</f>
        <v/>
      </c>
      <c r="R1108" s="22" t="str">
        <f aca="false">IF(OR($Q1108="",$Q1108="Not set"),"",MATCH($Q1108,Lists!$F$2:$F$4,0)-1)</f>
        <v/>
      </c>
      <c r="S1108" s="6"/>
      <c r="T1108" s="6"/>
      <c r="U1108" s="22" t="str">
        <f aca="false">IF(OR($Q1108="",$Q1108="OK",$Q1108="Not set",NOT(ISNUMBER($G1108))),"",ROUND($G1108*IF($Q1108="Danger",Lists!$M$15,Lists!$M$16),0))</f>
        <v/>
      </c>
      <c r="V1108" s="22" t="str">
        <f aca="false">IF($U1108="","",IF(OR($Q1108="Danger",$U1108&gt;=Lists!$M$10),"P1",IF($U1108&gt;=Lists!$M$11,"P2","P3")))</f>
        <v/>
      </c>
      <c r="W1108" s="24" t="str">
        <f aca="false">IF(OR($V1108="",$B1108=""),"",$B1108+INDEX(Lists!$N$10:$N$12,MATCH($V1108,Lists!$L$10:$L$12,0)))</f>
        <v/>
      </c>
      <c r="X1108" s="19"/>
      <c r="Y1108" s="19"/>
      <c r="Z1108" s="19"/>
      <c r="AA1108" s="21"/>
      <c r="AB1108" s="19"/>
      <c r="AC1108" s="22" t="str">
        <f aca="true">IF(OR($U1108="",$B1108=""),"",IF($AA1108&lt;&gt;"",$AA1108-$B1108,TODAY()-$B1108))</f>
        <v/>
      </c>
      <c r="AD1108" s="22" t="str">
        <f aca="true">IF($W1108="","",IF($Y1108="Closed",IF($AA1108="","Closed",IF($AA1108&lt;=$W1108,"Closed on time","Closed late")),IF(TODAY()&gt;$W1108,"Overdue","Within time")))</f>
        <v/>
      </c>
      <c r="AE1108" s="6"/>
      <c r="AF1108" s="19"/>
      <c r="AG1108" s="19"/>
      <c r="AH1108" s="19"/>
      <c r="AI1108" s="19"/>
      <c r="AJ1108" s="19"/>
    </row>
    <row r="1109" customFormat="false" ht="15" hidden="false" customHeight="false" outlineLevel="0" collapsed="false">
      <c r="A1109" s="22" t="str">
        <f aca="false">IF($C1109="","","R"&amp;TEXT(ROW()-4,"00000"))</f>
        <v/>
      </c>
      <c r="B1109" s="21"/>
      <c r="C1109" s="19"/>
      <c r="D1109" s="22" t="str">
        <f aca="false">IF($C1109="","",IFERROR(INDEX(Asset_Register!$C$5:$C$1000,MATCH($C1109,Asset_Register!$A$5:$A$1000,0)),"Not in register"))</f>
        <v/>
      </c>
      <c r="E1109" s="22" t="str">
        <f aca="false">IF($C1109="","",IFERROR(INDEX(Asset_Register!$D$5:$D$1000,MATCH($C1109,Asset_Register!$A$5:$A$1000,0)),"Not in register"))</f>
        <v/>
      </c>
      <c r="F1109" s="22" t="str">
        <f aca="false">IF($C1109="","",IFERROR(INDEX(Asset_Register!$R$5:$R$1000,MATCH($C1109,Asset_Register!$A$5:$A$1000,0)),"Not in register"))</f>
        <v/>
      </c>
      <c r="G1109" s="22" t="str">
        <f aca="false">IF($C1109="","",IFERROR(INDEX(Asset_Register!$Q$5:$Q$1000,MATCH($C1109,Asset_Register!$A$5:$A$1000,0)),"Not in register"))</f>
        <v/>
      </c>
      <c r="H1109" s="19"/>
      <c r="I1109" s="19"/>
      <c r="J1109" s="6"/>
      <c r="K1109" s="19"/>
      <c r="L1109" s="19"/>
      <c r="M1109" s="19"/>
      <c r="N1109" s="19"/>
      <c r="O1109" s="19"/>
      <c r="P1109" s="19"/>
      <c r="Q1109" s="22" t="str">
        <f aca="false">IF($C1109="","",IF($P1109&lt;&gt;"",$P1109,IF(AND(ISNUMBER($K1109),ISNUMBER($M1109),ISNUMBER($N1109)),IF($O1109="Lower is worse",IF($K1109&lt;=$N1109,"Danger",IF($K1109&lt;=$M1109,"Alert","OK")),IF($K1109&gt;=$N1109,"Danger",IF($K1109&gt;=$M1109,"Alert","OK"))),"Not set")))</f>
        <v/>
      </c>
      <c r="R1109" s="22" t="str">
        <f aca="false">IF(OR($Q1109="",$Q1109="Not set"),"",MATCH($Q1109,Lists!$F$2:$F$4,0)-1)</f>
        <v/>
      </c>
      <c r="S1109" s="6"/>
      <c r="T1109" s="6"/>
      <c r="U1109" s="22" t="str">
        <f aca="false">IF(OR($Q1109="",$Q1109="OK",$Q1109="Not set",NOT(ISNUMBER($G1109))),"",ROUND($G1109*IF($Q1109="Danger",Lists!$M$15,Lists!$M$16),0))</f>
        <v/>
      </c>
      <c r="V1109" s="22" t="str">
        <f aca="false">IF($U1109="","",IF(OR($Q1109="Danger",$U1109&gt;=Lists!$M$10),"P1",IF($U1109&gt;=Lists!$M$11,"P2","P3")))</f>
        <v/>
      </c>
      <c r="W1109" s="24" t="str">
        <f aca="false">IF(OR($V1109="",$B1109=""),"",$B1109+INDEX(Lists!$N$10:$N$12,MATCH($V1109,Lists!$L$10:$L$12,0)))</f>
        <v/>
      </c>
      <c r="X1109" s="19"/>
      <c r="Y1109" s="19"/>
      <c r="Z1109" s="19"/>
      <c r="AA1109" s="21"/>
      <c r="AB1109" s="19"/>
      <c r="AC1109" s="22" t="str">
        <f aca="true">IF(OR($U1109="",$B1109=""),"",IF($AA1109&lt;&gt;"",$AA1109-$B1109,TODAY()-$B1109))</f>
        <v/>
      </c>
      <c r="AD1109" s="22" t="str">
        <f aca="true">IF($W1109="","",IF($Y1109="Closed",IF($AA1109="","Closed",IF($AA1109&lt;=$W1109,"Closed on time","Closed late")),IF(TODAY()&gt;$W1109,"Overdue","Within time")))</f>
        <v/>
      </c>
      <c r="AE1109" s="6"/>
      <c r="AF1109" s="19"/>
      <c r="AG1109" s="19"/>
      <c r="AH1109" s="19"/>
      <c r="AI1109" s="19"/>
      <c r="AJ1109" s="19"/>
    </row>
    <row r="1110" customFormat="false" ht="15" hidden="false" customHeight="false" outlineLevel="0" collapsed="false">
      <c r="A1110" s="22" t="str">
        <f aca="false">IF($C1110="","","R"&amp;TEXT(ROW()-4,"00000"))</f>
        <v/>
      </c>
      <c r="B1110" s="21"/>
      <c r="C1110" s="19"/>
      <c r="D1110" s="22" t="str">
        <f aca="false">IF($C1110="","",IFERROR(INDEX(Asset_Register!$C$5:$C$1000,MATCH($C1110,Asset_Register!$A$5:$A$1000,0)),"Not in register"))</f>
        <v/>
      </c>
      <c r="E1110" s="22" t="str">
        <f aca="false">IF($C1110="","",IFERROR(INDEX(Asset_Register!$D$5:$D$1000,MATCH($C1110,Asset_Register!$A$5:$A$1000,0)),"Not in register"))</f>
        <v/>
      </c>
      <c r="F1110" s="22" t="str">
        <f aca="false">IF($C1110="","",IFERROR(INDEX(Asset_Register!$R$5:$R$1000,MATCH($C1110,Asset_Register!$A$5:$A$1000,0)),"Not in register"))</f>
        <v/>
      </c>
      <c r="G1110" s="22" t="str">
        <f aca="false">IF($C1110="","",IFERROR(INDEX(Asset_Register!$Q$5:$Q$1000,MATCH($C1110,Asset_Register!$A$5:$A$1000,0)),"Not in register"))</f>
        <v/>
      </c>
      <c r="H1110" s="19"/>
      <c r="I1110" s="19"/>
      <c r="J1110" s="6"/>
      <c r="K1110" s="19"/>
      <c r="L1110" s="19"/>
      <c r="M1110" s="19"/>
      <c r="N1110" s="19"/>
      <c r="O1110" s="19"/>
      <c r="P1110" s="19"/>
      <c r="Q1110" s="22" t="str">
        <f aca="false">IF($C1110="","",IF($P1110&lt;&gt;"",$P1110,IF(AND(ISNUMBER($K1110),ISNUMBER($M1110),ISNUMBER($N1110)),IF($O1110="Lower is worse",IF($K1110&lt;=$N1110,"Danger",IF($K1110&lt;=$M1110,"Alert","OK")),IF($K1110&gt;=$N1110,"Danger",IF($K1110&gt;=$M1110,"Alert","OK"))),"Not set")))</f>
        <v/>
      </c>
      <c r="R1110" s="22" t="str">
        <f aca="false">IF(OR($Q1110="",$Q1110="Not set"),"",MATCH($Q1110,Lists!$F$2:$F$4,0)-1)</f>
        <v/>
      </c>
      <c r="S1110" s="6"/>
      <c r="T1110" s="6"/>
      <c r="U1110" s="22" t="str">
        <f aca="false">IF(OR($Q1110="",$Q1110="OK",$Q1110="Not set",NOT(ISNUMBER($G1110))),"",ROUND($G1110*IF($Q1110="Danger",Lists!$M$15,Lists!$M$16),0))</f>
        <v/>
      </c>
      <c r="V1110" s="22" t="str">
        <f aca="false">IF($U1110="","",IF(OR($Q1110="Danger",$U1110&gt;=Lists!$M$10),"P1",IF($U1110&gt;=Lists!$M$11,"P2","P3")))</f>
        <v/>
      </c>
      <c r="W1110" s="24" t="str">
        <f aca="false">IF(OR($V1110="",$B1110=""),"",$B1110+INDEX(Lists!$N$10:$N$12,MATCH($V1110,Lists!$L$10:$L$12,0)))</f>
        <v/>
      </c>
      <c r="X1110" s="19"/>
      <c r="Y1110" s="19"/>
      <c r="Z1110" s="19"/>
      <c r="AA1110" s="21"/>
      <c r="AB1110" s="19"/>
      <c r="AC1110" s="22" t="str">
        <f aca="true">IF(OR($U1110="",$B1110=""),"",IF($AA1110&lt;&gt;"",$AA1110-$B1110,TODAY()-$B1110))</f>
        <v/>
      </c>
      <c r="AD1110" s="22" t="str">
        <f aca="true">IF($W1110="","",IF($Y1110="Closed",IF($AA1110="","Closed",IF($AA1110&lt;=$W1110,"Closed on time","Closed late")),IF(TODAY()&gt;$W1110,"Overdue","Within time")))</f>
        <v/>
      </c>
      <c r="AE1110" s="6"/>
      <c r="AF1110" s="19"/>
      <c r="AG1110" s="19"/>
      <c r="AH1110" s="19"/>
      <c r="AI1110" s="19"/>
      <c r="AJ1110" s="19"/>
    </row>
    <row r="1111" customFormat="false" ht="15" hidden="false" customHeight="false" outlineLevel="0" collapsed="false">
      <c r="A1111" s="22" t="str">
        <f aca="false">IF($C1111="","","R"&amp;TEXT(ROW()-4,"00000"))</f>
        <v/>
      </c>
      <c r="B1111" s="21"/>
      <c r="C1111" s="19"/>
      <c r="D1111" s="22" t="str">
        <f aca="false">IF($C1111="","",IFERROR(INDEX(Asset_Register!$C$5:$C$1000,MATCH($C1111,Asset_Register!$A$5:$A$1000,0)),"Not in register"))</f>
        <v/>
      </c>
      <c r="E1111" s="22" t="str">
        <f aca="false">IF($C1111="","",IFERROR(INDEX(Asset_Register!$D$5:$D$1000,MATCH($C1111,Asset_Register!$A$5:$A$1000,0)),"Not in register"))</f>
        <v/>
      </c>
      <c r="F1111" s="22" t="str">
        <f aca="false">IF($C1111="","",IFERROR(INDEX(Asset_Register!$R$5:$R$1000,MATCH($C1111,Asset_Register!$A$5:$A$1000,0)),"Not in register"))</f>
        <v/>
      </c>
      <c r="G1111" s="22" t="str">
        <f aca="false">IF($C1111="","",IFERROR(INDEX(Asset_Register!$Q$5:$Q$1000,MATCH($C1111,Asset_Register!$A$5:$A$1000,0)),"Not in register"))</f>
        <v/>
      </c>
      <c r="H1111" s="19"/>
      <c r="I1111" s="19"/>
      <c r="J1111" s="6"/>
      <c r="K1111" s="19"/>
      <c r="L1111" s="19"/>
      <c r="M1111" s="19"/>
      <c r="N1111" s="19"/>
      <c r="O1111" s="19"/>
      <c r="P1111" s="19"/>
      <c r="Q1111" s="22" t="str">
        <f aca="false">IF($C1111="","",IF($P1111&lt;&gt;"",$P1111,IF(AND(ISNUMBER($K1111),ISNUMBER($M1111),ISNUMBER($N1111)),IF($O1111="Lower is worse",IF($K1111&lt;=$N1111,"Danger",IF($K1111&lt;=$M1111,"Alert","OK")),IF($K1111&gt;=$N1111,"Danger",IF($K1111&gt;=$M1111,"Alert","OK"))),"Not set")))</f>
        <v/>
      </c>
      <c r="R1111" s="22" t="str">
        <f aca="false">IF(OR($Q1111="",$Q1111="Not set"),"",MATCH($Q1111,Lists!$F$2:$F$4,0)-1)</f>
        <v/>
      </c>
      <c r="S1111" s="6"/>
      <c r="T1111" s="6"/>
      <c r="U1111" s="22" t="str">
        <f aca="false">IF(OR($Q1111="",$Q1111="OK",$Q1111="Not set",NOT(ISNUMBER($G1111))),"",ROUND($G1111*IF($Q1111="Danger",Lists!$M$15,Lists!$M$16),0))</f>
        <v/>
      </c>
      <c r="V1111" s="22" t="str">
        <f aca="false">IF($U1111="","",IF(OR($Q1111="Danger",$U1111&gt;=Lists!$M$10),"P1",IF($U1111&gt;=Lists!$M$11,"P2","P3")))</f>
        <v/>
      </c>
      <c r="W1111" s="24" t="str">
        <f aca="false">IF(OR($V1111="",$B1111=""),"",$B1111+INDEX(Lists!$N$10:$N$12,MATCH($V1111,Lists!$L$10:$L$12,0)))</f>
        <v/>
      </c>
      <c r="X1111" s="19"/>
      <c r="Y1111" s="19"/>
      <c r="Z1111" s="19"/>
      <c r="AA1111" s="21"/>
      <c r="AB1111" s="19"/>
      <c r="AC1111" s="22" t="str">
        <f aca="true">IF(OR($U1111="",$B1111=""),"",IF($AA1111&lt;&gt;"",$AA1111-$B1111,TODAY()-$B1111))</f>
        <v/>
      </c>
      <c r="AD1111" s="22" t="str">
        <f aca="true">IF($W1111="","",IF($Y1111="Closed",IF($AA1111="","Closed",IF($AA1111&lt;=$W1111,"Closed on time","Closed late")),IF(TODAY()&gt;$W1111,"Overdue","Within time")))</f>
        <v/>
      </c>
      <c r="AE1111" s="6"/>
      <c r="AF1111" s="19"/>
      <c r="AG1111" s="19"/>
      <c r="AH1111" s="19"/>
      <c r="AI1111" s="19"/>
      <c r="AJ1111" s="19"/>
    </row>
    <row r="1112" customFormat="false" ht="15" hidden="false" customHeight="false" outlineLevel="0" collapsed="false">
      <c r="A1112" s="22" t="str">
        <f aca="false">IF($C1112="","","R"&amp;TEXT(ROW()-4,"00000"))</f>
        <v/>
      </c>
      <c r="B1112" s="21"/>
      <c r="C1112" s="19"/>
      <c r="D1112" s="22" t="str">
        <f aca="false">IF($C1112="","",IFERROR(INDEX(Asset_Register!$C$5:$C$1000,MATCH($C1112,Asset_Register!$A$5:$A$1000,0)),"Not in register"))</f>
        <v/>
      </c>
      <c r="E1112" s="22" t="str">
        <f aca="false">IF($C1112="","",IFERROR(INDEX(Asset_Register!$D$5:$D$1000,MATCH($C1112,Asset_Register!$A$5:$A$1000,0)),"Not in register"))</f>
        <v/>
      </c>
      <c r="F1112" s="22" t="str">
        <f aca="false">IF($C1112="","",IFERROR(INDEX(Asset_Register!$R$5:$R$1000,MATCH($C1112,Asset_Register!$A$5:$A$1000,0)),"Not in register"))</f>
        <v/>
      </c>
      <c r="G1112" s="22" t="str">
        <f aca="false">IF($C1112="","",IFERROR(INDEX(Asset_Register!$Q$5:$Q$1000,MATCH($C1112,Asset_Register!$A$5:$A$1000,0)),"Not in register"))</f>
        <v/>
      </c>
      <c r="H1112" s="19"/>
      <c r="I1112" s="19"/>
      <c r="J1112" s="6"/>
      <c r="K1112" s="19"/>
      <c r="L1112" s="19"/>
      <c r="M1112" s="19"/>
      <c r="N1112" s="19"/>
      <c r="O1112" s="19"/>
      <c r="P1112" s="19"/>
      <c r="Q1112" s="22" t="str">
        <f aca="false">IF($C1112="","",IF($P1112&lt;&gt;"",$P1112,IF(AND(ISNUMBER($K1112),ISNUMBER($M1112),ISNUMBER($N1112)),IF($O1112="Lower is worse",IF($K1112&lt;=$N1112,"Danger",IF($K1112&lt;=$M1112,"Alert","OK")),IF($K1112&gt;=$N1112,"Danger",IF($K1112&gt;=$M1112,"Alert","OK"))),"Not set")))</f>
        <v/>
      </c>
      <c r="R1112" s="22" t="str">
        <f aca="false">IF(OR($Q1112="",$Q1112="Not set"),"",MATCH($Q1112,Lists!$F$2:$F$4,0)-1)</f>
        <v/>
      </c>
      <c r="S1112" s="6"/>
      <c r="T1112" s="6"/>
      <c r="U1112" s="22" t="str">
        <f aca="false">IF(OR($Q1112="",$Q1112="OK",$Q1112="Not set",NOT(ISNUMBER($G1112))),"",ROUND($G1112*IF($Q1112="Danger",Lists!$M$15,Lists!$M$16),0))</f>
        <v/>
      </c>
      <c r="V1112" s="22" t="str">
        <f aca="false">IF($U1112="","",IF(OR($Q1112="Danger",$U1112&gt;=Lists!$M$10),"P1",IF($U1112&gt;=Lists!$M$11,"P2","P3")))</f>
        <v/>
      </c>
      <c r="W1112" s="24" t="str">
        <f aca="false">IF(OR($V1112="",$B1112=""),"",$B1112+INDEX(Lists!$N$10:$N$12,MATCH($V1112,Lists!$L$10:$L$12,0)))</f>
        <v/>
      </c>
      <c r="X1112" s="19"/>
      <c r="Y1112" s="19"/>
      <c r="Z1112" s="19"/>
      <c r="AA1112" s="21"/>
      <c r="AB1112" s="19"/>
      <c r="AC1112" s="22" t="str">
        <f aca="true">IF(OR($U1112="",$B1112=""),"",IF($AA1112&lt;&gt;"",$AA1112-$B1112,TODAY()-$B1112))</f>
        <v/>
      </c>
      <c r="AD1112" s="22" t="str">
        <f aca="true">IF($W1112="","",IF($Y1112="Closed",IF($AA1112="","Closed",IF($AA1112&lt;=$W1112,"Closed on time","Closed late")),IF(TODAY()&gt;$W1112,"Overdue","Within time")))</f>
        <v/>
      </c>
      <c r="AE1112" s="6"/>
      <c r="AF1112" s="19"/>
      <c r="AG1112" s="19"/>
      <c r="AH1112" s="19"/>
      <c r="AI1112" s="19"/>
      <c r="AJ1112" s="19"/>
    </row>
    <row r="1113" customFormat="false" ht="15" hidden="false" customHeight="false" outlineLevel="0" collapsed="false">
      <c r="A1113" s="22" t="str">
        <f aca="false">IF($C1113="","","R"&amp;TEXT(ROW()-4,"00000"))</f>
        <v/>
      </c>
      <c r="B1113" s="21"/>
      <c r="C1113" s="19"/>
      <c r="D1113" s="22" t="str">
        <f aca="false">IF($C1113="","",IFERROR(INDEX(Asset_Register!$C$5:$C$1000,MATCH($C1113,Asset_Register!$A$5:$A$1000,0)),"Not in register"))</f>
        <v/>
      </c>
      <c r="E1113" s="22" t="str">
        <f aca="false">IF($C1113="","",IFERROR(INDEX(Asset_Register!$D$5:$D$1000,MATCH($C1113,Asset_Register!$A$5:$A$1000,0)),"Not in register"))</f>
        <v/>
      </c>
      <c r="F1113" s="22" t="str">
        <f aca="false">IF($C1113="","",IFERROR(INDEX(Asset_Register!$R$5:$R$1000,MATCH($C1113,Asset_Register!$A$5:$A$1000,0)),"Not in register"))</f>
        <v/>
      </c>
      <c r="G1113" s="22" t="str">
        <f aca="false">IF($C1113="","",IFERROR(INDEX(Asset_Register!$Q$5:$Q$1000,MATCH($C1113,Asset_Register!$A$5:$A$1000,0)),"Not in register"))</f>
        <v/>
      </c>
      <c r="H1113" s="19"/>
      <c r="I1113" s="19"/>
      <c r="J1113" s="6"/>
      <c r="K1113" s="19"/>
      <c r="L1113" s="19"/>
      <c r="M1113" s="19"/>
      <c r="N1113" s="19"/>
      <c r="O1113" s="19"/>
      <c r="P1113" s="19"/>
      <c r="Q1113" s="22" t="str">
        <f aca="false">IF($C1113="","",IF($P1113&lt;&gt;"",$P1113,IF(AND(ISNUMBER($K1113),ISNUMBER($M1113),ISNUMBER($N1113)),IF($O1113="Lower is worse",IF($K1113&lt;=$N1113,"Danger",IF($K1113&lt;=$M1113,"Alert","OK")),IF($K1113&gt;=$N1113,"Danger",IF($K1113&gt;=$M1113,"Alert","OK"))),"Not set")))</f>
        <v/>
      </c>
      <c r="R1113" s="22" t="str">
        <f aca="false">IF(OR($Q1113="",$Q1113="Not set"),"",MATCH($Q1113,Lists!$F$2:$F$4,0)-1)</f>
        <v/>
      </c>
      <c r="S1113" s="6"/>
      <c r="T1113" s="6"/>
      <c r="U1113" s="22" t="str">
        <f aca="false">IF(OR($Q1113="",$Q1113="OK",$Q1113="Not set",NOT(ISNUMBER($G1113))),"",ROUND($G1113*IF($Q1113="Danger",Lists!$M$15,Lists!$M$16),0))</f>
        <v/>
      </c>
      <c r="V1113" s="22" t="str">
        <f aca="false">IF($U1113="","",IF(OR($Q1113="Danger",$U1113&gt;=Lists!$M$10),"P1",IF($U1113&gt;=Lists!$M$11,"P2","P3")))</f>
        <v/>
      </c>
      <c r="W1113" s="24" t="str">
        <f aca="false">IF(OR($V1113="",$B1113=""),"",$B1113+INDEX(Lists!$N$10:$N$12,MATCH($V1113,Lists!$L$10:$L$12,0)))</f>
        <v/>
      </c>
      <c r="X1113" s="19"/>
      <c r="Y1113" s="19"/>
      <c r="Z1113" s="19"/>
      <c r="AA1113" s="21"/>
      <c r="AB1113" s="19"/>
      <c r="AC1113" s="22" t="str">
        <f aca="true">IF(OR($U1113="",$B1113=""),"",IF($AA1113&lt;&gt;"",$AA1113-$B1113,TODAY()-$B1113))</f>
        <v/>
      </c>
      <c r="AD1113" s="22" t="str">
        <f aca="true">IF($W1113="","",IF($Y1113="Closed",IF($AA1113="","Closed",IF($AA1113&lt;=$W1113,"Closed on time","Closed late")),IF(TODAY()&gt;$W1113,"Overdue","Within time")))</f>
        <v/>
      </c>
      <c r="AE1113" s="6"/>
      <c r="AF1113" s="19"/>
      <c r="AG1113" s="19"/>
      <c r="AH1113" s="19"/>
      <c r="AI1113" s="19"/>
      <c r="AJ1113" s="19"/>
    </row>
    <row r="1114" customFormat="false" ht="15" hidden="false" customHeight="false" outlineLevel="0" collapsed="false">
      <c r="A1114" s="22" t="str">
        <f aca="false">IF($C1114="","","R"&amp;TEXT(ROW()-4,"00000"))</f>
        <v/>
      </c>
      <c r="B1114" s="21"/>
      <c r="C1114" s="19"/>
      <c r="D1114" s="22" t="str">
        <f aca="false">IF($C1114="","",IFERROR(INDEX(Asset_Register!$C$5:$C$1000,MATCH($C1114,Asset_Register!$A$5:$A$1000,0)),"Not in register"))</f>
        <v/>
      </c>
      <c r="E1114" s="22" t="str">
        <f aca="false">IF($C1114="","",IFERROR(INDEX(Asset_Register!$D$5:$D$1000,MATCH($C1114,Asset_Register!$A$5:$A$1000,0)),"Not in register"))</f>
        <v/>
      </c>
      <c r="F1114" s="22" t="str">
        <f aca="false">IF($C1114="","",IFERROR(INDEX(Asset_Register!$R$5:$R$1000,MATCH($C1114,Asset_Register!$A$5:$A$1000,0)),"Not in register"))</f>
        <v/>
      </c>
      <c r="G1114" s="22" t="str">
        <f aca="false">IF($C1114="","",IFERROR(INDEX(Asset_Register!$Q$5:$Q$1000,MATCH($C1114,Asset_Register!$A$5:$A$1000,0)),"Not in register"))</f>
        <v/>
      </c>
      <c r="H1114" s="19"/>
      <c r="I1114" s="19"/>
      <c r="J1114" s="6"/>
      <c r="K1114" s="19"/>
      <c r="L1114" s="19"/>
      <c r="M1114" s="19"/>
      <c r="N1114" s="19"/>
      <c r="O1114" s="19"/>
      <c r="P1114" s="19"/>
      <c r="Q1114" s="22" t="str">
        <f aca="false">IF($C1114="","",IF($P1114&lt;&gt;"",$P1114,IF(AND(ISNUMBER($K1114),ISNUMBER($M1114),ISNUMBER($N1114)),IF($O1114="Lower is worse",IF($K1114&lt;=$N1114,"Danger",IF($K1114&lt;=$M1114,"Alert","OK")),IF($K1114&gt;=$N1114,"Danger",IF($K1114&gt;=$M1114,"Alert","OK"))),"Not set")))</f>
        <v/>
      </c>
      <c r="R1114" s="22" t="str">
        <f aca="false">IF(OR($Q1114="",$Q1114="Not set"),"",MATCH($Q1114,Lists!$F$2:$F$4,0)-1)</f>
        <v/>
      </c>
      <c r="S1114" s="6"/>
      <c r="T1114" s="6"/>
      <c r="U1114" s="22" t="str">
        <f aca="false">IF(OR($Q1114="",$Q1114="OK",$Q1114="Not set",NOT(ISNUMBER($G1114))),"",ROUND($G1114*IF($Q1114="Danger",Lists!$M$15,Lists!$M$16),0))</f>
        <v/>
      </c>
      <c r="V1114" s="22" t="str">
        <f aca="false">IF($U1114="","",IF(OR($Q1114="Danger",$U1114&gt;=Lists!$M$10),"P1",IF($U1114&gt;=Lists!$M$11,"P2","P3")))</f>
        <v/>
      </c>
      <c r="W1114" s="24" t="str">
        <f aca="false">IF(OR($V1114="",$B1114=""),"",$B1114+INDEX(Lists!$N$10:$N$12,MATCH($V1114,Lists!$L$10:$L$12,0)))</f>
        <v/>
      </c>
      <c r="X1114" s="19"/>
      <c r="Y1114" s="19"/>
      <c r="Z1114" s="19"/>
      <c r="AA1114" s="21"/>
      <c r="AB1114" s="19"/>
      <c r="AC1114" s="22" t="str">
        <f aca="true">IF(OR($U1114="",$B1114=""),"",IF($AA1114&lt;&gt;"",$AA1114-$B1114,TODAY()-$B1114))</f>
        <v/>
      </c>
      <c r="AD1114" s="22" t="str">
        <f aca="true">IF($W1114="","",IF($Y1114="Closed",IF($AA1114="","Closed",IF($AA1114&lt;=$W1114,"Closed on time","Closed late")),IF(TODAY()&gt;$W1114,"Overdue","Within time")))</f>
        <v/>
      </c>
      <c r="AE1114" s="6"/>
      <c r="AF1114" s="19"/>
      <c r="AG1114" s="19"/>
      <c r="AH1114" s="19"/>
      <c r="AI1114" s="19"/>
      <c r="AJ1114" s="19"/>
    </row>
    <row r="1115" customFormat="false" ht="15" hidden="false" customHeight="false" outlineLevel="0" collapsed="false">
      <c r="A1115" s="22" t="str">
        <f aca="false">IF($C1115="","","R"&amp;TEXT(ROW()-4,"00000"))</f>
        <v/>
      </c>
      <c r="B1115" s="21"/>
      <c r="C1115" s="19"/>
      <c r="D1115" s="22" t="str">
        <f aca="false">IF($C1115="","",IFERROR(INDEX(Asset_Register!$C$5:$C$1000,MATCH($C1115,Asset_Register!$A$5:$A$1000,0)),"Not in register"))</f>
        <v/>
      </c>
      <c r="E1115" s="22" t="str">
        <f aca="false">IF($C1115="","",IFERROR(INDEX(Asset_Register!$D$5:$D$1000,MATCH($C1115,Asset_Register!$A$5:$A$1000,0)),"Not in register"))</f>
        <v/>
      </c>
      <c r="F1115" s="22" t="str">
        <f aca="false">IF($C1115="","",IFERROR(INDEX(Asset_Register!$R$5:$R$1000,MATCH($C1115,Asset_Register!$A$5:$A$1000,0)),"Not in register"))</f>
        <v/>
      </c>
      <c r="G1115" s="22" t="str">
        <f aca="false">IF($C1115="","",IFERROR(INDEX(Asset_Register!$Q$5:$Q$1000,MATCH($C1115,Asset_Register!$A$5:$A$1000,0)),"Not in register"))</f>
        <v/>
      </c>
      <c r="H1115" s="19"/>
      <c r="I1115" s="19"/>
      <c r="J1115" s="6"/>
      <c r="K1115" s="19"/>
      <c r="L1115" s="19"/>
      <c r="M1115" s="19"/>
      <c r="N1115" s="19"/>
      <c r="O1115" s="19"/>
      <c r="P1115" s="19"/>
      <c r="Q1115" s="22" t="str">
        <f aca="false">IF($C1115="","",IF($P1115&lt;&gt;"",$P1115,IF(AND(ISNUMBER($K1115),ISNUMBER($M1115),ISNUMBER($N1115)),IF($O1115="Lower is worse",IF($K1115&lt;=$N1115,"Danger",IF($K1115&lt;=$M1115,"Alert","OK")),IF($K1115&gt;=$N1115,"Danger",IF($K1115&gt;=$M1115,"Alert","OK"))),"Not set")))</f>
        <v/>
      </c>
      <c r="R1115" s="22" t="str">
        <f aca="false">IF(OR($Q1115="",$Q1115="Not set"),"",MATCH($Q1115,Lists!$F$2:$F$4,0)-1)</f>
        <v/>
      </c>
      <c r="S1115" s="6"/>
      <c r="T1115" s="6"/>
      <c r="U1115" s="22" t="str">
        <f aca="false">IF(OR($Q1115="",$Q1115="OK",$Q1115="Not set",NOT(ISNUMBER($G1115))),"",ROUND($G1115*IF($Q1115="Danger",Lists!$M$15,Lists!$M$16),0))</f>
        <v/>
      </c>
      <c r="V1115" s="22" t="str">
        <f aca="false">IF($U1115="","",IF(OR($Q1115="Danger",$U1115&gt;=Lists!$M$10),"P1",IF($U1115&gt;=Lists!$M$11,"P2","P3")))</f>
        <v/>
      </c>
      <c r="W1115" s="24" t="str">
        <f aca="false">IF(OR($V1115="",$B1115=""),"",$B1115+INDEX(Lists!$N$10:$N$12,MATCH($V1115,Lists!$L$10:$L$12,0)))</f>
        <v/>
      </c>
      <c r="X1115" s="19"/>
      <c r="Y1115" s="19"/>
      <c r="Z1115" s="19"/>
      <c r="AA1115" s="21"/>
      <c r="AB1115" s="19"/>
      <c r="AC1115" s="22" t="str">
        <f aca="true">IF(OR($U1115="",$B1115=""),"",IF($AA1115&lt;&gt;"",$AA1115-$B1115,TODAY()-$B1115))</f>
        <v/>
      </c>
      <c r="AD1115" s="22" t="str">
        <f aca="true">IF($W1115="","",IF($Y1115="Closed",IF($AA1115="","Closed",IF($AA1115&lt;=$W1115,"Closed on time","Closed late")),IF(TODAY()&gt;$W1115,"Overdue","Within time")))</f>
        <v/>
      </c>
      <c r="AE1115" s="6"/>
      <c r="AF1115" s="19"/>
      <c r="AG1115" s="19"/>
      <c r="AH1115" s="19"/>
      <c r="AI1115" s="19"/>
      <c r="AJ1115" s="19"/>
    </row>
    <row r="1116" customFormat="false" ht="15" hidden="false" customHeight="false" outlineLevel="0" collapsed="false">
      <c r="A1116" s="22" t="str">
        <f aca="false">IF($C1116="","","R"&amp;TEXT(ROW()-4,"00000"))</f>
        <v/>
      </c>
      <c r="B1116" s="21"/>
      <c r="C1116" s="19"/>
      <c r="D1116" s="22" t="str">
        <f aca="false">IF($C1116="","",IFERROR(INDEX(Asset_Register!$C$5:$C$1000,MATCH($C1116,Asset_Register!$A$5:$A$1000,0)),"Not in register"))</f>
        <v/>
      </c>
      <c r="E1116" s="22" t="str">
        <f aca="false">IF($C1116="","",IFERROR(INDEX(Asset_Register!$D$5:$D$1000,MATCH($C1116,Asset_Register!$A$5:$A$1000,0)),"Not in register"))</f>
        <v/>
      </c>
      <c r="F1116" s="22" t="str">
        <f aca="false">IF($C1116="","",IFERROR(INDEX(Asset_Register!$R$5:$R$1000,MATCH($C1116,Asset_Register!$A$5:$A$1000,0)),"Not in register"))</f>
        <v/>
      </c>
      <c r="G1116" s="22" t="str">
        <f aca="false">IF($C1116="","",IFERROR(INDEX(Asset_Register!$Q$5:$Q$1000,MATCH($C1116,Asset_Register!$A$5:$A$1000,0)),"Not in register"))</f>
        <v/>
      </c>
      <c r="H1116" s="19"/>
      <c r="I1116" s="19"/>
      <c r="J1116" s="6"/>
      <c r="K1116" s="19"/>
      <c r="L1116" s="19"/>
      <c r="M1116" s="19"/>
      <c r="N1116" s="19"/>
      <c r="O1116" s="19"/>
      <c r="P1116" s="19"/>
      <c r="Q1116" s="22" t="str">
        <f aca="false">IF($C1116="","",IF($P1116&lt;&gt;"",$P1116,IF(AND(ISNUMBER($K1116),ISNUMBER($M1116),ISNUMBER($N1116)),IF($O1116="Lower is worse",IF($K1116&lt;=$N1116,"Danger",IF($K1116&lt;=$M1116,"Alert","OK")),IF($K1116&gt;=$N1116,"Danger",IF($K1116&gt;=$M1116,"Alert","OK"))),"Not set")))</f>
        <v/>
      </c>
      <c r="R1116" s="22" t="str">
        <f aca="false">IF(OR($Q1116="",$Q1116="Not set"),"",MATCH($Q1116,Lists!$F$2:$F$4,0)-1)</f>
        <v/>
      </c>
      <c r="S1116" s="6"/>
      <c r="T1116" s="6"/>
      <c r="U1116" s="22" t="str">
        <f aca="false">IF(OR($Q1116="",$Q1116="OK",$Q1116="Not set",NOT(ISNUMBER($G1116))),"",ROUND($G1116*IF($Q1116="Danger",Lists!$M$15,Lists!$M$16),0))</f>
        <v/>
      </c>
      <c r="V1116" s="22" t="str">
        <f aca="false">IF($U1116="","",IF(OR($Q1116="Danger",$U1116&gt;=Lists!$M$10),"P1",IF($U1116&gt;=Lists!$M$11,"P2","P3")))</f>
        <v/>
      </c>
      <c r="W1116" s="24" t="str">
        <f aca="false">IF(OR($V1116="",$B1116=""),"",$B1116+INDEX(Lists!$N$10:$N$12,MATCH($V1116,Lists!$L$10:$L$12,0)))</f>
        <v/>
      </c>
      <c r="X1116" s="19"/>
      <c r="Y1116" s="19"/>
      <c r="Z1116" s="19"/>
      <c r="AA1116" s="21"/>
      <c r="AB1116" s="19"/>
      <c r="AC1116" s="22" t="str">
        <f aca="true">IF(OR($U1116="",$B1116=""),"",IF($AA1116&lt;&gt;"",$AA1116-$B1116,TODAY()-$B1116))</f>
        <v/>
      </c>
      <c r="AD1116" s="22" t="str">
        <f aca="true">IF($W1116="","",IF($Y1116="Closed",IF($AA1116="","Closed",IF($AA1116&lt;=$W1116,"Closed on time","Closed late")),IF(TODAY()&gt;$W1116,"Overdue","Within time")))</f>
        <v/>
      </c>
      <c r="AE1116" s="6"/>
      <c r="AF1116" s="19"/>
      <c r="AG1116" s="19"/>
      <c r="AH1116" s="19"/>
      <c r="AI1116" s="19"/>
      <c r="AJ1116" s="19"/>
    </row>
    <row r="1117" customFormat="false" ht="15" hidden="false" customHeight="false" outlineLevel="0" collapsed="false">
      <c r="A1117" s="22" t="str">
        <f aca="false">IF($C1117="","","R"&amp;TEXT(ROW()-4,"00000"))</f>
        <v/>
      </c>
      <c r="B1117" s="21"/>
      <c r="C1117" s="19"/>
      <c r="D1117" s="22" t="str">
        <f aca="false">IF($C1117="","",IFERROR(INDEX(Asset_Register!$C$5:$C$1000,MATCH($C1117,Asset_Register!$A$5:$A$1000,0)),"Not in register"))</f>
        <v/>
      </c>
      <c r="E1117" s="22" t="str">
        <f aca="false">IF($C1117="","",IFERROR(INDEX(Asset_Register!$D$5:$D$1000,MATCH($C1117,Asset_Register!$A$5:$A$1000,0)),"Not in register"))</f>
        <v/>
      </c>
      <c r="F1117" s="22" t="str">
        <f aca="false">IF($C1117="","",IFERROR(INDEX(Asset_Register!$R$5:$R$1000,MATCH($C1117,Asset_Register!$A$5:$A$1000,0)),"Not in register"))</f>
        <v/>
      </c>
      <c r="G1117" s="22" t="str">
        <f aca="false">IF($C1117="","",IFERROR(INDEX(Asset_Register!$Q$5:$Q$1000,MATCH($C1117,Asset_Register!$A$5:$A$1000,0)),"Not in register"))</f>
        <v/>
      </c>
      <c r="H1117" s="19"/>
      <c r="I1117" s="19"/>
      <c r="J1117" s="6"/>
      <c r="K1117" s="19"/>
      <c r="L1117" s="19"/>
      <c r="M1117" s="19"/>
      <c r="N1117" s="19"/>
      <c r="O1117" s="19"/>
      <c r="P1117" s="19"/>
      <c r="Q1117" s="22" t="str">
        <f aca="false">IF($C1117="","",IF($P1117&lt;&gt;"",$P1117,IF(AND(ISNUMBER($K1117),ISNUMBER($M1117),ISNUMBER($N1117)),IF($O1117="Lower is worse",IF($K1117&lt;=$N1117,"Danger",IF($K1117&lt;=$M1117,"Alert","OK")),IF($K1117&gt;=$N1117,"Danger",IF($K1117&gt;=$M1117,"Alert","OK"))),"Not set")))</f>
        <v/>
      </c>
      <c r="R1117" s="22" t="str">
        <f aca="false">IF(OR($Q1117="",$Q1117="Not set"),"",MATCH($Q1117,Lists!$F$2:$F$4,0)-1)</f>
        <v/>
      </c>
      <c r="S1117" s="6"/>
      <c r="T1117" s="6"/>
      <c r="U1117" s="22" t="str">
        <f aca="false">IF(OR($Q1117="",$Q1117="OK",$Q1117="Not set",NOT(ISNUMBER($G1117))),"",ROUND($G1117*IF($Q1117="Danger",Lists!$M$15,Lists!$M$16),0))</f>
        <v/>
      </c>
      <c r="V1117" s="22" t="str">
        <f aca="false">IF($U1117="","",IF(OR($Q1117="Danger",$U1117&gt;=Lists!$M$10),"P1",IF($U1117&gt;=Lists!$M$11,"P2","P3")))</f>
        <v/>
      </c>
      <c r="W1117" s="24" t="str">
        <f aca="false">IF(OR($V1117="",$B1117=""),"",$B1117+INDEX(Lists!$N$10:$N$12,MATCH($V1117,Lists!$L$10:$L$12,0)))</f>
        <v/>
      </c>
      <c r="X1117" s="19"/>
      <c r="Y1117" s="19"/>
      <c r="Z1117" s="19"/>
      <c r="AA1117" s="21"/>
      <c r="AB1117" s="19"/>
      <c r="AC1117" s="22" t="str">
        <f aca="true">IF(OR($U1117="",$B1117=""),"",IF($AA1117&lt;&gt;"",$AA1117-$B1117,TODAY()-$B1117))</f>
        <v/>
      </c>
      <c r="AD1117" s="22" t="str">
        <f aca="true">IF($W1117="","",IF($Y1117="Closed",IF($AA1117="","Closed",IF($AA1117&lt;=$W1117,"Closed on time","Closed late")),IF(TODAY()&gt;$W1117,"Overdue","Within time")))</f>
        <v/>
      </c>
      <c r="AE1117" s="6"/>
      <c r="AF1117" s="19"/>
      <c r="AG1117" s="19"/>
      <c r="AH1117" s="19"/>
      <c r="AI1117" s="19"/>
      <c r="AJ1117" s="19"/>
    </row>
    <row r="1118" customFormat="false" ht="15" hidden="false" customHeight="false" outlineLevel="0" collapsed="false">
      <c r="A1118" s="22" t="str">
        <f aca="false">IF($C1118="","","R"&amp;TEXT(ROW()-4,"00000"))</f>
        <v/>
      </c>
      <c r="B1118" s="21"/>
      <c r="C1118" s="19"/>
      <c r="D1118" s="22" t="str">
        <f aca="false">IF($C1118="","",IFERROR(INDEX(Asset_Register!$C$5:$C$1000,MATCH($C1118,Asset_Register!$A$5:$A$1000,0)),"Not in register"))</f>
        <v/>
      </c>
      <c r="E1118" s="22" t="str">
        <f aca="false">IF($C1118="","",IFERROR(INDEX(Asset_Register!$D$5:$D$1000,MATCH($C1118,Asset_Register!$A$5:$A$1000,0)),"Not in register"))</f>
        <v/>
      </c>
      <c r="F1118" s="22" t="str">
        <f aca="false">IF($C1118="","",IFERROR(INDEX(Asset_Register!$R$5:$R$1000,MATCH($C1118,Asset_Register!$A$5:$A$1000,0)),"Not in register"))</f>
        <v/>
      </c>
      <c r="G1118" s="22" t="str">
        <f aca="false">IF($C1118="","",IFERROR(INDEX(Asset_Register!$Q$5:$Q$1000,MATCH($C1118,Asset_Register!$A$5:$A$1000,0)),"Not in register"))</f>
        <v/>
      </c>
      <c r="H1118" s="19"/>
      <c r="I1118" s="19"/>
      <c r="J1118" s="6"/>
      <c r="K1118" s="19"/>
      <c r="L1118" s="19"/>
      <c r="M1118" s="19"/>
      <c r="N1118" s="19"/>
      <c r="O1118" s="19"/>
      <c r="P1118" s="19"/>
      <c r="Q1118" s="22" t="str">
        <f aca="false">IF($C1118="","",IF($P1118&lt;&gt;"",$P1118,IF(AND(ISNUMBER($K1118),ISNUMBER($M1118),ISNUMBER($N1118)),IF($O1118="Lower is worse",IF($K1118&lt;=$N1118,"Danger",IF($K1118&lt;=$M1118,"Alert","OK")),IF($K1118&gt;=$N1118,"Danger",IF($K1118&gt;=$M1118,"Alert","OK"))),"Not set")))</f>
        <v/>
      </c>
      <c r="R1118" s="22" t="str">
        <f aca="false">IF(OR($Q1118="",$Q1118="Not set"),"",MATCH($Q1118,Lists!$F$2:$F$4,0)-1)</f>
        <v/>
      </c>
      <c r="S1118" s="6"/>
      <c r="T1118" s="6"/>
      <c r="U1118" s="22" t="str">
        <f aca="false">IF(OR($Q1118="",$Q1118="OK",$Q1118="Not set",NOT(ISNUMBER($G1118))),"",ROUND($G1118*IF($Q1118="Danger",Lists!$M$15,Lists!$M$16),0))</f>
        <v/>
      </c>
      <c r="V1118" s="22" t="str">
        <f aca="false">IF($U1118="","",IF(OR($Q1118="Danger",$U1118&gt;=Lists!$M$10),"P1",IF($U1118&gt;=Lists!$M$11,"P2","P3")))</f>
        <v/>
      </c>
      <c r="W1118" s="24" t="str">
        <f aca="false">IF(OR($V1118="",$B1118=""),"",$B1118+INDEX(Lists!$N$10:$N$12,MATCH($V1118,Lists!$L$10:$L$12,0)))</f>
        <v/>
      </c>
      <c r="X1118" s="19"/>
      <c r="Y1118" s="19"/>
      <c r="Z1118" s="19"/>
      <c r="AA1118" s="21"/>
      <c r="AB1118" s="19"/>
      <c r="AC1118" s="22" t="str">
        <f aca="true">IF(OR($U1118="",$B1118=""),"",IF($AA1118&lt;&gt;"",$AA1118-$B1118,TODAY()-$B1118))</f>
        <v/>
      </c>
      <c r="AD1118" s="22" t="str">
        <f aca="true">IF($W1118="","",IF($Y1118="Closed",IF($AA1118="","Closed",IF($AA1118&lt;=$W1118,"Closed on time","Closed late")),IF(TODAY()&gt;$W1118,"Overdue","Within time")))</f>
        <v/>
      </c>
      <c r="AE1118" s="6"/>
      <c r="AF1118" s="19"/>
      <c r="AG1118" s="19"/>
      <c r="AH1118" s="19"/>
      <c r="AI1118" s="19"/>
      <c r="AJ1118" s="19"/>
    </row>
    <row r="1119" customFormat="false" ht="15" hidden="false" customHeight="false" outlineLevel="0" collapsed="false">
      <c r="A1119" s="22" t="str">
        <f aca="false">IF($C1119="","","R"&amp;TEXT(ROW()-4,"00000"))</f>
        <v/>
      </c>
      <c r="B1119" s="21"/>
      <c r="C1119" s="19"/>
      <c r="D1119" s="22" t="str">
        <f aca="false">IF($C1119="","",IFERROR(INDEX(Asset_Register!$C$5:$C$1000,MATCH($C1119,Asset_Register!$A$5:$A$1000,0)),"Not in register"))</f>
        <v/>
      </c>
      <c r="E1119" s="22" t="str">
        <f aca="false">IF($C1119="","",IFERROR(INDEX(Asset_Register!$D$5:$D$1000,MATCH($C1119,Asset_Register!$A$5:$A$1000,0)),"Not in register"))</f>
        <v/>
      </c>
      <c r="F1119" s="22" t="str">
        <f aca="false">IF($C1119="","",IFERROR(INDEX(Asset_Register!$R$5:$R$1000,MATCH($C1119,Asset_Register!$A$5:$A$1000,0)),"Not in register"))</f>
        <v/>
      </c>
      <c r="G1119" s="22" t="str">
        <f aca="false">IF($C1119="","",IFERROR(INDEX(Asset_Register!$Q$5:$Q$1000,MATCH($C1119,Asset_Register!$A$5:$A$1000,0)),"Not in register"))</f>
        <v/>
      </c>
      <c r="H1119" s="19"/>
      <c r="I1119" s="19"/>
      <c r="J1119" s="6"/>
      <c r="K1119" s="19"/>
      <c r="L1119" s="19"/>
      <c r="M1119" s="19"/>
      <c r="N1119" s="19"/>
      <c r="O1119" s="19"/>
      <c r="P1119" s="19"/>
      <c r="Q1119" s="22" t="str">
        <f aca="false">IF($C1119="","",IF($P1119&lt;&gt;"",$P1119,IF(AND(ISNUMBER($K1119),ISNUMBER($M1119),ISNUMBER($N1119)),IF($O1119="Lower is worse",IF($K1119&lt;=$N1119,"Danger",IF($K1119&lt;=$M1119,"Alert","OK")),IF($K1119&gt;=$N1119,"Danger",IF($K1119&gt;=$M1119,"Alert","OK"))),"Not set")))</f>
        <v/>
      </c>
      <c r="R1119" s="22" t="str">
        <f aca="false">IF(OR($Q1119="",$Q1119="Not set"),"",MATCH($Q1119,Lists!$F$2:$F$4,0)-1)</f>
        <v/>
      </c>
      <c r="S1119" s="6"/>
      <c r="T1119" s="6"/>
      <c r="U1119" s="22" t="str">
        <f aca="false">IF(OR($Q1119="",$Q1119="OK",$Q1119="Not set",NOT(ISNUMBER($G1119))),"",ROUND($G1119*IF($Q1119="Danger",Lists!$M$15,Lists!$M$16),0))</f>
        <v/>
      </c>
      <c r="V1119" s="22" t="str">
        <f aca="false">IF($U1119="","",IF(OR($Q1119="Danger",$U1119&gt;=Lists!$M$10),"P1",IF($U1119&gt;=Lists!$M$11,"P2","P3")))</f>
        <v/>
      </c>
      <c r="W1119" s="24" t="str">
        <f aca="false">IF(OR($V1119="",$B1119=""),"",$B1119+INDEX(Lists!$N$10:$N$12,MATCH($V1119,Lists!$L$10:$L$12,0)))</f>
        <v/>
      </c>
      <c r="X1119" s="19"/>
      <c r="Y1119" s="19"/>
      <c r="Z1119" s="19"/>
      <c r="AA1119" s="21"/>
      <c r="AB1119" s="19"/>
      <c r="AC1119" s="22" t="str">
        <f aca="true">IF(OR($U1119="",$B1119=""),"",IF($AA1119&lt;&gt;"",$AA1119-$B1119,TODAY()-$B1119))</f>
        <v/>
      </c>
      <c r="AD1119" s="22" t="str">
        <f aca="true">IF($W1119="","",IF($Y1119="Closed",IF($AA1119="","Closed",IF($AA1119&lt;=$W1119,"Closed on time","Closed late")),IF(TODAY()&gt;$W1119,"Overdue","Within time")))</f>
        <v/>
      </c>
      <c r="AE1119" s="6"/>
      <c r="AF1119" s="19"/>
      <c r="AG1119" s="19"/>
      <c r="AH1119" s="19"/>
      <c r="AI1119" s="19"/>
      <c r="AJ1119" s="19"/>
    </row>
    <row r="1120" customFormat="false" ht="15" hidden="false" customHeight="false" outlineLevel="0" collapsed="false">
      <c r="A1120" s="22" t="str">
        <f aca="false">IF($C1120="","","R"&amp;TEXT(ROW()-4,"00000"))</f>
        <v/>
      </c>
      <c r="B1120" s="21"/>
      <c r="C1120" s="19"/>
      <c r="D1120" s="22" t="str">
        <f aca="false">IF($C1120="","",IFERROR(INDEX(Asset_Register!$C$5:$C$1000,MATCH($C1120,Asset_Register!$A$5:$A$1000,0)),"Not in register"))</f>
        <v/>
      </c>
      <c r="E1120" s="22" t="str">
        <f aca="false">IF($C1120="","",IFERROR(INDEX(Asset_Register!$D$5:$D$1000,MATCH($C1120,Asset_Register!$A$5:$A$1000,0)),"Not in register"))</f>
        <v/>
      </c>
      <c r="F1120" s="22" t="str">
        <f aca="false">IF($C1120="","",IFERROR(INDEX(Asset_Register!$R$5:$R$1000,MATCH($C1120,Asset_Register!$A$5:$A$1000,0)),"Not in register"))</f>
        <v/>
      </c>
      <c r="G1120" s="22" t="str">
        <f aca="false">IF($C1120="","",IFERROR(INDEX(Asset_Register!$Q$5:$Q$1000,MATCH($C1120,Asset_Register!$A$5:$A$1000,0)),"Not in register"))</f>
        <v/>
      </c>
      <c r="H1120" s="19"/>
      <c r="I1120" s="19"/>
      <c r="J1120" s="6"/>
      <c r="K1120" s="19"/>
      <c r="L1120" s="19"/>
      <c r="M1120" s="19"/>
      <c r="N1120" s="19"/>
      <c r="O1120" s="19"/>
      <c r="P1120" s="19"/>
      <c r="Q1120" s="22" t="str">
        <f aca="false">IF($C1120="","",IF($P1120&lt;&gt;"",$P1120,IF(AND(ISNUMBER($K1120),ISNUMBER($M1120),ISNUMBER($N1120)),IF($O1120="Lower is worse",IF($K1120&lt;=$N1120,"Danger",IF($K1120&lt;=$M1120,"Alert","OK")),IF($K1120&gt;=$N1120,"Danger",IF($K1120&gt;=$M1120,"Alert","OK"))),"Not set")))</f>
        <v/>
      </c>
      <c r="R1120" s="22" t="str">
        <f aca="false">IF(OR($Q1120="",$Q1120="Not set"),"",MATCH($Q1120,Lists!$F$2:$F$4,0)-1)</f>
        <v/>
      </c>
      <c r="S1120" s="6"/>
      <c r="T1120" s="6"/>
      <c r="U1120" s="22" t="str">
        <f aca="false">IF(OR($Q1120="",$Q1120="OK",$Q1120="Not set",NOT(ISNUMBER($G1120))),"",ROUND($G1120*IF($Q1120="Danger",Lists!$M$15,Lists!$M$16),0))</f>
        <v/>
      </c>
      <c r="V1120" s="22" t="str">
        <f aca="false">IF($U1120="","",IF(OR($Q1120="Danger",$U1120&gt;=Lists!$M$10),"P1",IF($U1120&gt;=Lists!$M$11,"P2","P3")))</f>
        <v/>
      </c>
      <c r="W1120" s="24" t="str">
        <f aca="false">IF(OR($V1120="",$B1120=""),"",$B1120+INDEX(Lists!$N$10:$N$12,MATCH($V1120,Lists!$L$10:$L$12,0)))</f>
        <v/>
      </c>
      <c r="X1120" s="19"/>
      <c r="Y1120" s="19"/>
      <c r="Z1120" s="19"/>
      <c r="AA1120" s="21"/>
      <c r="AB1120" s="19"/>
      <c r="AC1120" s="22" t="str">
        <f aca="true">IF(OR($U1120="",$B1120=""),"",IF($AA1120&lt;&gt;"",$AA1120-$B1120,TODAY()-$B1120))</f>
        <v/>
      </c>
      <c r="AD1120" s="22" t="str">
        <f aca="true">IF($W1120="","",IF($Y1120="Closed",IF($AA1120="","Closed",IF($AA1120&lt;=$W1120,"Closed on time","Closed late")),IF(TODAY()&gt;$W1120,"Overdue","Within time")))</f>
        <v/>
      </c>
      <c r="AE1120" s="6"/>
      <c r="AF1120" s="19"/>
      <c r="AG1120" s="19"/>
      <c r="AH1120" s="19"/>
      <c r="AI1120" s="19"/>
      <c r="AJ1120" s="19"/>
    </row>
    <row r="1121" customFormat="false" ht="15" hidden="false" customHeight="false" outlineLevel="0" collapsed="false">
      <c r="A1121" s="22" t="str">
        <f aca="false">IF($C1121="","","R"&amp;TEXT(ROW()-4,"00000"))</f>
        <v/>
      </c>
      <c r="B1121" s="21"/>
      <c r="C1121" s="19"/>
      <c r="D1121" s="22" t="str">
        <f aca="false">IF($C1121="","",IFERROR(INDEX(Asset_Register!$C$5:$C$1000,MATCH($C1121,Asset_Register!$A$5:$A$1000,0)),"Not in register"))</f>
        <v/>
      </c>
      <c r="E1121" s="22" t="str">
        <f aca="false">IF($C1121="","",IFERROR(INDEX(Asset_Register!$D$5:$D$1000,MATCH($C1121,Asset_Register!$A$5:$A$1000,0)),"Not in register"))</f>
        <v/>
      </c>
      <c r="F1121" s="22" t="str">
        <f aca="false">IF($C1121="","",IFERROR(INDEX(Asset_Register!$R$5:$R$1000,MATCH($C1121,Asset_Register!$A$5:$A$1000,0)),"Not in register"))</f>
        <v/>
      </c>
      <c r="G1121" s="22" t="str">
        <f aca="false">IF($C1121="","",IFERROR(INDEX(Asset_Register!$Q$5:$Q$1000,MATCH($C1121,Asset_Register!$A$5:$A$1000,0)),"Not in register"))</f>
        <v/>
      </c>
      <c r="H1121" s="19"/>
      <c r="I1121" s="19"/>
      <c r="J1121" s="6"/>
      <c r="K1121" s="19"/>
      <c r="L1121" s="19"/>
      <c r="M1121" s="19"/>
      <c r="N1121" s="19"/>
      <c r="O1121" s="19"/>
      <c r="P1121" s="19"/>
      <c r="Q1121" s="22" t="str">
        <f aca="false">IF($C1121="","",IF($P1121&lt;&gt;"",$P1121,IF(AND(ISNUMBER($K1121),ISNUMBER($M1121),ISNUMBER($N1121)),IF($O1121="Lower is worse",IF($K1121&lt;=$N1121,"Danger",IF($K1121&lt;=$M1121,"Alert","OK")),IF($K1121&gt;=$N1121,"Danger",IF($K1121&gt;=$M1121,"Alert","OK"))),"Not set")))</f>
        <v/>
      </c>
      <c r="R1121" s="22" t="str">
        <f aca="false">IF(OR($Q1121="",$Q1121="Not set"),"",MATCH($Q1121,Lists!$F$2:$F$4,0)-1)</f>
        <v/>
      </c>
      <c r="S1121" s="6"/>
      <c r="T1121" s="6"/>
      <c r="U1121" s="22" t="str">
        <f aca="false">IF(OR($Q1121="",$Q1121="OK",$Q1121="Not set",NOT(ISNUMBER($G1121))),"",ROUND($G1121*IF($Q1121="Danger",Lists!$M$15,Lists!$M$16),0))</f>
        <v/>
      </c>
      <c r="V1121" s="22" t="str">
        <f aca="false">IF($U1121="","",IF(OR($Q1121="Danger",$U1121&gt;=Lists!$M$10),"P1",IF($U1121&gt;=Lists!$M$11,"P2","P3")))</f>
        <v/>
      </c>
      <c r="W1121" s="24" t="str">
        <f aca="false">IF(OR($V1121="",$B1121=""),"",$B1121+INDEX(Lists!$N$10:$N$12,MATCH($V1121,Lists!$L$10:$L$12,0)))</f>
        <v/>
      </c>
      <c r="X1121" s="19"/>
      <c r="Y1121" s="19"/>
      <c r="Z1121" s="19"/>
      <c r="AA1121" s="21"/>
      <c r="AB1121" s="19"/>
      <c r="AC1121" s="22" t="str">
        <f aca="true">IF(OR($U1121="",$B1121=""),"",IF($AA1121&lt;&gt;"",$AA1121-$B1121,TODAY()-$B1121))</f>
        <v/>
      </c>
      <c r="AD1121" s="22" t="str">
        <f aca="true">IF($W1121="","",IF($Y1121="Closed",IF($AA1121="","Closed",IF($AA1121&lt;=$W1121,"Closed on time","Closed late")),IF(TODAY()&gt;$W1121,"Overdue","Within time")))</f>
        <v/>
      </c>
      <c r="AE1121" s="6"/>
      <c r="AF1121" s="19"/>
      <c r="AG1121" s="19"/>
      <c r="AH1121" s="19"/>
      <c r="AI1121" s="19"/>
      <c r="AJ1121" s="19"/>
    </row>
    <row r="1122" customFormat="false" ht="15" hidden="false" customHeight="false" outlineLevel="0" collapsed="false">
      <c r="A1122" s="22" t="str">
        <f aca="false">IF($C1122="","","R"&amp;TEXT(ROW()-4,"00000"))</f>
        <v/>
      </c>
      <c r="B1122" s="21"/>
      <c r="C1122" s="19"/>
      <c r="D1122" s="22" t="str">
        <f aca="false">IF($C1122="","",IFERROR(INDEX(Asset_Register!$C$5:$C$1000,MATCH($C1122,Asset_Register!$A$5:$A$1000,0)),"Not in register"))</f>
        <v/>
      </c>
      <c r="E1122" s="22" t="str">
        <f aca="false">IF($C1122="","",IFERROR(INDEX(Asset_Register!$D$5:$D$1000,MATCH($C1122,Asset_Register!$A$5:$A$1000,0)),"Not in register"))</f>
        <v/>
      </c>
      <c r="F1122" s="22" t="str">
        <f aca="false">IF($C1122="","",IFERROR(INDEX(Asset_Register!$R$5:$R$1000,MATCH($C1122,Asset_Register!$A$5:$A$1000,0)),"Not in register"))</f>
        <v/>
      </c>
      <c r="G1122" s="22" t="str">
        <f aca="false">IF($C1122="","",IFERROR(INDEX(Asset_Register!$Q$5:$Q$1000,MATCH($C1122,Asset_Register!$A$5:$A$1000,0)),"Not in register"))</f>
        <v/>
      </c>
      <c r="H1122" s="19"/>
      <c r="I1122" s="19"/>
      <c r="J1122" s="6"/>
      <c r="K1122" s="19"/>
      <c r="L1122" s="19"/>
      <c r="M1122" s="19"/>
      <c r="N1122" s="19"/>
      <c r="O1122" s="19"/>
      <c r="P1122" s="19"/>
      <c r="Q1122" s="22" t="str">
        <f aca="false">IF($C1122="","",IF($P1122&lt;&gt;"",$P1122,IF(AND(ISNUMBER($K1122),ISNUMBER($M1122),ISNUMBER($N1122)),IF($O1122="Lower is worse",IF($K1122&lt;=$N1122,"Danger",IF($K1122&lt;=$M1122,"Alert","OK")),IF($K1122&gt;=$N1122,"Danger",IF($K1122&gt;=$M1122,"Alert","OK"))),"Not set")))</f>
        <v/>
      </c>
      <c r="R1122" s="22" t="str">
        <f aca="false">IF(OR($Q1122="",$Q1122="Not set"),"",MATCH($Q1122,Lists!$F$2:$F$4,0)-1)</f>
        <v/>
      </c>
      <c r="S1122" s="6"/>
      <c r="T1122" s="6"/>
      <c r="U1122" s="22" t="str">
        <f aca="false">IF(OR($Q1122="",$Q1122="OK",$Q1122="Not set",NOT(ISNUMBER($G1122))),"",ROUND($G1122*IF($Q1122="Danger",Lists!$M$15,Lists!$M$16),0))</f>
        <v/>
      </c>
      <c r="V1122" s="22" t="str">
        <f aca="false">IF($U1122="","",IF(OR($Q1122="Danger",$U1122&gt;=Lists!$M$10),"P1",IF($U1122&gt;=Lists!$M$11,"P2","P3")))</f>
        <v/>
      </c>
      <c r="W1122" s="24" t="str">
        <f aca="false">IF(OR($V1122="",$B1122=""),"",$B1122+INDEX(Lists!$N$10:$N$12,MATCH($V1122,Lists!$L$10:$L$12,0)))</f>
        <v/>
      </c>
      <c r="X1122" s="19"/>
      <c r="Y1122" s="19"/>
      <c r="Z1122" s="19"/>
      <c r="AA1122" s="21"/>
      <c r="AB1122" s="19"/>
      <c r="AC1122" s="22" t="str">
        <f aca="true">IF(OR($U1122="",$B1122=""),"",IF($AA1122&lt;&gt;"",$AA1122-$B1122,TODAY()-$B1122))</f>
        <v/>
      </c>
      <c r="AD1122" s="22" t="str">
        <f aca="true">IF($W1122="","",IF($Y1122="Closed",IF($AA1122="","Closed",IF($AA1122&lt;=$W1122,"Closed on time","Closed late")),IF(TODAY()&gt;$W1122,"Overdue","Within time")))</f>
        <v/>
      </c>
      <c r="AE1122" s="6"/>
      <c r="AF1122" s="19"/>
      <c r="AG1122" s="19"/>
      <c r="AH1122" s="19"/>
      <c r="AI1122" s="19"/>
      <c r="AJ1122" s="19"/>
    </row>
    <row r="1123" customFormat="false" ht="15" hidden="false" customHeight="false" outlineLevel="0" collapsed="false">
      <c r="A1123" s="22" t="str">
        <f aca="false">IF($C1123="","","R"&amp;TEXT(ROW()-4,"00000"))</f>
        <v/>
      </c>
      <c r="B1123" s="21"/>
      <c r="C1123" s="19"/>
      <c r="D1123" s="22" t="str">
        <f aca="false">IF($C1123="","",IFERROR(INDEX(Asset_Register!$C$5:$C$1000,MATCH($C1123,Asset_Register!$A$5:$A$1000,0)),"Not in register"))</f>
        <v/>
      </c>
      <c r="E1123" s="22" t="str">
        <f aca="false">IF($C1123="","",IFERROR(INDEX(Asset_Register!$D$5:$D$1000,MATCH($C1123,Asset_Register!$A$5:$A$1000,0)),"Not in register"))</f>
        <v/>
      </c>
      <c r="F1123" s="22" t="str">
        <f aca="false">IF($C1123="","",IFERROR(INDEX(Asset_Register!$R$5:$R$1000,MATCH($C1123,Asset_Register!$A$5:$A$1000,0)),"Not in register"))</f>
        <v/>
      </c>
      <c r="G1123" s="22" t="str">
        <f aca="false">IF($C1123="","",IFERROR(INDEX(Asset_Register!$Q$5:$Q$1000,MATCH($C1123,Asset_Register!$A$5:$A$1000,0)),"Not in register"))</f>
        <v/>
      </c>
      <c r="H1123" s="19"/>
      <c r="I1123" s="19"/>
      <c r="J1123" s="6"/>
      <c r="K1123" s="19"/>
      <c r="L1123" s="19"/>
      <c r="M1123" s="19"/>
      <c r="N1123" s="19"/>
      <c r="O1123" s="19"/>
      <c r="P1123" s="19"/>
      <c r="Q1123" s="22" t="str">
        <f aca="false">IF($C1123="","",IF($P1123&lt;&gt;"",$P1123,IF(AND(ISNUMBER($K1123),ISNUMBER($M1123),ISNUMBER($N1123)),IF($O1123="Lower is worse",IF($K1123&lt;=$N1123,"Danger",IF($K1123&lt;=$M1123,"Alert","OK")),IF($K1123&gt;=$N1123,"Danger",IF($K1123&gt;=$M1123,"Alert","OK"))),"Not set")))</f>
        <v/>
      </c>
      <c r="R1123" s="22" t="str">
        <f aca="false">IF(OR($Q1123="",$Q1123="Not set"),"",MATCH($Q1123,Lists!$F$2:$F$4,0)-1)</f>
        <v/>
      </c>
      <c r="S1123" s="6"/>
      <c r="T1123" s="6"/>
      <c r="U1123" s="22" t="str">
        <f aca="false">IF(OR($Q1123="",$Q1123="OK",$Q1123="Not set",NOT(ISNUMBER($G1123))),"",ROUND($G1123*IF($Q1123="Danger",Lists!$M$15,Lists!$M$16),0))</f>
        <v/>
      </c>
      <c r="V1123" s="22" t="str">
        <f aca="false">IF($U1123="","",IF(OR($Q1123="Danger",$U1123&gt;=Lists!$M$10),"P1",IF($U1123&gt;=Lists!$M$11,"P2","P3")))</f>
        <v/>
      </c>
      <c r="W1123" s="24" t="str">
        <f aca="false">IF(OR($V1123="",$B1123=""),"",$B1123+INDEX(Lists!$N$10:$N$12,MATCH($V1123,Lists!$L$10:$L$12,0)))</f>
        <v/>
      </c>
      <c r="X1123" s="19"/>
      <c r="Y1123" s="19"/>
      <c r="Z1123" s="19"/>
      <c r="AA1123" s="21"/>
      <c r="AB1123" s="19"/>
      <c r="AC1123" s="22" t="str">
        <f aca="true">IF(OR($U1123="",$B1123=""),"",IF($AA1123&lt;&gt;"",$AA1123-$B1123,TODAY()-$B1123))</f>
        <v/>
      </c>
      <c r="AD1123" s="22" t="str">
        <f aca="true">IF($W1123="","",IF($Y1123="Closed",IF($AA1123="","Closed",IF($AA1123&lt;=$W1123,"Closed on time","Closed late")),IF(TODAY()&gt;$W1123,"Overdue","Within time")))</f>
        <v/>
      </c>
      <c r="AE1123" s="6"/>
      <c r="AF1123" s="19"/>
      <c r="AG1123" s="19"/>
      <c r="AH1123" s="19"/>
      <c r="AI1123" s="19"/>
      <c r="AJ1123" s="19"/>
    </row>
    <row r="1124" customFormat="false" ht="15" hidden="false" customHeight="false" outlineLevel="0" collapsed="false">
      <c r="A1124" s="22" t="str">
        <f aca="false">IF($C1124="","","R"&amp;TEXT(ROW()-4,"00000"))</f>
        <v/>
      </c>
      <c r="B1124" s="21"/>
      <c r="C1124" s="19"/>
      <c r="D1124" s="22" t="str">
        <f aca="false">IF($C1124="","",IFERROR(INDEX(Asset_Register!$C$5:$C$1000,MATCH($C1124,Asset_Register!$A$5:$A$1000,0)),"Not in register"))</f>
        <v/>
      </c>
      <c r="E1124" s="22" t="str">
        <f aca="false">IF($C1124="","",IFERROR(INDEX(Asset_Register!$D$5:$D$1000,MATCH($C1124,Asset_Register!$A$5:$A$1000,0)),"Not in register"))</f>
        <v/>
      </c>
      <c r="F1124" s="22" t="str">
        <f aca="false">IF($C1124="","",IFERROR(INDEX(Asset_Register!$R$5:$R$1000,MATCH($C1124,Asset_Register!$A$5:$A$1000,0)),"Not in register"))</f>
        <v/>
      </c>
      <c r="G1124" s="22" t="str">
        <f aca="false">IF($C1124="","",IFERROR(INDEX(Asset_Register!$Q$5:$Q$1000,MATCH($C1124,Asset_Register!$A$5:$A$1000,0)),"Not in register"))</f>
        <v/>
      </c>
      <c r="H1124" s="19"/>
      <c r="I1124" s="19"/>
      <c r="J1124" s="6"/>
      <c r="K1124" s="19"/>
      <c r="L1124" s="19"/>
      <c r="M1124" s="19"/>
      <c r="N1124" s="19"/>
      <c r="O1124" s="19"/>
      <c r="P1124" s="19"/>
      <c r="Q1124" s="22" t="str">
        <f aca="false">IF($C1124="","",IF($P1124&lt;&gt;"",$P1124,IF(AND(ISNUMBER($K1124),ISNUMBER($M1124),ISNUMBER($N1124)),IF($O1124="Lower is worse",IF($K1124&lt;=$N1124,"Danger",IF($K1124&lt;=$M1124,"Alert","OK")),IF($K1124&gt;=$N1124,"Danger",IF($K1124&gt;=$M1124,"Alert","OK"))),"Not set")))</f>
        <v/>
      </c>
      <c r="R1124" s="22" t="str">
        <f aca="false">IF(OR($Q1124="",$Q1124="Not set"),"",MATCH($Q1124,Lists!$F$2:$F$4,0)-1)</f>
        <v/>
      </c>
      <c r="S1124" s="6"/>
      <c r="T1124" s="6"/>
      <c r="U1124" s="22" t="str">
        <f aca="false">IF(OR($Q1124="",$Q1124="OK",$Q1124="Not set",NOT(ISNUMBER($G1124))),"",ROUND($G1124*IF($Q1124="Danger",Lists!$M$15,Lists!$M$16),0))</f>
        <v/>
      </c>
      <c r="V1124" s="22" t="str">
        <f aca="false">IF($U1124="","",IF(OR($Q1124="Danger",$U1124&gt;=Lists!$M$10),"P1",IF($U1124&gt;=Lists!$M$11,"P2","P3")))</f>
        <v/>
      </c>
      <c r="W1124" s="24" t="str">
        <f aca="false">IF(OR($V1124="",$B1124=""),"",$B1124+INDEX(Lists!$N$10:$N$12,MATCH($V1124,Lists!$L$10:$L$12,0)))</f>
        <v/>
      </c>
      <c r="X1124" s="19"/>
      <c r="Y1124" s="19"/>
      <c r="Z1124" s="19"/>
      <c r="AA1124" s="21"/>
      <c r="AB1124" s="19"/>
      <c r="AC1124" s="22" t="str">
        <f aca="true">IF(OR($U1124="",$B1124=""),"",IF($AA1124&lt;&gt;"",$AA1124-$B1124,TODAY()-$B1124))</f>
        <v/>
      </c>
      <c r="AD1124" s="22" t="str">
        <f aca="true">IF($W1124="","",IF($Y1124="Closed",IF($AA1124="","Closed",IF($AA1124&lt;=$W1124,"Closed on time","Closed late")),IF(TODAY()&gt;$W1124,"Overdue","Within time")))</f>
        <v/>
      </c>
      <c r="AE1124" s="6"/>
      <c r="AF1124" s="19"/>
      <c r="AG1124" s="19"/>
      <c r="AH1124" s="19"/>
      <c r="AI1124" s="19"/>
      <c r="AJ1124" s="19"/>
    </row>
    <row r="1125" customFormat="false" ht="15" hidden="false" customHeight="false" outlineLevel="0" collapsed="false">
      <c r="A1125" s="22" t="str">
        <f aca="false">IF($C1125="","","R"&amp;TEXT(ROW()-4,"00000"))</f>
        <v/>
      </c>
      <c r="B1125" s="21"/>
      <c r="C1125" s="19"/>
      <c r="D1125" s="22" t="str">
        <f aca="false">IF($C1125="","",IFERROR(INDEX(Asset_Register!$C$5:$C$1000,MATCH($C1125,Asset_Register!$A$5:$A$1000,0)),"Not in register"))</f>
        <v/>
      </c>
      <c r="E1125" s="22" t="str">
        <f aca="false">IF($C1125="","",IFERROR(INDEX(Asset_Register!$D$5:$D$1000,MATCH($C1125,Asset_Register!$A$5:$A$1000,0)),"Not in register"))</f>
        <v/>
      </c>
      <c r="F1125" s="22" t="str">
        <f aca="false">IF($C1125="","",IFERROR(INDEX(Asset_Register!$R$5:$R$1000,MATCH($C1125,Asset_Register!$A$5:$A$1000,0)),"Not in register"))</f>
        <v/>
      </c>
      <c r="G1125" s="22" t="str">
        <f aca="false">IF($C1125="","",IFERROR(INDEX(Asset_Register!$Q$5:$Q$1000,MATCH($C1125,Asset_Register!$A$5:$A$1000,0)),"Not in register"))</f>
        <v/>
      </c>
      <c r="H1125" s="19"/>
      <c r="I1125" s="19"/>
      <c r="J1125" s="6"/>
      <c r="K1125" s="19"/>
      <c r="L1125" s="19"/>
      <c r="M1125" s="19"/>
      <c r="N1125" s="19"/>
      <c r="O1125" s="19"/>
      <c r="P1125" s="19"/>
      <c r="Q1125" s="22" t="str">
        <f aca="false">IF($C1125="","",IF($P1125&lt;&gt;"",$P1125,IF(AND(ISNUMBER($K1125),ISNUMBER($M1125),ISNUMBER($N1125)),IF($O1125="Lower is worse",IF($K1125&lt;=$N1125,"Danger",IF($K1125&lt;=$M1125,"Alert","OK")),IF($K1125&gt;=$N1125,"Danger",IF($K1125&gt;=$M1125,"Alert","OK"))),"Not set")))</f>
        <v/>
      </c>
      <c r="R1125" s="22" t="str">
        <f aca="false">IF(OR($Q1125="",$Q1125="Not set"),"",MATCH($Q1125,Lists!$F$2:$F$4,0)-1)</f>
        <v/>
      </c>
      <c r="S1125" s="6"/>
      <c r="T1125" s="6"/>
      <c r="U1125" s="22" t="str">
        <f aca="false">IF(OR($Q1125="",$Q1125="OK",$Q1125="Not set",NOT(ISNUMBER($G1125))),"",ROUND($G1125*IF($Q1125="Danger",Lists!$M$15,Lists!$M$16),0))</f>
        <v/>
      </c>
      <c r="V1125" s="22" t="str">
        <f aca="false">IF($U1125="","",IF(OR($Q1125="Danger",$U1125&gt;=Lists!$M$10),"P1",IF($U1125&gt;=Lists!$M$11,"P2","P3")))</f>
        <v/>
      </c>
      <c r="W1125" s="24" t="str">
        <f aca="false">IF(OR($V1125="",$B1125=""),"",$B1125+INDEX(Lists!$N$10:$N$12,MATCH($V1125,Lists!$L$10:$L$12,0)))</f>
        <v/>
      </c>
      <c r="X1125" s="19"/>
      <c r="Y1125" s="19"/>
      <c r="Z1125" s="19"/>
      <c r="AA1125" s="21"/>
      <c r="AB1125" s="19"/>
      <c r="AC1125" s="22" t="str">
        <f aca="true">IF(OR($U1125="",$B1125=""),"",IF($AA1125&lt;&gt;"",$AA1125-$B1125,TODAY()-$B1125))</f>
        <v/>
      </c>
      <c r="AD1125" s="22" t="str">
        <f aca="true">IF($W1125="","",IF($Y1125="Closed",IF($AA1125="","Closed",IF($AA1125&lt;=$W1125,"Closed on time","Closed late")),IF(TODAY()&gt;$W1125,"Overdue","Within time")))</f>
        <v/>
      </c>
      <c r="AE1125" s="6"/>
      <c r="AF1125" s="19"/>
      <c r="AG1125" s="19"/>
      <c r="AH1125" s="19"/>
      <c r="AI1125" s="19"/>
      <c r="AJ1125" s="19"/>
    </row>
    <row r="1126" customFormat="false" ht="15" hidden="false" customHeight="false" outlineLevel="0" collapsed="false">
      <c r="A1126" s="22" t="str">
        <f aca="false">IF($C1126="","","R"&amp;TEXT(ROW()-4,"00000"))</f>
        <v/>
      </c>
      <c r="B1126" s="21"/>
      <c r="C1126" s="19"/>
      <c r="D1126" s="22" t="str">
        <f aca="false">IF($C1126="","",IFERROR(INDEX(Asset_Register!$C$5:$C$1000,MATCH($C1126,Asset_Register!$A$5:$A$1000,0)),"Not in register"))</f>
        <v/>
      </c>
      <c r="E1126" s="22" t="str">
        <f aca="false">IF($C1126="","",IFERROR(INDEX(Asset_Register!$D$5:$D$1000,MATCH($C1126,Asset_Register!$A$5:$A$1000,0)),"Not in register"))</f>
        <v/>
      </c>
      <c r="F1126" s="22" t="str">
        <f aca="false">IF($C1126="","",IFERROR(INDEX(Asset_Register!$R$5:$R$1000,MATCH($C1126,Asset_Register!$A$5:$A$1000,0)),"Not in register"))</f>
        <v/>
      </c>
      <c r="G1126" s="22" t="str">
        <f aca="false">IF($C1126="","",IFERROR(INDEX(Asset_Register!$Q$5:$Q$1000,MATCH($C1126,Asset_Register!$A$5:$A$1000,0)),"Not in register"))</f>
        <v/>
      </c>
      <c r="H1126" s="19"/>
      <c r="I1126" s="19"/>
      <c r="J1126" s="6"/>
      <c r="K1126" s="19"/>
      <c r="L1126" s="19"/>
      <c r="M1126" s="19"/>
      <c r="N1126" s="19"/>
      <c r="O1126" s="19"/>
      <c r="P1126" s="19"/>
      <c r="Q1126" s="22" t="str">
        <f aca="false">IF($C1126="","",IF($P1126&lt;&gt;"",$P1126,IF(AND(ISNUMBER($K1126),ISNUMBER($M1126),ISNUMBER($N1126)),IF($O1126="Lower is worse",IF($K1126&lt;=$N1126,"Danger",IF($K1126&lt;=$M1126,"Alert","OK")),IF($K1126&gt;=$N1126,"Danger",IF($K1126&gt;=$M1126,"Alert","OK"))),"Not set")))</f>
        <v/>
      </c>
      <c r="R1126" s="22" t="str">
        <f aca="false">IF(OR($Q1126="",$Q1126="Not set"),"",MATCH($Q1126,Lists!$F$2:$F$4,0)-1)</f>
        <v/>
      </c>
      <c r="S1126" s="6"/>
      <c r="T1126" s="6"/>
      <c r="U1126" s="22" t="str">
        <f aca="false">IF(OR($Q1126="",$Q1126="OK",$Q1126="Not set",NOT(ISNUMBER($G1126))),"",ROUND($G1126*IF($Q1126="Danger",Lists!$M$15,Lists!$M$16),0))</f>
        <v/>
      </c>
      <c r="V1126" s="22" t="str">
        <f aca="false">IF($U1126="","",IF(OR($Q1126="Danger",$U1126&gt;=Lists!$M$10),"P1",IF($U1126&gt;=Lists!$M$11,"P2","P3")))</f>
        <v/>
      </c>
      <c r="W1126" s="24" t="str">
        <f aca="false">IF(OR($V1126="",$B1126=""),"",$B1126+INDEX(Lists!$N$10:$N$12,MATCH($V1126,Lists!$L$10:$L$12,0)))</f>
        <v/>
      </c>
      <c r="X1126" s="19"/>
      <c r="Y1126" s="19"/>
      <c r="Z1126" s="19"/>
      <c r="AA1126" s="21"/>
      <c r="AB1126" s="19"/>
      <c r="AC1126" s="22" t="str">
        <f aca="true">IF(OR($U1126="",$B1126=""),"",IF($AA1126&lt;&gt;"",$AA1126-$B1126,TODAY()-$B1126))</f>
        <v/>
      </c>
      <c r="AD1126" s="22" t="str">
        <f aca="true">IF($W1126="","",IF($Y1126="Closed",IF($AA1126="","Closed",IF($AA1126&lt;=$W1126,"Closed on time","Closed late")),IF(TODAY()&gt;$W1126,"Overdue","Within time")))</f>
        <v/>
      </c>
      <c r="AE1126" s="6"/>
      <c r="AF1126" s="19"/>
      <c r="AG1126" s="19"/>
      <c r="AH1126" s="19"/>
      <c r="AI1126" s="19"/>
      <c r="AJ1126" s="19"/>
    </row>
    <row r="1127" customFormat="false" ht="15" hidden="false" customHeight="false" outlineLevel="0" collapsed="false">
      <c r="A1127" s="22" t="str">
        <f aca="false">IF($C1127="","","R"&amp;TEXT(ROW()-4,"00000"))</f>
        <v/>
      </c>
      <c r="B1127" s="21"/>
      <c r="C1127" s="19"/>
      <c r="D1127" s="22" t="str">
        <f aca="false">IF($C1127="","",IFERROR(INDEX(Asset_Register!$C$5:$C$1000,MATCH($C1127,Asset_Register!$A$5:$A$1000,0)),"Not in register"))</f>
        <v/>
      </c>
      <c r="E1127" s="22" t="str">
        <f aca="false">IF($C1127="","",IFERROR(INDEX(Asset_Register!$D$5:$D$1000,MATCH($C1127,Asset_Register!$A$5:$A$1000,0)),"Not in register"))</f>
        <v/>
      </c>
      <c r="F1127" s="22" t="str">
        <f aca="false">IF($C1127="","",IFERROR(INDEX(Asset_Register!$R$5:$R$1000,MATCH($C1127,Asset_Register!$A$5:$A$1000,0)),"Not in register"))</f>
        <v/>
      </c>
      <c r="G1127" s="22" t="str">
        <f aca="false">IF($C1127="","",IFERROR(INDEX(Asset_Register!$Q$5:$Q$1000,MATCH($C1127,Asset_Register!$A$5:$A$1000,0)),"Not in register"))</f>
        <v/>
      </c>
      <c r="H1127" s="19"/>
      <c r="I1127" s="19"/>
      <c r="J1127" s="6"/>
      <c r="K1127" s="19"/>
      <c r="L1127" s="19"/>
      <c r="M1127" s="19"/>
      <c r="N1127" s="19"/>
      <c r="O1127" s="19"/>
      <c r="P1127" s="19"/>
      <c r="Q1127" s="22" t="str">
        <f aca="false">IF($C1127="","",IF($P1127&lt;&gt;"",$P1127,IF(AND(ISNUMBER($K1127),ISNUMBER($M1127),ISNUMBER($N1127)),IF($O1127="Lower is worse",IF($K1127&lt;=$N1127,"Danger",IF($K1127&lt;=$M1127,"Alert","OK")),IF($K1127&gt;=$N1127,"Danger",IF($K1127&gt;=$M1127,"Alert","OK"))),"Not set")))</f>
        <v/>
      </c>
      <c r="R1127" s="22" t="str">
        <f aca="false">IF(OR($Q1127="",$Q1127="Not set"),"",MATCH($Q1127,Lists!$F$2:$F$4,0)-1)</f>
        <v/>
      </c>
      <c r="S1127" s="6"/>
      <c r="T1127" s="6"/>
      <c r="U1127" s="22" t="str">
        <f aca="false">IF(OR($Q1127="",$Q1127="OK",$Q1127="Not set",NOT(ISNUMBER($G1127))),"",ROUND($G1127*IF($Q1127="Danger",Lists!$M$15,Lists!$M$16),0))</f>
        <v/>
      </c>
      <c r="V1127" s="22" t="str">
        <f aca="false">IF($U1127="","",IF(OR($Q1127="Danger",$U1127&gt;=Lists!$M$10),"P1",IF($U1127&gt;=Lists!$M$11,"P2","P3")))</f>
        <v/>
      </c>
      <c r="W1127" s="24" t="str">
        <f aca="false">IF(OR($V1127="",$B1127=""),"",$B1127+INDEX(Lists!$N$10:$N$12,MATCH($V1127,Lists!$L$10:$L$12,0)))</f>
        <v/>
      </c>
      <c r="X1127" s="19"/>
      <c r="Y1127" s="19"/>
      <c r="Z1127" s="19"/>
      <c r="AA1127" s="21"/>
      <c r="AB1127" s="19"/>
      <c r="AC1127" s="22" t="str">
        <f aca="true">IF(OR($U1127="",$B1127=""),"",IF($AA1127&lt;&gt;"",$AA1127-$B1127,TODAY()-$B1127))</f>
        <v/>
      </c>
      <c r="AD1127" s="22" t="str">
        <f aca="true">IF($W1127="","",IF($Y1127="Closed",IF($AA1127="","Closed",IF($AA1127&lt;=$W1127,"Closed on time","Closed late")),IF(TODAY()&gt;$W1127,"Overdue","Within time")))</f>
        <v/>
      </c>
      <c r="AE1127" s="6"/>
      <c r="AF1127" s="19"/>
      <c r="AG1127" s="19"/>
      <c r="AH1127" s="19"/>
      <c r="AI1127" s="19"/>
      <c r="AJ1127" s="19"/>
    </row>
    <row r="1128" customFormat="false" ht="15" hidden="false" customHeight="false" outlineLevel="0" collapsed="false">
      <c r="A1128" s="22" t="str">
        <f aca="false">IF($C1128="","","R"&amp;TEXT(ROW()-4,"00000"))</f>
        <v/>
      </c>
      <c r="B1128" s="21"/>
      <c r="C1128" s="19"/>
      <c r="D1128" s="22" t="str">
        <f aca="false">IF($C1128="","",IFERROR(INDEX(Asset_Register!$C$5:$C$1000,MATCH($C1128,Asset_Register!$A$5:$A$1000,0)),"Not in register"))</f>
        <v/>
      </c>
      <c r="E1128" s="22" t="str">
        <f aca="false">IF($C1128="","",IFERROR(INDEX(Asset_Register!$D$5:$D$1000,MATCH($C1128,Asset_Register!$A$5:$A$1000,0)),"Not in register"))</f>
        <v/>
      </c>
      <c r="F1128" s="22" t="str">
        <f aca="false">IF($C1128="","",IFERROR(INDEX(Asset_Register!$R$5:$R$1000,MATCH($C1128,Asset_Register!$A$5:$A$1000,0)),"Not in register"))</f>
        <v/>
      </c>
      <c r="G1128" s="22" t="str">
        <f aca="false">IF($C1128="","",IFERROR(INDEX(Asset_Register!$Q$5:$Q$1000,MATCH($C1128,Asset_Register!$A$5:$A$1000,0)),"Not in register"))</f>
        <v/>
      </c>
      <c r="H1128" s="19"/>
      <c r="I1128" s="19"/>
      <c r="J1128" s="6"/>
      <c r="K1128" s="19"/>
      <c r="L1128" s="19"/>
      <c r="M1128" s="19"/>
      <c r="N1128" s="19"/>
      <c r="O1128" s="19"/>
      <c r="P1128" s="19"/>
      <c r="Q1128" s="22" t="str">
        <f aca="false">IF($C1128="","",IF($P1128&lt;&gt;"",$P1128,IF(AND(ISNUMBER($K1128),ISNUMBER($M1128),ISNUMBER($N1128)),IF($O1128="Lower is worse",IF($K1128&lt;=$N1128,"Danger",IF($K1128&lt;=$M1128,"Alert","OK")),IF($K1128&gt;=$N1128,"Danger",IF($K1128&gt;=$M1128,"Alert","OK"))),"Not set")))</f>
        <v/>
      </c>
      <c r="R1128" s="22" t="str">
        <f aca="false">IF(OR($Q1128="",$Q1128="Not set"),"",MATCH($Q1128,Lists!$F$2:$F$4,0)-1)</f>
        <v/>
      </c>
      <c r="S1128" s="6"/>
      <c r="T1128" s="6"/>
      <c r="U1128" s="22" t="str">
        <f aca="false">IF(OR($Q1128="",$Q1128="OK",$Q1128="Not set",NOT(ISNUMBER($G1128))),"",ROUND($G1128*IF($Q1128="Danger",Lists!$M$15,Lists!$M$16),0))</f>
        <v/>
      </c>
      <c r="V1128" s="22" t="str">
        <f aca="false">IF($U1128="","",IF(OR($Q1128="Danger",$U1128&gt;=Lists!$M$10),"P1",IF($U1128&gt;=Lists!$M$11,"P2","P3")))</f>
        <v/>
      </c>
      <c r="W1128" s="24" t="str">
        <f aca="false">IF(OR($V1128="",$B1128=""),"",$B1128+INDEX(Lists!$N$10:$N$12,MATCH($V1128,Lists!$L$10:$L$12,0)))</f>
        <v/>
      </c>
      <c r="X1128" s="19"/>
      <c r="Y1128" s="19"/>
      <c r="Z1128" s="19"/>
      <c r="AA1128" s="21"/>
      <c r="AB1128" s="19"/>
      <c r="AC1128" s="22" t="str">
        <f aca="true">IF(OR($U1128="",$B1128=""),"",IF($AA1128&lt;&gt;"",$AA1128-$B1128,TODAY()-$B1128))</f>
        <v/>
      </c>
      <c r="AD1128" s="22" t="str">
        <f aca="true">IF($W1128="","",IF($Y1128="Closed",IF($AA1128="","Closed",IF($AA1128&lt;=$W1128,"Closed on time","Closed late")),IF(TODAY()&gt;$W1128,"Overdue","Within time")))</f>
        <v/>
      </c>
      <c r="AE1128" s="6"/>
      <c r="AF1128" s="19"/>
      <c r="AG1128" s="19"/>
      <c r="AH1128" s="19"/>
      <c r="AI1128" s="19"/>
      <c r="AJ1128" s="19"/>
    </row>
    <row r="1129" customFormat="false" ht="15" hidden="false" customHeight="false" outlineLevel="0" collapsed="false">
      <c r="A1129" s="22" t="str">
        <f aca="false">IF($C1129="","","R"&amp;TEXT(ROW()-4,"00000"))</f>
        <v/>
      </c>
      <c r="B1129" s="21"/>
      <c r="C1129" s="19"/>
      <c r="D1129" s="22" t="str">
        <f aca="false">IF($C1129="","",IFERROR(INDEX(Asset_Register!$C$5:$C$1000,MATCH($C1129,Asset_Register!$A$5:$A$1000,0)),"Not in register"))</f>
        <v/>
      </c>
      <c r="E1129" s="22" t="str">
        <f aca="false">IF($C1129="","",IFERROR(INDEX(Asset_Register!$D$5:$D$1000,MATCH($C1129,Asset_Register!$A$5:$A$1000,0)),"Not in register"))</f>
        <v/>
      </c>
      <c r="F1129" s="22" t="str">
        <f aca="false">IF($C1129="","",IFERROR(INDEX(Asset_Register!$R$5:$R$1000,MATCH($C1129,Asset_Register!$A$5:$A$1000,0)),"Not in register"))</f>
        <v/>
      </c>
      <c r="G1129" s="22" t="str">
        <f aca="false">IF($C1129="","",IFERROR(INDEX(Asset_Register!$Q$5:$Q$1000,MATCH($C1129,Asset_Register!$A$5:$A$1000,0)),"Not in register"))</f>
        <v/>
      </c>
      <c r="H1129" s="19"/>
      <c r="I1129" s="19"/>
      <c r="J1129" s="6"/>
      <c r="K1129" s="19"/>
      <c r="L1129" s="19"/>
      <c r="M1129" s="19"/>
      <c r="N1129" s="19"/>
      <c r="O1129" s="19"/>
      <c r="P1129" s="19"/>
      <c r="Q1129" s="22" t="str">
        <f aca="false">IF($C1129="","",IF($P1129&lt;&gt;"",$P1129,IF(AND(ISNUMBER($K1129),ISNUMBER($M1129),ISNUMBER($N1129)),IF($O1129="Lower is worse",IF($K1129&lt;=$N1129,"Danger",IF($K1129&lt;=$M1129,"Alert","OK")),IF($K1129&gt;=$N1129,"Danger",IF($K1129&gt;=$M1129,"Alert","OK"))),"Not set")))</f>
        <v/>
      </c>
      <c r="R1129" s="22" t="str">
        <f aca="false">IF(OR($Q1129="",$Q1129="Not set"),"",MATCH($Q1129,Lists!$F$2:$F$4,0)-1)</f>
        <v/>
      </c>
      <c r="S1129" s="6"/>
      <c r="T1129" s="6"/>
      <c r="U1129" s="22" t="str">
        <f aca="false">IF(OR($Q1129="",$Q1129="OK",$Q1129="Not set",NOT(ISNUMBER($G1129))),"",ROUND($G1129*IF($Q1129="Danger",Lists!$M$15,Lists!$M$16),0))</f>
        <v/>
      </c>
      <c r="V1129" s="22" t="str">
        <f aca="false">IF($U1129="","",IF(OR($Q1129="Danger",$U1129&gt;=Lists!$M$10),"P1",IF($U1129&gt;=Lists!$M$11,"P2","P3")))</f>
        <v/>
      </c>
      <c r="W1129" s="24" t="str">
        <f aca="false">IF(OR($V1129="",$B1129=""),"",$B1129+INDEX(Lists!$N$10:$N$12,MATCH($V1129,Lists!$L$10:$L$12,0)))</f>
        <v/>
      </c>
      <c r="X1129" s="19"/>
      <c r="Y1129" s="19"/>
      <c r="Z1129" s="19"/>
      <c r="AA1129" s="21"/>
      <c r="AB1129" s="19"/>
      <c r="AC1129" s="22" t="str">
        <f aca="true">IF(OR($U1129="",$B1129=""),"",IF($AA1129&lt;&gt;"",$AA1129-$B1129,TODAY()-$B1129))</f>
        <v/>
      </c>
      <c r="AD1129" s="22" t="str">
        <f aca="true">IF($W1129="","",IF($Y1129="Closed",IF($AA1129="","Closed",IF($AA1129&lt;=$W1129,"Closed on time","Closed late")),IF(TODAY()&gt;$W1129,"Overdue","Within time")))</f>
        <v/>
      </c>
      <c r="AE1129" s="6"/>
      <c r="AF1129" s="19"/>
      <c r="AG1129" s="19"/>
      <c r="AH1129" s="19"/>
      <c r="AI1129" s="19"/>
      <c r="AJ1129" s="19"/>
    </row>
    <row r="1130" customFormat="false" ht="15" hidden="false" customHeight="false" outlineLevel="0" collapsed="false">
      <c r="A1130" s="22" t="str">
        <f aca="false">IF($C1130="","","R"&amp;TEXT(ROW()-4,"00000"))</f>
        <v/>
      </c>
      <c r="B1130" s="21"/>
      <c r="C1130" s="19"/>
      <c r="D1130" s="22" t="str">
        <f aca="false">IF($C1130="","",IFERROR(INDEX(Asset_Register!$C$5:$C$1000,MATCH($C1130,Asset_Register!$A$5:$A$1000,0)),"Not in register"))</f>
        <v/>
      </c>
      <c r="E1130" s="22" t="str">
        <f aca="false">IF($C1130="","",IFERROR(INDEX(Asset_Register!$D$5:$D$1000,MATCH($C1130,Asset_Register!$A$5:$A$1000,0)),"Not in register"))</f>
        <v/>
      </c>
      <c r="F1130" s="22" t="str">
        <f aca="false">IF($C1130="","",IFERROR(INDEX(Asset_Register!$R$5:$R$1000,MATCH($C1130,Asset_Register!$A$5:$A$1000,0)),"Not in register"))</f>
        <v/>
      </c>
      <c r="G1130" s="22" t="str">
        <f aca="false">IF($C1130="","",IFERROR(INDEX(Asset_Register!$Q$5:$Q$1000,MATCH($C1130,Asset_Register!$A$5:$A$1000,0)),"Not in register"))</f>
        <v/>
      </c>
      <c r="H1130" s="19"/>
      <c r="I1130" s="19"/>
      <c r="J1130" s="6"/>
      <c r="K1130" s="19"/>
      <c r="L1130" s="19"/>
      <c r="M1130" s="19"/>
      <c r="N1130" s="19"/>
      <c r="O1130" s="19"/>
      <c r="P1130" s="19"/>
      <c r="Q1130" s="22" t="str">
        <f aca="false">IF($C1130="","",IF($P1130&lt;&gt;"",$P1130,IF(AND(ISNUMBER($K1130),ISNUMBER($M1130),ISNUMBER($N1130)),IF($O1130="Lower is worse",IF($K1130&lt;=$N1130,"Danger",IF($K1130&lt;=$M1130,"Alert","OK")),IF($K1130&gt;=$N1130,"Danger",IF($K1130&gt;=$M1130,"Alert","OK"))),"Not set")))</f>
        <v/>
      </c>
      <c r="R1130" s="22" t="str">
        <f aca="false">IF(OR($Q1130="",$Q1130="Not set"),"",MATCH($Q1130,Lists!$F$2:$F$4,0)-1)</f>
        <v/>
      </c>
      <c r="S1130" s="6"/>
      <c r="T1130" s="6"/>
      <c r="U1130" s="22" t="str">
        <f aca="false">IF(OR($Q1130="",$Q1130="OK",$Q1130="Not set",NOT(ISNUMBER($G1130))),"",ROUND($G1130*IF($Q1130="Danger",Lists!$M$15,Lists!$M$16),0))</f>
        <v/>
      </c>
      <c r="V1130" s="22" t="str">
        <f aca="false">IF($U1130="","",IF(OR($Q1130="Danger",$U1130&gt;=Lists!$M$10),"P1",IF($U1130&gt;=Lists!$M$11,"P2","P3")))</f>
        <v/>
      </c>
      <c r="W1130" s="24" t="str">
        <f aca="false">IF(OR($V1130="",$B1130=""),"",$B1130+INDEX(Lists!$N$10:$N$12,MATCH($V1130,Lists!$L$10:$L$12,0)))</f>
        <v/>
      </c>
      <c r="X1130" s="19"/>
      <c r="Y1130" s="19"/>
      <c r="Z1130" s="19"/>
      <c r="AA1130" s="21"/>
      <c r="AB1130" s="19"/>
      <c r="AC1130" s="22" t="str">
        <f aca="true">IF(OR($U1130="",$B1130=""),"",IF($AA1130&lt;&gt;"",$AA1130-$B1130,TODAY()-$B1130))</f>
        <v/>
      </c>
      <c r="AD1130" s="22" t="str">
        <f aca="true">IF($W1130="","",IF($Y1130="Closed",IF($AA1130="","Closed",IF($AA1130&lt;=$W1130,"Closed on time","Closed late")),IF(TODAY()&gt;$W1130,"Overdue","Within time")))</f>
        <v/>
      </c>
      <c r="AE1130" s="6"/>
      <c r="AF1130" s="19"/>
      <c r="AG1130" s="19"/>
      <c r="AH1130" s="19"/>
      <c r="AI1130" s="19"/>
      <c r="AJ1130" s="19"/>
    </row>
    <row r="1131" customFormat="false" ht="15" hidden="false" customHeight="false" outlineLevel="0" collapsed="false">
      <c r="A1131" s="22" t="str">
        <f aca="false">IF($C1131="","","R"&amp;TEXT(ROW()-4,"00000"))</f>
        <v/>
      </c>
      <c r="B1131" s="21"/>
      <c r="C1131" s="19"/>
      <c r="D1131" s="22" t="str">
        <f aca="false">IF($C1131="","",IFERROR(INDEX(Asset_Register!$C$5:$C$1000,MATCH($C1131,Asset_Register!$A$5:$A$1000,0)),"Not in register"))</f>
        <v/>
      </c>
      <c r="E1131" s="22" t="str">
        <f aca="false">IF($C1131="","",IFERROR(INDEX(Asset_Register!$D$5:$D$1000,MATCH($C1131,Asset_Register!$A$5:$A$1000,0)),"Not in register"))</f>
        <v/>
      </c>
      <c r="F1131" s="22" t="str">
        <f aca="false">IF($C1131="","",IFERROR(INDEX(Asset_Register!$R$5:$R$1000,MATCH($C1131,Asset_Register!$A$5:$A$1000,0)),"Not in register"))</f>
        <v/>
      </c>
      <c r="G1131" s="22" t="str">
        <f aca="false">IF($C1131="","",IFERROR(INDEX(Asset_Register!$Q$5:$Q$1000,MATCH($C1131,Asset_Register!$A$5:$A$1000,0)),"Not in register"))</f>
        <v/>
      </c>
      <c r="H1131" s="19"/>
      <c r="I1131" s="19"/>
      <c r="J1131" s="6"/>
      <c r="K1131" s="19"/>
      <c r="L1131" s="19"/>
      <c r="M1131" s="19"/>
      <c r="N1131" s="19"/>
      <c r="O1131" s="19"/>
      <c r="P1131" s="19"/>
      <c r="Q1131" s="22" t="str">
        <f aca="false">IF($C1131="","",IF($P1131&lt;&gt;"",$P1131,IF(AND(ISNUMBER($K1131),ISNUMBER($M1131),ISNUMBER($N1131)),IF($O1131="Lower is worse",IF($K1131&lt;=$N1131,"Danger",IF($K1131&lt;=$M1131,"Alert","OK")),IF($K1131&gt;=$N1131,"Danger",IF($K1131&gt;=$M1131,"Alert","OK"))),"Not set")))</f>
        <v/>
      </c>
      <c r="R1131" s="22" t="str">
        <f aca="false">IF(OR($Q1131="",$Q1131="Not set"),"",MATCH($Q1131,Lists!$F$2:$F$4,0)-1)</f>
        <v/>
      </c>
      <c r="S1131" s="6"/>
      <c r="T1131" s="6"/>
      <c r="U1131" s="22" t="str">
        <f aca="false">IF(OR($Q1131="",$Q1131="OK",$Q1131="Not set",NOT(ISNUMBER($G1131))),"",ROUND($G1131*IF($Q1131="Danger",Lists!$M$15,Lists!$M$16),0))</f>
        <v/>
      </c>
      <c r="V1131" s="22" t="str">
        <f aca="false">IF($U1131="","",IF(OR($Q1131="Danger",$U1131&gt;=Lists!$M$10),"P1",IF($U1131&gt;=Lists!$M$11,"P2","P3")))</f>
        <v/>
      </c>
      <c r="W1131" s="24" t="str">
        <f aca="false">IF(OR($V1131="",$B1131=""),"",$B1131+INDEX(Lists!$N$10:$N$12,MATCH($V1131,Lists!$L$10:$L$12,0)))</f>
        <v/>
      </c>
      <c r="X1131" s="19"/>
      <c r="Y1131" s="19"/>
      <c r="Z1131" s="19"/>
      <c r="AA1131" s="21"/>
      <c r="AB1131" s="19"/>
      <c r="AC1131" s="22" t="str">
        <f aca="true">IF(OR($U1131="",$B1131=""),"",IF($AA1131&lt;&gt;"",$AA1131-$B1131,TODAY()-$B1131))</f>
        <v/>
      </c>
      <c r="AD1131" s="22" t="str">
        <f aca="true">IF($W1131="","",IF($Y1131="Closed",IF($AA1131="","Closed",IF($AA1131&lt;=$W1131,"Closed on time","Closed late")),IF(TODAY()&gt;$W1131,"Overdue","Within time")))</f>
        <v/>
      </c>
      <c r="AE1131" s="6"/>
      <c r="AF1131" s="19"/>
      <c r="AG1131" s="19"/>
      <c r="AH1131" s="19"/>
      <c r="AI1131" s="19"/>
      <c r="AJ1131" s="19"/>
    </row>
    <row r="1132" customFormat="false" ht="15" hidden="false" customHeight="false" outlineLevel="0" collapsed="false">
      <c r="A1132" s="22" t="str">
        <f aca="false">IF($C1132="","","R"&amp;TEXT(ROW()-4,"00000"))</f>
        <v/>
      </c>
      <c r="B1132" s="21"/>
      <c r="C1132" s="19"/>
      <c r="D1132" s="22" t="str">
        <f aca="false">IF($C1132="","",IFERROR(INDEX(Asset_Register!$C$5:$C$1000,MATCH($C1132,Asset_Register!$A$5:$A$1000,0)),"Not in register"))</f>
        <v/>
      </c>
      <c r="E1132" s="22" t="str">
        <f aca="false">IF($C1132="","",IFERROR(INDEX(Asset_Register!$D$5:$D$1000,MATCH($C1132,Asset_Register!$A$5:$A$1000,0)),"Not in register"))</f>
        <v/>
      </c>
      <c r="F1132" s="22" t="str">
        <f aca="false">IF($C1132="","",IFERROR(INDEX(Asset_Register!$R$5:$R$1000,MATCH($C1132,Asset_Register!$A$5:$A$1000,0)),"Not in register"))</f>
        <v/>
      </c>
      <c r="G1132" s="22" t="str">
        <f aca="false">IF($C1132="","",IFERROR(INDEX(Asset_Register!$Q$5:$Q$1000,MATCH($C1132,Asset_Register!$A$5:$A$1000,0)),"Not in register"))</f>
        <v/>
      </c>
      <c r="H1132" s="19"/>
      <c r="I1132" s="19"/>
      <c r="J1132" s="6"/>
      <c r="K1132" s="19"/>
      <c r="L1132" s="19"/>
      <c r="M1132" s="19"/>
      <c r="N1132" s="19"/>
      <c r="O1132" s="19"/>
      <c r="P1132" s="19"/>
      <c r="Q1132" s="22" t="str">
        <f aca="false">IF($C1132="","",IF($P1132&lt;&gt;"",$P1132,IF(AND(ISNUMBER($K1132),ISNUMBER($M1132),ISNUMBER($N1132)),IF($O1132="Lower is worse",IF($K1132&lt;=$N1132,"Danger",IF($K1132&lt;=$M1132,"Alert","OK")),IF($K1132&gt;=$N1132,"Danger",IF($K1132&gt;=$M1132,"Alert","OK"))),"Not set")))</f>
        <v/>
      </c>
      <c r="R1132" s="22" t="str">
        <f aca="false">IF(OR($Q1132="",$Q1132="Not set"),"",MATCH($Q1132,Lists!$F$2:$F$4,0)-1)</f>
        <v/>
      </c>
      <c r="S1132" s="6"/>
      <c r="T1132" s="6"/>
      <c r="U1132" s="22" t="str">
        <f aca="false">IF(OR($Q1132="",$Q1132="OK",$Q1132="Not set",NOT(ISNUMBER($G1132))),"",ROUND($G1132*IF($Q1132="Danger",Lists!$M$15,Lists!$M$16),0))</f>
        <v/>
      </c>
      <c r="V1132" s="22" t="str">
        <f aca="false">IF($U1132="","",IF(OR($Q1132="Danger",$U1132&gt;=Lists!$M$10),"P1",IF($U1132&gt;=Lists!$M$11,"P2","P3")))</f>
        <v/>
      </c>
      <c r="W1132" s="24" t="str">
        <f aca="false">IF(OR($V1132="",$B1132=""),"",$B1132+INDEX(Lists!$N$10:$N$12,MATCH($V1132,Lists!$L$10:$L$12,0)))</f>
        <v/>
      </c>
      <c r="X1132" s="19"/>
      <c r="Y1132" s="19"/>
      <c r="Z1132" s="19"/>
      <c r="AA1132" s="21"/>
      <c r="AB1132" s="19"/>
      <c r="AC1132" s="22" t="str">
        <f aca="true">IF(OR($U1132="",$B1132=""),"",IF($AA1132&lt;&gt;"",$AA1132-$B1132,TODAY()-$B1132))</f>
        <v/>
      </c>
      <c r="AD1132" s="22" t="str">
        <f aca="true">IF($W1132="","",IF($Y1132="Closed",IF($AA1132="","Closed",IF($AA1132&lt;=$W1132,"Closed on time","Closed late")),IF(TODAY()&gt;$W1132,"Overdue","Within time")))</f>
        <v/>
      </c>
      <c r="AE1132" s="6"/>
      <c r="AF1132" s="19"/>
      <c r="AG1132" s="19"/>
      <c r="AH1132" s="19"/>
      <c r="AI1132" s="19"/>
      <c r="AJ1132" s="19"/>
    </row>
    <row r="1133" customFormat="false" ht="15" hidden="false" customHeight="false" outlineLevel="0" collapsed="false">
      <c r="A1133" s="22" t="str">
        <f aca="false">IF($C1133="","","R"&amp;TEXT(ROW()-4,"00000"))</f>
        <v/>
      </c>
      <c r="B1133" s="21"/>
      <c r="C1133" s="19"/>
      <c r="D1133" s="22" t="str">
        <f aca="false">IF($C1133="","",IFERROR(INDEX(Asset_Register!$C$5:$C$1000,MATCH($C1133,Asset_Register!$A$5:$A$1000,0)),"Not in register"))</f>
        <v/>
      </c>
      <c r="E1133" s="22" t="str">
        <f aca="false">IF($C1133="","",IFERROR(INDEX(Asset_Register!$D$5:$D$1000,MATCH($C1133,Asset_Register!$A$5:$A$1000,0)),"Not in register"))</f>
        <v/>
      </c>
      <c r="F1133" s="22" t="str">
        <f aca="false">IF($C1133="","",IFERROR(INDEX(Asset_Register!$R$5:$R$1000,MATCH($C1133,Asset_Register!$A$5:$A$1000,0)),"Not in register"))</f>
        <v/>
      </c>
      <c r="G1133" s="22" t="str">
        <f aca="false">IF($C1133="","",IFERROR(INDEX(Asset_Register!$Q$5:$Q$1000,MATCH($C1133,Asset_Register!$A$5:$A$1000,0)),"Not in register"))</f>
        <v/>
      </c>
      <c r="H1133" s="19"/>
      <c r="I1133" s="19"/>
      <c r="J1133" s="6"/>
      <c r="K1133" s="19"/>
      <c r="L1133" s="19"/>
      <c r="M1133" s="19"/>
      <c r="N1133" s="19"/>
      <c r="O1133" s="19"/>
      <c r="P1133" s="19"/>
      <c r="Q1133" s="22" t="str">
        <f aca="false">IF($C1133="","",IF($P1133&lt;&gt;"",$P1133,IF(AND(ISNUMBER($K1133),ISNUMBER($M1133),ISNUMBER($N1133)),IF($O1133="Lower is worse",IF($K1133&lt;=$N1133,"Danger",IF($K1133&lt;=$M1133,"Alert","OK")),IF($K1133&gt;=$N1133,"Danger",IF($K1133&gt;=$M1133,"Alert","OK"))),"Not set")))</f>
        <v/>
      </c>
      <c r="R1133" s="22" t="str">
        <f aca="false">IF(OR($Q1133="",$Q1133="Not set"),"",MATCH($Q1133,Lists!$F$2:$F$4,0)-1)</f>
        <v/>
      </c>
      <c r="S1133" s="6"/>
      <c r="T1133" s="6"/>
      <c r="U1133" s="22" t="str">
        <f aca="false">IF(OR($Q1133="",$Q1133="OK",$Q1133="Not set",NOT(ISNUMBER($G1133))),"",ROUND($G1133*IF($Q1133="Danger",Lists!$M$15,Lists!$M$16),0))</f>
        <v/>
      </c>
      <c r="V1133" s="22" t="str">
        <f aca="false">IF($U1133="","",IF(OR($Q1133="Danger",$U1133&gt;=Lists!$M$10),"P1",IF($U1133&gt;=Lists!$M$11,"P2","P3")))</f>
        <v/>
      </c>
      <c r="W1133" s="24" t="str">
        <f aca="false">IF(OR($V1133="",$B1133=""),"",$B1133+INDEX(Lists!$N$10:$N$12,MATCH($V1133,Lists!$L$10:$L$12,0)))</f>
        <v/>
      </c>
      <c r="X1133" s="19"/>
      <c r="Y1133" s="19"/>
      <c r="Z1133" s="19"/>
      <c r="AA1133" s="21"/>
      <c r="AB1133" s="19"/>
      <c r="AC1133" s="22" t="str">
        <f aca="true">IF(OR($U1133="",$B1133=""),"",IF($AA1133&lt;&gt;"",$AA1133-$B1133,TODAY()-$B1133))</f>
        <v/>
      </c>
      <c r="AD1133" s="22" t="str">
        <f aca="true">IF($W1133="","",IF($Y1133="Closed",IF($AA1133="","Closed",IF($AA1133&lt;=$W1133,"Closed on time","Closed late")),IF(TODAY()&gt;$W1133,"Overdue","Within time")))</f>
        <v/>
      </c>
      <c r="AE1133" s="6"/>
      <c r="AF1133" s="19"/>
      <c r="AG1133" s="19"/>
      <c r="AH1133" s="19"/>
      <c r="AI1133" s="19"/>
      <c r="AJ1133" s="19"/>
    </row>
    <row r="1134" customFormat="false" ht="15" hidden="false" customHeight="false" outlineLevel="0" collapsed="false">
      <c r="A1134" s="22" t="str">
        <f aca="false">IF($C1134="","","R"&amp;TEXT(ROW()-4,"00000"))</f>
        <v/>
      </c>
      <c r="B1134" s="21"/>
      <c r="C1134" s="19"/>
      <c r="D1134" s="22" t="str">
        <f aca="false">IF($C1134="","",IFERROR(INDEX(Asset_Register!$C$5:$C$1000,MATCH($C1134,Asset_Register!$A$5:$A$1000,0)),"Not in register"))</f>
        <v/>
      </c>
      <c r="E1134" s="22" t="str">
        <f aca="false">IF($C1134="","",IFERROR(INDEX(Asset_Register!$D$5:$D$1000,MATCH($C1134,Asset_Register!$A$5:$A$1000,0)),"Not in register"))</f>
        <v/>
      </c>
      <c r="F1134" s="22" t="str">
        <f aca="false">IF($C1134="","",IFERROR(INDEX(Asset_Register!$R$5:$R$1000,MATCH($C1134,Asset_Register!$A$5:$A$1000,0)),"Not in register"))</f>
        <v/>
      </c>
      <c r="G1134" s="22" t="str">
        <f aca="false">IF($C1134="","",IFERROR(INDEX(Asset_Register!$Q$5:$Q$1000,MATCH($C1134,Asset_Register!$A$5:$A$1000,0)),"Not in register"))</f>
        <v/>
      </c>
      <c r="H1134" s="19"/>
      <c r="I1134" s="19"/>
      <c r="J1134" s="6"/>
      <c r="K1134" s="19"/>
      <c r="L1134" s="19"/>
      <c r="M1134" s="19"/>
      <c r="N1134" s="19"/>
      <c r="O1134" s="19"/>
      <c r="P1134" s="19"/>
      <c r="Q1134" s="22" t="str">
        <f aca="false">IF($C1134="","",IF($P1134&lt;&gt;"",$P1134,IF(AND(ISNUMBER($K1134),ISNUMBER($M1134),ISNUMBER($N1134)),IF($O1134="Lower is worse",IF($K1134&lt;=$N1134,"Danger",IF($K1134&lt;=$M1134,"Alert","OK")),IF($K1134&gt;=$N1134,"Danger",IF($K1134&gt;=$M1134,"Alert","OK"))),"Not set")))</f>
        <v/>
      </c>
      <c r="R1134" s="22" t="str">
        <f aca="false">IF(OR($Q1134="",$Q1134="Not set"),"",MATCH($Q1134,Lists!$F$2:$F$4,0)-1)</f>
        <v/>
      </c>
      <c r="S1134" s="6"/>
      <c r="T1134" s="6"/>
      <c r="U1134" s="22" t="str">
        <f aca="false">IF(OR($Q1134="",$Q1134="OK",$Q1134="Not set",NOT(ISNUMBER($G1134))),"",ROUND($G1134*IF($Q1134="Danger",Lists!$M$15,Lists!$M$16),0))</f>
        <v/>
      </c>
      <c r="V1134" s="22" t="str">
        <f aca="false">IF($U1134="","",IF(OR($Q1134="Danger",$U1134&gt;=Lists!$M$10),"P1",IF($U1134&gt;=Lists!$M$11,"P2","P3")))</f>
        <v/>
      </c>
      <c r="W1134" s="24" t="str">
        <f aca="false">IF(OR($V1134="",$B1134=""),"",$B1134+INDEX(Lists!$N$10:$N$12,MATCH($V1134,Lists!$L$10:$L$12,0)))</f>
        <v/>
      </c>
      <c r="X1134" s="19"/>
      <c r="Y1134" s="19"/>
      <c r="Z1134" s="19"/>
      <c r="AA1134" s="21"/>
      <c r="AB1134" s="19"/>
      <c r="AC1134" s="22" t="str">
        <f aca="true">IF(OR($U1134="",$B1134=""),"",IF($AA1134&lt;&gt;"",$AA1134-$B1134,TODAY()-$B1134))</f>
        <v/>
      </c>
      <c r="AD1134" s="22" t="str">
        <f aca="true">IF($W1134="","",IF($Y1134="Closed",IF($AA1134="","Closed",IF($AA1134&lt;=$W1134,"Closed on time","Closed late")),IF(TODAY()&gt;$W1134,"Overdue","Within time")))</f>
        <v/>
      </c>
      <c r="AE1134" s="6"/>
      <c r="AF1134" s="19"/>
      <c r="AG1134" s="19"/>
      <c r="AH1134" s="19"/>
      <c r="AI1134" s="19"/>
      <c r="AJ1134" s="19"/>
    </row>
    <row r="1135" customFormat="false" ht="15" hidden="false" customHeight="false" outlineLevel="0" collapsed="false">
      <c r="A1135" s="22" t="str">
        <f aca="false">IF($C1135="","","R"&amp;TEXT(ROW()-4,"00000"))</f>
        <v/>
      </c>
      <c r="B1135" s="21"/>
      <c r="C1135" s="19"/>
      <c r="D1135" s="22" t="str">
        <f aca="false">IF($C1135="","",IFERROR(INDEX(Asset_Register!$C$5:$C$1000,MATCH($C1135,Asset_Register!$A$5:$A$1000,0)),"Not in register"))</f>
        <v/>
      </c>
      <c r="E1135" s="22" t="str">
        <f aca="false">IF($C1135="","",IFERROR(INDEX(Asset_Register!$D$5:$D$1000,MATCH($C1135,Asset_Register!$A$5:$A$1000,0)),"Not in register"))</f>
        <v/>
      </c>
      <c r="F1135" s="22" t="str">
        <f aca="false">IF($C1135="","",IFERROR(INDEX(Asset_Register!$R$5:$R$1000,MATCH($C1135,Asset_Register!$A$5:$A$1000,0)),"Not in register"))</f>
        <v/>
      </c>
      <c r="G1135" s="22" t="str">
        <f aca="false">IF($C1135="","",IFERROR(INDEX(Asset_Register!$Q$5:$Q$1000,MATCH($C1135,Asset_Register!$A$5:$A$1000,0)),"Not in register"))</f>
        <v/>
      </c>
      <c r="H1135" s="19"/>
      <c r="I1135" s="19"/>
      <c r="J1135" s="6"/>
      <c r="K1135" s="19"/>
      <c r="L1135" s="19"/>
      <c r="M1135" s="19"/>
      <c r="N1135" s="19"/>
      <c r="O1135" s="19"/>
      <c r="P1135" s="19"/>
      <c r="Q1135" s="22" t="str">
        <f aca="false">IF($C1135="","",IF($P1135&lt;&gt;"",$P1135,IF(AND(ISNUMBER($K1135),ISNUMBER($M1135),ISNUMBER($N1135)),IF($O1135="Lower is worse",IF($K1135&lt;=$N1135,"Danger",IF($K1135&lt;=$M1135,"Alert","OK")),IF($K1135&gt;=$N1135,"Danger",IF($K1135&gt;=$M1135,"Alert","OK"))),"Not set")))</f>
        <v/>
      </c>
      <c r="R1135" s="22" t="str">
        <f aca="false">IF(OR($Q1135="",$Q1135="Not set"),"",MATCH($Q1135,Lists!$F$2:$F$4,0)-1)</f>
        <v/>
      </c>
      <c r="S1135" s="6"/>
      <c r="T1135" s="6"/>
      <c r="U1135" s="22" t="str">
        <f aca="false">IF(OR($Q1135="",$Q1135="OK",$Q1135="Not set",NOT(ISNUMBER($G1135))),"",ROUND($G1135*IF($Q1135="Danger",Lists!$M$15,Lists!$M$16),0))</f>
        <v/>
      </c>
      <c r="V1135" s="22" t="str">
        <f aca="false">IF($U1135="","",IF(OR($Q1135="Danger",$U1135&gt;=Lists!$M$10),"P1",IF($U1135&gt;=Lists!$M$11,"P2","P3")))</f>
        <v/>
      </c>
      <c r="W1135" s="24" t="str">
        <f aca="false">IF(OR($V1135="",$B1135=""),"",$B1135+INDEX(Lists!$N$10:$N$12,MATCH($V1135,Lists!$L$10:$L$12,0)))</f>
        <v/>
      </c>
      <c r="X1135" s="19"/>
      <c r="Y1135" s="19"/>
      <c r="Z1135" s="19"/>
      <c r="AA1135" s="21"/>
      <c r="AB1135" s="19"/>
      <c r="AC1135" s="22" t="str">
        <f aca="true">IF(OR($U1135="",$B1135=""),"",IF($AA1135&lt;&gt;"",$AA1135-$B1135,TODAY()-$B1135))</f>
        <v/>
      </c>
      <c r="AD1135" s="22" t="str">
        <f aca="true">IF($W1135="","",IF($Y1135="Closed",IF($AA1135="","Closed",IF($AA1135&lt;=$W1135,"Closed on time","Closed late")),IF(TODAY()&gt;$W1135,"Overdue","Within time")))</f>
        <v/>
      </c>
      <c r="AE1135" s="6"/>
      <c r="AF1135" s="19"/>
      <c r="AG1135" s="19"/>
      <c r="AH1135" s="19"/>
      <c r="AI1135" s="19"/>
      <c r="AJ1135" s="19"/>
    </row>
    <row r="1136" customFormat="false" ht="15" hidden="false" customHeight="false" outlineLevel="0" collapsed="false">
      <c r="A1136" s="22" t="str">
        <f aca="false">IF($C1136="","","R"&amp;TEXT(ROW()-4,"00000"))</f>
        <v/>
      </c>
      <c r="B1136" s="21"/>
      <c r="C1136" s="19"/>
      <c r="D1136" s="22" t="str">
        <f aca="false">IF($C1136="","",IFERROR(INDEX(Asset_Register!$C$5:$C$1000,MATCH($C1136,Asset_Register!$A$5:$A$1000,0)),"Not in register"))</f>
        <v/>
      </c>
      <c r="E1136" s="22" t="str">
        <f aca="false">IF($C1136="","",IFERROR(INDEX(Asset_Register!$D$5:$D$1000,MATCH($C1136,Asset_Register!$A$5:$A$1000,0)),"Not in register"))</f>
        <v/>
      </c>
      <c r="F1136" s="22" t="str">
        <f aca="false">IF($C1136="","",IFERROR(INDEX(Asset_Register!$R$5:$R$1000,MATCH($C1136,Asset_Register!$A$5:$A$1000,0)),"Not in register"))</f>
        <v/>
      </c>
      <c r="G1136" s="22" t="str">
        <f aca="false">IF($C1136="","",IFERROR(INDEX(Asset_Register!$Q$5:$Q$1000,MATCH($C1136,Asset_Register!$A$5:$A$1000,0)),"Not in register"))</f>
        <v/>
      </c>
      <c r="H1136" s="19"/>
      <c r="I1136" s="19"/>
      <c r="J1136" s="6"/>
      <c r="K1136" s="19"/>
      <c r="L1136" s="19"/>
      <c r="M1136" s="19"/>
      <c r="N1136" s="19"/>
      <c r="O1136" s="19"/>
      <c r="P1136" s="19"/>
      <c r="Q1136" s="22" t="str">
        <f aca="false">IF($C1136="","",IF($P1136&lt;&gt;"",$P1136,IF(AND(ISNUMBER($K1136),ISNUMBER($M1136),ISNUMBER($N1136)),IF($O1136="Lower is worse",IF($K1136&lt;=$N1136,"Danger",IF($K1136&lt;=$M1136,"Alert","OK")),IF($K1136&gt;=$N1136,"Danger",IF($K1136&gt;=$M1136,"Alert","OK"))),"Not set")))</f>
        <v/>
      </c>
      <c r="R1136" s="22" t="str">
        <f aca="false">IF(OR($Q1136="",$Q1136="Not set"),"",MATCH($Q1136,Lists!$F$2:$F$4,0)-1)</f>
        <v/>
      </c>
      <c r="S1136" s="6"/>
      <c r="T1136" s="6"/>
      <c r="U1136" s="22" t="str">
        <f aca="false">IF(OR($Q1136="",$Q1136="OK",$Q1136="Not set",NOT(ISNUMBER($G1136))),"",ROUND($G1136*IF($Q1136="Danger",Lists!$M$15,Lists!$M$16),0))</f>
        <v/>
      </c>
      <c r="V1136" s="22" t="str">
        <f aca="false">IF($U1136="","",IF(OR($Q1136="Danger",$U1136&gt;=Lists!$M$10),"P1",IF($U1136&gt;=Lists!$M$11,"P2","P3")))</f>
        <v/>
      </c>
      <c r="W1136" s="24" t="str">
        <f aca="false">IF(OR($V1136="",$B1136=""),"",$B1136+INDEX(Lists!$N$10:$N$12,MATCH($V1136,Lists!$L$10:$L$12,0)))</f>
        <v/>
      </c>
      <c r="X1136" s="19"/>
      <c r="Y1136" s="19"/>
      <c r="Z1136" s="19"/>
      <c r="AA1136" s="21"/>
      <c r="AB1136" s="19"/>
      <c r="AC1136" s="22" t="str">
        <f aca="true">IF(OR($U1136="",$B1136=""),"",IF($AA1136&lt;&gt;"",$AA1136-$B1136,TODAY()-$B1136))</f>
        <v/>
      </c>
      <c r="AD1136" s="22" t="str">
        <f aca="true">IF($W1136="","",IF($Y1136="Closed",IF($AA1136="","Closed",IF($AA1136&lt;=$W1136,"Closed on time","Closed late")),IF(TODAY()&gt;$W1136,"Overdue","Within time")))</f>
        <v/>
      </c>
      <c r="AE1136" s="6"/>
      <c r="AF1136" s="19"/>
      <c r="AG1136" s="19"/>
      <c r="AH1136" s="19"/>
      <c r="AI1136" s="19"/>
      <c r="AJ1136" s="19"/>
    </row>
    <row r="1137" customFormat="false" ht="15" hidden="false" customHeight="false" outlineLevel="0" collapsed="false">
      <c r="A1137" s="22" t="str">
        <f aca="false">IF($C1137="","","R"&amp;TEXT(ROW()-4,"00000"))</f>
        <v/>
      </c>
      <c r="B1137" s="21"/>
      <c r="C1137" s="19"/>
      <c r="D1137" s="22" t="str">
        <f aca="false">IF($C1137="","",IFERROR(INDEX(Asset_Register!$C$5:$C$1000,MATCH($C1137,Asset_Register!$A$5:$A$1000,0)),"Not in register"))</f>
        <v/>
      </c>
      <c r="E1137" s="22" t="str">
        <f aca="false">IF($C1137="","",IFERROR(INDEX(Asset_Register!$D$5:$D$1000,MATCH($C1137,Asset_Register!$A$5:$A$1000,0)),"Not in register"))</f>
        <v/>
      </c>
      <c r="F1137" s="22" t="str">
        <f aca="false">IF($C1137="","",IFERROR(INDEX(Asset_Register!$R$5:$R$1000,MATCH($C1137,Asset_Register!$A$5:$A$1000,0)),"Not in register"))</f>
        <v/>
      </c>
      <c r="G1137" s="22" t="str">
        <f aca="false">IF($C1137="","",IFERROR(INDEX(Asset_Register!$Q$5:$Q$1000,MATCH($C1137,Asset_Register!$A$5:$A$1000,0)),"Not in register"))</f>
        <v/>
      </c>
      <c r="H1137" s="19"/>
      <c r="I1137" s="19"/>
      <c r="J1137" s="6"/>
      <c r="K1137" s="19"/>
      <c r="L1137" s="19"/>
      <c r="M1137" s="19"/>
      <c r="N1137" s="19"/>
      <c r="O1137" s="19"/>
      <c r="P1137" s="19"/>
      <c r="Q1137" s="22" t="str">
        <f aca="false">IF($C1137="","",IF($P1137&lt;&gt;"",$P1137,IF(AND(ISNUMBER($K1137),ISNUMBER($M1137),ISNUMBER($N1137)),IF($O1137="Lower is worse",IF($K1137&lt;=$N1137,"Danger",IF($K1137&lt;=$M1137,"Alert","OK")),IF($K1137&gt;=$N1137,"Danger",IF($K1137&gt;=$M1137,"Alert","OK"))),"Not set")))</f>
        <v/>
      </c>
      <c r="R1137" s="22" t="str">
        <f aca="false">IF(OR($Q1137="",$Q1137="Not set"),"",MATCH($Q1137,Lists!$F$2:$F$4,0)-1)</f>
        <v/>
      </c>
      <c r="S1137" s="6"/>
      <c r="T1137" s="6"/>
      <c r="U1137" s="22" t="str">
        <f aca="false">IF(OR($Q1137="",$Q1137="OK",$Q1137="Not set",NOT(ISNUMBER($G1137))),"",ROUND($G1137*IF($Q1137="Danger",Lists!$M$15,Lists!$M$16),0))</f>
        <v/>
      </c>
      <c r="V1137" s="22" t="str">
        <f aca="false">IF($U1137="","",IF(OR($Q1137="Danger",$U1137&gt;=Lists!$M$10),"P1",IF($U1137&gt;=Lists!$M$11,"P2","P3")))</f>
        <v/>
      </c>
      <c r="W1137" s="24" t="str">
        <f aca="false">IF(OR($V1137="",$B1137=""),"",$B1137+INDEX(Lists!$N$10:$N$12,MATCH($V1137,Lists!$L$10:$L$12,0)))</f>
        <v/>
      </c>
      <c r="X1137" s="19"/>
      <c r="Y1137" s="19"/>
      <c r="Z1137" s="19"/>
      <c r="AA1137" s="21"/>
      <c r="AB1137" s="19"/>
      <c r="AC1137" s="22" t="str">
        <f aca="true">IF(OR($U1137="",$B1137=""),"",IF($AA1137&lt;&gt;"",$AA1137-$B1137,TODAY()-$B1137))</f>
        <v/>
      </c>
      <c r="AD1137" s="22" t="str">
        <f aca="true">IF($W1137="","",IF($Y1137="Closed",IF($AA1137="","Closed",IF($AA1137&lt;=$W1137,"Closed on time","Closed late")),IF(TODAY()&gt;$W1137,"Overdue","Within time")))</f>
        <v/>
      </c>
      <c r="AE1137" s="6"/>
      <c r="AF1137" s="19"/>
      <c r="AG1137" s="19"/>
      <c r="AH1137" s="19"/>
      <c r="AI1137" s="19"/>
      <c r="AJ1137" s="19"/>
    </row>
    <row r="1138" customFormat="false" ht="15" hidden="false" customHeight="false" outlineLevel="0" collapsed="false">
      <c r="A1138" s="22" t="str">
        <f aca="false">IF($C1138="","","R"&amp;TEXT(ROW()-4,"00000"))</f>
        <v/>
      </c>
      <c r="B1138" s="21"/>
      <c r="C1138" s="19"/>
      <c r="D1138" s="22" t="str">
        <f aca="false">IF($C1138="","",IFERROR(INDEX(Asset_Register!$C$5:$C$1000,MATCH($C1138,Asset_Register!$A$5:$A$1000,0)),"Not in register"))</f>
        <v/>
      </c>
      <c r="E1138" s="22" t="str">
        <f aca="false">IF($C1138="","",IFERROR(INDEX(Asset_Register!$D$5:$D$1000,MATCH($C1138,Asset_Register!$A$5:$A$1000,0)),"Not in register"))</f>
        <v/>
      </c>
      <c r="F1138" s="22" t="str">
        <f aca="false">IF($C1138="","",IFERROR(INDEX(Asset_Register!$R$5:$R$1000,MATCH($C1138,Asset_Register!$A$5:$A$1000,0)),"Not in register"))</f>
        <v/>
      </c>
      <c r="G1138" s="22" t="str">
        <f aca="false">IF($C1138="","",IFERROR(INDEX(Asset_Register!$Q$5:$Q$1000,MATCH($C1138,Asset_Register!$A$5:$A$1000,0)),"Not in register"))</f>
        <v/>
      </c>
      <c r="H1138" s="19"/>
      <c r="I1138" s="19"/>
      <c r="J1138" s="6"/>
      <c r="K1138" s="19"/>
      <c r="L1138" s="19"/>
      <c r="M1138" s="19"/>
      <c r="N1138" s="19"/>
      <c r="O1138" s="19"/>
      <c r="P1138" s="19"/>
      <c r="Q1138" s="22" t="str">
        <f aca="false">IF($C1138="","",IF($P1138&lt;&gt;"",$P1138,IF(AND(ISNUMBER($K1138),ISNUMBER($M1138),ISNUMBER($N1138)),IF($O1138="Lower is worse",IF($K1138&lt;=$N1138,"Danger",IF($K1138&lt;=$M1138,"Alert","OK")),IF($K1138&gt;=$N1138,"Danger",IF($K1138&gt;=$M1138,"Alert","OK"))),"Not set")))</f>
        <v/>
      </c>
      <c r="R1138" s="22" t="str">
        <f aca="false">IF(OR($Q1138="",$Q1138="Not set"),"",MATCH($Q1138,Lists!$F$2:$F$4,0)-1)</f>
        <v/>
      </c>
      <c r="S1138" s="6"/>
      <c r="T1138" s="6"/>
      <c r="U1138" s="22" t="str">
        <f aca="false">IF(OR($Q1138="",$Q1138="OK",$Q1138="Not set",NOT(ISNUMBER($G1138))),"",ROUND($G1138*IF($Q1138="Danger",Lists!$M$15,Lists!$M$16),0))</f>
        <v/>
      </c>
      <c r="V1138" s="22" t="str">
        <f aca="false">IF($U1138="","",IF(OR($Q1138="Danger",$U1138&gt;=Lists!$M$10),"P1",IF($U1138&gt;=Lists!$M$11,"P2","P3")))</f>
        <v/>
      </c>
      <c r="W1138" s="24" t="str">
        <f aca="false">IF(OR($V1138="",$B1138=""),"",$B1138+INDEX(Lists!$N$10:$N$12,MATCH($V1138,Lists!$L$10:$L$12,0)))</f>
        <v/>
      </c>
      <c r="X1138" s="19"/>
      <c r="Y1138" s="19"/>
      <c r="Z1138" s="19"/>
      <c r="AA1138" s="21"/>
      <c r="AB1138" s="19"/>
      <c r="AC1138" s="22" t="str">
        <f aca="true">IF(OR($U1138="",$B1138=""),"",IF($AA1138&lt;&gt;"",$AA1138-$B1138,TODAY()-$B1138))</f>
        <v/>
      </c>
      <c r="AD1138" s="22" t="str">
        <f aca="true">IF($W1138="","",IF($Y1138="Closed",IF($AA1138="","Closed",IF($AA1138&lt;=$W1138,"Closed on time","Closed late")),IF(TODAY()&gt;$W1138,"Overdue","Within time")))</f>
        <v/>
      </c>
      <c r="AE1138" s="6"/>
      <c r="AF1138" s="19"/>
      <c r="AG1138" s="19"/>
      <c r="AH1138" s="19"/>
      <c r="AI1138" s="19"/>
      <c r="AJ1138" s="19"/>
    </row>
    <row r="1139" customFormat="false" ht="15" hidden="false" customHeight="false" outlineLevel="0" collapsed="false">
      <c r="A1139" s="22" t="str">
        <f aca="false">IF($C1139="","","R"&amp;TEXT(ROW()-4,"00000"))</f>
        <v/>
      </c>
      <c r="B1139" s="21"/>
      <c r="C1139" s="19"/>
      <c r="D1139" s="22" t="str">
        <f aca="false">IF($C1139="","",IFERROR(INDEX(Asset_Register!$C$5:$C$1000,MATCH($C1139,Asset_Register!$A$5:$A$1000,0)),"Not in register"))</f>
        <v/>
      </c>
      <c r="E1139" s="22" t="str">
        <f aca="false">IF($C1139="","",IFERROR(INDEX(Asset_Register!$D$5:$D$1000,MATCH($C1139,Asset_Register!$A$5:$A$1000,0)),"Not in register"))</f>
        <v/>
      </c>
      <c r="F1139" s="22" t="str">
        <f aca="false">IF($C1139="","",IFERROR(INDEX(Asset_Register!$R$5:$R$1000,MATCH($C1139,Asset_Register!$A$5:$A$1000,0)),"Not in register"))</f>
        <v/>
      </c>
      <c r="G1139" s="22" t="str">
        <f aca="false">IF($C1139="","",IFERROR(INDEX(Asset_Register!$Q$5:$Q$1000,MATCH($C1139,Asset_Register!$A$5:$A$1000,0)),"Not in register"))</f>
        <v/>
      </c>
      <c r="H1139" s="19"/>
      <c r="I1139" s="19"/>
      <c r="J1139" s="6"/>
      <c r="K1139" s="19"/>
      <c r="L1139" s="19"/>
      <c r="M1139" s="19"/>
      <c r="N1139" s="19"/>
      <c r="O1139" s="19"/>
      <c r="P1139" s="19"/>
      <c r="Q1139" s="22" t="str">
        <f aca="false">IF($C1139="","",IF($P1139&lt;&gt;"",$P1139,IF(AND(ISNUMBER($K1139),ISNUMBER($M1139),ISNUMBER($N1139)),IF($O1139="Lower is worse",IF($K1139&lt;=$N1139,"Danger",IF($K1139&lt;=$M1139,"Alert","OK")),IF($K1139&gt;=$N1139,"Danger",IF($K1139&gt;=$M1139,"Alert","OK"))),"Not set")))</f>
        <v/>
      </c>
      <c r="R1139" s="22" t="str">
        <f aca="false">IF(OR($Q1139="",$Q1139="Not set"),"",MATCH($Q1139,Lists!$F$2:$F$4,0)-1)</f>
        <v/>
      </c>
      <c r="S1139" s="6"/>
      <c r="T1139" s="6"/>
      <c r="U1139" s="22" t="str">
        <f aca="false">IF(OR($Q1139="",$Q1139="OK",$Q1139="Not set",NOT(ISNUMBER($G1139))),"",ROUND($G1139*IF($Q1139="Danger",Lists!$M$15,Lists!$M$16),0))</f>
        <v/>
      </c>
      <c r="V1139" s="22" t="str">
        <f aca="false">IF($U1139="","",IF(OR($Q1139="Danger",$U1139&gt;=Lists!$M$10),"P1",IF($U1139&gt;=Lists!$M$11,"P2","P3")))</f>
        <v/>
      </c>
      <c r="W1139" s="24" t="str">
        <f aca="false">IF(OR($V1139="",$B1139=""),"",$B1139+INDEX(Lists!$N$10:$N$12,MATCH($V1139,Lists!$L$10:$L$12,0)))</f>
        <v/>
      </c>
      <c r="X1139" s="19"/>
      <c r="Y1139" s="19"/>
      <c r="Z1139" s="19"/>
      <c r="AA1139" s="21"/>
      <c r="AB1139" s="19"/>
      <c r="AC1139" s="22" t="str">
        <f aca="true">IF(OR($U1139="",$B1139=""),"",IF($AA1139&lt;&gt;"",$AA1139-$B1139,TODAY()-$B1139))</f>
        <v/>
      </c>
      <c r="AD1139" s="22" t="str">
        <f aca="true">IF($W1139="","",IF($Y1139="Closed",IF($AA1139="","Closed",IF($AA1139&lt;=$W1139,"Closed on time","Closed late")),IF(TODAY()&gt;$W1139,"Overdue","Within time")))</f>
        <v/>
      </c>
      <c r="AE1139" s="6"/>
      <c r="AF1139" s="19"/>
      <c r="AG1139" s="19"/>
      <c r="AH1139" s="19"/>
      <c r="AI1139" s="19"/>
      <c r="AJ1139" s="19"/>
    </row>
    <row r="1140" customFormat="false" ht="15" hidden="false" customHeight="false" outlineLevel="0" collapsed="false">
      <c r="A1140" s="22" t="str">
        <f aca="false">IF($C1140="","","R"&amp;TEXT(ROW()-4,"00000"))</f>
        <v/>
      </c>
      <c r="B1140" s="21"/>
      <c r="C1140" s="19"/>
      <c r="D1140" s="22" t="str">
        <f aca="false">IF($C1140="","",IFERROR(INDEX(Asset_Register!$C$5:$C$1000,MATCH($C1140,Asset_Register!$A$5:$A$1000,0)),"Not in register"))</f>
        <v/>
      </c>
      <c r="E1140" s="22" t="str">
        <f aca="false">IF($C1140="","",IFERROR(INDEX(Asset_Register!$D$5:$D$1000,MATCH($C1140,Asset_Register!$A$5:$A$1000,0)),"Not in register"))</f>
        <v/>
      </c>
      <c r="F1140" s="22" t="str">
        <f aca="false">IF($C1140="","",IFERROR(INDEX(Asset_Register!$R$5:$R$1000,MATCH($C1140,Asset_Register!$A$5:$A$1000,0)),"Not in register"))</f>
        <v/>
      </c>
      <c r="G1140" s="22" t="str">
        <f aca="false">IF($C1140="","",IFERROR(INDEX(Asset_Register!$Q$5:$Q$1000,MATCH($C1140,Asset_Register!$A$5:$A$1000,0)),"Not in register"))</f>
        <v/>
      </c>
      <c r="H1140" s="19"/>
      <c r="I1140" s="19"/>
      <c r="J1140" s="6"/>
      <c r="K1140" s="19"/>
      <c r="L1140" s="19"/>
      <c r="M1140" s="19"/>
      <c r="N1140" s="19"/>
      <c r="O1140" s="19"/>
      <c r="P1140" s="19"/>
      <c r="Q1140" s="22" t="str">
        <f aca="false">IF($C1140="","",IF($P1140&lt;&gt;"",$P1140,IF(AND(ISNUMBER($K1140),ISNUMBER($M1140),ISNUMBER($N1140)),IF($O1140="Lower is worse",IF($K1140&lt;=$N1140,"Danger",IF($K1140&lt;=$M1140,"Alert","OK")),IF($K1140&gt;=$N1140,"Danger",IF($K1140&gt;=$M1140,"Alert","OK"))),"Not set")))</f>
        <v/>
      </c>
      <c r="R1140" s="22" t="str">
        <f aca="false">IF(OR($Q1140="",$Q1140="Not set"),"",MATCH($Q1140,Lists!$F$2:$F$4,0)-1)</f>
        <v/>
      </c>
      <c r="S1140" s="6"/>
      <c r="T1140" s="6"/>
      <c r="U1140" s="22" t="str">
        <f aca="false">IF(OR($Q1140="",$Q1140="OK",$Q1140="Not set",NOT(ISNUMBER($G1140))),"",ROUND($G1140*IF($Q1140="Danger",Lists!$M$15,Lists!$M$16),0))</f>
        <v/>
      </c>
      <c r="V1140" s="22" t="str">
        <f aca="false">IF($U1140="","",IF(OR($Q1140="Danger",$U1140&gt;=Lists!$M$10),"P1",IF($U1140&gt;=Lists!$M$11,"P2","P3")))</f>
        <v/>
      </c>
      <c r="W1140" s="24" t="str">
        <f aca="false">IF(OR($V1140="",$B1140=""),"",$B1140+INDEX(Lists!$N$10:$N$12,MATCH($V1140,Lists!$L$10:$L$12,0)))</f>
        <v/>
      </c>
      <c r="X1140" s="19"/>
      <c r="Y1140" s="19"/>
      <c r="Z1140" s="19"/>
      <c r="AA1140" s="21"/>
      <c r="AB1140" s="19"/>
      <c r="AC1140" s="22" t="str">
        <f aca="true">IF(OR($U1140="",$B1140=""),"",IF($AA1140&lt;&gt;"",$AA1140-$B1140,TODAY()-$B1140))</f>
        <v/>
      </c>
      <c r="AD1140" s="22" t="str">
        <f aca="true">IF($W1140="","",IF($Y1140="Closed",IF($AA1140="","Closed",IF($AA1140&lt;=$W1140,"Closed on time","Closed late")),IF(TODAY()&gt;$W1140,"Overdue","Within time")))</f>
        <v/>
      </c>
      <c r="AE1140" s="6"/>
      <c r="AF1140" s="19"/>
      <c r="AG1140" s="19"/>
      <c r="AH1140" s="19"/>
      <c r="AI1140" s="19"/>
      <c r="AJ1140" s="19"/>
    </row>
    <row r="1141" customFormat="false" ht="15" hidden="false" customHeight="false" outlineLevel="0" collapsed="false">
      <c r="A1141" s="22" t="str">
        <f aca="false">IF($C1141="","","R"&amp;TEXT(ROW()-4,"00000"))</f>
        <v/>
      </c>
      <c r="B1141" s="21"/>
      <c r="C1141" s="19"/>
      <c r="D1141" s="22" t="str">
        <f aca="false">IF($C1141="","",IFERROR(INDEX(Asset_Register!$C$5:$C$1000,MATCH($C1141,Asset_Register!$A$5:$A$1000,0)),"Not in register"))</f>
        <v/>
      </c>
      <c r="E1141" s="22" t="str">
        <f aca="false">IF($C1141="","",IFERROR(INDEX(Asset_Register!$D$5:$D$1000,MATCH($C1141,Asset_Register!$A$5:$A$1000,0)),"Not in register"))</f>
        <v/>
      </c>
      <c r="F1141" s="22" t="str">
        <f aca="false">IF($C1141="","",IFERROR(INDEX(Asset_Register!$R$5:$R$1000,MATCH($C1141,Asset_Register!$A$5:$A$1000,0)),"Not in register"))</f>
        <v/>
      </c>
      <c r="G1141" s="22" t="str">
        <f aca="false">IF($C1141="","",IFERROR(INDEX(Asset_Register!$Q$5:$Q$1000,MATCH($C1141,Asset_Register!$A$5:$A$1000,0)),"Not in register"))</f>
        <v/>
      </c>
      <c r="H1141" s="19"/>
      <c r="I1141" s="19"/>
      <c r="J1141" s="6"/>
      <c r="K1141" s="19"/>
      <c r="L1141" s="19"/>
      <c r="M1141" s="19"/>
      <c r="N1141" s="19"/>
      <c r="O1141" s="19"/>
      <c r="P1141" s="19"/>
      <c r="Q1141" s="22" t="str">
        <f aca="false">IF($C1141="","",IF($P1141&lt;&gt;"",$P1141,IF(AND(ISNUMBER($K1141),ISNUMBER($M1141),ISNUMBER($N1141)),IF($O1141="Lower is worse",IF($K1141&lt;=$N1141,"Danger",IF($K1141&lt;=$M1141,"Alert","OK")),IF($K1141&gt;=$N1141,"Danger",IF($K1141&gt;=$M1141,"Alert","OK"))),"Not set")))</f>
        <v/>
      </c>
      <c r="R1141" s="22" t="str">
        <f aca="false">IF(OR($Q1141="",$Q1141="Not set"),"",MATCH($Q1141,Lists!$F$2:$F$4,0)-1)</f>
        <v/>
      </c>
      <c r="S1141" s="6"/>
      <c r="T1141" s="6"/>
      <c r="U1141" s="22" t="str">
        <f aca="false">IF(OR($Q1141="",$Q1141="OK",$Q1141="Not set",NOT(ISNUMBER($G1141))),"",ROUND($G1141*IF($Q1141="Danger",Lists!$M$15,Lists!$M$16),0))</f>
        <v/>
      </c>
      <c r="V1141" s="22" t="str">
        <f aca="false">IF($U1141="","",IF(OR($Q1141="Danger",$U1141&gt;=Lists!$M$10),"P1",IF($U1141&gt;=Lists!$M$11,"P2","P3")))</f>
        <v/>
      </c>
      <c r="W1141" s="24" t="str">
        <f aca="false">IF(OR($V1141="",$B1141=""),"",$B1141+INDEX(Lists!$N$10:$N$12,MATCH($V1141,Lists!$L$10:$L$12,0)))</f>
        <v/>
      </c>
      <c r="X1141" s="19"/>
      <c r="Y1141" s="19"/>
      <c r="Z1141" s="19"/>
      <c r="AA1141" s="21"/>
      <c r="AB1141" s="19"/>
      <c r="AC1141" s="22" t="str">
        <f aca="true">IF(OR($U1141="",$B1141=""),"",IF($AA1141&lt;&gt;"",$AA1141-$B1141,TODAY()-$B1141))</f>
        <v/>
      </c>
      <c r="AD1141" s="22" t="str">
        <f aca="true">IF($W1141="","",IF($Y1141="Closed",IF($AA1141="","Closed",IF($AA1141&lt;=$W1141,"Closed on time","Closed late")),IF(TODAY()&gt;$W1141,"Overdue","Within time")))</f>
        <v/>
      </c>
      <c r="AE1141" s="6"/>
      <c r="AF1141" s="19"/>
      <c r="AG1141" s="19"/>
      <c r="AH1141" s="19"/>
      <c r="AI1141" s="19"/>
      <c r="AJ1141" s="19"/>
    </row>
    <row r="1142" customFormat="false" ht="15" hidden="false" customHeight="false" outlineLevel="0" collapsed="false">
      <c r="A1142" s="22" t="str">
        <f aca="false">IF($C1142="","","R"&amp;TEXT(ROW()-4,"00000"))</f>
        <v/>
      </c>
      <c r="B1142" s="21"/>
      <c r="C1142" s="19"/>
      <c r="D1142" s="22" t="str">
        <f aca="false">IF($C1142="","",IFERROR(INDEX(Asset_Register!$C$5:$C$1000,MATCH($C1142,Asset_Register!$A$5:$A$1000,0)),"Not in register"))</f>
        <v/>
      </c>
      <c r="E1142" s="22" t="str">
        <f aca="false">IF($C1142="","",IFERROR(INDEX(Asset_Register!$D$5:$D$1000,MATCH($C1142,Asset_Register!$A$5:$A$1000,0)),"Not in register"))</f>
        <v/>
      </c>
      <c r="F1142" s="22" t="str">
        <f aca="false">IF($C1142="","",IFERROR(INDEX(Asset_Register!$R$5:$R$1000,MATCH($C1142,Asset_Register!$A$5:$A$1000,0)),"Not in register"))</f>
        <v/>
      </c>
      <c r="G1142" s="22" t="str">
        <f aca="false">IF($C1142="","",IFERROR(INDEX(Asset_Register!$Q$5:$Q$1000,MATCH($C1142,Asset_Register!$A$5:$A$1000,0)),"Not in register"))</f>
        <v/>
      </c>
      <c r="H1142" s="19"/>
      <c r="I1142" s="19"/>
      <c r="J1142" s="6"/>
      <c r="K1142" s="19"/>
      <c r="L1142" s="19"/>
      <c r="M1142" s="19"/>
      <c r="N1142" s="19"/>
      <c r="O1142" s="19"/>
      <c r="P1142" s="19"/>
      <c r="Q1142" s="22" t="str">
        <f aca="false">IF($C1142="","",IF($P1142&lt;&gt;"",$P1142,IF(AND(ISNUMBER($K1142),ISNUMBER($M1142),ISNUMBER($N1142)),IF($O1142="Lower is worse",IF($K1142&lt;=$N1142,"Danger",IF($K1142&lt;=$M1142,"Alert","OK")),IF($K1142&gt;=$N1142,"Danger",IF($K1142&gt;=$M1142,"Alert","OK"))),"Not set")))</f>
        <v/>
      </c>
      <c r="R1142" s="22" t="str">
        <f aca="false">IF(OR($Q1142="",$Q1142="Not set"),"",MATCH($Q1142,Lists!$F$2:$F$4,0)-1)</f>
        <v/>
      </c>
      <c r="S1142" s="6"/>
      <c r="T1142" s="6"/>
      <c r="U1142" s="22" t="str">
        <f aca="false">IF(OR($Q1142="",$Q1142="OK",$Q1142="Not set",NOT(ISNUMBER($G1142))),"",ROUND($G1142*IF($Q1142="Danger",Lists!$M$15,Lists!$M$16),0))</f>
        <v/>
      </c>
      <c r="V1142" s="22" t="str">
        <f aca="false">IF($U1142="","",IF(OR($Q1142="Danger",$U1142&gt;=Lists!$M$10),"P1",IF($U1142&gt;=Lists!$M$11,"P2","P3")))</f>
        <v/>
      </c>
      <c r="W1142" s="24" t="str">
        <f aca="false">IF(OR($V1142="",$B1142=""),"",$B1142+INDEX(Lists!$N$10:$N$12,MATCH($V1142,Lists!$L$10:$L$12,0)))</f>
        <v/>
      </c>
      <c r="X1142" s="19"/>
      <c r="Y1142" s="19"/>
      <c r="Z1142" s="19"/>
      <c r="AA1142" s="21"/>
      <c r="AB1142" s="19"/>
      <c r="AC1142" s="22" t="str">
        <f aca="true">IF(OR($U1142="",$B1142=""),"",IF($AA1142&lt;&gt;"",$AA1142-$B1142,TODAY()-$B1142))</f>
        <v/>
      </c>
      <c r="AD1142" s="22" t="str">
        <f aca="true">IF($W1142="","",IF($Y1142="Closed",IF($AA1142="","Closed",IF($AA1142&lt;=$W1142,"Closed on time","Closed late")),IF(TODAY()&gt;$W1142,"Overdue","Within time")))</f>
        <v/>
      </c>
      <c r="AE1142" s="6"/>
      <c r="AF1142" s="19"/>
      <c r="AG1142" s="19"/>
      <c r="AH1142" s="19"/>
      <c r="AI1142" s="19"/>
      <c r="AJ1142" s="19"/>
    </row>
    <row r="1143" customFormat="false" ht="15" hidden="false" customHeight="false" outlineLevel="0" collapsed="false">
      <c r="A1143" s="22" t="str">
        <f aca="false">IF($C1143="","","R"&amp;TEXT(ROW()-4,"00000"))</f>
        <v/>
      </c>
      <c r="B1143" s="21"/>
      <c r="C1143" s="19"/>
      <c r="D1143" s="22" t="str">
        <f aca="false">IF($C1143="","",IFERROR(INDEX(Asset_Register!$C$5:$C$1000,MATCH($C1143,Asset_Register!$A$5:$A$1000,0)),"Not in register"))</f>
        <v/>
      </c>
      <c r="E1143" s="22" t="str">
        <f aca="false">IF($C1143="","",IFERROR(INDEX(Asset_Register!$D$5:$D$1000,MATCH($C1143,Asset_Register!$A$5:$A$1000,0)),"Not in register"))</f>
        <v/>
      </c>
      <c r="F1143" s="22" t="str">
        <f aca="false">IF($C1143="","",IFERROR(INDEX(Asset_Register!$R$5:$R$1000,MATCH($C1143,Asset_Register!$A$5:$A$1000,0)),"Not in register"))</f>
        <v/>
      </c>
      <c r="G1143" s="22" t="str">
        <f aca="false">IF($C1143="","",IFERROR(INDEX(Asset_Register!$Q$5:$Q$1000,MATCH($C1143,Asset_Register!$A$5:$A$1000,0)),"Not in register"))</f>
        <v/>
      </c>
      <c r="H1143" s="19"/>
      <c r="I1143" s="19"/>
      <c r="J1143" s="6"/>
      <c r="K1143" s="19"/>
      <c r="L1143" s="19"/>
      <c r="M1143" s="19"/>
      <c r="N1143" s="19"/>
      <c r="O1143" s="19"/>
      <c r="P1143" s="19"/>
      <c r="Q1143" s="22" t="str">
        <f aca="false">IF($C1143="","",IF($P1143&lt;&gt;"",$P1143,IF(AND(ISNUMBER($K1143),ISNUMBER($M1143),ISNUMBER($N1143)),IF($O1143="Lower is worse",IF($K1143&lt;=$N1143,"Danger",IF($K1143&lt;=$M1143,"Alert","OK")),IF($K1143&gt;=$N1143,"Danger",IF($K1143&gt;=$M1143,"Alert","OK"))),"Not set")))</f>
        <v/>
      </c>
      <c r="R1143" s="22" t="str">
        <f aca="false">IF(OR($Q1143="",$Q1143="Not set"),"",MATCH($Q1143,Lists!$F$2:$F$4,0)-1)</f>
        <v/>
      </c>
      <c r="S1143" s="6"/>
      <c r="T1143" s="6"/>
      <c r="U1143" s="22" t="str">
        <f aca="false">IF(OR($Q1143="",$Q1143="OK",$Q1143="Not set",NOT(ISNUMBER($G1143))),"",ROUND($G1143*IF($Q1143="Danger",Lists!$M$15,Lists!$M$16),0))</f>
        <v/>
      </c>
      <c r="V1143" s="22" t="str">
        <f aca="false">IF($U1143="","",IF(OR($Q1143="Danger",$U1143&gt;=Lists!$M$10),"P1",IF($U1143&gt;=Lists!$M$11,"P2","P3")))</f>
        <v/>
      </c>
      <c r="W1143" s="24" t="str">
        <f aca="false">IF(OR($V1143="",$B1143=""),"",$B1143+INDEX(Lists!$N$10:$N$12,MATCH($V1143,Lists!$L$10:$L$12,0)))</f>
        <v/>
      </c>
      <c r="X1143" s="19"/>
      <c r="Y1143" s="19"/>
      <c r="Z1143" s="19"/>
      <c r="AA1143" s="21"/>
      <c r="AB1143" s="19"/>
      <c r="AC1143" s="22" t="str">
        <f aca="true">IF(OR($U1143="",$B1143=""),"",IF($AA1143&lt;&gt;"",$AA1143-$B1143,TODAY()-$B1143))</f>
        <v/>
      </c>
      <c r="AD1143" s="22" t="str">
        <f aca="true">IF($W1143="","",IF($Y1143="Closed",IF($AA1143="","Closed",IF($AA1143&lt;=$W1143,"Closed on time","Closed late")),IF(TODAY()&gt;$W1143,"Overdue","Within time")))</f>
        <v/>
      </c>
      <c r="AE1143" s="6"/>
      <c r="AF1143" s="19"/>
      <c r="AG1143" s="19"/>
      <c r="AH1143" s="19"/>
      <c r="AI1143" s="19"/>
      <c r="AJ1143" s="19"/>
    </row>
    <row r="1144" customFormat="false" ht="15" hidden="false" customHeight="false" outlineLevel="0" collapsed="false">
      <c r="A1144" s="22" t="str">
        <f aca="false">IF($C1144="","","R"&amp;TEXT(ROW()-4,"00000"))</f>
        <v/>
      </c>
      <c r="B1144" s="21"/>
      <c r="C1144" s="19"/>
      <c r="D1144" s="22" t="str">
        <f aca="false">IF($C1144="","",IFERROR(INDEX(Asset_Register!$C$5:$C$1000,MATCH($C1144,Asset_Register!$A$5:$A$1000,0)),"Not in register"))</f>
        <v/>
      </c>
      <c r="E1144" s="22" t="str">
        <f aca="false">IF($C1144="","",IFERROR(INDEX(Asset_Register!$D$5:$D$1000,MATCH($C1144,Asset_Register!$A$5:$A$1000,0)),"Not in register"))</f>
        <v/>
      </c>
      <c r="F1144" s="22" t="str">
        <f aca="false">IF($C1144="","",IFERROR(INDEX(Asset_Register!$R$5:$R$1000,MATCH($C1144,Asset_Register!$A$5:$A$1000,0)),"Not in register"))</f>
        <v/>
      </c>
      <c r="G1144" s="22" t="str">
        <f aca="false">IF($C1144="","",IFERROR(INDEX(Asset_Register!$Q$5:$Q$1000,MATCH($C1144,Asset_Register!$A$5:$A$1000,0)),"Not in register"))</f>
        <v/>
      </c>
      <c r="H1144" s="19"/>
      <c r="I1144" s="19"/>
      <c r="J1144" s="6"/>
      <c r="K1144" s="19"/>
      <c r="L1144" s="19"/>
      <c r="M1144" s="19"/>
      <c r="N1144" s="19"/>
      <c r="O1144" s="19"/>
      <c r="P1144" s="19"/>
      <c r="Q1144" s="22" t="str">
        <f aca="false">IF($C1144="","",IF($P1144&lt;&gt;"",$P1144,IF(AND(ISNUMBER($K1144),ISNUMBER($M1144),ISNUMBER($N1144)),IF($O1144="Lower is worse",IF($K1144&lt;=$N1144,"Danger",IF($K1144&lt;=$M1144,"Alert","OK")),IF($K1144&gt;=$N1144,"Danger",IF($K1144&gt;=$M1144,"Alert","OK"))),"Not set")))</f>
        <v/>
      </c>
      <c r="R1144" s="22" t="str">
        <f aca="false">IF(OR($Q1144="",$Q1144="Not set"),"",MATCH($Q1144,Lists!$F$2:$F$4,0)-1)</f>
        <v/>
      </c>
      <c r="S1144" s="6"/>
      <c r="T1144" s="6"/>
      <c r="U1144" s="22" t="str">
        <f aca="false">IF(OR($Q1144="",$Q1144="OK",$Q1144="Not set",NOT(ISNUMBER($G1144))),"",ROUND($G1144*IF($Q1144="Danger",Lists!$M$15,Lists!$M$16),0))</f>
        <v/>
      </c>
      <c r="V1144" s="22" t="str">
        <f aca="false">IF($U1144="","",IF(OR($Q1144="Danger",$U1144&gt;=Lists!$M$10),"P1",IF($U1144&gt;=Lists!$M$11,"P2","P3")))</f>
        <v/>
      </c>
      <c r="W1144" s="24" t="str">
        <f aca="false">IF(OR($V1144="",$B1144=""),"",$B1144+INDEX(Lists!$N$10:$N$12,MATCH($V1144,Lists!$L$10:$L$12,0)))</f>
        <v/>
      </c>
      <c r="X1144" s="19"/>
      <c r="Y1144" s="19"/>
      <c r="Z1144" s="19"/>
      <c r="AA1144" s="21"/>
      <c r="AB1144" s="19"/>
      <c r="AC1144" s="22" t="str">
        <f aca="true">IF(OR($U1144="",$B1144=""),"",IF($AA1144&lt;&gt;"",$AA1144-$B1144,TODAY()-$B1144))</f>
        <v/>
      </c>
      <c r="AD1144" s="22" t="str">
        <f aca="true">IF($W1144="","",IF($Y1144="Closed",IF($AA1144="","Closed",IF($AA1144&lt;=$W1144,"Closed on time","Closed late")),IF(TODAY()&gt;$W1144,"Overdue","Within time")))</f>
        <v/>
      </c>
      <c r="AE1144" s="6"/>
      <c r="AF1144" s="19"/>
      <c r="AG1144" s="19"/>
      <c r="AH1144" s="19"/>
      <c r="AI1144" s="19"/>
      <c r="AJ1144" s="19"/>
    </row>
    <row r="1145" customFormat="false" ht="15" hidden="false" customHeight="false" outlineLevel="0" collapsed="false">
      <c r="A1145" s="22" t="str">
        <f aca="false">IF($C1145="","","R"&amp;TEXT(ROW()-4,"00000"))</f>
        <v/>
      </c>
      <c r="B1145" s="21"/>
      <c r="C1145" s="19"/>
      <c r="D1145" s="22" t="str">
        <f aca="false">IF($C1145="","",IFERROR(INDEX(Asset_Register!$C$5:$C$1000,MATCH($C1145,Asset_Register!$A$5:$A$1000,0)),"Not in register"))</f>
        <v/>
      </c>
      <c r="E1145" s="22" t="str">
        <f aca="false">IF($C1145="","",IFERROR(INDEX(Asset_Register!$D$5:$D$1000,MATCH($C1145,Asset_Register!$A$5:$A$1000,0)),"Not in register"))</f>
        <v/>
      </c>
      <c r="F1145" s="22" t="str">
        <f aca="false">IF($C1145="","",IFERROR(INDEX(Asset_Register!$R$5:$R$1000,MATCH($C1145,Asset_Register!$A$5:$A$1000,0)),"Not in register"))</f>
        <v/>
      </c>
      <c r="G1145" s="22" t="str">
        <f aca="false">IF($C1145="","",IFERROR(INDEX(Asset_Register!$Q$5:$Q$1000,MATCH($C1145,Asset_Register!$A$5:$A$1000,0)),"Not in register"))</f>
        <v/>
      </c>
      <c r="H1145" s="19"/>
      <c r="I1145" s="19"/>
      <c r="J1145" s="6"/>
      <c r="K1145" s="19"/>
      <c r="L1145" s="19"/>
      <c r="M1145" s="19"/>
      <c r="N1145" s="19"/>
      <c r="O1145" s="19"/>
      <c r="P1145" s="19"/>
      <c r="Q1145" s="22" t="str">
        <f aca="false">IF($C1145="","",IF($P1145&lt;&gt;"",$P1145,IF(AND(ISNUMBER($K1145),ISNUMBER($M1145),ISNUMBER($N1145)),IF($O1145="Lower is worse",IF($K1145&lt;=$N1145,"Danger",IF($K1145&lt;=$M1145,"Alert","OK")),IF($K1145&gt;=$N1145,"Danger",IF($K1145&gt;=$M1145,"Alert","OK"))),"Not set")))</f>
        <v/>
      </c>
      <c r="R1145" s="22" t="str">
        <f aca="false">IF(OR($Q1145="",$Q1145="Not set"),"",MATCH($Q1145,Lists!$F$2:$F$4,0)-1)</f>
        <v/>
      </c>
      <c r="S1145" s="6"/>
      <c r="T1145" s="6"/>
      <c r="U1145" s="22" t="str">
        <f aca="false">IF(OR($Q1145="",$Q1145="OK",$Q1145="Not set",NOT(ISNUMBER($G1145))),"",ROUND($G1145*IF($Q1145="Danger",Lists!$M$15,Lists!$M$16),0))</f>
        <v/>
      </c>
      <c r="V1145" s="22" t="str">
        <f aca="false">IF($U1145="","",IF(OR($Q1145="Danger",$U1145&gt;=Lists!$M$10),"P1",IF($U1145&gt;=Lists!$M$11,"P2","P3")))</f>
        <v/>
      </c>
      <c r="W1145" s="24" t="str">
        <f aca="false">IF(OR($V1145="",$B1145=""),"",$B1145+INDEX(Lists!$N$10:$N$12,MATCH($V1145,Lists!$L$10:$L$12,0)))</f>
        <v/>
      </c>
      <c r="X1145" s="19"/>
      <c r="Y1145" s="19"/>
      <c r="Z1145" s="19"/>
      <c r="AA1145" s="21"/>
      <c r="AB1145" s="19"/>
      <c r="AC1145" s="22" t="str">
        <f aca="true">IF(OR($U1145="",$B1145=""),"",IF($AA1145&lt;&gt;"",$AA1145-$B1145,TODAY()-$B1145))</f>
        <v/>
      </c>
      <c r="AD1145" s="22" t="str">
        <f aca="true">IF($W1145="","",IF($Y1145="Closed",IF($AA1145="","Closed",IF($AA1145&lt;=$W1145,"Closed on time","Closed late")),IF(TODAY()&gt;$W1145,"Overdue","Within time")))</f>
        <v/>
      </c>
      <c r="AE1145" s="6"/>
      <c r="AF1145" s="19"/>
      <c r="AG1145" s="19"/>
      <c r="AH1145" s="19"/>
      <c r="AI1145" s="19"/>
      <c r="AJ1145" s="19"/>
    </row>
    <row r="1146" customFormat="false" ht="15" hidden="false" customHeight="false" outlineLevel="0" collapsed="false">
      <c r="A1146" s="22" t="str">
        <f aca="false">IF($C1146="","","R"&amp;TEXT(ROW()-4,"00000"))</f>
        <v/>
      </c>
      <c r="B1146" s="21"/>
      <c r="C1146" s="19"/>
      <c r="D1146" s="22" t="str">
        <f aca="false">IF($C1146="","",IFERROR(INDEX(Asset_Register!$C$5:$C$1000,MATCH($C1146,Asset_Register!$A$5:$A$1000,0)),"Not in register"))</f>
        <v/>
      </c>
      <c r="E1146" s="22" t="str">
        <f aca="false">IF($C1146="","",IFERROR(INDEX(Asset_Register!$D$5:$D$1000,MATCH($C1146,Asset_Register!$A$5:$A$1000,0)),"Not in register"))</f>
        <v/>
      </c>
      <c r="F1146" s="22" t="str">
        <f aca="false">IF($C1146="","",IFERROR(INDEX(Asset_Register!$R$5:$R$1000,MATCH($C1146,Asset_Register!$A$5:$A$1000,0)),"Not in register"))</f>
        <v/>
      </c>
      <c r="G1146" s="22" t="str">
        <f aca="false">IF($C1146="","",IFERROR(INDEX(Asset_Register!$Q$5:$Q$1000,MATCH($C1146,Asset_Register!$A$5:$A$1000,0)),"Not in register"))</f>
        <v/>
      </c>
      <c r="H1146" s="19"/>
      <c r="I1146" s="19"/>
      <c r="J1146" s="6"/>
      <c r="K1146" s="19"/>
      <c r="L1146" s="19"/>
      <c r="M1146" s="19"/>
      <c r="N1146" s="19"/>
      <c r="O1146" s="19"/>
      <c r="P1146" s="19"/>
      <c r="Q1146" s="22" t="str">
        <f aca="false">IF($C1146="","",IF($P1146&lt;&gt;"",$P1146,IF(AND(ISNUMBER($K1146),ISNUMBER($M1146),ISNUMBER($N1146)),IF($O1146="Lower is worse",IF($K1146&lt;=$N1146,"Danger",IF($K1146&lt;=$M1146,"Alert","OK")),IF($K1146&gt;=$N1146,"Danger",IF($K1146&gt;=$M1146,"Alert","OK"))),"Not set")))</f>
        <v/>
      </c>
      <c r="R1146" s="22" t="str">
        <f aca="false">IF(OR($Q1146="",$Q1146="Not set"),"",MATCH($Q1146,Lists!$F$2:$F$4,0)-1)</f>
        <v/>
      </c>
      <c r="S1146" s="6"/>
      <c r="T1146" s="6"/>
      <c r="U1146" s="22" t="str">
        <f aca="false">IF(OR($Q1146="",$Q1146="OK",$Q1146="Not set",NOT(ISNUMBER($G1146))),"",ROUND($G1146*IF($Q1146="Danger",Lists!$M$15,Lists!$M$16),0))</f>
        <v/>
      </c>
      <c r="V1146" s="22" t="str">
        <f aca="false">IF($U1146="","",IF(OR($Q1146="Danger",$U1146&gt;=Lists!$M$10),"P1",IF($U1146&gt;=Lists!$M$11,"P2","P3")))</f>
        <v/>
      </c>
      <c r="W1146" s="24" t="str">
        <f aca="false">IF(OR($V1146="",$B1146=""),"",$B1146+INDEX(Lists!$N$10:$N$12,MATCH($V1146,Lists!$L$10:$L$12,0)))</f>
        <v/>
      </c>
      <c r="X1146" s="19"/>
      <c r="Y1146" s="19"/>
      <c r="Z1146" s="19"/>
      <c r="AA1146" s="21"/>
      <c r="AB1146" s="19"/>
      <c r="AC1146" s="22" t="str">
        <f aca="true">IF(OR($U1146="",$B1146=""),"",IF($AA1146&lt;&gt;"",$AA1146-$B1146,TODAY()-$B1146))</f>
        <v/>
      </c>
      <c r="AD1146" s="22" t="str">
        <f aca="true">IF($W1146="","",IF($Y1146="Closed",IF($AA1146="","Closed",IF($AA1146&lt;=$W1146,"Closed on time","Closed late")),IF(TODAY()&gt;$W1146,"Overdue","Within time")))</f>
        <v/>
      </c>
      <c r="AE1146" s="6"/>
      <c r="AF1146" s="19"/>
      <c r="AG1146" s="19"/>
      <c r="AH1146" s="19"/>
      <c r="AI1146" s="19"/>
      <c r="AJ1146" s="19"/>
    </row>
    <row r="1147" customFormat="false" ht="15" hidden="false" customHeight="false" outlineLevel="0" collapsed="false">
      <c r="A1147" s="22" t="str">
        <f aca="false">IF($C1147="","","R"&amp;TEXT(ROW()-4,"00000"))</f>
        <v/>
      </c>
      <c r="B1147" s="21"/>
      <c r="C1147" s="19"/>
      <c r="D1147" s="22" t="str">
        <f aca="false">IF($C1147="","",IFERROR(INDEX(Asset_Register!$C$5:$C$1000,MATCH($C1147,Asset_Register!$A$5:$A$1000,0)),"Not in register"))</f>
        <v/>
      </c>
      <c r="E1147" s="22" t="str">
        <f aca="false">IF($C1147="","",IFERROR(INDEX(Asset_Register!$D$5:$D$1000,MATCH($C1147,Asset_Register!$A$5:$A$1000,0)),"Not in register"))</f>
        <v/>
      </c>
      <c r="F1147" s="22" t="str">
        <f aca="false">IF($C1147="","",IFERROR(INDEX(Asset_Register!$R$5:$R$1000,MATCH($C1147,Asset_Register!$A$5:$A$1000,0)),"Not in register"))</f>
        <v/>
      </c>
      <c r="G1147" s="22" t="str">
        <f aca="false">IF($C1147="","",IFERROR(INDEX(Asset_Register!$Q$5:$Q$1000,MATCH($C1147,Asset_Register!$A$5:$A$1000,0)),"Not in register"))</f>
        <v/>
      </c>
      <c r="H1147" s="19"/>
      <c r="I1147" s="19"/>
      <c r="J1147" s="6"/>
      <c r="K1147" s="19"/>
      <c r="L1147" s="19"/>
      <c r="M1147" s="19"/>
      <c r="N1147" s="19"/>
      <c r="O1147" s="19"/>
      <c r="P1147" s="19"/>
      <c r="Q1147" s="22" t="str">
        <f aca="false">IF($C1147="","",IF($P1147&lt;&gt;"",$P1147,IF(AND(ISNUMBER($K1147),ISNUMBER($M1147),ISNUMBER($N1147)),IF($O1147="Lower is worse",IF($K1147&lt;=$N1147,"Danger",IF($K1147&lt;=$M1147,"Alert","OK")),IF($K1147&gt;=$N1147,"Danger",IF($K1147&gt;=$M1147,"Alert","OK"))),"Not set")))</f>
        <v/>
      </c>
      <c r="R1147" s="22" t="str">
        <f aca="false">IF(OR($Q1147="",$Q1147="Not set"),"",MATCH($Q1147,Lists!$F$2:$F$4,0)-1)</f>
        <v/>
      </c>
      <c r="S1147" s="6"/>
      <c r="T1147" s="6"/>
      <c r="U1147" s="22" t="str">
        <f aca="false">IF(OR($Q1147="",$Q1147="OK",$Q1147="Not set",NOT(ISNUMBER($G1147))),"",ROUND($G1147*IF($Q1147="Danger",Lists!$M$15,Lists!$M$16),0))</f>
        <v/>
      </c>
      <c r="V1147" s="22" t="str">
        <f aca="false">IF($U1147="","",IF(OR($Q1147="Danger",$U1147&gt;=Lists!$M$10),"P1",IF($U1147&gt;=Lists!$M$11,"P2","P3")))</f>
        <v/>
      </c>
      <c r="W1147" s="24" t="str">
        <f aca="false">IF(OR($V1147="",$B1147=""),"",$B1147+INDEX(Lists!$N$10:$N$12,MATCH($V1147,Lists!$L$10:$L$12,0)))</f>
        <v/>
      </c>
      <c r="X1147" s="19"/>
      <c r="Y1147" s="19"/>
      <c r="Z1147" s="19"/>
      <c r="AA1147" s="21"/>
      <c r="AB1147" s="19"/>
      <c r="AC1147" s="22" t="str">
        <f aca="true">IF(OR($U1147="",$B1147=""),"",IF($AA1147&lt;&gt;"",$AA1147-$B1147,TODAY()-$B1147))</f>
        <v/>
      </c>
      <c r="AD1147" s="22" t="str">
        <f aca="true">IF($W1147="","",IF($Y1147="Closed",IF($AA1147="","Closed",IF($AA1147&lt;=$W1147,"Closed on time","Closed late")),IF(TODAY()&gt;$W1147,"Overdue","Within time")))</f>
        <v/>
      </c>
      <c r="AE1147" s="6"/>
      <c r="AF1147" s="19"/>
      <c r="AG1147" s="19"/>
      <c r="AH1147" s="19"/>
      <c r="AI1147" s="19"/>
      <c r="AJ1147" s="19"/>
    </row>
    <row r="1148" customFormat="false" ht="15" hidden="false" customHeight="false" outlineLevel="0" collapsed="false">
      <c r="A1148" s="22" t="str">
        <f aca="false">IF($C1148="","","R"&amp;TEXT(ROW()-4,"00000"))</f>
        <v/>
      </c>
      <c r="B1148" s="21"/>
      <c r="C1148" s="19"/>
      <c r="D1148" s="22" t="str">
        <f aca="false">IF($C1148="","",IFERROR(INDEX(Asset_Register!$C$5:$C$1000,MATCH($C1148,Asset_Register!$A$5:$A$1000,0)),"Not in register"))</f>
        <v/>
      </c>
      <c r="E1148" s="22" t="str">
        <f aca="false">IF($C1148="","",IFERROR(INDEX(Asset_Register!$D$5:$D$1000,MATCH($C1148,Asset_Register!$A$5:$A$1000,0)),"Not in register"))</f>
        <v/>
      </c>
      <c r="F1148" s="22" t="str">
        <f aca="false">IF($C1148="","",IFERROR(INDEX(Asset_Register!$R$5:$R$1000,MATCH($C1148,Asset_Register!$A$5:$A$1000,0)),"Not in register"))</f>
        <v/>
      </c>
      <c r="G1148" s="22" t="str">
        <f aca="false">IF($C1148="","",IFERROR(INDEX(Asset_Register!$Q$5:$Q$1000,MATCH($C1148,Asset_Register!$A$5:$A$1000,0)),"Not in register"))</f>
        <v/>
      </c>
      <c r="H1148" s="19"/>
      <c r="I1148" s="19"/>
      <c r="J1148" s="6"/>
      <c r="K1148" s="19"/>
      <c r="L1148" s="19"/>
      <c r="M1148" s="19"/>
      <c r="N1148" s="19"/>
      <c r="O1148" s="19"/>
      <c r="P1148" s="19"/>
      <c r="Q1148" s="22" t="str">
        <f aca="false">IF($C1148="","",IF($P1148&lt;&gt;"",$P1148,IF(AND(ISNUMBER($K1148),ISNUMBER($M1148),ISNUMBER($N1148)),IF($O1148="Lower is worse",IF($K1148&lt;=$N1148,"Danger",IF($K1148&lt;=$M1148,"Alert","OK")),IF($K1148&gt;=$N1148,"Danger",IF($K1148&gt;=$M1148,"Alert","OK"))),"Not set")))</f>
        <v/>
      </c>
      <c r="R1148" s="22" t="str">
        <f aca="false">IF(OR($Q1148="",$Q1148="Not set"),"",MATCH($Q1148,Lists!$F$2:$F$4,0)-1)</f>
        <v/>
      </c>
      <c r="S1148" s="6"/>
      <c r="T1148" s="6"/>
      <c r="U1148" s="22" t="str">
        <f aca="false">IF(OR($Q1148="",$Q1148="OK",$Q1148="Not set",NOT(ISNUMBER($G1148))),"",ROUND($G1148*IF($Q1148="Danger",Lists!$M$15,Lists!$M$16),0))</f>
        <v/>
      </c>
      <c r="V1148" s="22" t="str">
        <f aca="false">IF($U1148="","",IF(OR($Q1148="Danger",$U1148&gt;=Lists!$M$10),"P1",IF($U1148&gt;=Lists!$M$11,"P2","P3")))</f>
        <v/>
      </c>
      <c r="W1148" s="24" t="str">
        <f aca="false">IF(OR($V1148="",$B1148=""),"",$B1148+INDEX(Lists!$N$10:$N$12,MATCH($V1148,Lists!$L$10:$L$12,0)))</f>
        <v/>
      </c>
      <c r="X1148" s="19"/>
      <c r="Y1148" s="19"/>
      <c r="Z1148" s="19"/>
      <c r="AA1148" s="21"/>
      <c r="AB1148" s="19"/>
      <c r="AC1148" s="22" t="str">
        <f aca="true">IF(OR($U1148="",$B1148=""),"",IF($AA1148&lt;&gt;"",$AA1148-$B1148,TODAY()-$B1148))</f>
        <v/>
      </c>
      <c r="AD1148" s="22" t="str">
        <f aca="true">IF($W1148="","",IF($Y1148="Closed",IF($AA1148="","Closed",IF($AA1148&lt;=$W1148,"Closed on time","Closed late")),IF(TODAY()&gt;$W1148,"Overdue","Within time")))</f>
        <v/>
      </c>
      <c r="AE1148" s="6"/>
      <c r="AF1148" s="19"/>
      <c r="AG1148" s="19"/>
      <c r="AH1148" s="19"/>
      <c r="AI1148" s="19"/>
      <c r="AJ1148" s="19"/>
    </row>
    <row r="1149" customFormat="false" ht="15" hidden="false" customHeight="false" outlineLevel="0" collapsed="false">
      <c r="A1149" s="22" t="str">
        <f aca="false">IF($C1149="","","R"&amp;TEXT(ROW()-4,"00000"))</f>
        <v/>
      </c>
      <c r="B1149" s="21"/>
      <c r="C1149" s="19"/>
      <c r="D1149" s="22" t="str">
        <f aca="false">IF($C1149="","",IFERROR(INDEX(Asset_Register!$C$5:$C$1000,MATCH($C1149,Asset_Register!$A$5:$A$1000,0)),"Not in register"))</f>
        <v/>
      </c>
      <c r="E1149" s="22" t="str">
        <f aca="false">IF($C1149="","",IFERROR(INDEX(Asset_Register!$D$5:$D$1000,MATCH($C1149,Asset_Register!$A$5:$A$1000,0)),"Not in register"))</f>
        <v/>
      </c>
      <c r="F1149" s="22" t="str">
        <f aca="false">IF($C1149="","",IFERROR(INDEX(Asset_Register!$R$5:$R$1000,MATCH($C1149,Asset_Register!$A$5:$A$1000,0)),"Not in register"))</f>
        <v/>
      </c>
      <c r="G1149" s="22" t="str">
        <f aca="false">IF($C1149="","",IFERROR(INDEX(Asset_Register!$Q$5:$Q$1000,MATCH($C1149,Asset_Register!$A$5:$A$1000,0)),"Not in register"))</f>
        <v/>
      </c>
      <c r="H1149" s="19"/>
      <c r="I1149" s="19"/>
      <c r="J1149" s="6"/>
      <c r="K1149" s="19"/>
      <c r="L1149" s="19"/>
      <c r="M1149" s="19"/>
      <c r="N1149" s="19"/>
      <c r="O1149" s="19"/>
      <c r="P1149" s="19"/>
      <c r="Q1149" s="22" t="str">
        <f aca="false">IF($C1149="","",IF($P1149&lt;&gt;"",$P1149,IF(AND(ISNUMBER($K1149),ISNUMBER($M1149),ISNUMBER($N1149)),IF($O1149="Lower is worse",IF($K1149&lt;=$N1149,"Danger",IF($K1149&lt;=$M1149,"Alert","OK")),IF($K1149&gt;=$N1149,"Danger",IF($K1149&gt;=$M1149,"Alert","OK"))),"Not set")))</f>
        <v/>
      </c>
      <c r="R1149" s="22" t="str">
        <f aca="false">IF(OR($Q1149="",$Q1149="Not set"),"",MATCH($Q1149,Lists!$F$2:$F$4,0)-1)</f>
        <v/>
      </c>
      <c r="S1149" s="6"/>
      <c r="T1149" s="6"/>
      <c r="U1149" s="22" t="str">
        <f aca="false">IF(OR($Q1149="",$Q1149="OK",$Q1149="Not set",NOT(ISNUMBER($G1149))),"",ROUND($G1149*IF($Q1149="Danger",Lists!$M$15,Lists!$M$16),0))</f>
        <v/>
      </c>
      <c r="V1149" s="22" t="str">
        <f aca="false">IF($U1149="","",IF(OR($Q1149="Danger",$U1149&gt;=Lists!$M$10),"P1",IF($U1149&gt;=Lists!$M$11,"P2","P3")))</f>
        <v/>
      </c>
      <c r="W1149" s="24" t="str">
        <f aca="false">IF(OR($V1149="",$B1149=""),"",$B1149+INDEX(Lists!$N$10:$N$12,MATCH($V1149,Lists!$L$10:$L$12,0)))</f>
        <v/>
      </c>
      <c r="X1149" s="19"/>
      <c r="Y1149" s="19"/>
      <c r="Z1149" s="19"/>
      <c r="AA1149" s="21"/>
      <c r="AB1149" s="19"/>
      <c r="AC1149" s="22" t="str">
        <f aca="true">IF(OR($U1149="",$B1149=""),"",IF($AA1149&lt;&gt;"",$AA1149-$B1149,TODAY()-$B1149))</f>
        <v/>
      </c>
      <c r="AD1149" s="22" t="str">
        <f aca="true">IF($W1149="","",IF($Y1149="Closed",IF($AA1149="","Closed",IF($AA1149&lt;=$W1149,"Closed on time","Closed late")),IF(TODAY()&gt;$W1149,"Overdue","Within time")))</f>
        <v/>
      </c>
      <c r="AE1149" s="6"/>
      <c r="AF1149" s="19"/>
      <c r="AG1149" s="19"/>
      <c r="AH1149" s="19"/>
      <c r="AI1149" s="19"/>
      <c r="AJ1149" s="19"/>
    </row>
    <row r="1150" customFormat="false" ht="15" hidden="false" customHeight="false" outlineLevel="0" collapsed="false">
      <c r="A1150" s="22" t="str">
        <f aca="false">IF($C1150="","","R"&amp;TEXT(ROW()-4,"00000"))</f>
        <v/>
      </c>
      <c r="B1150" s="21"/>
      <c r="C1150" s="19"/>
      <c r="D1150" s="22" t="str">
        <f aca="false">IF($C1150="","",IFERROR(INDEX(Asset_Register!$C$5:$C$1000,MATCH($C1150,Asset_Register!$A$5:$A$1000,0)),"Not in register"))</f>
        <v/>
      </c>
      <c r="E1150" s="22" t="str">
        <f aca="false">IF($C1150="","",IFERROR(INDEX(Asset_Register!$D$5:$D$1000,MATCH($C1150,Asset_Register!$A$5:$A$1000,0)),"Not in register"))</f>
        <v/>
      </c>
      <c r="F1150" s="22" t="str">
        <f aca="false">IF($C1150="","",IFERROR(INDEX(Asset_Register!$R$5:$R$1000,MATCH($C1150,Asset_Register!$A$5:$A$1000,0)),"Not in register"))</f>
        <v/>
      </c>
      <c r="G1150" s="22" t="str">
        <f aca="false">IF($C1150="","",IFERROR(INDEX(Asset_Register!$Q$5:$Q$1000,MATCH($C1150,Asset_Register!$A$5:$A$1000,0)),"Not in register"))</f>
        <v/>
      </c>
      <c r="H1150" s="19"/>
      <c r="I1150" s="19"/>
      <c r="J1150" s="6"/>
      <c r="K1150" s="19"/>
      <c r="L1150" s="19"/>
      <c r="M1150" s="19"/>
      <c r="N1150" s="19"/>
      <c r="O1150" s="19"/>
      <c r="P1150" s="19"/>
      <c r="Q1150" s="22" t="str">
        <f aca="false">IF($C1150="","",IF($P1150&lt;&gt;"",$P1150,IF(AND(ISNUMBER($K1150),ISNUMBER($M1150),ISNUMBER($N1150)),IF($O1150="Lower is worse",IF($K1150&lt;=$N1150,"Danger",IF($K1150&lt;=$M1150,"Alert","OK")),IF($K1150&gt;=$N1150,"Danger",IF($K1150&gt;=$M1150,"Alert","OK"))),"Not set")))</f>
        <v/>
      </c>
      <c r="R1150" s="22" t="str">
        <f aca="false">IF(OR($Q1150="",$Q1150="Not set"),"",MATCH($Q1150,Lists!$F$2:$F$4,0)-1)</f>
        <v/>
      </c>
      <c r="S1150" s="6"/>
      <c r="T1150" s="6"/>
      <c r="U1150" s="22" t="str">
        <f aca="false">IF(OR($Q1150="",$Q1150="OK",$Q1150="Not set",NOT(ISNUMBER($G1150))),"",ROUND($G1150*IF($Q1150="Danger",Lists!$M$15,Lists!$M$16),0))</f>
        <v/>
      </c>
      <c r="V1150" s="22" t="str">
        <f aca="false">IF($U1150="","",IF(OR($Q1150="Danger",$U1150&gt;=Lists!$M$10),"P1",IF($U1150&gt;=Lists!$M$11,"P2","P3")))</f>
        <v/>
      </c>
      <c r="W1150" s="24" t="str">
        <f aca="false">IF(OR($V1150="",$B1150=""),"",$B1150+INDEX(Lists!$N$10:$N$12,MATCH($V1150,Lists!$L$10:$L$12,0)))</f>
        <v/>
      </c>
      <c r="X1150" s="19"/>
      <c r="Y1150" s="19"/>
      <c r="Z1150" s="19"/>
      <c r="AA1150" s="21"/>
      <c r="AB1150" s="19"/>
      <c r="AC1150" s="22" t="str">
        <f aca="true">IF(OR($U1150="",$B1150=""),"",IF($AA1150&lt;&gt;"",$AA1150-$B1150,TODAY()-$B1150))</f>
        <v/>
      </c>
      <c r="AD1150" s="22" t="str">
        <f aca="true">IF($W1150="","",IF($Y1150="Closed",IF($AA1150="","Closed",IF($AA1150&lt;=$W1150,"Closed on time","Closed late")),IF(TODAY()&gt;$W1150,"Overdue","Within time")))</f>
        <v/>
      </c>
      <c r="AE1150" s="6"/>
      <c r="AF1150" s="19"/>
      <c r="AG1150" s="19"/>
      <c r="AH1150" s="19"/>
      <c r="AI1150" s="19"/>
      <c r="AJ1150" s="19"/>
    </row>
    <row r="1151" customFormat="false" ht="15" hidden="false" customHeight="false" outlineLevel="0" collapsed="false">
      <c r="A1151" s="22" t="str">
        <f aca="false">IF($C1151="","","R"&amp;TEXT(ROW()-4,"00000"))</f>
        <v/>
      </c>
      <c r="B1151" s="21"/>
      <c r="C1151" s="19"/>
      <c r="D1151" s="22" t="str">
        <f aca="false">IF($C1151="","",IFERROR(INDEX(Asset_Register!$C$5:$C$1000,MATCH($C1151,Asset_Register!$A$5:$A$1000,0)),"Not in register"))</f>
        <v/>
      </c>
      <c r="E1151" s="22" t="str">
        <f aca="false">IF($C1151="","",IFERROR(INDEX(Asset_Register!$D$5:$D$1000,MATCH($C1151,Asset_Register!$A$5:$A$1000,0)),"Not in register"))</f>
        <v/>
      </c>
      <c r="F1151" s="22" t="str">
        <f aca="false">IF($C1151="","",IFERROR(INDEX(Asset_Register!$R$5:$R$1000,MATCH($C1151,Asset_Register!$A$5:$A$1000,0)),"Not in register"))</f>
        <v/>
      </c>
      <c r="G1151" s="22" t="str">
        <f aca="false">IF($C1151="","",IFERROR(INDEX(Asset_Register!$Q$5:$Q$1000,MATCH($C1151,Asset_Register!$A$5:$A$1000,0)),"Not in register"))</f>
        <v/>
      </c>
      <c r="H1151" s="19"/>
      <c r="I1151" s="19"/>
      <c r="J1151" s="6"/>
      <c r="K1151" s="19"/>
      <c r="L1151" s="19"/>
      <c r="M1151" s="19"/>
      <c r="N1151" s="19"/>
      <c r="O1151" s="19"/>
      <c r="P1151" s="19"/>
      <c r="Q1151" s="22" t="str">
        <f aca="false">IF($C1151="","",IF($P1151&lt;&gt;"",$P1151,IF(AND(ISNUMBER($K1151),ISNUMBER($M1151),ISNUMBER($N1151)),IF($O1151="Lower is worse",IF($K1151&lt;=$N1151,"Danger",IF($K1151&lt;=$M1151,"Alert","OK")),IF($K1151&gt;=$N1151,"Danger",IF($K1151&gt;=$M1151,"Alert","OK"))),"Not set")))</f>
        <v/>
      </c>
      <c r="R1151" s="22" t="str">
        <f aca="false">IF(OR($Q1151="",$Q1151="Not set"),"",MATCH($Q1151,Lists!$F$2:$F$4,0)-1)</f>
        <v/>
      </c>
      <c r="S1151" s="6"/>
      <c r="T1151" s="6"/>
      <c r="U1151" s="22" t="str">
        <f aca="false">IF(OR($Q1151="",$Q1151="OK",$Q1151="Not set",NOT(ISNUMBER($G1151))),"",ROUND($G1151*IF($Q1151="Danger",Lists!$M$15,Lists!$M$16),0))</f>
        <v/>
      </c>
      <c r="V1151" s="22" t="str">
        <f aca="false">IF($U1151="","",IF(OR($Q1151="Danger",$U1151&gt;=Lists!$M$10),"P1",IF($U1151&gt;=Lists!$M$11,"P2","P3")))</f>
        <v/>
      </c>
      <c r="W1151" s="24" t="str">
        <f aca="false">IF(OR($V1151="",$B1151=""),"",$B1151+INDEX(Lists!$N$10:$N$12,MATCH($V1151,Lists!$L$10:$L$12,0)))</f>
        <v/>
      </c>
      <c r="X1151" s="19"/>
      <c r="Y1151" s="19"/>
      <c r="Z1151" s="19"/>
      <c r="AA1151" s="21"/>
      <c r="AB1151" s="19"/>
      <c r="AC1151" s="22" t="str">
        <f aca="true">IF(OR($U1151="",$B1151=""),"",IF($AA1151&lt;&gt;"",$AA1151-$B1151,TODAY()-$B1151))</f>
        <v/>
      </c>
      <c r="AD1151" s="22" t="str">
        <f aca="true">IF($W1151="","",IF($Y1151="Closed",IF($AA1151="","Closed",IF($AA1151&lt;=$W1151,"Closed on time","Closed late")),IF(TODAY()&gt;$W1151,"Overdue","Within time")))</f>
        <v/>
      </c>
      <c r="AE1151" s="6"/>
      <c r="AF1151" s="19"/>
      <c r="AG1151" s="19"/>
      <c r="AH1151" s="19"/>
      <c r="AI1151" s="19"/>
      <c r="AJ1151" s="19"/>
    </row>
    <row r="1152" customFormat="false" ht="15" hidden="false" customHeight="false" outlineLevel="0" collapsed="false">
      <c r="A1152" s="22" t="str">
        <f aca="false">IF($C1152="","","R"&amp;TEXT(ROW()-4,"00000"))</f>
        <v/>
      </c>
      <c r="B1152" s="21"/>
      <c r="C1152" s="19"/>
      <c r="D1152" s="22" t="str">
        <f aca="false">IF($C1152="","",IFERROR(INDEX(Asset_Register!$C$5:$C$1000,MATCH($C1152,Asset_Register!$A$5:$A$1000,0)),"Not in register"))</f>
        <v/>
      </c>
      <c r="E1152" s="22" t="str">
        <f aca="false">IF($C1152="","",IFERROR(INDEX(Asset_Register!$D$5:$D$1000,MATCH($C1152,Asset_Register!$A$5:$A$1000,0)),"Not in register"))</f>
        <v/>
      </c>
      <c r="F1152" s="22" t="str">
        <f aca="false">IF($C1152="","",IFERROR(INDEX(Asset_Register!$R$5:$R$1000,MATCH($C1152,Asset_Register!$A$5:$A$1000,0)),"Not in register"))</f>
        <v/>
      </c>
      <c r="G1152" s="22" t="str">
        <f aca="false">IF($C1152="","",IFERROR(INDEX(Asset_Register!$Q$5:$Q$1000,MATCH($C1152,Asset_Register!$A$5:$A$1000,0)),"Not in register"))</f>
        <v/>
      </c>
      <c r="H1152" s="19"/>
      <c r="I1152" s="19"/>
      <c r="J1152" s="6"/>
      <c r="K1152" s="19"/>
      <c r="L1152" s="19"/>
      <c r="M1152" s="19"/>
      <c r="N1152" s="19"/>
      <c r="O1152" s="19"/>
      <c r="P1152" s="19"/>
      <c r="Q1152" s="22" t="str">
        <f aca="false">IF($C1152="","",IF($P1152&lt;&gt;"",$P1152,IF(AND(ISNUMBER($K1152),ISNUMBER($M1152),ISNUMBER($N1152)),IF($O1152="Lower is worse",IF($K1152&lt;=$N1152,"Danger",IF($K1152&lt;=$M1152,"Alert","OK")),IF($K1152&gt;=$N1152,"Danger",IF($K1152&gt;=$M1152,"Alert","OK"))),"Not set")))</f>
        <v/>
      </c>
      <c r="R1152" s="22" t="str">
        <f aca="false">IF(OR($Q1152="",$Q1152="Not set"),"",MATCH($Q1152,Lists!$F$2:$F$4,0)-1)</f>
        <v/>
      </c>
      <c r="S1152" s="6"/>
      <c r="T1152" s="6"/>
      <c r="U1152" s="22" t="str">
        <f aca="false">IF(OR($Q1152="",$Q1152="OK",$Q1152="Not set",NOT(ISNUMBER($G1152))),"",ROUND($G1152*IF($Q1152="Danger",Lists!$M$15,Lists!$M$16),0))</f>
        <v/>
      </c>
      <c r="V1152" s="22" t="str">
        <f aca="false">IF($U1152="","",IF(OR($Q1152="Danger",$U1152&gt;=Lists!$M$10),"P1",IF($U1152&gt;=Lists!$M$11,"P2","P3")))</f>
        <v/>
      </c>
      <c r="W1152" s="24" t="str">
        <f aca="false">IF(OR($V1152="",$B1152=""),"",$B1152+INDEX(Lists!$N$10:$N$12,MATCH($V1152,Lists!$L$10:$L$12,0)))</f>
        <v/>
      </c>
      <c r="X1152" s="19"/>
      <c r="Y1152" s="19"/>
      <c r="Z1152" s="19"/>
      <c r="AA1152" s="21"/>
      <c r="AB1152" s="19"/>
      <c r="AC1152" s="22" t="str">
        <f aca="true">IF(OR($U1152="",$B1152=""),"",IF($AA1152&lt;&gt;"",$AA1152-$B1152,TODAY()-$B1152))</f>
        <v/>
      </c>
      <c r="AD1152" s="22" t="str">
        <f aca="true">IF($W1152="","",IF($Y1152="Closed",IF($AA1152="","Closed",IF($AA1152&lt;=$W1152,"Closed on time","Closed late")),IF(TODAY()&gt;$W1152,"Overdue","Within time")))</f>
        <v/>
      </c>
      <c r="AE1152" s="6"/>
      <c r="AF1152" s="19"/>
      <c r="AG1152" s="19"/>
      <c r="AH1152" s="19"/>
      <c r="AI1152" s="19"/>
      <c r="AJ1152" s="19"/>
    </row>
    <row r="1153" customFormat="false" ht="15" hidden="false" customHeight="false" outlineLevel="0" collapsed="false">
      <c r="A1153" s="22" t="str">
        <f aca="false">IF($C1153="","","R"&amp;TEXT(ROW()-4,"00000"))</f>
        <v/>
      </c>
      <c r="B1153" s="21"/>
      <c r="C1153" s="19"/>
      <c r="D1153" s="22" t="str">
        <f aca="false">IF($C1153="","",IFERROR(INDEX(Asset_Register!$C$5:$C$1000,MATCH($C1153,Asset_Register!$A$5:$A$1000,0)),"Not in register"))</f>
        <v/>
      </c>
      <c r="E1153" s="22" t="str">
        <f aca="false">IF($C1153="","",IFERROR(INDEX(Asset_Register!$D$5:$D$1000,MATCH($C1153,Asset_Register!$A$5:$A$1000,0)),"Not in register"))</f>
        <v/>
      </c>
      <c r="F1153" s="22" t="str">
        <f aca="false">IF($C1153="","",IFERROR(INDEX(Asset_Register!$R$5:$R$1000,MATCH($C1153,Asset_Register!$A$5:$A$1000,0)),"Not in register"))</f>
        <v/>
      </c>
      <c r="G1153" s="22" t="str">
        <f aca="false">IF($C1153="","",IFERROR(INDEX(Asset_Register!$Q$5:$Q$1000,MATCH($C1153,Asset_Register!$A$5:$A$1000,0)),"Not in register"))</f>
        <v/>
      </c>
      <c r="H1153" s="19"/>
      <c r="I1153" s="19"/>
      <c r="J1153" s="6"/>
      <c r="K1153" s="19"/>
      <c r="L1153" s="19"/>
      <c r="M1153" s="19"/>
      <c r="N1153" s="19"/>
      <c r="O1153" s="19"/>
      <c r="P1153" s="19"/>
      <c r="Q1153" s="22" t="str">
        <f aca="false">IF($C1153="","",IF($P1153&lt;&gt;"",$P1153,IF(AND(ISNUMBER($K1153),ISNUMBER($M1153),ISNUMBER($N1153)),IF($O1153="Lower is worse",IF($K1153&lt;=$N1153,"Danger",IF($K1153&lt;=$M1153,"Alert","OK")),IF($K1153&gt;=$N1153,"Danger",IF($K1153&gt;=$M1153,"Alert","OK"))),"Not set")))</f>
        <v/>
      </c>
      <c r="R1153" s="22" t="str">
        <f aca="false">IF(OR($Q1153="",$Q1153="Not set"),"",MATCH($Q1153,Lists!$F$2:$F$4,0)-1)</f>
        <v/>
      </c>
      <c r="S1153" s="6"/>
      <c r="T1153" s="6"/>
      <c r="U1153" s="22" t="str">
        <f aca="false">IF(OR($Q1153="",$Q1153="OK",$Q1153="Not set",NOT(ISNUMBER($G1153))),"",ROUND($G1153*IF($Q1153="Danger",Lists!$M$15,Lists!$M$16),0))</f>
        <v/>
      </c>
      <c r="V1153" s="22" t="str">
        <f aca="false">IF($U1153="","",IF(OR($Q1153="Danger",$U1153&gt;=Lists!$M$10),"P1",IF($U1153&gt;=Lists!$M$11,"P2","P3")))</f>
        <v/>
      </c>
      <c r="W1153" s="24" t="str">
        <f aca="false">IF(OR($V1153="",$B1153=""),"",$B1153+INDEX(Lists!$N$10:$N$12,MATCH($V1153,Lists!$L$10:$L$12,0)))</f>
        <v/>
      </c>
      <c r="X1153" s="19"/>
      <c r="Y1153" s="19"/>
      <c r="Z1153" s="19"/>
      <c r="AA1153" s="21"/>
      <c r="AB1153" s="19"/>
      <c r="AC1153" s="22" t="str">
        <f aca="true">IF(OR($U1153="",$B1153=""),"",IF($AA1153&lt;&gt;"",$AA1153-$B1153,TODAY()-$B1153))</f>
        <v/>
      </c>
      <c r="AD1153" s="22" t="str">
        <f aca="true">IF($W1153="","",IF($Y1153="Closed",IF($AA1153="","Closed",IF($AA1153&lt;=$W1153,"Closed on time","Closed late")),IF(TODAY()&gt;$W1153,"Overdue","Within time")))</f>
        <v/>
      </c>
      <c r="AE1153" s="6"/>
      <c r="AF1153" s="19"/>
      <c r="AG1153" s="19"/>
      <c r="AH1153" s="19"/>
      <c r="AI1153" s="19"/>
      <c r="AJ1153" s="19"/>
    </row>
    <row r="1154" customFormat="false" ht="15" hidden="false" customHeight="false" outlineLevel="0" collapsed="false">
      <c r="A1154" s="22" t="str">
        <f aca="false">IF($C1154="","","R"&amp;TEXT(ROW()-4,"00000"))</f>
        <v/>
      </c>
      <c r="B1154" s="21"/>
      <c r="C1154" s="19"/>
      <c r="D1154" s="22" t="str">
        <f aca="false">IF($C1154="","",IFERROR(INDEX(Asset_Register!$C$5:$C$1000,MATCH($C1154,Asset_Register!$A$5:$A$1000,0)),"Not in register"))</f>
        <v/>
      </c>
      <c r="E1154" s="22" t="str">
        <f aca="false">IF($C1154="","",IFERROR(INDEX(Asset_Register!$D$5:$D$1000,MATCH($C1154,Asset_Register!$A$5:$A$1000,0)),"Not in register"))</f>
        <v/>
      </c>
      <c r="F1154" s="22" t="str">
        <f aca="false">IF($C1154="","",IFERROR(INDEX(Asset_Register!$R$5:$R$1000,MATCH($C1154,Asset_Register!$A$5:$A$1000,0)),"Not in register"))</f>
        <v/>
      </c>
      <c r="G1154" s="22" t="str">
        <f aca="false">IF($C1154="","",IFERROR(INDEX(Asset_Register!$Q$5:$Q$1000,MATCH($C1154,Asset_Register!$A$5:$A$1000,0)),"Not in register"))</f>
        <v/>
      </c>
      <c r="H1154" s="19"/>
      <c r="I1154" s="19"/>
      <c r="J1154" s="6"/>
      <c r="K1154" s="19"/>
      <c r="L1154" s="19"/>
      <c r="M1154" s="19"/>
      <c r="N1154" s="19"/>
      <c r="O1154" s="19"/>
      <c r="P1154" s="19"/>
      <c r="Q1154" s="22" t="str">
        <f aca="false">IF($C1154="","",IF($P1154&lt;&gt;"",$P1154,IF(AND(ISNUMBER($K1154),ISNUMBER($M1154),ISNUMBER($N1154)),IF($O1154="Lower is worse",IF($K1154&lt;=$N1154,"Danger",IF($K1154&lt;=$M1154,"Alert","OK")),IF($K1154&gt;=$N1154,"Danger",IF($K1154&gt;=$M1154,"Alert","OK"))),"Not set")))</f>
        <v/>
      </c>
      <c r="R1154" s="22" t="str">
        <f aca="false">IF(OR($Q1154="",$Q1154="Not set"),"",MATCH($Q1154,Lists!$F$2:$F$4,0)-1)</f>
        <v/>
      </c>
      <c r="S1154" s="6"/>
      <c r="T1154" s="6"/>
      <c r="U1154" s="22" t="str">
        <f aca="false">IF(OR($Q1154="",$Q1154="OK",$Q1154="Not set",NOT(ISNUMBER($G1154))),"",ROUND($G1154*IF($Q1154="Danger",Lists!$M$15,Lists!$M$16),0))</f>
        <v/>
      </c>
      <c r="V1154" s="22" t="str">
        <f aca="false">IF($U1154="","",IF(OR($Q1154="Danger",$U1154&gt;=Lists!$M$10),"P1",IF($U1154&gt;=Lists!$M$11,"P2","P3")))</f>
        <v/>
      </c>
      <c r="W1154" s="24" t="str">
        <f aca="false">IF(OR($V1154="",$B1154=""),"",$B1154+INDEX(Lists!$N$10:$N$12,MATCH($V1154,Lists!$L$10:$L$12,0)))</f>
        <v/>
      </c>
      <c r="X1154" s="19"/>
      <c r="Y1154" s="19"/>
      <c r="Z1154" s="19"/>
      <c r="AA1154" s="21"/>
      <c r="AB1154" s="19"/>
      <c r="AC1154" s="22" t="str">
        <f aca="true">IF(OR($U1154="",$B1154=""),"",IF($AA1154&lt;&gt;"",$AA1154-$B1154,TODAY()-$B1154))</f>
        <v/>
      </c>
      <c r="AD1154" s="22" t="str">
        <f aca="true">IF($W1154="","",IF($Y1154="Closed",IF($AA1154="","Closed",IF($AA1154&lt;=$W1154,"Closed on time","Closed late")),IF(TODAY()&gt;$W1154,"Overdue","Within time")))</f>
        <v/>
      </c>
      <c r="AE1154" s="6"/>
      <c r="AF1154" s="19"/>
      <c r="AG1154" s="19"/>
      <c r="AH1154" s="19"/>
      <c r="AI1154" s="19"/>
      <c r="AJ1154" s="19"/>
    </row>
    <row r="1155" customFormat="false" ht="15" hidden="false" customHeight="false" outlineLevel="0" collapsed="false">
      <c r="A1155" s="22" t="str">
        <f aca="false">IF($C1155="","","R"&amp;TEXT(ROW()-4,"00000"))</f>
        <v/>
      </c>
      <c r="B1155" s="21"/>
      <c r="C1155" s="19"/>
      <c r="D1155" s="22" t="str">
        <f aca="false">IF($C1155="","",IFERROR(INDEX(Asset_Register!$C$5:$C$1000,MATCH($C1155,Asset_Register!$A$5:$A$1000,0)),"Not in register"))</f>
        <v/>
      </c>
      <c r="E1155" s="22" t="str">
        <f aca="false">IF($C1155="","",IFERROR(INDEX(Asset_Register!$D$5:$D$1000,MATCH($C1155,Asset_Register!$A$5:$A$1000,0)),"Not in register"))</f>
        <v/>
      </c>
      <c r="F1155" s="22" t="str">
        <f aca="false">IF($C1155="","",IFERROR(INDEX(Asset_Register!$R$5:$R$1000,MATCH($C1155,Asset_Register!$A$5:$A$1000,0)),"Not in register"))</f>
        <v/>
      </c>
      <c r="G1155" s="22" t="str">
        <f aca="false">IF($C1155="","",IFERROR(INDEX(Asset_Register!$Q$5:$Q$1000,MATCH($C1155,Asset_Register!$A$5:$A$1000,0)),"Not in register"))</f>
        <v/>
      </c>
      <c r="H1155" s="19"/>
      <c r="I1155" s="19"/>
      <c r="J1155" s="6"/>
      <c r="K1155" s="19"/>
      <c r="L1155" s="19"/>
      <c r="M1155" s="19"/>
      <c r="N1155" s="19"/>
      <c r="O1155" s="19"/>
      <c r="P1155" s="19"/>
      <c r="Q1155" s="22" t="str">
        <f aca="false">IF($C1155="","",IF($P1155&lt;&gt;"",$P1155,IF(AND(ISNUMBER($K1155),ISNUMBER($M1155),ISNUMBER($N1155)),IF($O1155="Lower is worse",IF($K1155&lt;=$N1155,"Danger",IF($K1155&lt;=$M1155,"Alert","OK")),IF($K1155&gt;=$N1155,"Danger",IF($K1155&gt;=$M1155,"Alert","OK"))),"Not set")))</f>
        <v/>
      </c>
      <c r="R1155" s="22" t="str">
        <f aca="false">IF(OR($Q1155="",$Q1155="Not set"),"",MATCH($Q1155,Lists!$F$2:$F$4,0)-1)</f>
        <v/>
      </c>
      <c r="S1155" s="6"/>
      <c r="T1155" s="6"/>
      <c r="U1155" s="22" t="str">
        <f aca="false">IF(OR($Q1155="",$Q1155="OK",$Q1155="Not set",NOT(ISNUMBER($G1155))),"",ROUND($G1155*IF($Q1155="Danger",Lists!$M$15,Lists!$M$16),0))</f>
        <v/>
      </c>
      <c r="V1155" s="22" t="str">
        <f aca="false">IF($U1155="","",IF(OR($Q1155="Danger",$U1155&gt;=Lists!$M$10),"P1",IF($U1155&gt;=Lists!$M$11,"P2","P3")))</f>
        <v/>
      </c>
      <c r="W1155" s="24" t="str">
        <f aca="false">IF(OR($V1155="",$B1155=""),"",$B1155+INDEX(Lists!$N$10:$N$12,MATCH($V1155,Lists!$L$10:$L$12,0)))</f>
        <v/>
      </c>
      <c r="X1155" s="19"/>
      <c r="Y1155" s="19"/>
      <c r="Z1155" s="19"/>
      <c r="AA1155" s="21"/>
      <c r="AB1155" s="19"/>
      <c r="AC1155" s="22" t="str">
        <f aca="true">IF(OR($U1155="",$B1155=""),"",IF($AA1155&lt;&gt;"",$AA1155-$B1155,TODAY()-$B1155))</f>
        <v/>
      </c>
      <c r="AD1155" s="22" t="str">
        <f aca="true">IF($W1155="","",IF($Y1155="Closed",IF($AA1155="","Closed",IF($AA1155&lt;=$W1155,"Closed on time","Closed late")),IF(TODAY()&gt;$W1155,"Overdue","Within time")))</f>
        <v/>
      </c>
      <c r="AE1155" s="6"/>
      <c r="AF1155" s="19"/>
      <c r="AG1155" s="19"/>
      <c r="AH1155" s="19"/>
      <c r="AI1155" s="19"/>
      <c r="AJ1155" s="19"/>
    </row>
    <row r="1156" customFormat="false" ht="15" hidden="false" customHeight="false" outlineLevel="0" collapsed="false">
      <c r="A1156" s="22" t="str">
        <f aca="false">IF($C1156="","","R"&amp;TEXT(ROW()-4,"00000"))</f>
        <v/>
      </c>
      <c r="B1156" s="21"/>
      <c r="C1156" s="19"/>
      <c r="D1156" s="22" t="str">
        <f aca="false">IF($C1156="","",IFERROR(INDEX(Asset_Register!$C$5:$C$1000,MATCH($C1156,Asset_Register!$A$5:$A$1000,0)),"Not in register"))</f>
        <v/>
      </c>
      <c r="E1156" s="22" t="str">
        <f aca="false">IF($C1156="","",IFERROR(INDEX(Asset_Register!$D$5:$D$1000,MATCH($C1156,Asset_Register!$A$5:$A$1000,0)),"Not in register"))</f>
        <v/>
      </c>
      <c r="F1156" s="22" t="str">
        <f aca="false">IF($C1156="","",IFERROR(INDEX(Asset_Register!$R$5:$R$1000,MATCH($C1156,Asset_Register!$A$5:$A$1000,0)),"Not in register"))</f>
        <v/>
      </c>
      <c r="G1156" s="22" t="str">
        <f aca="false">IF($C1156="","",IFERROR(INDEX(Asset_Register!$Q$5:$Q$1000,MATCH($C1156,Asset_Register!$A$5:$A$1000,0)),"Not in register"))</f>
        <v/>
      </c>
      <c r="H1156" s="19"/>
      <c r="I1156" s="19"/>
      <c r="J1156" s="6"/>
      <c r="K1156" s="19"/>
      <c r="L1156" s="19"/>
      <c r="M1156" s="19"/>
      <c r="N1156" s="19"/>
      <c r="O1156" s="19"/>
      <c r="P1156" s="19"/>
      <c r="Q1156" s="22" t="str">
        <f aca="false">IF($C1156="","",IF($P1156&lt;&gt;"",$P1156,IF(AND(ISNUMBER($K1156),ISNUMBER($M1156),ISNUMBER($N1156)),IF($O1156="Lower is worse",IF($K1156&lt;=$N1156,"Danger",IF($K1156&lt;=$M1156,"Alert","OK")),IF($K1156&gt;=$N1156,"Danger",IF($K1156&gt;=$M1156,"Alert","OK"))),"Not set")))</f>
        <v/>
      </c>
      <c r="R1156" s="22" t="str">
        <f aca="false">IF(OR($Q1156="",$Q1156="Not set"),"",MATCH($Q1156,Lists!$F$2:$F$4,0)-1)</f>
        <v/>
      </c>
      <c r="S1156" s="6"/>
      <c r="T1156" s="6"/>
      <c r="U1156" s="22" t="str">
        <f aca="false">IF(OR($Q1156="",$Q1156="OK",$Q1156="Not set",NOT(ISNUMBER($G1156))),"",ROUND($G1156*IF($Q1156="Danger",Lists!$M$15,Lists!$M$16),0))</f>
        <v/>
      </c>
      <c r="V1156" s="22" t="str">
        <f aca="false">IF($U1156="","",IF(OR($Q1156="Danger",$U1156&gt;=Lists!$M$10),"P1",IF($U1156&gt;=Lists!$M$11,"P2","P3")))</f>
        <v/>
      </c>
      <c r="W1156" s="24" t="str">
        <f aca="false">IF(OR($V1156="",$B1156=""),"",$B1156+INDEX(Lists!$N$10:$N$12,MATCH($V1156,Lists!$L$10:$L$12,0)))</f>
        <v/>
      </c>
      <c r="X1156" s="19"/>
      <c r="Y1156" s="19"/>
      <c r="Z1156" s="19"/>
      <c r="AA1156" s="21"/>
      <c r="AB1156" s="19"/>
      <c r="AC1156" s="22" t="str">
        <f aca="true">IF(OR($U1156="",$B1156=""),"",IF($AA1156&lt;&gt;"",$AA1156-$B1156,TODAY()-$B1156))</f>
        <v/>
      </c>
      <c r="AD1156" s="22" t="str">
        <f aca="true">IF($W1156="","",IF($Y1156="Closed",IF($AA1156="","Closed",IF($AA1156&lt;=$W1156,"Closed on time","Closed late")),IF(TODAY()&gt;$W1156,"Overdue","Within time")))</f>
        <v/>
      </c>
      <c r="AE1156" s="6"/>
      <c r="AF1156" s="19"/>
      <c r="AG1156" s="19"/>
      <c r="AH1156" s="19"/>
      <c r="AI1156" s="19"/>
      <c r="AJ1156" s="19"/>
    </row>
    <row r="1157" customFormat="false" ht="15" hidden="false" customHeight="false" outlineLevel="0" collapsed="false">
      <c r="A1157" s="22" t="str">
        <f aca="false">IF($C1157="","","R"&amp;TEXT(ROW()-4,"00000"))</f>
        <v/>
      </c>
      <c r="B1157" s="21"/>
      <c r="C1157" s="19"/>
      <c r="D1157" s="22" t="str">
        <f aca="false">IF($C1157="","",IFERROR(INDEX(Asset_Register!$C$5:$C$1000,MATCH($C1157,Asset_Register!$A$5:$A$1000,0)),"Not in register"))</f>
        <v/>
      </c>
      <c r="E1157" s="22" t="str">
        <f aca="false">IF($C1157="","",IFERROR(INDEX(Asset_Register!$D$5:$D$1000,MATCH($C1157,Asset_Register!$A$5:$A$1000,0)),"Not in register"))</f>
        <v/>
      </c>
      <c r="F1157" s="22" t="str">
        <f aca="false">IF($C1157="","",IFERROR(INDEX(Asset_Register!$R$5:$R$1000,MATCH($C1157,Asset_Register!$A$5:$A$1000,0)),"Not in register"))</f>
        <v/>
      </c>
      <c r="G1157" s="22" t="str">
        <f aca="false">IF($C1157="","",IFERROR(INDEX(Asset_Register!$Q$5:$Q$1000,MATCH($C1157,Asset_Register!$A$5:$A$1000,0)),"Not in register"))</f>
        <v/>
      </c>
      <c r="H1157" s="19"/>
      <c r="I1157" s="19"/>
      <c r="J1157" s="6"/>
      <c r="K1157" s="19"/>
      <c r="L1157" s="19"/>
      <c r="M1157" s="19"/>
      <c r="N1157" s="19"/>
      <c r="O1157" s="19"/>
      <c r="P1157" s="19"/>
      <c r="Q1157" s="22" t="str">
        <f aca="false">IF($C1157="","",IF($P1157&lt;&gt;"",$P1157,IF(AND(ISNUMBER($K1157),ISNUMBER($M1157),ISNUMBER($N1157)),IF($O1157="Lower is worse",IF($K1157&lt;=$N1157,"Danger",IF($K1157&lt;=$M1157,"Alert","OK")),IF($K1157&gt;=$N1157,"Danger",IF($K1157&gt;=$M1157,"Alert","OK"))),"Not set")))</f>
        <v/>
      </c>
      <c r="R1157" s="22" t="str">
        <f aca="false">IF(OR($Q1157="",$Q1157="Not set"),"",MATCH($Q1157,Lists!$F$2:$F$4,0)-1)</f>
        <v/>
      </c>
      <c r="S1157" s="6"/>
      <c r="T1157" s="6"/>
      <c r="U1157" s="22" t="str">
        <f aca="false">IF(OR($Q1157="",$Q1157="OK",$Q1157="Not set",NOT(ISNUMBER($G1157))),"",ROUND($G1157*IF($Q1157="Danger",Lists!$M$15,Lists!$M$16),0))</f>
        <v/>
      </c>
      <c r="V1157" s="22" t="str">
        <f aca="false">IF($U1157="","",IF(OR($Q1157="Danger",$U1157&gt;=Lists!$M$10),"P1",IF($U1157&gt;=Lists!$M$11,"P2","P3")))</f>
        <v/>
      </c>
      <c r="W1157" s="24" t="str">
        <f aca="false">IF(OR($V1157="",$B1157=""),"",$B1157+INDEX(Lists!$N$10:$N$12,MATCH($V1157,Lists!$L$10:$L$12,0)))</f>
        <v/>
      </c>
      <c r="X1157" s="19"/>
      <c r="Y1157" s="19"/>
      <c r="Z1157" s="19"/>
      <c r="AA1157" s="21"/>
      <c r="AB1157" s="19"/>
      <c r="AC1157" s="22" t="str">
        <f aca="true">IF(OR($U1157="",$B1157=""),"",IF($AA1157&lt;&gt;"",$AA1157-$B1157,TODAY()-$B1157))</f>
        <v/>
      </c>
      <c r="AD1157" s="22" t="str">
        <f aca="true">IF($W1157="","",IF($Y1157="Closed",IF($AA1157="","Closed",IF($AA1157&lt;=$W1157,"Closed on time","Closed late")),IF(TODAY()&gt;$W1157,"Overdue","Within time")))</f>
        <v/>
      </c>
      <c r="AE1157" s="6"/>
      <c r="AF1157" s="19"/>
      <c r="AG1157" s="19"/>
      <c r="AH1157" s="19"/>
      <c r="AI1157" s="19"/>
      <c r="AJ1157" s="19"/>
    </row>
    <row r="1158" customFormat="false" ht="15" hidden="false" customHeight="false" outlineLevel="0" collapsed="false">
      <c r="A1158" s="22" t="str">
        <f aca="false">IF($C1158="","","R"&amp;TEXT(ROW()-4,"00000"))</f>
        <v/>
      </c>
      <c r="B1158" s="21"/>
      <c r="C1158" s="19"/>
      <c r="D1158" s="22" t="str">
        <f aca="false">IF($C1158="","",IFERROR(INDEX(Asset_Register!$C$5:$C$1000,MATCH($C1158,Asset_Register!$A$5:$A$1000,0)),"Not in register"))</f>
        <v/>
      </c>
      <c r="E1158" s="22" t="str">
        <f aca="false">IF($C1158="","",IFERROR(INDEX(Asset_Register!$D$5:$D$1000,MATCH($C1158,Asset_Register!$A$5:$A$1000,0)),"Not in register"))</f>
        <v/>
      </c>
      <c r="F1158" s="22" t="str">
        <f aca="false">IF($C1158="","",IFERROR(INDEX(Asset_Register!$R$5:$R$1000,MATCH($C1158,Asset_Register!$A$5:$A$1000,0)),"Not in register"))</f>
        <v/>
      </c>
      <c r="G1158" s="22" t="str">
        <f aca="false">IF($C1158="","",IFERROR(INDEX(Asset_Register!$Q$5:$Q$1000,MATCH($C1158,Asset_Register!$A$5:$A$1000,0)),"Not in register"))</f>
        <v/>
      </c>
      <c r="H1158" s="19"/>
      <c r="I1158" s="19"/>
      <c r="J1158" s="6"/>
      <c r="K1158" s="19"/>
      <c r="L1158" s="19"/>
      <c r="M1158" s="19"/>
      <c r="N1158" s="19"/>
      <c r="O1158" s="19"/>
      <c r="P1158" s="19"/>
      <c r="Q1158" s="22" t="str">
        <f aca="false">IF($C1158="","",IF($P1158&lt;&gt;"",$P1158,IF(AND(ISNUMBER($K1158),ISNUMBER($M1158),ISNUMBER($N1158)),IF($O1158="Lower is worse",IF($K1158&lt;=$N1158,"Danger",IF($K1158&lt;=$M1158,"Alert","OK")),IF($K1158&gt;=$N1158,"Danger",IF($K1158&gt;=$M1158,"Alert","OK"))),"Not set")))</f>
        <v/>
      </c>
      <c r="R1158" s="22" t="str">
        <f aca="false">IF(OR($Q1158="",$Q1158="Not set"),"",MATCH($Q1158,Lists!$F$2:$F$4,0)-1)</f>
        <v/>
      </c>
      <c r="S1158" s="6"/>
      <c r="T1158" s="6"/>
      <c r="U1158" s="22" t="str">
        <f aca="false">IF(OR($Q1158="",$Q1158="OK",$Q1158="Not set",NOT(ISNUMBER($G1158))),"",ROUND($G1158*IF($Q1158="Danger",Lists!$M$15,Lists!$M$16),0))</f>
        <v/>
      </c>
      <c r="V1158" s="22" t="str">
        <f aca="false">IF($U1158="","",IF(OR($Q1158="Danger",$U1158&gt;=Lists!$M$10),"P1",IF($U1158&gt;=Lists!$M$11,"P2","P3")))</f>
        <v/>
      </c>
      <c r="W1158" s="24" t="str">
        <f aca="false">IF(OR($V1158="",$B1158=""),"",$B1158+INDEX(Lists!$N$10:$N$12,MATCH($V1158,Lists!$L$10:$L$12,0)))</f>
        <v/>
      </c>
      <c r="X1158" s="19"/>
      <c r="Y1158" s="19"/>
      <c r="Z1158" s="19"/>
      <c r="AA1158" s="21"/>
      <c r="AB1158" s="19"/>
      <c r="AC1158" s="22" t="str">
        <f aca="true">IF(OR($U1158="",$B1158=""),"",IF($AA1158&lt;&gt;"",$AA1158-$B1158,TODAY()-$B1158))</f>
        <v/>
      </c>
      <c r="AD1158" s="22" t="str">
        <f aca="true">IF($W1158="","",IF($Y1158="Closed",IF($AA1158="","Closed",IF($AA1158&lt;=$W1158,"Closed on time","Closed late")),IF(TODAY()&gt;$W1158,"Overdue","Within time")))</f>
        <v/>
      </c>
      <c r="AE1158" s="6"/>
      <c r="AF1158" s="19"/>
      <c r="AG1158" s="19"/>
      <c r="AH1158" s="19"/>
      <c r="AI1158" s="19"/>
      <c r="AJ1158" s="19"/>
    </row>
    <row r="1159" customFormat="false" ht="15" hidden="false" customHeight="false" outlineLevel="0" collapsed="false">
      <c r="A1159" s="22" t="str">
        <f aca="false">IF($C1159="","","R"&amp;TEXT(ROW()-4,"00000"))</f>
        <v/>
      </c>
      <c r="B1159" s="21"/>
      <c r="C1159" s="19"/>
      <c r="D1159" s="22" t="str">
        <f aca="false">IF($C1159="","",IFERROR(INDEX(Asset_Register!$C$5:$C$1000,MATCH($C1159,Asset_Register!$A$5:$A$1000,0)),"Not in register"))</f>
        <v/>
      </c>
      <c r="E1159" s="22" t="str">
        <f aca="false">IF($C1159="","",IFERROR(INDEX(Asset_Register!$D$5:$D$1000,MATCH($C1159,Asset_Register!$A$5:$A$1000,0)),"Not in register"))</f>
        <v/>
      </c>
      <c r="F1159" s="22" t="str">
        <f aca="false">IF($C1159="","",IFERROR(INDEX(Asset_Register!$R$5:$R$1000,MATCH($C1159,Asset_Register!$A$5:$A$1000,0)),"Not in register"))</f>
        <v/>
      </c>
      <c r="G1159" s="22" t="str">
        <f aca="false">IF($C1159="","",IFERROR(INDEX(Asset_Register!$Q$5:$Q$1000,MATCH($C1159,Asset_Register!$A$5:$A$1000,0)),"Not in register"))</f>
        <v/>
      </c>
      <c r="H1159" s="19"/>
      <c r="I1159" s="19"/>
      <c r="J1159" s="6"/>
      <c r="K1159" s="19"/>
      <c r="L1159" s="19"/>
      <c r="M1159" s="19"/>
      <c r="N1159" s="19"/>
      <c r="O1159" s="19"/>
      <c r="P1159" s="19"/>
      <c r="Q1159" s="22" t="str">
        <f aca="false">IF($C1159="","",IF($P1159&lt;&gt;"",$P1159,IF(AND(ISNUMBER($K1159),ISNUMBER($M1159),ISNUMBER($N1159)),IF($O1159="Lower is worse",IF($K1159&lt;=$N1159,"Danger",IF($K1159&lt;=$M1159,"Alert","OK")),IF($K1159&gt;=$N1159,"Danger",IF($K1159&gt;=$M1159,"Alert","OK"))),"Not set")))</f>
        <v/>
      </c>
      <c r="R1159" s="22" t="str">
        <f aca="false">IF(OR($Q1159="",$Q1159="Not set"),"",MATCH($Q1159,Lists!$F$2:$F$4,0)-1)</f>
        <v/>
      </c>
      <c r="S1159" s="6"/>
      <c r="T1159" s="6"/>
      <c r="U1159" s="22" t="str">
        <f aca="false">IF(OR($Q1159="",$Q1159="OK",$Q1159="Not set",NOT(ISNUMBER($G1159))),"",ROUND($G1159*IF($Q1159="Danger",Lists!$M$15,Lists!$M$16),0))</f>
        <v/>
      </c>
      <c r="V1159" s="22" t="str">
        <f aca="false">IF($U1159="","",IF(OR($Q1159="Danger",$U1159&gt;=Lists!$M$10),"P1",IF($U1159&gt;=Lists!$M$11,"P2","P3")))</f>
        <v/>
      </c>
      <c r="W1159" s="24" t="str">
        <f aca="false">IF(OR($V1159="",$B1159=""),"",$B1159+INDEX(Lists!$N$10:$N$12,MATCH($V1159,Lists!$L$10:$L$12,0)))</f>
        <v/>
      </c>
      <c r="X1159" s="19"/>
      <c r="Y1159" s="19"/>
      <c r="Z1159" s="19"/>
      <c r="AA1159" s="21"/>
      <c r="AB1159" s="19"/>
      <c r="AC1159" s="22" t="str">
        <f aca="true">IF(OR($U1159="",$B1159=""),"",IF($AA1159&lt;&gt;"",$AA1159-$B1159,TODAY()-$B1159))</f>
        <v/>
      </c>
      <c r="AD1159" s="22" t="str">
        <f aca="true">IF($W1159="","",IF($Y1159="Closed",IF($AA1159="","Closed",IF($AA1159&lt;=$W1159,"Closed on time","Closed late")),IF(TODAY()&gt;$W1159,"Overdue","Within time")))</f>
        <v/>
      </c>
      <c r="AE1159" s="6"/>
      <c r="AF1159" s="19"/>
      <c r="AG1159" s="19"/>
      <c r="AH1159" s="19"/>
      <c r="AI1159" s="19"/>
      <c r="AJ1159" s="19"/>
    </row>
    <row r="1160" customFormat="false" ht="15" hidden="false" customHeight="false" outlineLevel="0" collapsed="false">
      <c r="A1160" s="22" t="str">
        <f aca="false">IF($C1160="","","R"&amp;TEXT(ROW()-4,"00000"))</f>
        <v/>
      </c>
      <c r="B1160" s="21"/>
      <c r="C1160" s="19"/>
      <c r="D1160" s="22" t="str">
        <f aca="false">IF($C1160="","",IFERROR(INDEX(Asset_Register!$C$5:$C$1000,MATCH($C1160,Asset_Register!$A$5:$A$1000,0)),"Not in register"))</f>
        <v/>
      </c>
      <c r="E1160" s="22" t="str">
        <f aca="false">IF($C1160="","",IFERROR(INDEX(Asset_Register!$D$5:$D$1000,MATCH($C1160,Asset_Register!$A$5:$A$1000,0)),"Not in register"))</f>
        <v/>
      </c>
      <c r="F1160" s="22" t="str">
        <f aca="false">IF($C1160="","",IFERROR(INDEX(Asset_Register!$R$5:$R$1000,MATCH($C1160,Asset_Register!$A$5:$A$1000,0)),"Not in register"))</f>
        <v/>
      </c>
      <c r="G1160" s="22" t="str">
        <f aca="false">IF($C1160="","",IFERROR(INDEX(Asset_Register!$Q$5:$Q$1000,MATCH($C1160,Asset_Register!$A$5:$A$1000,0)),"Not in register"))</f>
        <v/>
      </c>
      <c r="H1160" s="19"/>
      <c r="I1160" s="19"/>
      <c r="J1160" s="6"/>
      <c r="K1160" s="19"/>
      <c r="L1160" s="19"/>
      <c r="M1160" s="19"/>
      <c r="N1160" s="19"/>
      <c r="O1160" s="19"/>
      <c r="P1160" s="19"/>
      <c r="Q1160" s="22" t="str">
        <f aca="false">IF($C1160="","",IF($P1160&lt;&gt;"",$P1160,IF(AND(ISNUMBER($K1160),ISNUMBER($M1160),ISNUMBER($N1160)),IF($O1160="Lower is worse",IF($K1160&lt;=$N1160,"Danger",IF($K1160&lt;=$M1160,"Alert","OK")),IF($K1160&gt;=$N1160,"Danger",IF($K1160&gt;=$M1160,"Alert","OK"))),"Not set")))</f>
        <v/>
      </c>
      <c r="R1160" s="22" t="str">
        <f aca="false">IF(OR($Q1160="",$Q1160="Not set"),"",MATCH($Q1160,Lists!$F$2:$F$4,0)-1)</f>
        <v/>
      </c>
      <c r="S1160" s="6"/>
      <c r="T1160" s="6"/>
      <c r="U1160" s="22" t="str">
        <f aca="false">IF(OR($Q1160="",$Q1160="OK",$Q1160="Not set",NOT(ISNUMBER($G1160))),"",ROUND($G1160*IF($Q1160="Danger",Lists!$M$15,Lists!$M$16),0))</f>
        <v/>
      </c>
      <c r="V1160" s="22" t="str">
        <f aca="false">IF($U1160="","",IF(OR($Q1160="Danger",$U1160&gt;=Lists!$M$10),"P1",IF($U1160&gt;=Lists!$M$11,"P2","P3")))</f>
        <v/>
      </c>
      <c r="W1160" s="24" t="str">
        <f aca="false">IF(OR($V1160="",$B1160=""),"",$B1160+INDEX(Lists!$N$10:$N$12,MATCH($V1160,Lists!$L$10:$L$12,0)))</f>
        <v/>
      </c>
      <c r="X1160" s="19"/>
      <c r="Y1160" s="19"/>
      <c r="Z1160" s="19"/>
      <c r="AA1160" s="21"/>
      <c r="AB1160" s="19"/>
      <c r="AC1160" s="22" t="str">
        <f aca="true">IF(OR($U1160="",$B1160=""),"",IF($AA1160&lt;&gt;"",$AA1160-$B1160,TODAY()-$B1160))</f>
        <v/>
      </c>
      <c r="AD1160" s="22" t="str">
        <f aca="true">IF($W1160="","",IF($Y1160="Closed",IF($AA1160="","Closed",IF($AA1160&lt;=$W1160,"Closed on time","Closed late")),IF(TODAY()&gt;$W1160,"Overdue","Within time")))</f>
        <v/>
      </c>
      <c r="AE1160" s="6"/>
      <c r="AF1160" s="19"/>
      <c r="AG1160" s="19"/>
      <c r="AH1160" s="19"/>
      <c r="AI1160" s="19"/>
      <c r="AJ1160" s="19"/>
    </row>
    <row r="1161" customFormat="false" ht="15" hidden="false" customHeight="false" outlineLevel="0" collapsed="false">
      <c r="A1161" s="22" t="str">
        <f aca="false">IF($C1161="","","R"&amp;TEXT(ROW()-4,"00000"))</f>
        <v/>
      </c>
      <c r="B1161" s="21"/>
      <c r="C1161" s="19"/>
      <c r="D1161" s="22" t="str">
        <f aca="false">IF($C1161="","",IFERROR(INDEX(Asset_Register!$C$5:$C$1000,MATCH($C1161,Asset_Register!$A$5:$A$1000,0)),"Not in register"))</f>
        <v/>
      </c>
      <c r="E1161" s="22" t="str">
        <f aca="false">IF($C1161="","",IFERROR(INDEX(Asset_Register!$D$5:$D$1000,MATCH($C1161,Asset_Register!$A$5:$A$1000,0)),"Not in register"))</f>
        <v/>
      </c>
      <c r="F1161" s="22" t="str">
        <f aca="false">IF($C1161="","",IFERROR(INDEX(Asset_Register!$R$5:$R$1000,MATCH($C1161,Asset_Register!$A$5:$A$1000,0)),"Not in register"))</f>
        <v/>
      </c>
      <c r="G1161" s="22" t="str">
        <f aca="false">IF($C1161="","",IFERROR(INDEX(Asset_Register!$Q$5:$Q$1000,MATCH($C1161,Asset_Register!$A$5:$A$1000,0)),"Not in register"))</f>
        <v/>
      </c>
      <c r="H1161" s="19"/>
      <c r="I1161" s="19"/>
      <c r="J1161" s="6"/>
      <c r="K1161" s="19"/>
      <c r="L1161" s="19"/>
      <c r="M1161" s="19"/>
      <c r="N1161" s="19"/>
      <c r="O1161" s="19"/>
      <c r="P1161" s="19"/>
      <c r="Q1161" s="22" t="str">
        <f aca="false">IF($C1161="","",IF($P1161&lt;&gt;"",$P1161,IF(AND(ISNUMBER($K1161),ISNUMBER($M1161),ISNUMBER($N1161)),IF($O1161="Lower is worse",IF($K1161&lt;=$N1161,"Danger",IF($K1161&lt;=$M1161,"Alert","OK")),IF($K1161&gt;=$N1161,"Danger",IF($K1161&gt;=$M1161,"Alert","OK"))),"Not set")))</f>
        <v/>
      </c>
      <c r="R1161" s="22" t="str">
        <f aca="false">IF(OR($Q1161="",$Q1161="Not set"),"",MATCH($Q1161,Lists!$F$2:$F$4,0)-1)</f>
        <v/>
      </c>
      <c r="S1161" s="6"/>
      <c r="T1161" s="6"/>
      <c r="U1161" s="22" t="str">
        <f aca="false">IF(OR($Q1161="",$Q1161="OK",$Q1161="Not set",NOT(ISNUMBER($G1161))),"",ROUND($G1161*IF($Q1161="Danger",Lists!$M$15,Lists!$M$16),0))</f>
        <v/>
      </c>
      <c r="V1161" s="22" t="str">
        <f aca="false">IF($U1161="","",IF(OR($Q1161="Danger",$U1161&gt;=Lists!$M$10),"P1",IF($U1161&gt;=Lists!$M$11,"P2","P3")))</f>
        <v/>
      </c>
      <c r="W1161" s="24" t="str">
        <f aca="false">IF(OR($V1161="",$B1161=""),"",$B1161+INDEX(Lists!$N$10:$N$12,MATCH($V1161,Lists!$L$10:$L$12,0)))</f>
        <v/>
      </c>
      <c r="X1161" s="19"/>
      <c r="Y1161" s="19"/>
      <c r="Z1161" s="19"/>
      <c r="AA1161" s="21"/>
      <c r="AB1161" s="19"/>
      <c r="AC1161" s="22" t="str">
        <f aca="true">IF(OR($U1161="",$B1161=""),"",IF($AA1161&lt;&gt;"",$AA1161-$B1161,TODAY()-$B1161))</f>
        <v/>
      </c>
      <c r="AD1161" s="22" t="str">
        <f aca="true">IF($W1161="","",IF($Y1161="Closed",IF($AA1161="","Closed",IF($AA1161&lt;=$W1161,"Closed on time","Closed late")),IF(TODAY()&gt;$W1161,"Overdue","Within time")))</f>
        <v/>
      </c>
      <c r="AE1161" s="6"/>
      <c r="AF1161" s="19"/>
      <c r="AG1161" s="19"/>
      <c r="AH1161" s="19"/>
      <c r="AI1161" s="19"/>
      <c r="AJ1161" s="19"/>
    </row>
    <row r="1162" customFormat="false" ht="15" hidden="false" customHeight="false" outlineLevel="0" collapsed="false">
      <c r="A1162" s="22" t="str">
        <f aca="false">IF($C1162="","","R"&amp;TEXT(ROW()-4,"00000"))</f>
        <v/>
      </c>
      <c r="B1162" s="21"/>
      <c r="C1162" s="19"/>
      <c r="D1162" s="22" t="str">
        <f aca="false">IF($C1162="","",IFERROR(INDEX(Asset_Register!$C$5:$C$1000,MATCH($C1162,Asset_Register!$A$5:$A$1000,0)),"Not in register"))</f>
        <v/>
      </c>
      <c r="E1162" s="22" t="str">
        <f aca="false">IF($C1162="","",IFERROR(INDEX(Asset_Register!$D$5:$D$1000,MATCH($C1162,Asset_Register!$A$5:$A$1000,0)),"Not in register"))</f>
        <v/>
      </c>
      <c r="F1162" s="22" t="str">
        <f aca="false">IF($C1162="","",IFERROR(INDEX(Asset_Register!$R$5:$R$1000,MATCH($C1162,Asset_Register!$A$5:$A$1000,0)),"Not in register"))</f>
        <v/>
      </c>
      <c r="G1162" s="22" t="str">
        <f aca="false">IF($C1162="","",IFERROR(INDEX(Asset_Register!$Q$5:$Q$1000,MATCH($C1162,Asset_Register!$A$5:$A$1000,0)),"Not in register"))</f>
        <v/>
      </c>
      <c r="H1162" s="19"/>
      <c r="I1162" s="19"/>
      <c r="J1162" s="6"/>
      <c r="K1162" s="19"/>
      <c r="L1162" s="19"/>
      <c r="M1162" s="19"/>
      <c r="N1162" s="19"/>
      <c r="O1162" s="19"/>
      <c r="P1162" s="19"/>
      <c r="Q1162" s="22" t="str">
        <f aca="false">IF($C1162="","",IF($P1162&lt;&gt;"",$P1162,IF(AND(ISNUMBER($K1162),ISNUMBER($M1162),ISNUMBER($N1162)),IF($O1162="Lower is worse",IF($K1162&lt;=$N1162,"Danger",IF($K1162&lt;=$M1162,"Alert","OK")),IF($K1162&gt;=$N1162,"Danger",IF($K1162&gt;=$M1162,"Alert","OK"))),"Not set")))</f>
        <v/>
      </c>
      <c r="R1162" s="22" t="str">
        <f aca="false">IF(OR($Q1162="",$Q1162="Not set"),"",MATCH($Q1162,Lists!$F$2:$F$4,0)-1)</f>
        <v/>
      </c>
      <c r="S1162" s="6"/>
      <c r="T1162" s="6"/>
      <c r="U1162" s="22" t="str">
        <f aca="false">IF(OR($Q1162="",$Q1162="OK",$Q1162="Not set",NOT(ISNUMBER($G1162))),"",ROUND($G1162*IF($Q1162="Danger",Lists!$M$15,Lists!$M$16),0))</f>
        <v/>
      </c>
      <c r="V1162" s="22" t="str">
        <f aca="false">IF($U1162="","",IF(OR($Q1162="Danger",$U1162&gt;=Lists!$M$10),"P1",IF($U1162&gt;=Lists!$M$11,"P2","P3")))</f>
        <v/>
      </c>
      <c r="W1162" s="24" t="str">
        <f aca="false">IF(OR($V1162="",$B1162=""),"",$B1162+INDEX(Lists!$N$10:$N$12,MATCH($V1162,Lists!$L$10:$L$12,0)))</f>
        <v/>
      </c>
      <c r="X1162" s="19"/>
      <c r="Y1162" s="19"/>
      <c r="Z1162" s="19"/>
      <c r="AA1162" s="21"/>
      <c r="AB1162" s="19"/>
      <c r="AC1162" s="22" t="str">
        <f aca="true">IF(OR($U1162="",$B1162=""),"",IF($AA1162&lt;&gt;"",$AA1162-$B1162,TODAY()-$B1162))</f>
        <v/>
      </c>
      <c r="AD1162" s="22" t="str">
        <f aca="true">IF($W1162="","",IF($Y1162="Closed",IF($AA1162="","Closed",IF($AA1162&lt;=$W1162,"Closed on time","Closed late")),IF(TODAY()&gt;$W1162,"Overdue","Within time")))</f>
        <v/>
      </c>
      <c r="AE1162" s="6"/>
      <c r="AF1162" s="19"/>
      <c r="AG1162" s="19"/>
      <c r="AH1162" s="19"/>
      <c r="AI1162" s="19"/>
      <c r="AJ1162" s="19"/>
    </row>
    <row r="1163" customFormat="false" ht="15" hidden="false" customHeight="false" outlineLevel="0" collapsed="false">
      <c r="A1163" s="22" t="str">
        <f aca="false">IF($C1163="","","R"&amp;TEXT(ROW()-4,"00000"))</f>
        <v/>
      </c>
      <c r="B1163" s="21"/>
      <c r="C1163" s="19"/>
      <c r="D1163" s="22" t="str">
        <f aca="false">IF($C1163="","",IFERROR(INDEX(Asset_Register!$C$5:$C$1000,MATCH($C1163,Asset_Register!$A$5:$A$1000,0)),"Not in register"))</f>
        <v/>
      </c>
      <c r="E1163" s="22" t="str">
        <f aca="false">IF($C1163="","",IFERROR(INDEX(Asset_Register!$D$5:$D$1000,MATCH($C1163,Asset_Register!$A$5:$A$1000,0)),"Not in register"))</f>
        <v/>
      </c>
      <c r="F1163" s="22" t="str">
        <f aca="false">IF($C1163="","",IFERROR(INDEX(Asset_Register!$R$5:$R$1000,MATCH($C1163,Asset_Register!$A$5:$A$1000,0)),"Not in register"))</f>
        <v/>
      </c>
      <c r="G1163" s="22" t="str">
        <f aca="false">IF($C1163="","",IFERROR(INDEX(Asset_Register!$Q$5:$Q$1000,MATCH($C1163,Asset_Register!$A$5:$A$1000,0)),"Not in register"))</f>
        <v/>
      </c>
      <c r="H1163" s="19"/>
      <c r="I1163" s="19"/>
      <c r="J1163" s="6"/>
      <c r="K1163" s="19"/>
      <c r="L1163" s="19"/>
      <c r="M1163" s="19"/>
      <c r="N1163" s="19"/>
      <c r="O1163" s="19"/>
      <c r="P1163" s="19"/>
      <c r="Q1163" s="22" t="str">
        <f aca="false">IF($C1163="","",IF($P1163&lt;&gt;"",$P1163,IF(AND(ISNUMBER($K1163),ISNUMBER($M1163),ISNUMBER($N1163)),IF($O1163="Lower is worse",IF($K1163&lt;=$N1163,"Danger",IF($K1163&lt;=$M1163,"Alert","OK")),IF($K1163&gt;=$N1163,"Danger",IF($K1163&gt;=$M1163,"Alert","OK"))),"Not set")))</f>
        <v/>
      </c>
      <c r="R1163" s="22" t="str">
        <f aca="false">IF(OR($Q1163="",$Q1163="Not set"),"",MATCH($Q1163,Lists!$F$2:$F$4,0)-1)</f>
        <v/>
      </c>
      <c r="S1163" s="6"/>
      <c r="T1163" s="6"/>
      <c r="U1163" s="22" t="str">
        <f aca="false">IF(OR($Q1163="",$Q1163="OK",$Q1163="Not set",NOT(ISNUMBER($G1163))),"",ROUND($G1163*IF($Q1163="Danger",Lists!$M$15,Lists!$M$16),0))</f>
        <v/>
      </c>
      <c r="V1163" s="22" t="str">
        <f aca="false">IF($U1163="","",IF(OR($Q1163="Danger",$U1163&gt;=Lists!$M$10),"P1",IF($U1163&gt;=Lists!$M$11,"P2","P3")))</f>
        <v/>
      </c>
      <c r="W1163" s="24" t="str">
        <f aca="false">IF(OR($V1163="",$B1163=""),"",$B1163+INDEX(Lists!$N$10:$N$12,MATCH($V1163,Lists!$L$10:$L$12,0)))</f>
        <v/>
      </c>
      <c r="X1163" s="19"/>
      <c r="Y1163" s="19"/>
      <c r="Z1163" s="19"/>
      <c r="AA1163" s="21"/>
      <c r="AB1163" s="19"/>
      <c r="AC1163" s="22" t="str">
        <f aca="true">IF(OR($U1163="",$B1163=""),"",IF($AA1163&lt;&gt;"",$AA1163-$B1163,TODAY()-$B1163))</f>
        <v/>
      </c>
      <c r="AD1163" s="22" t="str">
        <f aca="true">IF($W1163="","",IF($Y1163="Closed",IF($AA1163="","Closed",IF($AA1163&lt;=$W1163,"Closed on time","Closed late")),IF(TODAY()&gt;$W1163,"Overdue","Within time")))</f>
        <v/>
      </c>
      <c r="AE1163" s="6"/>
      <c r="AF1163" s="19"/>
      <c r="AG1163" s="19"/>
      <c r="AH1163" s="19"/>
      <c r="AI1163" s="19"/>
      <c r="AJ1163" s="19"/>
    </row>
    <row r="1164" customFormat="false" ht="15" hidden="false" customHeight="false" outlineLevel="0" collapsed="false">
      <c r="A1164" s="22" t="str">
        <f aca="false">IF($C1164="","","R"&amp;TEXT(ROW()-4,"00000"))</f>
        <v/>
      </c>
      <c r="B1164" s="21"/>
      <c r="C1164" s="19"/>
      <c r="D1164" s="22" t="str">
        <f aca="false">IF($C1164="","",IFERROR(INDEX(Asset_Register!$C$5:$C$1000,MATCH($C1164,Asset_Register!$A$5:$A$1000,0)),"Not in register"))</f>
        <v/>
      </c>
      <c r="E1164" s="22" t="str">
        <f aca="false">IF($C1164="","",IFERROR(INDEX(Asset_Register!$D$5:$D$1000,MATCH($C1164,Asset_Register!$A$5:$A$1000,0)),"Not in register"))</f>
        <v/>
      </c>
      <c r="F1164" s="22" t="str">
        <f aca="false">IF($C1164="","",IFERROR(INDEX(Asset_Register!$R$5:$R$1000,MATCH($C1164,Asset_Register!$A$5:$A$1000,0)),"Not in register"))</f>
        <v/>
      </c>
      <c r="G1164" s="22" t="str">
        <f aca="false">IF($C1164="","",IFERROR(INDEX(Asset_Register!$Q$5:$Q$1000,MATCH($C1164,Asset_Register!$A$5:$A$1000,0)),"Not in register"))</f>
        <v/>
      </c>
      <c r="H1164" s="19"/>
      <c r="I1164" s="19"/>
      <c r="J1164" s="6"/>
      <c r="K1164" s="19"/>
      <c r="L1164" s="19"/>
      <c r="M1164" s="19"/>
      <c r="N1164" s="19"/>
      <c r="O1164" s="19"/>
      <c r="P1164" s="19"/>
      <c r="Q1164" s="22" t="str">
        <f aca="false">IF($C1164="","",IF($P1164&lt;&gt;"",$P1164,IF(AND(ISNUMBER($K1164),ISNUMBER($M1164),ISNUMBER($N1164)),IF($O1164="Lower is worse",IF($K1164&lt;=$N1164,"Danger",IF($K1164&lt;=$M1164,"Alert","OK")),IF($K1164&gt;=$N1164,"Danger",IF($K1164&gt;=$M1164,"Alert","OK"))),"Not set")))</f>
        <v/>
      </c>
      <c r="R1164" s="22" t="str">
        <f aca="false">IF(OR($Q1164="",$Q1164="Not set"),"",MATCH($Q1164,Lists!$F$2:$F$4,0)-1)</f>
        <v/>
      </c>
      <c r="S1164" s="6"/>
      <c r="T1164" s="6"/>
      <c r="U1164" s="22" t="str">
        <f aca="false">IF(OR($Q1164="",$Q1164="OK",$Q1164="Not set",NOT(ISNUMBER($G1164))),"",ROUND($G1164*IF($Q1164="Danger",Lists!$M$15,Lists!$M$16),0))</f>
        <v/>
      </c>
      <c r="V1164" s="22" t="str">
        <f aca="false">IF($U1164="","",IF(OR($Q1164="Danger",$U1164&gt;=Lists!$M$10),"P1",IF($U1164&gt;=Lists!$M$11,"P2","P3")))</f>
        <v/>
      </c>
      <c r="W1164" s="24" t="str">
        <f aca="false">IF(OR($V1164="",$B1164=""),"",$B1164+INDEX(Lists!$N$10:$N$12,MATCH($V1164,Lists!$L$10:$L$12,0)))</f>
        <v/>
      </c>
      <c r="X1164" s="19"/>
      <c r="Y1164" s="19"/>
      <c r="Z1164" s="19"/>
      <c r="AA1164" s="21"/>
      <c r="AB1164" s="19"/>
      <c r="AC1164" s="22" t="str">
        <f aca="true">IF(OR($U1164="",$B1164=""),"",IF($AA1164&lt;&gt;"",$AA1164-$B1164,TODAY()-$B1164))</f>
        <v/>
      </c>
      <c r="AD1164" s="22" t="str">
        <f aca="true">IF($W1164="","",IF($Y1164="Closed",IF($AA1164="","Closed",IF($AA1164&lt;=$W1164,"Closed on time","Closed late")),IF(TODAY()&gt;$W1164,"Overdue","Within time")))</f>
        <v/>
      </c>
      <c r="AE1164" s="6"/>
      <c r="AF1164" s="19"/>
      <c r="AG1164" s="19"/>
      <c r="AH1164" s="19"/>
      <c r="AI1164" s="19"/>
      <c r="AJ1164" s="19"/>
    </row>
    <row r="1165" customFormat="false" ht="15" hidden="false" customHeight="false" outlineLevel="0" collapsed="false">
      <c r="A1165" s="22" t="str">
        <f aca="false">IF($C1165="","","R"&amp;TEXT(ROW()-4,"00000"))</f>
        <v/>
      </c>
      <c r="B1165" s="21"/>
      <c r="C1165" s="19"/>
      <c r="D1165" s="22" t="str">
        <f aca="false">IF($C1165="","",IFERROR(INDEX(Asset_Register!$C$5:$C$1000,MATCH($C1165,Asset_Register!$A$5:$A$1000,0)),"Not in register"))</f>
        <v/>
      </c>
      <c r="E1165" s="22" t="str">
        <f aca="false">IF($C1165="","",IFERROR(INDEX(Asset_Register!$D$5:$D$1000,MATCH($C1165,Asset_Register!$A$5:$A$1000,0)),"Not in register"))</f>
        <v/>
      </c>
      <c r="F1165" s="22" t="str">
        <f aca="false">IF($C1165="","",IFERROR(INDEX(Asset_Register!$R$5:$R$1000,MATCH($C1165,Asset_Register!$A$5:$A$1000,0)),"Not in register"))</f>
        <v/>
      </c>
      <c r="G1165" s="22" t="str">
        <f aca="false">IF($C1165="","",IFERROR(INDEX(Asset_Register!$Q$5:$Q$1000,MATCH($C1165,Asset_Register!$A$5:$A$1000,0)),"Not in register"))</f>
        <v/>
      </c>
      <c r="H1165" s="19"/>
      <c r="I1165" s="19"/>
      <c r="J1165" s="6"/>
      <c r="K1165" s="19"/>
      <c r="L1165" s="19"/>
      <c r="M1165" s="19"/>
      <c r="N1165" s="19"/>
      <c r="O1165" s="19"/>
      <c r="P1165" s="19"/>
      <c r="Q1165" s="22" t="str">
        <f aca="false">IF($C1165="","",IF($P1165&lt;&gt;"",$P1165,IF(AND(ISNUMBER($K1165),ISNUMBER($M1165),ISNUMBER($N1165)),IF($O1165="Lower is worse",IF($K1165&lt;=$N1165,"Danger",IF($K1165&lt;=$M1165,"Alert","OK")),IF($K1165&gt;=$N1165,"Danger",IF($K1165&gt;=$M1165,"Alert","OK"))),"Not set")))</f>
        <v/>
      </c>
      <c r="R1165" s="22" t="str">
        <f aca="false">IF(OR($Q1165="",$Q1165="Not set"),"",MATCH($Q1165,Lists!$F$2:$F$4,0)-1)</f>
        <v/>
      </c>
      <c r="S1165" s="6"/>
      <c r="T1165" s="6"/>
      <c r="U1165" s="22" t="str">
        <f aca="false">IF(OR($Q1165="",$Q1165="OK",$Q1165="Not set",NOT(ISNUMBER($G1165))),"",ROUND($G1165*IF($Q1165="Danger",Lists!$M$15,Lists!$M$16),0))</f>
        <v/>
      </c>
      <c r="V1165" s="22" t="str">
        <f aca="false">IF($U1165="","",IF(OR($Q1165="Danger",$U1165&gt;=Lists!$M$10),"P1",IF($U1165&gt;=Lists!$M$11,"P2","P3")))</f>
        <v/>
      </c>
      <c r="W1165" s="24" t="str">
        <f aca="false">IF(OR($V1165="",$B1165=""),"",$B1165+INDEX(Lists!$N$10:$N$12,MATCH($V1165,Lists!$L$10:$L$12,0)))</f>
        <v/>
      </c>
      <c r="X1165" s="19"/>
      <c r="Y1165" s="19"/>
      <c r="Z1165" s="19"/>
      <c r="AA1165" s="21"/>
      <c r="AB1165" s="19"/>
      <c r="AC1165" s="22" t="str">
        <f aca="true">IF(OR($U1165="",$B1165=""),"",IF($AA1165&lt;&gt;"",$AA1165-$B1165,TODAY()-$B1165))</f>
        <v/>
      </c>
      <c r="AD1165" s="22" t="str">
        <f aca="true">IF($W1165="","",IF($Y1165="Closed",IF($AA1165="","Closed",IF($AA1165&lt;=$W1165,"Closed on time","Closed late")),IF(TODAY()&gt;$W1165,"Overdue","Within time")))</f>
        <v/>
      </c>
      <c r="AE1165" s="6"/>
      <c r="AF1165" s="19"/>
      <c r="AG1165" s="19"/>
      <c r="AH1165" s="19"/>
      <c r="AI1165" s="19"/>
      <c r="AJ1165" s="19"/>
    </row>
    <row r="1166" customFormat="false" ht="15" hidden="false" customHeight="false" outlineLevel="0" collapsed="false">
      <c r="A1166" s="22" t="str">
        <f aca="false">IF($C1166="","","R"&amp;TEXT(ROW()-4,"00000"))</f>
        <v/>
      </c>
      <c r="B1166" s="21"/>
      <c r="C1166" s="19"/>
      <c r="D1166" s="22" t="str">
        <f aca="false">IF($C1166="","",IFERROR(INDEX(Asset_Register!$C$5:$C$1000,MATCH($C1166,Asset_Register!$A$5:$A$1000,0)),"Not in register"))</f>
        <v/>
      </c>
      <c r="E1166" s="22" t="str">
        <f aca="false">IF($C1166="","",IFERROR(INDEX(Asset_Register!$D$5:$D$1000,MATCH($C1166,Asset_Register!$A$5:$A$1000,0)),"Not in register"))</f>
        <v/>
      </c>
      <c r="F1166" s="22" t="str">
        <f aca="false">IF($C1166="","",IFERROR(INDEX(Asset_Register!$R$5:$R$1000,MATCH($C1166,Asset_Register!$A$5:$A$1000,0)),"Not in register"))</f>
        <v/>
      </c>
      <c r="G1166" s="22" t="str">
        <f aca="false">IF($C1166="","",IFERROR(INDEX(Asset_Register!$Q$5:$Q$1000,MATCH($C1166,Asset_Register!$A$5:$A$1000,0)),"Not in register"))</f>
        <v/>
      </c>
      <c r="H1166" s="19"/>
      <c r="I1166" s="19"/>
      <c r="J1166" s="6"/>
      <c r="K1166" s="19"/>
      <c r="L1166" s="19"/>
      <c r="M1166" s="19"/>
      <c r="N1166" s="19"/>
      <c r="O1166" s="19"/>
      <c r="P1166" s="19"/>
      <c r="Q1166" s="22" t="str">
        <f aca="false">IF($C1166="","",IF($P1166&lt;&gt;"",$P1166,IF(AND(ISNUMBER($K1166),ISNUMBER($M1166),ISNUMBER($N1166)),IF($O1166="Lower is worse",IF($K1166&lt;=$N1166,"Danger",IF($K1166&lt;=$M1166,"Alert","OK")),IF($K1166&gt;=$N1166,"Danger",IF($K1166&gt;=$M1166,"Alert","OK"))),"Not set")))</f>
        <v/>
      </c>
      <c r="R1166" s="22" t="str">
        <f aca="false">IF(OR($Q1166="",$Q1166="Not set"),"",MATCH($Q1166,Lists!$F$2:$F$4,0)-1)</f>
        <v/>
      </c>
      <c r="S1166" s="6"/>
      <c r="T1166" s="6"/>
      <c r="U1166" s="22" t="str">
        <f aca="false">IF(OR($Q1166="",$Q1166="OK",$Q1166="Not set",NOT(ISNUMBER($G1166))),"",ROUND($G1166*IF($Q1166="Danger",Lists!$M$15,Lists!$M$16),0))</f>
        <v/>
      </c>
      <c r="V1166" s="22" t="str">
        <f aca="false">IF($U1166="","",IF(OR($Q1166="Danger",$U1166&gt;=Lists!$M$10),"P1",IF($U1166&gt;=Lists!$M$11,"P2","P3")))</f>
        <v/>
      </c>
      <c r="W1166" s="24" t="str">
        <f aca="false">IF(OR($V1166="",$B1166=""),"",$B1166+INDEX(Lists!$N$10:$N$12,MATCH($V1166,Lists!$L$10:$L$12,0)))</f>
        <v/>
      </c>
      <c r="X1166" s="19"/>
      <c r="Y1166" s="19"/>
      <c r="Z1166" s="19"/>
      <c r="AA1166" s="21"/>
      <c r="AB1166" s="19"/>
      <c r="AC1166" s="22" t="str">
        <f aca="true">IF(OR($U1166="",$B1166=""),"",IF($AA1166&lt;&gt;"",$AA1166-$B1166,TODAY()-$B1166))</f>
        <v/>
      </c>
      <c r="AD1166" s="22" t="str">
        <f aca="true">IF($W1166="","",IF($Y1166="Closed",IF($AA1166="","Closed",IF($AA1166&lt;=$W1166,"Closed on time","Closed late")),IF(TODAY()&gt;$W1166,"Overdue","Within time")))</f>
        <v/>
      </c>
      <c r="AE1166" s="6"/>
      <c r="AF1166" s="19"/>
      <c r="AG1166" s="19"/>
      <c r="AH1166" s="19"/>
      <c r="AI1166" s="19"/>
      <c r="AJ1166" s="19"/>
    </row>
    <row r="1167" customFormat="false" ht="15" hidden="false" customHeight="false" outlineLevel="0" collapsed="false">
      <c r="A1167" s="22" t="str">
        <f aca="false">IF($C1167="","","R"&amp;TEXT(ROW()-4,"00000"))</f>
        <v/>
      </c>
      <c r="B1167" s="21"/>
      <c r="C1167" s="19"/>
      <c r="D1167" s="22" t="str">
        <f aca="false">IF($C1167="","",IFERROR(INDEX(Asset_Register!$C$5:$C$1000,MATCH($C1167,Asset_Register!$A$5:$A$1000,0)),"Not in register"))</f>
        <v/>
      </c>
      <c r="E1167" s="22" t="str">
        <f aca="false">IF($C1167="","",IFERROR(INDEX(Asset_Register!$D$5:$D$1000,MATCH($C1167,Asset_Register!$A$5:$A$1000,0)),"Not in register"))</f>
        <v/>
      </c>
      <c r="F1167" s="22" t="str">
        <f aca="false">IF($C1167="","",IFERROR(INDEX(Asset_Register!$R$5:$R$1000,MATCH($C1167,Asset_Register!$A$5:$A$1000,0)),"Not in register"))</f>
        <v/>
      </c>
      <c r="G1167" s="22" t="str">
        <f aca="false">IF($C1167="","",IFERROR(INDEX(Asset_Register!$Q$5:$Q$1000,MATCH($C1167,Asset_Register!$A$5:$A$1000,0)),"Not in register"))</f>
        <v/>
      </c>
      <c r="H1167" s="19"/>
      <c r="I1167" s="19"/>
      <c r="J1167" s="6"/>
      <c r="K1167" s="19"/>
      <c r="L1167" s="19"/>
      <c r="M1167" s="19"/>
      <c r="N1167" s="19"/>
      <c r="O1167" s="19"/>
      <c r="P1167" s="19"/>
      <c r="Q1167" s="22" t="str">
        <f aca="false">IF($C1167="","",IF($P1167&lt;&gt;"",$P1167,IF(AND(ISNUMBER($K1167),ISNUMBER($M1167),ISNUMBER($N1167)),IF($O1167="Lower is worse",IF($K1167&lt;=$N1167,"Danger",IF($K1167&lt;=$M1167,"Alert","OK")),IF($K1167&gt;=$N1167,"Danger",IF($K1167&gt;=$M1167,"Alert","OK"))),"Not set")))</f>
        <v/>
      </c>
      <c r="R1167" s="22" t="str">
        <f aca="false">IF(OR($Q1167="",$Q1167="Not set"),"",MATCH($Q1167,Lists!$F$2:$F$4,0)-1)</f>
        <v/>
      </c>
      <c r="S1167" s="6"/>
      <c r="T1167" s="6"/>
      <c r="U1167" s="22" t="str">
        <f aca="false">IF(OR($Q1167="",$Q1167="OK",$Q1167="Not set",NOT(ISNUMBER($G1167))),"",ROUND($G1167*IF($Q1167="Danger",Lists!$M$15,Lists!$M$16),0))</f>
        <v/>
      </c>
      <c r="V1167" s="22" t="str">
        <f aca="false">IF($U1167="","",IF(OR($Q1167="Danger",$U1167&gt;=Lists!$M$10),"P1",IF($U1167&gt;=Lists!$M$11,"P2","P3")))</f>
        <v/>
      </c>
      <c r="W1167" s="24" t="str">
        <f aca="false">IF(OR($V1167="",$B1167=""),"",$B1167+INDEX(Lists!$N$10:$N$12,MATCH($V1167,Lists!$L$10:$L$12,0)))</f>
        <v/>
      </c>
      <c r="X1167" s="19"/>
      <c r="Y1167" s="19"/>
      <c r="Z1167" s="19"/>
      <c r="AA1167" s="21"/>
      <c r="AB1167" s="19"/>
      <c r="AC1167" s="22" t="str">
        <f aca="true">IF(OR($U1167="",$B1167=""),"",IF($AA1167&lt;&gt;"",$AA1167-$B1167,TODAY()-$B1167))</f>
        <v/>
      </c>
      <c r="AD1167" s="22" t="str">
        <f aca="true">IF($W1167="","",IF($Y1167="Closed",IF($AA1167="","Closed",IF($AA1167&lt;=$W1167,"Closed on time","Closed late")),IF(TODAY()&gt;$W1167,"Overdue","Within time")))</f>
        <v/>
      </c>
      <c r="AE1167" s="6"/>
      <c r="AF1167" s="19"/>
      <c r="AG1167" s="19"/>
      <c r="AH1167" s="19"/>
      <c r="AI1167" s="19"/>
      <c r="AJ1167" s="19"/>
    </row>
    <row r="1168" customFormat="false" ht="15" hidden="false" customHeight="false" outlineLevel="0" collapsed="false">
      <c r="A1168" s="22" t="str">
        <f aca="false">IF($C1168="","","R"&amp;TEXT(ROW()-4,"00000"))</f>
        <v/>
      </c>
      <c r="B1168" s="21"/>
      <c r="C1168" s="19"/>
      <c r="D1168" s="22" t="str">
        <f aca="false">IF($C1168="","",IFERROR(INDEX(Asset_Register!$C$5:$C$1000,MATCH($C1168,Asset_Register!$A$5:$A$1000,0)),"Not in register"))</f>
        <v/>
      </c>
      <c r="E1168" s="22" t="str">
        <f aca="false">IF($C1168="","",IFERROR(INDEX(Asset_Register!$D$5:$D$1000,MATCH($C1168,Asset_Register!$A$5:$A$1000,0)),"Not in register"))</f>
        <v/>
      </c>
      <c r="F1168" s="22" t="str">
        <f aca="false">IF($C1168="","",IFERROR(INDEX(Asset_Register!$R$5:$R$1000,MATCH($C1168,Asset_Register!$A$5:$A$1000,0)),"Not in register"))</f>
        <v/>
      </c>
      <c r="G1168" s="22" t="str">
        <f aca="false">IF($C1168="","",IFERROR(INDEX(Asset_Register!$Q$5:$Q$1000,MATCH($C1168,Asset_Register!$A$5:$A$1000,0)),"Not in register"))</f>
        <v/>
      </c>
      <c r="H1168" s="19"/>
      <c r="I1168" s="19"/>
      <c r="J1168" s="6"/>
      <c r="K1168" s="19"/>
      <c r="L1168" s="19"/>
      <c r="M1168" s="19"/>
      <c r="N1168" s="19"/>
      <c r="O1168" s="19"/>
      <c r="P1168" s="19"/>
      <c r="Q1168" s="22" t="str">
        <f aca="false">IF($C1168="","",IF($P1168&lt;&gt;"",$P1168,IF(AND(ISNUMBER($K1168),ISNUMBER($M1168),ISNUMBER($N1168)),IF($O1168="Lower is worse",IF($K1168&lt;=$N1168,"Danger",IF($K1168&lt;=$M1168,"Alert","OK")),IF($K1168&gt;=$N1168,"Danger",IF($K1168&gt;=$M1168,"Alert","OK"))),"Not set")))</f>
        <v/>
      </c>
      <c r="R1168" s="22" t="str">
        <f aca="false">IF(OR($Q1168="",$Q1168="Not set"),"",MATCH($Q1168,Lists!$F$2:$F$4,0)-1)</f>
        <v/>
      </c>
      <c r="S1168" s="6"/>
      <c r="T1168" s="6"/>
      <c r="U1168" s="22" t="str">
        <f aca="false">IF(OR($Q1168="",$Q1168="OK",$Q1168="Not set",NOT(ISNUMBER($G1168))),"",ROUND($G1168*IF($Q1168="Danger",Lists!$M$15,Lists!$M$16),0))</f>
        <v/>
      </c>
      <c r="V1168" s="22" t="str">
        <f aca="false">IF($U1168="","",IF(OR($Q1168="Danger",$U1168&gt;=Lists!$M$10),"P1",IF($U1168&gt;=Lists!$M$11,"P2","P3")))</f>
        <v/>
      </c>
      <c r="W1168" s="24" t="str">
        <f aca="false">IF(OR($V1168="",$B1168=""),"",$B1168+INDEX(Lists!$N$10:$N$12,MATCH($V1168,Lists!$L$10:$L$12,0)))</f>
        <v/>
      </c>
      <c r="X1168" s="19"/>
      <c r="Y1168" s="19"/>
      <c r="Z1168" s="19"/>
      <c r="AA1168" s="21"/>
      <c r="AB1168" s="19"/>
      <c r="AC1168" s="22" t="str">
        <f aca="true">IF(OR($U1168="",$B1168=""),"",IF($AA1168&lt;&gt;"",$AA1168-$B1168,TODAY()-$B1168))</f>
        <v/>
      </c>
      <c r="AD1168" s="22" t="str">
        <f aca="true">IF($W1168="","",IF($Y1168="Closed",IF($AA1168="","Closed",IF($AA1168&lt;=$W1168,"Closed on time","Closed late")),IF(TODAY()&gt;$W1168,"Overdue","Within time")))</f>
        <v/>
      </c>
      <c r="AE1168" s="6"/>
      <c r="AF1168" s="19"/>
      <c r="AG1168" s="19"/>
      <c r="AH1168" s="19"/>
      <c r="AI1168" s="19"/>
      <c r="AJ1168" s="19"/>
    </row>
    <row r="1169" customFormat="false" ht="15" hidden="false" customHeight="false" outlineLevel="0" collapsed="false">
      <c r="A1169" s="22" t="str">
        <f aca="false">IF($C1169="","","R"&amp;TEXT(ROW()-4,"00000"))</f>
        <v/>
      </c>
      <c r="B1169" s="21"/>
      <c r="C1169" s="19"/>
      <c r="D1169" s="22" t="str">
        <f aca="false">IF($C1169="","",IFERROR(INDEX(Asset_Register!$C$5:$C$1000,MATCH($C1169,Asset_Register!$A$5:$A$1000,0)),"Not in register"))</f>
        <v/>
      </c>
      <c r="E1169" s="22" t="str">
        <f aca="false">IF($C1169="","",IFERROR(INDEX(Asset_Register!$D$5:$D$1000,MATCH($C1169,Asset_Register!$A$5:$A$1000,0)),"Not in register"))</f>
        <v/>
      </c>
      <c r="F1169" s="22" t="str">
        <f aca="false">IF($C1169="","",IFERROR(INDEX(Asset_Register!$R$5:$R$1000,MATCH($C1169,Asset_Register!$A$5:$A$1000,0)),"Not in register"))</f>
        <v/>
      </c>
      <c r="G1169" s="22" t="str">
        <f aca="false">IF($C1169="","",IFERROR(INDEX(Asset_Register!$Q$5:$Q$1000,MATCH($C1169,Asset_Register!$A$5:$A$1000,0)),"Not in register"))</f>
        <v/>
      </c>
      <c r="H1169" s="19"/>
      <c r="I1169" s="19"/>
      <c r="J1169" s="6"/>
      <c r="K1169" s="19"/>
      <c r="L1169" s="19"/>
      <c r="M1169" s="19"/>
      <c r="N1169" s="19"/>
      <c r="O1169" s="19"/>
      <c r="P1169" s="19"/>
      <c r="Q1169" s="22" t="str">
        <f aca="false">IF($C1169="","",IF($P1169&lt;&gt;"",$P1169,IF(AND(ISNUMBER($K1169),ISNUMBER($M1169),ISNUMBER($N1169)),IF($O1169="Lower is worse",IF($K1169&lt;=$N1169,"Danger",IF($K1169&lt;=$M1169,"Alert","OK")),IF($K1169&gt;=$N1169,"Danger",IF($K1169&gt;=$M1169,"Alert","OK"))),"Not set")))</f>
        <v/>
      </c>
      <c r="R1169" s="22" t="str">
        <f aca="false">IF(OR($Q1169="",$Q1169="Not set"),"",MATCH($Q1169,Lists!$F$2:$F$4,0)-1)</f>
        <v/>
      </c>
      <c r="S1169" s="6"/>
      <c r="T1169" s="6"/>
      <c r="U1169" s="22" t="str">
        <f aca="false">IF(OR($Q1169="",$Q1169="OK",$Q1169="Not set",NOT(ISNUMBER($G1169))),"",ROUND($G1169*IF($Q1169="Danger",Lists!$M$15,Lists!$M$16),0))</f>
        <v/>
      </c>
      <c r="V1169" s="22" t="str">
        <f aca="false">IF($U1169="","",IF(OR($Q1169="Danger",$U1169&gt;=Lists!$M$10),"P1",IF($U1169&gt;=Lists!$M$11,"P2","P3")))</f>
        <v/>
      </c>
      <c r="W1169" s="24" t="str">
        <f aca="false">IF(OR($V1169="",$B1169=""),"",$B1169+INDEX(Lists!$N$10:$N$12,MATCH($V1169,Lists!$L$10:$L$12,0)))</f>
        <v/>
      </c>
      <c r="X1169" s="19"/>
      <c r="Y1169" s="19"/>
      <c r="Z1169" s="19"/>
      <c r="AA1169" s="21"/>
      <c r="AB1169" s="19"/>
      <c r="AC1169" s="22" t="str">
        <f aca="true">IF(OR($U1169="",$B1169=""),"",IF($AA1169&lt;&gt;"",$AA1169-$B1169,TODAY()-$B1169))</f>
        <v/>
      </c>
      <c r="AD1169" s="22" t="str">
        <f aca="true">IF($W1169="","",IF($Y1169="Closed",IF($AA1169="","Closed",IF($AA1169&lt;=$W1169,"Closed on time","Closed late")),IF(TODAY()&gt;$W1169,"Overdue","Within time")))</f>
        <v/>
      </c>
      <c r="AE1169" s="6"/>
      <c r="AF1169" s="19"/>
      <c r="AG1169" s="19"/>
      <c r="AH1169" s="19"/>
      <c r="AI1169" s="19"/>
      <c r="AJ1169" s="19"/>
    </row>
    <row r="1170" customFormat="false" ht="15" hidden="false" customHeight="false" outlineLevel="0" collapsed="false">
      <c r="A1170" s="22" t="str">
        <f aca="false">IF($C1170="","","R"&amp;TEXT(ROW()-4,"00000"))</f>
        <v/>
      </c>
      <c r="B1170" s="21"/>
      <c r="C1170" s="19"/>
      <c r="D1170" s="22" t="str">
        <f aca="false">IF($C1170="","",IFERROR(INDEX(Asset_Register!$C$5:$C$1000,MATCH($C1170,Asset_Register!$A$5:$A$1000,0)),"Not in register"))</f>
        <v/>
      </c>
      <c r="E1170" s="22" t="str">
        <f aca="false">IF($C1170="","",IFERROR(INDEX(Asset_Register!$D$5:$D$1000,MATCH($C1170,Asset_Register!$A$5:$A$1000,0)),"Not in register"))</f>
        <v/>
      </c>
      <c r="F1170" s="22" t="str">
        <f aca="false">IF($C1170="","",IFERROR(INDEX(Asset_Register!$R$5:$R$1000,MATCH($C1170,Asset_Register!$A$5:$A$1000,0)),"Not in register"))</f>
        <v/>
      </c>
      <c r="G1170" s="22" t="str">
        <f aca="false">IF($C1170="","",IFERROR(INDEX(Asset_Register!$Q$5:$Q$1000,MATCH($C1170,Asset_Register!$A$5:$A$1000,0)),"Not in register"))</f>
        <v/>
      </c>
      <c r="H1170" s="19"/>
      <c r="I1170" s="19"/>
      <c r="J1170" s="6"/>
      <c r="K1170" s="19"/>
      <c r="L1170" s="19"/>
      <c r="M1170" s="19"/>
      <c r="N1170" s="19"/>
      <c r="O1170" s="19"/>
      <c r="P1170" s="19"/>
      <c r="Q1170" s="22" t="str">
        <f aca="false">IF($C1170="","",IF($P1170&lt;&gt;"",$P1170,IF(AND(ISNUMBER($K1170),ISNUMBER($M1170),ISNUMBER($N1170)),IF($O1170="Lower is worse",IF($K1170&lt;=$N1170,"Danger",IF($K1170&lt;=$M1170,"Alert","OK")),IF($K1170&gt;=$N1170,"Danger",IF($K1170&gt;=$M1170,"Alert","OK"))),"Not set")))</f>
        <v/>
      </c>
      <c r="R1170" s="22" t="str">
        <f aca="false">IF(OR($Q1170="",$Q1170="Not set"),"",MATCH($Q1170,Lists!$F$2:$F$4,0)-1)</f>
        <v/>
      </c>
      <c r="S1170" s="6"/>
      <c r="T1170" s="6"/>
      <c r="U1170" s="22" t="str">
        <f aca="false">IF(OR($Q1170="",$Q1170="OK",$Q1170="Not set",NOT(ISNUMBER($G1170))),"",ROUND($G1170*IF($Q1170="Danger",Lists!$M$15,Lists!$M$16),0))</f>
        <v/>
      </c>
      <c r="V1170" s="22" t="str">
        <f aca="false">IF($U1170="","",IF(OR($Q1170="Danger",$U1170&gt;=Lists!$M$10),"P1",IF($U1170&gt;=Lists!$M$11,"P2","P3")))</f>
        <v/>
      </c>
      <c r="W1170" s="24" t="str">
        <f aca="false">IF(OR($V1170="",$B1170=""),"",$B1170+INDEX(Lists!$N$10:$N$12,MATCH($V1170,Lists!$L$10:$L$12,0)))</f>
        <v/>
      </c>
      <c r="X1170" s="19"/>
      <c r="Y1170" s="19"/>
      <c r="Z1170" s="19"/>
      <c r="AA1170" s="21"/>
      <c r="AB1170" s="19"/>
      <c r="AC1170" s="22" t="str">
        <f aca="true">IF(OR($U1170="",$B1170=""),"",IF($AA1170&lt;&gt;"",$AA1170-$B1170,TODAY()-$B1170))</f>
        <v/>
      </c>
      <c r="AD1170" s="22" t="str">
        <f aca="true">IF($W1170="","",IF($Y1170="Closed",IF($AA1170="","Closed",IF($AA1170&lt;=$W1170,"Closed on time","Closed late")),IF(TODAY()&gt;$W1170,"Overdue","Within time")))</f>
        <v/>
      </c>
      <c r="AE1170" s="6"/>
      <c r="AF1170" s="19"/>
      <c r="AG1170" s="19"/>
      <c r="AH1170" s="19"/>
      <c r="AI1170" s="19"/>
      <c r="AJ1170" s="19"/>
    </row>
    <row r="1171" customFormat="false" ht="15" hidden="false" customHeight="false" outlineLevel="0" collapsed="false">
      <c r="A1171" s="22" t="str">
        <f aca="false">IF($C1171="","","R"&amp;TEXT(ROW()-4,"00000"))</f>
        <v/>
      </c>
      <c r="B1171" s="21"/>
      <c r="C1171" s="19"/>
      <c r="D1171" s="22" t="str">
        <f aca="false">IF($C1171="","",IFERROR(INDEX(Asset_Register!$C$5:$C$1000,MATCH($C1171,Asset_Register!$A$5:$A$1000,0)),"Not in register"))</f>
        <v/>
      </c>
      <c r="E1171" s="22" t="str">
        <f aca="false">IF($C1171="","",IFERROR(INDEX(Asset_Register!$D$5:$D$1000,MATCH($C1171,Asset_Register!$A$5:$A$1000,0)),"Not in register"))</f>
        <v/>
      </c>
      <c r="F1171" s="22" t="str">
        <f aca="false">IF($C1171="","",IFERROR(INDEX(Asset_Register!$R$5:$R$1000,MATCH($C1171,Asset_Register!$A$5:$A$1000,0)),"Not in register"))</f>
        <v/>
      </c>
      <c r="G1171" s="22" t="str">
        <f aca="false">IF($C1171="","",IFERROR(INDEX(Asset_Register!$Q$5:$Q$1000,MATCH($C1171,Asset_Register!$A$5:$A$1000,0)),"Not in register"))</f>
        <v/>
      </c>
      <c r="H1171" s="19"/>
      <c r="I1171" s="19"/>
      <c r="J1171" s="6"/>
      <c r="K1171" s="19"/>
      <c r="L1171" s="19"/>
      <c r="M1171" s="19"/>
      <c r="N1171" s="19"/>
      <c r="O1171" s="19"/>
      <c r="P1171" s="19"/>
      <c r="Q1171" s="22" t="str">
        <f aca="false">IF($C1171="","",IF($P1171&lt;&gt;"",$P1171,IF(AND(ISNUMBER($K1171),ISNUMBER($M1171),ISNUMBER($N1171)),IF($O1171="Lower is worse",IF($K1171&lt;=$N1171,"Danger",IF($K1171&lt;=$M1171,"Alert","OK")),IF($K1171&gt;=$N1171,"Danger",IF($K1171&gt;=$M1171,"Alert","OK"))),"Not set")))</f>
        <v/>
      </c>
      <c r="R1171" s="22" t="str">
        <f aca="false">IF(OR($Q1171="",$Q1171="Not set"),"",MATCH($Q1171,Lists!$F$2:$F$4,0)-1)</f>
        <v/>
      </c>
      <c r="S1171" s="6"/>
      <c r="T1171" s="6"/>
      <c r="U1171" s="22" t="str">
        <f aca="false">IF(OR($Q1171="",$Q1171="OK",$Q1171="Not set",NOT(ISNUMBER($G1171))),"",ROUND($G1171*IF($Q1171="Danger",Lists!$M$15,Lists!$M$16),0))</f>
        <v/>
      </c>
      <c r="V1171" s="22" t="str">
        <f aca="false">IF($U1171="","",IF(OR($Q1171="Danger",$U1171&gt;=Lists!$M$10),"P1",IF($U1171&gt;=Lists!$M$11,"P2","P3")))</f>
        <v/>
      </c>
      <c r="W1171" s="24" t="str">
        <f aca="false">IF(OR($V1171="",$B1171=""),"",$B1171+INDEX(Lists!$N$10:$N$12,MATCH($V1171,Lists!$L$10:$L$12,0)))</f>
        <v/>
      </c>
      <c r="X1171" s="19"/>
      <c r="Y1171" s="19"/>
      <c r="Z1171" s="19"/>
      <c r="AA1171" s="21"/>
      <c r="AB1171" s="19"/>
      <c r="AC1171" s="22" t="str">
        <f aca="true">IF(OR($U1171="",$B1171=""),"",IF($AA1171&lt;&gt;"",$AA1171-$B1171,TODAY()-$B1171))</f>
        <v/>
      </c>
      <c r="AD1171" s="22" t="str">
        <f aca="true">IF($W1171="","",IF($Y1171="Closed",IF($AA1171="","Closed",IF($AA1171&lt;=$W1171,"Closed on time","Closed late")),IF(TODAY()&gt;$W1171,"Overdue","Within time")))</f>
        <v/>
      </c>
      <c r="AE1171" s="6"/>
      <c r="AF1171" s="19"/>
      <c r="AG1171" s="19"/>
      <c r="AH1171" s="19"/>
      <c r="AI1171" s="19"/>
      <c r="AJ1171" s="19"/>
    </row>
    <row r="1172" customFormat="false" ht="15" hidden="false" customHeight="false" outlineLevel="0" collapsed="false">
      <c r="A1172" s="22" t="str">
        <f aca="false">IF($C1172="","","R"&amp;TEXT(ROW()-4,"00000"))</f>
        <v/>
      </c>
      <c r="B1172" s="21"/>
      <c r="C1172" s="19"/>
      <c r="D1172" s="22" t="str">
        <f aca="false">IF($C1172="","",IFERROR(INDEX(Asset_Register!$C$5:$C$1000,MATCH($C1172,Asset_Register!$A$5:$A$1000,0)),"Not in register"))</f>
        <v/>
      </c>
      <c r="E1172" s="22" t="str">
        <f aca="false">IF($C1172="","",IFERROR(INDEX(Asset_Register!$D$5:$D$1000,MATCH($C1172,Asset_Register!$A$5:$A$1000,0)),"Not in register"))</f>
        <v/>
      </c>
      <c r="F1172" s="22" t="str">
        <f aca="false">IF($C1172="","",IFERROR(INDEX(Asset_Register!$R$5:$R$1000,MATCH($C1172,Asset_Register!$A$5:$A$1000,0)),"Not in register"))</f>
        <v/>
      </c>
      <c r="G1172" s="22" t="str">
        <f aca="false">IF($C1172="","",IFERROR(INDEX(Asset_Register!$Q$5:$Q$1000,MATCH($C1172,Asset_Register!$A$5:$A$1000,0)),"Not in register"))</f>
        <v/>
      </c>
      <c r="H1172" s="19"/>
      <c r="I1172" s="19"/>
      <c r="J1172" s="6"/>
      <c r="K1172" s="19"/>
      <c r="L1172" s="19"/>
      <c r="M1172" s="19"/>
      <c r="N1172" s="19"/>
      <c r="O1172" s="19"/>
      <c r="P1172" s="19"/>
      <c r="Q1172" s="22" t="str">
        <f aca="false">IF($C1172="","",IF($P1172&lt;&gt;"",$P1172,IF(AND(ISNUMBER($K1172),ISNUMBER($M1172),ISNUMBER($N1172)),IF($O1172="Lower is worse",IF($K1172&lt;=$N1172,"Danger",IF($K1172&lt;=$M1172,"Alert","OK")),IF($K1172&gt;=$N1172,"Danger",IF($K1172&gt;=$M1172,"Alert","OK"))),"Not set")))</f>
        <v/>
      </c>
      <c r="R1172" s="22" t="str">
        <f aca="false">IF(OR($Q1172="",$Q1172="Not set"),"",MATCH($Q1172,Lists!$F$2:$F$4,0)-1)</f>
        <v/>
      </c>
      <c r="S1172" s="6"/>
      <c r="T1172" s="6"/>
      <c r="U1172" s="22" t="str">
        <f aca="false">IF(OR($Q1172="",$Q1172="OK",$Q1172="Not set",NOT(ISNUMBER($G1172))),"",ROUND($G1172*IF($Q1172="Danger",Lists!$M$15,Lists!$M$16),0))</f>
        <v/>
      </c>
      <c r="V1172" s="22" t="str">
        <f aca="false">IF($U1172="","",IF(OR($Q1172="Danger",$U1172&gt;=Lists!$M$10),"P1",IF($U1172&gt;=Lists!$M$11,"P2","P3")))</f>
        <v/>
      </c>
      <c r="W1172" s="24" t="str">
        <f aca="false">IF(OR($V1172="",$B1172=""),"",$B1172+INDEX(Lists!$N$10:$N$12,MATCH($V1172,Lists!$L$10:$L$12,0)))</f>
        <v/>
      </c>
      <c r="X1172" s="19"/>
      <c r="Y1172" s="19"/>
      <c r="Z1172" s="19"/>
      <c r="AA1172" s="21"/>
      <c r="AB1172" s="19"/>
      <c r="AC1172" s="22" t="str">
        <f aca="true">IF(OR($U1172="",$B1172=""),"",IF($AA1172&lt;&gt;"",$AA1172-$B1172,TODAY()-$B1172))</f>
        <v/>
      </c>
      <c r="AD1172" s="22" t="str">
        <f aca="true">IF($W1172="","",IF($Y1172="Closed",IF($AA1172="","Closed",IF($AA1172&lt;=$W1172,"Closed on time","Closed late")),IF(TODAY()&gt;$W1172,"Overdue","Within time")))</f>
        <v/>
      </c>
      <c r="AE1172" s="6"/>
      <c r="AF1172" s="19"/>
      <c r="AG1172" s="19"/>
      <c r="AH1172" s="19"/>
      <c r="AI1172" s="19"/>
      <c r="AJ1172" s="19"/>
    </row>
    <row r="1173" customFormat="false" ht="15" hidden="false" customHeight="false" outlineLevel="0" collapsed="false">
      <c r="A1173" s="22" t="str">
        <f aca="false">IF($C1173="","","R"&amp;TEXT(ROW()-4,"00000"))</f>
        <v/>
      </c>
      <c r="B1173" s="21"/>
      <c r="C1173" s="19"/>
      <c r="D1173" s="22" t="str">
        <f aca="false">IF($C1173="","",IFERROR(INDEX(Asset_Register!$C$5:$C$1000,MATCH($C1173,Asset_Register!$A$5:$A$1000,0)),"Not in register"))</f>
        <v/>
      </c>
      <c r="E1173" s="22" t="str">
        <f aca="false">IF($C1173="","",IFERROR(INDEX(Asset_Register!$D$5:$D$1000,MATCH($C1173,Asset_Register!$A$5:$A$1000,0)),"Not in register"))</f>
        <v/>
      </c>
      <c r="F1173" s="22" t="str">
        <f aca="false">IF($C1173="","",IFERROR(INDEX(Asset_Register!$R$5:$R$1000,MATCH($C1173,Asset_Register!$A$5:$A$1000,0)),"Not in register"))</f>
        <v/>
      </c>
      <c r="G1173" s="22" t="str">
        <f aca="false">IF($C1173="","",IFERROR(INDEX(Asset_Register!$Q$5:$Q$1000,MATCH($C1173,Asset_Register!$A$5:$A$1000,0)),"Not in register"))</f>
        <v/>
      </c>
      <c r="H1173" s="19"/>
      <c r="I1173" s="19"/>
      <c r="J1173" s="6"/>
      <c r="K1173" s="19"/>
      <c r="L1173" s="19"/>
      <c r="M1173" s="19"/>
      <c r="N1173" s="19"/>
      <c r="O1173" s="19"/>
      <c r="P1173" s="19"/>
      <c r="Q1173" s="22" t="str">
        <f aca="false">IF($C1173="","",IF($P1173&lt;&gt;"",$P1173,IF(AND(ISNUMBER($K1173),ISNUMBER($M1173),ISNUMBER($N1173)),IF($O1173="Lower is worse",IF($K1173&lt;=$N1173,"Danger",IF($K1173&lt;=$M1173,"Alert","OK")),IF($K1173&gt;=$N1173,"Danger",IF($K1173&gt;=$M1173,"Alert","OK"))),"Not set")))</f>
        <v/>
      </c>
      <c r="R1173" s="22" t="str">
        <f aca="false">IF(OR($Q1173="",$Q1173="Not set"),"",MATCH($Q1173,Lists!$F$2:$F$4,0)-1)</f>
        <v/>
      </c>
      <c r="S1173" s="6"/>
      <c r="T1173" s="6"/>
      <c r="U1173" s="22" t="str">
        <f aca="false">IF(OR($Q1173="",$Q1173="OK",$Q1173="Not set",NOT(ISNUMBER($G1173))),"",ROUND($G1173*IF($Q1173="Danger",Lists!$M$15,Lists!$M$16),0))</f>
        <v/>
      </c>
      <c r="V1173" s="22" t="str">
        <f aca="false">IF($U1173="","",IF(OR($Q1173="Danger",$U1173&gt;=Lists!$M$10),"P1",IF($U1173&gt;=Lists!$M$11,"P2","P3")))</f>
        <v/>
      </c>
      <c r="W1173" s="24" t="str">
        <f aca="false">IF(OR($V1173="",$B1173=""),"",$B1173+INDEX(Lists!$N$10:$N$12,MATCH($V1173,Lists!$L$10:$L$12,0)))</f>
        <v/>
      </c>
      <c r="X1173" s="19"/>
      <c r="Y1173" s="19"/>
      <c r="Z1173" s="19"/>
      <c r="AA1173" s="21"/>
      <c r="AB1173" s="19"/>
      <c r="AC1173" s="22" t="str">
        <f aca="true">IF(OR($U1173="",$B1173=""),"",IF($AA1173&lt;&gt;"",$AA1173-$B1173,TODAY()-$B1173))</f>
        <v/>
      </c>
      <c r="AD1173" s="22" t="str">
        <f aca="true">IF($W1173="","",IF($Y1173="Closed",IF($AA1173="","Closed",IF($AA1173&lt;=$W1173,"Closed on time","Closed late")),IF(TODAY()&gt;$W1173,"Overdue","Within time")))</f>
        <v/>
      </c>
      <c r="AE1173" s="6"/>
      <c r="AF1173" s="19"/>
      <c r="AG1173" s="19"/>
      <c r="AH1173" s="19"/>
      <c r="AI1173" s="19"/>
      <c r="AJ1173" s="19"/>
    </row>
    <row r="1174" customFormat="false" ht="15" hidden="false" customHeight="false" outlineLevel="0" collapsed="false">
      <c r="A1174" s="22" t="str">
        <f aca="false">IF($C1174="","","R"&amp;TEXT(ROW()-4,"00000"))</f>
        <v/>
      </c>
      <c r="B1174" s="21"/>
      <c r="C1174" s="19"/>
      <c r="D1174" s="22" t="str">
        <f aca="false">IF($C1174="","",IFERROR(INDEX(Asset_Register!$C$5:$C$1000,MATCH($C1174,Asset_Register!$A$5:$A$1000,0)),"Not in register"))</f>
        <v/>
      </c>
      <c r="E1174" s="22" t="str">
        <f aca="false">IF($C1174="","",IFERROR(INDEX(Asset_Register!$D$5:$D$1000,MATCH($C1174,Asset_Register!$A$5:$A$1000,0)),"Not in register"))</f>
        <v/>
      </c>
      <c r="F1174" s="22" t="str">
        <f aca="false">IF($C1174="","",IFERROR(INDEX(Asset_Register!$R$5:$R$1000,MATCH($C1174,Asset_Register!$A$5:$A$1000,0)),"Not in register"))</f>
        <v/>
      </c>
      <c r="G1174" s="22" t="str">
        <f aca="false">IF($C1174="","",IFERROR(INDEX(Asset_Register!$Q$5:$Q$1000,MATCH($C1174,Asset_Register!$A$5:$A$1000,0)),"Not in register"))</f>
        <v/>
      </c>
      <c r="H1174" s="19"/>
      <c r="I1174" s="19"/>
      <c r="J1174" s="6"/>
      <c r="K1174" s="19"/>
      <c r="L1174" s="19"/>
      <c r="M1174" s="19"/>
      <c r="N1174" s="19"/>
      <c r="O1174" s="19"/>
      <c r="P1174" s="19"/>
      <c r="Q1174" s="22" t="str">
        <f aca="false">IF($C1174="","",IF($P1174&lt;&gt;"",$P1174,IF(AND(ISNUMBER($K1174),ISNUMBER($M1174),ISNUMBER($N1174)),IF($O1174="Lower is worse",IF($K1174&lt;=$N1174,"Danger",IF($K1174&lt;=$M1174,"Alert","OK")),IF($K1174&gt;=$N1174,"Danger",IF($K1174&gt;=$M1174,"Alert","OK"))),"Not set")))</f>
        <v/>
      </c>
      <c r="R1174" s="22" t="str">
        <f aca="false">IF(OR($Q1174="",$Q1174="Not set"),"",MATCH($Q1174,Lists!$F$2:$F$4,0)-1)</f>
        <v/>
      </c>
      <c r="S1174" s="6"/>
      <c r="T1174" s="6"/>
      <c r="U1174" s="22" t="str">
        <f aca="false">IF(OR($Q1174="",$Q1174="OK",$Q1174="Not set",NOT(ISNUMBER($G1174))),"",ROUND($G1174*IF($Q1174="Danger",Lists!$M$15,Lists!$M$16),0))</f>
        <v/>
      </c>
      <c r="V1174" s="22" t="str">
        <f aca="false">IF($U1174="","",IF(OR($Q1174="Danger",$U1174&gt;=Lists!$M$10),"P1",IF($U1174&gt;=Lists!$M$11,"P2","P3")))</f>
        <v/>
      </c>
      <c r="W1174" s="24" t="str">
        <f aca="false">IF(OR($V1174="",$B1174=""),"",$B1174+INDEX(Lists!$N$10:$N$12,MATCH($V1174,Lists!$L$10:$L$12,0)))</f>
        <v/>
      </c>
      <c r="X1174" s="19"/>
      <c r="Y1174" s="19"/>
      <c r="Z1174" s="19"/>
      <c r="AA1174" s="21"/>
      <c r="AB1174" s="19"/>
      <c r="AC1174" s="22" t="str">
        <f aca="true">IF(OR($U1174="",$B1174=""),"",IF($AA1174&lt;&gt;"",$AA1174-$B1174,TODAY()-$B1174))</f>
        <v/>
      </c>
      <c r="AD1174" s="22" t="str">
        <f aca="true">IF($W1174="","",IF($Y1174="Closed",IF($AA1174="","Closed",IF($AA1174&lt;=$W1174,"Closed on time","Closed late")),IF(TODAY()&gt;$W1174,"Overdue","Within time")))</f>
        <v/>
      </c>
      <c r="AE1174" s="6"/>
      <c r="AF1174" s="19"/>
      <c r="AG1174" s="19"/>
      <c r="AH1174" s="19"/>
      <c r="AI1174" s="19"/>
      <c r="AJ1174" s="19"/>
    </row>
    <row r="1175" customFormat="false" ht="15" hidden="false" customHeight="false" outlineLevel="0" collapsed="false">
      <c r="A1175" s="22" t="str">
        <f aca="false">IF($C1175="","","R"&amp;TEXT(ROW()-4,"00000"))</f>
        <v/>
      </c>
      <c r="B1175" s="21"/>
      <c r="C1175" s="19"/>
      <c r="D1175" s="22" t="str">
        <f aca="false">IF($C1175="","",IFERROR(INDEX(Asset_Register!$C$5:$C$1000,MATCH($C1175,Asset_Register!$A$5:$A$1000,0)),"Not in register"))</f>
        <v/>
      </c>
      <c r="E1175" s="22" t="str">
        <f aca="false">IF($C1175="","",IFERROR(INDEX(Asset_Register!$D$5:$D$1000,MATCH($C1175,Asset_Register!$A$5:$A$1000,0)),"Not in register"))</f>
        <v/>
      </c>
      <c r="F1175" s="22" t="str">
        <f aca="false">IF($C1175="","",IFERROR(INDEX(Asset_Register!$R$5:$R$1000,MATCH($C1175,Asset_Register!$A$5:$A$1000,0)),"Not in register"))</f>
        <v/>
      </c>
      <c r="G1175" s="22" t="str">
        <f aca="false">IF($C1175="","",IFERROR(INDEX(Asset_Register!$Q$5:$Q$1000,MATCH($C1175,Asset_Register!$A$5:$A$1000,0)),"Not in register"))</f>
        <v/>
      </c>
      <c r="H1175" s="19"/>
      <c r="I1175" s="19"/>
      <c r="J1175" s="6"/>
      <c r="K1175" s="19"/>
      <c r="L1175" s="19"/>
      <c r="M1175" s="19"/>
      <c r="N1175" s="19"/>
      <c r="O1175" s="19"/>
      <c r="P1175" s="19"/>
      <c r="Q1175" s="22" t="str">
        <f aca="false">IF($C1175="","",IF($P1175&lt;&gt;"",$P1175,IF(AND(ISNUMBER($K1175),ISNUMBER($M1175),ISNUMBER($N1175)),IF($O1175="Lower is worse",IF($K1175&lt;=$N1175,"Danger",IF($K1175&lt;=$M1175,"Alert","OK")),IF($K1175&gt;=$N1175,"Danger",IF($K1175&gt;=$M1175,"Alert","OK"))),"Not set")))</f>
        <v/>
      </c>
      <c r="R1175" s="22" t="str">
        <f aca="false">IF(OR($Q1175="",$Q1175="Not set"),"",MATCH($Q1175,Lists!$F$2:$F$4,0)-1)</f>
        <v/>
      </c>
      <c r="S1175" s="6"/>
      <c r="T1175" s="6"/>
      <c r="U1175" s="22" t="str">
        <f aca="false">IF(OR($Q1175="",$Q1175="OK",$Q1175="Not set",NOT(ISNUMBER($G1175))),"",ROUND($G1175*IF($Q1175="Danger",Lists!$M$15,Lists!$M$16),0))</f>
        <v/>
      </c>
      <c r="V1175" s="22" t="str">
        <f aca="false">IF($U1175="","",IF(OR($Q1175="Danger",$U1175&gt;=Lists!$M$10),"P1",IF($U1175&gt;=Lists!$M$11,"P2","P3")))</f>
        <v/>
      </c>
      <c r="W1175" s="24" t="str">
        <f aca="false">IF(OR($V1175="",$B1175=""),"",$B1175+INDEX(Lists!$N$10:$N$12,MATCH($V1175,Lists!$L$10:$L$12,0)))</f>
        <v/>
      </c>
      <c r="X1175" s="19"/>
      <c r="Y1175" s="19"/>
      <c r="Z1175" s="19"/>
      <c r="AA1175" s="21"/>
      <c r="AB1175" s="19"/>
      <c r="AC1175" s="22" t="str">
        <f aca="true">IF(OR($U1175="",$B1175=""),"",IF($AA1175&lt;&gt;"",$AA1175-$B1175,TODAY()-$B1175))</f>
        <v/>
      </c>
      <c r="AD1175" s="22" t="str">
        <f aca="true">IF($W1175="","",IF($Y1175="Closed",IF($AA1175="","Closed",IF($AA1175&lt;=$W1175,"Closed on time","Closed late")),IF(TODAY()&gt;$W1175,"Overdue","Within time")))</f>
        <v/>
      </c>
      <c r="AE1175" s="6"/>
      <c r="AF1175" s="19"/>
      <c r="AG1175" s="19"/>
      <c r="AH1175" s="19"/>
      <c r="AI1175" s="19"/>
      <c r="AJ1175" s="19"/>
    </row>
    <row r="1176" customFormat="false" ht="15" hidden="false" customHeight="false" outlineLevel="0" collapsed="false">
      <c r="A1176" s="22" t="str">
        <f aca="false">IF($C1176="","","R"&amp;TEXT(ROW()-4,"00000"))</f>
        <v/>
      </c>
      <c r="B1176" s="21"/>
      <c r="C1176" s="19"/>
      <c r="D1176" s="22" t="str">
        <f aca="false">IF($C1176="","",IFERROR(INDEX(Asset_Register!$C$5:$C$1000,MATCH($C1176,Asset_Register!$A$5:$A$1000,0)),"Not in register"))</f>
        <v/>
      </c>
      <c r="E1176" s="22" t="str">
        <f aca="false">IF($C1176="","",IFERROR(INDEX(Asset_Register!$D$5:$D$1000,MATCH($C1176,Asset_Register!$A$5:$A$1000,0)),"Not in register"))</f>
        <v/>
      </c>
      <c r="F1176" s="22" t="str">
        <f aca="false">IF($C1176="","",IFERROR(INDEX(Asset_Register!$R$5:$R$1000,MATCH($C1176,Asset_Register!$A$5:$A$1000,0)),"Not in register"))</f>
        <v/>
      </c>
      <c r="G1176" s="22" t="str">
        <f aca="false">IF($C1176="","",IFERROR(INDEX(Asset_Register!$Q$5:$Q$1000,MATCH($C1176,Asset_Register!$A$5:$A$1000,0)),"Not in register"))</f>
        <v/>
      </c>
      <c r="H1176" s="19"/>
      <c r="I1176" s="19"/>
      <c r="J1176" s="6"/>
      <c r="K1176" s="19"/>
      <c r="L1176" s="19"/>
      <c r="M1176" s="19"/>
      <c r="N1176" s="19"/>
      <c r="O1176" s="19"/>
      <c r="P1176" s="19"/>
      <c r="Q1176" s="22" t="str">
        <f aca="false">IF($C1176="","",IF($P1176&lt;&gt;"",$P1176,IF(AND(ISNUMBER($K1176),ISNUMBER($M1176),ISNUMBER($N1176)),IF($O1176="Lower is worse",IF($K1176&lt;=$N1176,"Danger",IF($K1176&lt;=$M1176,"Alert","OK")),IF($K1176&gt;=$N1176,"Danger",IF($K1176&gt;=$M1176,"Alert","OK"))),"Not set")))</f>
        <v/>
      </c>
      <c r="R1176" s="22" t="str">
        <f aca="false">IF(OR($Q1176="",$Q1176="Not set"),"",MATCH($Q1176,Lists!$F$2:$F$4,0)-1)</f>
        <v/>
      </c>
      <c r="S1176" s="6"/>
      <c r="T1176" s="6"/>
      <c r="U1176" s="22" t="str">
        <f aca="false">IF(OR($Q1176="",$Q1176="OK",$Q1176="Not set",NOT(ISNUMBER($G1176))),"",ROUND($G1176*IF($Q1176="Danger",Lists!$M$15,Lists!$M$16),0))</f>
        <v/>
      </c>
      <c r="V1176" s="22" t="str">
        <f aca="false">IF($U1176="","",IF(OR($Q1176="Danger",$U1176&gt;=Lists!$M$10),"P1",IF($U1176&gt;=Lists!$M$11,"P2","P3")))</f>
        <v/>
      </c>
      <c r="W1176" s="24" t="str">
        <f aca="false">IF(OR($V1176="",$B1176=""),"",$B1176+INDEX(Lists!$N$10:$N$12,MATCH($V1176,Lists!$L$10:$L$12,0)))</f>
        <v/>
      </c>
      <c r="X1176" s="19"/>
      <c r="Y1176" s="19"/>
      <c r="Z1176" s="19"/>
      <c r="AA1176" s="21"/>
      <c r="AB1176" s="19"/>
      <c r="AC1176" s="22" t="str">
        <f aca="true">IF(OR($U1176="",$B1176=""),"",IF($AA1176&lt;&gt;"",$AA1176-$B1176,TODAY()-$B1176))</f>
        <v/>
      </c>
      <c r="AD1176" s="22" t="str">
        <f aca="true">IF($W1176="","",IF($Y1176="Closed",IF($AA1176="","Closed",IF($AA1176&lt;=$W1176,"Closed on time","Closed late")),IF(TODAY()&gt;$W1176,"Overdue","Within time")))</f>
        <v/>
      </c>
      <c r="AE1176" s="6"/>
      <c r="AF1176" s="19"/>
      <c r="AG1176" s="19"/>
      <c r="AH1176" s="19"/>
      <c r="AI1176" s="19"/>
      <c r="AJ1176" s="19"/>
    </row>
    <row r="1177" customFormat="false" ht="15" hidden="false" customHeight="false" outlineLevel="0" collapsed="false">
      <c r="A1177" s="22" t="str">
        <f aca="false">IF($C1177="","","R"&amp;TEXT(ROW()-4,"00000"))</f>
        <v/>
      </c>
      <c r="B1177" s="21"/>
      <c r="C1177" s="19"/>
      <c r="D1177" s="22" t="str">
        <f aca="false">IF($C1177="","",IFERROR(INDEX(Asset_Register!$C$5:$C$1000,MATCH($C1177,Asset_Register!$A$5:$A$1000,0)),"Not in register"))</f>
        <v/>
      </c>
      <c r="E1177" s="22" t="str">
        <f aca="false">IF($C1177="","",IFERROR(INDEX(Asset_Register!$D$5:$D$1000,MATCH($C1177,Asset_Register!$A$5:$A$1000,0)),"Not in register"))</f>
        <v/>
      </c>
      <c r="F1177" s="22" t="str">
        <f aca="false">IF($C1177="","",IFERROR(INDEX(Asset_Register!$R$5:$R$1000,MATCH($C1177,Asset_Register!$A$5:$A$1000,0)),"Not in register"))</f>
        <v/>
      </c>
      <c r="G1177" s="22" t="str">
        <f aca="false">IF($C1177="","",IFERROR(INDEX(Asset_Register!$Q$5:$Q$1000,MATCH($C1177,Asset_Register!$A$5:$A$1000,0)),"Not in register"))</f>
        <v/>
      </c>
      <c r="H1177" s="19"/>
      <c r="I1177" s="19"/>
      <c r="J1177" s="6"/>
      <c r="K1177" s="19"/>
      <c r="L1177" s="19"/>
      <c r="M1177" s="19"/>
      <c r="N1177" s="19"/>
      <c r="O1177" s="19"/>
      <c r="P1177" s="19"/>
      <c r="Q1177" s="22" t="str">
        <f aca="false">IF($C1177="","",IF($P1177&lt;&gt;"",$P1177,IF(AND(ISNUMBER($K1177),ISNUMBER($M1177),ISNUMBER($N1177)),IF($O1177="Lower is worse",IF($K1177&lt;=$N1177,"Danger",IF($K1177&lt;=$M1177,"Alert","OK")),IF($K1177&gt;=$N1177,"Danger",IF($K1177&gt;=$M1177,"Alert","OK"))),"Not set")))</f>
        <v/>
      </c>
      <c r="R1177" s="22" t="str">
        <f aca="false">IF(OR($Q1177="",$Q1177="Not set"),"",MATCH($Q1177,Lists!$F$2:$F$4,0)-1)</f>
        <v/>
      </c>
      <c r="S1177" s="6"/>
      <c r="T1177" s="6"/>
      <c r="U1177" s="22" t="str">
        <f aca="false">IF(OR($Q1177="",$Q1177="OK",$Q1177="Not set",NOT(ISNUMBER($G1177))),"",ROUND($G1177*IF($Q1177="Danger",Lists!$M$15,Lists!$M$16),0))</f>
        <v/>
      </c>
      <c r="V1177" s="22" t="str">
        <f aca="false">IF($U1177="","",IF(OR($Q1177="Danger",$U1177&gt;=Lists!$M$10),"P1",IF($U1177&gt;=Lists!$M$11,"P2","P3")))</f>
        <v/>
      </c>
      <c r="W1177" s="24" t="str">
        <f aca="false">IF(OR($V1177="",$B1177=""),"",$B1177+INDEX(Lists!$N$10:$N$12,MATCH($V1177,Lists!$L$10:$L$12,0)))</f>
        <v/>
      </c>
      <c r="X1177" s="19"/>
      <c r="Y1177" s="19"/>
      <c r="Z1177" s="19"/>
      <c r="AA1177" s="21"/>
      <c r="AB1177" s="19"/>
      <c r="AC1177" s="22" t="str">
        <f aca="true">IF(OR($U1177="",$B1177=""),"",IF($AA1177&lt;&gt;"",$AA1177-$B1177,TODAY()-$B1177))</f>
        <v/>
      </c>
      <c r="AD1177" s="22" t="str">
        <f aca="true">IF($W1177="","",IF($Y1177="Closed",IF($AA1177="","Closed",IF($AA1177&lt;=$W1177,"Closed on time","Closed late")),IF(TODAY()&gt;$W1177,"Overdue","Within time")))</f>
        <v/>
      </c>
      <c r="AE1177" s="6"/>
      <c r="AF1177" s="19"/>
      <c r="AG1177" s="19"/>
      <c r="AH1177" s="19"/>
      <c r="AI1177" s="19"/>
      <c r="AJ1177" s="19"/>
    </row>
    <row r="1178" customFormat="false" ht="15" hidden="false" customHeight="false" outlineLevel="0" collapsed="false">
      <c r="A1178" s="22" t="str">
        <f aca="false">IF($C1178="","","R"&amp;TEXT(ROW()-4,"00000"))</f>
        <v/>
      </c>
      <c r="B1178" s="21"/>
      <c r="C1178" s="19"/>
      <c r="D1178" s="22" t="str">
        <f aca="false">IF($C1178="","",IFERROR(INDEX(Asset_Register!$C$5:$C$1000,MATCH($C1178,Asset_Register!$A$5:$A$1000,0)),"Not in register"))</f>
        <v/>
      </c>
      <c r="E1178" s="22" t="str">
        <f aca="false">IF($C1178="","",IFERROR(INDEX(Asset_Register!$D$5:$D$1000,MATCH($C1178,Asset_Register!$A$5:$A$1000,0)),"Not in register"))</f>
        <v/>
      </c>
      <c r="F1178" s="22" t="str">
        <f aca="false">IF($C1178="","",IFERROR(INDEX(Asset_Register!$R$5:$R$1000,MATCH($C1178,Asset_Register!$A$5:$A$1000,0)),"Not in register"))</f>
        <v/>
      </c>
      <c r="G1178" s="22" t="str">
        <f aca="false">IF($C1178="","",IFERROR(INDEX(Asset_Register!$Q$5:$Q$1000,MATCH($C1178,Asset_Register!$A$5:$A$1000,0)),"Not in register"))</f>
        <v/>
      </c>
      <c r="H1178" s="19"/>
      <c r="I1178" s="19"/>
      <c r="J1178" s="6"/>
      <c r="K1178" s="19"/>
      <c r="L1178" s="19"/>
      <c r="M1178" s="19"/>
      <c r="N1178" s="19"/>
      <c r="O1178" s="19"/>
      <c r="P1178" s="19"/>
      <c r="Q1178" s="22" t="str">
        <f aca="false">IF($C1178="","",IF($P1178&lt;&gt;"",$P1178,IF(AND(ISNUMBER($K1178),ISNUMBER($M1178),ISNUMBER($N1178)),IF($O1178="Lower is worse",IF($K1178&lt;=$N1178,"Danger",IF($K1178&lt;=$M1178,"Alert","OK")),IF($K1178&gt;=$N1178,"Danger",IF($K1178&gt;=$M1178,"Alert","OK"))),"Not set")))</f>
        <v/>
      </c>
      <c r="R1178" s="22" t="str">
        <f aca="false">IF(OR($Q1178="",$Q1178="Not set"),"",MATCH($Q1178,Lists!$F$2:$F$4,0)-1)</f>
        <v/>
      </c>
      <c r="S1178" s="6"/>
      <c r="T1178" s="6"/>
      <c r="U1178" s="22" t="str">
        <f aca="false">IF(OR($Q1178="",$Q1178="OK",$Q1178="Not set",NOT(ISNUMBER($G1178))),"",ROUND($G1178*IF($Q1178="Danger",Lists!$M$15,Lists!$M$16),0))</f>
        <v/>
      </c>
      <c r="V1178" s="22" t="str">
        <f aca="false">IF($U1178="","",IF(OR($Q1178="Danger",$U1178&gt;=Lists!$M$10),"P1",IF($U1178&gt;=Lists!$M$11,"P2","P3")))</f>
        <v/>
      </c>
      <c r="W1178" s="24" t="str">
        <f aca="false">IF(OR($V1178="",$B1178=""),"",$B1178+INDEX(Lists!$N$10:$N$12,MATCH($V1178,Lists!$L$10:$L$12,0)))</f>
        <v/>
      </c>
      <c r="X1178" s="19"/>
      <c r="Y1178" s="19"/>
      <c r="Z1178" s="19"/>
      <c r="AA1178" s="21"/>
      <c r="AB1178" s="19"/>
      <c r="AC1178" s="22" t="str">
        <f aca="true">IF(OR($U1178="",$B1178=""),"",IF($AA1178&lt;&gt;"",$AA1178-$B1178,TODAY()-$B1178))</f>
        <v/>
      </c>
      <c r="AD1178" s="22" t="str">
        <f aca="true">IF($W1178="","",IF($Y1178="Closed",IF($AA1178="","Closed",IF($AA1178&lt;=$W1178,"Closed on time","Closed late")),IF(TODAY()&gt;$W1178,"Overdue","Within time")))</f>
        <v/>
      </c>
      <c r="AE1178" s="6"/>
      <c r="AF1178" s="19"/>
      <c r="AG1178" s="19"/>
      <c r="AH1178" s="19"/>
      <c r="AI1178" s="19"/>
      <c r="AJ1178" s="19"/>
    </row>
    <row r="1179" customFormat="false" ht="15" hidden="false" customHeight="false" outlineLevel="0" collapsed="false">
      <c r="A1179" s="22" t="str">
        <f aca="false">IF($C1179="","","R"&amp;TEXT(ROW()-4,"00000"))</f>
        <v/>
      </c>
      <c r="B1179" s="21"/>
      <c r="C1179" s="19"/>
      <c r="D1179" s="22" t="str">
        <f aca="false">IF($C1179="","",IFERROR(INDEX(Asset_Register!$C$5:$C$1000,MATCH($C1179,Asset_Register!$A$5:$A$1000,0)),"Not in register"))</f>
        <v/>
      </c>
      <c r="E1179" s="22" t="str">
        <f aca="false">IF($C1179="","",IFERROR(INDEX(Asset_Register!$D$5:$D$1000,MATCH($C1179,Asset_Register!$A$5:$A$1000,0)),"Not in register"))</f>
        <v/>
      </c>
      <c r="F1179" s="22" t="str">
        <f aca="false">IF($C1179="","",IFERROR(INDEX(Asset_Register!$R$5:$R$1000,MATCH($C1179,Asset_Register!$A$5:$A$1000,0)),"Not in register"))</f>
        <v/>
      </c>
      <c r="G1179" s="22" t="str">
        <f aca="false">IF($C1179="","",IFERROR(INDEX(Asset_Register!$Q$5:$Q$1000,MATCH($C1179,Asset_Register!$A$5:$A$1000,0)),"Not in register"))</f>
        <v/>
      </c>
      <c r="H1179" s="19"/>
      <c r="I1179" s="19"/>
      <c r="J1179" s="6"/>
      <c r="K1179" s="19"/>
      <c r="L1179" s="19"/>
      <c r="M1179" s="19"/>
      <c r="N1179" s="19"/>
      <c r="O1179" s="19"/>
      <c r="P1179" s="19"/>
      <c r="Q1179" s="22" t="str">
        <f aca="false">IF($C1179="","",IF($P1179&lt;&gt;"",$P1179,IF(AND(ISNUMBER($K1179),ISNUMBER($M1179),ISNUMBER($N1179)),IF($O1179="Lower is worse",IF($K1179&lt;=$N1179,"Danger",IF($K1179&lt;=$M1179,"Alert","OK")),IF($K1179&gt;=$N1179,"Danger",IF($K1179&gt;=$M1179,"Alert","OK"))),"Not set")))</f>
        <v/>
      </c>
      <c r="R1179" s="22" t="str">
        <f aca="false">IF(OR($Q1179="",$Q1179="Not set"),"",MATCH($Q1179,Lists!$F$2:$F$4,0)-1)</f>
        <v/>
      </c>
      <c r="S1179" s="6"/>
      <c r="T1179" s="6"/>
      <c r="U1179" s="22" t="str">
        <f aca="false">IF(OR($Q1179="",$Q1179="OK",$Q1179="Not set",NOT(ISNUMBER($G1179))),"",ROUND($G1179*IF($Q1179="Danger",Lists!$M$15,Lists!$M$16),0))</f>
        <v/>
      </c>
      <c r="V1179" s="22" t="str">
        <f aca="false">IF($U1179="","",IF(OR($Q1179="Danger",$U1179&gt;=Lists!$M$10),"P1",IF($U1179&gt;=Lists!$M$11,"P2","P3")))</f>
        <v/>
      </c>
      <c r="W1179" s="24" t="str">
        <f aca="false">IF(OR($V1179="",$B1179=""),"",$B1179+INDEX(Lists!$N$10:$N$12,MATCH($V1179,Lists!$L$10:$L$12,0)))</f>
        <v/>
      </c>
      <c r="X1179" s="19"/>
      <c r="Y1179" s="19"/>
      <c r="Z1179" s="19"/>
      <c r="AA1179" s="21"/>
      <c r="AB1179" s="19"/>
      <c r="AC1179" s="22" t="str">
        <f aca="true">IF(OR($U1179="",$B1179=""),"",IF($AA1179&lt;&gt;"",$AA1179-$B1179,TODAY()-$B1179))</f>
        <v/>
      </c>
      <c r="AD1179" s="22" t="str">
        <f aca="true">IF($W1179="","",IF($Y1179="Closed",IF($AA1179="","Closed",IF($AA1179&lt;=$W1179,"Closed on time","Closed late")),IF(TODAY()&gt;$W1179,"Overdue","Within time")))</f>
        <v/>
      </c>
      <c r="AE1179" s="6"/>
      <c r="AF1179" s="19"/>
      <c r="AG1179" s="19"/>
      <c r="AH1179" s="19"/>
      <c r="AI1179" s="19"/>
      <c r="AJ1179" s="19"/>
    </row>
    <row r="1180" customFormat="false" ht="15" hidden="false" customHeight="false" outlineLevel="0" collapsed="false">
      <c r="A1180" s="22" t="str">
        <f aca="false">IF($C1180="","","R"&amp;TEXT(ROW()-4,"00000"))</f>
        <v/>
      </c>
      <c r="B1180" s="21"/>
      <c r="C1180" s="19"/>
      <c r="D1180" s="22" t="str">
        <f aca="false">IF($C1180="","",IFERROR(INDEX(Asset_Register!$C$5:$C$1000,MATCH($C1180,Asset_Register!$A$5:$A$1000,0)),"Not in register"))</f>
        <v/>
      </c>
      <c r="E1180" s="22" t="str">
        <f aca="false">IF($C1180="","",IFERROR(INDEX(Asset_Register!$D$5:$D$1000,MATCH($C1180,Asset_Register!$A$5:$A$1000,0)),"Not in register"))</f>
        <v/>
      </c>
      <c r="F1180" s="22" t="str">
        <f aca="false">IF($C1180="","",IFERROR(INDEX(Asset_Register!$R$5:$R$1000,MATCH($C1180,Asset_Register!$A$5:$A$1000,0)),"Not in register"))</f>
        <v/>
      </c>
      <c r="G1180" s="22" t="str">
        <f aca="false">IF($C1180="","",IFERROR(INDEX(Asset_Register!$Q$5:$Q$1000,MATCH($C1180,Asset_Register!$A$5:$A$1000,0)),"Not in register"))</f>
        <v/>
      </c>
      <c r="H1180" s="19"/>
      <c r="I1180" s="19"/>
      <c r="J1180" s="6"/>
      <c r="K1180" s="19"/>
      <c r="L1180" s="19"/>
      <c r="M1180" s="19"/>
      <c r="N1180" s="19"/>
      <c r="O1180" s="19"/>
      <c r="P1180" s="19"/>
      <c r="Q1180" s="22" t="str">
        <f aca="false">IF($C1180="","",IF($P1180&lt;&gt;"",$P1180,IF(AND(ISNUMBER($K1180),ISNUMBER($M1180),ISNUMBER($N1180)),IF($O1180="Lower is worse",IF($K1180&lt;=$N1180,"Danger",IF($K1180&lt;=$M1180,"Alert","OK")),IF($K1180&gt;=$N1180,"Danger",IF($K1180&gt;=$M1180,"Alert","OK"))),"Not set")))</f>
        <v/>
      </c>
      <c r="R1180" s="22" t="str">
        <f aca="false">IF(OR($Q1180="",$Q1180="Not set"),"",MATCH($Q1180,Lists!$F$2:$F$4,0)-1)</f>
        <v/>
      </c>
      <c r="S1180" s="6"/>
      <c r="T1180" s="6"/>
      <c r="U1180" s="22" t="str">
        <f aca="false">IF(OR($Q1180="",$Q1180="OK",$Q1180="Not set",NOT(ISNUMBER($G1180))),"",ROUND($G1180*IF($Q1180="Danger",Lists!$M$15,Lists!$M$16),0))</f>
        <v/>
      </c>
      <c r="V1180" s="22" t="str">
        <f aca="false">IF($U1180="","",IF(OR($Q1180="Danger",$U1180&gt;=Lists!$M$10),"P1",IF($U1180&gt;=Lists!$M$11,"P2","P3")))</f>
        <v/>
      </c>
      <c r="W1180" s="24" t="str">
        <f aca="false">IF(OR($V1180="",$B1180=""),"",$B1180+INDEX(Lists!$N$10:$N$12,MATCH($V1180,Lists!$L$10:$L$12,0)))</f>
        <v/>
      </c>
      <c r="X1180" s="19"/>
      <c r="Y1180" s="19"/>
      <c r="Z1180" s="19"/>
      <c r="AA1180" s="21"/>
      <c r="AB1180" s="19"/>
      <c r="AC1180" s="22" t="str">
        <f aca="true">IF(OR($U1180="",$B1180=""),"",IF($AA1180&lt;&gt;"",$AA1180-$B1180,TODAY()-$B1180))</f>
        <v/>
      </c>
      <c r="AD1180" s="22" t="str">
        <f aca="true">IF($W1180="","",IF($Y1180="Closed",IF($AA1180="","Closed",IF($AA1180&lt;=$W1180,"Closed on time","Closed late")),IF(TODAY()&gt;$W1180,"Overdue","Within time")))</f>
        <v/>
      </c>
      <c r="AE1180" s="6"/>
      <c r="AF1180" s="19"/>
      <c r="AG1180" s="19"/>
      <c r="AH1180" s="19"/>
      <c r="AI1180" s="19"/>
      <c r="AJ1180" s="19"/>
    </row>
    <row r="1181" customFormat="false" ht="15" hidden="false" customHeight="false" outlineLevel="0" collapsed="false">
      <c r="A1181" s="22" t="str">
        <f aca="false">IF($C1181="","","R"&amp;TEXT(ROW()-4,"00000"))</f>
        <v/>
      </c>
      <c r="B1181" s="21"/>
      <c r="C1181" s="19"/>
      <c r="D1181" s="22" t="str">
        <f aca="false">IF($C1181="","",IFERROR(INDEX(Asset_Register!$C$5:$C$1000,MATCH($C1181,Asset_Register!$A$5:$A$1000,0)),"Not in register"))</f>
        <v/>
      </c>
      <c r="E1181" s="22" t="str">
        <f aca="false">IF($C1181="","",IFERROR(INDEX(Asset_Register!$D$5:$D$1000,MATCH($C1181,Asset_Register!$A$5:$A$1000,0)),"Not in register"))</f>
        <v/>
      </c>
      <c r="F1181" s="22" t="str">
        <f aca="false">IF($C1181="","",IFERROR(INDEX(Asset_Register!$R$5:$R$1000,MATCH($C1181,Asset_Register!$A$5:$A$1000,0)),"Not in register"))</f>
        <v/>
      </c>
      <c r="G1181" s="22" t="str">
        <f aca="false">IF($C1181="","",IFERROR(INDEX(Asset_Register!$Q$5:$Q$1000,MATCH($C1181,Asset_Register!$A$5:$A$1000,0)),"Not in register"))</f>
        <v/>
      </c>
      <c r="H1181" s="19"/>
      <c r="I1181" s="19"/>
      <c r="J1181" s="6"/>
      <c r="K1181" s="19"/>
      <c r="L1181" s="19"/>
      <c r="M1181" s="19"/>
      <c r="N1181" s="19"/>
      <c r="O1181" s="19"/>
      <c r="P1181" s="19"/>
      <c r="Q1181" s="22" t="str">
        <f aca="false">IF($C1181="","",IF($P1181&lt;&gt;"",$P1181,IF(AND(ISNUMBER($K1181),ISNUMBER($M1181),ISNUMBER($N1181)),IF($O1181="Lower is worse",IF($K1181&lt;=$N1181,"Danger",IF($K1181&lt;=$M1181,"Alert","OK")),IF($K1181&gt;=$N1181,"Danger",IF($K1181&gt;=$M1181,"Alert","OK"))),"Not set")))</f>
        <v/>
      </c>
      <c r="R1181" s="22" t="str">
        <f aca="false">IF(OR($Q1181="",$Q1181="Not set"),"",MATCH($Q1181,Lists!$F$2:$F$4,0)-1)</f>
        <v/>
      </c>
      <c r="S1181" s="6"/>
      <c r="T1181" s="6"/>
      <c r="U1181" s="22" t="str">
        <f aca="false">IF(OR($Q1181="",$Q1181="OK",$Q1181="Not set",NOT(ISNUMBER($G1181))),"",ROUND($G1181*IF($Q1181="Danger",Lists!$M$15,Lists!$M$16),0))</f>
        <v/>
      </c>
      <c r="V1181" s="22" t="str">
        <f aca="false">IF($U1181="","",IF(OR($Q1181="Danger",$U1181&gt;=Lists!$M$10),"P1",IF($U1181&gt;=Lists!$M$11,"P2","P3")))</f>
        <v/>
      </c>
      <c r="W1181" s="24" t="str">
        <f aca="false">IF(OR($V1181="",$B1181=""),"",$B1181+INDEX(Lists!$N$10:$N$12,MATCH($V1181,Lists!$L$10:$L$12,0)))</f>
        <v/>
      </c>
      <c r="X1181" s="19"/>
      <c r="Y1181" s="19"/>
      <c r="Z1181" s="19"/>
      <c r="AA1181" s="21"/>
      <c r="AB1181" s="19"/>
      <c r="AC1181" s="22" t="str">
        <f aca="true">IF(OR($U1181="",$B1181=""),"",IF($AA1181&lt;&gt;"",$AA1181-$B1181,TODAY()-$B1181))</f>
        <v/>
      </c>
      <c r="AD1181" s="22" t="str">
        <f aca="true">IF($W1181="","",IF($Y1181="Closed",IF($AA1181="","Closed",IF($AA1181&lt;=$W1181,"Closed on time","Closed late")),IF(TODAY()&gt;$W1181,"Overdue","Within time")))</f>
        <v/>
      </c>
      <c r="AE1181" s="6"/>
      <c r="AF1181" s="19"/>
      <c r="AG1181" s="19"/>
      <c r="AH1181" s="19"/>
      <c r="AI1181" s="19"/>
      <c r="AJ1181" s="19"/>
    </row>
    <row r="1182" customFormat="false" ht="15" hidden="false" customHeight="false" outlineLevel="0" collapsed="false">
      <c r="A1182" s="22" t="str">
        <f aca="false">IF($C1182="","","R"&amp;TEXT(ROW()-4,"00000"))</f>
        <v/>
      </c>
      <c r="B1182" s="21"/>
      <c r="C1182" s="19"/>
      <c r="D1182" s="22" t="str">
        <f aca="false">IF($C1182="","",IFERROR(INDEX(Asset_Register!$C$5:$C$1000,MATCH($C1182,Asset_Register!$A$5:$A$1000,0)),"Not in register"))</f>
        <v/>
      </c>
      <c r="E1182" s="22" t="str">
        <f aca="false">IF($C1182="","",IFERROR(INDEX(Asset_Register!$D$5:$D$1000,MATCH($C1182,Asset_Register!$A$5:$A$1000,0)),"Not in register"))</f>
        <v/>
      </c>
      <c r="F1182" s="22" t="str">
        <f aca="false">IF($C1182="","",IFERROR(INDEX(Asset_Register!$R$5:$R$1000,MATCH($C1182,Asset_Register!$A$5:$A$1000,0)),"Not in register"))</f>
        <v/>
      </c>
      <c r="G1182" s="22" t="str">
        <f aca="false">IF($C1182="","",IFERROR(INDEX(Asset_Register!$Q$5:$Q$1000,MATCH($C1182,Asset_Register!$A$5:$A$1000,0)),"Not in register"))</f>
        <v/>
      </c>
      <c r="H1182" s="19"/>
      <c r="I1182" s="19"/>
      <c r="J1182" s="6"/>
      <c r="K1182" s="19"/>
      <c r="L1182" s="19"/>
      <c r="M1182" s="19"/>
      <c r="N1182" s="19"/>
      <c r="O1182" s="19"/>
      <c r="P1182" s="19"/>
      <c r="Q1182" s="22" t="str">
        <f aca="false">IF($C1182="","",IF($P1182&lt;&gt;"",$P1182,IF(AND(ISNUMBER($K1182),ISNUMBER($M1182),ISNUMBER($N1182)),IF($O1182="Lower is worse",IF($K1182&lt;=$N1182,"Danger",IF($K1182&lt;=$M1182,"Alert","OK")),IF($K1182&gt;=$N1182,"Danger",IF($K1182&gt;=$M1182,"Alert","OK"))),"Not set")))</f>
        <v/>
      </c>
      <c r="R1182" s="22" t="str">
        <f aca="false">IF(OR($Q1182="",$Q1182="Not set"),"",MATCH($Q1182,Lists!$F$2:$F$4,0)-1)</f>
        <v/>
      </c>
      <c r="S1182" s="6"/>
      <c r="T1182" s="6"/>
      <c r="U1182" s="22" t="str">
        <f aca="false">IF(OR($Q1182="",$Q1182="OK",$Q1182="Not set",NOT(ISNUMBER($G1182))),"",ROUND($G1182*IF($Q1182="Danger",Lists!$M$15,Lists!$M$16),0))</f>
        <v/>
      </c>
      <c r="V1182" s="22" t="str">
        <f aca="false">IF($U1182="","",IF(OR($Q1182="Danger",$U1182&gt;=Lists!$M$10),"P1",IF($U1182&gt;=Lists!$M$11,"P2","P3")))</f>
        <v/>
      </c>
      <c r="W1182" s="24" t="str">
        <f aca="false">IF(OR($V1182="",$B1182=""),"",$B1182+INDEX(Lists!$N$10:$N$12,MATCH($V1182,Lists!$L$10:$L$12,0)))</f>
        <v/>
      </c>
      <c r="X1182" s="19"/>
      <c r="Y1182" s="19"/>
      <c r="Z1182" s="19"/>
      <c r="AA1182" s="21"/>
      <c r="AB1182" s="19"/>
      <c r="AC1182" s="22" t="str">
        <f aca="true">IF(OR($U1182="",$B1182=""),"",IF($AA1182&lt;&gt;"",$AA1182-$B1182,TODAY()-$B1182))</f>
        <v/>
      </c>
      <c r="AD1182" s="22" t="str">
        <f aca="true">IF($W1182="","",IF($Y1182="Closed",IF($AA1182="","Closed",IF($AA1182&lt;=$W1182,"Closed on time","Closed late")),IF(TODAY()&gt;$W1182,"Overdue","Within time")))</f>
        <v/>
      </c>
      <c r="AE1182" s="6"/>
      <c r="AF1182" s="19"/>
      <c r="AG1182" s="19"/>
      <c r="AH1182" s="19"/>
      <c r="AI1182" s="19"/>
      <c r="AJ1182" s="19"/>
    </row>
    <row r="1183" customFormat="false" ht="15" hidden="false" customHeight="false" outlineLevel="0" collapsed="false">
      <c r="A1183" s="22" t="str">
        <f aca="false">IF($C1183="","","R"&amp;TEXT(ROW()-4,"00000"))</f>
        <v/>
      </c>
      <c r="B1183" s="21"/>
      <c r="C1183" s="19"/>
      <c r="D1183" s="22" t="str">
        <f aca="false">IF($C1183="","",IFERROR(INDEX(Asset_Register!$C$5:$C$1000,MATCH($C1183,Asset_Register!$A$5:$A$1000,0)),"Not in register"))</f>
        <v/>
      </c>
      <c r="E1183" s="22" t="str">
        <f aca="false">IF($C1183="","",IFERROR(INDEX(Asset_Register!$D$5:$D$1000,MATCH($C1183,Asset_Register!$A$5:$A$1000,0)),"Not in register"))</f>
        <v/>
      </c>
      <c r="F1183" s="22" t="str">
        <f aca="false">IF($C1183="","",IFERROR(INDEX(Asset_Register!$R$5:$R$1000,MATCH($C1183,Asset_Register!$A$5:$A$1000,0)),"Not in register"))</f>
        <v/>
      </c>
      <c r="G1183" s="22" t="str">
        <f aca="false">IF($C1183="","",IFERROR(INDEX(Asset_Register!$Q$5:$Q$1000,MATCH($C1183,Asset_Register!$A$5:$A$1000,0)),"Not in register"))</f>
        <v/>
      </c>
      <c r="H1183" s="19"/>
      <c r="I1183" s="19"/>
      <c r="J1183" s="6"/>
      <c r="K1183" s="19"/>
      <c r="L1183" s="19"/>
      <c r="M1183" s="19"/>
      <c r="N1183" s="19"/>
      <c r="O1183" s="19"/>
      <c r="P1183" s="19"/>
      <c r="Q1183" s="22" t="str">
        <f aca="false">IF($C1183="","",IF($P1183&lt;&gt;"",$P1183,IF(AND(ISNUMBER($K1183),ISNUMBER($M1183),ISNUMBER($N1183)),IF($O1183="Lower is worse",IF($K1183&lt;=$N1183,"Danger",IF($K1183&lt;=$M1183,"Alert","OK")),IF($K1183&gt;=$N1183,"Danger",IF($K1183&gt;=$M1183,"Alert","OK"))),"Not set")))</f>
        <v/>
      </c>
      <c r="R1183" s="22" t="str">
        <f aca="false">IF(OR($Q1183="",$Q1183="Not set"),"",MATCH($Q1183,Lists!$F$2:$F$4,0)-1)</f>
        <v/>
      </c>
      <c r="S1183" s="6"/>
      <c r="T1183" s="6"/>
      <c r="U1183" s="22" t="str">
        <f aca="false">IF(OR($Q1183="",$Q1183="OK",$Q1183="Not set",NOT(ISNUMBER($G1183))),"",ROUND($G1183*IF($Q1183="Danger",Lists!$M$15,Lists!$M$16),0))</f>
        <v/>
      </c>
      <c r="V1183" s="22" t="str">
        <f aca="false">IF($U1183="","",IF(OR($Q1183="Danger",$U1183&gt;=Lists!$M$10),"P1",IF($U1183&gt;=Lists!$M$11,"P2","P3")))</f>
        <v/>
      </c>
      <c r="W1183" s="24" t="str">
        <f aca="false">IF(OR($V1183="",$B1183=""),"",$B1183+INDEX(Lists!$N$10:$N$12,MATCH($V1183,Lists!$L$10:$L$12,0)))</f>
        <v/>
      </c>
      <c r="X1183" s="19"/>
      <c r="Y1183" s="19"/>
      <c r="Z1183" s="19"/>
      <c r="AA1183" s="21"/>
      <c r="AB1183" s="19"/>
      <c r="AC1183" s="22" t="str">
        <f aca="true">IF(OR($U1183="",$B1183=""),"",IF($AA1183&lt;&gt;"",$AA1183-$B1183,TODAY()-$B1183))</f>
        <v/>
      </c>
      <c r="AD1183" s="22" t="str">
        <f aca="true">IF($W1183="","",IF($Y1183="Closed",IF($AA1183="","Closed",IF($AA1183&lt;=$W1183,"Closed on time","Closed late")),IF(TODAY()&gt;$W1183,"Overdue","Within time")))</f>
        <v/>
      </c>
      <c r="AE1183" s="6"/>
      <c r="AF1183" s="19"/>
      <c r="AG1183" s="19"/>
      <c r="AH1183" s="19"/>
      <c r="AI1183" s="19"/>
      <c r="AJ1183" s="19"/>
    </row>
    <row r="1184" customFormat="false" ht="15" hidden="false" customHeight="false" outlineLevel="0" collapsed="false">
      <c r="A1184" s="22" t="str">
        <f aca="false">IF($C1184="","","R"&amp;TEXT(ROW()-4,"00000"))</f>
        <v/>
      </c>
      <c r="B1184" s="21"/>
      <c r="C1184" s="19"/>
      <c r="D1184" s="22" t="str">
        <f aca="false">IF($C1184="","",IFERROR(INDEX(Asset_Register!$C$5:$C$1000,MATCH($C1184,Asset_Register!$A$5:$A$1000,0)),"Not in register"))</f>
        <v/>
      </c>
      <c r="E1184" s="22" t="str">
        <f aca="false">IF($C1184="","",IFERROR(INDEX(Asset_Register!$D$5:$D$1000,MATCH($C1184,Asset_Register!$A$5:$A$1000,0)),"Not in register"))</f>
        <v/>
      </c>
      <c r="F1184" s="22" t="str">
        <f aca="false">IF($C1184="","",IFERROR(INDEX(Asset_Register!$R$5:$R$1000,MATCH($C1184,Asset_Register!$A$5:$A$1000,0)),"Not in register"))</f>
        <v/>
      </c>
      <c r="G1184" s="22" t="str">
        <f aca="false">IF($C1184="","",IFERROR(INDEX(Asset_Register!$Q$5:$Q$1000,MATCH($C1184,Asset_Register!$A$5:$A$1000,0)),"Not in register"))</f>
        <v/>
      </c>
      <c r="H1184" s="19"/>
      <c r="I1184" s="19"/>
      <c r="J1184" s="6"/>
      <c r="K1184" s="19"/>
      <c r="L1184" s="19"/>
      <c r="M1184" s="19"/>
      <c r="N1184" s="19"/>
      <c r="O1184" s="19"/>
      <c r="P1184" s="19"/>
      <c r="Q1184" s="22" t="str">
        <f aca="false">IF($C1184="","",IF($P1184&lt;&gt;"",$P1184,IF(AND(ISNUMBER($K1184),ISNUMBER($M1184),ISNUMBER($N1184)),IF($O1184="Lower is worse",IF($K1184&lt;=$N1184,"Danger",IF($K1184&lt;=$M1184,"Alert","OK")),IF($K1184&gt;=$N1184,"Danger",IF($K1184&gt;=$M1184,"Alert","OK"))),"Not set")))</f>
        <v/>
      </c>
      <c r="R1184" s="22" t="str">
        <f aca="false">IF(OR($Q1184="",$Q1184="Not set"),"",MATCH($Q1184,Lists!$F$2:$F$4,0)-1)</f>
        <v/>
      </c>
      <c r="S1184" s="6"/>
      <c r="T1184" s="6"/>
      <c r="U1184" s="22" t="str">
        <f aca="false">IF(OR($Q1184="",$Q1184="OK",$Q1184="Not set",NOT(ISNUMBER($G1184))),"",ROUND($G1184*IF($Q1184="Danger",Lists!$M$15,Lists!$M$16),0))</f>
        <v/>
      </c>
      <c r="V1184" s="22" t="str">
        <f aca="false">IF($U1184="","",IF(OR($Q1184="Danger",$U1184&gt;=Lists!$M$10),"P1",IF($U1184&gt;=Lists!$M$11,"P2","P3")))</f>
        <v/>
      </c>
      <c r="W1184" s="24" t="str">
        <f aca="false">IF(OR($V1184="",$B1184=""),"",$B1184+INDEX(Lists!$N$10:$N$12,MATCH($V1184,Lists!$L$10:$L$12,0)))</f>
        <v/>
      </c>
      <c r="X1184" s="19"/>
      <c r="Y1184" s="19"/>
      <c r="Z1184" s="19"/>
      <c r="AA1184" s="21"/>
      <c r="AB1184" s="19"/>
      <c r="AC1184" s="22" t="str">
        <f aca="true">IF(OR($U1184="",$B1184=""),"",IF($AA1184&lt;&gt;"",$AA1184-$B1184,TODAY()-$B1184))</f>
        <v/>
      </c>
      <c r="AD1184" s="22" t="str">
        <f aca="true">IF($W1184="","",IF($Y1184="Closed",IF($AA1184="","Closed",IF($AA1184&lt;=$W1184,"Closed on time","Closed late")),IF(TODAY()&gt;$W1184,"Overdue","Within time")))</f>
        <v/>
      </c>
      <c r="AE1184" s="6"/>
      <c r="AF1184" s="19"/>
      <c r="AG1184" s="19"/>
      <c r="AH1184" s="19"/>
      <c r="AI1184" s="19"/>
      <c r="AJ1184" s="19"/>
    </row>
    <row r="1185" customFormat="false" ht="15" hidden="false" customHeight="false" outlineLevel="0" collapsed="false">
      <c r="A1185" s="22" t="str">
        <f aca="false">IF($C1185="","","R"&amp;TEXT(ROW()-4,"00000"))</f>
        <v/>
      </c>
      <c r="B1185" s="21"/>
      <c r="C1185" s="19"/>
      <c r="D1185" s="22" t="str">
        <f aca="false">IF($C1185="","",IFERROR(INDEX(Asset_Register!$C$5:$C$1000,MATCH($C1185,Asset_Register!$A$5:$A$1000,0)),"Not in register"))</f>
        <v/>
      </c>
      <c r="E1185" s="22" t="str">
        <f aca="false">IF($C1185="","",IFERROR(INDEX(Asset_Register!$D$5:$D$1000,MATCH($C1185,Asset_Register!$A$5:$A$1000,0)),"Not in register"))</f>
        <v/>
      </c>
      <c r="F1185" s="22" t="str">
        <f aca="false">IF($C1185="","",IFERROR(INDEX(Asset_Register!$R$5:$R$1000,MATCH($C1185,Asset_Register!$A$5:$A$1000,0)),"Not in register"))</f>
        <v/>
      </c>
      <c r="G1185" s="22" t="str">
        <f aca="false">IF($C1185="","",IFERROR(INDEX(Asset_Register!$Q$5:$Q$1000,MATCH($C1185,Asset_Register!$A$5:$A$1000,0)),"Not in register"))</f>
        <v/>
      </c>
      <c r="H1185" s="19"/>
      <c r="I1185" s="19"/>
      <c r="J1185" s="6"/>
      <c r="K1185" s="19"/>
      <c r="L1185" s="19"/>
      <c r="M1185" s="19"/>
      <c r="N1185" s="19"/>
      <c r="O1185" s="19"/>
      <c r="P1185" s="19"/>
      <c r="Q1185" s="22" t="str">
        <f aca="false">IF($C1185="","",IF($P1185&lt;&gt;"",$P1185,IF(AND(ISNUMBER($K1185),ISNUMBER($M1185),ISNUMBER($N1185)),IF($O1185="Lower is worse",IF($K1185&lt;=$N1185,"Danger",IF($K1185&lt;=$M1185,"Alert","OK")),IF($K1185&gt;=$N1185,"Danger",IF($K1185&gt;=$M1185,"Alert","OK"))),"Not set")))</f>
        <v/>
      </c>
      <c r="R1185" s="22" t="str">
        <f aca="false">IF(OR($Q1185="",$Q1185="Not set"),"",MATCH($Q1185,Lists!$F$2:$F$4,0)-1)</f>
        <v/>
      </c>
      <c r="S1185" s="6"/>
      <c r="T1185" s="6"/>
      <c r="U1185" s="22" t="str">
        <f aca="false">IF(OR($Q1185="",$Q1185="OK",$Q1185="Not set",NOT(ISNUMBER($G1185))),"",ROUND($G1185*IF($Q1185="Danger",Lists!$M$15,Lists!$M$16),0))</f>
        <v/>
      </c>
      <c r="V1185" s="22" t="str">
        <f aca="false">IF($U1185="","",IF(OR($Q1185="Danger",$U1185&gt;=Lists!$M$10),"P1",IF($U1185&gt;=Lists!$M$11,"P2","P3")))</f>
        <v/>
      </c>
      <c r="W1185" s="24" t="str">
        <f aca="false">IF(OR($V1185="",$B1185=""),"",$B1185+INDEX(Lists!$N$10:$N$12,MATCH($V1185,Lists!$L$10:$L$12,0)))</f>
        <v/>
      </c>
      <c r="X1185" s="19"/>
      <c r="Y1185" s="19"/>
      <c r="Z1185" s="19"/>
      <c r="AA1185" s="21"/>
      <c r="AB1185" s="19"/>
      <c r="AC1185" s="22" t="str">
        <f aca="true">IF(OR($U1185="",$B1185=""),"",IF($AA1185&lt;&gt;"",$AA1185-$B1185,TODAY()-$B1185))</f>
        <v/>
      </c>
      <c r="AD1185" s="22" t="str">
        <f aca="true">IF($W1185="","",IF($Y1185="Closed",IF($AA1185="","Closed",IF($AA1185&lt;=$W1185,"Closed on time","Closed late")),IF(TODAY()&gt;$W1185,"Overdue","Within time")))</f>
        <v/>
      </c>
      <c r="AE1185" s="6"/>
      <c r="AF1185" s="19"/>
      <c r="AG1185" s="19"/>
      <c r="AH1185" s="19"/>
      <c r="AI1185" s="19"/>
      <c r="AJ1185" s="19"/>
    </row>
    <row r="1186" customFormat="false" ht="15" hidden="false" customHeight="false" outlineLevel="0" collapsed="false">
      <c r="A1186" s="22" t="str">
        <f aca="false">IF($C1186="","","R"&amp;TEXT(ROW()-4,"00000"))</f>
        <v/>
      </c>
      <c r="B1186" s="21"/>
      <c r="C1186" s="19"/>
      <c r="D1186" s="22" t="str">
        <f aca="false">IF($C1186="","",IFERROR(INDEX(Asset_Register!$C$5:$C$1000,MATCH($C1186,Asset_Register!$A$5:$A$1000,0)),"Not in register"))</f>
        <v/>
      </c>
      <c r="E1186" s="22" t="str">
        <f aca="false">IF($C1186="","",IFERROR(INDEX(Asset_Register!$D$5:$D$1000,MATCH($C1186,Asset_Register!$A$5:$A$1000,0)),"Not in register"))</f>
        <v/>
      </c>
      <c r="F1186" s="22" t="str">
        <f aca="false">IF($C1186="","",IFERROR(INDEX(Asset_Register!$R$5:$R$1000,MATCH($C1186,Asset_Register!$A$5:$A$1000,0)),"Not in register"))</f>
        <v/>
      </c>
      <c r="G1186" s="22" t="str">
        <f aca="false">IF($C1186="","",IFERROR(INDEX(Asset_Register!$Q$5:$Q$1000,MATCH($C1186,Asset_Register!$A$5:$A$1000,0)),"Not in register"))</f>
        <v/>
      </c>
      <c r="H1186" s="19"/>
      <c r="I1186" s="19"/>
      <c r="J1186" s="6"/>
      <c r="K1186" s="19"/>
      <c r="L1186" s="19"/>
      <c r="M1186" s="19"/>
      <c r="N1186" s="19"/>
      <c r="O1186" s="19"/>
      <c r="P1186" s="19"/>
      <c r="Q1186" s="22" t="str">
        <f aca="false">IF($C1186="","",IF($P1186&lt;&gt;"",$P1186,IF(AND(ISNUMBER($K1186),ISNUMBER($M1186),ISNUMBER($N1186)),IF($O1186="Lower is worse",IF($K1186&lt;=$N1186,"Danger",IF($K1186&lt;=$M1186,"Alert","OK")),IF($K1186&gt;=$N1186,"Danger",IF($K1186&gt;=$M1186,"Alert","OK"))),"Not set")))</f>
        <v/>
      </c>
      <c r="R1186" s="22" t="str">
        <f aca="false">IF(OR($Q1186="",$Q1186="Not set"),"",MATCH($Q1186,Lists!$F$2:$F$4,0)-1)</f>
        <v/>
      </c>
      <c r="S1186" s="6"/>
      <c r="T1186" s="6"/>
      <c r="U1186" s="22" t="str">
        <f aca="false">IF(OR($Q1186="",$Q1186="OK",$Q1186="Not set",NOT(ISNUMBER($G1186))),"",ROUND($G1186*IF($Q1186="Danger",Lists!$M$15,Lists!$M$16),0))</f>
        <v/>
      </c>
      <c r="V1186" s="22" t="str">
        <f aca="false">IF($U1186="","",IF(OR($Q1186="Danger",$U1186&gt;=Lists!$M$10),"P1",IF($U1186&gt;=Lists!$M$11,"P2","P3")))</f>
        <v/>
      </c>
      <c r="W1186" s="24" t="str">
        <f aca="false">IF(OR($V1186="",$B1186=""),"",$B1186+INDEX(Lists!$N$10:$N$12,MATCH($V1186,Lists!$L$10:$L$12,0)))</f>
        <v/>
      </c>
      <c r="X1186" s="19"/>
      <c r="Y1186" s="19"/>
      <c r="Z1186" s="19"/>
      <c r="AA1186" s="21"/>
      <c r="AB1186" s="19"/>
      <c r="AC1186" s="22" t="str">
        <f aca="true">IF(OR($U1186="",$B1186=""),"",IF($AA1186&lt;&gt;"",$AA1186-$B1186,TODAY()-$B1186))</f>
        <v/>
      </c>
      <c r="AD1186" s="22" t="str">
        <f aca="true">IF($W1186="","",IF($Y1186="Closed",IF($AA1186="","Closed",IF($AA1186&lt;=$W1186,"Closed on time","Closed late")),IF(TODAY()&gt;$W1186,"Overdue","Within time")))</f>
        <v/>
      </c>
      <c r="AE1186" s="6"/>
      <c r="AF1186" s="19"/>
      <c r="AG1186" s="19"/>
      <c r="AH1186" s="19"/>
      <c r="AI1186" s="19"/>
      <c r="AJ1186" s="19"/>
    </row>
    <row r="1187" customFormat="false" ht="15" hidden="false" customHeight="false" outlineLevel="0" collapsed="false">
      <c r="A1187" s="22" t="str">
        <f aca="false">IF($C1187="","","R"&amp;TEXT(ROW()-4,"00000"))</f>
        <v/>
      </c>
      <c r="B1187" s="21"/>
      <c r="C1187" s="19"/>
      <c r="D1187" s="22" t="str">
        <f aca="false">IF($C1187="","",IFERROR(INDEX(Asset_Register!$C$5:$C$1000,MATCH($C1187,Asset_Register!$A$5:$A$1000,0)),"Not in register"))</f>
        <v/>
      </c>
      <c r="E1187" s="22" t="str">
        <f aca="false">IF($C1187="","",IFERROR(INDEX(Asset_Register!$D$5:$D$1000,MATCH($C1187,Asset_Register!$A$5:$A$1000,0)),"Not in register"))</f>
        <v/>
      </c>
      <c r="F1187" s="22" t="str">
        <f aca="false">IF($C1187="","",IFERROR(INDEX(Asset_Register!$R$5:$R$1000,MATCH($C1187,Asset_Register!$A$5:$A$1000,0)),"Not in register"))</f>
        <v/>
      </c>
      <c r="G1187" s="22" t="str">
        <f aca="false">IF($C1187="","",IFERROR(INDEX(Asset_Register!$Q$5:$Q$1000,MATCH($C1187,Asset_Register!$A$5:$A$1000,0)),"Not in register"))</f>
        <v/>
      </c>
      <c r="H1187" s="19"/>
      <c r="I1187" s="19"/>
      <c r="J1187" s="6"/>
      <c r="K1187" s="19"/>
      <c r="L1187" s="19"/>
      <c r="M1187" s="19"/>
      <c r="N1187" s="19"/>
      <c r="O1187" s="19"/>
      <c r="P1187" s="19"/>
      <c r="Q1187" s="22" t="str">
        <f aca="false">IF($C1187="","",IF($P1187&lt;&gt;"",$P1187,IF(AND(ISNUMBER($K1187),ISNUMBER($M1187),ISNUMBER($N1187)),IF($O1187="Lower is worse",IF($K1187&lt;=$N1187,"Danger",IF($K1187&lt;=$M1187,"Alert","OK")),IF($K1187&gt;=$N1187,"Danger",IF($K1187&gt;=$M1187,"Alert","OK"))),"Not set")))</f>
        <v/>
      </c>
      <c r="R1187" s="22" t="str">
        <f aca="false">IF(OR($Q1187="",$Q1187="Not set"),"",MATCH($Q1187,Lists!$F$2:$F$4,0)-1)</f>
        <v/>
      </c>
      <c r="S1187" s="6"/>
      <c r="T1187" s="6"/>
      <c r="U1187" s="22" t="str">
        <f aca="false">IF(OR($Q1187="",$Q1187="OK",$Q1187="Not set",NOT(ISNUMBER($G1187))),"",ROUND($G1187*IF($Q1187="Danger",Lists!$M$15,Lists!$M$16),0))</f>
        <v/>
      </c>
      <c r="V1187" s="22" t="str">
        <f aca="false">IF($U1187="","",IF(OR($Q1187="Danger",$U1187&gt;=Lists!$M$10),"P1",IF($U1187&gt;=Lists!$M$11,"P2","P3")))</f>
        <v/>
      </c>
      <c r="W1187" s="24" t="str">
        <f aca="false">IF(OR($V1187="",$B1187=""),"",$B1187+INDEX(Lists!$N$10:$N$12,MATCH($V1187,Lists!$L$10:$L$12,0)))</f>
        <v/>
      </c>
      <c r="X1187" s="19"/>
      <c r="Y1187" s="19"/>
      <c r="Z1187" s="19"/>
      <c r="AA1187" s="21"/>
      <c r="AB1187" s="19"/>
      <c r="AC1187" s="22" t="str">
        <f aca="true">IF(OR($U1187="",$B1187=""),"",IF($AA1187&lt;&gt;"",$AA1187-$B1187,TODAY()-$B1187))</f>
        <v/>
      </c>
      <c r="AD1187" s="22" t="str">
        <f aca="true">IF($W1187="","",IF($Y1187="Closed",IF($AA1187="","Closed",IF($AA1187&lt;=$W1187,"Closed on time","Closed late")),IF(TODAY()&gt;$W1187,"Overdue","Within time")))</f>
        <v/>
      </c>
      <c r="AE1187" s="6"/>
      <c r="AF1187" s="19"/>
      <c r="AG1187" s="19"/>
      <c r="AH1187" s="19"/>
      <c r="AI1187" s="19"/>
      <c r="AJ1187" s="19"/>
    </row>
    <row r="1188" customFormat="false" ht="15" hidden="false" customHeight="false" outlineLevel="0" collapsed="false">
      <c r="A1188" s="22" t="str">
        <f aca="false">IF($C1188="","","R"&amp;TEXT(ROW()-4,"00000"))</f>
        <v/>
      </c>
      <c r="B1188" s="21"/>
      <c r="C1188" s="19"/>
      <c r="D1188" s="22" t="str">
        <f aca="false">IF($C1188="","",IFERROR(INDEX(Asset_Register!$C$5:$C$1000,MATCH($C1188,Asset_Register!$A$5:$A$1000,0)),"Not in register"))</f>
        <v/>
      </c>
      <c r="E1188" s="22" t="str">
        <f aca="false">IF($C1188="","",IFERROR(INDEX(Asset_Register!$D$5:$D$1000,MATCH($C1188,Asset_Register!$A$5:$A$1000,0)),"Not in register"))</f>
        <v/>
      </c>
      <c r="F1188" s="22" t="str">
        <f aca="false">IF($C1188="","",IFERROR(INDEX(Asset_Register!$R$5:$R$1000,MATCH($C1188,Asset_Register!$A$5:$A$1000,0)),"Not in register"))</f>
        <v/>
      </c>
      <c r="G1188" s="22" t="str">
        <f aca="false">IF($C1188="","",IFERROR(INDEX(Asset_Register!$Q$5:$Q$1000,MATCH($C1188,Asset_Register!$A$5:$A$1000,0)),"Not in register"))</f>
        <v/>
      </c>
      <c r="H1188" s="19"/>
      <c r="I1188" s="19"/>
      <c r="J1188" s="6"/>
      <c r="K1188" s="19"/>
      <c r="L1188" s="19"/>
      <c r="M1188" s="19"/>
      <c r="N1188" s="19"/>
      <c r="O1188" s="19"/>
      <c r="P1188" s="19"/>
      <c r="Q1188" s="22" t="str">
        <f aca="false">IF($C1188="","",IF($P1188&lt;&gt;"",$P1188,IF(AND(ISNUMBER($K1188),ISNUMBER($M1188),ISNUMBER($N1188)),IF($O1188="Lower is worse",IF($K1188&lt;=$N1188,"Danger",IF($K1188&lt;=$M1188,"Alert","OK")),IF($K1188&gt;=$N1188,"Danger",IF($K1188&gt;=$M1188,"Alert","OK"))),"Not set")))</f>
        <v/>
      </c>
      <c r="R1188" s="22" t="str">
        <f aca="false">IF(OR($Q1188="",$Q1188="Not set"),"",MATCH($Q1188,Lists!$F$2:$F$4,0)-1)</f>
        <v/>
      </c>
      <c r="S1188" s="6"/>
      <c r="T1188" s="6"/>
      <c r="U1188" s="22" t="str">
        <f aca="false">IF(OR($Q1188="",$Q1188="OK",$Q1188="Not set",NOT(ISNUMBER($G1188))),"",ROUND($G1188*IF($Q1188="Danger",Lists!$M$15,Lists!$M$16),0))</f>
        <v/>
      </c>
      <c r="V1188" s="22" t="str">
        <f aca="false">IF($U1188="","",IF(OR($Q1188="Danger",$U1188&gt;=Lists!$M$10),"P1",IF($U1188&gt;=Lists!$M$11,"P2","P3")))</f>
        <v/>
      </c>
      <c r="W1188" s="24" t="str">
        <f aca="false">IF(OR($V1188="",$B1188=""),"",$B1188+INDEX(Lists!$N$10:$N$12,MATCH($V1188,Lists!$L$10:$L$12,0)))</f>
        <v/>
      </c>
      <c r="X1188" s="19"/>
      <c r="Y1188" s="19"/>
      <c r="Z1188" s="19"/>
      <c r="AA1188" s="21"/>
      <c r="AB1188" s="19"/>
      <c r="AC1188" s="22" t="str">
        <f aca="true">IF(OR($U1188="",$B1188=""),"",IF($AA1188&lt;&gt;"",$AA1188-$B1188,TODAY()-$B1188))</f>
        <v/>
      </c>
      <c r="AD1188" s="22" t="str">
        <f aca="true">IF($W1188="","",IF($Y1188="Closed",IF($AA1188="","Closed",IF($AA1188&lt;=$W1188,"Closed on time","Closed late")),IF(TODAY()&gt;$W1188,"Overdue","Within time")))</f>
        <v/>
      </c>
      <c r="AE1188" s="6"/>
      <c r="AF1188" s="19"/>
      <c r="AG1188" s="19"/>
      <c r="AH1188" s="19"/>
      <c r="AI1188" s="19"/>
      <c r="AJ1188" s="19"/>
    </row>
    <row r="1189" customFormat="false" ht="15" hidden="false" customHeight="false" outlineLevel="0" collapsed="false">
      <c r="A1189" s="22" t="str">
        <f aca="false">IF($C1189="","","R"&amp;TEXT(ROW()-4,"00000"))</f>
        <v/>
      </c>
      <c r="B1189" s="21"/>
      <c r="C1189" s="19"/>
      <c r="D1189" s="22" t="str">
        <f aca="false">IF($C1189="","",IFERROR(INDEX(Asset_Register!$C$5:$C$1000,MATCH($C1189,Asset_Register!$A$5:$A$1000,0)),"Not in register"))</f>
        <v/>
      </c>
      <c r="E1189" s="22" t="str">
        <f aca="false">IF($C1189="","",IFERROR(INDEX(Asset_Register!$D$5:$D$1000,MATCH($C1189,Asset_Register!$A$5:$A$1000,0)),"Not in register"))</f>
        <v/>
      </c>
      <c r="F1189" s="22" t="str">
        <f aca="false">IF($C1189="","",IFERROR(INDEX(Asset_Register!$R$5:$R$1000,MATCH($C1189,Asset_Register!$A$5:$A$1000,0)),"Not in register"))</f>
        <v/>
      </c>
      <c r="G1189" s="22" t="str">
        <f aca="false">IF($C1189="","",IFERROR(INDEX(Asset_Register!$Q$5:$Q$1000,MATCH($C1189,Asset_Register!$A$5:$A$1000,0)),"Not in register"))</f>
        <v/>
      </c>
      <c r="H1189" s="19"/>
      <c r="I1189" s="19"/>
      <c r="J1189" s="6"/>
      <c r="K1189" s="19"/>
      <c r="L1189" s="19"/>
      <c r="M1189" s="19"/>
      <c r="N1189" s="19"/>
      <c r="O1189" s="19"/>
      <c r="P1189" s="19"/>
      <c r="Q1189" s="22" t="str">
        <f aca="false">IF($C1189="","",IF($P1189&lt;&gt;"",$P1189,IF(AND(ISNUMBER($K1189),ISNUMBER($M1189),ISNUMBER($N1189)),IF($O1189="Lower is worse",IF($K1189&lt;=$N1189,"Danger",IF($K1189&lt;=$M1189,"Alert","OK")),IF($K1189&gt;=$N1189,"Danger",IF($K1189&gt;=$M1189,"Alert","OK"))),"Not set")))</f>
        <v/>
      </c>
      <c r="R1189" s="22" t="str">
        <f aca="false">IF(OR($Q1189="",$Q1189="Not set"),"",MATCH($Q1189,Lists!$F$2:$F$4,0)-1)</f>
        <v/>
      </c>
      <c r="S1189" s="6"/>
      <c r="T1189" s="6"/>
      <c r="U1189" s="22" t="str">
        <f aca="false">IF(OR($Q1189="",$Q1189="OK",$Q1189="Not set",NOT(ISNUMBER($G1189))),"",ROUND($G1189*IF($Q1189="Danger",Lists!$M$15,Lists!$M$16),0))</f>
        <v/>
      </c>
      <c r="V1189" s="22" t="str">
        <f aca="false">IF($U1189="","",IF(OR($Q1189="Danger",$U1189&gt;=Lists!$M$10),"P1",IF($U1189&gt;=Lists!$M$11,"P2","P3")))</f>
        <v/>
      </c>
      <c r="W1189" s="24" t="str">
        <f aca="false">IF(OR($V1189="",$B1189=""),"",$B1189+INDEX(Lists!$N$10:$N$12,MATCH($V1189,Lists!$L$10:$L$12,0)))</f>
        <v/>
      </c>
      <c r="X1189" s="19"/>
      <c r="Y1189" s="19"/>
      <c r="Z1189" s="19"/>
      <c r="AA1189" s="21"/>
      <c r="AB1189" s="19"/>
      <c r="AC1189" s="22" t="str">
        <f aca="true">IF(OR($U1189="",$B1189=""),"",IF($AA1189&lt;&gt;"",$AA1189-$B1189,TODAY()-$B1189))</f>
        <v/>
      </c>
      <c r="AD1189" s="22" t="str">
        <f aca="true">IF($W1189="","",IF($Y1189="Closed",IF($AA1189="","Closed",IF($AA1189&lt;=$W1189,"Closed on time","Closed late")),IF(TODAY()&gt;$W1189,"Overdue","Within time")))</f>
        <v/>
      </c>
      <c r="AE1189" s="6"/>
      <c r="AF1189" s="19"/>
      <c r="AG1189" s="19"/>
      <c r="AH1189" s="19"/>
      <c r="AI1189" s="19"/>
      <c r="AJ1189" s="19"/>
    </row>
    <row r="1190" customFormat="false" ht="15" hidden="false" customHeight="false" outlineLevel="0" collapsed="false">
      <c r="A1190" s="22" t="str">
        <f aca="false">IF($C1190="","","R"&amp;TEXT(ROW()-4,"00000"))</f>
        <v/>
      </c>
      <c r="B1190" s="21"/>
      <c r="C1190" s="19"/>
      <c r="D1190" s="22" t="str">
        <f aca="false">IF($C1190="","",IFERROR(INDEX(Asset_Register!$C$5:$C$1000,MATCH($C1190,Asset_Register!$A$5:$A$1000,0)),"Not in register"))</f>
        <v/>
      </c>
      <c r="E1190" s="22" t="str">
        <f aca="false">IF($C1190="","",IFERROR(INDEX(Asset_Register!$D$5:$D$1000,MATCH($C1190,Asset_Register!$A$5:$A$1000,0)),"Not in register"))</f>
        <v/>
      </c>
      <c r="F1190" s="22" t="str">
        <f aca="false">IF($C1190="","",IFERROR(INDEX(Asset_Register!$R$5:$R$1000,MATCH($C1190,Asset_Register!$A$5:$A$1000,0)),"Not in register"))</f>
        <v/>
      </c>
      <c r="G1190" s="22" t="str">
        <f aca="false">IF($C1190="","",IFERROR(INDEX(Asset_Register!$Q$5:$Q$1000,MATCH($C1190,Asset_Register!$A$5:$A$1000,0)),"Not in register"))</f>
        <v/>
      </c>
      <c r="H1190" s="19"/>
      <c r="I1190" s="19"/>
      <c r="J1190" s="6"/>
      <c r="K1190" s="19"/>
      <c r="L1190" s="19"/>
      <c r="M1190" s="19"/>
      <c r="N1190" s="19"/>
      <c r="O1190" s="19"/>
      <c r="P1190" s="19"/>
      <c r="Q1190" s="22" t="str">
        <f aca="false">IF($C1190="","",IF($P1190&lt;&gt;"",$P1190,IF(AND(ISNUMBER($K1190),ISNUMBER($M1190),ISNUMBER($N1190)),IF($O1190="Lower is worse",IF($K1190&lt;=$N1190,"Danger",IF($K1190&lt;=$M1190,"Alert","OK")),IF($K1190&gt;=$N1190,"Danger",IF($K1190&gt;=$M1190,"Alert","OK"))),"Not set")))</f>
        <v/>
      </c>
      <c r="R1190" s="22" t="str">
        <f aca="false">IF(OR($Q1190="",$Q1190="Not set"),"",MATCH($Q1190,Lists!$F$2:$F$4,0)-1)</f>
        <v/>
      </c>
      <c r="S1190" s="6"/>
      <c r="T1190" s="6"/>
      <c r="U1190" s="22" t="str">
        <f aca="false">IF(OR($Q1190="",$Q1190="OK",$Q1190="Not set",NOT(ISNUMBER($G1190))),"",ROUND($G1190*IF($Q1190="Danger",Lists!$M$15,Lists!$M$16),0))</f>
        <v/>
      </c>
      <c r="V1190" s="22" t="str">
        <f aca="false">IF($U1190="","",IF(OR($Q1190="Danger",$U1190&gt;=Lists!$M$10),"P1",IF($U1190&gt;=Lists!$M$11,"P2","P3")))</f>
        <v/>
      </c>
      <c r="W1190" s="24" t="str">
        <f aca="false">IF(OR($V1190="",$B1190=""),"",$B1190+INDEX(Lists!$N$10:$N$12,MATCH($V1190,Lists!$L$10:$L$12,0)))</f>
        <v/>
      </c>
      <c r="X1190" s="19"/>
      <c r="Y1190" s="19"/>
      <c r="Z1190" s="19"/>
      <c r="AA1190" s="21"/>
      <c r="AB1190" s="19"/>
      <c r="AC1190" s="22" t="str">
        <f aca="true">IF(OR($U1190="",$B1190=""),"",IF($AA1190&lt;&gt;"",$AA1190-$B1190,TODAY()-$B1190))</f>
        <v/>
      </c>
      <c r="AD1190" s="22" t="str">
        <f aca="true">IF($W1190="","",IF($Y1190="Closed",IF($AA1190="","Closed",IF($AA1190&lt;=$W1190,"Closed on time","Closed late")),IF(TODAY()&gt;$W1190,"Overdue","Within time")))</f>
        <v/>
      </c>
      <c r="AE1190" s="6"/>
      <c r="AF1190" s="19"/>
      <c r="AG1190" s="19"/>
      <c r="AH1190" s="19"/>
      <c r="AI1190" s="19"/>
      <c r="AJ1190" s="19"/>
    </row>
    <row r="1191" customFormat="false" ht="15" hidden="false" customHeight="false" outlineLevel="0" collapsed="false">
      <c r="A1191" s="22" t="str">
        <f aca="false">IF($C1191="","","R"&amp;TEXT(ROW()-4,"00000"))</f>
        <v/>
      </c>
      <c r="B1191" s="21"/>
      <c r="C1191" s="19"/>
      <c r="D1191" s="22" t="str">
        <f aca="false">IF($C1191="","",IFERROR(INDEX(Asset_Register!$C$5:$C$1000,MATCH($C1191,Asset_Register!$A$5:$A$1000,0)),"Not in register"))</f>
        <v/>
      </c>
      <c r="E1191" s="22" t="str">
        <f aca="false">IF($C1191="","",IFERROR(INDEX(Asset_Register!$D$5:$D$1000,MATCH($C1191,Asset_Register!$A$5:$A$1000,0)),"Not in register"))</f>
        <v/>
      </c>
      <c r="F1191" s="22" t="str">
        <f aca="false">IF($C1191="","",IFERROR(INDEX(Asset_Register!$R$5:$R$1000,MATCH($C1191,Asset_Register!$A$5:$A$1000,0)),"Not in register"))</f>
        <v/>
      </c>
      <c r="G1191" s="22" t="str">
        <f aca="false">IF($C1191="","",IFERROR(INDEX(Asset_Register!$Q$5:$Q$1000,MATCH($C1191,Asset_Register!$A$5:$A$1000,0)),"Not in register"))</f>
        <v/>
      </c>
      <c r="H1191" s="19"/>
      <c r="I1191" s="19"/>
      <c r="J1191" s="6"/>
      <c r="K1191" s="19"/>
      <c r="L1191" s="19"/>
      <c r="M1191" s="19"/>
      <c r="N1191" s="19"/>
      <c r="O1191" s="19"/>
      <c r="P1191" s="19"/>
      <c r="Q1191" s="22" t="str">
        <f aca="false">IF($C1191="","",IF($P1191&lt;&gt;"",$P1191,IF(AND(ISNUMBER($K1191),ISNUMBER($M1191),ISNUMBER($N1191)),IF($O1191="Lower is worse",IF($K1191&lt;=$N1191,"Danger",IF($K1191&lt;=$M1191,"Alert","OK")),IF($K1191&gt;=$N1191,"Danger",IF($K1191&gt;=$M1191,"Alert","OK"))),"Not set")))</f>
        <v/>
      </c>
      <c r="R1191" s="22" t="str">
        <f aca="false">IF(OR($Q1191="",$Q1191="Not set"),"",MATCH($Q1191,Lists!$F$2:$F$4,0)-1)</f>
        <v/>
      </c>
      <c r="S1191" s="6"/>
      <c r="T1191" s="6"/>
      <c r="U1191" s="22" t="str">
        <f aca="false">IF(OR($Q1191="",$Q1191="OK",$Q1191="Not set",NOT(ISNUMBER($G1191))),"",ROUND($G1191*IF($Q1191="Danger",Lists!$M$15,Lists!$M$16),0))</f>
        <v/>
      </c>
      <c r="V1191" s="22" t="str">
        <f aca="false">IF($U1191="","",IF(OR($Q1191="Danger",$U1191&gt;=Lists!$M$10),"P1",IF($U1191&gt;=Lists!$M$11,"P2","P3")))</f>
        <v/>
      </c>
      <c r="W1191" s="24" t="str">
        <f aca="false">IF(OR($V1191="",$B1191=""),"",$B1191+INDEX(Lists!$N$10:$N$12,MATCH($V1191,Lists!$L$10:$L$12,0)))</f>
        <v/>
      </c>
      <c r="X1191" s="19"/>
      <c r="Y1191" s="19"/>
      <c r="Z1191" s="19"/>
      <c r="AA1191" s="21"/>
      <c r="AB1191" s="19"/>
      <c r="AC1191" s="22" t="str">
        <f aca="true">IF(OR($U1191="",$B1191=""),"",IF($AA1191&lt;&gt;"",$AA1191-$B1191,TODAY()-$B1191))</f>
        <v/>
      </c>
      <c r="AD1191" s="22" t="str">
        <f aca="true">IF($W1191="","",IF($Y1191="Closed",IF($AA1191="","Closed",IF($AA1191&lt;=$W1191,"Closed on time","Closed late")),IF(TODAY()&gt;$W1191,"Overdue","Within time")))</f>
        <v/>
      </c>
      <c r="AE1191" s="6"/>
      <c r="AF1191" s="19"/>
      <c r="AG1191" s="19"/>
      <c r="AH1191" s="19"/>
      <c r="AI1191" s="19"/>
      <c r="AJ1191" s="19"/>
    </row>
    <row r="1192" customFormat="false" ht="15" hidden="false" customHeight="false" outlineLevel="0" collapsed="false">
      <c r="A1192" s="22" t="str">
        <f aca="false">IF($C1192="","","R"&amp;TEXT(ROW()-4,"00000"))</f>
        <v/>
      </c>
      <c r="B1192" s="21"/>
      <c r="C1192" s="19"/>
      <c r="D1192" s="22" t="str">
        <f aca="false">IF($C1192="","",IFERROR(INDEX(Asset_Register!$C$5:$C$1000,MATCH($C1192,Asset_Register!$A$5:$A$1000,0)),"Not in register"))</f>
        <v/>
      </c>
      <c r="E1192" s="22" t="str">
        <f aca="false">IF($C1192="","",IFERROR(INDEX(Asset_Register!$D$5:$D$1000,MATCH($C1192,Asset_Register!$A$5:$A$1000,0)),"Not in register"))</f>
        <v/>
      </c>
      <c r="F1192" s="22" t="str">
        <f aca="false">IF($C1192="","",IFERROR(INDEX(Asset_Register!$R$5:$R$1000,MATCH($C1192,Asset_Register!$A$5:$A$1000,0)),"Not in register"))</f>
        <v/>
      </c>
      <c r="G1192" s="22" t="str">
        <f aca="false">IF($C1192="","",IFERROR(INDEX(Asset_Register!$Q$5:$Q$1000,MATCH($C1192,Asset_Register!$A$5:$A$1000,0)),"Not in register"))</f>
        <v/>
      </c>
      <c r="H1192" s="19"/>
      <c r="I1192" s="19"/>
      <c r="J1192" s="6"/>
      <c r="K1192" s="19"/>
      <c r="L1192" s="19"/>
      <c r="M1192" s="19"/>
      <c r="N1192" s="19"/>
      <c r="O1192" s="19"/>
      <c r="P1192" s="19"/>
      <c r="Q1192" s="22" t="str">
        <f aca="false">IF($C1192="","",IF($P1192&lt;&gt;"",$P1192,IF(AND(ISNUMBER($K1192),ISNUMBER($M1192),ISNUMBER($N1192)),IF($O1192="Lower is worse",IF($K1192&lt;=$N1192,"Danger",IF($K1192&lt;=$M1192,"Alert","OK")),IF($K1192&gt;=$N1192,"Danger",IF($K1192&gt;=$M1192,"Alert","OK"))),"Not set")))</f>
        <v/>
      </c>
      <c r="R1192" s="22" t="str">
        <f aca="false">IF(OR($Q1192="",$Q1192="Not set"),"",MATCH($Q1192,Lists!$F$2:$F$4,0)-1)</f>
        <v/>
      </c>
      <c r="S1192" s="6"/>
      <c r="T1192" s="6"/>
      <c r="U1192" s="22" t="str">
        <f aca="false">IF(OR($Q1192="",$Q1192="OK",$Q1192="Not set",NOT(ISNUMBER($G1192))),"",ROUND($G1192*IF($Q1192="Danger",Lists!$M$15,Lists!$M$16),0))</f>
        <v/>
      </c>
      <c r="V1192" s="22" t="str">
        <f aca="false">IF($U1192="","",IF(OR($Q1192="Danger",$U1192&gt;=Lists!$M$10),"P1",IF($U1192&gt;=Lists!$M$11,"P2","P3")))</f>
        <v/>
      </c>
      <c r="W1192" s="24" t="str">
        <f aca="false">IF(OR($V1192="",$B1192=""),"",$B1192+INDEX(Lists!$N$10:$N$12,MATCH($V1192,Lists!$L$10:$L$12,0)))</f>
        <v/>
      </c>
      <c r="X1192" s="19"/>
      <c r="Y1192" s="19"/>
      <c r="Z1192" s="19"/>
      <c r="AA1192" s="21"/>
      <c r="AB1192" s="19"/>
      <c r="AC1192" s="22" t="str">
        <f aca="true">IF(OR($U1192="",$B1192=""),"",IF($AA1192&lt;&gt;"",$AA1192-$B1192,TODAY()-$B1192))</f>
        <v/>
      </c>
      <c r="AD1192" s="22" t="str">
        <f aca="true">IF($W1192="","",IF($Y1192="Closed",IF($AA1192="","Closed",IF($AA1192&lt;=$W1192,"Closed on time","Closed late")),IF(TODAY()&gt;$W1192,"Overdue","Within time")))</f>
        <v/>
      </c>
      <c r="AE1192" s="6"/>
      <c r="AF1192" s="19"/>
      <c r="AG1192" s="19"/>
      <c r="AH1192" s="19"/>
      <c r="AI1192" s="19"/>
      <c r="AJ1192" s="19"/>
    </row>
    <row r="1193" customFormat="false" ht="15" hidden="false" customHeight="false" outlineLevel="0" collapsed="false">
      <c r="A1193" s="22" t="str">
        <f aca="false">IF($C1193="","","R"&amp;TEXT(ROW()-4,"00000"))</f>
        <v/>
      </c>
      <c r="B1193" s="21"/>
      <c r="C1193" s="19"/>
      <c r="D1193" s="22" t="str">
        <f aca="false">IF($C1193="","",IFERROR(INDEX(Asset_Register!$C$5:$C$1000,MATCH($C1193,Asset_Register!$A$5:$A$1000,0)),"Not in register"))</f>
        <v/>
      </c>
      <c r="E1193" s="22" t="str">
        <f aca="false">IF($C1193="","",IFERROR(INDEX(Asset_Register!$D$5:$D$1000,MATCH($C1193,Asset_Register!$A$5:$A$1000,0)),"Not in register"))</f>
        <v/>
      </c>
      <c r="F1193" s="22" t="str">
        <f aca="false">IF($C1193="","",IFERROR(INDEX(Asset_Register!$R$5:$R$1000,MATCH($C1193,Asset_Register!$A$5:$A$1000,0)),"Not in register"))</f>
        <v/>
      </c>
      <c r="G1193" s="22" t="str">
        <f aca="false">IF($C1193="","",IFERROR(INDEX(Asset_Register!$Q$5:$Q$1000,MATCH($C1193,Asset_Register!$A$5:$A$1000,0)),"Not in register"))</f>
        <v/>
      </c>
      <c r="H1193" s="19"/>
      <c r="I1193" s="19"/>
      <c r="J1193" s="6"/>
      <c r="K1193" s="19"/>
      <c r="L1193" s="19"/>
      <c r="M1193" s="19"/>
      <c r="N1193" s="19"/>
      <c r="O1193" s="19"/>
      <c r="P1193" s="19"/>
      <c r="Q1193" s="22" t="str">
        <f aca="false">IF($C1193="","",IF($P1193&lt;&gt;"",$P1193,IF(AND(ISNUMBER($K1193),ISNUMBER($M1193),ISNUMBER($N1193)),IF($O1193="Lower is worse",IF($K1193&lt;=$N1193,"Danger",IF($K1193&lt;=$M1193,"Alert","OK")),IF($K1193&gt;=$N1193,"Danger",IF($K1193&gt;=$M1193,"Alert","OK"))),"Not set")))</f>
        <v/>
      </c>
      <c r="R1193" s="22" t="str">
        <f aca="false">IF(OR($Q1193="",$Q1193="Not set"),"",MATCH($Q1193,Lists!$F$2:$F$4,0)-1)</f>
        <v/>
      </c>
      <c r="S1193" s="6"/>
      <c r="T1193" s="6"/>
      <c r="U1193" s="22" t="str">
        <f aca="false">IF(OR($Q1193="",$Q1193="OK",$Q1193="Not set",NOT(ISNUMBER($G1193))),"",ROUND($G1193*IF($Q1193="Danger",Lists!$M$15,Lists!$M$16),0))</f>
        <v/>
      </c>
      <c r="V1193" s="22" t="str">
        <f aca="false">IF($U1193="","",IF(OR($Q1193="Danger",$U1193&gt;=Lists!$M$10),"P1",IF($U1193&gt;=Lists!$M$11,"P2","P3")))</f>
        <v/>
      </c>
      <c r="W1193" s="24" t="str">
        <f aca="false">IF(OR($V1193="",$B1193=""),"",$B1193+INDEX(Lists!$N$10:$N$12,MATCH($V1193,Lists!$L$10:$L$12,0)))</f>
        <v/>
      </c>
      <c r="X1193" s="19"/>
      <c r="Y1193" s="19"/>
      <c r="Z1193" s="19"/>
      <c r="AA1193" s="21"/>
      <c r="AB1193" s="19"/>
      <c r="AC1193" s="22" t="str">
        <f aca="true">IF(OR($U1193="",$B1193=""),"",IF($AA1193&lt;&gt;"",$AA1193-$B1193,TODAY()-$B1193))</f>
        <v/>
      </c>
      <c r="AD1193" s="22" t="str">
        <f aca="true">IF($W1193="","",IF($Y1193="Closed",IF($AA1193="","Closed",IF($AA1193&lt;=$W1193,"Closed on time","Closed late")),IF(TODAY()&gt;$W1193,"Overdue","Within time")))</f>
        <v/>
      </c>
      <c r="AE1193" s="6"/>
      <c r="AF1193" s="19"/>
      <c r="AG1193" s="19"/>
      <c r="AH1193" s="19"/>
      <c r="AI1193" s="19"/>
      <c r="AJ1193" s="19"/>
    </row>
    <row r="1194" customFormat="false" ht="15" hidden="false" customHeight="false" outlineLevel="0" collapsed="false">
      <c r="A1194" s="22" t="str">
        <f aca="false">IF($C1194="","","R"&amp;TEXT(ROW()-4,"00000"))</f>
        <v/>
      </c>
      <c r="B1194" s="21"/>
      <c r="C1194" s="19"/>
      <c r="D1194" s="22" t="str">
        <f aca="false">IF($C1194="","",IFERROR(INDEX(Asset_Register!$C$5:$C$1000,MATCH($C1194,Asset_Register!$A$5:$A$1000,0)),"Not in register"))</f>
        <v/>
      </c>
      <c r="E1194" s="22" t="str">
        <f aca="false">IF($C1194="","",IFERROR(INDEX(Asset_Register!$D$5:$D$1000,MATCH($C1194,Asset_Register!$A$5:$A$1000,0)),"Not in register"))</f>
        <v/>
      </c>
      <c r="F1194" s="22" t="str">
        <f aca="false">IF($C1194="","",IFERROR(INDEX(Asset_Register!$R$5:$R$1000,MATCH($C1194,Asset_Register!$A$5:$A$1000,0)),"Not in register"))</f>
        <v/>
      </c>
      <c r="G1194" s="22" t="str">
        <f aca="false">IF($C1194="","",IFERROR(INDEX(Asset_Register!$Q$5:$Q$1000,MATCH($C1194,Asset_Register!$A$5:$A$1000,0)),"Not in register"))</f>
        <v/>
      </c>
      <c r="H1194" s="19"/>
      <c r="I1194" s="19"/>
      <c r="J1194" s="6"/>
      <c r="K1194" s="19"/>
      <c r="L1194" s="19"/>
      <c r="M1194" s="19"/>
      <c r="N1194" s="19"/>
      <c r="O1194" s="19"/>
      <c r="P1194" s="19"/>
      <c r="Q1194" s="22" t="str">
        <f aca="false">IF($C1194="","",IF($P1194&lt;&gt;"",$P1194,IF(AND(ISNUMBER($K1194),ISNUMBER($M1194),ISNUMBER($N1194)),IF($O1194="Lower is worse",IF($K1194&lt;=$N1194,"Danger",IF($K1194&lt;=$M1194,"Alert","OK")),IF($K1194&gt;=$N1194,"Danger",IF($K1194&gt;=$M1194,"Alert","OK"))),"Not set")))</f>
        <v/>
      </c>
      <c r="R1194" s="22" t="str">
        <f aca="false">IF(OR($Q1194="",$Q1194="Not set"),"",MATCH($Q1194,Lists!$F$2:$F$4,0)-1)</f>
        <v/>
      </c>
      <c r="S1194" s="6"/>
      <c r="T1194" s="6"/>
      <c r="U1194" s="22" t="str">
        <f aca="false">IF(OR($Q1194="",$Q1194="OK",$Q1194="Not set",NOT(ISNUMBER($G1194))),"",ROUND($G1194*IF($Q1194="Danger",Lists!$M$15,Lists!$M$16),0))</f>
        <v/>
      </c>
      <c r="V1194" s="22" t="str">
        <f aca="false">IF($U1194="","",IF(OR($Q1194="Danger",$U1194&gt;=Lists!$M$10),"P1",IF($U1194&gt;=Lists!$M$11,"P2","P3")))</f>
        <v/>
      </c>
      <c r="W1194" s="24" t="str">
        <f aca="false">IF(OR($V1194="",$B1194=""),"",$B1194+INDEX(Lists!$N$10:$N$12,MATCH($V1194,Lists!$L$10:$L$12,0)))</f>
        <v/>
      </c>
      <c r="X1194" s="19"/>
      <c r="Y1194" s="19"/>
      <c r="Z1194" s="19"/>
      <c r="AA1194" s="21"/>
      <c r="AB1194" s="19"/>
      <c r="AC1194" s="22" t="str">
        <f aca="true">IF(OR($U1194="",$B1194=""),"",IF($AA1194&lt;&gt;"",$AA1194-$B1194,TODAY()-$B1194))</f>
        <v/>
      </c>
      <c r="AD1194" s="22" t="str">
        <f aca="true">IF($W1194="","",IF($Y1194="Closed",IF($AA1194="","Closed",IF($AA1194&lt;=$W1194,"Closed on time","Closed late")),IF(TODAY()&gt;$W1194,"Overdue","Within time")))</f>
        <v/>
      </c>
      <c r="AE1194" s="6"/>
      <c r="AF1194" s="19"/>
      <c r="AG1194" s="19"/>
      <c r="AH1194" s="19"/>
      <c r="AI1194" s="19"/>
      <c r="AJ1194" s="19"/>
    </row>
    <row r="1195" customFormat="false" ht="15" hidden="false" customHeight="false" outlineLevel="0" collapsed="false">
      <c r="A1195" s="22" t="str">
        <f aca="false">IF($C1195="","","R"&amp;TEXT(ROW()-4,"00000"))</f>
        <v/>
      </c>
      <c r="B1195" s="21"/>
      <c r="C1195" s="19"/>
      <c r="D1195" s="22" t="str">
        <f aca="false">IF($C1195="","",IFERROR(INDEX(Asset_Register!$C$5:$C$1000,MATCH($C1195,Asset_Register!$A$5:$A$1000,0)),"Not in register"))</f>
        <v/>
      </c>
      <c r="E1195" s="22" t="str">
        <f aca="false">IF($C1195="","",IFERROR(INDEX(Asset_Register!$D$5:$D$1000,MATCH($C1195,Asset_Register!$A$5:$A$1000,0)),"Not in register"))</f>
        <v/>
      </c>
      <c r="F1195" s="22" t="str">
        <f aca="false">IF($C1195="","",IFERROR(INDEX(Asset_Register!$R$5:$R$1000,MATCH($C1195,Asset_Register!$A$5:$A$1000,0)),"Not in register"))</f>
        <v/>
      </c>
      <c r="G1195" s="22" t="str">
        <f aca="false">IF($C1195="","",IFERROR(INDEX(Asset_Register!$Q$5:$Q$1000,MATCH($C1195,Asset_Register!$A$5:$A$1000,0)),"Not in register"))</f>
        <v/>
      </c>
      <c r="H1195" s="19"/>
      <c r="I1195" s="19"/>
      <c r="J1195" s="6"/>
      <c r="K1195" s="19"/>
      <c r="L1195" s="19"/>
      <c r="M1195" s="19"/>
      <c r="N1195" s="19"/>
      <c r="O1195" s="19"/>
      <c r="P1195" s="19"/>
      <c r="Q1195" s="22" t="str">
        <f aca="false">IF($C1195="","",IF($P1195&lt;&gt;"",$P1195,IF(AND(ISNUMBER($K1195),ISNUMBER($M1195),ISNUMBER($N1195)),IF($O1195="Lower is worse",IF($K1195&lt;=$N1195,"Danger",IF($K1195&lt;=$M1195,"Alert","OK")),IF($K1195&gt;=$N1195,"Danger",IF($K1195&gt;=$M1195,"Alert","OK"))),"Not set")))</f>
        <v/>
      </c>
      <c r="R1195" s="22" t="str">
        <f aca="false">IF(OR($Q1195="",$Q1195="Not set"),"",MATCH($Q1195,Lists!$F$2:$F$4,0)-1)</f>
        <v/>
      </c>
      <c r="S1195" s="6"/>
      <c r="T1195" s="6"/>
      <c r="U1195" s="22" t="str">
        <f aca="false">IF(OR($Q1195="",$Q1195="OK",$Q1195="Not set",NOT(ISNUMBER($G1195))),"",ROUND($G1195*IF($Q1195="Danger",Lists!$M$15,Lists!$M$16),0))</f>
        <v/>
      </c>
      <c r="V1195" s="22" t="str">
        <f aca="false">IF($U1195="","",IF(OR($Q1195="Danger",$U1195&gt;=Lists!$M$10),"P1",IF($U1195&gt;=Lists!$M$11,"P2","P3")))</f>
        <v/>
      </c>
      <c r="W1195" s="24" t="str">
        <f aca="false">IF(OR($V1195="",$B1195=""),"",$B1195+INDEX(Lists!$N$10:$N$12,MATCH($V1195,Lists!$L$10:$L$12,0)))</f>
        <v/>
      </c>
      <c r="X1195" s="19"/>
      <c r="Y1195" s="19"/>
      <c r="Z1195" s="19"/>
      <c r="AA1195" s="21"/>
      <c r="AB1195" s="19"/>
      <c r="AC1195" s="22" t="str">
        <f aca="true">IF(OR($U1195="",$B1195=""),"",IF($AA1195&lt;&gt;"",$AA1195-$B1195,TODAY()-$B1195))</f>
        <v/>
      </c>
      <c r="AD1195" s="22" t="str">
        <f aca="true">IF($W1195="","",IF($Y1195="Closed",IF($AA1195="","Closed",IF($AA1195&lt;=$W1195,"Closed on time","Closed late")),IF(TODAY()&gt;$W1195,"Overdue","Within time")))</f>
        <v/>
      </c>
      <c r="AE1195" s="6"/>
      <c r="AF1195" s="19"/>
      <c r="AG1195" s="19"/>
      <c r="AH1195" s="19"/>
      <c r="AI1195" s="19"/>
      <c r="AJ1195" s="19"/>
    </row>
    <row r="1196" customFormat="false" ht="15" hidden="false" customHeight="false" outlineLevel="0" collapsed="false">
      <c r="A1196" s="22" t="str">
        <f aca="false">IF($C1196="","","R"&amp;TEXT(ROW()-4,"00000"))</f>
        <v/>
      </c>
      <c r="B1196" s="21"/>
      <c r="C1196" s="19"/>
      <c r="D1196" s="22" t="str">
        <f aca="false">IF($C1196="","",IFERROR(INDEX(Asset_Register!$C$5:$C$1000,MATCH($C1196,Asset_Register!$A$5:$A$1000,0)),"Not in register"))</f>
        <v/>
      </c>
      <c r="E1196" s="22" t="str">
        <f aca="false">IF($C1196="","",IFERROR(INDEX(Asset_Register!$D$5:$D$1000,MATCH($C1196,Asset_Register!$A$5:$A$1000,0)),"Not in register"))</f>
        <v/>
      </c>
      <c r="F1196" s="22" t="str">
        <f aca="false">IF($C1196="","",IFERROR(INDEX(Asset_Register!$R$5:$R$1000,MATCH($C1196,Asset_Register!$A$5:$A$1000,0)),"Not in register"))</f>
        <v/>
      </c>
      <c r="G1196" s="22" t="str">
        <f aca="false">IF($C1196="","",IFERROR(INDEX(Asset_Register!$Q$5:$Q$1000,MATCH($C1196,Asset_Register!$A$5:$A$1000,0)),"Not in register"))</f>
        <v/>
      </c>
      <c r="H1196" s="19"/>
      <c r="I1196" s="19"/>
      <c r="J1196" s="6"/>
      <c r="K1196" s="19"/>
      <c r="L1196" s="19"/>
      <c r="M1196" s="19"/>
      <c r="N1196" s="19"/>
      <c r="O1196" s="19"/>
      <c r="P1196" s="19"/>
      <c r="Q1196" s="22" t="str">
        <f aca="false">IF($C1196="","",IF($P1196&lt;&gt;"",$P1196,IF(AND(ISNUMBER($K1196),ISNUMBER($M1196),ISNUMBER($N1196)),IF($O1196="Lower is worse",IF($K1196&lt;=$N1196,"Danger",IF($K1196&lt;=$M1196,"Alert","OK")),IF($K1196&gt;=$N1196,"Danger",IF($K1196&gt;=$M1196,"Alert","OK"))),"Not set")))</f>
        <v/>
      </c>
      <c r="R1196" s="22" t="str">
        <f aca="false">IF(OR($Q1196="",$Q1196="Not set"),"",MATCH($Q1196,Lists!$F$2:$F$4,0)-1)</f>
        <v/>
      </c>
      <c r="S1196" s="6"/>
      <c r="T1196" s="6"/>
      <c r="U1196" s="22" t="str">
        <f aca="false">IF(OR($Q1196="",$Q1196="OK",$Q1196="Not set",NOT(ISNUMBER($G1196))),"",ROUND($G1196*IF($Q1196="Danger",Lists!$M$15,Lists!$M$16),0))</f>
        <v/>
      </c>
      <c r="V1196" s="22" t="str">
        <f aca="false">IF($U1196="","",IF(OR($Q1196="Danger",$U1196&gt;=Lists!$M$10),"P1",IF($U1196&gt;=Lists!$M$11,"P2","P3")))</f>
        <v/>
      </c>
      <c r="W1196" s="24" t="str">
        <f aca="false">IF(OR($V1196="",$B1196=""),"",$B1196+INDEX(Lists!$N$10:$N$12,MATCH($V1196,Lists!$L$10:$L$12,0)))</f>
        <v/>
      </c>
      <c r="X1196" s="19"/>
      <c r="Y1196" s="19"/>
      <c r="Z1196" s="19"/>
      <c r="AA1196" s="21"/>
      <c r="AB1196" s="19"/>
      <c r="AC1196" s="22" t="str">
        <f aca="true">IF(OR($U1196="",$B1196=""),"",IF($AA1196&lt;&gt;"",$AA1196-$B1196,TODAY()-$B1196))</f>
        <v/>
      </c>
      <c r="AD1196" s="22" t="str">
        <f aca="true">IF($W1196="","",IF($Y1196="Closed",IF($AA1196="","Closed",IF($AA1196&lt;=$W1196,"Closed on time","Closed late")),IF(TODAY()&gt;$W1196,"Overdue","Within time")))</f>
        <v/>
      </c>
      <c r="AE1196" s="6"/>
      <c r="AF1196" s="19"/>
      <c r="AG1196" s="19"/>
      <c r="AH1196" s="19"/>
      <c r="AI1196" s="19"/>
      <c r="AJ1196" s="19"/>
    </row>
    <row r="1197" customFormat="false" ht="15" hidden="false" customHeight="false" outlineLevel="0" collapsed="false">
      <c r="A1197" s="22" t="str">
        <f aca="false">IF($C1197="","","R"&amp;TEXT(ROW()-4,"00000"))</f>
        <v/>
      </c>
      <c r="B1197" s="21"/>
      <c r="C1197" s="19"/>
      <c r="D1197" s="22" t="str">
        <f aca="false">IF($C1197="","",IFERROR(INDEX(Asset_Register!$C$5:$C$1000,MATCH($C1197,Asset_Register!$A$5:$A$1000,0)),"Not in register"))</f>
        <v/>
      </c>
      <c r="E1197" s="22" t="str">
        <f aca="false">IF($C1197="","",IFERROR(INDEX(Asset_Register!$D$5:$D$1000,MATCH($C1197,Asset_Register!$A$5:$A$1000,0)),"Not in register"))</f>
        <v/>
      </c>
      <c r="F1197" s="22" t="str">
        <f aca="false">IF($C1197="","",IFERROR(INDEX(Asset_Register!$R$5:$R$1000,MATCH($C1197,Asset_Register!$A$5:$A$1000,0)),"Not in register"))</f>
        <v/>
      </c>
      <c r="G1197" s="22" t="str">
        <f aca="false">IF($C1197="","",IFERROR(INDEX(Asset_Register!$Q$5:$Q$1000,MATCH($C1197,Asset_Register!$A$5:$A$1000,0)),"Not in register"))</f>
        <v/>
      </c>
      <c r="H1197" s="19"/>
      <c r="I1197" s="19"/>
      <c r="J1197" s="6"/>
      <c r="K1197" s="19"/>
      <c r="L1197" s="19"/>
      <c r="M1197" s="19"/>
      <c r="N1197" s="19"/>
      <c r="O1197" s="19"/>
      <c r="P1197" s="19"/>
      <c r="Q1197" s="22" t="str">
        <f aca="false">IF($C1197="","",IF($P1197&lt;&gt;"",$P1197,IF(AND(ISNUMBER($K1197),ISNUMBER($M1197),ISNUMBER($N1197)),IF($O1197="Lower is worse",IF($K1197&lt;=$N1197,"Danger",IF($K1197&lt;=$M1197,"Alert","OK")),IF($K1197&gt;=$N1197,"Danger",IF($K1197&gt;=$M1197,"Alert","OK"))),"Not set")))</f>
        <v/>
      </c>
      <c r="R1197" s="22" t="str">
        <f aca="false">IF(OR($Q1197="",$Q1197="Not set"),"",MATCH($Q1197,Lists!$F$2:$F$4,0)-1)</f>
        <v/>
      </c>
      <c r="S1197" s="6"/>
      <c r="T1197" s="6"/>
      <c r="U1197" s="22" t="str">
        <f aca="false">IF(OR($Q1197="",$Q1197="OK",$Q1197="Not set",NOT(ISNUMBER($G1197))),"",ROUND($G1197*IF($Q1197="Danger",Lists!$M$15,Lists!$M$16),0))</f>
        <v/>
      </c>
      <c r="V1197" s="22" t="str">
        <f aca="false">IF($U1197="","",IF(OR($Q1197="Danger",$U1197&gt;=Lists!$M$10),"P1",IF($U1197&gt;=Lists!$M$11,"P2","P3")))</f>
        <v/>
      </c>
      <c r="W1197" s="24" t="str">
        <f aca="false">IF(OR($V1197="",$B1197=""),"",$B1197+INDEX(Lists!$N$10:$N$12,MATCH($V1197,Lists!$L$10:$L$12,0)))</f>
        <v/>
      </c>
      <c r="X1197" s="19"/>
      <c r="Y1197" s="19"/>
      <c r="Z1197" s="19"/>
      <c r="AA1197" s="21"/>
      <c r="AB1197" s="19"/>
      <c r="AC1197" s="22" t="str">
        <f aca="true">IF(OR($U1197="",$B1197=""),"",IF($AA1197&lt;&gt;"",$AA1197-$B1197,TODAY()-$B1197))</f>
        <v/>
      </c>
      <c r="AD1197" s="22" t="str">
        <f aca="true">IF($W1197="","",IF($Y1197="Closed",IF($AA1197="","Closed",IF($AA1197&lt;=$W1197,"Closed on time","Closed late")),IF(TODAY()&gt;$W1197,"Overdue","Within time")))</f>
        <v/>
      </c>
      <c r="AE1197" s="6"/>
      <c r="AF1197" s="19"/>
      <c r="AG1197" s="19"/>
      <c r="AH1197" s="19"/>
      <c r="AI1197" s="19"/>
      <c r="AJ1197" s="19"/>
    </row>
    <row r="1198" customFormat="false" ht="15" hidden="false" customHeight="false" outlineLevel="0" collapsed="false">
      <c r="A1198" s="22" t="str">
        <f aca="false">IF($C1198="","","R"&amp;TEXT(ROW()-4,"00000"))</f>
        <v/>
      </c>
      <c r="B1198" s="21"/>
      <c r="C1198" s="19"/>
      <c r="D1198" s="22" t="str">
        <f aca="false">IF($C1198="","",IFERROR(INDEX(Asset_Register!$C$5:$C$1000,MATCH($C1198,Asset_Register!$A$5:$A$1000,0)),"Not in register"))</f>
        <v/>
      </c>
      <c r="E1198" s="22" t="str">
        <f aca="false">IF($C1198="","",IFERROR(INDEX(Asset_Register!$D$5:$D$1000,MATCH($C1198,Asset_Register!$A$5:$A$1000,0)),"Not in register"))</f>
        <v/>
      </c>
      <c r="F1198" s="22" t="str">
        <f aca="false">IF($C1198="","",IFERROR(INDEX(Asset_Register!$R$5:$R$1000,MATCH($C1198,Asset_Register!$A$5:$A$1000,0)),"Not in register"))</f>
        <v/>
      </c>
      <c r="G1198" s="22" t="str">
        <f aca="false">IF($C1198="","",IFERROR(INDEX(Asset_Register!$Q$5:$Q$1000,MATCH($C1198,Asset_Register!$A$5:$A$1000,0)),"Not in register"))</f>
        <v/>
      </c>
      <c r="H1198" s="19"/>
      <c r="I1198" s="19"/>
      <c r="J1198" s="6"/>
      <c r="K1198" s="19"/>
      <c r="L1198" s="19"/>
      <c r="M1198" s="19"/>
      <c r="N1198" s="19"/>
      <c r="O1198" s="19"/>
      <c r="P1198" s="19"/>
      <c r="Q1198" s="22" t="str">
        <f aca="false">IF($C1198="","",IF($P1198&lt;&gt;"",$P1198,IF(AND(ISNUMBER($K1198),ISNUMBER($M1198),ISNUMBER($N1198)),IF($O1198="Lower is worse",IF($K1198&lt;=$N1198,"Danger",IF($K1198&lt;=$M1198,"Alert","OK")),IF($K1198&gt;=$N1198,"Danger",IF($K1198&gt;=$M1198,"Alert","OK"))),"Not set")))</f>
        <v/>
      </c>
      <c r="R1198" s="22" t="str">
        <f aca="false">IF(OR($Q1198="",$Q1198="Not set"),"",MATCH($Q1198,Lists!$F$2:$F$4,0)-1)</f>
        <v/>
      </c>
      <c r="S1198" s="6"/>
      <c r="T1198" s="6"/>
      <c r="U1198" s="22" t="str">
        <f aca="false">IF(OR($Q1198="",$Q1198="OK",$Q1198="Not set",NOT(ISNUMBER($G1198))),"",ROUND($G1198*IF($Q1198="Danger",Lists!$M$15,Lists!$M$16),0))</f>
        <v/>
      </c>
      <c r="V1198" s="22" t="str">
        <f aca="false">IF($U1198="","",IF(OR($Q1198="Danger",$U1198&gt;=Lists!$M$10),"P1",IF($U1198&gt;=Lists!$M$11,"P2","P3")))</f>
        <v/>
      </c>
      <c r="W1198" s="24" t="str">
        <f aca="false">IF(OR($V1198="",$B1198=""),"",$B1198+INDEX(Lists!$N$10:$N$12,MATCH($V1198,Lists!$L$10:$L$12,0)))</f>
        <v/>
      </c>
      <c r="X1198" s="19"/>
      <c r="Y1198" s="19"/>
      <c r="Z1198" s="19"/>
      <c r="AA1198" s="21"/>
      <c r="AB1198" s="19"/>
      <c r="AC1198" s="22" t="str">
        <f aca="true">IF(OR($U1198="",$B1198=""),"",IF($AA1198&lt;&gt;"",$AA1198-$B1198,TODAY()-$B1198))</f>
        <v/>
      </c>
      <c r="AD1198" s="22" t="str">
        <f aca="true">IF($W1198="","",IF($Y1198="Closed",IF($AA1198="","Closed",IF($AA1198&lt;=$W1198,"Closed on time","Closed late")),IF(TODAY()&gt;$W1198,"Overdue","Within time")))</f>
        <v/>
      </c>
      <c r="AE1198" s="6"/>
      <c r="AF1198" s="19"/>
      <c r="AG1198" s="19"/>
      <c r="AH1198" s="19"/>
      <c r="AI1198" s="19"/>
      <c r="AJ1198" s="19"/>
    </row>
    <row r="1199" customFormat="false" ht="15" hidden="false" customHeight="false" outlineLevel="0" collapsed="false">
      <c r="A1199" s="22" t="str">
        <f aca="false">IF($C1199="","","R"&amp;TEXT(ROW()-4,"00000"))</f>
        <v/>
      </c>
      <c r="B1199" s="21"/>
      <c r="C1199" s="19"/>
      <c r="D1199" s="22" t="str">
        <f aca="false">IF($C1199="","",IFERROR(INDEX(Asset_Register!$C$5:$C$1000,MATCH($C1199,Asset_Register!$A$5:$A$1000,0)),"Not in register"))</f>
        <v/>
      </c>
      <c r="E1199" s="22" t="str">
        <f aca="false">IF($C1199="","",IFERROR(INDEX(Asset_Register!$D$5:$D$1000,MATCH($C1199,Asset_Register!$A$5:$A$1000,0)),"Not in register"))</f>
        <v/>
      </c>
      <c r="F1199" s="22" t="str">
        <f aca="false">IF($C1199="","",IFERROR(INDEX(Asset_Register!$R$5:$R$1000,MATCH($C1199,Asset_Register!$A$5:$A$1000,0)),"Not in register"))</f>
        <v/>
      </c>
      <c r="G1199" s="22" t="str">
        <f aca="false">IF($C1199="","",IFERROR(INDEX(Asset_Register!$Q$5:$Q$1000,MATCH($C1199,Asset_Register!$A$5:$A$1000,0)),"Not in register"))</f>
        <v/>
      </c>
      <c r="H1199" s="19"/>
      <c r="I1199" s="19"/>
      <c r="J1199" s="6"/>
      <c r="K1199" s="19"/>
      <c r="L1199" s="19"/>
      <c r="M1199" s="19"/>
      <c r="N1199" s="19"/>
      <c r="O1199" s="19"/>
      <c r="P1199" s="19"/>
      <c r="Q1199" s="22" t="str">
        <f aca="false">IF($C1199="","",IF($P1199&lt;&gt;"",$P1199,IF(AND(ISNUMBER($K1199),ISNUMBER($M1199),ISNUMBER($N1199)),IF($O1199="Lower is worse",IF($K1199&lt;=$N1199,"Danger",IF($K1199&lt;=$M1199,"Alert","OK")),IF($K1199&gt;=$N1199,"Danger",IF($K1199&gt;=$M1199,"Alert","OK"))),"Not set")))</f>
        <v/>
      </c>
      <c r="R1199" s="22" t="str">
        <f aca="false">IF(OR($Q1199="",$Q1199="Not set"),"",MATCH($Q1199,Lists!$F$2:$F$4,0)-1)</f>
        <v/>
      </c>
      <c r="S1199" s="6"/>
      <c r="T1199" s="6"/>
      <c r="U1199" s="22" t="str">
        <f aca="false">IF(OR($Q1199="",$Q1199="OK",$Q1199="Not set",NOT(ISNUMBER($G1199))),"",ROUND($G1199*IF($Q1199="Danger",Lists!$M$15,Lists!$M$16),0))</f>
        <v/>
      </c>
      <c r="V1199" s="22" t="str">
        <f aca="false">IF($U1199="","",IF(OR($Q1199="Danger",$U1199&gt;=Lists!$M$10),"P1",IF($U1199&gt;=Lists!$M$11,"P2","P3")))</f>
        <v/>
      </c>
      <c r="W1199" s="24" t="str">
        <f aca="false">IF(OR($V1199="",$B1199=""),"",$B1199+INDEX(Lists!$N$10:$N$12,MATCH($V1199,Lists!$L$10:$L$12,0)))</f>
        <v/>
      </c>
      <c r="X1199" s="19"/>
      <c r="Y1199" s="19"/>
      <c r="Z1199" s="19"/>
      <c r="AA1199" s="21"/>
      <c r="AB1199" s="19"/>
      <c r="AC1199" s="22" t="str">
        <f aca="true">IF(OR($U1199="",$B1199=""),"",IF($AA1199&lt;&gt;"",$AA1199-$B1199,TODAY()-$B1199))</f>
        <v/>
      </c>
      <c r="AD1199" s="22" t="str">
        <f aca="true">IF($W1199="","",IF($Y1199="Closed",IF($AA1199="","Closed",IF($AA1199&lt;=$W1199,"Closed on time","Closed late")),IF(TODAY()&gt;$W1199,"Overdue","Within time")))</f>
        <v/>
      </c>
      <c r="AE1199" s="6"/>
      <c r="AF1199" s="19"/>
      <c r="AG1199" s="19"/>
      <c r="AH1199" s="19"/>
      <c r="AI1199" s="19"/>
      <c r="AJ1199" s="19"/>
    </row>
    <row r="1200" customFormat="false" ht="15" hidden="false" customHeight="false" outlineLevel="0" collapsed="false">
      <c r="A1200" s="22" t="str">
        <f aca="false">IF($C1200="","","R"&amp;TEXT(ROW()-4,"00000"))</f>
        <v/>
      </c>
      <c r="B1200" s="21"/>
      <c r="C1200" s="19"/>
      <c r="D1200" s="22" t="str">
        <f aca="false">IF($C1200="","",IFERROR(INDEX(Asset_Register!$C$5:$C$1000,MATCH($C1200,Asset_Register!$A$5:$A$1000,0)),"Not in register"))</f>
        <v/>
      </c>
      <c r="E1200" s="22" t="str">
        <f aca="false">IF($C1200="","",IFERROR(INDEX(Asset_Register!$D$5:$D$1000,MATCH($C1200,Asset_Register!$A$5:$A$1000,0)),"Not in register"))</f>
        <v/>
      </c>
      <c r="F1200" s="22" t="str">
        <f aca="false">IF($C1200="","",IFERROR(INDEX(Asset_Register!$R$5:$R$1000,MATCH($C1200,Asset_Register!$A$5:$A$1000,0)),"Not in register"))</f>
        <v/>
      </c>
      <c r="G1200" s="22" t="str">
        <f aca="false">IF($C1200="","",IFERROR(INDEX(Asset_Register!$Q$5:$Q$1000,MATCH($C1200,Asset_Register!$A$5:$A$1000,0)),"Not in register"))</f>
        <v/>
      </c>
      <c r="H1200" s="19"/>
      <c r="I1200" s="19"/>
      <c r="J1200" s="6"/>
      <c r="K1200" s="19"/>
      <c r="L1200" s="19"/>
      <c r="M1200" s="19"/>
      <c r="N1200" s="19"/>
      <c r="O1200" s="19"/>
      <c r="P1200" s="19"/>
      <c r="Q1200" s="22" t="str">
        <f aca="false">IF($C1200="","",IF($P1200&lt;&gt;"",$P1200,IF(AND(ISNUMBER($K1200),ISNUMBER($M1200),ISNUMBER($N1200)),IF($O1200="Lower is worse",IF($K1200&lt;=$N1200,"Danger",IF($K1200&lt;=$M1200,"Alert","OK")),IF($K1200&gt;=$N1200,"Danger",IF($K1200&gt;=$M1200,"Alert","OK"))),"Not set")))</f>
        <v/>
      </c>
      <c r="R1200" s="22" t="str">
        <f aca="false">IF(OR($Q1200="",$Q1200="Not set"),"",MATCH($Q1200,Lists!$F$2:$F$4,0)-1)</f>
        <v/>
      </c>
      <c r="S1200" s="6"/>
      <c r="T1200" s="6"/>
      <c r="U1200" s="22" t="str">
        <f aca="false">IF(OR($Q1200="",$Q1200="OK",$Q1200="Not set",NOT(ISNUMBER($G1200))),"",ROUND($G1200*IF($Q1200="Danger",Lists!$M$15,Lists!$M$16),0))</f>
        <v/>
      </c>
      <c r="V1200" s="22" t="str">
        <f aca="false">IF($U1200="","",IF(OR($Q1200="Danger",$U1200&gt;=Lists!$M$10),"P1",IF($U1200&gt;=Lists!$M$11,"P2","P3")))</f>
        <v/>
      </c>
      <c r="W1200" s="24" t="str">
        <f aca="false">IF(OR($V1200="",$B1200=""),"",$B1200+INDEX(Lists!$N$10:$N$12,MATCH($V1200,Lists!$L$10:$L$12,0)))</f>
        <v/>
      </c>
      <c r="X1200" s="19"/>
      <c r="Y1200" s="19"/>
      <c r="Z1200" s="19"/>
      <c r="AA1200" s="21"/>
      <c r="AB1200" s="19"/>
      <c r="AC1200" s="22" t="str">
        <f aca="true">IF(OR($U1200="",$B1200=""),"",IF($AA1200&lt;&gt;"",$AA1200-$B1200,TODAY()-$B1200))</f>
        <v/>
      </c>
      <c r="AD1200" s="22" t="str">
        <f aca="true">IF($W1200="","",IF($Y1200="Closed",IF($AA1200="","Closed",IF($AA1200&lt;=$W1200,"Closed on time","Closed late")),IF(TODAY()&gt;$W1200,"Overdue","Within time")))</f>
        <v/>
      </c>
      <c r="AE1200" s="6"/>
      <c r="AF1200" s="19"/>
      <c r="AG1200" s="19"/>
      <c r="AH1200" s="19"/>
      <c r="AI1200" s="19"/>
      <c r="AJ1200" s="19"/>
    </row>
    <row r="1201" customFormat="false" ht="15" hidden="false" customHeight="false" outlineLevel="0" collapsed="false">
      <c r="A1201" s="22" t="str">
        <f aca="false">IF($C1201="","","R"&amp;TEXT(ROW()-4,"00000"))</f>
        <v/>
      </c>
      <c r="B1201" s="21"/>
      <c r="C1201" s="19"/>
      <c r="D1201" s="22" t="str">
        <f aca="false">IF($C1201="","",IFERROR(INDEX(Asset_Register!$C$5:$C$1000,MATCH($C1201,Asset_Register!$A$5:$A$1000,0)),"Not in register"))</f>
        <v/>
      </c>
      <c r="E1201" s="22" t="str">
        <f aca="false">IF($C1201="","",IFERROR(INDEX(Asset_Register!$D$5:$D$1000,MATCH($C1201,Asset_Register!$A$5:$A$1000,0)),"Not in register"))</f>
        <v/>
      </c>
      <c r="F1201" s="22" t="str">
        <f aca="false">IF($C1201="","",IFERROR(INDEX(Asset_Register!$R$5:$R$1000,MATCH($C1201,Asset_Register!$A$5:$A$1000,0)),"Not in register"))</f>
        <v/>
      </c>
      <c r="G1201" s="22" t="str">
        <f aca="false">IF($C1201="","",IFERROR(INDEX(Asset_Register!$Q$5:$Q$1000,MATCH($C1201,Asset_Register!$A$5:$A$1000,0)),"Not in register"))</f>
        <v/>
      </c>
      <c r="H1201" s="19"/>
      <c r="I1201" s="19"/>
      <c r="J1201" s="6"/>
      <c r="K1201" s="19"/>
      <c r="L1201" s="19"/>
      <c r="M1201" s="19"/>
      <c r="N1201" s="19"/>
      <c r="O1201" s="19"/>
      <c r="P1201" s="19"/>
      <c r="Q1201" s="22" t="str">
        <f aca="false">IF($C1201="","",IF($P1201&lt;&gt;"",$P1201,IF(AND(ISNUMBER($K1201),ISNUMBER($M1201),ISNUMBER($N1201)),IF($O1201="Lower is worse",IF($K1201&lt;=$N1201,"Danger",IF($K1201&lt;=$M1201,"Alert","OK")),IF($K1201&gt;=$N1201,"Danger",IF($K1201&gt;=$M1201,"Alert","OK"))),"Not set")))</f>
        <v/>
      </c>
      <c r="R1201" s="22" t="str">
        <f aca="false">IF(OR($Q1201="",$Q1201="Not set"),"",MATCH($Q1201,Lists!$F$2:$F$4,0)-1)</f>
        <v/>
      </c>
      <c r="S1201" s="6"/>
      <c r="T1201" s="6"/>
      <c r="U1201" s="22" t="str">
        <f aca="false">IF(OR($Q1201="",$Q1201="OK",$Q1201="Not set",NOT(ISNUMBER($G1201))),"",ROUND($G1201*IF($Q1201="Danger",Lists!$M$15,Lists!$M$16),0))</f>
        <v/>
      </c>
      <c r="V1201" s="22" t="str">
        <f aca="false">IF($U1201="","",IF(OR($Q1201="Danger",$U1201&gt;=Lists!$M$10),"P1",IF($U1201&gt;=Lists!$M$11,"P2","P3")))</f>
        <v/>
      </c>
      <c r="W1201" s="24" t="str">
        <f aca="false">IF(OR($V1201="",$B1201=""),"",$B1201+INDEX(Lists!$N$10:$N$12,MATCH($V1201,Lists!$L$10:$L$12,0)))</f>
        <v/>
      </c>
      <c r="X1201" s="19"/>
      <c r="Y1201" s="19"/>
      <c r="Z1201" s="19"/>
      <c r="AA1201" s="21"/>
      <c r="AB1201" s="19"/>
      <c r="AC1201" s="22" t="str">
        <f aca="true">IF(OR($U1201="",$B1201=""),"",IF($AA1201&lt;&gt;"",$AA1201-$B1201,TODAY()-$B1201))</f>
        <v/>
      </c>
      <c r="AD1201" s="22" t="str">
        <f aca="true">IF($W1201="","",IF($Y1201="Closed",IF($AA1201="","Closed",IF($AA1201&lt;=$W1201,"Closed on time","Closed late")),IF(TODAY()&gt;$W1201,"Overdue","Within time")))</f>
        <v/>
      </c>
      <c r="AE1201" s="6"/>
      <c r="AF1201" s="19"/>
      <c r="AG1201" s="19"/>
      <c r="AH1201" s="19"/>
      <c r="AI1201" s="19"/>
      <c r="AJ1201" s="19"/>
    </row>
    <row r="1202" customFormat="false" ht="15" hidden="false" customHeight="false" outlineLevel="0" collapsed="false">
      <c r="A1202" s="22" t="str">
        <f aca="false">IF($C1202="","","R"&amp;TEXT(ROW()-4,"00000"))</f>
        <v/>
      </c>
      <c r="B1202" s="21"/>
      <c r="C1202" s="19"/>
      <c r="D1202" s="22" t="str">
        <f aca="false">IF($C1202="","",IFERROR(INDEX(Asset_Register!$C$5:$C$1000,MATCH($C1202,Asset_Register!$A$5:$A$1000,0)),"Not in register"))</f>
        <v/>
      </c>
      <c r="E1202" s="22" t="str">
        <f aca="false">IF($C1202="","",IFERROR(INDEX(Asset_Register!$D$5:$D$1000,MATCH($C1202,Asset_Register!$A$5:$A$1000,0)),"Not in register"))</f>
        <v/>
      </c>
      <c r="F1202" s="22" t="str">
        <f aca="false">IF($C1202="","",IFERROR(INDEX(Asset_Register!$R$5:$R$1000,MATCH($C1202,Asset_Register!$A$5:$A$1000,0)),"Not in register"))</f>
        <v/>
      </c>
      <c r="G1202" s="22" t="str">
        <f aca="false">IF($C1202="","",IFERROR(INDEX(Asset_Register!$Q$5:$Q$1000,MATCH($C1202,Asset_Register!$A$5:$A$1000,0)),"Not in register"))</f>
        <v/>
      </c>
      <c r="H1202" s="19"/>
      <c r="I1202" s="19"/>
      <c r="J1202" s="6"/>
      <c r="K1202" s="19"/>
      <c r="L1202" s="19"/>
      <c r="M1202" s="19"/>
      <c r="N1202" s="19"/>
      <c r="O1202" s="19"/>
      <c r="P1202" s="19"/>
      <c r="Q1202" s="22" t="str">
        <f aca="false">IF($C1202="","",IF($P1202&lt;&gt;"",$P1202,IF(AND(ISNUMBER($K1202),ISNUMBER($M1202),ISNUMBER($N1202)),IF($O1202="Lower is worse",IF($K1202&lt;=$N1202,"Danger",IF($K1202&lt;=$M1202,"Alert","OK")),IF($K1202&gt;=$N1202,"Danger",IF($K1202&gt;=$M1202,"Alert","OK"))),"Not set")))</f>
        <v/>
      </c>
      <c r="R1202" s="22" t="str">
        <f aca="false">IF(OR($Q1202="",$Q1202="Not set"),"",MATCH($Q1202,Lists!$F$2:$F$4,0)-1)</f>
        <v/>
      </c>
      <c r="S1202" s="6"/>
      <c r="T1202" s="6"/>
      <c r="U1202" s="22" t="str">
        <f aca="false">IF(OR($Q1202="",$Q1202="OK",$Q1202="Not set",NOT(ISNUMBER($G1202))),"",ROUND($G1202*IF($Q1202="Danger",Lists!$M$15,Lists!$M$16),0))</f>
        <v/>
      </c>
      <c r="V1202" s="22" t="str">
        <f aca="false">IF($U1202="","",IF(OR($Q1202="Danger",$U1202&gt;=Lists!$M$10),"P1",IF($U1202&gt;=Lists!$M$11,"P2","P3")))</f>
        <v/>
      </c>
      <c r="W1202" s="24" t="str">
        <f aca="false">IF(OR($V1202="",$B1202=""),"",$B1202+INDEX(Lists!$N$10:$N$12,MATCH($V1202,Lists!$L$10:$L$12,0)))</f>
        <v/>
      </c>
      <c r="X1202" s="19"/>
      <c r="Y1202" s="19"/>
      <c r="Z1202" s="19"/>
      <c r="AA1202" s="21"/>
      <c r="AB1202" s="19"/>
      <c r="AC1202" s="22" t="str">
        <f aca="true">IF(OR($U1202="",$B1202=""),"",IF($AA1202&lt;&gt;"",$AA1202-$B1202,TODAY()-$B1202))</f>
        <v/>
      </c>
      <c r="AD1202" s="22" t="str">
        <f aca="true">IF($W1202="","",IF($Y1202="Closed",IF($AA1202="","Closed",IF($AA1202&lt;=$W1202,"Closed on time","Closed late")),IF(TODAY()&gt;$W1202,"Overdue","Within time")))</f>
        <v/>
      </c>
      <c r="AE1202" s="6"/>
      <c r="AF1202" s="19"/>
      <c r="AG1202" s="19"/>
      <c r="AH1202" s="19"/>
      <c r="AI1202" s="19"/>
      <c r="AJ1202" s="19"/>
    </row>
    <row r="1203" customFormat="false" ht="15" hidden="false" customHeight="false" outlineLevel="0" collapsed="false">
      <c r="A1203" s="22" t="str">
        <f aca="false">IF($C1203="","","R"&amp;TEXT(ROW()-4,"00000"))</f>
        <v/>
      </c>
      <c r="B1203" s="21"/>
      <c r="C1203" s="19"/>
      <c r="D1203" s="22" t="str">
        <f aca="false">IF($C1203="","",IFERROR(INDEX(Asset_Register!$C$5:$C$1000,MATCH($C1203,Asset_Register!$A$5:$A$1000,0)),"Not in register"))</f>
        <v/>
      </c>
      <c r="E1203" s="22" t="str">
        <f aca="false">IF($C1203="","",IFERROR(INDEX(Asset_Register!$D$5:$D$1000,MATCH($C1203,Asset_Register!$A$5:$A$1000,0)),"Not in register"))</f>
        <v/>
      </c>
      <c r="F1203" s="22" t="str">
        <f aca="false">IF($C1203="","",IFERROR(INDEX(Asset_Register!$R$5:$R$1000,MATCH($C1203,Asset_Register!$A$5:$A$1000,0)),"Not in register"))</f>
        <v/>
      </c>
      <c r="G1203" s="22" t="str">
        <f aca="false">IF($C1203="","",IFERROR(INDEX(Asset_Register!$Q$5:$Q$1000,MATCH($C1203,Asset_Register!$A$5:$A$1000,0)),"Not in register"))</f>
        <v/>
      </c>
      <c r="H1203" s="19"/>
      <c r="I1203" s="19"/>
      <c r="J1203" s="6"/>
      <c r="K1203" s="19"/>
      <c r="L1203" s="19"/>
      <c r="M1203" s="19"/>
      <c r="N1203" s="19"/>
      <c r="O1203" s="19"/>
      <c r="P1203" s="19"/>
      <c r="Q1203" s="22" t="str">
        <f aca="false">IF($C1203="","",IF($P1203&lt;&gt;"",$P1203,IF(AND(ISNUMBER($K1203),ISNUMBER($M1203),ISNUMBER($N1203)),IF($O1203="Lower is worse",IF($K1203&lt;=$N1203,"Danger",IF($K1203&lt;=$M1203,"Alert","OK")),IF($K1203&gt;=$N1203,"Danger",IF($K1203&gt;=$M1203,"Alert","OK"))),"Not set")))</f>
        <v/>
      </c>
      <c r="R1203" s="22" t="str">
        <f aca="false">IF(OR($Q1203="",$Q1203="Not set"),"",MATCH($Q1203,Lists!$F$2:$F$4,0)-1)</f>
        <v/>
      </c>
      <c r="S1203" s="6"/>
      <c r="T1203" s="6"/>
      <c r="U1203" s="22" t="str">
        <f aca="false">IF(OR($Q1203="",$Q1203="OK",$Q1203="Not set",NOT(ISNUMBER($G1203))),"",ROUND($G1203*IF($Q1203="Danger",Lists!$M$15,Lists!$M$16),0))</f>
        <v/>
      </c>
      <c r="V1203" s="22" t="str">
        <f aca="false">IF($U1203="","",IF(OR($Q1203="Danger",$U1203&gt;=Lists!$M$10),"P1",IF($U1203&gt;=Lists!$M$11,"P2","P3")))</f>
        <v/>
      </c>
      <c r="W1203" s="24" t="str">
        <f aca="false">IF(OR($V1203="",$B1203=""),"",$B1203+INDEX(Lists!$N$10:$N$12,MATCH($V1203,Lists!$L$10:$L$12,0)))</f>
        <v/>
      </c>
      <c r="X1203" s="19"/>
      <c r="Y1203" s="19"/>
      <c r="Z1203" s="19"/>
      <c r="AA1203" s="21"/>
      <c r="AB1203" s="19"/>
      <c r="AC1203" s="22" t="str">
        <f aca="true">IF(OR($U1203="",$B1203=""),"",IF($AA1203&lt;&gt;"",$AA1203-$B1203,TODAY()-$B1203))</f>
        <v/>
      </c>
      <c r="AD1203" s="22" t="str">
        <f aca="true">IF($W1203="","",IF($Y1203="Closed",IF($AA1203="","Closed",IF($AA1203&lt;=$W1203,"Closed on time","Closed late")),IF(TODAY()&gt;$W1203,"Overdue","Within time")))</f>
        <v/>
      </c>
      <c r="AE1203" s="6"/>
      <c r="AF1203" s="19"/>
      <c r="AG1203" s="19"/>
      <c r="AH1203" s="19"/>
      <c r="AI1203" s="19"/>
      <c r="AJ1203" s="19"/>
    </row>
    <row r="1204" customFormat="false" ht="15" hidden="false" customHeight="false" outlineLevel="0" collapsed="false">
      <c r="A1204" s="22" t="str">
        <f aca="false">IF($C1204="","","R"&amp;TEXT(ROW()-4,"00000"))</f>
        <v/>
      </c>
      <c r="B1204" s="21"/>
      <c r="C1204" s="19"/>
      <c r="D1204" s="22" t="str">
        <f aca="false">IF($C1204="","",IFERROR(INDEX(Asset_Register!$C$5:$C$1000,MATCH($C1204,Asset_Register!$A$5:$A$1000,0)),"Not in register"))</f>
        <v/>
      </c>
      <c r="E1204" s="22" t="str">
        <f aca="false">IF($C1204="","",IFERROR(INDEX(Asset_Register!$D$5:$D$1000,MATCH($C1204,Asset_Register!$A$5:$A$1000,0)),"Not in register"))</f>
        <v/>
      </c>
      <c r="F1204" s="22" t="str">
        <f aca="false">IF($C1204="","",IFERROR(INDEX(Asset_Register!$R$5:$R$1000,MATCH($C1204,Asset_Register!$A$5:$A$1000,0)),"Not in register"))</f>
        <v/>
      </c>
      <c r="G1204" s="22" t="str">
        <f aca="false">IF($C1204="","",IFERROR(INDEX(Asset_Register!$Q$5:$Q$1000,MATCH($C1204,Asset_Register!$A$5:$A$1000,0)),"Not in register"))</f>
        <v/>
      </c>
      <c r="H1204" s="19"/>
      <c r="I1204" s="19"/>
      <c r="J1204" s="6"/>
      <c r="K1204" s="19"/>
      <c r="L1204" s="19"/>
      <c r="M1204" s="19"/>
      <c r="N1204" s="19"/>
      <c r="O1204" s="19"/>
      <c r="P1204" s="19"/>
      <c r="Q1204" s="22" t="str">
        <f aca="false">IF($C1204="","",IF($P1204&lt;&gt;"",$P1204,IF(AND(ISNUMBER($K1204),ISNUMBER($M1204),ISNUMBER($N1204)),IF($O1204="Lower is worse",IF($K1204&lt;=$N1204,"Danger",IF($K1204&lt;=$M1204,"Alert","OK")),IF($K1204&gt;=$N1204,"Danger",IF($K1204&gt;=$M1204,"Alert","OK"))),"Not set")))</f>
        <v/>
      </c>
      <c r="R1204" s="22" t="str">
        <f aca="false">IF(OR($Q1204="",$Q1204="Not set"),"",MATCH($Q1204,Lists!$F$2:$F$4,0)-1)</f>
        <v/>
      </c>
      <c r="S1204" s="6"/>
      <c r="T1204" s="6"/>
      <c r="U1204" s="22" t="str">
        <f aca="false">IF(OR($Q1204="",$Q1204="OK",$Q1204="Not set",NOT(ISNUMBER($G1204))),"",ROUND($G1204*IF($Q1204="Danger",Lists!$M$15,Lists!$M$16),0))</f>
        <v/>
      </c>
      <c r="V1204" s="22" t="str">
        <f aca="false">IF($U1204="","",IF(OR($Q1204="Danger",$U1204&gt;=Lists!$M$10),"P1",IF($U1204&gt;=Lists!$M$11,"P2","P3")))</f>
        <v/>
      </c>
      <c r="W1204" s="24" t="str">
        <f aca="false">IF(OR($V1204="",$B1204=""),"",$B1204+INDEX(Lists!$N$10:$N$12,MATCH($V1204,Lists!$L$10:$L$12,0)))</f>
        <v/>
      </c>
      <c r="X1204" s="19"/>
      <c r="Y1204" s="19"/>
      <c r="Z1204" s="19"/>
      <c r="AA1204" s="21"/>
      <c r="AB1204" s="19"/>
      <c r="AC1204" s="22" t="str">
        <f aca="true">IF(OR($U1204="",$B1204=""),"",IF($AA1204&lt;&gt;"",$AA1204-$B1204,TODAY()-$B1204))</f>
        <v/>
      </c>
      <c r="AD1204" s="22" t="str">
        <f aca="true">IF($W1204="","",IF($Y1204="Closed",IF($AA1204="","Closed",IF($AA1204&lt;=$W1204,"Closed on time","Closed late")),IF(TODAY()&gt;$W1204,"Overdue","Within time")))</f>
        <v/>
      </c>
      <c r="AE1204" s="6"/>
      <c r="AF1204" s="19"/>
      <c r="AG1204" s="19"/>
      <c r="AH1204" s="19"/>
      <c r="AI1204" s="19"/>
      <c r="AJ1204" s="19"/>
    </row>
    <row r="1205" customFormat="false" ht="15" hidden="false" customHeight="false" outlineLevel="0" collapsed="false">
      <c r="A1205" s="22" t="str">
        <f aca="false">IF($C1205="","","R"&amp;TEXT(ROW()-4,"00000"))</f>
        <v/>
      </c>
      <c r="B1205" s="21"/>
      <c r="C1205" s="19"/>
      <c r="D1205" s="22" t="str">
        <f aca="false">IF($C1205="","",IFERROR(INDEX(Asset_Register!$C$5:$C$1000,MATCH($C1205,Asset_Register!$A$5:$A$1000,0)),"Not in register"))</f>
        <v/>
      </c>
      <c r="E1205" s="22" t="str">
        <f aca="false">IF($C1205="","",IFERROR(INDEX(Asset_Register!$D$5:$D$1000,MATCH($C1205,Asset_Register!$A$5:$A$1000,0)),"Not in register"))</f>
        <v/>
      </c>
      <c r="F1205" s="22" t="str">
        <f aca="false">IF($C1205="","",IFERROR(INDEX(Asset_Register!$R$5:$R$1000,MATCH($C1205,Asset_Register!$A$5:$A$1000,0)),"Not in register"))</f>
        <v/>
      </c>
      <c r="G1205" s="22" t="str">
        <f aca="false">IF($C1205="","",IFERROR(INDEX(Asset_Register!$Q$5:$Q$1000,MATCH($C1205,Asset_Register!$A$5:$A$1000,0)),"Not in register"))</f>
        <v/>
      </c>
      <c r="H1205" s="19"/>
      <c r="I1205" s="19"/>
      <c r="J1205" s="6"/>
      <c r="K1205" s="19"/>
      <c r="L1205" s="19"/>
      <c r="M1205" s="19"/>
      <c r="N1205" s="19"/>
      <c r="O1205" s="19"/>
      <c r="P1205" s="19"/>
      <c r="Q1205" s="22" t="str">
        <f aca="false">IF($C1205="","",IF($P1205&lt;&gt;"",$P1205,IF(AND(ISNUMBER($K1205),ISNUMBER($M1205),ISNUMBER($N1205)),IF($O1205="Lower is worse",IF($K1205&lt;=$N1205,"Danger",IF($K1205&lt;=$M1205,"Alert","OK")),IF($K1205&gt;=$N1205,"Danger",IF($K1205&gt;=$M1205,"Alert","OK"))),"Not set")))</f>
        <v/>
      </c>
      <c r="R1205" s="22" t="str">
        <f aca="false">IF(OR($Q1205="",$Q1205="Not set"),"",MATCH($Q1205,Lists!$F$2:$F$4,0)-1)</f>
        <v/>
      </c>
      <c r="S1205" s="6"/>
      <c r="T1205" s="6"/>
      <c r="U1205" s="22" t="str">
        <f aca="false">IF(OR($Q1205="",$Q1205="OK",$Q1205="Not set",NOT(ISNUMBER($G1205))),"",ROUND($G1205*IF($Q1205="Danger",Lists!$M$15,Lists!$M$16),0))</f>
        <v/>
      </c>
      <c r="V1205" s="22" t="str">
        <f aca="false">IF($U1205="","",IF(OR($Q1205="Danger",$U1205&gt;=Lists!$M$10),"P1",IF($U1205&gt;=Lists!$M$11,"P2","P3")))</f>
        <v/>
      </c>
      <c r="W1205" s="24" t="str">
        <f aca="false">IF(OR($V1205="",$B1205=""),"",$B1205+INDEX(Lists!$N$10:$N$12,MATCH($V1205,Lists!$L$10:$L$12,0)))</f>
        <v/>
      </c>
      <c r="X1205" s="19"/>
      <c r="Y1205" s="19"/>
      <c r="Z1205" s="19"/>
      <c r="AA1205" s="21"/>
      <c r="AB1205" s="19"/>
      <c r="AC1205" s="22" t="str">
        <f aca="true">IF(OR($U1205="",$B1205=""),"",IF($AA1205&lt;&gt;"",$AA1205-$B1205,TODAY()-$B1205))</f>
        <v/>
      </c>
      <c r="AD1205" s="22" t="str">
        <f aca="true">IF($W1205="","",IF($Y1205="Closed",IF($AA1205="","Closed",IF($AA1205&lt;=$W1205,"Closed on time","Closed late")),IF(TODAY()&gt;$W1205,"Overdue","Within time")))</f>
        <v/>
      </c>
      <c r="AE1205" s="6"/>
      <c r="AF1205" s="19"/>
      <c r="AG1205" s="19"/>
      <c r="AH1205" s="19"/>
      <c r="AI1205" s="19"/>
      <c r="AJ1205" s="19"/>
    </row>
    <row r="1206" customFormat="false" ht="15" hidden="false" customHeight="false" outlineLevel="0" collapsed="false">
      <c r="A1206" s="22" t="str">
        <f aca="false">IF($C1206="","","R"&amp;TEXT(ROW()-4,"00000"))</f>
        <v/>
      </c>
      <c r="B1206" s="21"/>
      <c r="C1206" s="19"/>
      <c r="D1206" s="22" t="str">
        <f aca="false">IF($C1206="","",IFERROR(INDEX(Asset_Register!$C$5:$C$1000,MATCH($C1206,Asset_Register!$A$5:$A$1000,0)),"Not in register"))</f>
        <v/>
      </c>
      <c r="E1206" s="22" t="str">
        <f aca="false">IF($C1206="","",IFERROR(INDEX(Asset_Register!$D$5:$D$1000,MATCH($C1206,Asset_Register!$A$5:$A$1000,0)),"Not in register"))</f>
        <v/>
      </c>
      <c r="F1206" s="22" t="str">
        <f aca="false">IF($C1206="","",IFERROR(INDEX(Asset_Register!$R$5:$R$1000,MATCH($C1206,Asset_Register!$A$5:$A$1000,0)),"Not in register"))</f>
        <v/>
      </c>
      <c r="G1206" s="22" t="str">
        <f aca="false">IF($C1206="","",IFERROR(INDEX(Asset_Register!$Q$5:$Q$1000,MATCH($C1206,Asset_Register!$A$5:$A$1000,0)),"Not in register"))</f>
        <v/>
      </c>
      <c r="H1206" s="19"/>
      <c r="I1206" s="19"/>
      <c r="J1206" s="6"/>
      <c r="K1206" s="19"/>
      <c r="L1206" s="19"/>
      <c r="M1206" s="19"/>
      <c r="N1206" s="19"/>
      <c r="O1206" s="19"/>
      <c r="P1206" s="19"/>
      <c r="Q1206" s="22" t="str">
        <f aca="false">IF($C1206="","",IF($P1206&lt;&gt;"",$P1206,IF(AND(ISNUMBER($K1206),ISNUMBER($M1206),ISNUMBER($N1206)),IF($O1206="Lower is worse",IF($K1206&lt;=$N1206,"Danger",IF($K1206&lt;=$M1206,"Alert","OK")),IF($K1206&gt;=$N1206,"Danger",IF($K1206&gt;=$M1206,"Alert","OK"))),"Not set")))</f>
        <v/>
      </c>
      <c r="R1206" s="22" t="str">
        <f aca="false">IF(OR($Q1206="",$Q1206="Not set"),"",MATCH($Q1206,Lists!$F$2:$F$4,0)-1)</f>
        <v/>
      </c>
      <c r="S1206" s="6"/>
      <c r="T1206" s="6"/>
      <c r="U1206" s="22" t="str">
        <f aca="false">IF(OR($Q1206="",$Q1206="OK",$Q1206="Not set",NOT(ISNUMBER($G1206))),"",ROUND($G1206*IF($Q1206="Danger",Lists!$M$15,Lists!$M$16),0))</f>
        <v/>
      </c>
      <c r="V1206" s="22" t="str">
        <f aca="false">IF($U1206="","",IF(OR($Q1206="Danger",$U1206&gt;=Lists!$M$10),"P1",IF($U1206&gt;=Lists!$M$11,"P2","P3")))</f>
        <v/>
      </c>
      <c r="W1206" s="24" t="str">
        <f aca="false">IF(OR($V1206="",$B1206=""),"",$B1206+INDEX(Lists!$N$10:$N$12,MATCH($V1206,Lists!$L$10:$L$12,0)))</f>
        <v/>
      </c>
      <c r="X1206" s="19"/>
      <c r="Y1206" s="19"/>
      <c r="Z1206" s="19"/>
      <c r="AA1206" s="21"/>
      <c r="AB1206" s="19"/>
      <c r="AC1206" s="22" t="str">
        <f aca="true">IF(OR($U1206="",$B1206=""),"",IF($AA1206&lt;&gt;"",$AA1206-$B1206,TODAY()-$B1206))</f>
        <v/>
      </c>
      <c r="AD1206" s="22" t="str">
        <f aca="true">IF($W1206="","",IF($Y1206="Closed",IF($AA1206="","Closed",IF($AA1206&lt;=$W1206,"Closed on time","Closed late")),IF(TODAY()&gt;$W1206,"Overdue","Within time")))</f>
        <v/>
      </c>
      <c r="AE1206" s="6"/>
      <c r="AF1206" s="19"/>
      <c r="AG1206" s="19"/>
      <c r="AH1206" s="19"/>
      <c r="AI1206" s="19"/>
      <c r="AJ1206" s="19"/>
    </row>
    <row r="1207" customFormat="false" ht="15" hidden="false" customHeight="false" outlineLevel="0" collapsed="false">
      <c r="A1207" s="22" t="str">
        <f aca="false">IF($C1207="","","R"&amp;TEXT(ROW()-4,"00000"))</f>
        <v/>
      </c>
      <c r="B1207" s="21"/>
      <c r="C1207" s="19"/>
      <c r="D1207" s="22" t="str">
        <f aca="false">IF($C1207="","",IFERROR(INDEX(Asset_Register!$C$5:$C$1000,MATCH($C1207,Asset_Register!$A$5:$A$1000,0)),"Not in register"))</f>
        <v/>
      </c>
      <c r="E1207" s="22" t="str">
        <f aca="false">IF($C1207="","",IFERROR(INDEX(Asset_Register!$D$5:$D$1000,MATCH($C1207,Asset_Register!$A$5:$A$1000,0)),"Not in register"))</f>
        <v/>
      </c>
      <c r="F1207" s="22" t="str">
        <f aca="false">IF($C1207="","",IFERROR(INDEX(Asset_Register!$R$5:$R$1000,MATCH($C1207,Asset_Register!$A$5:$A$1000,0)),"Not in register"))</f>
        <v/>
      </c>
      <c r="G1207" s="22" t="str">
        <f aca="false">IF($C1207="","",IFERROR(INDEX(Asset_Register!$Q$5:$Q$1000,MATCH($C1207,Asset_Register!$A$5:$A$1000,0)),"Not in register"))</f>
        <v/>
      </c>
      <c r="H1207" s="19"/>
      <c r="I1207" s="19"/>
      <c r="J1207" s="6"/>
      <c r="K1207" s="19"/>
      <c r="L1207" s="19"/>
      <c r="M1207" s="19"/>
      <c r="N1207" s="19"/>
      <c r="O1207" s="19"/>
      <c r="P1207" s="19"/>
      <c r="Q1207" s="22" t="str">
        <f aca="false">IF($C1207="","",IF($P1207&lt;&gt;"",$P1207,IF(AND(ISNUMBER($K1207),ISNUMBER($M1207),ISNUMBER($N1207)),IF($O1207="Lower is worse",IF($K1207&lt;=$N1207,"Danger",IF($K1207&lt;=$M1207,"Alert","OK")),IF($K1207&gt;=$N1207,"Danger",IF($K1207&gt;=$M1207,"Alert","OK"))),"Not set")))</f>
        <v/>
      </c>
      <c r="R1207" s="22" t="str">
        <f aca="false">IF(OR($Q1207="",$Q1207="Not set"),"",MATCH($Q1207,Lists!$F$2:$F$4,0)-1)</f>
        <v/>
      </c>
      <c r="S1207" s="6"/>
      <c r="T1207" s="6"/>
      <c r="U1207" s="22" t="str">
        <f aca="false">IF(OR($Q1207="",$Q1207="OK",$Q1207="Not set",NOT(ISNUMBER($G1207))),"",ROUND($G1207*IF($Q1207="Danger",Lists!$M$15,Lists!$M$16),0))</f>
        <v/>
      </c>
      <c r="V1207" s="22" t="str">
        <f aca="false">IF($U1207="","",IF(OR($Q1207="Danger",$U1207&gt;=Lists!$M$10),"P1",IF($U1207&gt;=Lists!$M$11,"P2","P3")))</f>
        <v/>
      </c>
      <c r="W1207" s="24" t="str">
        <f aca="false">IF(OR($V1207="",$B1207=""),"",$B1207+INDEX(Lists!$N$10:$N$12,MATCH($V1207,Lists!$L$10:$L$12,0)))</f>
        <v/>
      </c>
      <c r="X1207" s="19"/>
      <c r="Y1207" s="19"/>
      <c r="Z1207" s="19"/>
      <c r="AA1207" s="21"/>
      <c r="AB1207" s="19"/>
      <c r="AC1207" s="22" t="str">
        <f aca="true">IF(OR($U1207="",$B1207=""),"",IF($AA1207&lt;&gt;"",$AA1207-$B1207,TODAY()-$B1207))</f>
        <v/>
      </c>
      <c r="AD1207" s="22" t="str">
        <f aca="true">IF($W1207="","",IF($Y1207="Closed",IF($AA1207="","Closed",IF($AA1207&lt;=$W1207,"Closed on time","Closed late")),IF(TODAY()&gt;$W1207,"Overdue","Within time")))</f>
        <v/>
      </c>
      <c r="AE1207" s="6"/>
      <c r="AF1207" s="19"/>
      <c r="AG1207" s="19"/>
      <c r="AH1207" s="19"/>
      <c r="AI1207" s="19"/>
      <c r="AJ1207" s="19"/>
    </row>
    <row r="1208" customFormat="false" ht="15" hidden="false" customHeight="false" outlineLevel="0" collapsed="false">
      <c r="A1208" s="22" t="str">
        <f aca="false">IF($C1208="","","R"&amp;TEXT(ROW()-4,"00000"))</f>
        <v/>
      </c>
      <c r="B1208" s="21"/>
      <c r="C1208" s="19"/>
      <c r="D1208" s="22" t="str">
        <f aca="false">IF($C1208="","",IFERROR(INDEX(Asset_Register!$C$5:$C$1000,MATCH($C1208,Asset_Register!$A$5:$A$1000,0)),"Not in register"))</f>
        <v/>
      </c>
      <c r="E1208" s="22" t="str">
        <f aca="false">IF($C1208="","",IFERROR(INDEX(Asset_Register!$D$5:$D$1000,MATCH($C1208,Asset_Register!$A$5:$A$1000,0)),"Not in register"))</f>
        <v/>
      </c>
      <c r="F1208" s="22" t="str">
        <f aca="false">IF($C1208="","",IFERROR(INDEX(Asset_Register!$R$5:$R$1000,MATCH($C1208,Asset_Register!$A$5:$A$1000,0)),"Not in register"))</f>
        <v/>
      </c>
      <c r="G1208" s="22" t="str">
        <f aca="false">IF($C1208="","",IFERROR(INDEX(Asset_Register!$Q$5:$Q$1000,MATCH($C1208,Asset_Register!$A$5:$A$1000,0)),"Not in register"))</f>
        <v/>
      </c>
      <c r="H1208" s="19"/>
      <c r="I1208" s="19"/>
      <c r="J1208" s="6"/>
      <c r="K1208" s="19"/>
      <c r="L1208" s="19"/>
      <c r="M1208" s="19"/>
      <c r="N1208" s="19"/>
      <c r="O1208" s="19"/>
      <c r="P1208" s="19"/>
      <c r="Q1208" s="22" t="str">
        <f aca="false">IF($C1208="","",IF($P1208&lt;&gt;"",$P1208,IF(AND(ISNUMBER($K1208),ISNUMBER($M1208),ISNUMBER($N1208)),IF($O1208="Lower is worse",IF($K1208&lt;=$N1208,"Danger",IF($K1208&lt;=$M1208,"Alert","OK")),IF($K1208&gt;=$N1208,"Danger",IF($K1208&gt;=$M1208,"Alert","OK"))),"Not set")))</f>
        <v/>
      </c>
      <c r="R1208" s="22" t="str">
        <f aca="false">IF(OR($Q1208="",$Q1208="Not set"),"",MATCH($Q1208,Lists!$F$2:$F$4,0)-1)</f>
        <v/>
      </c>
      <c r="S1208" s="6"/>
      <c r="T1208" s="6"/>
      <c r="U1208" s="22" t="str">
        <f aca="false">IF(OR($Q1208="",$Q1208="OK",$Q1208="Not set",NOT(ISNUMBER($G1208))),"",ROUND($G1208*IF($Q1208="Danger",Lists!$M$15,Lists!$M$16),0))</f>
        <v/>
      </c>
      <c r="V1208" s="22" t="str">
        <f aca="false">IF($U1208="","",IF(OR($Q1208="Danger",$U1208&gt;=Lists!$M$10),"P1",IF($U1208&gt;=Lists!$M$11,"P2","P3")))</f>
        <v/>
      </c>
      <c r="W1208" s="24" t="str">
        <f aca="false">IF(OR($V1208="",$B1208=""),"",$B1208+INDEX(Lists!$N$10:$N$12,MATCH($V1208,Lists!$L$10:$L$12,0)))</f>
        <v/>
      </c>
      <c r="X1208" s="19"/>
      <c r="Y1208" s="19"/>
      <c r="Z1208" s="19"/>
      <c r="AA1208" s="21"/>
      <c r="AB1208" s="19"/>
      <c r="AC1208" s="22" t="str">
        <f aca="true">IF(OR($U1208="",$B1208=""),"",IF($AA1208&lt;&gt;"",$AA1208-$B1208,TODAY()-$B1208))</f>
        <v/>
      </c>
      <c r="AD1208" s="22" t="str">
        <f aca="true">IF($W1208="","",IF($Y1208="Closed",IF($AA1208="","Closed",IF($AA1208&lt;=$W1208,"Closed on time","Closed late")),IF(TODAY()&gt;$W1208,"Overdue","Within time")))</f>
        <v/>
      </c>
      <c r="AE1208" s="6"/>
      <c r="AF1208" s="19"/>
      <c r="AG1208" s="19"/>
      <c r="AH1208" s="19"/>
      <c r="AI1208" s="19"/>
      <c r="AJ1208" s="19"/>
    </row>
    <row r="1209" customFormat="false" ht="15" hidden="false" customHeight="false" outlineLevel="0" collapsed="false">
      <c r="A1209" s="22" t="str">
        <f aca="false">IF($C1209="","","R"&amp;TEXT(ROW()-4,"00000"))</f>
        <v/>
      </c>
      <c r="B1209" s="21"/>
      <c r="C1209" s="19"/>
      <c r="D1209" s="22" t="str">
        <f aca="false">IF($C1209="","",IFERROR(INDEX(Asset_Register!$C$5:$C$1000,MATCH($C1209,Asset_Register!$A$5:$A$1000,0)),"Not in register"))</f>
        <v/>
      </c>
      <c r="E1209" s="22" t="str">
        <f aca="false">IF($C1209="","",IFERROR(INDEX(Asset_Register!$D$5:$D$1000,MATCH($C1209,Asset_Register!$A$5:$A$1000,0)),"Not in register"))</f>
        <v/>
      </c>
      <c r="F1209" s="22" t="str">
        <f aca="false">IF($C1209="","",IFERROR(INDEX(Asset_Register!$R$5:$R$1000,MATCH($C1209,Asset_Register!$A$5:$A$1000,0)),"Not in register"))</f>
        <v/>
      </c>
      <c r="G1209" s="22" t="str">
        <f aca="false">IF($C1209="","",IFERROR(INDEX(Asset_Register!$Q$5:$Q$1000,MATCH($C1209,Asset_Register!$A$5:$A$1000,0)),"Not in register"))</f>
        <v/>
      </c>
      <c r="H1209" s="19"/>
      <c r="I1209" s="19"/>
      <c r="J1209" s="6"/>
      <c r="K1209" s="19"/>
      <c r="L1209" s="19"/>
      <c r="M1209" s="19"/>
      <c r="N1209" s="19"/>
      <c r="O1209" s="19"/>
      <c r="P1209" s="19"/>
      <c r="Q1209" s="22" t="str">
        <f aca="false">IF($C1209="","",IF($P1209&lt;&gt;"",$P1209,IF(AND(ISNUMBER($K1209),ISNUMBER($M1209),ISNUMBER($N1209)),IF($O1209="Lower is worse",IF($K1209&lt;=$N1209,"Danger",IF($K1209&lt;=$M1209,"Alert","OK")),IF($K1209&gt;=$N1209,"Danger",IF($K1209&gt;=$M1209,"Alert","OK"))),"Not set")))</f>
        <v/>
      </c>
      <c r="R1209" s="22" t="str">
        <f aca="false">IF(OR($Q1209="",$Q1209="Not set"),"",MATCH($Q1209,Lists!$F$2:$F$4,0)-1)</f>
        <v/>
      </c>
      <c r="S1209" s="6"/>
      <c r="T1209" s="6"/>
      <c r="U1209" s="22" t="str">
        <f aca="false">IF(OR($Q1209="",$Q1209="OK",$Q1209="Not set",NOT(ISNUMBER($G1209))),"",ROUND($G1209*IF($Q1209="Danger",Lists!$M$15,Lists!$M$16),0))</f>
        <v/>
      </c>
      <c r="V1209" s="22" t="str">
        <f aca="false">IF($U1209="","",IF(OR($Q1209="Danger",$U1209&gt;=Lists!$M$10),"P1",IF($U1209&gt;=Lists!$M$11,"P2","P3")))</f>
        <v/>
      </c>
      <c r="W1209" s="24" t="str">
        <f aca="false">IF(OR($V1209="",$B1209=""),"",$B1209+INDEX(Lists!$N$10:$N$12,MATCH($V1209,Lists!$L$10:$L$12,0)))</f>
        <v/>
      </c>
      <c r="X1209" s="19"/>
      <c r="Y1209" s="19"/>
      <c r="Z1209" s="19"/>
      <c r="AA1209" s="21"/>
      <c r="AB1209" s="19"/>
      <c r="AC1209" s="22" t="str">
        <f aca="true">IF(OR($U1209="",$B1209=""),"",IF($AA1209&lt;&gt;"",$AA1209-$B1209,TODAY()-$B1209))</f>
        <v/>
      </c>
      <c r="AD1209" s="22" t="str">
        <f aca="true">IF($W1209="","",IF($Y1209="Closed",IF($AA1209="","Closed",IF($AA1209&lt;=$W1209,"Closed on time","Closed late")),IF(TODAY()&gt;$W1209,"Overdue","Within time")))</f>
        <v/>
      </c>
      <c r="AE1209" s="6"/>
      <c r="AF1209" s="19"/>
      <c r="AG1209" s="19"/>
      <c r="AH1209" s="19"/>
      <c r="AI1209" s="19"/>
      <c r="AJ1209" s="19"/>
    </row>
    <row r="1210" customFormat="false" ht="15" hidden="false" customHeight="false" outlineLevel="0" collapsed="false">
      <c r="A1210" s="22" t="str">
        <f aca="false">IF($C1210="","","R"&amp;TEXT(ROW()-4,"00000"))</f>
        <v/>
      </c>
      <c r="B1210" s="21"/>
      <c r="C1210" s="19"/>
      <c r="D1210" s="22" t="str">
        <f aca="false">IF($C1210="","",IFERROR(INDEX(Asset_Register!$C$5:$C$1000,MATCH($C1210,Asset_Register!$A$5:$A$1000,0)),"Not in register"))</f>
        <v/>
      </c>
      <c r="E1210" s="22" t="str">
        <f aca="false">IF($C1210="","",IFERROR(INDEX(Asset_Register!$D$5:$D$1000,MATCH($C1210,Asset_Register!$A$5:$A$1000,0)),"Not in register"))</f>
        <v/>
      </c>
      <c r="F1210" s="22" t="str">
        <f aca="false">IF($C1210="","",IFERROR(INDEX(Asset_Register!$R$5:$R$1000,MATCH($C1210,Asset_Register!$A$5:$A$1000,0)),"Not in register"))</f>
        <v/>
      </c>
      <c r="G1210" s="22" t="str">
        <f aca="false">IF($C1210="","",IFERROR(INDEX(Asset_Register!$Q$5:$Q$1000,MATCH($C1210,Asset_Register!$A$5:$A$1000,0)),"Not in register"))</f>
        <v/>
      </c>
      <c r="H1210" s="19"/>
      <c r="I1210" s="19"/>
      <c r="J1210" s="6"/>
      <c r="K1210" s="19"/>
      <c r="L1210" s="19"/>
      <c r="M1210" s="19"/>
      <c r="N1210" s="19"/>
      <c r="O1210" s="19"/>
      <c r="P1210" s="19"/>
      <c r="Q1210" s="22" t="str">
        <f aca="false">IF($C1210="","",IF($P1210&lt;&gt;"",$P1210,IF(AND(ISNUMBER($K1210),ISNUMBER($M1210),ISNUMBER($N1210)),IF($O1210="Lower is worse",IF($K1210&lt;=$N1210,"Danger",IF($K1210&lt;=$M1210,"Alert","OK")),IF($K1210&gt;=$N1210,"Danger",IF($K1210&gt;=$M1210,"Alert","OK"))),"Not set")))</f>
        <v/>
      </c>
      <c r="R1210" s="22" t="str">
        <f aca="false">IF(OR($Q1210="",$Q1210="Not set"),"",MATCH($Q1210,Lists!$F$2:$F$4,0)-1)</f>
        <v/>
      </c>
      <c r="S1210" s="6"/>
      <c r="T1210" s="6"/>
      <c r="U1210" s="22" t="str">
        <f aca="false">IF(OR($Q1210="",$Q1210="OK",$Q1210="Not set",NOT(ISNUMBER($G1210))),"",ROUND($G1210*IF($Q1210="Danger",Lists!$M$15,Lists!$M$16),0))</f>
        <v/>
      </c>
      <c r="V1210" s="22" t="str">
        <f aca="false">IF($U1210="","",IF(OR($Q1210="Danger",$U1210&gt;=Lists!$M$10),"P1",IF($U1210&gt;=Lists!$M$11,"P2","P3")))</f>
        <v/>
      </c>
      <c r="W1210" s="24" t="str">
        <f aca="false">IF(OR($V1210="",$B1210=""),"",$B1210+INDEX(Lists!$N$10:$N$12,MATCH($V1210,Lists!$L$10:$L$12,0)))</f>
        <v/>
      </c>
      <c r="X1210" s="19"/>
      <c r="Y1210" s="19"/>
      <c r="Z1210" s="19"/>
      <c r="AA1210" s="21"/>
      <c r="AB1210" s="19"/>
      <c r="AC1210" s="22" t="str">
        <f aca="true">IF(OR($U1210="",$B1210=""),"",IF($AA1210&lt;&gt;"",$AA1210-$B1210,TODAY()-$B1210))</f>
        <v/>
      </c>
      <c r="AD1210" s="22" t="str">
        <f aca="true">IF($W1210="","",IF($Y1210="Closed",IF($AA1210="","Closed",IF($AA1210&lt;=$W1210,"Closed on time","Closed late")),IF(TODAY()&gt;$W1210,"Overdue","Within time")))</f>
        <v/>
      </c>
      <c r="AE1210" s="6"/>
      <c r="AF1210" s="19"/>
      <c r="AG1210" s="19"/>
      <c r="AH1210" s="19"/>
      <c r="AI1210" s="19"/>
      <c r="AJ1210" s="19"/>
    </row>
    <row r="1211" customFormat="false" ht="15" hidden="false" customHeight="false" outlineLevel="0" collapsed="false">
      <c r="A1211" s="22" t="str">
        <f aca="false">IF($C1211="","","R"&amp;TEXT(ROW()-4,"00000"))</f>
        <v/>
      </c>
      <c r="B1211" s="21"/>
      <c r="C1211" s="19"/>
      <c r="D1211" s="22" t="str">
        <f aca="false">IF($C1211="","",IFERROR(INDEX(Asset_Register!$C$5:$C$1000,MATCH($C1211,Asset_Register!$A$5:$A$1000,0)),"Not in register"))</f>
        <v/>
      </c>
      <c r="E1211" s="22" t="str">
        <f aca="false">IF($C1211="","",IFERROR(INDEX(Asset_Register!$D$5:$D$1000,MATCH($C1211,Asset_Register!$A$5:$A$1000,0)),"Not in register"))</f>
        <v/>
      </c>
      <c r="F1211" s="22" t="str">
        <f aca="false">IF($C1211="","",IFERROR(INDEX(Asset_Register!$R$5:$R$1000,MATCH($C1211,Asset_Register!$A$5:$A$1000,0)),"Not in register"))</f>
        <v/>
      </c>
      <c r="G1211" s="22" t="str">
        <f aca="false">IF($C1211="","",IFERROR(INDEX(Asset_Register!$Q$5:$Q$1000,MATCH($C1211,Asset_Register!$A$5:$A$1000,0)),"Not in register"))</f>
        <v/>
      </c>
      <c r="H1211" s="19"/>
      <c r="I1211" s="19"/>
      <c r="J1211" s="6"/>
      <c r="K1211" s="19"/>
      <c r="L1211" s="19"/>
      <c r="M1211" s="19"/>
      <c r="N1211" s="19"/>
      <c r="O1211" s="19"/>
      <c r="P1211" s="19"/>
      <c r="Q1211" s="22" t="str">
        <f aca="false">IF($C1211="","",IF($P1211&lt;&gt;"",$P1211,IF(AND(ISNUMBER($K1211),ISNUMBER($M1211),ISNUMBER($N1211)),IF($O1211="Lower is worse",IF($K1211&lt;=$N1211,"Danger",IF($K1211&lt;=$M1211,"Alert","OK")),IF($K1211&gt;=$N1211,"Danger",IF($K1211&gt;=$M1211,"Alert","OK"))),"Not set")))</f>
        <v/>
      </c>
      <c r="R1211" s="22" t="str">
        <f aca="false">IF(OR($Q1211="",$Q1211="Not set"),"",MATCH($Q1211,Lists!$F$2:$F$4,0)-1)</f>
        <v/>
      </c>
      <c r="S1211" s="6"/>
      <c r="T1211" s="6"/>
      <c r="U1211" s="22" t="str">
        <f aca="false">IF(OR($Q1211="",$Q1211="OK",$Q1211="Not set",NOT(ISNUMBER($G1211))),"",ROUND($G1211*IF($Q1211="Danger",Lists!$M$15,Lists!$M$16),0))</f>
        <v/>
      </c>
      <c r="V1211" s="22" t="str">
        <f aca="false">IF($U1211="","",IF(OR($Q1211="Danger",$U1211&gt;=Lists!$M$10),"P1",IF($U1211&gt;=Lists!$M$11,"P2","P3")))</f>
        <v/>
      </c>
      <c r="W1211" s="24" t="str">
        <f aca="false">IF(OR($V1211="",$B1211=""),"",$B1211+INDEX(Lists!$N$10:$N$12,MATCH($V1211,Lists!$L$10:$L$12,0)))</f>
        <v/>
      </c>
      <c r="X1211" s="19"/>
      <c r="Y1211" s="19"/>
      <c r="Z1211" s="19"/>
      <c r="AA1211" s="21"/>
      <c r="AB1211" s="19"/>
      <c r="AC1211" s="22" t="str">
        <f aca="true">IF(OR($U1211="",$B1211=""),"",IF($AA1211&lt;&gt;"",$AA1211-$B1211,TODAY()-$B1211))</f>
        <v/>
      </c>
      <c r="AD1211" s="22" t="str">
        <f aca="true">IF($W1211="","",IF($Y1211="Closed",IF($AA1211="","Closed",IF($AA1211&lt;=$W1211,"Closed on time","Closed late")),IF(TODAY()&gt;$W1211,"Overdue","Within time")))</f>
        <v/>
      </c>
      <c r="AE1211" s="6"/>
      <c r="AF1211" s="19"/>
      <c r="AG1211" s="19"/>
      <c r="AH1211" s="19"/>
      <c r="AI1211" s="19"/>
      <c r="AJ1211" s="19"/>
    </row>
    <row r="1212" customFormat="false" ht="15" hidden="false" customHeight="false" outlineLevel="0" collapsed="false">
      <c r="A1212" s="22" t="str">
        <f aca="false">IF($C1212="","","R"&amp;TEXT(ROW()-4,"00000"))</f>
        <v/>
      </c>
      <c r="B1212" s="21"/>
      <c r="C1212" s="19"/>
      <c r="D1212" s="22" t="str">
        <f aca="false">IF($C1212="","",IFERROR(INDEX(Asset_Register!$C$5:$C$1000,MATCH($C1212,Asset_Register!$A$5:$A$1000,0)),"Not in register"))</f>
        <v/>
      </c>
      <c r="E1212" s="22" t="str">
        <f aca="false">IF($C1212="","",IFERROR(INDEX(Asset_Register!$D$5:$D$1000,MATCH($C1212,Asset_Register!$A$5:$A$1000,0)),"Not in register"))</f>
        <v/>
      </c>
      <c r="F1212" s="22" t="str">
        <f aca="false">IF($C1212="","",IFERROR(INDEX(Asset_Register!$R$5:$R$1000,MATCH($C1212,Asset_Register!$A$5:$A$1000,0)),"Not in register"))</f>
        <v/>
      </c>
      <c r="G1212" s="22" t="str">
        <f aca="false">IF($C1212="","",IFERROR(INDEX(Asset_Register!$Q$5:$Q$1000,MATCH($C1212,Asset_Register!$A$5:$A$1000,0)),"Not in register"))</f>
        <v/>
      </c>
      <c r="H1212" s="19"/>
      <c r="I1212" s="19"/>
      <c r="J1212" s="6"/>
      <c r="K1212" s="19"/>
      <c r="L1212" s="19"/>
      <c r="M1212" s="19"/>
      <c r="N1212" s="19"/>
      <c r="O1212" s="19"/>
      <c r="P1212" s="19"/>
      <c r="Q1212" s="22" t="str">
        <f aca="false">IF($C1212="","",IF($P1212&lt;&gt;"",$P1212,IF(AND(ISNUMBER($K1212),ISNUMBER($M1212),ISNUMBER($N1212)),IF($O1212="Lower is worse",IF($K1212&lt;=$N1212,"Danger",IF($K1212&lt;=$M1212,"Alert","OK")),IF($K1212&gt;=$N1212,"Danger",IF($K1212&gt;=$M1212,"Alert","OK"))),"Not set")))</f>
        <v/>
      </c>
      <c r="R1212" s="22" t="str">
        <f aca="false">IF(OR($Q1212="",$Q1212="Not set"),"",MATCH($Q1212,Lists!$F$2:$F$4,0)-1)</f>
        <v/>
      </c>
      <c r="S1212" s="6"/>
      <c r="T1212" s="6"/>
      <c r="U1212" s="22" t="str">
        <f aca="false">IF(OR($Q1212="",$Q1212="OK",$Q1212="Not set",NOT(ISNUMBER($G1212))),"",ROUND($G1212*IF($Q1212="Danger",Lists!$M$15,Lists!$M$16),0))</f>
        <v/>
      </c>
      <c r="V1212" s="22" t="str">
        <f aca="false">IF($U1212="","",IF(OR($Q1212="Danger",$U1212&gt;=Lists!$M$10),"P1",IF($U1212&gt;=Lists!$M$11,"P2","P3")))</f>
        <v/>
      </c>
      <c r="W1212" s="24" t="str">
        <f aca="false">IF(OR($V1212="",$B1212=""),"",$B1212+INDEX(Lists!$N$10:$N$12,MATCH($V1212,Lists!$L$10:$L$12,0)))</f>
        <v/>
      </c>
      <c r="X1212" s="19"/>
      <c r="Y1212" s="19"/>
      <c r="Z1212" s="19"/>
      <c r="AA1212" s="21"/>
      <c r="AB1212" s="19"/>
      <c r="AC1212" s="22" t="str">
        <f aca="true">IF(OR($U1212="",$B1212=""),"",IF($AA1212&lt;&gt;"",$AA1212-$B1212,TODAY()-$B1212))</f>
        <v/>
      </c>
      <c r="AD1212" s="22" t="str">
        <f aca="true">IF($W1212="","",IF($Y1212="Closed",IF($AA1212="","Closed",IF($AA1212&lt;=$W1212,"Closed on time","Closed late")),IF(TODAY()&gt;$W1212,"Overdue","Within time")))</f>
        <v/>
      </c>
      <c r="AE1212" s="6"/>
      <c r="AF1212" s="19"/>
      <c r="AG1212" s="19"/>
      <c r="AH1212" s="19"/>
      <c r="AI1212" s="19"/>
      <c r="AJ1212" s="19"/>
    </row>
    <row r="1213" customFormat="false" ht="15" hidden="false" customHeight="false" outlineLevel="0" collapsed="false">
      <c r="A1213" s="22" t="str">
        <f aca="false">IF($C1213="","","R"&amp;TEXT(ROW()-4,"00000"))</f>
        <v/>
      </c>
      <c r="B1213" s="21"/>
      <c r="C1213" s="19"/>
      <c r="D1213" s="22" t="str">
        <f aca="false">IF($C1213="","",IFERROR(INDEX(Asset_Register!$C$5:$C$1000,MATCH($C1213,Asset_Register!$A$5:$A$1000,0)),"Not in register"))</f>
        <v/>
      </c>
      <c r="E1213" s="22" t="str">
        <f aca="false">IF($C1213="","",IFERROR(INDEX(Asset_Register!$D$5:$D$1000,MATCH($C1213,Asset_Register!$A$5:$A$1000,0)),"Not in register"))</f>
        <v/>
      </c>
      <c r="F1213" s="22" t="str">
        <f aca="false">IF($C1213="","",IFERROR(INDEX(Asset_Register!$R$5:$R$1000,MATCH($C1213,Asset_Register!$A$5:$A$1000,0)),"Not in register"))</f>
        <v/>
      </c>
      <c r="G1213" s="22" t="str">
        <f aca="false">IF($C1213="","",IFERROR(INDEX(Asset_Register!$Q$5:$Q$1000,MATCH($C1213,Asset_Register!$A$5:$A$1000,0)),"Not in register"))</f>
        <v/>
      </c>
      <c r="H1213" s="19"/>
      <c r="I1213" s="19"/>
      <c r="J1213" s="6"/>
      <c r="K1213" s="19"/>
      <c r="L1213" s="19"/>
      <c r="M1213" s="19"/>
      <c r="N1213" s="19"/>
      <c r="O1213" s="19"/>
      <c r="P1213" s="19"/>
      <c r="Q1213" s="22" t="str">
        <f aca="false">IF($C1213="","",IF($P1213&lt;&gt;"",$P1213,IF(AND(ISNUMBER($K1213),ISNUMBER($M1213),ISNUMBER($N1213)),IF($O1213="Lower is worse",IF($K1213&lt;=$N1213,"Danger",IF($K1213&lt;=$M1213,"Alert","OK")),IF($K1213&gt;=$N1213,"Danger",IF($K1213&gt;=$M1213,"Alert","OK"))),"Not set")))</f>
        <v/>
      </c>
      <c r="R1213" s="22" t="str">
        <f aca="false">IF(OR($Q1213="",$Q1213="Not set"),"",MATCH($Q1213,Lists!$F$2:$F$4,0)-1)</f>
        <v/>
      </c>
      <c r="S1213" s="6"/>
      <c r="T1213" s="6"/>
      <c r="U1213" s="22" t="str">
        <f aca="false">IF(OR($Q1213="",$Q1213="OK",$Q1213="Not set",NOT(ISNUMBER($G1213))),"",ROUND($G1213*IF($Q1213="Danger",Lists!$M$15,Lists!$M$16),0))</f>
        <v/>
      </c>
      <c r="V1213" s="22" t="str">
        <f aca="false">IF($U1213="","",IF(OR($Q1213="Danger",$U1213&gt;=Lists!$M$10),"P1",IF($U1213&gt;=Lists!$M$11,"P2","P3")))</f>
        <v/>
      </c>
      <c r="W1213" s="24" t="str">
        <f aca="false">IF(OR($V1213="",$B1213=""),"",$B1213+INDEX(Lists!$N$10:$N$12,MATCH($V1213,Lists!$L$10:$L$12,0)))</f>
        <v/>
      </c>
      <c r="X1213" s="19"/>
      <c r="Y1213" s="19"/>
      <c r="Z1213" s="19"/>
      <c r="AA1213" s="21"/>
      <c r="AB1213" s="19"/>
      <c r="AC1213" s="22" t="str">
        <f aca="true">IF(OR($U1213="",$B1213=""),"",IF($AA1213&lt;&gt;"",$AA1213-$B1213,TODAY()-$B1213))</f>
        <v/>
      </c>
      <c r="AD1213" s="22" t="str">
        <f aca="true">IF($W1213="","",IF($Y1213="Closed",IF($AA1213="","Closed",IF($AA1213&lt;=$W1213,"Closed on time","Closed late")),IF(TODAY()&gt;$W1213,"Overdue","Within time")))</f>
        <v/>
      </c>
      <c r="AE1213" s="6"/>
      <c r="AF1213" s="19"/>
      <c r="AG1213" s="19"/>
      <c r="AH1213" s="19"/>
      <c r="AI1213" s="19"/>
      <c r="AJ1213" s="19"/>
    </row>
    <row r="1214" customFormat="false" ht="15" hidden="false" customHeight="false" outlineLevel="0" collapsed="false">
      <c r="A1214" s="22" t="str">
        <f aca="false">IF($C1214="","","R"&amp;TEXT(ROW()-4,"00000"))</f>
        <v/>
      </c>
      <c r="B1214" s="21"/>
      <c r="C1214" s="19"/>
      <c r="D1214" s="22" t="str">
        <f aca="false">IF($C1214="","",IFERROR(INDEX(Asset_Register!$C$5:$C$1000,MATCH($C1214,Asset_Register!$A$5:$A$1000,0)),"Not in register"))</f>
        <v/>
      </c>
      <c r="E1214" s="22" t="str">
        <f aca="false">IF($C1214="","",IFERROR(INDEX(Asset_Register!$D$5:$D$1000,MATCH($C1214,Asset_Register!$A$5:$A$1000,0)),"Not in register"))</f>
        <v/>
      </c>
      <c r="F1214" s="22" t="str">
        <f aca="false">IF($C1214="","",IFERROR(INDEX(Asset_Register!$R$5:$R$1000,MATCH($C1214,Asset_Register!$A$5:$A$1000,0)),"Not in register"))</f>
        <v/>
      </c>
      <c r="G1214" s="22" t="str">
        <f aca="false">IF($C1214="","",IFERROR(INDEX(Asset_Register!$Q$5:$Q$1000,MATCH($C1214,Asset_Register!$A$5:$A$1000,0)),"Not in register"))</f>
        <v/>
      </c>
      <c r="H1214" s="19"/>
      <c r="I1214" s="19"/>
      <c r="J1214" s="6"/>
      <c r="K1214" s="19"/>
      <c r="L1214" s="19"/>
      <c r="M1214" s="19"/>
      <c r="N1214" s="19"/>
      <c r="O1214" s="19"/>
      <c r="P1214" s="19"/>
      <c r="Q1214" s="22" t="str">
        <f aca="false">IF($C1214="","",IF($P1214&lt;&gt;"",$P1214,IF(AND(ISNUMBER($K1214),ISNUMBER($M1214),ISNUMBER($N1214)),IF($O1214="Lower is worse",IF($K1214&lt;=$N1214,"Danger",IF($K1214&lt;=$M1214,"Alert","OK")),IF($K1214&gt;=$N1214,"Danger",IF($K1214&gt;=$M1214,"Alert","OK"))),"Not set")))</f>
        <v/>
      </c>
      <c r="R1214" s="22" t="str">
        <f aca="false">IF(OR($Q1214="",$Q1214="Not set"),"",MATCH($Q1214,Lists!$F$2:$F$4,0)-1)</f>
        <v/>
      </c>
      <c r="S1214" s="6"/>
      <c r="T1214" s="6"/>
      <c r="U1214" s="22" t="str">
        <f aca="false">IF(OR($Q1214="",$Q1214="OK",$Q1214="Not set",NOT(ISNUMBER($G1214))),"",ROUND($G1214*IF($Q1214="Danger",Lists!$M$15,Lists!$M$16),0))</f>
        <v/>
      </c>
      <c r="V1214" s="22" t="str">
        <f aca="false">IF($U1214="","",IF(OR($Q1214="Danger",$U1214&gt;=Lists!$M$10),"P1",IF($U1214&gt;=Lists!$M$11,"P2","P3")))</f>
        <v/>
      </c>
      <c r="W1214" s="24" t="str">
        <f aca="false">IF(OR($V1214="",$B1214=""),"",$B1214+INDEX(Lists!$N$10:$N$12,MATCH($V1214,Lists!$L$10:$L$12,0)))</f>
        <v/>
      </c>
      <c r="X1214" s="19"/>
      <c r="Y1214" s="19"/>
      <c r="Z1214" s="19"/>
      <c r="AA1214" s="21"/>
      <c r="AB1214" s="19"/>
      <c r="AC1214" s="22" t="str">
        <f aca="true">IF(OR($U1214="",$B1214=""),"",IF($AA1214&lt;&gt;"",$AA1214-$B1214,TODAY()-$B1214))</f>
        <v/>
      </c>
      <c r="AD1214" s="22" t="str">
        <f aca="true">IF($W1214="","",IF($Y1214="Closed",IF($AA1214="","Closed",IF($AA1214&lt;=$W1214,"Closed on time","Closed late")),IF(TODAY()&gt;$W1214,"Overdue","Within time")))</f>
        <v/>
      </c>
      <c r="AE1214" s="6"/>
      <c r="AF1214" s="19"/>
      <c r="AG1214" s="19"/>
      <c r="AH1214" s="19"/>
      <c r="AI1214" s="19"/>
      <c r="AJ1214" s="19"/>
    </row>
    <row r="1215" customFormat="false" ht="15" hidden="false" customHeight="false" outlineLevel="0" collapsed="false">
      <c r="A1215" s="22" t="str">
        <f aca="false">IF($C1215="","","R"&amp;TEXT(ROW()-4,"00000"))</f>
        <v/>
      </c>
      <c r="B1215" s="21"/>
      <c r="C1215" s="19"/>
      <c r="D1215" s="22" t="str">
        <f aca="false">IF($C1215="","",IFERROR(INDEX(Asset_Register!$C$5:$C$1000,MATCH($C1215,Asset_Register!$A$5:$A$1000,0)),"Not in register"))</f>
        <v/>
      </c>
      <c r="E1215" s="22" t="str">
        <f aca="false">IF($C1215="","",IFERROR(INDEX(Asset_Register!$D$5:$D$1000,MATCH($C1215,Asset_Register!$A$5:$A$1000,0)),"Not in register"))</f>
        <v/>
      </c>
      <c r="F1215" s="22" t="str">
        <f aca="false">IF($C1215="","",IFERROR(INDEX(Asset_Register!$R$5:$R$1000,MATCH($C1215,Asset_Register!$A$5:$A$1000,0)),"Not in register"))</f>
        <v/>
      </c>
      <c r="G1215" s="22" t="str">
        <f aca="false">IF($C1215="","",IFERROR(INDEX(Asset_Register!$Q$5:$Q$1000,MATCH($C1215,Asset_Register!$A$5:$A$1000,0)),"Not in register"))</f>
        <v/>
      </c>
      <c r="H1215" s="19"/>
      <c r="I1215" s="19"/>
      <c r="J1215" s="6"/>
      <c r="K1215" s="19"/>
      <c r="L1215" s="19"/>
      <c r="M1215" s="19"/>
      <c r="N1215" s="19"/>
      <c r="O1215" s="19"/>
      <c r="P1215" s="19"/>
      <c r="Q1215" s="22" t="str">
        <f aca="false">IF($C1215="","",IF($P1215&lt;&gt;"",$P1215,IF(AND(ISNUMBER($K1215),ISNUMBER($M1215),ISNUMBER($N1215)),IF($O1215="Lower is worse",IF($K1215&lt;=$N1215,"Danger",IF($K1215&lt;=$M1215,"Alert","OK")),IF($K1215&gt;=$N1215,"Danger",IF($K1215&gt;=$M1215,"Alert","OK"))),"Not set")))</f>
        <v/>
      </c>
      <c r="R1215" s="22" t="str">
        <f aca="false">IF(OR($Q1215="",$Q1215="Not set"),"",MATCH($Q1215,Lists!$F$2:$F$4,0)-1)</f>
        <v/>
      </c>
      <c r="S1215" s="6"/>
      <c r="T1215" s="6"/>
      <c r="U1215" s="22" t="str">
        <f aca="false">IF(OR($Q1215="",$Q1215="OK",$Q1215="Not set",NOT(ISNUMBER($G1215))),"",ROUND($G1215*IF($Q1215="Danger",Lists!$M$15,Lists!$M$16),0))</f>
        <v/>
      </c>
      <c r="V1215" s="22" t="str">
        <f aca="false">IF($U1215="","",IF(OR($Q1215="Danger",$U1215&gt;=Lists!$M$10),"P1",IF($U1215&gt;=Lists!$M$11,"P2","P3")))</f>
        <v/>
      </c>
      <c r="W1215" s="24" t="str">
        <f aca="false">IF(OR($V1215="",$B1215=""),"",$B1215+INDEX(Lists!$N$10:$N$12,MATCH($V1215,Lists!$L$10:$L$12,0)))</f>
        <v/>
      </c>
      <c r="X1215" s="19"/>
      <c r="Y1215" s="19"/>
      <c r="Z1215" s="19"/>
      <c r="AA1215" s="21"/>
      <c r="AB1215" s="19"/>
      <c r="AC1215" s="22" t="str">
        <f aca="true">IF(OR($U1215="",$B1215=""),"",IF($AA1215&lt;&gt;"",$AA1215-$B1215,TODAY()-$B1215))</f>
        <v/>
      </c>
      <c r="AD1215" s="22" t="str">
        <f aca="true">IF($W1215="","",IF($Y1215="Closed",IF($AA1215="","Closed",IF($AA1215&lt;=$W1215,"Closed on time","Closed late")),IF(TODAY()&gt;$W1215,"Overdue","Within time")))</f>
        <v/>
      </c>
      <c r="AE1215" s="6"/>
      <c r="AF1215" s="19"/>
      <c r="AG1215" s="19"/>
      <c r="AH1215" s="19"/>
      <c r="AI1215" s="19"/>
      <c r="AJ1215" s="19"/>
    </row>
    <row r="1216" customFormat="false" ht="15" hidden="false" customHeight="false" outlineLevel="0" collapsed="false">
      <c r="A1216" s="22" t="str">
        <f aca="false">IF($C1216="","","R"&amp;TEXT(ROW()-4,"00000"))</f>
        <v/>
      </c>
      <c r="B1216" s="21"/>
      <c r="C1216" s="19"/>
      <c r="D1216" s="22" t="str">
        <f aca="false">IF($C1216="","",IFERROR(INDEX(Asset_Register!$C$5:$C$1000,MATCH($C1216,Asset_Register!$A$5:$A$1000,0)),"Not in register"))</f>
        <v/>
      </c>
      <c r="E1216" s="22" t="str">
        <f aca="false">IF($C1216="","",IFERROR(INDEX(Asset_Register!$D$5:$D$1000,MATCH($C1216,Asset_Register!$A$5:$A$1000,0)),"Not in register"))</f>
        <v/>
      </c>
      <c r="F1216" s="22" t="str">
        <f aca="false">IF($C1216="","",IFERROR(INDEX(Asset_Register!$R$5:$R$1000,MATCH($C1216,Asset_Register!$A$5:$A$1000,0)),"Not in register"))</f>
        <v/>
      </c>
      <c r="G1216" s="22" t="str">
        <f aca="false">IF($C1216="","",IFERROR(INDEX(Asset_Register!$Q$5:$Q$1000,MATCH($C1216,Asset_Register!$A$5:$A$1000,0)),"Not in register"))</f>
        <v/>
      </c>
      <c r="H1216" s="19"/>
      <c r="I1216" s="19"/>
      <c r="J1216" s="6"/>
      <c r="K1216" s="19"/>
      <c r="L1216" s="19"/>
      <c r="M1216" s="19"/>
      <c r="N1216" s="19"/>
      <c r="O1216" s="19"/>
      <c r="P1216" s="19"/>
      <c r="Q1216" s="22" t="str">
        <f aca="false">IF($C1216="","",IF($P1216&lt;&gt;"",$P1216,IF(AND(ISNUMBER($K1216),ISNUMBER($M1216),ISNUMBER($N1216)),IF($O1216="Lower is worse",IF($K1216&lt;=$N1216,"Danger",IF($K1216&lt;=$M1216,"Alert","OK")),IF($K1216&gt;=$N1216,"Danger",IF($K1216&gt;=$M1216,"Alert","OK"))),"Not set")))</f>
        <v/>
      </c>
      <c r="R1216" s="22" t="str">
        <f aca="false">IF(OR($Q1216="",$Q1216="Not set"),"",MATCH($Q1216,Lists!$F$2:$F$4,0)-1)</f>
        <v/>
      </c>
      <c r="S1216" s="6"/>
      <c r="T1216" s="6"/>
      <c r="U1216" s="22" t="str">
        <f aca="false">IF(OR($Q1216="",$Q1216="OK",$Q1216="Not set",NOT(ISNUMBER($G1216))),"",ROUND($G1216*IF($Q1216="Danger",Lists!$M$15,Lists!$M$16),0))</f>
        <v/>
      </c>
      <c r="V1216" s="22" t="str">
        <f aca="false">IF($U1216="","",IF(OR($Q1216="Danger",$U1216&gt;=Lists!$M$10),"P1",IF($U1216&gt;=Lists!$M$11,"P2","P3")))</f>
        <v/>
      </c>
      <c r="W1216" s="24" t="str">
        <f aca="false">IF(OR($V1216="",$B1216=""),"",$B1216+INDEX(Lists!$N$10:$N$12,MATCH($V1216,Lists!$L$10:$L$12,0)))</f>
        <v/>
      </c>
      <c r="X1216" s="19"/>
      <c r="Y1216" s="19"/>
      <c r="Z1216" s="19"/>
      <c r="AA1216" s="21"/>
      <c r="AB1216" s="19"/>
      <c r="AC1216" s="22" t="str">
        <f aca="true">IF(OR($U1216="",$B1216=""),"",IF($AA1216&lt;&gt;"",$AA1216-$B1216,TODAY()-$B1216))</f>
        <v/>
      </c>
      <c r="AD1216" s="22" t="str">
        <f aca="true">IF($W1216="","",IF($Y1216="Closed",IF($AA1216="","Closed",IF($AA1216&lt;=$W1216,"Closed on time","Closed late")),IF(TODAY()&gt;$W1216,"Overdue","Within time")))</f>
        <v/>
      </c>
      <c r="AE1216" s="6"/>
      <c r="AF1216" s="19"/>
      <c r="AG1216" s="19"/>
      <c r="AH1216" s="19"/>
      <c r="AI1216" s="19"/>
      <c r="AJ1216" s="19"/>
    </row>
    <row r="1217" customFormat="false" ht="15" hidden="false" customHeight="false" outlineLevel="0" collapsed="false">
      <c r="A1217" s="22" t="str">
        <f aca="false">IF($C1217="","","R"&amp;TEXT(ROW()-4,"00000"))</f>
        <v/>
      </c>
      <c r="B1217" s="21"/>
      <c r="C1217" s="19"/>
      <c r="D1217" s="22" t="str">
        <f aca="false">IF($C1217="","",IFERROR(INDEX(Asset_Register!$C$5:$C$1000,MATCH($C1217,Asset_Register!$A$5:$A$1000,0)),"Not in register"))</f>
        <v/>
      </c>
      <c r="E1217" s="22" t="str">
        <f aca="false">IF($C1217="","",IFERROR(INDEX(Asset_Register!$D$5:$D$1000,MATCH($C1217,Asset_Register!$A$5:$A$1000,0)),"Not in register"))</f>
        <v/>
      </c>
      <c r="F1217" s="22" t="str">
        <f aca="false">IF($C1217="","",IFERROR(INDEX(Asset_Register!$R$5:$R$1000,MATCH($C1217,Asset_Register!$A$5:$A$1000,0)),"Not in register"))</f>
        <v/>
      </c>
      <c r="G1217" s="22" t="str">
        <f aca="false">IF($C1217="","",IFERROR(INDEX(Asset_Register!$Q$5:$Q$1000,MATCH($C1217,Asset_Register!$A$5:$A$1000,0)),"Not in register"))</f>
        <v/>
      </c>
      <c r="H1217" s="19"/>
      <c r="I1217" s="19"/>
      <c r="J1217" s="6"/>
      <c r="K1217" s="19"/>
      <c r="L1217" s="19"/>
      <c r="M1217" s="19"/>
      <c r="N1217" s="19"/>
      <c r="O1217" s="19"/>
      <c r="P1217" s="19"/>
      <c r="Q1217" s="22" t="str">
        <f aca="false">IF($C1217="","",IF($P1217&lt;&gt;"",$P1217,IF(AND(ISNUMBER($K1217),ISNUMBER($M1217),ISNUMBER($N1217)),IF($O1217="Lower is worse",IF($K1217&lt;=$N1217,"Danger",IF($K1217&lt;=$M1217,"Alert","OK")),IF($K1217&gt;=$N1217,"Danger",IF($K1217&gt;=$M1217,"Alert","OK"))),"Not set")))</f>
        <v/>
      </c>
      <c r="R1217" s="22" t="str">
        <f aca="false">IF(OR($Q1217="",$Q1217="Not set"),"",MATCH($Q1217,Lists!$F$2:$F$4,0)-1)</f>
        <v/>
      </c>
      <c r="S1217" s="6"/>
      <c r="T1217" s="6"/>
      <c r="U1217" s="22" t="str">
        <f aca="false">IF(OR($Q1217="",$Q1217="OK",$Q1217="Not set",NOT(ISNUMBER($G1217))),"",ROUND($G1217*IF($Q1217="Danger",Lists!$M$15,Lists!$M$16),0))</f>
        <v/>
      </c>
      <c r="V1217" s="22" t="str">
        <f aca="false">IF($U1217="","",IF(OR($Q1217="Danger",$U1217&gt;=Lists!$M$10),"P1",IF($U1217&gt;=Lists!$M$11,"P2","P3")))</f>
        <v/>
      </c>
      <c r="W1217" s="24" t="str">
        <f aca="false">IF(OR($V1217="",$B1217=""),"",$B1217+INDEX(Lists!$N$10:$N$12,MATCH($V1217,Lists!$L$10:$L$12,0)))</f>
        <v/>
      </c>
      <c r="X1217" s="19"/>
      <c r="Y1217" s="19"/>
      <c r="Z1217" s="19"/>
      <c r="AA1217" s="21"/>
      <c r="AB1217" s="19"/>
      <c r="AC1217" s="22" t="str">
        <f aca="true">IF(OR($U1217="",$B1217=""),"",IF($AA1217&lt;&gt;"",$AA1217-$B1217,TODAY()-$B1217))</f>
        <v/>
      </c>
      <c r="AD1217" s="22" t="str">
        <f aca="true">IF($W1217="","",IF($Y1217="Closed",IF($AA1217="","Closed",IF($AA1217&lt;=$W1217,"Closed on time","Closed late")),IF(TODAY()&gt;$W1217,"Overdue","Within time")))</f>
        <v/>
      </c>
      <c r="AE1217" s="6"/>
      <c r="AF1217" s="19"/>
      <c r="AG1217" s="19"/>
      <c r="AH1217" s="19"/>
      <c r="AI1217" s="19"/>
      <c r="AJ1217" s="19"/>
    </row>
    <row r="1218" customFormat="false" ht="15" hidden="false" customHeight="false" outlineLevel="0" collapsed="false">
      <c r="A1218" s="22" t="str">
        <f aca="false">IF($C1218="","","R"&amp;TEXT(ROW()-4,"00000"))</f>
        <v/>
      </c>
      <c r="B1218" s="21"/>
      <c r="C1218" s="19"/>
      <c r="D1218" s="22" t="str">
        <f aca="false">IF($C1218="","",IFERROR(INDEX(Asset_Register!$C$5:$C$1000,MATCH($C1218,Asset_Register!$A$5:$A$1000,0)),"Not in register"))</f>
        <v/>
      </c>
      <c r="E1218" s="22" t="str">
        <f aca="false">IF($C1218="","",IFERROR(INDEX(Asset_Register!$D$5:$D$1000,MATCH($C1218,Asset_Register!$A$5:$A$1000,0)),"Not in register"))</f>
        <v/>
      </c>
      <c r="F1218" s="22" t="str">
        <f aca="false">IF($C1218="","",IFERROR(INDEX(Asset_Register!$R$5:$R$1000,MATCH($C1218,Asset_Register!$A$5:$A$1000,0)),"Not in register"))</f>
        <v/>
      </c>
      <c r="G1218" s="22" t="str">
        <f aca="false">IF($C1218="","",IFERROR(INDEX(Asset_Register!$Q$5:$Q$1000,MATCH($C1218,Asset_Register!$A$5:$A$1000,0)),"Not in register"))</f>
        <v/>
      </c>
      <c r="H1218" s="19"/>
      <c r="I1218" s="19"/>
      <c r="J1218" s="6"/>
      <c r="K1218" s="19"/>
      <c r="L1218" s="19"/>
      <c r="M1218" s="19"/>
      <c r="N1218" s="19"/>
      <c r="O1218" s="19"/>
      <c r="P1218" s="19"/>
      <c r="Q1218" s="22" t="str">
        <f aca="false">IF($C1218="","",IF($P1218&lt;&gt;"",$P1218,IF(AND(ISNUMBER($K1218),ISNUMBER($M1218),ISNUMBER($N1218)),IF($O1218="Lower is worse",IF($K1218&lt;=$N1218,"Danger",IF($K1218&lt;=$M1218,"Alert","OK")),IF($K1218&gt;=$N1218,"Danger",IF($K1218&gt;=$M1218,"Alert","OK"))),"Not set")))</f>
        <v/>
      </c>
      <c r="R1218" s="22" t="str">
        <f aca="false">IF(OR($Q1218="",$Q1218="Not set"),"",MATCH($Q1218,Lists!$F$2:$F$4,0)-1)</f>
        <v/>
      </c>
      <c r="S1218" s="6"/>
      <c r="T1218" s="6"/>
      <c r="U1218" s="22" t="str">
        <f aca="false">IF(OR($Q1218="",$Q1218="OK",$Q1218="Not set",NOT(ISNUMBER($G1218))),"",ROUND($G1218*IF($Q1218="Danger",Lists!$M$15,Lists!$M$16),0))</f>
        <v/>
      </c>
      <c r="V1218" s="22" t="str">
        <f aca="false">IF($U1218="","",IF(OR($Q1218="Danger",$U1218&gt;=Lists!$M$10),"P1",IF($U1218&gt;=Lists!$M$11,"P2","P3")))</f>
        <v/>
      </c>
      <c r="W1218" s="24" t="str">
        <f aca="false">IF(OR($V1218="",$B1218=""),"",$B1218+INDEX(Lists!$N$10:$N$12,MATCH($V1218,Lists!$L$10:$L$12,0)))</f>
        <v/>
      </c>
      <c r="X1218" s="19"/>
      <c r="Y1218" s="19"/>
      <c r="Z1218" s="19"/>
      <c r="AA1218" s="21"/>
      <c r="AB1218" s="19"/>
      <c r="AC1218" s="22" t="str">
        <f aca="true">IF(OR($U1218="",$B1218=""),"",IF($AA1218&lt;&gt;"",$AA1218-$B1218,TODAY()-$B1218))</f>
        <v/>
      </c>
      <c r="AD1218" s="22" t="str">
        <f aca="true">IF($W1218="","",IF($Y1218="Closed",IF($AA1218="","Closed",IF($AA1218&lt;=$W1218,"Closed on time","Closed late")),IF(TODAY()&gt;$W1218,"Overdue","Within time")))</f>
        <v/>
      </c>
      <c r="AE1218" s="6"/>
      <c r="AF1218" s="19"/>
      <c r="AG1218" s="19"/>
      <c r="AH1218" s="19"/>
      <c r="AI1218" s="19"/>
      <c r="AJ1218" s="19"/>
    </row>
    <row r="1219" customFormat="false" ht="15" hidden="false" customHeight="false" outlineLevel="0" collapsed="false">
      <c r="A1219" s="22" t="str">
        <f aca="false">IF($C1219="","","R"&amp;TEXT(ROW()-4,"00000"))</f>
        <v/>
      </c>
      <c r="B1219" s="21"/>
      <c r="C1219" s="19"/>
      <c r="D1219" s="22" t="str">
        <f aca="false">IF($C1219="","",IFERROR(INDEX(Asset_Register!$C$5:$C$1000,MATCH($C1219,Asset_Register!$A$5:$A$1000,0)),"Not in register"))</f>
        <v/>
      </c>
      <c r="E1219" s="22" t="str">
        <f aca="false">IF($C1219="","",IFERROR(INDEX(Asset_Register!$D$5:$D$1000,MATCH($C1219,Asset_Register!$A$5:$A$1000,0)),"Not in register"))</f>
        <v/>
      </c>
      <c r="F1219" s="22" t="str">
        <f aca="false">IF($C1219="","",IFERROR(INDEX(Asset_Register!$R$5:$R$1000,MATCH($C1219,Asset_Register!$A$5:$A$1000,0)),"Not in register"))</f>
        <v/>
      </c>
      <c r="G1219" s="22" t="str">
        <f aca="false">IF($C1219="","",IFERROR(INDEX(Asset_Register!$Q$5:$Q$1000,MATCH($C1219,Asset_Register!$A$5:$A$1000,0)),"Not in register"))</f>
        <v/>
      </c>
      <c r="H1219" s="19"/>
      <c r="I1219" s="19"/>
      <c r="J1219" s="6"/>
      <c r="K1219" s="19"/>
      <c r="L1219" s="19"/>
      <c r="M1219" s="19"/>
      <c r="N1219" s="19"/>
      <c r="O1219" s="19"/>
      <c r="P1219" s="19"/>
      <c r="Q1219" s="22" t="str">
        <f aca="false">IF($C1219="","",IF($P1219&lt;&gt;"",$P1219,IF(AND(ISNUMBER($K1219),ISNUMBER($M1219),ISNUMBER($N1219)),IF($O1219="Lower is worse",IF($K1219&lt;=$N1219,"Danger",IF($K1219&lt;=$M1219,"Alert","OK")),IF($K1219&gt;=$N1219,"Danger",IF($K1219&gt;=$M1219,"Alert","OK"))),"Not set")))</f>
        <v/>
      </c>
      <c r="R1219" s="22" t="str">
        <f aca="false">IF(OR($Q1219="",$Q1219="Not set"),"",MATCH($Q1219,Lists!$F$2:$F$4,0)-1)</f>
        <v/>
      </c>
      <c r="S1219" s="6"/>
      <c r="T1219" s="6"/>
      <c r="U1219" s="22" t="str">
        <f aca="false">IF(OR($Q1219="",$Q1219="OK",$Q1219="Not set",NOT(ISNUMBER($G1219))),"",ROUND($G1219*IF($Q1219="Danger",Lists!$M$15,Lists!$M$16),0))</f>
        <v/>
      </c>
      <c r="V1219" s="22" t="str">
        <f aca="false">IF($U1219="","",IF(OR($Q1219="Danger",$U1219&gt;=Lists!$M$10),"P1",IF($U1219&gt;=Lists!$M$11,"P2","P3")))</f>
        <v/>
      </c>
      <c r="W1219" s="24" t="str">
        <f aca="false">IF(OR($V1219="",$B1219=""),"",$B1219+INDEX(Lists!$N$10:$N$12,MATCH($V1219,Lists!$L$10:$L$12,0)))</f>
        <v/>
      </c>
      <c r="X1219" s="19"/>
      <c r="Y1219" s="19"/>
      <c r="Z1219" s="19"/>
      <c r="AA1219" s="21"/>
      <c r="AB1219" s="19"/>
      <c r="AC1219" s="22" t="str">
        <f aca="true">IF(OR($U1219="",$B1219=""),"",IF($AA1219&lt;&gt;"",$AA1219-$B1219,TODAY()-$B1219))</f>
        <v/>
      </c>
      <c r="AD1219" s="22" t="str">
        <f aca="true">IF($W1219="","",IF($Y1219="Closed",IF($AA1219="","Closed",IF($AA1219&lt;=$W1219,"Closed on time","Closed late")),IF(TODAY()&gt;$W1219,"Overdue","Within time")))</f>
        <v/>
      </c>
      <c r="AE1219" s="6"/>
      <c r="AF1219" s="19"/>
      <c r="AG1219" s="19"/>
      <c r="AH1219" s="19"/>
      <c r="AI1219" s="19"/>
      <c r="AJ1219" s="19"/>
    </row>
    <row r="1220" customFormat="false" ht="15" hidden="false" customHeight="false" outlineLevel="0" collapsed="false">
      <c r="A1220" s="22" t="str">
        <f aca="false">IF($C1220="","","R"&amp;TEXT(ROW()-4,"00000"))</f>
        <v/>
      </c>
      <c r="B1220" s="21"/>
      <c r="C1220" s="19"/>
      <c r="D1220" s="22" t="str">
        <f aca="false">IF($C1220="","",IFERROR(INDEX(Asset_Register!$C$5:$C$1000,MATCH($C1220,Asset_Register!$A$5:$A$1000,0)),"Not in register"))</f>
        <v/>
      </c>
      <c r="E1220" s="22" t="str">
        <f aca="false">IF($C1220="","",IFERROR(INDEX(Asset_Register!$D$5:$D$1000,MATCH($C1220,Asset_Register!$A$5:$A$1000,0)),"Not in register"))</f>
        <v/>
      </c>
      <c r="F1220" s="22" t="str">
        <f aca="false">IF($C1220="","",IFERROR(INDEX(Asset_Register!$R$5:$R$1000,MATCH($C1220,Asset_Register!$A$5:$A$1000,0)),"Not in register"))</f>
        <v/>
      </c>
      <c r="G1220" s="22" t="str">
        <f aca="false">IF($C1220="","",IFERROR(INDEX(Asset_Register!$Q$5:$Q$1000,MATCH($C1220,Asset_Register!$A$5:$A$1000,0)),"Not in register"))</f>
        <v/>
      </c>
      <c r="H1220" s="19"/>
      <c r="I1220" s="19"/>
      <c r="J1220" s="6"/>
      <c r="K1220" s="19"/>
      <c r="L1220" s="19"/>
      <c r="M1220" s="19"/>
      <c r="N1220" s="19"/>
      <c r="O1220" s="19"/>
      <c r="P1220" s="19"/>
      <c r="Q1220" s="22" t="str">
        <f aca="false">IF($C1220="","",IF($P1220&lt;&gt;"",$P1220,IF(AND(ISNUMBER($K1220),ISNUMBER($M1220),ISNUMBER($N1220)),IF($O1220="Lower is worse",IF($K1220&lt;=$N1220,"Danger",IF($K1220&lt;=$M1220,"Alert","OK")),IF($K1220&gt;=$N1220,"Danger",IF($K1220&gt;=$M1220,"Alert","OK"))),"Not set")))</f>
        <v/>
      </c>
      <c r="R1220" s="22" t="str">
        <f aca="false">IF(OR($Q1220="",$Q1220="Not set"),"",MATCH($Q1220,Lists!$F$2:$F$4,0)-1)</f>
        <v/>
      </c>
      <c r="S1220" s="6"/>
      <c r="T1220" s="6"/>
      <c r="U1220" s="22" t="str">
        <f aca="false">IF(OR($Q1220="",$Q1220="OK",$Q1220="Not set",NOT(ISNUMBER($G1220))),"",ROUND($G1220*IF($Q1220="Danger",Lists!$M$15,Lists!$M$16),0))</f>
        <v/>
      </c>
      <c r="V1220" s="22" t="str">
        <f aca="false">IF($U1220="","",IF(OR($Q1220="Danger",$U1220&gt;=Lists!$M$10),"P1",IF($U1220&gt;=Lists!$M$11,"P2","P3")))</f>
        <v/>
      </c>
      <c r="W1220" s="24" t="str">
        <f aca="false">IF(OR($V1220="",$B1220=""),"",$B1220+INDEX(Lists!$N$10:$N$12,MATCH($V1220,Lists!$L$10:$L$12,0)))</f>
        <v/>
      </c>
      <c r="X1220" s="19"/>
      <c r="Y1220" s="19"/>
      <c r="Z1220" s="19"/>
      <c r="AA1220" s="21"/>
      <c r="AB1220" s="19"/>
      <c r="AC1220" s="22" t="str">
        <f aca="true">IF(OR($U1220="",$B1220=""),"",IF($AA1220&lt;&gt;"",$AA1220-$B1220,TODAY()-$B1220))</f>
        <v/>
      </c>
      <c r="AD1220" s="22" t="str">
        <f aca="true">IF($W1220="","",IF($Y1220="Closed",IF($AA1220="","Closed",IF($AA1220&lt;=$W1220,"Closed on time","Closed late")),IF(TODAY()&gt;$W1220,"Overdue","Within time")))</f>
        <v/>
      </c>
      <c r="AE1220" s="6"/>
      <c r="AF1220" s="19"/>
      <c r="AG1220" s="19"/>
      <c r="AH1220" s="19"/>
      <c r="AI1220" s="19"/>
      <c r="AJ1220" s="19"/>
    </row>
    <row r="1221" customFormat="false" ht="15" hidden="false" customHeight="false" outlineLevel="0" collapsed="false">
      <c r="A1221" s="22" t="str">
        <f aca="false">IF($C1221="","","R"&amp;TEXT(ROW()-4,"00000"))</f>
        <v/>
      </c>
      <c r="B1221" s="21"/>
      <c r="C1221" s="19"/>
      <c r="D1221" s="22" t="str">
        <f aca="false">IF($C1221="","",IFERROR(INDEX(Asset_Register!$C$5:$C$1000,MATCH($C1221,Asset_Register!$A$5:$A$1000,0)),"Not in register"))</f>
        <v/>
      </c>
      <c r="E1221" s="22" t="str">
        <f aca="false">IF($C1221="","",IFERROR(INDEX(Asset_Register!$D$5:$D$1000,MATCH($C1221,Asset_Register!$A$5:$A$1000,0)),"Not in register"))</f>
        <v/>
      </c>
      <c r="F1221" s="22" t="str">
        <f aca="false">IF($C1221="","",IFERROR(INDEX(Asset_Register!$R$5:$R$1000,MATCH($C1221,Asset_Register!$A$5:$A$1000,0)),"Not in register"))</f>
        <v/>
      </c>
      <c r="G1221" s="22" t="str">
        <f aca="false">IF($C1221="","",IFERROR(INDEX(Asset_Register!$Q$5:$Q$1000,MATCH($C1221,Asset_Register!$A$5:$A$1000,0)),"Not in register"))</f>
        <v/>
      </c>
      <c r="H1221" s="19"/>
      <c r="I1221" s="19"/>
      <c r="J1221" s="6"/>
      <c r="K1221" s="19"/>
      <c r="L1221" s="19"/>
      <c r="M1221" s="19"/>
      <c r="N1221" s="19"/>
      <c r="O1221" s="19"/>
      <c r="P1221" s="19"/>
      <c r="Q1221" s="22" t="str">
        <f aca="false">IF($C1221="","",IF($P1221&lt;&gt;"",$P1221,IF(AND(ISNUMBER($K1221),ISNUMBER($M1221),ISNUMBER($N1221)),IF($O1221="Lower is worse",IF($K1221&lt;=$N1221,"Danger",IF($K1221&lt;=$M1221,"Alert","OK")),IF($K1221&gt;=$N1221,"Danger",IF($K1221&gt;=$M1221,"Alert","OK"))),"Not set")))</f>
        <v/>
      </c>
      <c r="R1221" s="22" t="str">
        <f aca="false">IF(OR($Q1221="",$Q1221="Not set"),"",MATCH($Q1221,Lists!$F$2:$F$4,0)-1)</f>
        <v/>
      </c>
      <c r="S1221" s="6"/>
      <c r="T1221" s="6"/>
      <c r="U1221" s="22" t="str">
        <f aca="false">IF(OR($Q1221="",$Q1221="OK",$Q1221="Not set",NOT(ISNUMBER($G1221))),"",ROUND($G1221*IF($Q1221="Danger",Lists!$M$15,Lists!$M$16),0))</f>
        <v/>
      </c>
      <c r="V1221" s="22" t="str">
        <f aca="false">IF($U1221="","",IF(OR($Q1221="Danger",$U1221&gt;=Lists!$M$10),"P1",IF($U1221&gt;=Lists!$M$11,"P2","P3")))</f>
        <v/>
      </c>
      <c r="W1221" s="24" t="str">
        <f aca="false">IF(OR($V1221="",$B1221=""),"",$B1221+INDEX(Lists!$N$10:$N$12,MATCH($V1221,Lists!$L$10:$L$12,0)))</f>
        <v/>
      </c>
      <c r="X1221" s="19"/>
      <c r="Y1221" s="19"/>
      <c r="Z1221" s="19"/>
      <c r="AA1221" s="21"/>
      <c r="AB1221" s="19"/>
      <c r="AC1221" s="22" t="str">
        <f aca="true">IF(OR($U1221="",$B1221=""),"",IF($AA1221&lt;&gt;"",$AA1221-$B1221,TODAY()-$B1221))</f>
        <v/>
      </c>
      <c r="AD1221" s="22" t="str">
        <f aca="true">IF($W1221="","",IF($Y1221="Closed",IF($AA1221="","Closed",IF($AA1221&lt;=$W1221,"Closed on time","Closed late")),IF(TODAY()&gt;$W1221,"Overdue","Within time")))</f>
        <v/>
      </c>
      <c r="AE1221" s="6"/>
      <c r="AF1221" s="19"/>
      <c r="AG1221" s="19"/>
      <c r="AH1221" s="19"/>
      <c r="AI1221" s="19"/>
      <c r="AJ1221" s="19"/>
    </row>
    <row r="1222" customFormat="false" ht="15" hidden="false" customHeight="false" outlineLevel="0" collapsed="false">
      <c r="A1222" s="22" t="str">
        <f aca="false">IF($C1222="","","R"&amp;TEXT(ROW()-4,"00000"))</f>
        <v/>
      </c>
      <c r="B1222" s="21"/>
      <c r="C1222" s="19"/>
      <c r="D1222" s="22" t="str">
        <f aca="false">IF($C1222="","",IFERROR(INDEX(Asset_Register!$C$5:$C$1000,MATCH($C1222,Asset_Register!$A$5:$A$1000,0)),"Not in register"))</f>
        <v/>
      </c>
      <c r="E1222" s="22" t="str">
        <f aca="false">IF($C1222="","",IFERROR(INDEX(Asset_Register!$D$5:$D$1000,MATCH($C1222,Asset_Register!$A$5:$A$1000,0)),"Not in register"))</f>
        <v/>
      </c>
      <c r="F1222" s="22" t="str">
        <f aca="false">IF($C1222="","",IFERROR(INDEX(Asset_Register!$R$5:$R$1000,MATCH($C1222,Asset_Register!$A$5:$A$1000,0)),"Not in register"))</f>
        <v/>
      </c>
      <c r="G1222" s="22" t="str">
        <f aca="false">IF($C1222="","",IFERROR(INDEX(Asset_Register!$Q$5:$Q$1000,MATCH($C1222,Asset_Register!$A$5:$A$1000,0)),"Not in register"))</f>
        <v/>
      </c>
      <c r="H1222" s="19"/>
      <c r="I1222" s="19"/>
      <c r="J1222" s="6"/>
      <c r="K1222" s="19"/>
      <c r="L1222" s="19"/>
      <c r="M1222" s="19"/>
      <c r="N1222" s="19"/>
      <c r="O1222" s="19"/>
      <c r="P1222" s="19"/>
      <c r="Q1222" s="22" t="str">
        <f aca="false">IF($C1222="","",IF($P1222&lt;&gt;"",$P1222,IF(AND(ISNUMBER($K1222),ISNUMBER($M1222),ISNUMBER($N1222)),IF($O1222="Lower is worse",IF($K1222&lt;=$N1222,"Danger",IF($K1222&lt;=$M1222,"Alert","OK")),IF($K1222&gt;=$N1222,"Danger",IF($K1222&gt;=$M1222,"Alert","OK"))),"Not set")))</f>
        <v/>
      </c>
      <c r="R1222" s="22" t="str">
        <f aca="false">IF(OR($Q1222="",$Q1222="Not set"),"",MATCH($Q1222,Lists!$F$2:$F$4,0)-1)</f>
        <v/>
      </c>
      <c r="S1222" s="6"/>
      <c r="T1222" s="6"/>
      <c r="U1222" s="22" t="str">
        <f aca="false">IF(OR($Q1222="",$Q1222="OK",$Q1222="Not set",NOT(ISNUMBER($G1222))),"",ROUND($G1222*IF($Q1222="Danger",Lists!$M$15,Lists!$M$16),0))</f>
        <v/>
      </c>
      <c r="V1222" s="22" t="str">
        <f aca="false">IF($U1222="","",IF(OR($Q1222="Danger",$U1222&gt;=Lists!$M$10),"P1",IF($U1222&gt;=Lists!$M$11,"P2","P3")))</f>
        <v/>
      </c>
      <c r="W1222" s="24" t="str">
        <f aca="false">IF(OR($V1222="",$B1222=""),"",$B1222+INDEX(Lists!$N$10:$N$12,MATCH($V1222,Lists!$L$10:$L$12,0)))</f>
        <v/>
      </c>
      <c r="X1222" s="19"/>
      <c r="Y1222" s="19"/>
      <c r="Z1222" s="19"/>
      <c r="AA1222" s="21"/>
      <c r="AB1222" s="19"/>
      <c r="AC1222" s="22" t="str">
        <f aca="true">IF(OR($U1222="",$B1222=""),"",IF($AA1222&lt;&gt;"",$AA1222-$B1222,TODAY()-$B1222))</f>
        <v/>
      </c>
      <c r="AD1222" s="22" t="str">
        <f aca="true">IF($W1222="","",IF($Y1222="Closed",IF($AA1222="","Closed",IF($AA1222&lt;=$W1222,"Closed on time","Closed late")),IF(TODAY()&gt;$W1222,"Overdue","Within time")))</f>
        <v/>
      </c>
      <c r="AE1222" s="6"/>
      <c r="AF1222" s="19"/>
      <c r="AG1222" s="19"/>
      <c r="AH1222" s="19"/>
      <c r="AI1222" s="19"/>
      <c r="AJ1222" s="19"/>
    </row>
    <row r="1223" customFormat="false" ht="15" hidden="false" customHeight="false" outlineLevel="0" collapsed="false">
      <c r="A1223" s="22" t="str">
        <f aca="false">IF($C1223="","","R"&amp;TEXT(ROW()-4,"00000"))</f>
        <v/>
      </c>
      <c r="B1223" s="21"/>
      <c r="C1223" s="19"/>
      <c r="D1223" s="22" t="str">
        <f aca="false">IF($C1223="","",IFERROR(INDEX(Asset_Register!$C$5:$C$1000,MATCH($C1223,Asset_Register!$A$5:$A$1000,0)),"Not in register"))</f>
        <v/>
      </c>
      <c r="E1223" s="22" t="str">
        <f aca="false">IF($C1223="","",IFERROR(INDEX(Asset_Register!$D$5:$D$1000,MATCH($C1223,Asset_Register!$A$5:$A$1000,0)),"Not in register"))</f>
        <v/>
      </c>
      <c r="F1223" s="22" t="str">
        <f aca="false">IF($C1223="","",IFERROR(INDEX(Asset_Register!$R$5:$R$1000,MATCH($C1223,Asset_Register!$A$5:$A$1000,0)),"Not in register"))</f>
        <v/>
      </c>
      <c r="G1223" s="22" t="str">
        <f aca="false">IF($C1223="","",IFERROR(INDEX(Asset_Register!$Q$5:$Q$1000,MATCH($C1223,Asset_Register!$A$5:$A$1000,0)),"Not in register"))</f>
        <v/>
      </c>
      <c r="H1223" s="19"/>
      <c r="I1223" s="19"/>
      <c r="J1223" s="6"/>
      <c r="K1223" s="19"/>
      <c r="L1223" s="19"/>
      <c r="M1223" s="19"/>
      <c r="N1223" s="19"/>
      <c r="O1223" s="19"/>
      <c r="P1223" s="19"/>
      <c r="Q1223" s="22" t="str">
        <f aca="false">IF($C1223="","",IF($P1223&lt;&gt;"",$P1223,IF(AND(ISNUMBER($K1223),ISNUMBER($M1223),ISNUMBER($N1223)),IF($O1223="Lower is worse",IF($K1223&lt;=$N1223,"Danger",IF($K1223&lt;=$M1223,"Alert","OK")),IF($K1223&gt;=$N1223,"Danger",IF($K1223&gt;=$M1223,"Alert","OK"))),"Not set")))</f>
        <v/>
      </c>
      <c r="R1223" s="22" t="str">
        <f aca="false">IF(OR($Q1223="",$Q1223="Not set"),"",MATCH($Q1223,Lists!$F$2:$F$4,0)-1)</f>
        <v/>
      </c>
      <c r="S1223" s="6"/>
      <c r="T1223" s="6"/>
      <c r="U1223" s="22" t="str">
        <f aca="false">IF(OR($Q1223="",$Q1223="OK",$Q1223="Not set",NOT(ISNUMBER($G1223))),"",ROUND($G1223*IF($Q1223="Danger",Lists!$M$15,Lists!$M$16),0))</f>
        <v/>
      </c>
      <c r="V1223" s="22" t="str">
        <f aca="false">IF($U1223="","",IF(OR($Q1223="Danger",$U1223&gt;=Lists!$M$10),"P1",IF($U1223&gt;=Lists!$M$11,"P2","P3")))</f>
        <v/>
      </c>
      <c r="W1223" s="24" t="str">
        <f aca="false">IF(OR($V1223="",$B1223=""),"",$B1223+INDEX(Lists!$N$10:$N$12,MATCH($V1223,Lists!$L$10:$L$12,0)))</f>
        <v/>
      </c>
      <c r="X1223" s="19"/>
      <c r="Y1223" s="19"/>
      <c r="Z1223" s="19"/>
      <c r="AA1223" s="21"/>
      <c r="AB1223" s="19"/>
      <c r="AC1223" s="22" t="str">
        <f aca="true">IF(OR($U1223="",$B1223=""),"",IF($AA1223&lt;&gt;"",$AA1223-$B1223,TODAY()-$B1223))</f>
        <v/>
      </c>
      <c r="AD1223" s="22" t="str">
        <f aca="true">IF($W1223="","",IF($Y1223="Closed",IF($AA1223="","Closed",IF($AA1223&lt;=$W1223,"Closed on time","Closed late")),IF(TODAY()&gt;$W1223,"Overdue","Within time")))</f>
        <v/>
      </c>
      <c r="AE1223" s="6"/>
      <c r="AF1223" s="19"/>
      <c r="AG1223" s="19"/>
      <c r="AH1223" s="19"/>
      <c r="AI1223" s="19"/>
      <c r="AJ1223" s="19"/>
    </row>
    <row r="1224" customFormat="false" ht="15" hidden="false" customHeight="false" outlineLevel="0" collapsed="false">
      <c r="A1224" s="22" t="str">
        <f aca="false">IF($C1224="","","R"&amp;TEXT(ROW()-4,"00000"))</f>
        <v/>
      </c>
      <c r="B1224" s="21"/>
      <c r="C1224" s="19"/>
      <c r="D1224" s="22" t="str">
        <f aca="false">IF($C1224="","",IFERROR(INDEX(Asset_Register!$C$5:$C$1000,MATCH($C1224,Asset_Register!$A$5:$A$1000,0)),"Not in register"))</f>
        <v/>
      </c>
      <c r="E1224" s="22" t="str">
        <f aca="false">IF($C1224="","",IFERROR(INDEX(Asset_Register!$D$5:$D$1000,MATCH($C1224,Asset_Register!$A$5:$A$1000,0)),"Not in register"))</f>
        <v/>
      </c>
      <c r="F1224" s="22" t="str">
        <f aca="false">IF($C1224="","",IFERROR(INDEX(Asset_Register!$R$5:$R$1000,MATCH($C1224,Asset_Register!$A$5:$A$1000,0)),"Not in register"))</f>
        <v/>
      </c>
      <c r="G1224" s="22" t="str">
        <f aca="false">IF($C1224="","",IFERROR(INDEX(Asset_Register!$Q$5:$Q$1000,MATCH($C1224,Asset_Register!$A$5:$A$1000,0)),"Not in register"))</f>
        <v/>
      </c>
      <c r="H1224" s="19"/>
      <c r="I1224" s="19"/>
      <c r="J1224" s="6"/>
      <c r="K1224" s="19"/>
      <c r="L1224" s="19"/>
      <c r="M1224" s="19"/>
      <c r="N1224" s="19"/>
      <c r="O1224" s="19"/>
      <c r="P1224" s="19"/>
      <c r="Q1224" s="22" t="str">
        <f aca="false">IF($C1224="","",IF($P1224&lt;&gt;"",$P1224,IF(AND(ISNUMBER($K1224),ISNUMBER($M1224),ISNUMBER($N1224)),IF($O1224="Lower is worse",IF($K1224&lt;=$N1224,"Danger",IF($K1224&lt;=$M1224,"Alert","OK")),IF($K1224&gt;=$N1224,"Danger",IF($K1224&gt;=$M1224,"Alert","OK"))),"Not set")))</f>
        <v/>
      </c>
      <c r="R1224" s="22" t="str">
        <f aca="false">IF(OR($Q1224="",$Q1224="Not set"),"",MATCH($Q1224,Lists!$F$2:$F$4,0)-1)</f>
        <v/>
      </c>
      <c r="S1224" s="6"/>
      <c r="T1224" s="6"/>
      <c r="U1224" s="22" t="str">
        <f aca="false">IF(OR($Q1224="",$Q1224="OK",$Q1224="Not set",NOT(ISNUMBER($G1224))),"",ROUND($G1224*IF($Q1224="Danger",Lists!$M$15,Lists!$M$16),0))</f>
        <v/>
      </c>
      <c r="V1224" s="22" t="str">
        <f aca="false">IF($U1224="","",IF(OR($Q1224="Danger",$U1224&gt;=Lists!$M$10),"P1",IF($U1224&gt;=Lists!$M$11,"P2","P3")))</f>
        <v/>
      </c>
      <c r="W1224" s="24" t="str">
        <f aca="false">IF(OR($V1224="",$B1224=""),"",$B1224+INDEX(Lists!$N$10:$N$12,MATCH($V1224,Lists!$L$10:$L$12,0)))</f>
        <v/>
      </c>
      <c r="X1224" s="19"/>
      <c r="Y1224" s="19"/>
      <c r="Z1224" s="19"/>
      <c r="AA1224" s="21"/>
      <c r="AB1224" s="19"/>
      <c r="AC1224" s="22" t="str">
        <f aca="true">IF(OR($U1224="",$B1224=""),"",IF($AA1224&lt;&gt;"",$AA1224-$B1224,TODAY()-$B1224))</f>
        <v/>
      </c>
      <c r="AD1224" s="22" t="str">
        <f aca="true">IF($W1224="","",IF($Y1224="Closed",IF($AA1224="","Closed",IF($AA1224&lt;=$W1224,"Closed on time","Closed late")),IF(TODAY()&gt;$W1224,"Overdue","Within time")))</f>
        <v/>
      </c>
      <c r="AE1224" s="6"/>
      <c r="AF1224" s="19"/>
      <c r="AG1224" s="19"/>
      <c r="AH1224" s="19"/>
      <c r="AI1224" s="19"/>
      <c r="AJ1224" s="19"/>
    </row>
    <row r="1225" customFormat="false" ht="15" hidden="false" customHeight="false" outlineLevel="0" collapsed="false">
      <c r="A1225" s="22" t="str">
        <f aca="false">IF($C1225="","","R"&amp;TEXT(ROW()-4,"00000"))</f>
        <v/>
      </c>
      <c r="B1225" s="21"/>
      <c r="C1225" s="19"/>
      <c r="D1225" s="22" t="str">
        <f aca="false">IF($C1225="","",IFERROR(INDEX(Asset_Register!$C$5:$C$1000,MATCH($C1225,Asset_Register!$A$5:$A$1000,0)),"Not in register"))</f>
        <v/>
      </c>
      <c r="E1225" s="22" t="str">
        <f aca="false">IF($C1225="","",IFERROR(INDEX(Asset_Register!$D$5:$D$1000,MATCH($C1225,Asset_Register!$A$5:$A$1000,0)),"Not in register"))</f>
        <v/>
      </c>
      <c r="F1225" s="22" t="str">
        <f aca="false">IF($C1225="","",IFERROR(INDEX(Asset_Register!$R$5:$R$1000,MATCH($C1225,Asset_Register!$A$5:$A$1000,0)),"Not in register"))</f>
        <v/>
      </c>
      <c r="G1225" s="22" t="str">
        <f aca="false">IF($C1225="","",IFERROR(INDEX(Asset_Register!$Q$5:$Q$1000,MATCH($C1225,Asset_Register!$A$5:$A$1000,0)),"Not in register"))</f>
        <v/>
      </c>
      <c r="H1225" s="19"/>
      <c r="I1225" s="19"/>
      <c r="J1225" s="6"/>
      <c r="K1225" s="19"/>
      <c r="L1225" s="19"/>
      <c r="M1225" s="19"/>
      <c r="N1225" s="19"/>
      <c r="O1225" s="19"/>
      <c r="P1225" s="19"/>
      <c r="Q1225" s="22" t="str">
        <f aca="false">IF($C1225="","",IF($P1225&lt;&gt;"",$P1225,IF(AND(ISNUMBER($K1225),ISNUMBER($M1225),ISNUMBER($N1225)),IF($O1225="Lower is worse",IF($K1225&lt;=$N1225,"Danger",IF($K1225&lt;=$M1225,"Alert","OK")),IF($K1225&gt;=$N1225,"Danger",IF($K1225&gt;=$M1225,"Alert","OK"))),"Not set")))</f>
        <v/>
      </c>
      <c r="R1225" s="22" t="str">
        <f aca="false">IF(OR($Q1225="",$Q1225="Not set"),"",MATCH($Q1225,Lists!$F$2:$F$4,0)-1)</f>
        <v/>
      </c>
      <c r="S1225" s="6"/>
      <c r="T1225" s="6"/>
      <c r="U1225" s="22" t="str">
        <f aca="false">IF(OR($Q1225="",$Q1225="OK",$Q1225="Not set",NOT(ISNUMBER($G1225))),"",ROUND($G1225*IF($Q1225="Danger",Lists!$M$15,Lists!$M$16),0))</f>
        <v/>
      </c>
      <c r="V1225" s="22" t="str">
        <f aca="false">IF($U1225="","",IF(OR($Q1225="Danger",$U1225&gt;=Lists!$M$10),"P1",IF($U1225&gt;=Lists!$M$11,"P2","P3")))</f>
        <v/>
      </c>
      <c r="W1225" s="24" t="str">
        <f aca="false">IF(OR($V1225="",$B1225=""),"",$B1225+INDEX(Lists!$N$10:$N$12,MATCH($V1225,Lists!$L$10:$L$12,0)))</f>
        <v/>
      </c>
      <c r="X1225" s="19"/>
      <c r="Y1225" s="19"/>
      <c r="Z1225" s="19"/>
      <c r="AA1225" s="21"/>
      <c r="AB1225" s="19"/>
      <c r="AC1225" s="22" t="str">
        <f aca="true">IF(OR($U1225="",$B1225=""),"",IF($AA1225&lt;&gt;"",$AA1225-$B1225,TODAY()-$B1225))</f>
        <v/>
      </c>
      <c r="AD1225" s="22" t="str">
        <f aca="true">IF($W1225="","",IF($Y1225="Closed",IF($AA1225="","Closed",IF($AA1225&lt;=$W1225,"Closed on time","Closed late")),IF(TODAY()&gt;$W1225,"Overdue","Within time")))</f>
        <v/>
      </c>
      <c r="AE1225" s="6"/>
      <c r="AF1225" s="19"/>
      <c r="AG1225" s="19"/>
      <c r="AH1225" s="19"/>
      <c r="AI1225" s="19"/>
      <c r="AJ1225" s="19"/>
    </row>
    <row r="1226" customFormat="false" ht="15" hidden="false" customHeight="false" outlineLevel="0" collapsed="false">
      <c r="A1226" s="22" t="str">
        <f aca="false">IF($C1226="","","R"&amp;TEXT(ROW()-4,"00000"))</f>
        <v/>
      </c>
      <c r="B1226" s="21"/>
      <c r="C1226" s="19"/>
      <c r="D1226" s="22" t="str">
        <f aca="false">IF($C1226="","",IFERROR(INDEX(Asset_Register!$C$5:$C$1000,MATCH($C1226,Asset_Register!$A$5:$A$1000,0)),"Not in register"))</f>
        <v/>
      </c>
      <c r="E1226" s="22" t="str">
        <f aca="false">IF($C1226="","",IFERROR(INDEX(Asset_Register!$D$5:$D$1000,MATCH($C1226,Asset_Register!$A$5:$A$1000,0)),"Not in register"))</f>
        <v/>
      </c>
      <c r="F1226" s="22" t="str">
        <f aca="false">IF($C1226="","",IFERROR(INDEX(Asset_Register!$R$5:$R$1000,MATCH($C1226,Asset_Register!$A$5:$A$1000,0)),"Not in register"))</f>
        <v/>
      </c>
      <c r="G1226" s="22" t="str">
        <f aca="false">IF($C1226="","",IFERROR(INDEX(Asset_Register!$Q$5:$Q$1000,MATCH($C1226,Asset_Register!$A$5:$A$1000,0)),"Not in register"))</f>
        <v/>
      </c>
      <c r="H1226" s="19"/>
      <c r="I1226" s="19"/>
      <c r="J1226" s="6"/>
      <c r="K1226" s="19"/>
      <c r="L1226" s="19"/>
      <c r="M1226" s="19"/>
      <c r="N1226" s="19"/>
      <c r="O1226" s="19"/>
      <c r="P1226" s="19"/>
      <c r="Q1226" s="22" t="str">
        <f aca="false">IF($C1226="","",IF($P1226&lt;&gt;"",$P1226,IF(AND(ISNUMBER($K1226),ISNUMBER($M1226),ISNUMBER($N1226)),IF($O1226="Lower is worse",IF($K1226&lt;=$N1226,"Danger",IF($K1226&lt;=$M1226,"Alert","OK")),IF($K1226&gt;=$N1226,"Danger",IF($K1226&gt;=$M1226,"Alert","OK"))),"Not set")))</f>
        <v/>
      </c>
      <c r="R1226" s="22" t="str">
        <f aca="false">IF(OR($Q1226="",$Q1226="Not set"),"",MATCH($Q1226,Lists!$F$2:$F$4,0)-1)</f>
        <v/>
      </c>
      <c r="S1226" s="6"/>
      <c r="T1226" s="6"/>
      <c r="U1226" s="22" t="str">
        <f aca="false">IF(OR($Q1226="",$Q1226="OK",$Q1226="Not set",NOT(ISNUMBER($G1226))),"",ROUND($G1226*IF($Q1226="Danger",Lists!$M$15,Lists!$M$16),0))</f>
        <v/>
      </c>
      <c r="V1226" s="22" t="str">
        <f aca="false">IF($U1226="","",IF(OR($Q1226="Danger",$U1226&gt;=Lists!$M$10),"P1",IF($U1226&gt;=Lists!$M$11,"P2","P3")))</f>
        <v/>
      </c>
      <c r="W1226" s="24" t="str">
        <f aca="false">IF(OR($V1226="",$B1226=""),"",$B1226+INDEX(Lists!$N$10:$N$12,MATCH($V1226,Lists!$L$10:$L$12,0)))</f>
        <v/>
      </c>
      <c r="X1226" s="19"/>
      <c r="Y1226" s="19"/>
      <c r="Z1226" s="19"/>
      <c r="AA1226" s="21"/>
      <c r="AB1226" s="19"/>
      <c r="AC1226" s="22" t="str">
        <f aca="true">IF(OR($U1226="",$B1226=""),"",IF($AA1226&lt;&gt;"",$AA1226-$B1226,TODAY()-$B1226))</f>
        <v/>
      </c>
      <c r="AD1226" s="22" t="str">
        <f aca="true">IF($W1226="","",IF($Y1226="Closed",IF($AA1226="","Closed",IF($AA1226&lt;=$W1226,"Closed on time","Closed late")),IF(TODAY()&gt;$W1226,"Overdue","Within time")))</f>
        <v/>
      </c>
      <c r="AE1226" s="6"/>
      <c r="AF1226" s="19"/>
      <c r="AG1226" s="19"/>
      <c r="AH1226" s="19"/>
      <c r="AI1226" s="19"/>
      <c r="AJ1226" s="19"/>
    </row>
    <row r="1227" customFormat="false" ht="15" hidden="false" customHeight="false" outlineLevel="0" collapsed="false">
      <c r="A1227" s="22" t="str">
        <f aca="false">IF($C1227="","","R"&amp;TEXT(ROW()-4,"00000"))</f>
        <v/>
      </c>
      <c r="B1227" s="21"/>
      <c r="C1227" s="19"/>
      <c r="D1227" s="22" t="str">
        <f aca="false">IF($C1227="","",IFERROR(INDEX(Asset_Register!$C$5:$C$1000,MATCH($C1227,Asset_Register!$A$5:$A$1000,0)),"Not in register"))</f>
        <v/>
      </c>
      <c r="E1227" s="22" t="str">
        <f aca="false">IF($C1227="","",IFERROR(INDEX(Asset_Register!$D$5:$D$1000,MATCH($C1227,Asset_Register!$A$5:$A$1000,0)),"Not in register"))</f>
        <v/>
      </c>
      <c r="F1227" s="22" t="str">
        <f aca="false">IF($C1227="","",IFERROR(INDEX(Asset_Register!$R$5:$R$1000,MATCH($C1227,Asset_Register!$A$5:$A$1000,0)),"Not in register"))</f>
        <v/>
      </c>
      <c r="G1227" s="22" t="str">
        <f aca="false">IF($C1227="","",IFERROR(INDEX(Asset_Register!$Q$5:$Q$1000,MATCH($C1227,Asset_Register!$A$5:$A$1000,0)),"Not in register"))</f>
        <v/>
      </c>
      <c r="H1227" s="19"/>
      <c r="I1227" s="19"/>
      <c r="J1227" s="6"/>
      <c r="K1227" s="19"/>
      <c r="L1227" s="19"/>
      <c r="M1227" s="19"/>
      <c r="N1227" s="19"/>
      <c r="O1227" s="19"/>
      <c r="P1227" s="19"/>
      <c r="Q1227" s="22" t="str">
        <f aca="false">IF($C1227="","",IF($P1227&lt;&gt;"",$P1227,IF(AND(ISNUMBER($K1227),ISNUMBER($M1227),ISNUMBER($N1227)),IF($O1227="Lower is worse",IF($K1227&lt;=$N1227,"Danger",IF($K1227&lt;=$M1227,"Alert","OK")),IF($K1227&gt;=$N1227,"Danger",IF($K1227&gt;=$M1227,"Alert","OK"))),"Not set")))</f>
        <v/>
      </c>
      <c r="R1227" s="22" t="str">
        <f aca="false">IF(OR($Q1227="",$Q1227="Not set"),"",MATCH($Q1227,Lists!$F$2:$F$4,0)-1)</f>
        <v/>
      </c>
      <c r="S1227" s="6"/>
      <c r="T1227" s="6"/>
      <c r="U1227" s="22" t="str">
        <f aca="false">IF(OR($Q1227="",$Q1227="OK",$Q1227="Not set",NOT(ISNUMBER($G1227))),"",ROUND($G1227*IF($Q1227="Danger",Lists!$M$15,Lists!$M$16),0))</f>
        <v/>
      </c>
      <c r="V1227" s="22" t="str">
        <f aca="false">IF($U1227="","",IF(OR($Q1227="Danger",$U1227&gt;=Lists!$M$10),"P1",IF($U1227&gt;=Lists!$M$11,"P2","P3")))</f>
        <v/>
      </c>
      <c r="W1227" s="24" t="str">
        <f aca="false">IF(OR($V1227="",$B1227=""),"",$B1227+INDEX(Lists!$N$10:$N$12,MATCH($V1227,Lists!$L$10:$L$12,0)))</f>
        <v/>
      </c>
      <c r="X1227" s="19"/>
      <c r="Y1227" s="19"/>
      <c r="Z1227" s="19"/>
      <c r="AA1227" s="21"/>
      <c r="AB1227" s="19"/>
      <c r="AC1227" s="22" t="str">
        <f aca="true">IF(OR($U1227="",$B1227=""),"",IF($AA1227&lt;&gt;"",$AA1227-$B1227,TODAY()-$B1227))</f>
        <v/>
      </c>
      <c r="AD1227" s="22" t="str">
        <f aca="true">IF($W1227="","",IF($Y1227="Closed",IF($AA1227="","Closed",IF($AA1227&lt;=$W1227,"Closed on time","Closed late")),IF(TODAY()&gt;$W1227,"Overdue","Within time")))</f>
        <v/>
      </c>
      <c r="AE1227" s="6"/>
      <c r="AF1227" s="19"/>
      <c r="AG1227" s="19"/>
      <c r="AH1227" s="19"/>
      <c r="AI1227" s="19"/>
      <c r="AJ1227" s="19"/>
    </row>
    <row r="1228" customFormat="false" ht="15" hidden="false" customHeight="false" outlineLevel="0" collapsed="false">
      <c r="A1228" s="22" t="str">
        <f aca="false">IF($C1228="","","R"&amp;TEXT(ROW()-4,"00000"))</f>
        <v/>
      </c>
      <c r="B1228" s="21"/>
      <c r="C1228" s="19"/>
      <c r="D1228" s="22" t="str">
        <f aca="false">IF($C1228="","",IFERROR(INDEX(Asset_Register!$C$5:$C$1000,MATCH($C1228,Asset_Register!$A$5:$A$1000,0)),"Not in register"))</f>
        <v/>
      </c>
      <c r="E1228" s="22" t="str">
        <f aca="false">IF($C1228="","",IFERROR(INDEX(Asset_Register!$D$5:$D$1000,MATCH($C1228,Asset_Register!$A$5:$A$1000,0)),"Not in register"))</f>
        <v/>
      </c>
      <c r="F1228" s="22" t="str">
        <f aca="false">IF($C1228="","",IFERROR(INDEX(Asset_Register!$R$5:$R$1000,MATCH($C1228,Asset_Register!$A$5:$A$1000,0)),"Not in register"))</f>
        <v/>
      </c>
      <c r="G1228" s="22" t="str">
        <f aca="false">IF($C1228="","",IFERROR(INDEX(Asset_Register!$Q$5:$Q$1000,MATCH($C1228,Asset_Register!$A$5:$A$1000,0)),"Not in register"))</f>
        <v/>
      </c>
      <c r="H1228" s="19"/>
      <c r="I1228" s="19"/>
      <c r="J1228" s="6"/>
      <c r="K1228" s="19"/>
      <c r="L1228" s="19"/>
      <c r="M1228" s="19"/>
      <c r="N1228" s="19"/>
      <c r="O1228" s="19"/>
      <c r="P1228" s="19"/>
      <c r="Q1228" s="22" t="str">
        <f aca="false">IF($C1228="","",IF($P1228&lt;&gt;"",$P1228,IF(AND(ISNUMBER($K1228),ISNUMBER($M1228),ISNUMBER($N1228)),IF($O1228="Lower is worse",IF($K1228&lt;=$N1228,"Danger",IF($K1228&lt;=$M1228,"Alert","OK")),IF($K1228&gt;=$N1228,"Danger",IF($K1228&gt;=$M1228,"Alert","OK"))),"Not set")))</f>
        <v/>
      </c>
      <c r="R1228" s="22" t="str">
        <f aca="false">IF(OR($Q1228="",$Q1228="Not set"),"",MATCH($Q1228,Lists!$F$2:$F$4,0)-1)</f>
        <v/>
      </c>
      <c r="S1228" s="6"/>
      <c r="T1228" s="6"/>
      <c r="U1228" s="22" t="str">
        <f aca="false">IF(OR($Q1228="",$Q1228="OK",$Q1228="Not set",NOT(ISNUMBER($G1228))),"",ROUND($G1228*IF($Q1228="Danger",Lists!$M$15,Lists!$M$16),0))</f>
        <v/>
      </c>
      <c r="V1228" s="22" t="str">
        <f aca="false">IF($U1228="","",IF(OR($Q1228="Danger",$U1228&gt;=Lists!$M$10),"P1",IF($U1228&gt;=Lists!$M$11,"P2","P3")))</f>
        <v/>
      </c>
      <c r="W1228" s="24" t="str">
        <f aca="false">IF(OR($V1228="",$B1228=""),"",$B1228+INDEX(Lists!$N$10:$N$12,MATCH($V1228,Lists!$L$10:$L$12,0)))</f>
        <v/>
      </c>
      <c r="X1228" s="19"/>
      <c r="Y1228" s="19"/>
      <c r="Z1228" s="19"/>
      <c r="AA1228" s="21"/>
      <c r="AB1228" s="19"/>
      <c r="AC1228" s="22" t="str">
        <f aca="true">IF(OR($U1228="",$B1228=""),"",IF($AA1228&lt;&gt;"",$AA1228-$B1228,TODAY()-$B1228))</f>
        <v/>
      </c>
      <c r="AD1228" s="22" t="str">
        <f aca="true">IF($W1228="","",IF($Y1228="Closed",IF($AA1228="","Closed",IF($AA1228&lt;=$W1228,"Closed on time","Closed late")),IF(TODAY()&gt;$W1228,"Overdue","Within time")))</f>
        <v/>
      </c>
      <c r="AE1228" s="6"/>
      <c r="AF1228" s="19"/>
      <c r="AG1228" s="19"/>
      <c r="AH1228" s="19"/>
      <c r="AI1228" s="19"/>
      <c r="AJ1228" s="19"/>
    </row>
    <row r="1229" customFormat="false" ht="15" hidden="false" customHeight="false" outlineLevel="0" collapsed="false">
      <c r="A1229" s="22" t="str">
        <f aca="false">IF($C1229="","","R"&amp;TEXT(ROW()-4,"00000"))</f>
        <v/>
      </c>
      <c r="B1229" s="21"/>
      <c r="C1229" s="19"/>
      <c r="D1229" s="22" t="str">
        <f aca="false">IF($C1229="","",IFERROR(INDEX(Asset_Register!$C$5:$C$1000,MATCH($C1229,Asset_Register!$A$5:$A$1000,0)),"Not in register"))</f>
        <v/>
      </c>
      <c r="E1229" s="22" t="str">
        <f aca="false">IF($C1229="","",IFERROR(INDEX(Asset_Register!$D$5:$D$1000,MATCH($C1229,Asset_Register!$A$5:$A$1000,0)),"Not in register"))</f>
        <v/>
      </c>
      <c r="F1229" s="22" t="str">
        <f aca="false">IF($C1229="","",IFERROR(INDEX(Asset_Register!$R$5:$R$1000,MATCH($C1229,Asset_Register!$A$5:$A$1000,0)),"Not in register"))</f>
        <v/>
      </c>
      <c r="G1229" s="22" t="str">
        <f aca="false">IF($C1229="","",IFERROR(INDEX(Asset_Register!$Q$5:$Q$1000,MATCH($C1229,Asset_Register!$A$5:$A$1000,0)),"Not in register"))</f>
        <v/>
      </c>
      <c r="H1229" s="19"/>
      <c r="I1229" s="19"/>
      <c r="J1229" s="6"/>
      <c r="K1229" s="19"/>
      <c r="L1229" s="19"/>
      <c r="M1229" s="19"/>
      <c r="N1229" s="19"/>
      <c r="O1229" s="19"/>
      <c r="P1229" s="19"/>
      <c r="Q1229" s="22" t="str">
        <f aca="false">IF($C1229="","",IF($P1229&lt;&gt;"",$P1229,IF(AND(ISNUMBER($K1229),ISNUMBER($M1229),ISNUMBER($N1229)),IF($O1229="Lower is worse",IF($K1229&lt;=$N1229,"Danger",IF($K1229&lt;=$M1229,"Alert","OK")),IF($K1229&gt;=$N1229,"Danger",IF($K1229&gt;=$M1229,"Alert","OK"))),"Not set")))</f>
        <v/>
      </c>
      <c r="R1229" s="22" t="str">
        <f aca="false">IF(OR($Q1229="",$Q1229="Not set"),"",MATCH($Q1229,Lists!$F$2:$F$4,0)-1)</f>
        <v/>
      </c>
      <c r="S1229" s="6"/>
      <c r="T1229" s="6"/>
      <c r="U1229" s="22" t="str">
        <f aca="false">IF(OR($Q1229="",$Q1229="OK",$Q1229="Not set",NOT(ISNUMBER($G1229))),"",ROUND($G1229*IF($Q1229="Danger",Lists!$M$15,Lists!$M$16),0))</f>
        <v/>
      </c>
      <c r="V1229" s="22" t="str">
        <f aca="false">IF($U1229="","",IF(OR($Q1229="Danger",$U1229&gt;=Lists!$M$10),"P1",IF($U1229&gt;=Lists!$M$11,"P2","P3")))</f>
        <v/>
      </c>
      <c r="W1229" s="24" t="str">
        <f aca="false">IF(OR($V1229="",$B1229=""),"",$B1229+INDEX(Lists!$N$10:$N$12,MATCH($V1229,Lists!$L$10:$L$12,0)))</f>
        <v/>
      </c>
      <c r="X1229" s="19"/>
      <c r="Y1229" s="19"/>
      <c r="Z1229" s="19"/>
      <c r="AA1229" s="21"/>
      <c r="AB1229" s="19"/>
      <c r="AC1229" s="22" t="str">
        <f aca="true">IF(OR($U1229="",$B1229=""),"",IF($AA1229&lt;&gt;"",$AA1229-$B1229,TODAY()-$B1229))</f>
        <v/>
      </c>
      <c r="AD1229" s="22" t="str">
        <f aca="true">IF($W1229="","",IF($Y1229="Closed",IF($AA1229="","Closed",IF($AA1229&lt;=$W1229,"Closed on time","Closed late")),IF(TODAY()&gt;$W1229,"Overdue","Within time")))</f>
        <v/>
      </c>
      <c r="AE1229" s="6"/>
      <c r="AF1229" s="19"/>
      <c r="AG1229" s="19"/>
      <c r="AH1229" s="19"/>
      <c r="AI1229" s="19"/>
      <c r="AJ1229" s="19"/>
    </row>
    <row r="1230" customFormat="false" ht="15" hidden="false" customHeight="false" outlineLevel="0" collapsed="false">
      <c r="A1230" s="22" t="str">
        <f aca="false">IF($C1230="","","R"&amp;TEXT(ROW()-4,"00000"))</f>
        <v/>
      </c>
      <c r="B1230" s="21"/>
      <c r="C1230" s="19"/>
      <c r="D1230" s="22" t="str">
        <f aca="false">IF($C1230="","",IFERROR(INDEX(Asset_Register!$C$5:$C$1000,MATCH($C1230,Asset_Register!$A$5:$A$1000,0)),"Not in register"))</f>
        <v/>
      </c>
      <c r="E1230" s="22" t="str">
        <f aca="false">IF($C1230="","",IFERROR(INDEX(Asset_Register!$D$5:$D$1000,MATCH($C1230,Asset_Register!$A$5:$A$1000,0)),"Not in register"))</f>
        <v/>
      </c>
      <c r="F1230" s="22" t="str">
        <f aca="false">IF($C1230="","",IFERROR(INDEX(Asset_Register!$R$5:$R$1000,MATCH($C1230,Asset_Register!$A$5:$A$1000,0)),"Not in register"))</f>
        <v/>
      </c>
      <c r="G1230" s="22" t="str">
        <f aca="false">IF($C1230="","",IFERROR(INDEX(Asset_Register!$Q$5:$Q$1000,MATCH($C1230,Asset_Register!$A$5:$A$1000,0)),"Not in register"))</f>
        <v/>
      </c>
      <c r="H1230" s="19"/>
      <c r="I1230" s="19"/>
      <c r="J1230" s="6"/>
      <c r="K1230" s="19"/>
      <c r="L1230" s="19"/>
      <c r="M1230" s="19"/>
      <c r="N1230" s="19"/>
      <c r="O1230" s="19"/>
      <c r="P1230" s="19"/>
      <c r="Q1230" s="22" t="str">
        <f aca="false">IF($C1230="","",IF($P1230&lt;&gt;"",$P1230,IF(AND(ISNUMBER($K1230),ISNUMBER($M1230),ISNUMBER($N1230)),IF($O1230="Lower is worse",IF($K1230&lt;=$N1230,"Danger",IF($K1230&lt;=$M1230,"Alert","OK")),IF($K1230&gt;=$N1230,"Danger",IF($K1230&gt;=$M1230,"Alert","OK"))),"Not set")))</f>
        <v/>
      </c>
      <c r="R1230" s="22" t="str">
        <f aca="false">IF(OR($Q1230="",$Q1230="Not set"),"",MATCH($Q1230,Lists!$F$2:$F$4,0)-1)</f>
        <v/>
      </c>
      <c r="S1230" s="6"/>
      <c r="T1230" s="6"/>
      <c r="U1230" s="22" t="str">
        <f aca="false">IF(OR($Q1230="",$Q1230="OK",$Q1230="Not set",NOT(ISNUMBER($G1230))),"",ROUND($G1230*IF($Q1230="Danger",Lists!$M$15,Lists!$M$16),0))</f>
        <v/>
      </c>
      <c r="V1230" s="22" t="str">
        <f aca="false">IF($U1230="","",IF(OR($Q1230="Danger",$U1230&gt;=Lists!$M$10),"P1",IF($U1230&gt;=Lists!$M$11,"P2","P3")))</f>
        <v/>
      </c>
      <c r="W1230" s="24" t="str">
        <f aca="false">IF(OR($V1230="",$B1230=""),"",$B1230+INDEX(Lists!$N$10:$N$12,MATCH($V1230,Lists!$L$10:$L$12,0)))</f>
        <v/>
      </c>
      <c r="X1230" s="19"/>
      <c r="Y1230" s="19"/>
      <c r="Z1230" s="19"/>
      <c r="AA1230" s="21"/>
      <c r="AB1230" s="19"/>
      <c r="AC1230" s="22" t="str">
        <f aca="true">IF(OR($U1230="",$B1230=""),"",IF($AA1230&lt;&gt;"",$AA1230-$B1230,TODAY()-$B1230))</f>
        <v/>
      </c>
      <c r="AD1230" s="22" t="str">
        <f aca="true">IF($W1230="","",IF($Y1230="Closed",IF($AA1230="","Closed",IF($AA1230&lt;=$W1230,"Closed on time","Closed late")),IF(TODAY()&gt;$W1230,"Overdue","Within time")))</f>
        <v/>
      </c>
      <c r="AE1230" s="6"/>
      <c r="AF1230" s="19"/>
      <c r="AG1230" s="19"/>
      <c r="AH1230" s="19"/>
      <c r="AI1230" s="19"/>
      <c r="AJ1230" s="19"/>
    </row>
    <row r="1231" customFormat="false" ht="15" hidden="false" customHeight="false" outlineLevel="0" collapsed="false">
      <c r="A1231" s="22" t="str">
        <f aca="false">IF($C1231="","","R"&amp;TEXT(ROW()-4,"00000"))</f>
        <v/>
      </c>
      <c r="B1231" s="21"/>
      <c r="C1231" s="19"/>
      <c r="D1231" s="22" t="str">
        <f aca="false">IF($C1231="","",IFERROR(INDEX(Asset_Register!$C$5:$C$1000,MATCH($C1231,Asset_Register!$A$5:$A$1000,0)),"Not in register"))</f>
        <v/>
      </c>
      <c r="E1231" s="22" t="str">
        <f aca="false">IF($C1231="","",IFERROR(INDEX(Asset_Register!$D$5:$D$1000,MATCH($C1231,Asset_Register!$A$5:$A$1000,0)),"Not in register"))</f>
        <v/>
      </c>
      <c r="F1231" s="22" t="str">
        <f aca="false">IF($C1231="","",IFERROR(INDEX(Asset_Register!$R$5:$R$1000,MATCH($C1231,Asset_Register!$A$5:$A$1000,0)),"Not in register"))</f>
        <v/>
      </c>
      <c r="G1231" s="22" t="str">
        <f aca="false">IF($C1231="","",IFERROR(INDEX(Asset_Register!$Q$5:$Q$1000,MATCH($C1231,Asset_Register!$A$5:$A$1000,0)),"Not in register"))</f>
        <v/>
      </c>
      <c r="H1231" s="19"/>
      <c r="I1231" s="19"/>
      <c r="J1231" s="6"/>
      <c r="K1231" s="19"/>
      <c r="L1231" s="19"/>
      <c r="M1231" s="19"/>
      <c r="N1231" s="19"/>
      <c r="O1231" s="19"/>
      <c r="P1231" s="19"/>
      <c r="Q1231" s="22" t="str">
        <f aca="false">IF($C1231="","",IF($P1231&lt;&gt;"",$P1231,IF(AND(ISNUMBER($K1231),ISNUMBER($M1231),ISNUMBER($N1231)),IF($O1231="Lower is worse",IF($K1231&lt;=$N1231,"Danger",IF($K1231&lt;=$M1231,"Alert","OK")),IF($K1231&gt;=$N1231,"Danger",IF($K1231&gt;=$M1231,"Alert","OK"))),"Not set")))</f>
        <v/>
      </c>
      <c r="R1231" s="22" t="str">
        <f aca="false">IF(OR($Q1231="",$Q1231="Not set"),"",MATCH($Q1231,Lists!$F$2:$F$4,0)-1)</f>
        <v/>
      </c>
      <c r="S1231" s="6"/>
      <c r="T1231" s="6"/>
      <c r="U1231" s="22" t="str">
        <f aca="false">IF(OR($Q1231="",$Q1231="OK",$Q1231="Not set",NOT(ISNUMBER($G1231))),"",ROUND($G1231*IF($Q1231="Danger",Lists!$M$15,Lists!$M$16),0))</f>
        <v/>
      </c>
      <c r="V1231" s="22" t="str">
        <f aca="false">IF($U1231="","",IF(OR($Q1231="Danger",$U1231&gt;=Lists!$M$10),"P1",IF($U1231&gt;=Lists!$M$11,"P2","P3")))</f>
        <v/>
      </c>
      <c r="W1231" s="24" t="str">
        <f aca="false">IF(OR($V1231="",$B1231=""),"",$B1231+INDEX(Lists!$N$10:$N$12,MATCH($V1231,Lists!$L$10:$L$12,0)))</f>
        <v/>
      </c>
      <c r="X1231" s="19"/>
      <c r="Y1231" s="19"/>
      <c r="Z1231" s="19"/>
      <c r="AA1231" s="21"/>
      <c r="AB1231" s="19"/>
      <c r="AC1231" s="22" t="str">
        <f aca="true">IF(OR($U1231="",$B1231=""),"",IF($AA1231&lt;&gt;"",$AA1231-$B1231,TODAY()-$B1231))</f>
        <v/>
      </c>
      <c r="AD1231" s="22" t="str">
        <f aca="true">IF($W1231="","",IF($Y1231="Closed",IF($AA1231="","Closed",IF($AA1231&lt;=$W1231,"Closed on time","Closed late")),IF(TODAY()&gt;$W1231,"Overdue","Within time")))</f>
        <v/>
      </c>
      <c r="AE1231" s="6"/>
      <c r="AF1231" s="19"/>
      <c r="AG1231" s="19"/>
      <c r="AH1231" s="19"/>
      <c r="AI1231" s="19"/>
      <c r="AJ1231" s="19"/>
    </row>
    <row r="1232" customFormat="false" ht="15" hidden="false" customHeight="false" outlineLevel="0" collapsed="false">
      <c r="A1232" s="22" t="str">
        <f aca="false">IF($C1232="","","R"&amp;TEXT(ROW()-4,"00000"))</f>
        <v/>
      </c>
      <c r="B1232" s="21"/>
      <c r="C1232" s="19"/>
      <c r="D1232" s="22" t="str">
        <f aca="false">IF($C1232="","",IFERROR(INDEX(Asset_Register!$C$5:$C$1000,MATCH($C1232,Asset_Register!$A$5:$A$1000,0)),"Not in register"))</f>
        <v/>
      </c>
      <c r="E1232" s="22" t="str">
        <f aca="false">IF($C1232="","",IFERROR(INDEX(Asset_Register!$D$5:$D$1000,MATCH($C1232,Asset_Register!$A$5:$A$1000,0)),"Not in register"))</f>
        <v/>
      </c>
      <c r="F1232" s="22" t="str">
        <f aca="false">IF($C1232="","",IFERROR(INDEX(Asset_Register!$R$5:$R$1000,MATCH($C1232,Asset_Register!$A$5:$A$1000,0)),"Not in register"))</f>
        <v/>
      </c>
      <c r="G1232" s="22" t="str">
        <f aca="false">IF($C1232="","",IFERROR(INDEX(Asset_Register!$Q$5:$Q$1000,MATCH($C1232,Asset_Register!$A$5:$A$1000,0)),"Not in register"))</f>
        <v/>
      </c>
      <c r="H1232" s="19"/>
      <c r="I1232" s="19"/>
      <c r="J1232" s="6"/>
      <c r="K1232" s="19"/>
      <c r="L1232" s="19"/>
      <c r="M1232" s="19"/>
      <c r="N1232" s="19"/>
      <c r="O1232" s="19"/>
      <c r="P1232" s="19"/>
      <c r="Q1232" s="22" t="str">
        <f aca="false">IF($C1232="","",IF($P1232&lt;&gt;"",$P1232,IF(AND(ISNUMBER($K1232),ISNUMBER($M1232),ISNUMBER($N1232)),IF($O1232="Lower is worse",IF($K1232&lt;=$N1232,"Danger",IF($K1232&lt;=$M1232,"Alert","OK")),IF($K1232&gt;=$N1232,"Danger",IF($K1232&gt;=$M1232,"Alert","OK"))),"Not set")))</f>
        <v/>
      </c>
      <c r="R1232" s="22" t="str">
        <f aca="false">IF(OR($Q1232="",$Q1232="Not set"),"",MATCH($Q1232,Lists!$F$2:$F$4,0)-1)</f>
        <v/>
      </c>
      <c r="S1232" s="6"/>
      <c r="T1232" s="6"/>
      <c r="U1232" s="22" t="str">
        <f aca="false">IF(OR($Q1232="",$Q1232="OK",$Q1232="Not set",NOT(ISNUMBER($G1232))),"",ROUND($G1232*IF($Q1232="Danger",Lists!$M$15,Lists!$M$16),0))</f>
        <v/>
      </c>
      <c r="V1232" s="22" t="str">
        <f aca="false">IF($U1232="","",IF(OR($Q1232="Danger",$U1232&gt;=Lists!$M$10),"P1",IF($U1232&gt;=Lists!$M$11,"P2","P3")))</f>
        <v/>
      </c>
      <c r="W1232" s="24" t="str">
        <f aca="false">IF(OR($V1232="",$B1232=""),"",$B1232+INDEX(Lists!$N$10:$N$12,MATCH($V1232,Lists!$L$10:$L$12,0)))</f>
        <v/>
      </c>
      <c r="X1232" s="19"/>
      <c r="Y1232" s="19"/>
      <c r="Z1232" s="19"/>
      <c r="AA1232" s="21"/>
      <c r="AB1232" s="19"/>
      <c r="AC1232" s="22" t="str">
        <f aca="true">IF(OR($U1232="",$B1232=""),"",IF($AA1232&lt;&gt;"",$AA1232-$B1232,TODAY()-$B1232))</f>
        <v/>
      </c>
      <c r="AD1232" s="22" t="str">
        <f aca="true">IF($W1232="","",IF($Y1232="Closed",IF($AA1232="","Closed",IF($AA1232&lt;=$W1232,"Closed on time","Closed late")),IF(TODAY()&gt;$W1232,"Overdue","Within time")))</f>
        <v/>
      </c>
      <c r="AE1232" s="6"/>
      <c r="AF1232" s="19"/>
      <c r="AG1232" s="19"/>
      <c r="AH1232" s="19"/>
      <c r="AI1232" s="19"/>
      <c r="AJ1232" s="19"/>
    </row>
    <row r="1233" customFormat="false" ht="15" hidden="false" customHeight="false" outlineLevel="0" collapsed="false">
      <c r="A1233" s="22" t="str">
        <f aca="false">IF($C1233="","","R"&amp;TEXT(ROW()-4,"00000"))</f>
        <v/>
      </c>
      <c r="B1233" s="21"/>
      <c r="C1233" s="19"/>
      <c r="D1233" s="22" t="str">
        <f aca="false">IF($C1233="","",IFERROR(INDEX(Asset_Register!$C$5:$C$1000,MATCH($C1233,Asset_Register!$A$5:$A$1000,0)),"Not in register"))</f>
        <v/>
      </c>
      <c r="E1233" s="22" t="str">
        <f aca="false">IF($C1233="","",IFERROR(INDEX(Asset_Register!$D$5:$D$1000,MATCH($C1233,Asset_Register!$A$5:$A$1000,0)),"Not in register"))</f>
        <v/>
      </c>
      <c r="F1233" s="22" t="str">
        <f aca="false">IF($C1233="","",IFERROR(INDEX(Asset_Register!$R$5:$R$1000,MATCH($C1233,Asset_Register!$A$5:$A$1000,0)),"Not in register"))</f>
        <v/>
      </c>
      <c r="G1233" s="22" t="str">
        <f aca="false">IF($C1233="","",IFERROR(INDEX(Asset_Register!$Q$5:$Q$1000,MATCH($C1233,Asset_Register!$A$5:$A$1000,0)),"Not in register"))</f>
        <v/>
      </c>
      <c r="H1233" s="19"/>
      <c r="I1233" s="19"/>
      <c r="J1233" s="6"/>
      <c r="K1233" s="19"/>
      <c r="L1233" s="19"/>
      <c r="M1233" s="19"/>
      <c r="N1233" s="19"/>
      <c r="O1233" s="19"/>
      <c r="P1233" s="19"/>
      <c r="Q1233" s="22" t="str">
        <f aca="false">IF($C1233="","",IF($P1233&lt;&gt;"",$P1233,IF(AND(ISNUMBER($K1233),ISNUMBER($M1233),ISNUMBER($N1233)),IF($O1233="Lower is worse",IF($K1233&lt;=$N1233,"Danger",IF($K1233&lt;=$M1233,"Alert","OK")),IF($K1233&gt;=$N1233,"Danger",IF($K1233&gt;=$M1233,"Alert","OK"))),"Not set")))</f>
        <v/>
      </c>
      <c r="R1233" s="22" t="str">
        <f aca="false">IF(OR($Q1233="",$Q1233="Not set"),"",MATCH($Q1233,Lists!$F$2:$F$4,0)-1)</f>
        <v/>
      </c>
      <c r="S1233" s="6"/>
      <c r="T1233" s="6"/>
      <c r="U1233" s="22" t="str">
        <f aca="false">IF(OR($Q1233="",$Q1233="OK",$Q1233="Not set",NOT(ISNUMBER($G1233))),"",ROUND($G1233*IF($Q1233="Danger",Lists!$M$15,Lists!$M$16),0))</f>
        <v/>
      </c>
      <c r="V1233" s="22" t="str">
        <f aca="false">IF($U1233="","",IF(OR($Q1233="Danger",$U1233&gt;=Lists!$M$10),"P1",IF($U1233&gt;=Lists!$M$11,"P2","P3")))</f>
        <v/>
      </c>
      <c r="W1233" s="24" t="str">
        <f aca="false">IF(OR($V1233="",$B1233=""),"",$B1233+INDEX(Lists!$N$10:$N$12,MATCH($V1233,Lists!$L$10:$L$12,0)))</f>
        <v/>
      </c>
      <c r="X1233" s="19"/>
      <c r="Y1233" s="19"/>
      <c r="Z1233" s="19"/>
      <c r="AA1233" s="21"/>
      <c r="AB1233" s="19"/>
      <c r="AC1233" s="22" t="str">
        <f aca="true">IF(OR($U1233="",$B1233=""),"",IF($AA1233&lt;&gt;"",$AA1233-$B1233,TODAY()-$B1233))</f>
        <v/>
      </c>
      <c r="AD1233" s="22" t="str">
        <f aca="true">IF($W1233="","",IF($Y1233="Closed",IF($AA1233="","Closed",IF($AA1233&lt;=$W1233,"Closed on time","Closed late")),IF(TODAY()&gt;$W1233,"Overdue","Within time")))</f>
        <v/>
      </c>
      <c r="AE1233" s="6"/>
      <c r="AF1233" s="19"/>
      <c r="AG1233" s="19"/>
      <c r="AH1233" s="19"/>
      <c r="AI1233" s="19"/>
      <c r="AJ1233" s="19"/>
    </row>
    <row r="1234" customFormat="false" ht="15" hidden="false" customHeight="false" outlineLevel="0" collapsed="false">
      <c r="A1234" s="22" t="str">
        <f aca="false">IF($C1234="","","R"&amp;TEXT(ROW()-4,"00000"))</f>
        <v/>
      </c>
      <c r="B1234" s="21"/>
      <c r="C1234" s="19"/>
      <c r="D1234" s="22" t="str">
        <f aca="false">IF($C1234="","",IFERROR(INDEX(Asset_Register!$C$5:$C$1000,MATCH($C1234,Asset_Register!$A$5:$A$1000,0)),"Not in register"))</f>
        <v/>
      </c>
      <c r="E1234" s="22" t="str">
        <f aca="false">IF($C1234="","",IFERROR(INDEX(Asset_Register!$D$5:$D$1000,MATCH($C1234,Asset_Register!$A$5:$A$1000,0)),"Not in register"))</f>
        <v/>
      </c>
      <c r="F1234" s="22" t="str">
        <f aca="false">IF($C1234="","",IFERROR(INDEX(Asset_Register!$R$5:$R$1000,MATCH($C1234,Asset_Register!$A$5:$A$1000,0)),"Not in register"))</f>
        <v/>
      </c>
      <c r="G1234" s="22" t="str">
        <f aca="false">IF($C1234="","",IFERROR(INDEX(Asset_Register!$Q$5:$Q$1000,MATCH($C1234,Asset_Register!$A$5:$A$1000,0)),"Not in register"))</f>
        <v/>
      </c>
      <c r="H1234" s="19"/>
      <c r="I1234" s="19"/>
      <c r="J1234" s="6"/>
      <c r="K1234" s="19"/>
      <c r="L1234" s="19"/>
      <c r="M1234" s="19"/>
      <c r="N1234" s="19"/>
      <c r="O1234" s="19"/>
      <c r="P1234" s="19"/>
      <c r="Q1234" s="22" t="str">
        <f aca="false">IF($C1234="","",IF($P1234&lt;&gt;"",$P1234,IF(AND(ISNUMBER($K1234),ISNUMBER($M1234),ISNUMBER($N1234)),IF($O1234="Lower is worse",IF($K1234&lt;=$N1234,"Danger",IF($K1234&lt;=$M1234,"Alert","OK")),IF($K1234&gt;=$N1234,"Danger",IF($K1234&gt;=$M1234,"Alert","OK"))),"Not set")))</f>
        <v/>
      </c>
      <c r="R1234" s="22" t="str">
        <f aca="false">IF(OR($Q1234="",$Q1234="Not set"),"",MATCH($Q1234,Lists!$F$2:$F$4,0)-1)</f>
        <v/>
      </c>
      <c r="S1234" s="6"/>
      <c r="T1234" s="6"/>
      <c r="U1234" s="22" t="str">
        <f aca="false">IF(OR($Q1234="",$Q1234="OK",$Q1234="Not set",NOT(ISNUMBER($G1234))),"",ROUND($G1234*IF($Q1234="Danger",Lists!$M$15,Lists!$M$16),0))</f>
        <v/>
      </c>
      <c r="V1234" s="22" t="str">
        <f aca="false">IF($U1234="","",IF(OR($Q1234="Danger",$U1234&gt;=Lists!$M$10),"P1",IF($U1234&gt;=Lists!$M$11,"P2","P3")))</f>
        <v/>
      </c>
      <c r="W1234" s="24" t="str">
        <f aca="false">IF(OR($V1234="",$B1234=""),"",$B1234+INDEX(Lists!$N$10:$N$12,MATCH($V1234,Lists!$L$10:$L$12,0)))</f>
        <v/>
      </c>
      <c r="X1234" s="19"/>
      <c r="Y1234" s="19"/>
      <c r="Z1234" s="19"/>
      <c r="AA1234" s="21"/>
      <c r="AB1234" s="19"/>
      <c r="AC1234" s="22" t="str">
        <f aca="true">IF(OR($U1234="",$B1234=""),"",IF($AA1234&lt;&gt;"",$AA1234-$B1234,TODAY()-$B1234))</f>
        <v/>
      </c>
      <c r="AD1234" s="22" t="str">
        <f aca="true">IF($W1234="","",IF($Y1234="Closed",IF($AA1234="","Closed",IF($AA1234&lt;=$W1234,"Closed on time","Closed late")),IF(TODAY()&gt;$W1234,"Overdue","Within time")))</f>
        <v/>
      </c>
      <c r="AE1234" s="6"/>
      <c r="AF1234" s="19"/>
      <c r="AG1234" s="19"/>
      <c r="AH1234" s="19"/>
      <c r="AI1234" s="19"/>
      <c r="AJ1234" s="19"/>
    </row>
    <row r="1235" customFormat="false" ht="15" hidden="false" customHeight="false" outlineLevel="0" collapsed="false">
      <c r="A1235" s="22" t="str">
        <f aca="false">IF($C1235="","","R"&amp;TEXT(ROW()-4,"00000"))</f>
        <v/>
      </c>
      <c r="B1235" s="21"/>
      <c r="C1235" s="19"/>
      <c r="D1235" s="22" t="str">
        <f aca="false">IF($C1235="","",IFERROR(INDEX(Asset_Register!$C$5:$C$1000,MATCH($C1235,Asset_Register!$A$5:$A$1000,0)),"Not in register"))</f>
        <v/>
      </c>
      <c r="E1235" s="22" t="str">
        <f aca="false">IF($C1235="","",IFERROR(INDEX(Asset_Register!$D$5:$D$1000,MATCH($C1235,Asset_Register!$A$5:$A$1000,0)),"Not in register"))</f>
        <v/>
      </c>
      <c r="F1235" s="22" t="str">
        <f aca="false">IF($C1235="","",IFERROR(INDEX(Asset_Register!$R$5:$R$1000,MATCH($C1235,Asset_Register!$A$5:$A$1000,0)),"Not in register"))</f>
        <v/>
      </c>
      <c r="G1235" s="22" t="str">
        <f aca="false">IF($C1235="","",IFERROR(INDEX(Asset_Register!$Q$5:$Q$1000,MATCH($C1235,Asset_Register!$A$5:$A$1000,0)),"Not in register"))</f>
        <v/>
      </c>
      <c r="H1235" s="19"/>
      <c r="I1235" s="19"/>
      <c r="J1235" s="6"/>
      <c r="K1235" s="19"/>
      <c r="L1235" s="19"/>
      <c r="M1235" s="19"/>
      <c r="N1235" s="19"/>
      <c r="O1235" s="19"/>
      <c r="P1235" s="19"/>
      <c r="Q1235" s="22" t="str">
        <f aca="false">IF($C1235="","",IF($P1235&lt;&gt;"",$P1235,IF(AND(ISNUMBER($K1235),ISNUMBER($M1235),ISNUMBER($N1235)),IF($O1235="Lower is worse",IF($K1235&lt;=$N1235,"Danger",IF($K1235&lt;=$M1235,"Alert","OK")),IF($K1235&gt;=$N1235,"Danger",IF($K1235&gt;=$M1235,"Alert","OK"))),"Not set")))</f>
        <v/>
      </c>
      <c r="R1235" s="22" t="str">
        <f aca="false">IF(OR($Q1235="",$Q1235="Not set"),"",MATCH($Q1235,Lists!$F$2:$F$4,0)-1)</f>
        <v/>
      </c>
      <c r="S1235" s="6"/>
      <c r="T1235" s="6"/>
      <c r="U1235" s="22" t="str">
        <f aca="false">IF(OR($Q1235="",$Q1235="OK",$Q1235="Not set",NOT(ISNUMBER($G1235))),"",ROUND($G1235*IF($Q1235="Danger",Lists!$M$15,Lists!$M$16),0))</f>
        <v/>
      </c>
      <c r="V1235" s="22" t="str">
        <f aca="false">IF($U1235="","",IF(OR($Q1235="Danger",$U1235&gt;=Lists!$M$10),"P1",IF($U1235&gt;=Lists!$M$11,"P2","P3")))</f>
        <v/>
      </c>
      <c r="W1235" s="24" t="str">
        <f aca="false">IF(OR($V1235="",$B1235=""),"",$B1235+INDEX(Lists!$N$10:$N$12,MATCH($V1235,Lists!$L$10:$L$12,0)))</f>
        <v/>
      </c>
      <c r="X1235" s="19"/>
      <c r="Y1235" s="19"/>
      <c r="Z1235" s="19"/>
      <c r="AA1235" s="21"/>
      <c r="AB1235" s="19"/>
      <c r="AC1235" s="22" t="str">
        <f aca="true">IF(OR($U1235="",$B1235=""),"",IF($AA1235&lt;&gt;"",$AA1235-$B1235,TODAY()-$B1235))</f>
        <v/>
      </c>
      <c r="AD1235" s="22" t="str">
        <f aca="true">IF($W1235="","",IF($Y1235="Closed",IF($AA1235="","Closed",IF($AA1235&lt;=$W1235,"Closed on time","Closed late")),IF(TODAY()&gt;$W1235,"Overdue","Within time")))</f>
        <v/>
      </c>
      <c r="AE1235" s="6"/>
      <c r="AF1235" s="19"/>
      <c r="AG1235" s="19"/>
      <c r="AH1235" s="19"/>
      <c r="AI1235" s="19"/>
      <c r="AJ1235" s="19"/>
    </row>
    <row r="1236" customFormat="false" ht="15" hidden="false" customHeight="false" outlineLevel="0" collapsed="false">
      <c r="A1236" s="22" t="str">
        <f aca="false">IF($C1236="","","R"&amp;TEXT(ROW()-4,"00000"))</f>
        <v/>
      </c>
      <c r="B1236" s="21"/>
      <c r="C1236" s="19"/>
      <c r="D1236" s="22" t="str">
        <f aca="false">IF($C1236="","",IFERROR(INDEX(Asset_Register!$C$5:$C$1000,MATCH($C1236,Asset_Register!$A$5:$A$1000,0)),"Not in register"))</f>
        <v/>
      </c>
      <c r="E1236" s="22" t="str">
        <f aca="false">IF($C1236="","",IFERROR(INDEX(Asset_Register!$D$5:$D$1000,MATCH($C1236,Asset_Register!$A$5:$A$1000,0)),"Not in register"))</f>
        <v/>
      </c>
      <c r="F1236" s="22" t="str">
        <f aca="false">IF($C1236="","",IFERROR(INDEX(Asset_Register!$R$5:$R$1000,MATCH($C1236,Asset_Register!$A$5:$A$1000,0)),"Not in register"))</f>
        <v/>
      </c>
      <c r="G1236" s="22" t="str">
        <f aca="false">IF($C1236="","",IFERROR(INDEX(Asset_Register!$Q$5:$Q$1000,MATCH($C1236,Asset_Register!$A$5:$A$1000,0)),"Not in register"))</f>
        <v/>
      </c>
      <c r="H1236" s="19"/>
      <c r="I1236" s="19"/>
      <c r="J1236" s="6"/>
      <c r="K1236" s="19"/>
      <c r="L1236" s="19"/>
      <c r="M1236" s="19"/>
      <c r="N1236" s="19"/>
      <c r="O1236" s="19"/>
      <c r="P1236" s="19"/>
      <c r="Q1236" s="22" t="str">
        <f aca="false">IF($C1236="","",IF($P1236&lt;&gt;"",$P1236,IF(AND(ISNUMBER($K1236),ISNUMBER($M1236),ISNUMBER($N1236)),IF($O1236="Lower is worse",IF($K1236&lt;=$N1236,"Danger",IF($K1236&lt;=$M1236,"Alert","OK")),IF($K1236&gt;=$N1236,"Danger",IF($K1236&gt;=$M1236,"Alert","OK"))),"Not set")))</f>
        <v/>
      </c>
      <c r="R1236" s="22" t="str">
        <f aca="false">IF(OR($Q1236="",$Q1236="Not set"),"",MATCH($Q1236,Lists!$F$2:$F$4,0)-1)</f>
        <v/>
      </c>
      <c r="S1236" s="6"/>
      <c r="T1236" s="6"/>
      <c r="U1236" s="22" t="str">
        <f aca="false">IF(OR($Q1236="",$Q1236="OK",$Q1236="Not set",NOT(ISNUMBER($G1236))),"",ROUND($G1236*IF($Q1236="Danger",Lists!$M$15,Lists!$M$16),0))</f>
        <v/>
      </c>
      <c r="V1236" s="22" t="str">
        <f aca="false">IF($U1236="","",IF(OR($Q1236="Danger",$U1236&gt;=Lists!$M$10),"P1",IF($U1236&gt;=Lists!$M$11,"P2","P3")))</f>
        <v/>
      </c>
      <c r="W1236" s="24" t="str">
        <f aca="false">IF(OR($V1236="",$B1236=""),"",$B1236+INDEX(Lists!$N$10:$N$12,MATCH($V1236,Lists!$L$10:$L$12,0)))</f>
        <v/>
      </c>
      <c r="X1236" s="19"/>
      <c r="Y1236" s="19"/>
      <c r="Z1236" s="19"/>
      <c r="AA1236" s="21"/>
      <c r="AB1236" s="19"/>
      <c r="AC1236" s="22" t="str">
        <f aca="true">IF(OR($U1236="",$B1236=""),"",IF($AA1236&lt;&gt;"",$AA1236-$B1236,TODAY()-$B1236))</f>
        <v/>
      </c>
      <c r="AD1236" s="22" t="str">
        <f aca="true">IF($W1236="","",IF($Y1236="Closed",IF($AA1236="","Closed",IF($AA1236&lt;=$W1236,"Closed on time","Closed late")),IF(TODAY()&gt;$W1236,"Overdue","Within time")))</f>
        <v/>
      </c>
      <c r="AE1236" s="6"/>
      <c r="AF1236" s="19"/>
      <c r="AG1236" s="19"/>
      <c r="AH1236" s="19"/>
      <c r="AI1236" s="19"/>
      <c r="AJ1236" s="19"/>
    </row>
    <row r="1237" customFormat="false" ht="15" hidden="false" customHeight="false" outlineLevel="0" collapsed="false">
      <c r="A1237" s="22" t="str">
        <f aca="false">IF($C1237="","","R"&amp;TEXT(ROW()-4,"00000"))</f>
        <v/>
      </c>
      <c r="B1237" s="21"/>
      <c r="C1237" s="19"/>
      <c r="D1237" s="22" t="str">
        <f aca="false">IF($C1237="","",IFERROR(INDEX(Asset_Register!$C$5:$C$1000,MATCH($C1237,Asset_Register!$A$5:$A$1000,0)),"Not in register"))</f>
        <v/>
      </c>
      <c r="E1237" s="22" t="str">
        <f aca="false">IF($C1237="","",IFERROR(INDEX(Asset_Register!$D$5:$D$1000,MATCH($C1237,Asset_Register!$A$5:$A$1000,0)),"Not in register"))</f>
        <v/>
      </c>
      <c r="F1237" s="22" t="str">
        <f aca="false">IF($C1237="","",IFERROR(INDEX(Asset_Register!$R$5:$R$1000,MATCH($C1237,Asset_Register!$A$5:$A$1000,0)),"Not in register"))</f>
        <v/>
      </c>
      <c r="G1237" s="22" t="str">
        <f aca="false">IF($C1237="","",IFERROR(INDEX(Asset_Register!$Q$5:$Q$1000,MATCH($C1237,Asset_Register!$A$5:$A$1000,0)),"Not in register"))</f>
        <v/>
      </c>
      <c r="H1237" s="19"/>
      <c r="I1237" s="19"/>
      <c r="J1237" s="6"/>
      <c r="K1237" s="19"/>
      <c r="L1237" s="19"/>
      <c r="M1237" s="19"/>
      <c r="N1237" s="19"/>
      <c r="O1237" s="19"/>
      <c r="P1237" s="19"/>
      <c r="Q1237" s="22" t="str">
        <f aca="false">IF($C1237="","",IF($P1237&lt;&gt;"",$P1237,IF(AND(ISNUMBER($K1237),ISNUMBER($M1237),ISNUMBER($N1237)),IF($O1237="Lower is worse",IF($K1237&lt;=$N1237,"Danger",IF($K1237&lt;=$M1237,"Alert","OK")),IF($K1237&gt;=$N1237,"Danger",IF($K1237&gt;=$M1237,"Alert","OK"))),"Not set")))</f>
        <v/>
      </c>
      <c r="R1237" s="22" t="str">
        <f aca="false">IF(OR($Q1237="",$Q1237="Not set"),"",MATCH($Q1237,Lists!$F$2:$F$4,0)-1)</f>
        <v/>
      </c>
      <c r="S1237" s="6"/>
      <c r="T1237" s="6"/>
      <c r="U1237" s="22" t="str">
        <f aca="false">IF(OR($Q1237="",$Q1237="OK",$Q1237="Not set",NOT(ISNUMBER($G1237))),"",ROUND($G1237*IF($Q1237="Danger",Lists!$M$15,Lists!$M$16),0))</f>
        <v/>
      </c>
      <c r="V1237" s="22" t="str">
        <f aca="false">IF($U1237="","",IF(OR($Q1237="Danger",$U1237&gt;=Lists!$M$10),"P1",IF($U1237&gt;=Lists!$M$11,"P2","P3")))</f>
        <v/>
      </c>
      <c r="W1237" s="24" t="str">
        <f aca="false">IF(OR($V1237="",$B1237=""),"",$B1237+INDEX(Lists!$N$10:$N$12,MATCH($V1237,Lists!$L$10:$L$12,0)))</f>
        <v/>
      </c>
      <c r="X1237" s="19"/>
      <c r="Y1237" s="19"/>
      <c r="Z1237" s="19"/>
      <c r="AA1237" s="21"/>
      <c r="AB1237" s="19"/>
      <c r="AC1237" s="22" t="str">
        <f aca="true">IF(OR($U1237="",$B1237=""),"",IF($AA1237&lt;&gt;"",$AA1237-$B1237,TODAY()-$B1237))</f>
        <v/>
      </c>
      <c r="AD1237" s="22" t="str">
        <f aca="true">IF($W1237="","",IF($Y1237="Closed",IF($AA1237="","Closed",IF($AA1237&lt;=$W1237,"Closed on time","Closed late")),IF(TODAY()&gt;$W1237,"Overdue","Within time")))</f>
        <v/>
      </c>
      <c r="AE1237" s="6"/>
      <c r="AF1237" s="19"/>
      <c r="AG1237" s="19"/>
      <c r="AH1237" s="19"/>
      <c r="AI1237" s="19"/>
      <c r="AJ1237" s="19"/>
    </row>
    <row r="1238" customFormat="false" ht="15" hidden="false" customHeight="false" outlineLevel="0" collapsed="false">
      <c r="A1238" s="22" t="str">
        <f aca="false">IF($C1238="","","R"&amp;TEXT(ROW()-4,"00000"))</f>
        <v/>
      </c>
      <c r="B1238" s="21"/>
      <c r="C1238" s="19"/>
      <c r="D1238" s="22" t="str">
        <f aca="false">IF($C1238="","",IFERROR(INDEX(Asset_Register!$C$5:$C$1000,MATCH($C1238,Asset_Register!$A$5:$A$1000,0)),"Not in register"))</f>
        <v/>
      </c>
      <c r="E1238" s="22" t="str">
        <f aca="false">IF($C1238="","",IFERROR(INDEX(Asset_Register!$D$5:$D$1000,MATCH($C1238,Asset_Register!$A$5:$A$1000,0)),"Not in register"))</f>
        <v/>
      </c>
      <c r="F1238" s="22" t="str">
        <f aca="false">IF($C1238="","",IFERROR(INDEX(Asset_Register!$R$5:$R$1000,MATCH($C1238,Asset_Register!$A$5:$A$1000,0)),"Not in register"))</f>
        <v/>
      </c>
      <c r="G1238" s="22" t="str">
        <f aca="false">IF($C1238="","",IFERROR(INDEX(Asset_Register!$Q$5:$Q$1000,MATCH($C1238,Asset_Register!$A$5:$A$1000,0)),"Not in register"))</f>
        <v/>
      </c>
      <c r="H1238" s="19"/>
      <c r="I1238" s="19"/>
      <c r="J1238" s="6"/>
      <c r="K1238" s="19"/>
      <c r="L1238" s="19"/>
      <c r="M1238" s="19"/>
      <c r="N1238" s="19"/>
      <c r="O1238" s="19"/>
      <c r="P1238" s="19"/>
      <c r="Q1238" s="22" t="str">
        <f aca="false">IF($C1238="","",IF($P1238&lt;&gt;"",$P1238,IF(AND(ISNUMBER($K1238),ISNUMBER($M1238),ISNUMBER($N1238)),IF($O1238="Lower is worse",IF($K1238&lt;=$N1238,"Danger",IF($K1238&lt;=$M1238,"Alert","OK")),IF($K1238&gt;=$N1238,"Danger",IF($K1238&gt;=$M1238,"Alert","OK"))),"Not set")))</f>
        <v/>
      </c>
      <c r="R1238" s="22" t="str">
        <f aca="false">IF(OR($Q1238="",$Q1238="Not set"),"",MATCH($Q1238,Lists!$F$2:$F$4,0)-1)</f>
        <v/>
      </c>
      <c r="S1238" s="6"/>
      <c r="T1238" s="6"/>
      <c r="U1238" s="22" t="str">
        <f aca="false">IF(OR($Q1238="",$Q1238="OK",$Q1238="Not set",NOT(ISNUMBER($G1238))),"",ROUND($G1238*IF($Q1238="Danger",Lists!$M$15,Lists!$M$16),0))</f>
        <v/>
      </c>
      <c r="V1238" s="22" t="str">
        <f aca="false">IF($U1238="","",IF(OR($Q1238="Danger",$U1238&gt;=Lists!$M$10),"P1",IF($U1238&gt;=Lists!$M$11,"P2","P3")))</f>
        <v/>
      </c>
      <c r="W1238" s="24" t="str">
        <f aca="false">IF(OR($V1238="",$B1238=""),"",$B1238+INDEX(Lists!$N$10:$N$12,MATCH($V1238,Lists!$L$10:$L$12,0)))</f>
        <v/>
      </c>
      <c r="X1238" s="19"/>
      <c r="Y1238" s="19"/>
      <c r="Z1238" s="19"/>
      <c r="AA1238" s="21"/>
      <c r="AB1238" s="19"/>
      <c r="AC1238" s="22" t="str">
        <f aca="true">IF(OR($U1238="",$B1238=""),"",IF($AA1238&lt;&gt;"",$AA1238-$B1238,TODAY()-$B1238))</f>
        <v/>
      </c>
      <c r="AD1238" s="22" t="str">
        <f aca="true">IF($W1238="","",IF($Y1238="Closed",IF($AA1238="","Closed",IF($AA1238&lt;=$W1238,"Closed on time","Closed late")),IF(TODAY()&gt;$W1238,"Overdue","Within time")))</f>
        <v/>
      </c>
      <c r="AE1238" s="6"/>
      <c r="AF1238" s="19"/>
      <c r="AG1238" s="19"/>
      <c r="AH1238" s="19"/>
      <c r="AI1238" s="19"/>
      <c r="AJ1238" s="19"/>
    </row>
    <row r="1239" customFormat="false" ht="15" hidden="false" customHeight="false" outlineLevel="0" collapsed="false">
      <c r="A1239" s="22" t="str">
        <f aca="false">IF($C1239="","","R"&amp;TEXT(ROW()-4,"00000"))</f>
        <v/>
      </c>
      <c r="B1239" s="21"/>
      <c r="C1239" s="19"/>
      <c r="D1239" s="22" t="str">
        <f aca="false">IF($C1239="","",IFERROR(INDEX(Asset_Register!$C$5:$C$1000,MATCH($C1239,Asset_Register!$A$5:$A$1000,0)),"Not in register"))</f>
        <v/>
      </c>
      <c r="E1239" s="22" t="str">
        <f aca="false">IF($C1239="","",IFERROR(INDEX(Asset_Register!$D$5:$D$1000,MATCH($C1239,Asset_Register!$A$5:$A$1000,0)),"Not in register"))</f>
        <v/>
      </c>
      <c r="F1239" s="22" t="str">
        <f aca="false">IF($C1239="","",IFERROR(INDEX(Asset_Register!$R$5:$R$1000,MATCH($C1239,Asset_Register!$A$5:$A$1000,0)),"Not in register"))</f>
        <v/>
      </c>
      <c r="G1239" s="22" t="str">
        <f aca="false">IF($C1239="","",IFERROR(INDEX(Asset_Register!$Q$5:$Q$1000,MATCH($C1239,Asset_Register!$A$5:$A$1000,0)),"Not in register"))</f>
        <v/>
      </c>
      <c r="H1239" s="19"/>
      <c r="I1239" s="19"/>
      <c r="J1239" s="6"/>
      <c r="K1239" s="19"/>
      <c r="L1239" s="19"/>
      <c r="M1239" s="19"/>
      <c r="N1239" s="19"/>
      <c r="O1239" s="19"/>
      <c r="P1239" s="19"/>
      <c r="Q1239" s="22" t="str">
        <f aca="false">IF($C1239="","",IF($P1239&lt;&gt;"",$P1239,IF(AND(ISNUMBER($K1239),ISNUMBER($M1239),ISNUMBER($N1239)),IF($O1239="Lower is worse",IF($K1239&lt;=$N1239,"Danger",IF($K1239&lt;=$M1239,"Alert","OK")),IF($K1239&gt;=$N1239,"Danger",IF($K1239&gt;=$M1239,"Alert","OK"))),"Not set")))</f>
        <v/>
      </c>
      <c r="R1239" s="22" t="str">
        <f aca="false">IF(OR($Q1239="",$Q1239="Not set"),"",MATCH($Q1239,Lists!$F$2:$F$4,0)-1)</f>
        <v/>
      </c>
      <c r="S1239" s="6"/>
      <c r="T1239" s="6"/>
      <c r="U1239" s="22" t="str">
        <f aca="false">IF(OR($Q1239="",$Q1239="OK",$Q1239="Not set",NOT(ISNUMBER($G1239))),"",ROUND($G1239*IF($Q1239="Danger",Lists!$M$15,Lists!$M$16),0))</f>
        <v/>
      </c>
      <c r="V1239" s="22" t="str">
        <f aca="false">IF($U1239="","",IF(OR($Q1239="Danger",$U1239&gt;=Lists!$M$10),"P1",IF($U1239&gt;=Lists!$M$11,"P2","P3")))</f>
        <v/>
      </c>
      <c r="W1239" s="24" t="str">
        <f aca="false">IF(OR($V1239="",$B1239=""),"",$B1239+INDEX(Lists!$N$10:$N$12,MATCH($V1239,Lists!$L$10:$L$12,0)))</f>
        <v/>
      </c>
      <c r="X1239" s="19"/>
      <c r="Y1239" s="19"/>
      <c r="Z1239" s="19"/>
      <c r="AA1239" s="21"/>
      <c r="AB1239" s="19"/>
      <c r="AC1239" s="22" t="str">
        <f aca="true">IF(OR($U1239="",$B1239=""),"",IF($AA1239&lt;&gt;"",$AA1239-$B1239,TODAY()-$B1239))</f>
        <v/>
      </c>
      <c r="AD1239" s="22" t="str">
        <f aca="true">IF($W1239="","",IF($Y1239="Closed",IF($AA1239="","Closed",IF($AA1239&lt;=$W1239,"Closed on time","Closed late")),IF(TODAY()&gt;$W1239,"Overdue","Within time")))</f>
        <v/>
      </c>
      <c r="AE1239" s="6"/>
      <c r="AF1239" s="19"/>
      <c r="AG1239" s="19"/>
      <c r="AH1239" s="19"/>
      <c r="AI1239" s="19"/>
      <c r="AJ1239" s="19"/>
    </row>
    <row r="1240" customFormat="false" ht="15" hidden="false" customHeight="false" outlineLevel="0" collapsed="false">
      <c r="A1240" s="22" t="str">
        <f aca="false">IF($C1240="","","R"&amp;TEXT(ROW()-4,"00000"))</f>
        <v/>
      </c>
      <c r="B1240" s="21"/>
      <c r="C1240" s="19"/>
      <c r="D1240" s="22" t="str">
        <f aca="false">IF($C1240="","",IFERROR(INDEX(Asset_Register!$C$5:$C$1000,MATCH($C1240,Asset_Register!$A$5:$A$1000,0)),"Not in register"))</f>
        <v/>
      </c>
      <c r="E1240" s="22" t="str">
        <f aca="false">IF($C1240="","",IFERROR(INDEX(Asset_Register!$D$5:$D$1000,MATCH($C1240,Asset_Register!$A$5:$A$1000,0)),"Not in register"))</f>
        <v/>
      </c>
      <c r="F1240" s="22" t="str">
        <f aca="false">IF($C1240="","",IFERROR(INDEX(Asset_Register!$R$5:$R$1000,MATCH($C1240,Asset_Register!$A$5:$A$1000,0)),"Not in register"))</f>
        <v/>
      </c>
      <c r="G1240" s="22" t="str">
        <f aca="false">IF($C1240="","",IFERROR(INDEX(Asset_Register!$Q$5:$Q$1000,MATCH($C1240,Asset_Register!$A$5:$A$1000,0)),"Not in register"))</f>
        <v/>
      </c>
      <c r="H1240" s="19"/>
      <c r="I1240" s="19"/>
      <c r="J1240" s="6"/>
      <c r="K1240" s="19"/>
      <c r="L1240" s="19"/>
      <c r="M1240" s="19"/>
      <c r="N1240" s="19"/>
      <c r="O1240" s="19"/>
      <c r="P1240" s="19"/>
      <c r="Q1240" s="22" t="str">
        <f aca="false">IF($C1240="","",IF($P1240&lt;&gt;"",$P1240,IF(AND(ISNUMBER($K1240),ISNUMBER($M1240),ISNUMBER($N1240)),IF($O1240="Lower is worse",IF($K1240&lt;=$N1240,"Danger",IF($K1240&lt;=$M1240,"Alert","OK")),IF($K1240&gt;=$N1240,"Danger",IF($K1240&gt;=$M1240,"Alert","OK"))),"Not set")))</f>
        <v/>
      </c>
      <c r="R1240" s="22" t="str">
        <f aca="false">IF(OR($Q1240="",$Q1240="Not set"),"",MATCH($Q1240,Lists!$F$2:$F$4,0)-1)</f>
        <v/>
      </c>
      <c r="S1240" s="6"/>
      <c r="T1240" s="6"/>
      <c r="U1240" s="22" t="str">
        <f aca="false">IF(OR($Q1240="",$Q1240="OK",$Q1240="Not set",NOT(ISNUMBER($G1240))),"",ROUND($G1240*IF($Q1240="Danger",Lists!$M$15,Lists!$M$16),0))</f>
        <v/>
      </c>
      <c r="V1240" s="22" t="str">
        <f aca="false">IF($U1240="","",IF(OR($Q1240="Danger",$U1240&gt;=Lists!$M$10),"P1",IF($U1240&gt;=Lists!$M$11,"P2","P3")))</f>
        <v/>
      </c>
      <c r="W1240" s="24" t="str">
        <f aca="false">IF(OR($V1240="",$B1240=""),"",$B1240+INDEX(Lists!$N$10:$N$12,MATCH($V1240,Lists!$L$10:$L$12,0)))</f>
        <v/>
      </c>
      <c r="X1240" s="19"/>
      <c r="Y1240" s="19"/>
      <c r="Z1240" s="19"/>
      <c r="AA1240" s="21"/>
      <c r="AB1240" s="19"/>
      <c r="AC1240" s="22" t="str">
        <f aca="true">IF(OR($U1240="",$B1240=""),"",IF($AA1240&lt;&gt;"",$AA1240-$B1240,TODAY()-$B1240))</f>
        <v/>
      </c>
      <c r="AD1240" s="22" t="str">
        <f aca="true">IF($W1240="","",IF($Y1240="Closed",IF($AA1240="","Closed",IF($AA1240&lt;=$W1240,"Closed on time","Closed late")),IF(TODAY()&gt;$W1240,"Overdue","Within time")))</f>
        <v/>
      </c>
      <c r="AE1240" s="6"/>
      <c r="AF1240" s="19"/>
      <c r="AG1240" s="19"/>
      <c r="AH1240" s="19"/>
      <c r="AI1240" s="19"/>
      <c r="AJ1240" s="19"/>
    </row>
    <row r="1241" customFormat="false" ht="15" hidden="false" customHeight="false" outlineLevel="0" collapsed="false">
      <c r="A1241" s="22" t="str">
        <f aca="false">IF($C1241="","","R"&amp;TEXT(ROW()-4,"00000"))</f>
        <v/>
      </c>
      <c r="B1241" s="21"/>
      <c r="C1241" s="19"/>
      <c r="D1241" s="22" t="str">
        <f aca="false">IF($C1241="","",IFERROR(INDEX(Asset_Register!$C$5:$C$1000,MATCH($C1241,Asset_Register!$A$5:$A$1000,0)),"Not in register"))</f>
        <v/>
      </c>
      <c r="E1241" s="22" t="str">
        <f aca="false">IF($C1241="","",IFERROR(INDEX(Asset_Register!$D$5:$D$1000,MATCH($C1241,Asset_Register!$A$5:$A$1000,0)),"Not in register"))</f>
        <v/>
      </c>
      <c r="F1241" s="22" t="str">
        <f aca="false">IF($C1241="","",IFERROR(INDEX(Asset_Register!$R$5:$R$1000,MATCH($C1241,Asset_Register!$A$5:$A$1000,0)),"Not in register"))</f>
        <v/>
      </c>
      <c r="G1241" s="22" t="str">
        <f aca="false">IF($C1241="","",IFERROR(INDEX(Asset_Register!$Q$5:$Q$1000,MATCH($C1241,Asset_Register!$A$5:$A$1000,0)),"Not in register"))</f>
        <v/>
      </c>
      <c r="H1241" s="19"/>
      <c r="I1241" s="19"/>
      <c r="J1241" s="6"/>
      <c r="K1241" s="19"/>
      <c r="L1241" s="19"/>
      <c r="M1241" s="19"/>
      <c r="N1241" s="19"/>
      <c r="O1241" s="19"/>
      <c r="P1241" s="19"/>
      <c r="Q1241" s="22" t="str">
        <f aca="false">IF($C1241="","",IF($P1241&lt;&gt;"",$P1241,IF(AND(ISNUMBER($K1241),ISNUMBER($M1241),ISNUMBER($N1241)),IF($O1241="Lower is worse",IF($K1241&lt;=$N1241,"Danger",IF($K1241&lt;=$M1241,"Alert","OK")),IF($K1241&gt;=$N1241,"Danger",IF($K1241&gt;=$M1241,"Alert","OK"))),"Not set")))</f>
        <v/>
      </c>
      <c r="R1241" s="22" t="str">
        <f aca="false">IF(OR($Q1241="",$Q1241="Not set"),"",MATCH($Q1241,Lists!$F$2:$F$4,0)-1)</f>
        <v/>
      </c>
      <c r="S1241" s="6"/>
      <c r="T1241" s="6"/>
      <c r="U1241" s="22" t="str">
        <f aca="false">IF(OR($Q1241="",$Q1241="OK",$Q1241="Not set",NOT(ISNUMBER($G1241))),"",ROUND($G1241*IF($Q1241="Danger",Lists!$M$15,Lists!$M$16),0))</f>
        <v/>
      </c>
      <c r="V1241" s="22" t="str">
        <f aca="false">IF($U1241="","",IF(OR($Q1241="Danger",$U1241&gt;=Lists!$M$10),"P1",IF($U1241&gt;=Lists!$M$11,"P2","P3")))</f>
        <v/>
      </c>
      <c r="W1241" s="24" t="str">
        <f aca="false">IF(OR($V1241="",$B1241=""),"",$B1241+INDEX(Lists!$N$10:$N$12,MATCH($V1241,Lists!$L$10:$L$12,0)))</f>
        <v/>
      </c>
      <c r="X1241" s="19"/>
      <c r="Y1241" s="19"/>
      <c r="Z1241" s="19"/>
      <c r="AA1241" s="21"/>
      <c r="AB1241" s="19"/>
      <c r="AC1241" s="22" t="str">
        <f aca="true">IF(OR($U1241="",$B1241=""),"",IF($AA1241&lt;&gt;"",$AA1241-$B1241,TODAY()-$B1241))</f>
        <v/>
      </c>
      <c r="AD1241" s="22" t="str">
        <f aca="true">IF($W1241="","",IF($Y1241="Closed",IF($AA1241="","Closed",IF($AA1241&lt;=$W1241,"Closed on time","Closed late")),IF(TODAY()&gt;$W1241,"Overdue","Within time")))</f>
        <v/>
      </c>
      <c r="AE1241" s="6"/>
      <c r="AF1241" s="19"/>
      <c r="AG1241" s="19"/>
      <c r="AH1241" s="19"/>
      <c r="AI1241" s="19"/>
      <c r="AJ1241" s="19"/>
    </row>
    <row r="1242" customFormat="false" ht="15" hidden="false" customHeight="false" outlineLevel="0" collapsed="false">
      <c r="A1242" s="22" t="str">
        <f aca="false">IF($C1242="","","R"&amp;TEXT(ROW()-4,"00000"))</f>
        <v/>
      </c>
      <c r="B1242" s="21"/>
      <c r="C1242" s="19"/>
      <c r="D1242" s="22" t="str">
        <f aca="false">IF($C1242="","",IFERROR(INDEX(Asset_Register!$C$5:$C$1000,MATCH($C1242,Asset_Register!$A$5:$A$1000,0)),"Not in register"))</f>
        <v/>
      </c>
      <c r="E1242" s="22" t="str">
        <f aca="false">IF($C1242="","",IFERROR(INDEX(Asset_Register!$D$5:$D$1000,MATCH($C1242,Asset_Register!$A$5:$A$1000,0)),"Not in register"))</f>
        <v/>
      </c>
      <c r="F1242" s="22" t="str">
        <f aca="false">IF($C1242="","",IFERROR(INDEX(Asset_Register!$R$5:$R$1000,MATCH($C1242,Asset_Register!$A$5:$A$1000,0)),"Not in register"))</f>
        <v/>
      </c>
      <c r="G1242" s="22" t="str">
        <f aca="false">IF($C1242="","",IFERROR(INDEX(Asset_Register!$Q$5:$Q$1000,MATCH($C1242,Asset_Register!$A$5:$A$1000,0)),"Not in register"))</f>
        <v/>
      </c>
      <c r="H1242" s="19"/>
      <c r="I1242" s="19"/>
      <c r="J1242" s="6"/>
      <c r="K1242" s="19"/>
      <c r="L1242" s="19"/>
      <c r="M1242" s="19"/>
      <c r="N1242" s="19"/>
      <c r="O1242" s="19"/>
      <c r="P1242" s="19"/>
      <c r="Q1242" s="22" t="str">
        <f aca="false">IF($C1242="","",IF($P1242&lt;&gt;"",$P1242,IF(AND(ISNUMBER($K1242),ISNUMBER($M1242),ISNUMBER($N1242)),IF($O1242="Lower is worse",IF($K1242&lt;=$N1242,"Danger",IF($K1242&lt;=$M1242,"Alert","OK")),IF($K1242&gt;=$N1242,"Danger",IF($K1242&gt;=$M1242,"Alert","OK"))),"Not set")))</f>
        <v/>
      </c>
      <c r="R1242" s="22" t="str">
        <f aca="false">IF(OR($Q1242="",$Q1242="Not set"),"",MATCH($Q1242,Lists!$F$2:$F$4,0)-1)</f>
        <v/>
      </c>
      <c r="S1242" s="6"/>
      <c r="T1242" s="6"/>
      <c r="U1242" s="22" t="str">
        <f aca="false">IF(OR($Q1242="",$Q1242="OK",$Q1242="Not set",NOT(ISNUMBER($G1242))),"",ROUND($G1242*IF($Q1242="Danger",Lists!$M$15,Lists!$M$16),0))</f>
        <v/>
      </c>
      <c r="V1242" s="22" t="str">
        <f aca="false">IF($U1242="","",IF(OR($Q1242="Danger",$U1242&gt;=Lists!$M$10),"P1",IF($U1242&gt;=Lists!$M$11,"P2","P3")))</f>
        <v/>
      </c>
      <c r="W1242" s="24" t="str">
        <f aca="false">IF(OR($V1242="",$B1242=""),"",$B1242+INDEX(Lists!$N$10:$N$12,MATCH($V1242,Lists!$L$10:$L$12,0)))</f>
        <v/>
      </c>
      <c r="X1242" s="19"/>
      <c r="Y1242" s="19"/>
      <c r="Z1242" s="19"/>
      <c r="AA1242" s="21"/>
      <c r="AB1242" s="19"/>
      <c r="AC1242" s="22" t="str">
        <f aca="true">IF(OR($U1242="",$B1242=""),"",IF($AA1242&lt;&gt;"",$AA1242-$B1242,TODAY()-$B1242))</f>
        <v/>
      </c>
      <c r="AD1242" s="22" t="str">
        <f aca="true">IF($W1242="","",IF($Y1242="Closed",IF($AA1242="","Closed",IF($AA1242&lt;=$W1242,"Closed on time","Closed late")),IF(TODAY()&gt;$W1242,"Overdue","Within time")))</f>
        <v/>
      </c>
      <c r="AE1242" s="6"/>
      <c r="AF1242" s="19"/>
      <c r="AG1242" s="19"/>
      <c r="AH1242" s="19"/>
      <c r="AI1242" s="19"/>
      <c r="AJ1242" s="19"/>
    </row>
    <row r="1243" customFormat="false" ht="15" hidden="false" customHeight="false" outlineLevel="0" collapsed="false">
      <c r="A1243" s="22" t="str">
        <f aca="false">IF($C1243="","","R"&amp;TEXT(ROW()-4,"00000"))</f>
        <v/>
      </c>
      <c r="B1243" s="21"/>
      <c r="C1243" s="19"/>
      <c r="D1243" s="22" t="str">
        <f aca="false">IF($C1243="","",IFERROR(INDEX(Asset_Register!$C$5:$C$1000,MATCH($C1243,Asset_Register!$A$5:$A$1000,0)),"Not in register"))</f>
        <v/>
      </c>
      <c r="E1243" s="22" t="str">
        <f aca="false">IF($C1243="","",IFERROR(INDEX(Asset_Register!$D$5:$D$1000,MATCH($C1243,Asset_Register!$A$5:$A$1000,0)),"Not in register"))</f>
        <v/>
      </c>
      <c r="F1243" s="22" t="str">
        <f aca="false">IF($C1243="","",IFERROR(INDEX(Asset_Register!$R$5:$R$1000,MATCH($C1243,Asset_Register!$A$5:$A$1000,0)),"Not in register"))</f>
        <v/>
      </c>
      <c r="G1243" s="22" t="str">
        <f aca="false">IF($C1243="","",IFERROR(INDEX(Asset_Register!$Q$5:$Q$1000,MATCH($C1243,Asset_Register!$A$5:$A$1000,0)),"Not in register"))</f>
        <v/>
      </c>
      <c r="H1243" s="19"/>
      <c r="I1243" s="19"/>
      <c r="J1243" s="6"/>
      <c r="K1243" s="19"/>
      <c r="L1243" s="19"/>
      <c r="M1243" s="19"/>
      <c r="N1243" s="19"/>
      <c r="O1243" s="19"/>
      <c r="P1243" s="19"/>
      <c r="Q1243" s="22" t="str">
        <f aca="false">IF($C1243="","",IF($P1243&lt;&gt;"",$P1243,IF(AND(ISNUMBER($K1243),ISNUMBER($M1243),ISNUMBER($N1243)),IF($O1243="Lower is worse",IF($K1243&lt;=$N1243,"Danger",IF($K1243&lt;=$M1243,"Alert","OK")),IF($K1243&gt;=$N1243,"Danger",IF($K1243&gt;=$M1243,"Alert","OK"))),"Not set")))</f>
        <v/>
      </c>
      <c r="R1243" s="22" t="str">
        <f aca="false">IF(OR($Q1243="",$Q1243="Not set"),"",MATCH($Q1243,Lists!$F$2:$F$4,0)-1)</f>
        <v/>
      </c>
      <c r="S1243" s="6"/>
      <c r="T1243" s="6"/>
      <c r="U1243" s="22" t="str">
        <f aca="false">IF(OR($Q1243="",$Q1243="OK",$Q1243="Not set",NOT(ISNUMBER($G1243))),"",ROUND($G1243*IF($Q1243="Danger",Lists!$M$15,Lists!$M$16),0))</f>
        <v/>
      </c>
      <c r="V1243" s="22" t="str">
        <f aca="false">IF($U1243="","",IF(OR($Q1243="Danger",$U1243&gt;=Lists!$M$10),"P1",IF($U1243&gt;=Lists!$M$11,"P2","P3")))</f>
        <v/>
      </c>
      <c r="W1243" s="24" t="str">
        <f aca="false">IF(OR($V1243="",$B1243=""),"",$B1243+INDEX(Lists!$N$10:$N$12,MATCH($V1243,Lists!$L$10:$L$12,0)))</f>
        <v/>
      </c>
      <c r="X1243" s="19"/>
      <c r="Y1243" s="19"/>
      <c r="Z1243" s="19"/>
      <c r="AA1243" s="21"/>
      <c r="AB1243" s="19"/>
      <c r="AC1243" s="22" t="str">
        <f aca="true">IF(OR($U1243="",$B1243=""),"",IF($AA1243&lt;&gt;"",$AA1243-$B1243,TODAY()-$B1243))</f>
        <v/>
      </c>
      <c r="AD1243" s="22" t="str">
        <f aca="true">IF($W1243="","",IF($Y1243="Closed",IF($AA1243="","Closed",IF($AA1243&lt;=$W1243,"Closed on time","Closed late")),IF(TODAY()&gt;$W1243,"Overdue","Within time")))</f>
        <v/>
      </c>
      <c r="AE1243" s="6"/>
      <c r="AF1243" s="19"/>
      <c r="AG1243" s="19"/>
      <c r="AH1243" s="19"/>
      <c r="AI1243" s="19"/>
      <c r="AJ1243" s="19"/>
    </row>
    <row r="1244" customFormat="false" ht="15" hidden="false" customHeight="false" outlineLevel="0" collapsed="false">
      <c r="A1244" s="22" t="str">
        <f aca="false">IF($C1244="","","R"&amp;TEXT(ROW()-4,"00000"))</f>
        <v/>
      </c>
      <c r="B1244" s="21"/>
      <c r="C1244" s="19"/>
      <c r="D1244" s="22" t="str">
        <f aca="false">IF($C1244="","",IFERROR(INDEX(Asset_Register!$C$5:$C$1000,MATCH($C1244,Asset_Register!$A$5:$A$1000,0)),"Not in register"))</f>
        <v/>
      </c>
      <c r="E1244" s="22" t="str">
        <f aca="false">IF($C1244="","",IFERROR(INDEX(Asset_Register!$D$5:$D$1000,MATCH($C1244,Asset_Register!$A$5:$A$1000,0)),"Not in register"))</f>
        <v/>
      </c>
      <c r="F1244" s="22" t="str">
        <f aca="false">IF($C1244="","",IFERROR(INDEX(Asset_Register!$R$5:$R$1000,MATCH($C1244,Asset_Register!$A$5:$A$1000,0)),"Not in register"))</f>
        <v/>
      </c>
      <c r="G1244" s="22" t="str">
        <f aca="false">IF($C1244="","",IFERROR(INDEX(Asset_Register!$Q$5:$Q$1000,MATCH($C1244,Asset_Register!$A$5:$A$1000,0)),"Not in register"))</f>
        <v/>
      </c>
      <c r="H1244" s="19"/>
      <c r="I1244" s="19"/>
      <c r="J1244" s="6"/>
      <c r="K1244" s="19"/>
      <c r="L1244" s="19"/>
      <c r="M1244" s="19"/>
      <c r="N1244" s="19"/>
      <c r="O1244" s="19"/>
      <c r="P1244" s="19"/>
      <c r="Q1244" s="22" t="str">
        <f aca="false">IF($C1244="","",IF($P1244&lt;&gt;"",$P1244,IF(AND(ISNUMBER($K1244),ISNUMBER($M1244),ISNUMBER($N1244)),IF($O1244="Lower is worse",IF($K1244&lt;=$N1244,"Danger",IF($K1244&lt;=$M1244,"Alert","OK")),IF($K1244&gt;=$N1244,"Danger",IF($K1244&gt;=$M1244,"Alert","OK"))),"Not set")))</f>
        <v/>
      </c>
      <c r="R1244" s="22" t="str">
        <f aca="false">IF(OR($Q1244="",$Q1244="Not set"),"",MATCH($Q1244,Lists!$F$2:$F$4,0)-1)</f>
        <v/>
      </c>
      <c r="S1244" s="6"/>
      <c r="T1244" s="6"/>
      <c r="U1244" s="22" t="str">
        <f aca="false">IF(OR($Q1244="",$Q1244="OK",$Q1244="Not set",NOT(ISNUMBER($G1244))),"",ROUND($G1244*IF($Q1244="Danger",Lists!$M$15,Lists!$M$16),0))</f>
        <v/>
      </c>
      <c r="V1244" s="22" t="str">
        <f aca="false">IF($U1244="","",IF(OR($Q1244="Danger",$U1244&gt;=Lists!$M$10),"P1",IF($U1244&gt;=Lists!$M$11,"P2","P3")))</f>
        <v/>
      </c>
      <c r="W1244" s="24" t="str">
        <f aca="false">IF(OR($V1244="",$B1244=""),"",$B1244+INDEX(Lists!$N$10:$N$12,MATCH($V1244,Lists!$L$10:$L$12,0)))</f>
        <v/>
      </c>
      <c r="X1244" s="19"/>
      <c r="Y1244" s="19"/>
      <c r="Z1244" s="19"/>
      <c r="AA1244" s="21"/>
      <c r="AB1244" s="19"/>
      <c r="AC1244" s="22" t="str">
        <f aca="true">IF(OR($U1244="",$B1244=""),"",IF($AA1244&lt;&gt;"",$AA1244-$B1244,TODAY()-$B1244))</f>
        <v/>
      </c>
      <c r="AD1244" s="22" t="str">
        <f aca="true">IF($W1244="","",IF($Y1244="Closed",IF($AA1244="","Closed",IF($AA1244&lt;=$W1244,"Closed on time","Closed late")),IF(TODAY()&gt;$W1244,"Overdue","Within time")))</f>
        <v/>
      </c>
      <c r="AE1244" s="6"/>
      <c r="AF1244" s="19"/>
      <c r="AG1244" s="19"/>
      <c r="AH1244" s="19"/>
      <c r="AI1244" s="19"/>
      <c r="AJ1244" s="19"/>
    </row>
    <row r="1245" customFormat="false" ht="15" hidden="false" customHeight="false" outlineLevel="0" collapsed="false">
      <c r="A1245" s="22" t="str">
        <f aca="false">IF($C1245="","","R"&amp;TEXT(ROW()-4,"00000"))</f>
        <v/>
      </c>
      <c r="B1245" s="21"/>
      <c r="C1245" s="19"/>
      <c r="D1245" s="22" t="str">
        <f aca="false">IF($C1245="","",IFERROR(INDEX(Asset_Register!$C$5:$C$1000,MATCH($C1245,Asset_Register!$A$5:$A$1000,0)),"Not in register"))</f>
        <v/>
      </c>
      <c r="E1245" s="22" t="str">
        <f aca="false">IF($C1245="","",IFERROR(INDEX(Asset_Register!$D$5:$D$1000,MATCH($C1245,Asset_Register!$A$5:$A$1000,0)),"Not in register"))</f>
        <v/>
      </c>
      <c r="F1245" s="22" t="str">
        <f aca="false">IF($C1245="","",IFERROR(INDEX(Asset_Register!$R$5:$R$1000,MATCH($C1245,Asset_Register!$A$5:$A$1000,0)),"Not in register"))</f>
        <v/>
      </c>
      <c r="G1245" s="22" t="str">
        <f aca="false">IF($C1245="","",IFERROR(INDEX(Asset_Register!$Q$5:$Q$1000,MATCH($C1245,Asset_Register!$A$5:$A$1000,0)),"Not in register"))</f>
        <v/>
      </c>
      <c r="H1245" s="19"/>
      <c r="I1245" s="19"/>
      <c r="J1245" s="6"/>
      <c r="K1245" s="19"/>
      <c r="L1245" s="19"/>
      <c r="M1245" s="19"/>
      <c r="N1245" s="19"/>
      <c r="O1245" s="19"/>
      <c r="P1245" s="19"/>
      <c r="Q1245" s="22" t="str">
        <f aca="false">IF($C1245="","",IF($P1245&lt;&gt;"",$P1245,IF(AND(ISNUMBER($K1245),ISNUMBER($M1245),ISNUMBER($N1245)),IF($O1245="Lower is worse",IF($K1245&lt;=$N1245,"Danger",IF($K1245&lt;=$M1245,"Alert","OK")),IF($K1245&gt;=$N1245,"Danger",IF($K1245&gt;=$M1245,"Alert","OK"))),"Not set")))</f>
        <v/>
      </c>
      <c r="R1245" s="22" t="str">
        <f aca="false">IF(OR($Q1245="",$Q1245="Not set"),"",MATCH($Q1245,Lists!$F$2:$F$4,0)-1)</f>
        <v/>
      </c>
      <c r="S1245" s="6"/>
      <c r="T1245" s="6"/>
      <c r="U1245" s="22" t="str">
        <f aca="false">IF(OR($Q1245="",$Q1245="OK",$Q1245="Not set",NOT(ISNUMBER($G1245))),"",ROUND($G1245*IF($Q1245="Danger",Lists!$M$15,Lists!$M$16),0))</f>
        <v/>
      </c>
      <c r="V1245" s="22" t="str">
        <f aca="false">IF($U1245="","",IF(OR($Q1245="Danger",$U1245&gt;=Lists!$M$10),"P1",IF($U1245&gt;=Lists!$M$11,"P2","P3")))</f>
        <v/>
      </c>
      <c r="W1245" s="24" t="str">
        <f aca="false">IF(OR($V1245="",$B1245=""),"",$B1245+INDEX(Lists!$N$10:$N$12,MATCH($V1245,Lists!$L$10:$L$12,0)))</f>
        <v/>
      </c>
      <c r="X1245" s="19"/>
      <c r="Y1245" s="19"/>
      <c r="Z1245" s="19"/>
      <c r="AA1245" s="21"/>
      <c r="AB1245" s="19"/>
      <c r="AC1245" s="22" t="str">
        <f aca="true">IF(OR($U1245="",$B1245=""),"",IF($AA1245&lt;&gt;"",$AA1245-$B1245,TODAY()-$B1245))</f>
        <v/>
      </c>
      <c r="AD1245" s="22" t="str">
        <f aca="true">IF($W1245="","",IF($Y1245="Closed",IF($AA1245="","Closed",IF($AA1245&lt;=$W1245,"Closed on time","Closed late")),IF(TODAY()&gt;$W1245,"Overdue","Within time")))</f>
        <v/>
      </c>
      <c r="AE1245" s="6"/>
      <c r="AF1245" s="19"/>
      <c r="AG1245" s="19"/>
      <c r="AH1245" s="19"/>
      <c r="AI1245" s="19"/>
      <c r="AJ1245" s="19"/>
    </row>
    <row r="1246" customFormat="false" ht="15" hidden="false" customHeight="false" outlineLevel="0" collapsed="false">
      <c r="A1246" s="22" t="str">
        <f aca="false">IF($C1246="","","R"&amp;TEXT(ROW()-4,"00000"))</f>
        <v/>
      </c>
      <c r="B1246" s="21"/>
      <c r="C1246" s="19"/>
      <c r="D1246" s="22" t="str">
        <f aca="false">IF($C1246="","",IFERROR(INDEX(Asset_Register!$C$5:$C$1000,MATCH($C1246,Asset_Register!$A$5:$A$1000,0)),"Not in register"))</f>
        <v/>
      </c>
      <c r="E1246" s="22" t="str">
        <f aca="false">IF($C1246="","",IFERROR(INDEX(Asset_Register!$D$5:$D$1000,MATCH($C1246,Asset_Register!$A$5:$A$1000,0)),"Not in register"))</f>
        <v/>
      </c>
      <c r="F1246" s="22" t="str">
        <f aca="false">IF($C1246="","",IFERROR(INDEX(Asset_Register!$R$5:$R$1000,MATCH($C1246,Asset_Register!$A$5:$A$1000,0)),"Not in register"))</f>
        <v/>
      </c>
      <c r="G1246" s="22" t="str">
        <f aca="false">IF($C1246="","",IFERROR(INDEX(Asset_Register!$Q$5:$Q$1000,MATCH($C1246,Asset_Register!$A$5:$A$1000,0)),"Not in register"))</f>
        <v/>
      </c>
      <c r="H1246" s="19"/>
      <c r="I1246" s="19"/>
      <c r="J1246" s="6"/>
      <c r="K1246" s="19"/>
      <c r="L1246" s="19"/>
      <c r="M1246" s="19"/>
      <c r="N1246" s="19"/>
      <c r="O1246" s="19"/>
      <c r="P1246" s="19"/>
      <c r="Q1246" s="22" t="str">
        <f aca="false">IF($C1246="","",IF($P1246&lt;&gt;"",$P1246,IF(AND(ISNUMBER($K1246),ISNUMBER($M1246),ISNUMBER($N1246)),IF($O1246="Lower is worse",IF($K1246&lt;=$N1246,"Danger",IF($K1246&lt;=$M1246,"Alert","OK")),IF($K1246&gt;=$N1246,"Danger",IF($K1246&gt;=$M1246,"Alert","OK"))),"Not set")))</f>
        <v/>
      </c>
      <c r="R1246" s="22" t="str">
        <f aca="false">IF(OR($Q1246="",$Q1246="Not set"),"",MATCH($Q1246,Lists!$F$2:$F$4,0)-1)</f>
        <v/>
      </c>
      <c r="S1246" s="6"/>
      <c r="T1246" s="6"/>
      <c r="U1246" s="22" t="str">
        <f aca="false">IF(OR($Q1246="",$Q1246="OK",$Q1246="Not set",NOT(ISNUMBER($G1246))),"",ROUND($G1246*IF($Q1246="Danger",Lists!$M$15,Lists!$M$16),0))</f>
        <v/>
      </c>
      <c r="V1246" s="22" t="str">
        <f aca="false">IF($U1246="","",IF(OR($Q1246="Danger",$U1246&gt;=Lists!$M$10),"P1",IF($U1246&gt;=Lists!$M$11,"P2","P3")))</f>
        <v/>
      </c>
      <c r="W1246" s="24" t="str">
        <f aca="false">IF(OR($V1246="",$B1246=""),"",$B1246+INDEX(Lists!$N$10:$N$12,MATCH($V1246,Lists!$L$10:$L$12,0)))</f>
        <v/>
      </c>
      <c r="X1246" s="19"/>
      <c r="Y1246" s="19"/>
      <c r="Z1246" s="19"/>
      <c r="AA1246" s="21"/>
      <c r="AB1246" s="19"/>
      <c r="AC1246" s="22" t="str">
        <f aca="true">IF(OR($U1246="",$B1246=""),"",IF($AA1246&lt;&gt;"",$AA1246-$B1246,TODAY()-$B1246))</f>
        <v/>
      </c>
      <c r="AD1246" s="22" t="str">
        <f aca="true">IF($W1246="","",IF($Y1246="Closed",IF($AA1246="","Closed",IF($AA1246&lt;=$W1246,"Closed on time","Closed late")),IF(TODAY()&gt;$W1246,"Overdue","Within time")))</f>
        <v/>
      </c>
      <c r="AE1246" s="6"/>
      <c r="AF1246" s="19"/>
      <c r="AG1246" s="19"/>
      <c r="AH1246" s="19"/>
      <c r="AI1246" s="19"/>
      <c r="AJ1246" s="19"/>
    </row>
    <row r="1247" customFormat="false" ht="15" hidden="false" customHeight="false" outlineLevel="0" collapsed="false">
      <c r="A1247" s="22" t="str">
        <f aca="false">IF($C1247="","","R"&amp;TEXT(ROW()-4,"00000"))</f>
        <v/>
      </c>
      <c r="B1247" s="21"/>
      <c r="C1247" s="19"/>
      <c r="D1247" s="22" t="str">
        <f aca="false">IF($C1247="","",IFERROR(INDEX(Asset_Register!$C$5:$C$1000,MATCH($C1247,Asset_Register!$A$5:$A$1000,0)),"Not in register"))</f>
        <v/>
      </c>
      <c r="E1247" s="22" t="str">
        <f aca="false">IF($C1247="","",IFERROR(INDEX(Asset_Register!$D$5:$D$1000,MATCH($C1247,Asset_Register!$A$5:$A$1000,0)),"Not in register"))</f>
        <v/>
      </c>
      <c r="F1247" s="22" t="str">
        <f aca="false">IF($C1247="","",IFERROR(INDEX(Asset_Register!$R$5:$R$1000,MATCH($C1247,Asset_Register!$A$5:$A$1000,0)),"Not in register"))</f>
        <v/>
      </c>
      <c r="G1247" s="22" t="str">
        <f aca="false">IF($C1247="","",IFERROR(INDEX(Asset_Register!$Q$5:$Q$1000,MATCH($C1247,Asset_Register!$A$5:$A$1000,0)),"Not in register"))</f>
        <v/>
      </c>
      <c r="H1247" s="19"/>
      <c r="I1247" s="19"/>
      <c r="J1247" s="6"/>
      <c r="K1247" s="19"/>
      <c r="L1247" s="19"/>
      <c r="M1247" s="19"/>
      <c r="N1247" s="19"/>
      <c r="O1247" s="19"/>
      <c r="P1247" s="19"/>
      <c r="Q1247" s="22" t="str">
        <f aca="false">IF($C1247="","",IF($P1247&lt;&gt;"",$P1247,IF(AND(ISNUMBER($K1247),ISNUMBER($M1247),ISNUMBER($N1247)),IF($O1247="Lower is worse",IF($K1247&lt;=$N1247,"Danger",IF($K1247&lt;=$M1247,"Alert","OK")),IF($K1247&gt;=$N1247,"Danger",IF($K1247&gt;=$M1247,"Alert","OK"))),"Not set")))</f>
        <v/>
      </c>
      <c r="R1247" s="22" t="str">
        <f aca="false">IF(OR($Q1247="",$Q1247="Not set"),"",MATCH($Q1247,Lists!$F$2:$F$4,0)-1)</f>
        <v/>
      </c>
      <c r="S1247" s="6"/>
      <c r="T1247" s="6"/>
      <c r="U1247" s="22" t="str">
        <f aca="false">IF(OR($Q1247="",$Q1247="OK",$Q1247="Not set",NOT(ISNUMBER($G1247))),"",ROUND($G1247*IF($Q1247="Danger",Lists!$M$15,Lists!$M$16),0))</f>
        <v/>
      </c>
      <c r="V1247" s="22" t="str">
        <f aca="false">IF($U1247="","",IF(OR($Q1247="Danger",$U1247&gt;=Lists!$M$10),"P1",IF($U1247&gt;=Lists!$M$11,"P2","P3")))</f>
        <v/>
      </c>
      <c r="W1247" s="24" t="str">
        <f aca="false">IF(OR($V1247="",$B1247=""),"",$B1247+INDEX(Lists!$N$10:$N$12,MATCH($V1247,Lists!$L$10:$L$12,0)))</f>
        <v/>
      </c>
      <c r="X1247" s="19"/>
      <c r="Y1247" s="19"/>
      <c r="Z1247" s="19"/>
      <c r="AA1247" s="21"/>
      <c r="AB1247" s="19"/>
      <c r="AC1247" s="22" t="str">
        <f aca="true">IF(OR($U1247="",$B1247=""),"",IF($AA1247&lt;&gt;"",$AA1247-$B1247,TODAY()-$B1247))</f>
        <v/>
      </c>
      <c r="AD1247" s="22" t="str">
        <f aca="true">IF($W1247="","",IF($Y1247="Closed",IF($AA1247="","Closed",IF($AA1247&lt;=$W1247,"Closed on time","Closed late")),IF(TODAY()&gt;$W1247,"Overdue","Within time")))</f>
        <v/>
      </c>
      <c r="AE1247" s="6"/>
      <c r="AF1247" s="19"/>
      <c r="AG1247" s="19"/>
      <c r="AH1247" s="19"/>
      <c r="AI1247" s="19"/>
      <c r="AJ1247" s="19"/>
    </row>
    <row r="1248" customFormat="false" ht="15" hidden="false" customHeight="false" outlineLevel="0" collapsed="false">
      <c r="A1248" s="22" t="str">
        <f aca="false">IF($C1248="","","R"&amp;TEXT(ROW()-4,"00000"))</f>
        <v/>
      </c>
      <c r="B1248" s="21"/>
      <c r="C1248" s="19"/>
      <c r="D1248" s="22" t="str">
        <f aca="false">IF($C1248="","",IFERROR(INDEX(Asset_Register!$C$5:$C$1000,MATCH($C1248,Asset_Register!$A$5:$A$1000,0)),"Not in register"))</f>
        <v/>
      </c>
      <c r="E1248" s="22" t="str">
        <f aca="false">IF($C1248="","",IFERROR(INDEX(Asset_Register!$D$5:$D$1000,MATCH($C1248,Asset_Register!$A$5:$A$1000,0)),"Not in register"))</f>
        <v/>
      </c>
      <c r="F1248" s="22" t="str">
        <f aca="false">IF($C1248="","",IFERROR(INDEX(Asset_Register!$R$5:$R$1000,MATCH($C1248,Asset_Register!$A$5:$A$1000,0)),"Not in register"))</f>
        <v/>
      </c>
      <c r="G1248" s="22" t="str">
        <f aca="false">IF($C1248="","",IFERROR(INDEX(Asset_Register!$Q$5:$Q$1000,MATCH($C1248,Asset_Register!$A$5:$A$1000,0)),"Not in register"))</f>
        <v/>
      </c>
      <c r="H1248" s="19"/>
      <c r="I1248" s="19"/>
      <c r="J1248" s="6"/>
      <c r="K1248" s="19"/>
      <c r="L1248" s="19"/>
      <c r="M1248" s="19"/>
      <c r="N1248" s="19"/>
      <c r="O1248" s="19"/>
      <c r="P1248" s="19"/>
      <c r="Q1248" s="22" t="str">
        <f aca="false">IF($C1248="","",IF($P1248&lt;&gt;"",$P1248,IF(AND(ISNUMBER($K1248),ISNUMBER($M1248),ISNUMBER($N1248)),IF($O1248="Lower is worse",IF($K1248&lt;=$N1248,"Danger",IF($K1248&lt;=$M1248,"Alert","OK")),IF($K1248&gt;=$N1248,"Danger",IF($K1248&gt;=$M1248,"Alert","OK"))),"Not set")))</f>
        <v/>
      </c>
      <c r="R1248" s="22" t="str">
        <f aca="false">IF(OR($Q1248="",$Q1248="Not set"),"",MATCH($Q1248,Lists!$F$2:$F$4,0)-1)</f>
        <v/>
      </c>
      <c r="S1248" s="6"/>
      <c r="T1248" s="6"/>
      <c r="U1248" s="22" t="str">
        <f aca="false">IF(OR($Q1248="",$Q1248="OK",$Q1248="Not set",NOT(ISNUMBER($G1248))),"",ROUND($G1248*IF($Q1248="Danger",Lists!$M$15,Lists!$M$16),0))</f>
        <v/>
      </c>
      <c r="V1248" s="22" t="str">
        <f aca="false">IF($U1248="","",IF(OR($Q1248="Danger",$U1248&gt;=Lists!$M$10),"P1",IF($U1248&gt;=Lists!$M$11,"P2","P3")))</f>
        <v/>
      </c>
      <c r="W1248" s="24" t="str">
        <f aca="false">IF(OR($V1248="",$B1248=""),"",$B1248+INDEX(Lists!$N$10:$N$12,MATCH($V1248,Lists!$L$10:$L$12,0)))</f>
        <v/>
      </c>
      <c r="X1248" s="19"/>
      <c r="Y1248" s="19"/>
      <c r="Z1248" s="19"/>
      <c r="AA1248" s="21"/>
      <c r="AB1248" s="19"/>
      <c r="AC1248" s="22" t="str">
        <f aca="true">IF(OR($U1248="",$B1248=""),"",IF($AA1248&lt;&gt;"",$AA1248-$B1248,TODAY()-$B1248))</f>
        <v/>
      </c>
      <c r="AD1248" s="22" t="str">
        <f aca="true">IF($W1248="","",IF($Y1248="Closed",IF($AA1248="","Closed",IF($AA1248&lt;=$W1248,"Closed on time","Closed late")),IF(TODAY()&gt;$W1248,"Overdue","Within time")))</f>
        <v/>
      </c>
      <c r="AE1248" s="6"/>
      <c r="AF1248" s="19"/>
      <c r="AG1248" s="19"/>
      <c r="AH1248" s="19"/>
      <c r="AI1248" s="19"/>
      <c r="AJ1248" s="19"/>
    </row>
    <row r="1249" customFormat="false" ht="15" hidden="false" customHeight="false" outlineLevel="0" collapsed="false">
      <c r="A1249" s="22" t="str">
        <f aca="false">IF($C1249="","","R"&amp;TEXT(ROW()-4,"00000"))</f>
        <v/>
      </c>
      <c r="B1249" s="21"/>
      <c r="C1249" s="19"/>
      <c r="D1249" s="22" t="str">
        <f aca="false">IF($C1249="","",IFERROR(INDEX(Asset_Register!$C$5:$C$1000,MATCH($C1249,Asset_Register!$A$5:$A$1000,0)),"Not in register"))</f>
        <v/>
      </c>
      <c r="E1249" s="22" t="str">
        <f aca="false">IF($C1249="","",IFERROR(INDEX(Asset_Register!$D$5:$D$1000,MATCH($C1249,Asset_Register!$A$5:$A$1000,0)),"Not in register"))</f>
        <v/>
      </c>
      <c r="F1249" s="22" t="str">
        <f aca="false">IF($C1249="","",IFERROR(INDEX(Asset_Register!$R$5:$R$1000,MATCH($C1249,Asset_Register!$A$5:$A$1000,0)),"Not in register"))</f>
        <v/>
      </c>
      <c r="G1249" s="22" t="str">
        <f aca="false">IF($C1249="","",IFERROR(INDEX(Asset_Register!$Q$5:$Q$1000,MATCH($C1249,Asset_Register!$A$5:$A$1000,0)),"Not in register"))</f>
        <v/>
      </c>
      <c r="H1249" s="19"/>
      <c r="I1249" s="19"/>
      <c r="J1249" s="6"/>
      <c r="K1249" s="19"/>
      <c r="L1249" s="19"/>
      <c r="M1249" s="19"/>
      <c r="N1249" s="19"/>
      <c r="O1249" s="19"/>
      <c r="P1249" s="19"/>
      <c r="Q1249" s="22" t="str">
        <f aca="false">IF($C1249="","",IF($P1249&lt;&gt;"",$P1249,IF(AND(ISNUMBER($K1249),ISNUMBER($M1249),ISNUMBER($N1249)),IF($O1249="Lower is worse",IF($K1249&lt;=$N1249,"Danger",IF($K1249&lt;=$M1249,"Alert","OK")),IF($K1249&gt;=$N1249,"Danger",IF($K1249&gt;=$M1249,"Alert","OK"))),"Not set")))</f>
        <v/>
      </c>
      <c r="R1249" s="22" t="str">
        <f aca="false">IF(OR($Q1249="",$Q1249="Not set"),"",MATCH($Q1249,Lists!$F$2:$F$4,0)-1)</f>
        <v/>
      </c>
      <c r="S1249" s="6"/>
      <c r="T1249" s="6"/>
      <c r="U1249" s="22" t="str">
        <f aca="false">IF(OR($Q1249="",$Q1249="OK",$Q1249="Not set",NOT(ISNUMBER($G1249))),"",ROUND($G1249*IF($Q1249="Danger",Lists!$M$15,Lists!$M$16),0))</f>
        <v/>
      </c>
      <c r="V1249" s="22" t="str">
        <f aca="false">IF($U1249="","",IF(OR($Q1249="Danger",$U1249&gt;=Lists!$M$10),"P1",IF($U1249&gt;=Lists!$M$11,"P2","P3")))</f>
        <v/>
      </c>
      <c r="W1249" s="24" t="str">
        <f aca="false">IF(OR($V1249="",$B1249=""),"",$B1249+INDEX(Lists!$N$10:$N$12,MATCH($V1249,Lists!$L$10:$L$12,0)))</f>
        <v/>
      </c>
      <c r="X1249" s="19"/>
      <c r="Y1249" s="19"/>
      <c r="Z1249" s="19"/>
      <c r="AA1249" s="21"/>
      <c r="AB1249" s="19"/>
      <c r="AC1249" s="22" t="str">
        <f aca="true">IF(OR($U1249="",$B1249=""),"",IF($AA1249&lt;&gt;"",$AA1249-$B1249,TODAY()-$B1249))</f>
        <v/>
      </c>
      <c r="AD1249" s="22" t="str">
        <f aca="true">IF($W1249="","",IF($Y1249="Closed",IF($AA1249="","Closed",IF($AA1249&lt;=$W1249,"Closed on time","Closed late")),IF(TODAY()&gt;$W1249,"Overdue","Within time")))</f>
        <v/>
      </c>
      <c r="AE1249" s="6"/>
      <c r="AF1249" s="19"/>
      <c r="AG1249" s="19"/>
      <c r="AH1249" s="19"/>
      <c r="AI1249" s="19"/>
      <c r="AJ1249" s="19"/>
    </row>
    <row r="1250" customFormat="false" ht="15" hidden="false" customHeight="false" outlineLevel="0" collapsed="false">
      <c r="A1250" s="22" t="str">
        <f aca="false">IF($C1250="","","R"&amp;TEXT(ROW()-4,"00000"))</f>
        <v/>
      </c>
      <c r="B1250" s="21"/>
      <c r="C1250" s="19"/>
      <c r="D1250" s="22" t="str">
        <f aca="false">IF($C1250="","",IFERROR(INDEX(Asset_Register!$C$5:$C$1000,MATCH($C1250,Asset_Register!$A$5:$A$1000,0)),"Not in register"))</f>
        <v/>
      </c>
      <c r="E1250" s="22" t="str">
        <f aca="false">IF($C1250="","",IFERROR(INDEX(Asset_Register!$D$5:$D$1000,MATCH($C1250,Asset_Register!$A$5:$A$1000,0)),"Not in register"))</f>
        <v/>
      </c>
      <c r="F1250" s="22" t="str">
        <f aca="false">IF($C1250="","",IFERROR(INDEX(Asset_Register!$R$5:$R$1000,MATCH($C1250,Asset_Register!$A$5:$A$1000,0)),"Not in register"))</f>
        <v/>
      </c>
      <c r="G1250" s="22" t="str">
        <f aca="false">IF($C1250="","",IFERROR(INDEX(Asset_Register!$Q$5:$Q$1000,MATCH($C1250,Asset_Register!$A$5:$A$1000,0)),"Not in register"))</f>
        <v/>
      </c>
      <c r="H1250" s="19"/>
      <c r="I1250" s="19"/>
      <c r="J1250" s="6"/>
      <c r="K1250" s="19"/>
      <c r="L1250" s="19"/>
      <c r="M1250" s="19"/>
      <c r="N1250" s="19"/>
      <c r="O1250" s="19"/>
      <c r="P1250" s="19"/>
      <c r="Q1250" s="22" t="str">
        <f aca="false">IF($C1250="","",IF($P1250&lt;&gt;"",$P1250,IF(AND(ISNUMBER($K1250),ISNUMBER($M1250),ISNUMBER($N1250)),IF($O1250="Lower is worse",IF($K1250&lt;=$N1250,"Danger",IF($K1250&lt;=$M1250,"Alert","OK")),IF($K1250&gt;=$N1250,"Danger",IF($K1250&gt;=$M1250,"Alert","OK"))),"Not set")))</f>
        <v/>
      </c>
      <c r="R1250" s="22" t="str">
        <f aca="false">IF(OR($Q1250="",$Q1250="Not set"),"",MATCH($Q1250,Lists!$F$2:$F$4,0)-1)</f>
        <v/>
      </c>
      <c r="S1250" s="6"/>
      <c r="T1250" s="6"/>
      <c r="U1250" s="22" t="str">
        <f aca="false">IF(OR($Q1250="",$Q1250="OK",$Q1250="Not set",NOT(ISNUMBER($G1250))),"",ROUND($G1250*IF($Q1250="Danger",Lists!$M$15,Lists!$M$16),0))</f>
        <v/>
      </c>
      <c r="V1250" s="22" t="str">
        <f aca="false">IF($U1250="","",IF(OR($Q1250="Danger",$U1250&gt;=Lists!$M$10),"P1",IF($U1250&gt;=Lists!$M$11,"P2","P3")))</f>
        <v/>
      </c>
      <c r="W1250" s="24" t="str">
        <f aca="false">IF(OR($V1250="",$B1250=""),"",$B1250+INDEX(Lists!$N$10:$N$12,MATCH($V1250,Lists!$L$10:$L$12,0)))</f>
        <v/>
      </c>
      <c r="X1250" s="19"/>
      <c r="Y1250" s="19"/>
      <c r="Z1250" s="19"/>
      <c r="AA1250" s="21"/>
      <c r="AB1250" s="19"/>
      <c r="AC1250" s="22" t="str">
        <f aca="true">IF(OR($U1250="",$B1250=""),"",IF($AA1250&lt;&gt;"",$AA1250-$B1250,TODAY()-$B1250))</f>
        <v/>
      </c>
      <c r="AD1250" s="22" t="str">
        <f aca="true">IF($W1250="","",IF($Y1250="Closed",IF($AA1250="","Closed",IF($AA1250&lt;=$W1250,"Closed on time","Closed late")),IF(TODAY()&gt;$W1250,"Overdue","Within time")))</f>
        <v/>
      </c>
      <c r="AE1250" s="6"/>
      <c r="AF1250" s="19"/>
      <c r="AG1250" s="19"/>
      <c r="AH1250" s="19"/>
      <c r="AI1250" s="19"/>
      <c r="AJ1250" s="19"/>
    </row>
    <row r="1251" customFormat="false" ht="15" hidden="false" customHeight="false" outlineLevel="0" collapsed="false">
      <c r="A1251" s="22" t="str">
        <f aca="false">IF($C1251="","","R"&amp;TEXT(ROW()-4,"00000"))</f>
        <v/>
      </c>
      <c r="B1251" s="21"/>
      <c r="C1251" s="19"/>
      <c r="D1251" s="22" t="str">
        <f aca="false">IF($C1251="","",IFERROR(INDEX(Asset_Register!$C$5:$C$1000,MATCH($C1251,Asset_Register!$A$5:$A$1000,0)),"Not in register"))</f>
        <v/>
      </c>
      <c r="E1251" s="22" t="str">
        <f aca="false">IF($C1251="","",IFERROR(INDEX(Asset_Register!$D$5:$D$1000,MATCH($C1251,Asset_Register!$A$5:$A$1000,0)),"Not in register"))</f>
        <v/>
      </c>
      <c r="F1251" s="22" t="str">
        <f aca="false">IF($C1251="","",IFERROR(INDEX(Asset_Register!$R$5:$R$1000,MATCH($C1251,Asset_Register!$A$5:$A$1000,0)),"Not in register"))</f>
        <v/>
      </c>
      <c r="G1251" s="22" t="str">
        <f aca="false">IF($C1251="","",IFERROR(INDEX(Asset_Register!$Q$5:$Q$1000,MATCH($C1251,Asset_Register!$A$5:$A$1000,0)),"Not in register"))</f>
        <v/>
      </c>
      <c r="H1251" s="19"/>
      <c r="I1251" s="19"/>
      <c r="J1251" s="6"/>
      <c r="K1251" s="19"/>
      <c r="L1251" s="19"/>
      <c r="M1251" s="19"/>
      <c r="N1251" s="19"/>
      <c r="O1251" s="19"/>
      <c r="P1251" s="19"/>
      <c r="Q1251" s="22" t="str">
        <f aca="false">IF($C1251="","",IF($P1251&lt;&gt;"",$P1251,IF(AND(ISNUMBER($K1251),ISNUMBER($M1251),ISNUMBER($N1251)),IF($O1251="Lower is worse",IF($K1251&lt;=$N1251,"Danger",IF($K1251&lt;=$M1251,"Alert","OK")),IF($K1251&gt;=$N1251,"Danger",IF($K1251&gt;=$M1251,"Alert","OK"))),"Not set")))</f>
        <v/>
      </c>
      <c r="R1251" s="22" t="str">
        <f aca="false">IF(OR($Q1251="",$Q1251="Not set"),"",MATCH($Q1251,Lists!$F$2:$F$4,0)-1)</f>
        <v/>
      </c>
      <c r="S1251" s="6"/>
      <c r="T1251" s="6"/>
      <c r="U1251" s="22" t="str">
        <f aca="false">IF(OR($Q1251="",$Q1251="OK",$Q1251="Not set",NOT(ISNUMBER($G1251))),"",ROUND($G1251*IF($Q1251="Danger",Lists!$M$15,Lists!$M$16),0))</f>
        <v/>
      </c>
      <c r="V1251" s="22" t="str">
        <f aca="false">IF($U1251="","",IF(OR($Q1251="Danger",$U1251&gt;=Lists!$M$10),"P1",IF($U1251&gt;=Lists!$M$11,"P2","P3")))</f>
        <v/>
      </c>
      <c r="W1251" s="24" t="str">
        <f aca="false">IF(OR($V1251="",$B1251=""),"",$B1251+INDEX(Lists!$N$10:$N$12,MATCH($V1251,Lists!$L$10:$L$12,0)))</f>
        <v/>
      </c>
      <c r="X1251" s="19"/>
      <c r="Y1251" s="19"/>
      <c r="Z1251" s="19"/>
      <c r="AA1251" s="21"/>
      <c r="AB1251" s="19"/>
      <c r="AC1251" s="22" t="str">
        <f aca="true">IF(OR($U1251="",$B1251=""),"",IF($AA1251&lt;&gt;"",$AA1251-$B1251,TODAY()-$B1251))</f>
        <v/>
      </c>
      <c r="AD1251" s="22" t="str">
        <f aca="true">IF($W1251="","",IF($Y1251="Closed",IF($AA1251="","Closed",IF($AA1251&lt;=$W1251,"Closed on time","Closed late")),IF(TODAY()&gt;$W1251,"Overdue","Within time")))</f>
        <v/>
      </c>
      <c r="AE1251" s="6"/>
      <c r="AF1251" s="19"/>
      <c r="AG1251" s="19"/>
      <c r="AH1251" s="19"/>
      <c r="AI1251" s="19"/>
      <c r="AJ1251" s="19"/>
    </row>
    <row r="1252" customFormat="false" ht="15" hidden="false" customHeight="false" outlineLevel="0" collapsed="false">
      <c r="A1252" s="22" t="str">
        <f aca="false">IF($C1252="","","R"&amp;TEXT(ROW()-4,"00000"))</f>
        <v/>
      </c>
      <c r="B1252" s="21"/>
      <c r="C1252" s="19"/>
      <c r="D1252" s="22" t="str">
        <f aca="false">IF($C1252="","",IFERROR(INDEX(Asset_Register!$C$5:$C$1000,MATCH($C1252,Asset_Register!$A$5:$A$1000,0)),"Not in register"))</f>
        <v/>
      </c>
      <c r="E1252" s="22" t="str">
        <f aca="false">IF($C1252="","",IFERROR(INDEX(Asset_Register!$D$5:$D$1000,MATCH($C1252,Asset_Register!$A$5:$A$1000,0)),"Not in register"))</f>
        <v/>
      </c>
      <c r="F1252" s="22" t="str">
        <f aca="false">IF($C1252="","",IFERROR(INDEX(Asset_Register!$R$5:$R$1000,MATCH($C1252,Asset_Register!$A$5:$A$1000,0)),"Not in register"))</f>
        <v/>
      </c>
      <c r="G1252" s="22" t="str">
        <f aca="false">IF($C1252="","",IFERROR(INDEX(Asset_Register!$Q$5:$Q$1000,MATCH($C1252,Asset_Register!$A$5:$A$1000,0)),"Not in register"))</f>
        <v/>
      </c>
      <c r="H1252" s="19"/>
      <c r="I1252" s="19"/>
      <c r="J1252" s="6"/>
      <c r="K1252" s="19"/>
      <c r="L1252" s="19"/>
      <c r="M1252" s="19"/>
      <c r="N1252" s="19"/>
      <c r="O1252" s="19"/>
      <c r="P1252" s="19"/>
      <c r="Q1252" s="22" t="str">
        <f aca="false">IF($C1252="","",IF($P1252&lt;&gt;"",$P1252,IF(AND(ISNUMBER($K1252),ISNUMBER($M1252),ISNUMBER($N1252)),IF($O1252="Lower is worse",IF($K1252&lt;=$N1252,"Danger",IF($K1252&lt;=$M1252,"Alert","OK")),IF($K1252&gt;=$N1252,"Danger",IF($K1252&gt;=$M1252,"Alert","OK"))),"Not set")))</f>
        <v/>
      </c>
      <c r="R1252" s="22" t="str">
        <f aca="false">IF(OR($Q1252="",$Q1252="Not set"),"",MATCH($Q1252,Lists!$F$2:$F$4,0)-1)</f>
        <v/>
      </c>
      <c r="S1252" s="6"/>
      <c r="T1252" s="6"/>
      <c r="U1252" s="22" t="str">
        <f aca="false">IF(OR($Q1252="",$Q1252="OK",$Q1252="Not set",NOT(ISNUMBER($G1252))),"",ROUND($G1252*IF($Q1252="Danger",Lists!$M$15,Lists!$M$16),0))</f>
        <v/>
      </c>
      <c r="V1252" s="22" t="str">
        <f aca="false">IF($U1252="","",IF(OR($Q1252="Danger",$U1252&gt;=Lists!$M$10),"P1",IF($U1252&gt;=Lists!$M$11,"P2","P3")))</f>
        <v/>
      </c>
      <c r="W1252" s="24" t="str">
        <f aca="false">IF(OR($V1252="",$B1252=""),"",$B1252+INDEX(Lists!$N$10:$N$12,MATCH($V1252,Lists!$L$10:$L$12,0)))</f>
        <v/>
      </c>
      <c r="X1252" s="19"/>
      <c r="Y1252" s="19"/>
      <c r="Z1252" s="19"/>
      <c r="AA1252" s="21"/>
      <c r="AB1252" s="19"/>
      <c r="AC1252" s="22" t="str">
        <f aca="true">IF(OR($U1252="",$B1252=""),"",IF($AA1252&lt;&gt;"",$AA1252-$B1252,TODAY()-$B1252))</f>
        <v/>
      </c>
      <c r="AD1252" s="22" t="str">
        <f aca="true">IF($W1252="","",IF($Y1252="Closed",IF($AA1252="","Closed",IF($AA1252&lt;=$W1252,"Closed on time","Closed late")),IF(TODAY()&gt;$W1252,"Overdue","Within time")))</f>
        <v/>
      </c>
      <c r="AE1252" s="6"/>
      <c r="AF1252" s="19"/>
      <c r="AG1252" s="19"/>
      <c r="AH1252" s="19"/>
      <c r="AI1252" s="19"/>
      <c r="AJ1252" s="19"/>
    </row>
    <row r="1253" customFormat="false" ht="15" hidden="false" customHeight="false" outlineLevel="0" collapsed="false">
      <c r="A1253" s="22" t="str">
        <f aca="false">IF($C1253="","","R"&amp;TEXT(ROW()-4,"00000"))</f>
        <v/>
      </c>
      <c r="B1253" s="21"/>
      <c r="C1253" s="19"/>
      <c r="D1253" s="22" t="str">
        <f aca="false">IF($C1253="","",IFERROR(INDEX(Asset_Register!$C$5:$C$1000,MATCH($C1253,Asset_Register!$A$5:$A$1000,0)),"Not in register"))</f>
        <v/>
      </c>
      <c r="E1253" s="22" t="str">
        <f aca="false">IF($C1253="","",IFERROR(INDEX(Asset_Register!$D$5:$D$1000,MATCH($C1253,Asset_Register!$A$5:$A$1000,0)),"Not in register"))</f>
        <v/>
      </c>
      <c r="F1253" s="22" t="str">
        <f aca="false">IF($C1253="","",IFERROR(INDEX(Asset_Register!$R$5:$R$1000,MATCH($C1253,Asset_Register!$A$5:$A$1000,0)),"Not in register"))</f>
        <v/>
      </c>
      <c r="G1253" s="22" t="str">
        <f aca="false">IF($C1253="","",IFERROR(INDEX(Asset_Register!$Q$5:$Q$1000,MATCH($C1253,Asset_Register!$A$5:$A$1000,0)),"Not in register"))</f>
        <v/>
      </c>
      <c r="H1253" s="19"/>
      <c r="I1253" s="19"/>
      <c r="J1253" s="6"/>
      <c r="K1253" s="19"/>
      <c r="L1253" s="19"/>
      <c r="M1253" s="19"/>
      <c r="N1253" s="19"/>
      <c r="O1253" s="19"/>
      <c r="P1253" s="19"/>
      <c r="Q1253" s="22" t="str">
        <f aca="false">IF($C1253="","",IF($P1253&lt;&gt;"",$P1253,IF(AND(ISNUMBER($K1253),ISNUMBER($M1253),ISNUMBER($N1253)),IF($O1253="Lower is worse",IF($K1253&lt;=$N1253,"Danger",IF($K1253&lt;=$M1253,"Alert","OK")),IF($K1253&gt;=$N1253,"Danger",IF($K1253&gt;=$M1253,"Alert","OK"))),"Not set")))</f>
        <v/>
      </c>
      <c r="R1253" s="22" t="str">
        <f aca="false">IF(OR($Q1253="",$Q1253="Not set"),"",MATCH($Q1253,Lists!$F$2:$F$4,0)-1)</f>
        <v/>
      </c>
      <c r="S1253" s="6"/>
      <c r="T1253" s="6"/>
      <c r="U1253" s="22" t="str">
        <f aca="false">IF(OR($Q1253="",$Q1253="OK",$Q1253="Not set",NOT(ISNUMBER($G1253))),"",ROUND($G1253*IF($Q1253="Danger",Lists!$M$15,Lists!$M$16),0))</f>
        <v/>
      </c>
      <c r="V1253" s="22" t="str">
        <f aca="false">IF($U1253="","",IF(OR($Q1253="Danger",$U1253&gt;=Lists!$M$10),"P1",IF($U1253&gt;=Lists!$M$11,"P2","P3")))</f>
        <v/>
      </c>
      <c r="W1253" s="24" t="str">
        <f aca="false">IF(OR($V1253="",$B1253=""),"",$B1253+INDEX(Lists!$N$10:$N$12,MATCH($V1253,Lists!$L$10:$L$12,0)))</f>
        <v/>
      </c>
      <c r="X1253" s="19"/>
      <c r="Y1253" s="19"/>
      <c r="Z1253" s="19"/>
      <c r="AA1253" s="21"/>
      <c r="AB1253" s="19"/>
      <c r="AC1253" s="22" t="str">
        <f aca="true">IF(OR($U1253="",$B1253=""),"",IF($AA1253&lt;&gt;"",$AA1253-$B1253,TODAY()-$B1253))</f>
        <v/>
      </c>
      <c r="AD1253" s="22" t="str">
        <f aca="true">IF($W1253="","",IF($Y1253="Closed",IF($AA1253="","Closed",IF($AA1253&lt;=$W1253,"Closed on time","Closed late")),IF(TODAY()&gt;$W1253,"Overdue","Within time")))</f>
        <v/>
      </c>
      <c r="AE1253" s="6"/>
      <c r="AF1253" s="19"/>
      <c r="AG1253" s="19"/>
      <c r="AH1253" s="19"/>
      <c r="AI1253" s="19"/>
      <c r="AJ1253" s="19"/>
    </row>
    <row r="1254" customFormat="false" ht="15" hidden="false" customHeight="false" outlineLevel="0" collapsed="false">
      <c r="A1254" s="22" t="str">
        <f aca="false">IF($C1254="","","R"&amp;TEXT(ROW()-4,"00000"))</f>
        <v/>
      </c>
      <c r="B1254" s="21"/>
      <c r="C1254" s="19"/>
      <c r="D1254" s="22" t="str">
        <f aca="false">IF($C1254="","",IFERROR(INDEX(Asset_Register!$C$5:$C$1000,MATCH($C1254,Asset_Register!$A$5:$A$1000,0)),"Not in register"))</f>
        <v/>
      </c>
      <c r="E1254" s="22" t="str">
        <f aca="false">IF($C1254="","",IFERROR(INDEX(Asset_Register!$D$5:$D$1000,MATCH($C1254,Asset_Register!$A$5:$A$1000,0)),"Not in register"))</f>
        <v/>
      </c>
      <c r="F1254" s="22" t="str">
        <f aca="false">IF($C1254="","",IFERROR(INDEX(Asset_Register!$R$5:$R$1000,MATCH($C1254,Asset_Register!$A$5:$A$1000,0)),"Not in register"))</f>
        <v/>
      </c>
      <c r="G1254" s="22" t="str">
        <f aca="false">IF($C1254="","",IFERROR(INDEX(Asset_Register!$Q$5:$Q$1000,MATCH($C1254,Asset_Register!$A$5:$A$1000,0)),"Not in register"))</f>
        <v/>
      </c>
      <c r="H1254" s="19"/>
      <c r="I1254" s="19"/>
      <c r="J1254" s="6"/>
      <c r="K1254" s="19"/>
      <c r="L1254" s="19"/>
      <c r="M1254" s="19"/>
      <c r="N1254" s="19"/>
      <c r="O1254" s="19"/>
      <c r="P1254" s="19"/>
      <c r="Q1254" s="22" t="str">
        <f aca="false">IF($C1254="","",IF($P1254&lt;&gt;"",$P1254,IF(AND(ISNUMBER($K1254),ISNUMBER($M1254),ISNUMBER($N1254)),IF($O1254="Lower is worse",IF($K1254&lt;=$N1254,"Danger",IF($K1254&lt;=$M1254,"Alert","OK")),IF($K1254&gt;=$N1254,"Danger",IF($K1254&gt;=$M1254,"Alert","OK"))),"Not set")))</f>
        <v/>
      </c>
      <c r="R1254" s="22" t="str">
        <f aca="false">IF(OR($Q1254="",$Q1254="Not set"),"",MATCH($Q1254,Lists!$F$2:$F$4,0)-1)</f>
        <v/>
      </c>
      <c r="S1254" s="6"/>
      <c r="T1254" s="6"/>
      <c r="U1254" s="22" t="str">
        <f aca="false">IF(OR($Q1254="",$Q1254="OK",$Q1254="Not set",NOT(ISNUMBER($G1254))),"",ROUND($G1254*IF($Q1254="Danger",Lists!$M$15,Lists!$M$16),0))</f>
        <v/>
      </c>
      <c r="V1254" s="22" t="str">
        <f aca="false">IF($U1254="","",IF(OR($Q1254="Danger",$U1254&gt;=Lists!$M$10),"P1",IF($U1254&gt;=Lists!$M$11,"P2","P3")))</f>
        <v/>
      </c>
      <c r="W1254" s="24" t="str">
        <f aca="false">IF(OR($V1254="",$B1254=""),"",$B1254+INDEX(Lists!$N$10:$N$12,MATCH($V1254,Lists!$L$10:$L$12,0)))</f>
        <v/>
      </c>
      <c r="X1254" s="19"/>
      <c r="Y1254" s="19"/>
      <c r="Z1254" s="19"/>
      <c r="AA1254" s="21"/>
      <c r="AB1254" s="19"/>
      <c r="AC1254" s="22" t="str">
        <f aca="true">IF(OR($U1254="",$B1254=""),"",IF($AA1254&lt;&gt;"",$AA1254-$B1254,TODAY()-$B1254))</f>
        <v/>
      </c>
      <c r="AD1254" s="22" t="str">
        <f aca="true">IF($W1254="","",IF($Y1254="Closed",IF($AA1254="","Closed",IF($AA1254&lt;=$W1254,"Closed on time","Closed late")),IF(TODAY()&gt;$W1254,"Overdue","Within time")))</f>
        <v/>
      </c>
      <c r="AE1254" s="6"/>
      <c r="AF1254" s="19"/>
      <c r="AG1254" s="19"/>
      <c r="AH1254" s="19"/>
      <c r="AI1254" s="19"/>
      <c r="AJ1254" s="19"/>
    </row>
    <row r="1255" customFormat="false" ht="15" hidden="false" customHeight="false" outlineLevel="0" collapsed="false">
      <c r="A1255" s="22" t="str">
        <f aca="false">IF($C1255="","","R"&amp;TEXT(ROW()-4,"00000"))</f>
        <v/>
      </c>
      <c r="B1255" s="21"/>
      <c r="C1255" s="19"/>
      <c r="D1255" s="22" t="str">
        <f aca="false">IF($C1255="","",IFERROR(INDEX(Asset_Register!$C$5:$C$1000,MATCH($C1255,Asset_Register!$A$5:$A$1000,0)),"Not in register"))</f>
        <v/>
      </c>
      <c r="E1255" s="22" t="str">
        <f aca="false">IF($C1255="","",IFERROR(INDEX(Asset_Register!$D$5:$D$1000,MATCH($C1255,Asset_Register!$A$5:$A$1000,0)),"Not in register"))</f>
        <v/>
      </c>
      <c r="F1255" s="22" t="str">
        <f aca="false">IF($C1255="","",IFERROR(INDEX(Asset_Register!$R$5:$R$1000,MATCH($C1255,Asset_Register!$A$5:$A$1000,0)),"Not in register"))</f>
        <v/>
      </c>
      <c r="G1255" s="22" t="str">
        <f aca="false">IF($C1255="","",IFERROR(INDEX(Asset_Register!$Q$5:$Q$1000,MATCH($C1255,Asset_Register!$A$5:$A$1000,0)),"Not in register"))</f>
        <v/>
      </c>
      <c r="H1255" s="19"/>
      <c r="I1255" s="19"/>
      <c r="J1255" s="6"/>
      <c r="K1255" s="19"/>
      <c r="L1255" s="19"/>
      <c r="M1255" s="19"/>
      <c r="N1255" s="19"/>
      <c r="O1255" s="19"/>
      <c r="P1255" s="19"/>
      <c r="Q1255" s="22" t="str">
        <f aca="false">IF($C1255="","",IF($P1255&lt;&gt;"",$P1255,IF(AND(ISNUMBER($K1255),ISNUMBER($M1255),ISNUMBER($N1255)),IF($O1255="Lower is worse",IF($K1255&lt;=$N1255,"Danger",IF($K1255&lt;=$M1255,"Alert","OK")),IF($K1255&gt;=$N1255,"Danger",IF($K1255&gt;=$M1255,"Alert","OK"))),"Not set")))</f>
        <v/>
      </c>
      <c r="R1255" s="22" t="str">
        <f aca="false">IF(OR($Q1255="",$Q1255="Not set"),"",MATCH($Q1255,Lists!$F$2:$F$4,0)-1)</f>
        <v/>
      </c>
      <c r="S1255" s="6"/>
      <c r="T1255" s="6"/>
      <c r="U1255" s="22" t="str">
        <f aca="false">IF(OR($Q1255="",$Q1255="OK",$Q1255="Not set",NOT(ISNUMBER($G1255))),"",ROUND($G1255*IF($Q1255="Danger",Lists!$M$15,Lists!$M$16),0))</f>
        <v/>
      </c>
      <c r="V1255" s="22" t="str">
        <f aca="false">IF($U1255="","",IF(OR($Q1255="Danger",$U1255&gt;=Lists!$M$10),"P1",IF($U1255&gt;=Lists!$M$11,"P2","P3")))</f>
        <v/>
      </c>
      <c r="W1255" s="24" t="str">
        <f aca="false">IF(OR($V1255="",$B1255=""),"",$B1255+INDEX(Lists!$N$10:$N$12,MATCH($V1255,Lists!$L$10:$L$12,0)))</f>
        <v/>
      </c>
      <c r="X1255" s="19"/>
      <c r="Y1255" s="19"/>
      <c r="Z1255" s="19"/>
      <c r="AA1255" s="21"/>
      <c r="AB1255" s="19"/>
      <c r="AC1255" s="22" t="str">
        <f aca="true">IF(OR($U1255="",$B1255=""),"",IF($AA1255&lt;&gt;"",$AA1255-$B1255,TODAY()-$B1255))</f>
        <v/>
      </c>
      <c r="AD1255" s="22" t="str">
        <f aca="true">IF($W1255="","",IF($Y1255="Closed",IF($AA1255="","Closed",IF($AA1255&lt;=$W1255,"Closed on time","Closed late")),IF(TODAY()&gt;$W1255,"Overdue","Within time")))</f>
        <v/>
      </c>
      <c r="AE1255" s="6"/>
      <c r="AF1255" s="19"/>
      <c r="AG1255" s="19"/>
      <c r="AH1255" s="19"/>
      <c r="AI1255" s="19"/>
      <c r="AJ1255" s="19"/>
    </row>
    <row r="1256" customFormat="false" ht="15" hidden="false" customHeight="false" outlineLevel="0" collapsed="false">
      <c r="A1256" s="22" t="str">
        <f aca="false">IF($C1256="","","R"&amp;TEXT(ROW()-4,"00000"))</f>
        <v/>
      </c>
      <c r="B1256" s="21"/>
      <c r="C1256" s="19"/>
      <c r="D1256" s="22" t="str">
        <f aca="false">IF($C1256="","",IFERROR(INDEX(Asset_Register!$C$5:$C$1000,MATCH($C1256,Asset_Register!$A$5:$A$1000,0)),"Not in register"))</f>
        <v/>
      </c>
      <c r="E1256" s="22" t="str">
        <f aca="false">IF($C1256="","",IFERROR(INDEX(Asset_Register!$D$5:$D$1000,MATCH($C1256,Asset_Register!$A$5:$A$1000,0)),"Not in register"))</f>
        <v/>
      </c>
      <c r="F1256" s="22" t="str">
        <f aca="false">IF($C1256="","",IFERROR(INDEX(Asset_Register!$R$5:$R$1000,MATCH($C1256,Asset_Register!$A$5:$A$1000,0)),"Not in register"))</f>
        <v/>
      </c>
      <c r="G1256" s="22" t="str">
        <f aca="false">IF($C1256="","",IFERROR(INDEX(Asset_Register!$Q$5:$Q$1000,MATCH($C1256,Asset_Register!$A$5:$A$1000,0)),"Not in register"))</f>
        <v/>
      </c>
      <c r="H1256" s="19"/>
      <c r="I1256" s="19"/>
      <c r="J1256" s="6"/>
      <c r="K1256" s="19"/>
      <c r="L1256" s="19"/>
      <c r="M1256" s="19"/>
      <c r="N1256" s="19"/>
      <c r="O1256" s="19"/>
      <c r="P1256" s="19"/>
      <c r="Q1256" s="22" t="str">
        <f aca="false">IF($C1256="","",IF($P1256&lt;&gt;"",$P1256,IF(AND(ISNUMBER($K1256),ISNUMBER($M1256),ISNUMBER($N1256)),IF($O1256="Lower is worse",IF($K1256&lt;=$N1256,"Danger",IF($K1256&lt;=$M1256,"Alert","OK")),IF($K1256&gt;=$N1256,"Danger",IF($K1256&gt;=$M1256,"Alert","OK"))),"Not set")))</f>
        <v/>
      </c>
      <c r="R1256" s="22" t="str">
        <f aca="false">IF(OR($Q1256="",$Q1256="Not set"),"",MATCH($Q1256,Lists!$F$2:$F$4,0)-1)</f>
        <v/>
      </c>
      <c r="S1256" s="6"/>
      <c r="T1256" s="6"/>
      <c r="U1256" s="22" t="str">
        <f aca="false">IF(OR($Q1256="",$Q1256="OK",$Q1256="Not set",NOT(ISNUMBER($G1256))),"",ROUND($G1256*IF($Q1256="Danger",Lists!$M$15,Lists!$M$16),0))</f>
        <v/>
      </c>
      <c r="V1256" s="22" t="str">
        <f aca="false">IF($U1256="","",IF(OR($Q1256="Danger",$U1256&gt;=Lists!$M$10),"P1",IF($U1256&gt;=Lists!$M$11,"P2","P3")))</f>
        <v/>
      </c>
      <c r="W1256" s="24" t="str">
        <f aca="false">IF(OR($V1256="",$B1256=""),"",$B1256+INDEX(Lists!$N$10:$N$12,MATCH($V1256,Lists!$L$10:$L$12,0)))</f>
        <v/>
      </c>
      <c r="X1256" s="19"/>
      <c r="Y1256" s="19"/>
      <c r="Z1256" s="19"/>
      <c r="AA1256" s="21"/>
      <c r="AB1256" s="19"/>
      <c r="AC1256" s="22" t="str">
        <f aca="true">IF(OR($U1256="",$B1256=""),"",IF($AA1256&lt;&gt;"",$AA1256-$B1256,TODAY()-$B1256))</f>
        <v/>
      </c>
      <c r="AD1256" s="22" t="str">
        <f aca="true">IF($W1256="","",IF($Y1256="Closed",IF($AA1256="","Closed",IF($AA1256&lt;=$W1256,"Closed on time","Closed late")),IF(TODAY()&gt;$W1256,"Overdue","Within time")))</f>
        <v/>
      </c>
      <c r="AE1256" s="6"/>
      <c r="AF1256" s="19"/>
      <c r="AG1256" s="19"/>
      <c r="AH1256" s="19"/>
      <c r="AI1256" s="19"/>
      <c r="AJ1256" s="19"/>
    </row>
    <row r="1257" customFormat="false" ht="15" hidden="false" customHeight="false" outlineLevel="0" collapsed="false">
      <c r="A1257" s="22" t="str">
        <f aca="false">IF($C1257="","","R"&amp;TEXT(ROW()-4,"00000"))</f>
        <v/>
      </c>
      <c r="B1257" s="21"/>
      <c r="C1257" s="19"/>
      <c r="D1257" s="22" t="str">
        <f aca="false">IF($C1257="","",IFERROR(INDEX(Asset_Register!$C$5:$C$1000,MATCH($C1257,Asset_Register!$A$5:$A$1000,0)),"Not in register"))</f>
        <v/>
      </c>
      <c r="E1257" s="22" t="str">
        <f aca="false">IF($C1257="","",IFERROR(INDEX(Asset_Register!$D$5:$D$1000,MATCH($C1257,Asset_Register!$A$5:$A$1000,0)),"Not in register"))</f>
        <v/>
      </c>
      <c r="F1257" s="22" t="str">
        <f aca="false">IF($C1257="","",IFERROR(INDEX(Asset_Register!$R$5:$R$1000,MATCH($C1257,Asset_Register!$A$5:$A$1000,0)),"Not in register"))</f>
        <v/>
      </c>
      <c r="G1257" s="22" t="str">
        <f aca="false">IF($C1257="","",IFERROR(INDEX(Asset_Register!$Q$5:$Q$1000,MATCH($C1257,Asset_Register!$A$5:$A$1000,0)),"Not in register"))</f>
        <v/>
      </c>
      <c r="H1257" s="19"/>
      <c r="I1257" s="19"/>
      <c r="J1257" s="6"/>
      <c r="K1257" s="19"/>
      <c r="L1257" s="19"/>
      <c r="M1257" s="19"/>
      <c r="N1257" s="19"/>
      <c r="O1257" s="19"/>
      <c r="P1257" s="19"/>
      <c r="Q1257" s="22" t="str">
        <f aca="false">IF($C1257="","",IF($P1257&lt;&gt;"",$P1257,IF(AND(ISNUMBER($K1257),ISNUMBER($M1257),ISNUMBER($N1257)),IF($O1257="Lower is worse",IF($K1257&lt;=$N1257,"Danger",IF($K1257&lt;=$M1257,"Alert","OK")),IF($K1257&gt;=$N1257,"Danger",IF($K1257&gt;=$M1257,"Alert","OK"))),"Not set")))</f>
        <v/>
      </c>
      <c r="R1257" s="22" t="str">
        <f aca="false">IF(OR($Q1257="",$Q1257="Not set"),"",MATCH($Q1257,Lists!$F$2:$F$4,0)-1)</f>
        <v/>
      </c>
      <c r="S1257" s="6"/>
      <c r="T1257" s="6"/>
      <c r="U1257" s="22" t="str">
        <f aca="false">IF(OR($Q1257="",$Q1257="OK",$Q1257="Not set",NOT(ISNUMBER($G1257))),"",ROUND($G1257*IF($Q1257="Danger",Lists!$M$15,Lists!$M$16),0))</f>
        <v/>
      </c>
      <c r="V1257" s="22" t="str">
        <f aca="false">IF($U1257="","",IF(OR($Q1257="Danger",$U1257&gt;=Lists!$M$10),"P1",IF($U1257&gt;=Lists!$M$11,"P2","P3")))</f>
        <v/>
      </c>
      <c r="W1257" s="24" t="str">
        <f aca="false">IF(OR($V1257="",$B1257=""),"",$B1257+INDEX(Lists!$N$10:$N$12,MATCH($V1257,Lists!$L$10:$L$12,0)))</f>
        <v/>
      </c>
      <c r="X1257" s="19"/>
      <c r="Y1257" s="19"/>
      <c r="Z1257" s="19"/>
      <c r="AA1257" s="21"/>
      <c r="AB1257" s="19"/>
      <c r="AC1257" s="22" t="str">
        <f aca="true">IF(OR($U1257="",$B1257=""),"",IF($AA1257&lt;&gt;"",$AA1257-$B1257,TODAY()-$B1257))</f>
        <v/>
      </c>
      <c r="AD1257" s="22" t="str">
        <f aca="true">IF($W1257="","",IF($Y1257="Closed",IF($AA1257="","Closed",IF($AA1257&lt;=$W1257,"Closed on time","Closed late")),IF(TODAY()&gt;$W1257,"Overdue","Within time")))</f>
        <v/>
      </c>
      <c r="AE1257" s="6"/>
      <c r="AF1257" s="19"/>
      <c r="AG1257" s="19"/>
      <c r="AH1257" s="19"/>
      <c r="AI1257" s="19"/>
      <c r="AJ1257" s="19"/>
    </row>
    <row r="1258" customFormat="false" ht="15" hidden="false" customHeight="false" outlineLevel="0" collapsed="false">
      <c r="A1258" s="22" t="str">
        <f aca="false">IF($C1258="","","R"&amp;TEXT(ROW()-4,"00000"))</f>
        <v/>
      </c>
      <c r="B1258" s="21"/>
      <c r="C1258" s="19"/>
      <c r="D1258" s="22" t="str">
        <f aca="false">IF($C1258="","",IFERROR(INDEX(Asset_Register!$C$5:$C$1000,MATCH($C1258,Asset_Register!$A$5:$A$1000,0)),"Not in register"))</f>
        <v/>
      </c>
      <c r="E1258" s="22" t="str">
        <f aca="false">IF($C1258="","",IFERROR(INDEX(Asset_Register!$D$5:$D$1000,MATCH($C1258,Asset_Register!$A$5:$A$1000,0)),"Not in register"))</f>
        <v/>
      </c>
      <c r="F1258" s="22" t="str">
        <f aca="false">IF($C1258="","",IFERROR(INDEX(Asset_Register!$R$5:$R$1000,MATCH($C1258,Asset_Register!$A$5:$A$1000,0)),"Not in register"))</f>
        <v/>
      </c>
      <c r="G1258" s="22" t="str">
        <f aca="false">IF($C1258="","",IFERROR(INDEX(Asset_Register!$Q$5:$Q$1000,MATCH($C1258,Asset_Register!$A$5:$A$1000,0)),"Not in register"))</f>
        <v/>
      </c>
      <c r="H1258" s="19"/>
      <c r="I1258" s="19"/>
      <c r="J1258" s="6"/>
      <c r="K1258" s="19"/>
      <c r="L1258" s="19"/>
      <c r="M1258" s="19"/>
      <c r="N1258" s="19"/>
      <c r="O1258" s="19"/>
      <c r="P1258" s="19"/>
      <c r="Q1258" s="22" t="str">
        <f aca="false">IF($C1258="","",IF($P1258&lt;&gt;"",$P1258,IF(AND(ISNUMBER($K1258),ISNUMBER($M1258),ISNUMBER($N1258)),IF($O1258="Lower is worse",IF($K1258&lt;=$N1258,"Danger",IF($K1258&lt;=$M1258,"Alert","OK")),IF($K1258&gt;=$N1258,"Danger",IF($K1258&gt;=$M1258,"Alert","OK"))),"Not set")))</f>
        <v/>
      </c>
      <c r="R1258" s="22" t="str">
        <f aca="false">IF(OR($Q1258="",$Q1258="Not set"),"",MATCH($Q1258,Lists!$F$2:$F$4,0)-1)</f>
        <v/>
      </c>
      <c r="S1258" s="6"/>
      <c r="T1258" s="6"/>
      <c r="U1258" s="22" t="str">
        <f aca="false">IF(OR($Q1258="",$Q1258="OK",$Q1258="Not set",NOT(ISNUMBER($G1258))),"",ROUND($G1258*IF($Q1258="Danger",Lists!$M$15,Lists!$M$16),0))</f>
        <v/>
      </c>
      <c r="V1258" s="22" t="str">
        <f aca="false">IF($U1258="","",IF(OR($Q1258="Danger",$U1258&gt;=Lists!$M$10),"P1",IF($U1258&gt;=Lists!$M$11,"P2","P3")))</f>
        <v/>
      </c>
      <c r="W1258" s="24" t="str">
        <f aca="false">IF(OR($V1258="",$B1258=""),"",$B1258+INDEX(Lists!$N$10:$N$12,MATCH($V1258,Lists!$L$10:$L$12,0)))</f>
        <v/>
      </c>
      <c r="X1258" s="19"/>
      <c r="Y1258" s="19"/>
      <c r="Z1258" s="19"/>
      <c r="AA1258" s="21"/>
      <c r="AB1258" s="19"/>
      <c r="AC1258" s="22" t="str">
        <f aca="true">IF(OR($U1258="",$B1258=""),"",IF($AA1258&lt;&gt;"",$AA1258-$B1258,TODAY()-$B1258))</f>
        <v/>
      </c>
      <c r="AD1258" s="22" t="str">
        <f aca="true">IF($W1258="","",IF($Y1258="Closed",IF($AA1258="","Closed",IF($AA1258&lt;=$W1258,"Closed on time","Closed late")),IF(TODAY()&gt;$W1258,"Overdue","Within time")))</f>
        <v/>
      </c>
      <c r="AE1258" s="6"/>
      <c r="AF1258" s="19"/>
      <c r="AG1258" s="19"/>
      <c r="AH1258" s="19"/>
      <c r="AI1258" s="19"/>
      <c r="AJ1258" s="19"/>
    </row>
    <row r="1259" customFormat="false" ht="15" hidden="false" customHeight="false" outlineLevel="0" collapsed="false">
      <c r="A1259" s="22" t="str">
        <f aca="false">IF($C1259="","","R"&amp;TEXT(ROW()-4,"00000"))</f>
        <v/>
      </c>
      <c r="B1259" s="21"/>
      <c r="C1259" s="19"/>
      <c r="D1259" s="22" t="str">
        <f aca="false">IF($C1259="","",IFERROR(INDEX(Asset_Register!$C$5:$C$1000,MATCH($C1259,Asset_Register!$A$5:$A$1000,0)),"Not in register"))</f>
        <v/>
      </c>
      <c r="E1259" s="22" t="str">
        <f aca="false">IF($C1259="","",IFERROR(INDEX(Asset_Register!$D$5:$D$1000,MATCH($C1259,Asset_Register!$A$5:$A$1000,0)),"Not in register"))</f>
        <v/>
      </c>
      <c r="F1259" s="22" t="str">
        <f aca="false">IF($C1259="","",IFERROR(INDEX(Asset_Register!$R$5:$R$1000,MATCH($C1259,Asset_Register!$A$5:$A$1000,0)),"Not in register"))</f>
        <v/>
      </c>
      <c r="G1259" s="22" t="str">
        <f aca="false">IF($C1259="","",IFERROR(INDEX(Asset_Register!$Q$5:$Q$1000,MATCH($C1259,Asset_Register!$A$5:$A$1000,0)),"Not in register"))</f>
        <v/>
      </c>
      <c r="H1259" s="19"/>
      <c r="I1259" s="19"/>
      <c r="J1259" s="6"/>
      <c r="K1259" s="19"/>
      <c r="L1259" s="19"/>
      <c r="M1259" s="19"/>
      <c r="N1259" s="19"/>
      <c r="O1259" s="19"/>
      <c r="P1259" s="19"/>
      <c r="Q1259" s="22" t="str">
        <f aca="false">IF($C1259="","",IF($P1259&lt;&gt;"",$P1259,IF(AND(ISNUMBER($K1259),ISNUMBER($M1259),ISNUMBER($N1259)),IF($O1259="Lower is worse",IF($K1259&lt;=$N1259,"Danger",IF($K1259&lt;=$M1259,"Alert","OK")),IF($K1259&gt;=$N1259,"Danger",IF($K1259&gt;=$M1259,"Alert","OK"))),"Not set")))</f>
        <v/>
      </c>
      <c r="R1259" s="22" t="str">
        <f aca="false">IF(OR($Q1259="",$Q1259="Not set"),"",MATCH($Q1259,Lists!$F$2:$F$4,0)-1)</f>
        <v/>
      </c>
      <c r="S1259" s="6"/>
      <c r="T1259" s="6"/>
      <c r="U1259" s="22" t="str">
        <f aca="false">IF(OR($Q1259="",$Q1259="OK",$Q1259="Not set",NOT(ISNUMBER($G1259))),"",ROUND($G1259*IF($Q1259="Danger",Lists!$M$15,Lists!$M$16),0))</f>
        <v/>
      </c>
      <c r="V1259" s="22" t="str">
        <f aca="false">IF($U1259="","",IF(OR($Q1259="Danger",$U1259&gt;=Lists!$M$10),"P1",IF($U1259&gt;=Lists!$M$11,"P2","P3")))</f>
        <v/>
      </c>
      <c r="W1259" s="24" t="str">
        <f aca="false">IF(OR($V1259="",$B1259=""),"",$B1259+INDEX(Lists!$N$10:$N$12,MATCH($V1259,Lists!$L$10:$L$12,0)))</f>
        <v/>
      </c>
      <c r="X1259" s="19"/>
      <c r="Y1259" s="19"/>
      <c r="Z1259" s="19"/>
      <c r="AA1259" s="21"/>
      <c r="AB1259" s="19"/>
      <c r="AC1259" s="22" t="str">
        <f aca="true">IF(OR($U1259="",$B1259=""),"",IF($AA1259&lt;&gt;"",$AA1259-$B1259,TODAY()-$B1259))</f>
        <v/>
      </c>
      <c r="AD1259" s="22" t="str">
        <f aca="true">IF($W1259="","",IF($Y1259="Closed",IF($AA1259="","Closed",IF($AA1259&lt;=$W1259,"Closed on time","Closed late")),IF(TODAY()&gt;$W1259,"Overdue","Within time")))</f>
        <v/>
      </c>
      <c r="AE1259" s="6"/>
      <c r="AF1259" s="19"/>
      <c r="AG1259" s="19"/>
      <c r="AH1259" s="19"/>
      <c r="AI1259" s="19"/>
      <c r="AJ1259" s="19"/>
    </row>
    <row r="1260" customFormat="false" ht="15" hidden="false" customHeight="false" outlineLevel="0" collapsed="false">
      <c r="A1260" s="22" t="str">
        <f aca="false">IF($C1260="","","R"&amp;TEXT(ROW()-4,"00000"))</f>
        <v/>
      </c>
      <c r="B1260" s="21"/>
      <c r="C1260" s="19"/>
      <c r="D1260" s="22" t="str">
        <f aca="false">IF($C1260="","",IFERROR(INDEX(Asset_Register!$C$5:$C$1000,MATCH($C1260,Asset_Register!$A$5:$A$1000,0)),"Not in register"))</f>
        <v/>
      </c>
      <c r="E1260" s="22" t="str">
        <f aca="false">IF($C1260="","",IFERROR(INDEX(Asset_Register!$D$5:$D$1000,MATCH($C1260,Asset_Register!$A$5:$A$1000,0)),"Not in register"))</f>
        <v/>
      </c>
      <c r="F1260" s="22" t="str">
        <f aca="false">IF($C1260="","",IFERROR(INDEX(Asset_Register!$R$5:$R$1000,MATCH($C1260,Asset_Register!$A$5:$A$1000,0)),"Not in register"))</f>
        <v/>
      </c>
      <c r="G1260" s="22" t="str">
        <f aca="false">IF($C1260="","",IFERROR(INDEX(Asset_Register!$Q$5:$Q$1000,MATCH($C1260,Asset_Register!$A$5:$A$1000,0)),"Not in register"))</f>
        <v/>
      </c>
      <c r="H1260" s="19"/>
      <c r="I1260" s="19"/>
      <c r="J1260" s="6"/>
      <c r="K1260" s="19"/>
      <c r="L1260" s="19"/>
      <c r="M1260" s="19"/>
      <c r="N1260" s="19"/>
      <c r="O1260" s="19"/>
      <c r="P1260" s="19"/>
      <c r="Q1260" s="22" t="str">
        <f aca="false">IF($C1260="","",IF($P1260&lt;&gt;"",$P1260,IF(AND(ISNUMBER($K1260),ISNUMBER($M1260),ISNUMBER($N1260)),IF($O1260="Lower is worse",IF($K1260&lt;=$N1260,"Danger",IF($K1260&lt;=$M1260,"Alert","OK")),IF($K1260&gt;=$N1260,"Danger",IF($K1260&gt;=$M1260,"Alert","OK"))),"Not set")))</f>
        <v/>
      </c>
      <c r="R1260" s="22" t="str">
        <f aca="false">IF(OR($Q1260="",$Q1260="Not set"),"",MATCH($Q1260,Lists!$F$2:$F$4,0)-1)</f>
        <v/>
      </c>
      <c r="S1260" s="6"/>
      <c r="T1260" s="6"/>
      <c r="U1260" s="22" t="str">
        <f aca="false">IF(OR($Q1260="",$Q1260="OK",$Q1260="Not set",NOT(ISNUMBER($G1260))),"",ROUND($G1260*IF($Q1260="Danger",Lists!$M$15,Lists!$M$16),0))</f>
        <v/>
      </c>
      <c r="V1260" s="22" t="str">
        <f aca="false">IF($U1260="","",IF(OR($Q1260="Danger",$U1260&gt;=Lists!$M$10),"P1",IF($U1260&gt;=Lists!$M$11,"P2","P3")))</f>
        <v/>
      </c>
      <c r="W1260" s="24" t="str">
        <f aca="false">IF(OR($V1260="",$B1260=""),"",$B1260+INDEX(Lists!$N$10:$N$12,MATCH($V1260,Lists!$L$10:$L$12,0)))</f>
        <v/>
      </c>
      <c r="X1260" s="19"/>
      <c r="Y1260" s="19"/>
      <c r="Z1260" s="19"/>
      <c r="AA1260" s="21"/>
      <c r="AB1260" s="19"/>
      <c r="AC1260" s="22" t="str">
        <f aca="true">IF(OR($U1260="",$B1260=""),"",IF($AA1260&lt;&gt;"",$AA1260-$B1260,TODAY()-$B1260))</f>
        <v/>
      </c>
      <c r="AD1260" s="22" t="str">
        <f aca="true">IF($W1260="","",IF($Y1260="Closed",IF($AA1260="","Closed",IF($AA1260&lt;=$W1260,"Closed on time","Closed late")),IF(TODAY()&gt;$W1260,"Overdue","Within time")))</f>
        <v/>
      </c>
      <c r="AE1260" s="6"/>
      <c r="AF1260" s="19"/>
      <c r="AG1260" s="19"/>
      <c r="AH1260" s="19"/>
      <c r="AI1260" s="19"/>
      <c r="AJ1260" s="19"/>
    </row>
    <row r="1261" customFormat="false" ht="15" hidden="false" customHeight="false" outlineLevel="0" collapsed="false">
      <c r="A1261" s="22" t="str">
        <f aca="false">IF($C1261="","","R"&amp;TEXT(ROW()-4,"00000"))</f>
        <v/>
      </c>
      <c r="B1261" s="21"/>
      <c r="C1261" s="19"/>
      <c r="D1261" s="22" t="str">
        <f aca="false">IF($C1261="","",IFERROR(INDEX(Asset_Register!$C$5:$C$1000,MATCH($C1261,Asset_Register!$A$5:$A$1000,0)),"Not in register"))</f>
        <v/>
      </c>
      <c r="E1261" s="22" t="str">
        <f aca="false">IF($C1261="","",IFERROR(INDEX(Asset_Register!$D$5:$D$1000,MATCH($C1261,Asset_Register!$A$5:$A$1000,0)),"Not in register"))</f>
        <v/>
      </c>
      <c r="F1261" s="22" t="str">
        <f aca="false">IF($C1261="","",IFERROR(INDEX(Asset_Register!$R$5:$R$1000,MATCH($C1261,Asset_Register!$A$5:$A$1000,0)),"Not in register"))</f>
        <v/>
      </c>
      <c r="G1261" s="22" t="str">
        <f aca="false">IF($C1261="","",IFERROR(INDEX(Asset_Register!$Q$5:$Q$1000,MATCH($C1261,Asset_Register!$A$5:$A$1000,0)),"Not in register"))</f>
        <v/>
      </c>
      <c r="H1261" s="19"/>
      <c r="I1261" s="19"/>
      <c r="J1261" s="6"/>
      <c r="K1261" s="19"/>
      <c r="L1261" s="19"/>
      <c r="M1261" s="19"/>
      <c r="N1261" s="19"/>
      <c r="O1261" s="19"/>
      <c r="P1261" s="19"/>
      <c r="Q1261" s="22" t="str">
        <f aca="false">IF($C1261="","",IF($P1261&lt;&gt;"",$P1261,IF(AND(ISNUMBER($K1261),ISNUMBER($M1261),ISNUMBER($N1261)),IF($O1261="Lower is worse",IF($K1261&lt;=$N1261,"Danger",IF($K1261&lt;=$M1261,"Alert","OK")),IF($K1261&gt;=$N1261,"Danger",IF($K1261&gt;=$M1261,"Alert","OK"))),"Not set")))</f>
        <v/>
      </c>
      <c r="R1261" s="22" t="str">
        <f aca="false">IF(OR($Q1261="",$Q1261="Not set"),"",MATCH($Q1261,Lists!$F$2:$F$4,0)-1)</f>
        <v/>
      </c>
      <c r="S1261" s="6"/>
      <c r="T1261" s="6"/>
      <c r="U1261" s="22" t="str">
        <f aca="false">IF(OR($Q1261="",$Q1261="OK",$Q1261="Not set",NOT(ISNUMBER($G1261))),"",ROUND($G1261*IF($Q1261="Danger",Lists!$M$15,Lists!$M$16),0))</f>
        <v/>
      </c>
      <c r="V1261" s="22" t="str">
        <f aca="false">IF($U1261="","",IF(OR($Q1261="Danger",$U1261&gt;=Lists!$M$10),"P1",IF($U1261&gt;=Lists!$M$11,"P2","P3")))</f>
        <v/>
      </c>
      <c r="W1261" s="24" t="str">
        <f aca="false">IF(OR($V1261="",$B1261=""),"",$B1261+INDEX(Lists!$N$10:$N$12,MATCH($V1261,Lists!$L$10:$L$12,0)))</f>
        <v/>
      </c>
      <c r="X1261" s="19"/>
      <c r="Y1261" s="19"/>
      <c r="Z1261" s="19"/>
      <c r="AA1261" s="21"/>
      <c r="AB1261" s="19"/>
      <c r="AC1261" s="22" t="str">
        <f aca="true">IF(OR($U1261="",$B1261=""),"",IF($AA1261&lt;&gt;"",$AA1261-$B1261,TODAY()-$B1261))</f>
        <v/>
      </c>
      <c r="AD1261" s="22" t="str">
        <f aca="true">IF($W1261="","",IF($Y1261="Closed",IF($AA1261="","Closed",IF($AA1261&lt;=$W1261,"Closed on time","Closed late")),IF(TODAY()&gt;$W1261,"Overdue","Within time")))</f>
        <v/>
      </c>
      <c r="AE1261" s="6"/>
      <c r="AF1261" s="19"/>
      <c r="AG1261" s="19"/>
      <c r="AH1261" s="19"/>
      <c r="AI1261" s="19"/>
      <c r="AJ1261" s="19"/>
    </row>
    <row r="1262" customFormat="false" ht="15" hidden="false" customHeight="false" outlineLevel="0" collapsed="false">
      <c r="A1262" s="22" t="str">
        <f aca="false">IF($C1262="","","R"&amp;TEXT(ROW()-4,"00000"))</f>
        <v/>
      </c>
      <c r="B1262" s="21"/>
      <c r="C1262" s="19"/>
      <c r="D1262" s="22" t="str">
        <f aca="false">IF($C1262="","",IFERROR(INDEX(Asset_Register!$C$5:$C$1000,MATCH($C1262,Asset_Register!$A$5:$A$1000,0)),"Not in register"))</f>
        <v/>
      </c>
      <c r="E1262" s="22" t="str">
        <f aca="false">IF($C1262="","",IFERROR(INDEX(Asset_Register!$D$5:$D$1000,MATCH($C1262,Asset_Register!$A$5:$A$1000,0)),"Not in register"))</f>
        <v/>
      </c>
      <c r="F1262" s="22" t="str">
        <f aca="false">IF($C1262="","",IFERROR(INDEX(Asset_Register!$R$5:$R$1000,MATCH($C1262,Asset_Register!$A$5:$A$1000,0)),"Not in register"))</f>
        <v/>
      </c>
      <c r="G1262" s="22" t="str">
        <f aca="false">IF($C1262="","",IFERROR(INDEX(Asset_Register!$Q$5:$Q$1000,MATCH($C1262,Asset_Register!$A$5:$A$1000,0)),"Not in register"))</f>
        <v/>
      </c>
      <c r="H1262" s="19"/>
      <c r="I1262" s="19"/>
      <c r="J1262" s="6"/>
      <c r="K1262" s="19"/>
      <c r="L1262" s="19"/>
      <c r="M1262" s="19"/>
      <c r="N1262" s="19"/>
      <c r="O1262" s="19"/>
      <c r="P1262" s="19"/>
      <c r="Q1262" s="22" t="str">
        <f aca="false">IF($C1262="","",IF($P1262&lt;&gt;"",$P1262,IF(AND(ISNUMBER($K1262),ISNUMBER($M1262),ISNUMBER($N1262)),IF($O1262="Lower is worse",IF($K1262&lt;=$N1262,"Danger",IF($K1262&lt;=$M1262,"Alert","OK")),IF($K1262&gt;=$N1262,"Danger",IF($K1262&gt;=$M1262,"Alert","OK"))),"Not set")))</f>
        <v/>
      </c>
      <c r="R1262" s="22" t="str">
        <f aca="false">IF(OR($Q1262="",$Q1262="Not set"),"",MATCH($Q1262,Lists!$F$2:$F$4,0)-1)</f>
        <v/>
      </c>
      <c r="S1262" s="6"/>
      <c r="T1262" s="6"/>
      <c r="U1262" s="22" t="str">
        <f aca="false">IF(OR($Q1262="",$Q1262="OK",$Q1262="Not set",NOT(ISNUMBER($G1262))),"",ROUND($G1262*IF($Q1262="Danger",Lists!$M$15,Lists!$M$16),0))</f>
        <v/>
      </c>
      <c r="V1262" s="22" t="str">
        <f aca="false">IF($U1262="","",IF(OR($Q1262="Danger",$U1262&gt;=Lists!$M$10),"P1",IF($U1262&gt;=Lists!$M$11,"P2","P3")))</f>
        <v/>
      </c>
      <c r="W1262" s="24" t="str">
        <f aca="false">IF(OR($V1262="",$B1262=""),"",$B1262+INDEX(Lists!$N$10:$N$12,MATCH($V1262,Lists!$L$10:$L$12,0)))</f>
        <v/>
      </c>
      <c r="X1262" s="19"/>
      <c r="Y1262" s="19"/>
      <c r="Z1262" s="19"/>
      <c r="AA1262" s="21"/>
      <c r="AB1262" s="19"/>
      <c r="AC1262" s="22" t="str">
        <f aca="true">IF(OR($U1262="",$B1262=""),"",IF($AA1262&lt;&gt;"",$AA1262-$B1262,TODAY()-$B1262))</f>
        <v/>
      </c>
      <c r="AD1262" s="22" t="str">
        <f aca="true">IF($W1262="","",IF($Y1262="Closed",IF($AA1262="","Closed",IF($AA1262&lt;=$W1262,"Closed on time","Closed late")),IF(TODAY()&gt;$W1262,"Overdue","Within time")))</f>
        <v/>
      </c>
      <c r="AE1262" s="6"/>
      <c r="AF1262" s="19"/>
      <c r="AG1262" s="19"/>
      <c r="AH1262" s="19"/>
      <c r="AI1262" s="19"/>
      <c r="AJ1262" s="19"/>
    </row>
    <row r="1263" customFormat="false" ht="15" hidden="false" customHeight="false" outlineLevel="0" collapsed="false">
      <c r="A1263" s="22" t="str">
        <f aca="false">IF($C1263="","","R"&amp;TEXT(ROW()-4,"00000"))</f>
        <v/>
      </c>
      <c r="B1263" s="21"/>
      <c r="C1263" s="19"/>
      <c r="D1263" s="22" t="str">
        <f aca="false">IF($C1263="","",IFERROR(INDEX(Asset_Register!$C$5:$C$1000,MATCH($C1263,Asset_Register!$A$5:$A$1000,0)),"Not in register"))</f>
        <v/>
      </c>
      <c r="E1263" s="22" t="str">
        <f aca="false">IF($C1263="","",IFERROR(INDEX(Asset_Register!$D$5:$D$1000,MATCH($C1263,Asset_Register!$A$5:$A$1000,0)),"Not in register"))</f>
        <v/>
      </c>
      <c r="F1263" s="22" t="str">
        <f aca="false">IF($C1263="","",IFERROR(INDEX(Asset_Register!$R$5:$R$1000,MATCH($C1263,Asset_Register!$A$5:$A$1000,0)),"Not in register"))</f>
        <v/>
      </c>
      <c r="G1263" s="22" t="str">
        <f aca="false">IF($C1263="","",IFERROR(INDEX(Asset_Register!$Q$5:$Q$1000,MATCH($C1263,Asset_Register!$A$5:$A$1000,0)),"Not in register"))</f>
        <v/>
      </c>
      <c r="H1263" s="19"/>
      <c r="I1263" s="19"/>
      <c r="J1263" s="6"/>
      <c r="K1263" s="19"/>
      <c r="L1263" s="19"/>
      <c r="M1263" s="19"/>
      <c r="N1263" s="19"/>
      <c r="O1263" s="19"/>
      <c r="P1263" s="19"/>
      <c r="Q1263" s="22" t="str">
        <f aca="false">IF($C1263="","",IF($P1263&lt;&gt;"",$P1263,IF(AND(ISNUMBER($K1263),ISNUMBER($M1263),ISNUMBER($N1263)),IF($O1263="Lower is worse",IF($K1263&lt;=$N1263,"Danger",IF($K1263&lt;=$M1263,"Alert","OK")),IF($K1263&gt;=$N1263,"Danger",IF($K1263&gt;=$M1263,"Alert","OK"))),"Not set")))</f>
        <v/>
      </c>
      <c r="R1263" s="22" t="str">
        <f aca="false">IF(OR($Q1263="",$Q1263="Not set"),"",MATCH($Q1263,Lists!$F$2:$F$4,0)-1)</f>
        <v/>
      </c>
      <c r="S1263" s="6"/>
      <c r="T1263" s="6"/>
      <c r="U1263" s="22" t="str">
        <f aca="false">IF(OR($Q1263="",$Q1263="OK",$Q1263="Not set",NOT(ISNUMBER($G1263))),"",ROUND($G1263*IF($Q1263="Danger",Lists!$M$15,Lists!$M$16),0))</f>
        <v/>
      </c>
      <c r="V1263" s="22" t="str">
        <f aca="false">IF($U1263="","",IF(OR($Q1263="Danger",$U1263&gt;=Lists!$M$10),"P1",IF($U1263&gt;=Lists!$M$11,"P2","P3")))</f>
        <v/>
      </c>
      <c r="W1263" s="24" t="str">
        <f aca="false">IF(OR($V1263="",$B1263=""),"",$B1263+INDEX(Lists!$N$10:$N$12,MATCH($V1263,Lists!$L$10:$L$12,0)))</f>
        <v/>
      </c>
      <c r="X1263" s="19"/>
      <c r="Y1263" s="19"/>
      <c r="Z1263" s="19"/>
      <c r="AA1263" s="21"/>
      <c r="AB1263" s="19"/>
      <c r="AC1263" s="22" t="str">
        <f aca="true">IF(OR($U1263="",$B1263=""),"",IF($AA1263&lt;&gt;"",$AA1263-$B1263,TODAY()-$B1263))</f>
        <v/>
      </c>
      <c r="AD1263" s="22" t="str">
        <f aca="true">IF($W1263="","",IF($Y1263="Closed",IF($AA1263="","Closed",IF($AA1263&lt;=$W1263,"Closed on time","Closed late")),IF(TODAY()&gt;$W1263,"Overdue","Within time")))</f>
        <v/>
      </c>
      <c r="AE1263" s="6"/>
      <c r="AF1263" s="19"/>
      <c r="AG1263" s="19"/>
      <c r="AH1263" s="19"/>
      <c r="AI1263" s="19"/>
      <c r="AJ1263" s="19"/>
    </row>
    <row r="1264" customFormat="false" ht="15" hidden="false" customHeight="false" outlineLevel="0" collapsed="false">
      <c r="A1264" s="22" t="str">
        <f aca="false">IF($C1264="","","R"&amp;TEXT(ROW()-4,"00000"))</f>
        <v/>
      </c>
      <c r="B1264" s="21"/>
      <c r="C1264" s="19"/>
      <c r="D1264" s="22" t="str">
        <f aca="false">IF($C1264="","",IFERROR(INDEX(Asset_Register!$C$5:$C$1000,MATCH($C1264,Asset_Register!$A$5:$A$1000,0)),"Not in register"))</f>
        <v/>
      </c>
      <c r="E1264" s="22" t="str">
        <f aca="false">IF($C1264="","",IFERROR(INDEX(Asset_Register!$D$5:$D$1000,MATCH($C1264,Asset_Register!$A$5:$A$1000,0)),"Not in register"))</f>
        <v/>
      </c>
      <c r="F1264" s="22" t="str">
        <f aca="false">IF($C1264="","",IFERROR(INDEX(Asset_Register!$R$5:$R$1000,MATCH($C1264,Asset_Register!$A$5:$A$1000,0)),"Not in register"))</f>
        <v/>
      </c>
      <c r="G1264" s="22" t="str">
        <f aca="false">IF($C1264="","",IFERROR(INDEX(Asset_Register!$Q$5:$Q$1000,MATCH($C1264,Asset_Register!$A$5:$A$1000,0)),"Not in register"))</f>
        <v/>
      </c>
      <c r="H1264" s="19"/>
      <c r="I1264" s="19"/>
      <c r="J1264" s="6"/>
      <c r="K1264" s="19"/>
      <c r="L1264" s="19"/>
      <c r="M1264" s="19"/>
      <c r="N1264" s="19"/>
      <c r="O1264" s="19"/>
      <c r="P1264" s="19"/>
      <c r="Q1264" s="22" t="str">
        <f aca="false">IF($C1264="","",IF($P1264&lt;&gt;"",$P1264,IF(AND(ISNUMBER($K1264),ISNUMBER($M1264),ISNUMBER($N1264)),IF($O1264="Lower is worse",IF($K1264&lt;=$N1264,"Danger",IF($K1264&lt;=$M1264,"Alert","OK")),IF($K1264&gt;=$N1264,"Danger",IF($K1264&gt;=$M1264,"Alert","OK"))),"Not set")))</f>
        <v/>
      </c>
      <c r="R1264" s="22" t="str">
        <f aca="false">IF(OR($Q1264="",$Q1264="Not set"),"",MATCH($Q1264,Lists!$F$2:$F$4,0)-1)</f>
        <v/>
      </c>
      <c r="S1264" s="6"/>
      <c r="T1264" s="6"/>
      <c r="U1264" s="22" t="str">
        <f aca="false">IF(OR($Q1264="",$Q1264="OK",$Q1264="Not set",NOT(ISNUMBER($G1264))),"",ROUND($G1264*IF($Q1264="Danger",Lists!$M$15,Lists!$M$16),0))</f>
        <v/>
      </c>
      <c r="V1264" s="22" t="str">
        <f aca="false">IF($U1264="","",IF(OR($Q1264="Danger",$U1264&gt;=Lists!$M$10),"P1",IF($U1264&gt;=Lists!$M$11,"P2","P3")))</f>
        <v/>
      </c>
      <c r="W1264" s="24" t="str">
        <f aca="false">IF(OR($V1264="",$B1264=""),"",$B1264+INDEX(Lists!$N$10:$N$12,MATCH($V1264,Lists!$L$10:$L$12,0)))</f>
        <v/>
      </c>
      <c r="X1264" s="19"/>
      <c r="Y1264" s="19"/>
      <c r="Z1264" s="19"/>
      <c r="AA1264" s="21"/>
      <c r="AB1264" s="19"/>
      <c r="AC1264" s="22" t="str">
        <f aca="true">IF(OR($U1264="",$B1264=""),"",IF($AA1264&lt;&gt;"",$AA1264-$B1264,TODAY()-$B1264))</f>
        <v/>
      </c>
      <c r="AD1264" s="22" t="str">
        <f aca="true">IF($W1264="","",IF($Y1264="Closed",IF($AA1264="","Closed",IF($AA1264&lt;=$W1264,"Closed on time","Closed late")),IF(TODAY()&gt;$W1264,"Overdue","Within time")))</f>
        <v/>
      </c>
      <c r="AE1264" s="6"/>
      <c r="AF1264" s="19"/>
      <c r="AG1264" s="19"/>
      <c r="AH1264" s="19"/>
      <c r="AI1264" s="19"/>
      <c r="AJ1264" s="19"/>
    </row>
    <row r="1265" customFormat="false" ht="15" hidden="false" customHeight="false" outlineLevel="0" collapsed="false">
      <c r="A1265" s="22" t="str">
        <f aca="false">IF($C1265="","","R"&amp;TEXT(ROW()-4,"00000"))</f>
        <v/>
      </c>
      <c r="B1265" s="21"/>
      <c r="C1265" s="19"/>
      <c r="D1265" s="22" t="str">
        <f aca="false">IF($C1265="","",IFERROR(INDEX(Asset_Register!$C$5:$C$1000,MATCH($C1265,Asset_Register!$A$5:$A$1000,0)),"Not in register"))</f>
        <v/>
      </c>
      <c r="E1265" s="22" t="str">
        <f aca="false">IF($C1265="","",IFERROR(INDEX(Asset_Register!$D$5:$D$1000,MATCH($C1265,Asset_Register!$A$5:$A$1000,0)),"Not in register"))</f>
        <v/>
      </c>
      <c r="F1265" s="22" t="str">
        <f aca="false">IF($C1265="","",IFERROR(INDEX(Asset_Register!$R$5:$R$1000,MATCH($C1265,Asset_Register!$A$5:$A$1000,0)),"Not in register"))</f>
        <v/>
      </c>
      <c r="G1265" s="22" t="str">
        <f aca="false">IF($C1265="","",IFERROR(INDEX(Asset_Register!$Q$5:$Q$1000,MATCH($C1265,Asset_Register!$A$5:$A$1000,0)),"Not in register"))</f>
        <v/>
      </c>
      <c r="H1265" s="19"/>
      <c r="I1265" s="19"/>
      <c r="J1265" s="6"/>
      <c r="K1265" s="19"/>
      <c r="L1265" s="19"/>
      <c r="M1265" s="19"/>
      <c r="N1265" s="19"/>
      <c r="O1265" s="19"/>
      <c r="P1265" s="19"/>
      <c r="Q1265" s="22" t="str">
        <f aca="false">IF($C1265="","",IF($P1265&lt;&gt;"",$P1265,IF(AND(ISNUMBER($K1265),ISNUMBER($M1265),ISNUMBER($N1265)),IF($O1265="Lower is worse",IF($K1265&lt;=$N1265,"Danger",IF($K1265&lt;=$M1265,"Alert","OK")),IF($K1265&gt;=$N1265,"Danger",IF($K1265&gt;=$M1265,"Alert","OK"))),"Not set")))</f>
        <v/>
      </c>
      <c r="R1265" s="22" t="str">
        <f aca="false">IF(OR($Q1265="",$Q1265="Not set"),"",MATCH($Q1265,Lists!$F$2:$F$4,0)-1)</f>
        <v/>
      </c>
      <c r="S1265" s="6"/>
      <c r="T1265" s="6"/>
      <c r="U1265" s="22" t="str">
        <f aca="false">IF(OR($Q1265="",$Q1265="OK",$Q1265="Not set",NOT(ISNUMBER($G1265))),"",ROUND($G1265*IF($Q1265="Danger",Lists!$M$15,Lists!$M$16),0))</f>
        <v/>
      </c>
      <c r="V1265" s="22" t="str">
        <f aca="false">IF($U1265="","",IF(OR($Q1265="Danger",$U1265&gt;=Lists!$M$10),"P1",IF($U1265&gt;=Lists!$M$11,"P2","P3")))</f>
        <v/>
      </c>
      <c r="W1265" s="24" t="str">
        <f aca="false">IF(OR($V1265="",$B1265=""),"",$B1265+INDEX(Lists!$N$10:$N$12,MATCH($V1265,Lists!$L$10:$L$12,0)))</f>
        <v/>
      </c>
      <c r="X1265" s="19"/>
      <c r="Y1265" s="19"/>
      <c r="Z1265" s="19"/>
      <c r="AA1265" s="21"/>
      <c r="AB1265" s="19"/>
      <c r="AC1265" s="22" t="str">
        <f aca="true">IF(OR($U1265="",$B1265=""),"",IF($AA1265&lt;&gt;"",$AA1265-$B1265,TODAY()-$B1265))</f>
        <v/>
      </c>
      <c r="AD1265" s="22" t="str">
        <f aca="true">IF($W1265="","",IF($Y1265="Closed",IF($AA1265="","Closed",IF($AA1265&lt;=$W1265,"Closed on time","Closed late")),IF(TODAY()&gt;$W1265,"Overdue","Within time")))</f>
        <v/>
      </c>
      <c r="AE1265" s="6"/>
      <c r="AF1265" s="19"/>
      <c r="AG1265" s="19"/>
      <c r="AH1265" s="19"/>
      <c r="AI1265" s="19"/>
      <c r="AJ1265" s="19"/>
    </row>
    <row r="1266" customFormat="false" ht="15" hidden="false" customHeight="false" outlineLevel="0" collapsed="false">
      <c r="A1266" s="22" t="str">
        <f aca="false">IF($C1266="","","R"&amp;TEXT(ROW()-4,"00000"))</f>
        <v/>
      </c>
      <c r="B1266" s="21"/>
      <c r="C1266" s="19"/>
      <c r="D1266" s="22" t="str">
        <f aca="false">IF($C1266="","",IFERROR(INDEX(Asset_Register!$C$5:$C$1000,MATCH($C1266,Asset_Register!$A$5:$A$1000,0)),"Not in register"))</f>
        <v/>
      </c>
      <c r="E1266" s="22" t="str">
        <f aca="false">IF($C1266="","",IFERROR(INDEX(Asset_Register!$D$5:$D$1000,MATCH($C1266,Asset_Register!$A$5:$A$1000,0)),"Not in register"))</f>
        <v/>
      </c>
      <c r="F1266" s="22" t="str">
        <f aca="false">IF($C1266="","",IFERROR(INDEX(Asset_Register!$R$5:$R$1000,MATCH($C1266,Asset_Register!$A$5:$A$1000,0)),"Not in register"))</f>
        <v/>
      </c>
      <c r="G1266" s="22" t="str">
        <f aca="false">IF($C1266="","",IFERROR(INDEX(Asset_Register!$Q$5:$Q$1000,MATCH($C1266,Asset_Register!$A$5:$A$1000,0)),"Not in register"))</f>
        <v/>
      </c>
      <c r="H1266" s="19"/>
      <c r="I1266" s="19"/>
      <c r="J1266" s="6"/>
      <c r="K1266" s="19"/>
      <c r="L1266" s="19"/>
      <c r="M1266" s="19"/>
      <c r="N1266" s="19"/>
      <c r="O1266" s="19"/>
      <c r="P1266" s="19"/>
      <c r="Q1266" s="22" t="str">
        <f aca="false">IF($C1266="","",IF($P1266&lt;&gt;"",$P1266,IF(AND(ISNUMBER($K1266),ISNUMBER($M1266),ISNUMBER($N1266)),IF($O1266="Lower is worse",IF($K1266&lt;=$N1266,"Danger",IF($K1266&lt;=$M1266,"Alert","OK")),IF($K1266&gt;=$N1266,"Danger",IF($K1266&gt;=$M1266,"Alert","OK"))),"Not set")))</f>
        <v/>
      </c>
      <c r="R1266" s="22" t="str">
        <f aca="false">IF(OR($Q1266="",$Q1266="Not set"),"",MATCH($Q1266,Lists!$F$2:$F$4,0)-1)</f>
        <v/>
      </c>
      <c r="S1266" s="6"/>
      <c r="T1266" s="6"/>
      <c r="U1266" s="22" t="str">
        <f aca="false">IF(OR($Q1266="",$Q1266="OK",$Q1266="Not set",NOT(ISNUMBER($G1266))),"",ROUND($G1266*IF($Q1266="Danger",Lists!$M$15,Lists!$M$16),0))</f>
        <v/>
      </c>
      <c r="V1266" s="22" t="str">
        <f aca="false">IF($U1266="","",IF(OR($Q1266="Danger",$U1266&gt;=Lists!$M$10),"P1",IF($U1266&gt;=Lists!$M$11,"P2","P3")))</f>
        <v/>
      </c>
      <c r="W1266" s="24" t="str">
        <f aca="false">IF(OR($V1266="",$B1266=""),"",$B1266+INDEX(Lists!$N$10:$N$12,MATCH($V1266,Lists!$L$10:$L$12,0)))</f>
        <v/>
      </c>
      <c r="X1266" s="19"/>
      <c r="Y1266" s="19"/>
      <c r="Z1266" s="19"/>
      <c r="AA1266" s="21"/>
      <c r="AB1266" s="19"/>
      <c r="AC1266" s="22" t="str">
        <f aca="true">IF(OR($U1266="",$B1266=""),"",IF($AA1266&lt;&gt;"",$AA1266-$B1266,TODAY()-$B1266))</f>
        <v/>
      </c>
      <c r="AD1266" s="22" t="str">
        <f aca="true">IF($W1266="","",IF($Y1266="Closed",IF($AA1266="","Closed",IF($AA1266&lt;=$W1266,"Closed on time","Closed late")),IF(TODAY()&gt;$W1266,"Overdue","Within time")))</f>
        <v/>
      </c>
      <c r="AE1266" s="6"/>
      <c r="AF1266" s="19"/>
      <c r="AG1266" s="19"/>
      <c r="AH1266" s="19"/>
      <c r="AI1266" s="19"/>
      <c r="AJ1266" s="19"/>
    </row>
    <row r="1267" customFormat="false" ht="15" hidden="false" customHeight="false" outlineLevel="0" collapsed="false">
      <c r="A1267" s="22" t="str">
        <f aca="false">IF($C1267="","","R"&amp;TEXT(ROW()-4,"00000"))</f>
        <v/>
      </c>
      <c r="B1267" s="21"/>
      <c r="C1267" s="19"/>
      <c r="D1267" s="22" t="str">
        <f aca="false">IF($C1267="","",IFERROR(INDEX(Asset_Register!$C$5:$C$1000,MATCH($C1267,Asset_Register!$A$5:$A$1000,0)),"Not in register"))</f>
        <v/>
      </c>
      <c r="E1267" s="22" t="str">
        <f aca="false">IF($C1267="","",IFERROR(INDEX(Asset_Register!$D$5:$D$1000,MATCH($C1267,Asset_Register!$A$5:$A$1000,0)),"Not in register"))</f>
        <v/>
      </c>
      <c r="F1267" s="22" t="str">
        <f aca="false">IF($C1267="","",IFERROR(INDEX(Asset_Register!$R$5:$R$1000,MATCH($C1267,Asset_Register!$A$5:$A$1000,0)),"Not in register"))</f>
        <v/>
      </c>
      <c r="G1267" s="22" t="str">
        <f aca="false">IF($C1267="","",IFERROR(INDEX(Asset_Register!$Q$5:$Q$1000,MATCH($C1267,Asset_Register!$A$5:$A$1000,0)),"Not in register"))</f>
        <v/>
      </c>
      <c r="H1267" s="19"/>
      <c r="I1267" s="19"/>
      <c r="J1267" s="6"/>
      <c r="K1267" s="19"/>
      <c r="L1267" s="19"/>
      <c r="M1267" s="19"/>
      <c r="N1267" s="19"/>
      <c r="O1267" s="19"/>
      <c r="P1267" s="19"/>
      <c r="Q1267" s="22" t="str">
        <f aca="false">IF($C1267="","",IF($P1267&lt;&gt;"",$P1267,IF(AND(ISNUMBER($K1267),ISNUMBER($M1267),ISNUMBER($N1267)),IF($O1267="Lower is worse",IF($K1267&lt;=$N1267,"Danger",IF($K1267&lt;=$M1267,"Alert","OK")),IF($K1267&gt;=$N1267,"Danger",IF($K1267&gt;=$M1267,"Alert","OK"))),"Not set")))</f>
        <v/>
      </c>
      <c r="R1267" s="22" t="str">
        <f aca="false">IF(OR($Q1267="",$Q1267="Not set"),"",MATCH($Q1267,Lists!$F$2:$F$4,0)-1)</f>
        <v/>
      </c>
      <c r="S1267" s="6"/>
      <c r="T1267" s="6"/>
      <c r="U1267" s="22" t="str">
        <f aca="false">IF(OR($Q1267="",$Q1267="OK",$Q1267="Not set",NOT(ISNUMBER($G1267))),"",ROUND($G1267*IF($Q1267="Danger",Lists!$M$15,Lists!$M$16),0))</f>
        <v/>
      </c>
      <c r="V1267" s="22" t="str">
        <f aca="false">IF($U1267="","",IF(OR($Q1267="Danger",$U1267&gt;=Lists!$M$10),"P1",IF($U1267&gt;=Lists!$M$11,"P2","P3")))</f>
        <v/>
      </c>
      <c r="W1267" s="24" t="str">
        <f aca="false">IF(OR($V1267="",$B1267=""),"",$B1267+INDEX(Lists!$N$10:$N$12,MATCH($V1267,Lists!$L$10:$L$12,0)))</f>
        <v/>
      </c>
      <c r="X1267" s="19"/>
      <c r="Y1267" s="19"/>
      <c r="Z1267" s="19"/>
      <c r="AA1267" s="21"/>
      <c r="AB1267" s="19"/>
      <c r="AC1267" s="22" t="str">
        <f aca="true">IF(OR($U1267="",$B1267=""),"",IF($AA1267&lt;&gt;"",$AA1267-$B1267,TODAY()-$B1267))</f>
        <v/>
      </c>
      <c r="AD1267" s="22" t="str">
        <f aca="true">IF($W1267="","",IF($Y1267="Closed",IF($AA1267="","Closed",IF($AA1267&lt;=$W1267,"Closed on time","Closed late")),IF(TODAY()&gt;$W1267,"Overdue","Within time")))</f>
        <v/>
      </c>
      <c r="AE1267" s="6"/>
      <c r="AF1267" s="19"/>
      <c r="AG1267" s="19"/>
      <c r="AH1267" s="19"/>
      <c r="AI1267" s="19"/>
      <c r="AJ1267" s="19"/>
    </row>
    <row r="1268" customFormat="false" ht="15" hidden="false" customHeight="false" outlineLevel="0" collapsed="false">
      <c r="A1268" s="22" t="str">
        <f aca="false">IF($C1268="","","R"&amp;TEXT(ROW()-4,"00000"))</f>
        <v/>
      </c>
      <c r="B1268" s="21"/>
      <c r="C1268" s="19"/>
      <c r="D1268" s="22" t="str">
        <f aca="false">IF($C1268="","",IFERROR(INDEX(Asset_Register!$C$5:$C$1000,MATCH($C1268,Asset_Register!$A$5:$A$1000,0)),"Not in register"))</f>
        <v/>
      </c>
      <c r="E1268" s="22" t="str">
        <f aca="false">IF($C1268="","",IFERROR(INDEX(Asset_Register!$D$5:$D$1000,MATCH($C1268,Asset_Register!$A$5:$A$1000,0)),"Not in register"))</f>
        <v/>
      </c>
      <c r="F1268" s="22" t="str">
        <f aca="false">IF($C1268="","",IFERROR(INDEX(Asset_Register!$R$5:$R$1000,MATCH($C1268,Asset_Register!$A$5:$A$1000,0)),"Not in register"))</f>
        <v/>
      </c>
      <c r="G1268" s="22" t="str">
        <f aca="false">IF($C1268="","",IFERROR(INDEX(Asset_Register!$Q$5:$Q$1000,MATCH($C1268,Asset_Register!$A$5:$A$1000,0)),"Not in register"))</f>
        <v/>
      </c>
      <c r="H1268" s="19"/>
      <c r="I1268" s="19"/>
      <c r="J1268" s="6"/>
      <c r="K1268" s="19"/>
      <c r="L1268" s="19"/>
      <c r="M1268" s="19"/>
      <c r="N1268" s="19"/>
      <c r="O1268" s="19"/>
      <c r="P1268" s="19"/>
      <c r="Q1268" s="22" t="str">
        <f aca="false">IF($C1268="","",IF($P1268&lt;&gt;"",$P1268,IF(AND(ISNUMBER($K1268),ISNUMBER($M1268),ISNUMBER($N1268)),IF($O1268="Lower is worse",IF($K1268&lt;=$N1268,"Danger",IF($K1268&lt;=$M1268,"Alert","OK")),IF($K1268&gt;=$N1268,"Danger",IF($K1268&gt;=$M1268,"Alert","OK"))),"Not set")))</f>
        <v/>
      </c>
      <c r="R1268" s="22" t="str">
        <f aca="false">IF(OR($Q1268="",$Q1268="Not set"),"",MATCH($Q1268,Lists!$F$2:$F$4,0)-1)</f>
        <v/>
      </c>
      <c r="S1268" s="6"/>
      <c r="T1268" s="6"/>
      <c r="U1268" s="22" t="str">
        <f aca="false">IF(OR($Q1268="",$Q1268="OK",$Q1268="Not set",NOT(ISNUMBER($G1268))),"",ROUND($G1268*IF($Q1268="Danger",Lists!$M$15,Lists!$M$16),0))</f>
        <v/>
      </c>
      <c r="V1268" s="22" t="str">
        <f aca="false">IF($U1268="","",IF(OR($Q1268="Danger",$U1268&gt;=Lists!$M$10),"P1",IF($U1268&gt;=Lists!$M$11,"P2","P3")))</f>
        <v/>
      </c>
      <c r="W1268" s="24" t="str">
        <f aca="false">IF(OR($V1268="",$B1268=""),"",$B1268+INDEX(Lists!$N$10:$N$12,MATCH($V1268,Lists!$L$10:$L$12,0)))</f>
        <v/>
      </c>
      <c r="X1268" s="19"/>
      <c r="Y1268" s="19"/>
      <c r="Z1268" s="19"/>
      <c r="AA1268" s="21"/>
      <c r="AB1268" s="19"/>
      <c r="AC1268" s="22" t="str">
        <f aca="true">IF(OR($U1268="",$B1268=""),"",IF($AA1268&lt;&gt;"",$AA1268-$B1268,TODAY()-$B1268))</f>
        <v/>
      </c>
      <c r="AD1268" s="22" t="str">
        <f aca="true">IF($W1268="","",IF($Y1268="Closed",IF($AA1268="","Closed",IF($AA1268&lt;=$W1268,"Closed on time","Closed late")),IF(TODAY()&gt;$W1268,"Overdue","Within time")))</f>
        <v/>
      </c>
      <c r="AE1268" s="6"/>
      <c r="AF1268" s="19"/>
      <c r="AG1268" s="19"/>
      <c r="AH1268" s="19"/>
      <c r="AI1268" s="19"/>
      <c r="AJ1268" s="19"/>
    </row>
    <row r="1269" customFormat="false" ht="15" hidden="false" customHeight="false" outlineLevel="0" collapsed="false">
      <c r="A1269" s="22" t="str">
        <f aca="false">IF($C1269="","","R"&amp;TEXT(ROW()-4,"00000"))</f>
        <v/>
      </c>
      <c r="B1269" s="21"/>
      <c r="C1269" s="19"/>
      <c r="D1269" s="22" t="str">
        <f aca="false">IF($C1269="","",IFERROR(INDEX(Asset_Register!$C$5:$C$1000,MATCH($C1269,Asset_Register!$A$5:$A$1000,0)),"Not in register"))</f>
        <v/>
      </c>
      <c r="E1269" s="22" t="str">
        <f aca="false">IF($C1269="","",IFERROR(INDEX(Asset_Register!$D$5:$D$1000,MATCH($C1269,Asset_Register!$A$5:$A$1000,0)),"Not in register"))</f>
        <v/>
      </c>
      <c r="F1269" s="22" t="str">
        <f aca="false">IF($C1269="","",IFERROR(INDEX(Asset_Register!$R$5:$R$1000,MATCH($C1269,Asset_Register!$A$5:$A$1000,0)),"Not in register"))</f>
        <v/>
      </c>
      <c r="G1269" s="22" t="str">
        <f aca="false">IF($C1269="","",IFERROR(INDEX(Asset_Register!$Q$5:$Q$1000,MATCH($C1269,Asset_Register!$A$5:$A$1000,0)),"Not in register"))</f>
        <v/>
      </c>
      <c r="H1269" s="19"/>
      <c r="I1269" s="19"/>
      <c r="J1269" s="6"/>
      <c r="K1269" s="19"/>
      <c r="L1269" s="19"/>
      <c r="M1269" s="19"/>
      <c r="N1269" s="19"/>
      <c r="O1269" s="19"/>
      <c r="P1269" s="19"/>
      <c r="Q1269" s="22" t="str">
        <f aca="false">IF($C1269="","",IF($P1269&lt;&gt;"",$P1269,IF(AND(ISNUMBER($K1269),ISNUMBER($M1269),ISNUMBER($N1269)),IF($O1269="Lower is worse",IF($K1269&lt;=$N1269,"Danger",IF($K1269&lt;=$M1269,"Alert","OK")),IF($K1269&gt;=$N1269,"Danger",IF($K1269&gt;=$M1269,"Alert","OK"))),"Not set")))</f>
        <v/>
      </c>
      <c r="R1269" s="22" t="str">
        <f aca="false">IF(OR($Q1269="",$Q1269="Not set"),"",MATCH($Q1269,Lists!$F$2:$F$4,0)-1)</f>
        <v/>
      </c>
      <c r="S1269" s="6"/>
      <c r="T1269" s="6"/>
      <c r="U1269" s="22" t="str">
        <f aca="false">IF(OR($Q1269="",$Q1269="OK",$Q1269="Not set",NOT(ISNUMBER($G1269))),"",ROUND($G1269*IF($Q1269="Danger",Lists!$M$15,Lists!$M$16),0))</f>
        <v/>
      </c>
      <c r="V1269" s="22" t="str">
        <f aca="false">IF($U1269="","",IF(OR($Q1269="Danger",$U1269&gt;=Lists!$M$10),"P1",IF($U1269&gt;=Lists!$M$11,"P2","P3")))</f>
        <v/>
      </c>
      <c r="W1269" s="24" t="str">
        <f aca="false">IF(OR($V1269="",$B1269=""),"",$B1269+INDEX(Lists!$N$10:$N$12,MATCH($V1269,Lists!$L$10:$L$12,0)))</f>
        <v/>
      </c>
      <c r="X1269" s="19"/>
      <c r="Y1269" s="19"/>
      <c r="Z1269" s="19"/>
      <c r="AA1269" s="21"/>
      <c r="AB1269" s="19"/>
      <c r="AC1269" s="22" t="str">
        <f aca="true">IF(OR($U1269="",$B1269=""),"",IF($AA1269&lt;&gt;"",$AA1269-$B1269,TODAY()-$B1269))</f>
        <v/>
      </c>
      <c r="AD1269" s="22" t="str">
        <f aca="true">IF($W1269="","",IF($Y1269="Closed",IF($AA1269="","Closed",IF($AA1269&lt;=$W1269,"Closed on time","Closed late")),IF(TODAY()&gt;$W1269,"Overdue","Within time")))</f>
        <v/>
      </c>
      <c r="AE1269" s="6"/>
      <c r="AF1269" s="19"/>
      <c r="AG1269" s="19"/>
      <c r="AH1269" s="19"/>
      <c r="AI1269" s="19"/>
      <c r="AJ1269" s="19"/>
    </row>
    <row r="1270" customFormat="false" ht="15" hidden="false" customHeight="false" outlineLevel="0" collapsed="false">
      <c r="A1270" s="22" t="str">
        <f aca="false">IF($C1270="","","R"&amp;TEXT(ROW()-4,"00000"))</f>
        <v/>
      </c>
      <c r="B1270" s="21"/>
      <c r="C1270" s="19"/>
      <c r="D1270" s="22" t="str">
        <f aca="false">IF($C1270="","",IFERROR(INDEX(Asset_Register!$C$5:$C$1000,MATCH($C1270,Asset_Register!$A$5:$A$1000,0)),"Not in register"))</f>
        <v/>
      </c>
      <c r="E1270" s="22" t="str">
        <f aca="false">IF($C1270="","",IFERROR(INDEX(Asset_Register!$D$5:$D$1000,MATCH($C1270,Asset_Register!$A$5:$A$1000,0)),"Not in register"))</f>
        <v/>
      </c>
      <c r="F1270" s="22" t="str">
        <f aca="false">IF($C1270="","",IFERROR(INDEX(Asset_Register!$R$5:$R$1000,MATCH($C1270,Asset_Register!$A$5:$A$1000,0)),"Not in register"))</f>
        <v/>
      </c>
      <c r="G1270" s="22" t="str">
        <f aca="false">IF($C1270="","",IFERROR(INDEX(Asset_Register!$Q$5:$Q$1000,MATCH($C1270,Asset_Register!$A$5:$A$1000,0)),"Not in register"))</f>
        <v/>
      </c>
      <c r="H1270" s="19"/>
      <c r="I1270" s="19"/>
      <c r="J1270" s="6"/>
      <c r="K1270" s="19"/>
      <c r="L1270" s="19"/>
      <c r="M1270" s="19"/>
      <c r="N1270" s="19"/>
      <c r="O1270" s="19"/>
      <c r="P1270" s="19"/>
      <c r="Q1270" s="22" t="str">
        <f aca="false">IF($C1270="","",IF($P1270&lt;&gt;"",$P1270,IF(AND(ISNUMBER($K1270),ISNUMBER($M1270),ISNUMBER($N1270)),IF($O1270="Lower is worse",IF($K1270&lt;=$N1270,"Danger",IF($K1270&lt;=$M1270,"Alert","OK")),IF($K1270&gt;=$N1270,"Danger",IF($K1270&gt;=$M1270,"Alert","OK"))),"Not set")))</f>
        <v/>
      </c>
      <c r="R1270" s="22" t="str">
        <f aca="false">IF(OR($Q1270="",$Q1270="Not set"),"",MATCH($Q1270,Lists!$F$2:$F$4,0)-1)</f>
        <v/>
      </c>
      <c r="S1270" s="6"/>
      <c r="T1270" s="6"/>
      <c r="U1270" s="22" t="str">
        <f aca="false">IF(OR($Q1270="",$Q1270="OK",$Q1270="Not set",NOT(ISNUMBER($G1270))),"",ROUND($G1270*IF($Q1270="Danger",Lists!$M$15,Lists!$M$16),0))</f>
        <v/>
      </c>
      <c r="V1270" s="22" t="str">
        <f aca="false">IF($U1270="","",IF(OR($Q1270="Danger",$U1270&gt;=Lists!$M$10),"P1",IF($U1270&gt;=Lists!$M$11,"P2","P3")))</f>
        <v/>
      </c>
      <c r="W1270" s="24" t="str">
        <f aca="false">IF(OR($V1270="",$B1270=""),"",$B1270+INDEX(Lists!$N$10:$N$12,MATCH($V1270,Lists!$L$10:$L$12,0)))</f>
        <v/>
      </c>
      <c r="X1270" s="19"/>
      <c r="Y1270" s="19"/>
      <c r="Z1270" s="19"/>
      <c r="AA1270" s="21"/>
      <c r="AB1270" s="19"/>
      <c r="AC1270" s="22" t="str">
        <f aca="true">IF(OR($U1270="",$B1270=""),"",IF($AA1270&lt;&gt;"",$AA1270-$B1270,TODAY()-$B1270))</f>
        <v/>
      </c>
      <c r="AD1270" s="22" t="str">
        <f aca="true">IF($W1270="","",IF($Y1270="Closed",IF($AA1270="","Closed",IF($AA1270&lt;=$W1270,"Closed on time","Closed late")),IF(TODAY()&gt;$W1270,"Overdue","Within time")))</f>
        <v/>
      </c>
      <c r="AE1270" s="6"/>
      <c r="AF1270" s="19"/>
      <c r="AG1270" s="19"/>
      <c r="AH1270" s="19"/>
      <c r="AI1270" s="19"/>
      <c r="AJ1270" s="19"/>
    </row>
    <row r="1271" customFormat="false" ht="15" hidden="false" customHeight="false" outlineLevel="0" collapsed="false">
      <c r="A1271" s="22" t="str">
        <f aca="false">IF($C1271="","","R"&amp;TEXT(ROW()-4,"00000"))</f>
        <v/>
      </c>
      <c r="B1271" s="21"/>
      <c r="C1271" s="19"/>
      <c r="D1271" s="22" t="str">
        <f aca="false">IF($C1271="","",IFERROR(INDEX(Asset_Register!$C$5:$C$1000,MATCH($C1271,Asset_Register!$A$5:$A$1000,0)),"Not in register"))</f>
        <v/>
      </c>
      <c r="E1271" s="22" t="str">
        <f aca="false">IF($C1271="","",IFERROR(INDEX(Asset_Register!$D$5:$D$1000,MATCH($C1271,Asset_Register!$A$5:$A$1000,0)),"Not in register"))</f>
        <v/>
      </c>
      <c r="F1271" s="22" t="str">
        <f aca="false">IF($C1271="","",IFERROR(INDEX(Asset_Register!$R$5:$R$1000,MATCH($C1271,Asset_Register!$A$5:$A$1000,0)),"Not in register"))</f>
        <v/>
      </c>
      <c r="G1271" s="22" t="str">
        <f aca="false">IF($C1271="","",IFERROR(INDEX(Asset_Register!$Q$5:$Q$1000,MATCH($C1271,Asset_Register!$A$5:$A$1000,0)),"Not in register"))</f>
        <v/>
      </c>
      <c r="H1271" s="19"/>
      <c r="I1271" s="19"/>
      <c r="J1271" s="6"/>
      <c r="K1271" s="19"/>
      <c r="L1271" s="19"/>
      <c r="M1271" s="19"/>
      <c r="N1271" s="19"/>
      <c r="O1271" s="19"/>
      <c r="P1271" s="19"/>
      <c r="Q1271" s="22" t="str">
        <f aca="false">IF($C1271="","",IF($P1271&lt;&gt;"",$P1271,IF(AND(ISNUMBER($K1271),ISNUMBER($M1271),ISNUMBER($N1271)),IF($O1271="Lower is worse",IF($K1271&lt;=$N1271,"Danger",IF($K1271&lt;=$M1271,"Alert","OK")),IF($K1271&gt;=$N1271,"Danger",IF($K1271&gt;=$M1271,"Alert","OK"))),"Not set")))</f>
        <v/>
      </c>
      <c r="R1271" s="22" t="str">
        <f aca="false">IF(OR($Q1271="",$Q1271="Not set"),"",MATCH($Q1271,Lists!$F$2:$F$4,0)-1)</f>
        <v/>
      </c>
      <c r="S1271" s="6"/>
      <c r="T1271" s="6"/>
      <c r="U1271" s="22" t="str">
        <f aca="false">IF(OR($Q1271="",$Q1271="OK",$Q1271="Not set",NOT(ISNUMBER($G1271))),"",ROUND($G1271*IF($Q1271="Danger",Lists!$M$15,Lists!$M$16),0))</f>
        <v/>
      </c>
      <c r="V1271" s="22" t="str">
        <f aca="false">IF($U1271="","",IF(OR($Q1271="Danger",$U1271&gt;=Lists!$M$10),"P1",IF($U1271&gt;=Lists!$M$11,"P2","P3")))</f>
        <v/>
      </c>
      <c r="W1271" s="24" t="str">
        <f aca="false">IF(OR($V1271="",$B1271=""),"",$B1271+INDEX(Lists!$N$10:$N$12,MATCH($V1271,Lists!$L$10:$L$12,0)))</f>
        <v/>
      </c>
      <c r="X1271" s="19"/>
      <c r="Y1271" s="19"/>
      <c r="Z1271" s="19"/>
      <c r="AA1271" s="21"/>
      <c r="AB1271" s="19"/>
      <c r="AC1271" s="22" t="str">
        <f aca="true">IF(OR($U1271="",$B1271=""),"",IF($AA1271&lt;&gt;"",$AA1271-$B1271,TODAY()-$B1271))</f>
        <v/>
      </c>
      <c r="AD1271" s="22" t="str">
        <f aca="true">IF($W1271="","",IF($Y1271="Closed",IF($AA1271="","Closed",IF($AA1271&lt;=$W1271,"Closed on time","Closed late")),IF(TODAY()&gt;$W1271,"Overdue","Within time")))</f>
        <v/>
      </c>
      <c r="AE1271" s="6"/>
      <c r="AF1271" s="19"/>
      <c r="AG1271" s="19"/>
      <c r="AH1271" s="19"/>
      <c r="AI1271" s="19"/>
      <c r="AJ1271" s="19"/>
    </row>
    <row r="1272" customFormat="false" ht="15" hidden="false" customHeight="false" outlineLevel="0" collapsed="false">
      <c r="A1272" s="22" t="str">
        <f aca="false">IF($C1272="","","R"&amp;TEXT(ROW()-4,"00000"))</f>
        <v/>
      </c>
      <c r="B1272" s="21"/>
      <c r="C1272" s="19"/>
      <c r="D1272" s="22" t="str">
        <f aca="false">IF($C1272="","",IFERROR(INDEX(Asset_Register!$C$5:$C$1000,MATCH($C1272,Asset_Register!$A$5:$A$1000,0)),"Not in register"))</f>
        <v/>
      </c>
      <c r="E1272" s="22" t="str">
        <f aca="false">IF($C1272="","",IFERROR(INDEX(Asset_Register!$D$5:$D$1000,MATCH($C1272,Asset_Register!$A$5:$A$1000,0)),"Not in register"))</f>
        <v/>
      </c>
      <c r="F1272" s="22" t="str">
        <f aca="false">IF($C1272="","",IFERROR(INDEX(Asset_Register!$R$5:$R$1000,MATCH($C1272,Asset_Register!$A$5:$A$1000,0)),"Not in register"))</f>
        <v/>
      </c>
      <c r="G1272" s="22" t="str">
        <f aca="false">IF($C1272="","",IFERROR(INDEX(Asset_Register!$Q$5:$Q$1000,MATCH($C1272,Asset_Register!$A$5:$A$1000,0)),"Not in register"))</f>
        <v/>
      </c>
      <c r="H1272" s="19"/>
      <c r="I1272" s="19"/>
      <c r="J1272" s="6"/>
      <c r="K1272" s="19"/>
      <c r="L1272" s="19"/>
      <c r="M1272" s="19"/>
      <c r="N1272" s="19"/>
      <c r="O1272" s="19"/>
      <c r="P1272" s="19"/>
      <c r="Q1272" s="22" t="str">
        <f aca="false">IF($C1272="","",IF($P1272&lt;&gt;"",$P1272,IF(AND(ISNUMBER($K1272),ISNUMBER($M1272),ISNUMBER($N1272)),IF($O1272="Lower is worse",IF($K1272&lt;=$N1272,"Danger",IF($K1272&lt;=$M1272,"Alert","OK")),IF($K1272&gt;=$N1272,"Danger",IF($K1272&gt;=$M1272,"Alert","OK"))),"Not set")))</f>
        <v/>
      </c>
      <c r="R1272" s="22" t="str">
        <f aca="false">IF(OR($Q1272="",$Q1272="Not set"),"",MATCH($Q1272,Lists!$F$2:$F$4,0)-1)</f>
        <v/>
      </c>
      <c r="S1272" s="6"/>
      <c r="T1272" s="6"/>
      <c r="U1272" s="22" t="str">
        <f aca="false">IF(OR($Q1272="",$Q1272="OK",$Q1272="Not set",NOT(ISNUMBER($G1272))),"",ROUND($G1272*IF($Q1272="Danger",Lists!$M$15,Lists!$M$16),0))</f>
        <v/>
      </c>
      <c r="V1272" s="22" t="str">
        <f aca="false">IF($U1272="","",IF(OR($Q1272="Danger",$U1272&gt;=Lists!$M$10),"P1",IF($U1272&gt;=Lists!$M$11,"P2","P3")))</f>
        <v/>
      </c>
      <c r="W1272" s="24" t="str">
        <f aca="false">IF(OR($V1272="",$B1272=""),"",$B1272+INDEX(Lists!$N$10:$N$12,MATCH($V1272,Lists!$L$10:$L$12,0)))</f>
        <v/>
      </c>
      <c r="X1272" s="19"/>
      <c r="Y1272" s="19"/>
      <c r="Z1272" s="19"/>
      <c r="AA1272" s="21"/>
      <c r="AB1272" s="19"/>
      <c r="AC1272" s="22" t="str">
        <f aca="true">IF(OR($U1272="",$B1272=""),"",IF($AA1272&lt;&gt;"",$AA1272-$B1272,TODAY()-$B1272))</f>
        <v/>
      </c>
      <c r="AD1272" s="22" t="str">
        <f aca="true">IF($W1272="","",IF($Y1272="Closed",IF($AA1272="","Closed",IF($AA1272&lt;=$W1272,"Closed on time","Closed late")),IF(TODAY()&gt;$W1272,"Overdue","Within time")))</f>
        <v/>
      </c>
      <c r="AE1272" s="6"/>
      <c r="AF1272" s="19"/>
      <c r="AG1272" s="19"/>
      <c r="AH1272" s="19"/>
      <c r="AI1272" s="19"/>
      <c r="AJ1272" s="19"/>
    </row>
    <row r="1273" customFormat="false" ht="15" hidden="false" customHeight="false" outlineLevel="0" collapsed="false">
      <c r="A1273" s="22" t="str">
        <f aca="false">IF($C1273="","","R"&amp;TEXT(ROW()-4,"00000"))</f>
        <v/>
      </c>
      <c r="B1273" s="21"/>
      <c r="C1273" s="19"/>
      <c r="D1273" s="22" t="str">
        <f aca="false">IF($C1273="","",IFERROR(INDEX(Asset_Register!$C$5:$C$1000,MATCH($C1273,Asset_Register!$A$5:$A$1000,0)),"Not in register"))</f>
        <v/>
      </c>
      <c r="E1273" s="22" t="str">
        <f aca="false">IF($C1273="","",IFERROR(INDEX(Asset_Register!$D$5:$D$1000,MATCH($C1273,Asset_Register!$A$5:$A$1000,0)),"Not in register"))</f>
        <v/>
      </c>
      <c r="F1273" s="22" t="str">
        <f aca="false">IF($C1273="","",IFERROR(INDEX(Asset_Register!$R$5:$R$1000,MATCH($C1273,Asset_Register!$A$5:$A$1000,0)),"Not in register"))</f>
        <v/>
      </c>
      <c r="G1273" s="22" t="str">
        <f aca="false">IF($C1273="","",IFERROR(INDEX(Asset_Register!$Q$5:$Q$1000,MATCH($C1273,Asset_Register!$A$5:$A$1000,0)),"Not in register"))</f>
        <v/>
      </c>
      <c r="H1273" s="19"/>
      <c r="I1273" s="19"/>
      <c r="J1273" s="6"/>
      <c r="K1273" s="19"/>
      <c r="L1273" s="19"/>
      <c r="M1273" s="19"/>
      <c r="N1273" s="19"/>
      <c r="O1273" s="19"/>
      <c r="P1273" s="19"/>
      <c r="Q1273" s="22" t="str">
        <f aca="false">IF($C1273="","",IF($P1273&lt;&gt;"",$P1273,IF(AND(ISNUMBER($K1273),ISNUMBER($M1273),ISNUMBER($N1273)),IF($O1273="Lower is worse",IF($K1273&lt;=$N1273,"Danger",IF($K1273&lt;=$M1273,"Alert","OK")),IF($K1273&gt;=$N1273,"Danger",IF($K1273&gt;=$M1273,"Alert","OK"))),"Not set")))</f>
        <v/>
      </c>
      <c r="R1273" s="22" t="str">
        <f aca="false">IF(OR($Q1273="",$Q1273="Not set"),"",MATCH($Q1273,Lists!$F$2:$F$4,0)-1)</f>
        <v/>
      </c>
      <c r="S1273" s="6"/>
      <c r="T1273" s="6"/>
      <c r="U1273" s="22" t="str">
        <f aca="false">IF(OR($Q1273="",$Q1273="OK",$Q1273="Not set",NOT(ISNUMBER($G1273))),"",ROUND($G1273*IF($Q1273="Danger",Lists!$M$15,Lists!$M$16),0))</f>
        <v/>
      </c>
      <c r="V1273" s="22" t="str">
        <f aca="false">IF($U1273="","",IF(OR($Q1273="Danger",$U1273&gt;=Lists!$M$10),"P1",IF($U1273&gt;=Lists!$M$11,"P2","P3")))</f>
        <v/>
      </c>
      <c r="W1273" s="24" t="str">
        <f aca="false">IF(OR($V1273="",$B1273=""),"",$B1273+INDEX(Lists!$N$10:$N$12,MATCH($V1273,Lists!$L$10:$L$12,0)))</f>
        <v/>
      </c>
      <c r="X1273" s="19"/>
      <c r="Y1273" s="19"/>
      <c r="Z1273" s="19"/>
      <c r="AA1273" s="21"/>
      <c r="AB1273" s="19"/>
      <c r="AC1273" s="22" t="str">
        <f aca="true">IF(OR($U1273="",$B1273=""),"",IF($AA1273&lt;&gt;"",$AA1273-$B1273,TODAY()-$B1273))</f>
        <v/>
      </c>
      <c r="AD1273" s="22" t="str">
        <f aca="true">IF($W1273="","",IF($Y1273="Closed",IF($AA1273="","Closed",IF($AA1273&lt;=$W1273,"Closed on time","Closed late")),IF(TODAY()&gt;$W1273,"Overdue","Within time")))</f>
        <v/>
      </c>
      <c r="AE1273" s="6"/>
      <c r="AF1273" s="19"/>
      <c r="AG1273" s="19"/>
      <c r="AH1273" s="19"/>
      <c r="AI1273" s="19"/>
      <c r="AJ1273" s="19"/>
    </row>
    <row r="1274" customFormat="false" ht="15" hidden="false" customHeight="false" outlineLevel="0" collapsed="false">
      <c r="A1274" s="22" t="str">
        <f aca="false">IF($C1274="","","R"&amp;TEXT(ROW()-4,"00000"))</f>
        <v/>
      </c>
      <c r="B1274" s="21"/>
      <c r="C1274" s="19"/>
      <c r="D1274" s="22" t="str">
        <f aca="false">IF($C1274="","",IFERROR(INDEX(Asset_Register!$C$5:$C$1000,MATCH($C1274,Asset_Register!$A$5:$A$1000,0)),"Not in register"))</f>
        <v/>
      </c>
      <c r="E1274" s="22" t="str">
        <f aca="false">IF($C1274="","",IFERROR(INDEX(Asset_Register!$D$5:$D$1000,MATCH($C1274,Asset_Register!$A$5:$A$1000,0)),"Not in register"))</f>
        <v/>
      </c>
      <c r="F1274" s="22" t="str">
        <f aca="false">IF($C1274="","",IFERROR(INDEX(Asset_Register!$R$5:$R$1000,MATCH($C1274,Asset_Register!$A$5:$A$1000,0)),"Not in register"))</f>
        <v/>
      </c>
      <c r="G1274" s="22" t="str">
        <f aca="false">IF($C1274="","",IFERROR(INDEX(Asset_Register!$Q$5:$Q$1000,MATCH($C1274,Asset_Register!$A$5:$A$1000,0)),"Not in register"))</f>
        <v/>
      </c>
      <c r="H1274" s="19"/>
      <c r="I1274" s="19"/>
      <c r="J1274" s="6"/>
      <c r="K1274" s="19"/>
      <c r="L1274" s="19"/>
      <c r="M1274" s="19"/>
      <c r="N1274" s="19"/>
      <c r="O1274" s="19"/>
      <c r="P1274" s="19"/>
      <c r="Q1274" s="22" t="str">
        <f aca="false">IF($C1274="","",IF($P1274&lt;&gt;"",$P1274,IF(AND(ISNUMBER($K1274),ISNUMBER($M1274),ISNUMBER($N1274)),IF($O1274="Lower is worse",IF($K1274&lt;=$N1274,"Danger",IF($K1274&lt;=$M1274,"Alert","OK")),IF($K1274&gt;=$N1274,"Danger",IF($K1274&gt;=$M1274,"Alert","OK"))),"Not set")))</f>
        <v/>
      </c>
      <c r="R1274" s="22" t="str">
        <f aca="false">IF(OR($Q1274="",$Q1274="Not set"),"",MATCH($Q1274,Lists!$F$2:$F$4,0)-1)</f>
        <v/>
      </c>
      <c r="S1274" s="6"/>
      <c r="T1274" s="6"/>
      <c r="U1274" s="22" t="str">
        <f aca="false">IF(OR($Q1274="",$Q1274="OK",$Q1274="Not set",NOT(ISNUMBER($G1274))),"",ROUND($G1274*IF($Q1274="Danger",Lists!$M$15,Lists!$M$16),0))</f>
        <v/>
      </c>
      <c r="V1274" s="22" t="str">
        <f aca="false">IF($U1274="","",IF(OR($Q1274="Danger",$U1274&gt;=Lists!$M$10),"P1",IF($U1274&gt;=Lists!$M$11,"P2","P3")))</f>
        <v/>
      </c>
      <c r="W1274" s="24" t="str">
        <f aca="false">IF(OR($V1274="",$B1274=""),"",$B1274+INDEX(Lists!$N$10:$N$12,MATCH($V1274,Lists!$L$10:$L$12,0)))</f>
        <v/>
      </c>
      <c r="X1274" s="19"/>
      <c r="Y1274" s="19"/>
      <c r="Z1274" s="19"/>
      <c r="AA1274" s="21"/>
      <c r="AB1274" s="19"/>
      <c r="AC1274" s="22" t="str">
        <f aca="true">IF(OR($U1274="",$B1274=""),"",IF($AA1274&lt;&gt;"",$AA1274-$B1274,TODAY()-$B1274))</f>
        <v/>
      </c>
      <c r="AD1274" s="22" t="str">
        <f aca="true">IF($W1274="","",IF($Y1274="Closed",IF($AA1274="","Closed",IF($AA1274&lt;=$W1274,"Closed on time","Closed late")),IF(TODAY()&gt;$W1274,"Overdue","Within time")))</f>
        <v/>
      </c>
      <c r="AE1274" s="6"/>
      <c r="AF1274" s="19"/>
      <c r="AG1274" s="19"/>
      <c r="AH1274" s="19"/>
      <c r="AI1274" s="19"/>
      <c r="AJ1274" s="19"/>
    </row>
    <row r="1275" customFormat="false" ht="15" hidden="false" customHeight="false" outlineLevel="0" collapsed="false">
      <c r="A1275" s="22" t="str">
        <f aca="false">IF($C1275="","","R"&amp;TEXT(ROW()-4,"00000"))</f>
        <v/>
      </c>
      <c r="B1275" s="21"/>
      <c r="C1275" s="19"/>
      <c r="D1275" s="22" t="str">
        <f aca="false">IF($C1275="","",IFERROR(INDEX(Asset_Register!$C$5:$C$1000,MATCH($C1275,Asset_Register!$A$5:$A$1000,0)),"Not in register"))</f>
        <v/>
      </c>
      <c r="E1275" s="22" t="str">
        <f aca="false">IF($C1275="","",IFERROR(INDEX(Asset_Register!$D$5:$D$1000,MATCH($C1275,Asset_Register!$A$5:$A$1000,0)),"Not in register"))</f>
        <v/>
      </c>
      <c r="F1275" s="22" t="str">
        <f aca="false">IF($C1275="","",IFERROR(INDEX(Asset_Register!$R$5:$R$1000,MATCH($C1275,Asset_Register!$A$5:$A$1000,0)),"Not in register"))</f>
        <v/>
      </c>
      <c r="G1275" s="22" t="str">
        <f aca="false">IF($C1275="","",IFERROR(INDEX(Asset_Register!$Q$5:$Q$1000,MATCH($C1275,Asset_Register!$A$5:$A$1000,0)),"Not in register"))</f>
        <v/>
      </c>
      <c r="H1275" s="19"/>
      <c r="I1275" s="19"/>
      <c r="J1275" s="6"/>
      <c r="K1275" s="19"/>
      <c r="L1275" s="19"/>
      <c r="M1275" s="19"/>
      <c r="N1275" s="19"/>
      <c r="O1275" s="19"/>
      <c r="P1275" s="19"/>
      <c r="Q1275" s="22" t="str">
        <f aca="false">IF($C1275="","",IF($P1275&lt;&gt;"",$P1275,IF(AND(ISNUMBER($K1275),ISNUMBER($M1275),ISNUMBER($N1275)),IF($O1275="Lower is worse",IF($K1275&lt;=$N1275,"Danger",IF($K1275&lt;=$M1275,"Alert","OK")),IF($K1275&gt;=$N1275,"Danger",IF($K1275&gt;=$M1275,"Alert","OK"))),"Not set")))</f>
        <v/>
      </c>
      <c r="R1275" s="22" t="str">
        <f aca="false">IF(OR($Q1275="",$Q1275="Not set"),"",MATCH($Q1275,Lists!$F$2:$F$4,0)-1)</f>
        <v/>
      </c>
      <c r="S1275" s="6"/>
      <c r="T1275" s="6"/>
      <c r="U1275" s="22" t="str">
        <f aca="false">IF(OR($Q1275="",$Q1275="OK",$Q1275="Not set",NOT(ISNUMBER($G1275))),"",ROUND($G1275*IF($Q1275="Danger",Lists!$M$15,Lists!$M$16),0))</f>
        <v/>
      </c>
      <c r="V1275" s="22" t="str">
        <f aca="false">IF($U1275="","",IF(OR($Q1275="Danger",$U1275&gt;=Lists!$M$10),"P1",IF($U1275&gt;=Lists!$M$11,"P2","P3")))</f>
        <v/>
      </c>
      <c r="W1275" s="24" t="str">
        <f aca="false">IF(OR($V1275="",$B1275=""),"",$B1275+INDEX(Lists!$N$10:$N$12,MATCH($V1275,Lists!$L$10:$L$12,0)))</f>
        <v/>
      </c>
      <c r="X1275" s="19"/>
      <c r="Y1275" s="19"/>
      <c r="Z1275" s="19"/>
      <c r="AA1275" s="21"/>
      <c r="AB1275" s="19"/>
      <c r="AC1275" s="22" t="str">
        <f aca="true">IF(OR($U1275="",$B1275=""),"",IF($AA1275&lt;&gt;"",$AA1275-$B1275,TODAY()-$B1275))</f>
        <v/>
      </c>
      <c r="AD1275" s="22" t="str">
        <f aca="true">IF($W1275="","",IF($Y1275="Closed",IF($AA1275="","Closed",IF($AA1275&lt;=$W1275,"Closed on time","Closed late")),IF(TODAY()&gt;$W1275,"Overdue","Within time")))</f>
        <v/>
      </c>
      <c r="AE1275" s="6"/>
      <c r="AF1275" s="19"/>
      <c r="AG1275" s="19"/>
      <c r="AH1275" s="19"/>
      <c r="AI1275" s="19"/>
      <c r="AJ1275" s="19"/>
    </row>
    <row r="1276" customFormat="false" ht="15" hidden="false" customHeight="false" outlineLevel="0" collapsed="false">
      <c r="A1276" s="22" t="str">
        <f aca="false">IF($C1276="","","R"&amp;TEXT(ROW()-4,"00000"))</f>
        <v/>
      </c>
      <c r="B1276" s="21"/>
      <c r="C1276" s="19"/>
      <c r="D1276" s="22" t="str">
        <f aca="false">IF($C1276="","",IFERROR(INDEX(Asset_Register!$C$5:$C$1000,MATCH($C1276,Asset_Register!$A$5:$A$1000,0)),"Not in register"))</f>
        <v/>
      </c>
      <c r="E1276" s="22" t="str">
        <f aca="false">IF($C1276="","",IFERROR(INDEX(Asset_Register!$D$5:$D$1000,MATCH($C1276,Asset_Register!$A$5:$A$1000,0)),"Not in register"))</f>
        <v/>
      </c>
      <c r="F1276" s="22" t="str">
        <f aca="false">IF($C1276="","",IFERROR(INDEX(Asset_Register!$R$5:$R$1000,MATCH($C1276,Asset_Register!$A$5:$A$1000,0)),"Not in register"))</f>
        <v/>
      </c>
      <c r="G1276" s="22" t="str">
        <f aca="false">IF($C1276="","",IFERROR(INDEX(Asset_Register!$Q$5:$Q$1000,MATCH($C1276,Asset_Register!$A$5:$A$1000,0)),"Not in register"))</f>
        <v/>
      </c>
      <c r="H1276" s="19"/>
      <c r="I1276" s="19"/>
      <c r="J1276" s="6"/>
      <c r="K1276" s="19"/>
      <c r="L1276" s="19"/>
      <c r="M1276" s="19"/>
      <c r="N1276" s="19"/>
      <c r="O1276" s="19"/>
      <c r="P1276" s="19"/>
      <c r="Q1276" s="22" t="str">
        <f aca="false">IF($C1276="","",IF($P1276&lt;&gt;"",$P1276,IF(AND(ISNUMBER($K1276),ISNUMBER($M1276),ISNUMBER($N1276)),IF($O1276="Lower is worse",IF($K1276&lt;=$N1276,"Danger",IF($K1276&lt;=$M1276,"Alert","OK")),IF($K1276&gt;=$N1276,"Danger",IF($K1276&gt;=$M1276,"Alert","OK"))),"Not set")))</f>
        <v/>
      </c>
      <c r="R1276" s="22" t="str">
        <f aca="false">IF(OR($Q1276="",$Q1276="Not set"),"",MATCH($Q1276,Lists!$F$2:$F$4,0)-1)</f>
        <v/>
      </c>
      <c r="S1276" s="6"/>
      <c r="T1276" s="6"/>
      <c r="U1276" s="22" t="str">
        <f aca="false">IF(OR($Q1276="",$Q1276="OK",$Q1276="Not set",NOT(ISNUMBER($G1276))),"",ROUND($G1276*IF($Q1276="Danger",Lists!$M$15,Lists!$M$16),0))</f>
        <v/>
      </c>
      <c r="V1276" s="22" t="str">
        <f aca="false">IF($U1276="","",IF(OR($Q1276="Danger",$U1276&gt;=Lists!$M$10),"P1",IF($U1276&gt;=Lists!$M$11,"P2","P3")))</f>
        <v/>
      </c>
      <c r="W1276" s="24" t="str">
        <f aca="false">IF(OR($V1276="",$B1276=""),"",$B1276+INDEX(Lists!$N$10:$N$12,MATCH($V1276,Lists!$L$10:$L$12,0)))</f>
        <v/>
      </c>
      <c r="X1276" s="19"/>
      <c r="Y1276" s="19"/>
      <c r="Z1276" s="19"/>
      <c r="AA1276" s="21"/>
      <c r="AB1276" s="19"/>
      <c r="AC1276" s="22" t="str">
        <f aca="true">IF(OR($U1276="",$B1276=""),"",IF($AA1276&lt;&gt;"",$AA1276-$B1276,TODAY()-$B1276))</f>
        <v/>
      </c>
      <c r="AD1276" s="22" t="str">
        <f aca="true">IF($W1276="","",IF($Y1276="Closed",IF($AA1276="","Closed",IF($AA1276&lt;=$W1276,"Closed on time","Closed late")),IF(TODAY()&gt;$W1276,"Overdue","Within time")))</f>
        <v/>
      </c>
      <c r="AE1276" s="6"/>
      <c r="AF1276" s="19"/>
      <c r="AG1276" s="19"/>
      <c r="AH1276" s="19"/>
      <c r="AI1276" s="19"/>
      <c r="AJ1276" s="19"/>
    </row>
    <row r="1277" customFormat="false" ht="15" hidden="false" customHeight="false" outlineLevel="0" collapsed="false">
      <c r="A1277" s="22" t="str">
        <f aca="false">IF($C1277="","","R"&amp;TEXT(ROW()-4,"00000"))</f>
        <v/>
      </c>
      <c r="B1277" s="21"/>
      <c r="C1277" s="19"/>
      <c r="D1277" s="22" t="str">
        <f aca="false">IF($C1277="","",IFERROR(INDEX(Asset_Register!$C$5:$C$1000,MATCH($C1277,Asset_Register!$A$5:$A$1000,0)),"Not in register"))</f>
        <v/>
      </c>
      <c r="E1277" s="22" t="str">
        <f aca="false">IF($C1277="","",IFERROR(INDEX(Asset_Register!$D$5:$D$1000,MATCH($C1277,Asset_Register!$A$5:$A$1000,0)),"Not in register"))</f>
        <v/>
      </c>
      <c r="F1277" s="22" t="str">
        <f aca="false">IF($C1277="","",IFERROR(INDEX(Asset_Register!$R$5:$R$1000,MATCH($C1277,Asset_Register!$A$5:$A$1000,0)),"Not in register"))</f>
        <v/>
      </c>
      <c r="G1277" s="22" t="str">
        <f aca="false">IF($C1277="","",IFERROR(INDEX(Asset_Register!$Q$5:$Q$1000,MATCH($C1277,Asset_Register!$A$5:$A$1000,0)),"Not in register"))</f>
        <v/>
      </c>
      <c r="H1277" s="19"/>
      <c r="I1277" s="19"/>
      <c r="J1277" s="6"/>
      <c r="K1277" s="19"/>
      <c r="L1277" s="19"/>
      <c r="M1277" s="19"/>
      <c r="N1277" s="19"/>
      <c r="O1277" s="19"/>
      <c r="P1277" s="19"/>
      <c r="Q1277" s="22" t="str">
        <f aca="false">IF($C1277="","",IF($P1277&lt;&gt;"",$P1277,IF(AND(ISNUMBER($K1277),ISNUMBER($M1277),ISNUMBER($N1277)),IF($O1277="Lower is worse",IF($K1277&lt;=$N1277,"Danger",IF($K1277&lt;=$M1277,"Alert","OK")),IF($K1277&gt;=$N1277,"Danger",IF($K1277&gt;=$M1277,"Alert","OK"))),"Not set")))</f>
        <v/>
      </c>
      <c r="R1277" s="22" t="str">
        <f aca="false">IF(OR($Q1277="",$Q1277="Not set"),"",MATCH($Q1277,Lists!$F$2:$F$4,0)-1)</f>
        <v/>
      </c>
      <c r="S1277" s="6"/>
      <c r="T1277" s="6"/>
      <c r="U1277" s="22" t="str">
        <f aca="false">IF(OR($Q1277="",$Q1277="OK",$Q1277="Not set",NOT(ISNUMBER($G1277))),"",ROUND($G1277*IF($Q1277="Danger",Lists!$M$15,Lists!$M$16),0))</f>
        <v/>
      </c>
      <c r="V1277" s="22" t="str">
        <f aca="false">IF($U1277="","",IF(OR($Q1277="Danger",$U1277&gt;=Lists!$M$10),"P1",IF($U1277&gt;=Lists!$M$11,"P2","P3")))</f>
        <v/>
      </c>
      <c r="W1277" s="24" t="str">
        <f aca="false">IF(OR($V1277="",$B1277=""),"",$B1277+INDEX(Lists!$N$10:$N$12,MATCH($V1277,Lists!$L$10:$L$12,0)))</f>
        <v/>
      </c>
      <c r="X1277" s="19"/>
      <c r="Y1277" s="19"/>
      <c r="Z1277" s="19"/>
      <c r="AA1277" s="21"/>
      <c r="AB1277" s="19"/>
      <c r="AC1277" s="22" t="str">
        <f aca="true">IF(OR($U1277="",$B1277=""),"",IF($AA1277&lt;&gt;"",$AA1277-$B1277,TODAY()-$B1277))</f>
        <v/>
      </c>
      <c r="AD1277" s="22" t="str">
        <f aca="true">IF($W1277="","",IF($Y1277="Closed",IF($AA1277="","Closed",IF($AA1277&lt;=$W1277,"Closed on time","Closed late")),IF(TODAY()&gt;$W1277,"Overdue","Within time")))</f>
        <v/>
      </c>
      <c r="AE1277" s="6"/>
      <c r="AF1277" s="19"/>
      <c r="AG1277" s="19"/>
      <c r="AH1277" s="19"/>
      <c r="AI1277" s="19"/>
      <c r="AJ1277" s="19"/>
    </row>
    <row r="1278" customFormat="false" ht="15" hidden="false" customHeight="false" outlineLevel="0" collapsed="false">
      <c r="A1278" s="22" t="str">
        <f aca="false">IF($C1278="","","R"&amp;TEXT(ROW()-4,"00000"))</f>
        <v/>
      </c>
      <c r="B1278" s="21"/>
      <c r="C1278" s="19"/>
      <c r="D1278" s="22" t="str">
        <f aca="false">IF($C1278="","",IFERROR(INDEX(Asset_Register!$C$5:$C$1000,MATCH($C1278,Asset_Register!$A$5:$A$1000,0)),"Not in register"))</f>
        <v/>
      </c>
      <c r="E1278" s="22" t="str">
        <f aca="false">IF($C1278="","",IFERROR(INDEX(Asset_Register!$D$5:$D$1000,MATCH($C1278,Asset_Register!$A$5:$A$1000,0)),"Not in register"))</f>
        <v/>
      </c>
      <c r="F1278" s="22" t="str">
        <f aca="false">IF($C1278="","",IFERROR(INDEX(Asset_Register!$R$5:$R$1000,MATCH($C1278,Asset_Register!$A$5:$A$1000,0)),"Not in register"))</f>
        <v/>
      </c>
      <c r="G1278" s="22" t="str">
        <f aca="false">IF($C1278="","",IFERROR(INDEX(Asset_Register!$Q$5:$Q$1000,MATCH($C1278,Asset_Register!$A$5:$A$1000,0)),"Not in register"))</f>
        <v/>
      </c>
      <c r="H1278" s="19"/>
      <c r="I1278" s="19"/>
      <c r="J1278" s="6"/>
      <c r="K1278" s="19"/>
      <c r="L1278" s="19"/>
      <c r="M1278" s="19"/>
      <c r="N1278" s="19"/>
      <c r="O1278" s="19"/>
      <c r="P1278" s="19"/>
      <c r="Q1278" s="22" t="str">
        <f aca="false">IF($C1278="","",IF($P1278&lt;&gt;"",$P1278,IF(AND(ISNUMBER($K1278),ISNUMBER($M1278),ISNUMBER($N1278)),IF($O1278="Lower is worse",IF($K1278&lt;=$N1278,"Danger",IF($K1278&lt;=$M1278,"Alert","OK")),IF($K1278&gt;=$N1278,"Danger",IF($K1278&gt;=$M1278,"Alert","OK"))),"Not set")))</f>
        <v/>
      </c>
      <c r="R1278" s="22" t="str">
        <f aca="false">IF(OR($Q1278="",$Q1278="Not set"),"",MATCH($Q1278,Lists!$F$2:$F$4,0)-1)</f>
        <v/>
      </c>
      <c r="S1278" s="6"/>
      <c r="T1278" s="6"/>
      <c r="U1278" s="22" t="str">
        <f aca="false">IF(OR($Q1278="",$Q1278="OK",$Q1278="Not set",NOT(ISNUMBER($G1278))),"",ROUND($G1278*IF($Q1278="Danger",Lists!$M$15,Lists!$M$16),0))</f>
        <v/>
      </c>
      <c r="V1278" s="22" t="str">
        <f aca="false">IF($U1278="","",IF(OR($Q1278="Danger",$U1278&gt;=Lists!$M$10),"P1",IF($U1278&gt;=Lists!$M$11,"P2","P3")))</f>
        <v/>
      </c>
      <c r="W1278" s="24" t="str">
        <f aca="false">IF(OR($V1278="",$B1278=""),"",$B1278+INDEX(Lists!$N$10:$N$12,MATCH($V1278,Lists!$L$10:$L$12,0)))</f>
        <v/>
      </c>
      <c r="X1278" s="19"/>
      <c r="Y1278" s="19"/>
      <c r="Z1278" s="19"/>
      <c r="AA1278" s="21"/>
      <c r="AB1278" s="19"/>
      <c r="AC1278" s="22" t="str">
        <f aca="true">IF(OR($U1278="",$B1278=""),"",IF($AA1278&lt;&gt;"",$AA1278-$B1278,TODAY()-$B1278))</f>
        <v/>
      </c>
      <c r="AD1278" s="22" t="str">
        <f aca="true">IF($W1278="","",IF($Y1278="Closed",IF($AA1278="","Closed",IF($AA1278&lt;=$W1278,"Closed on time","Closed late")),IF(TODAY()&gt;$W1278,"Overdue","Within time")))</f>
        <v/>
      </c>
      <c r="AE1278" s="6"/>
      <c r="AF1278" s="19"/>
      <c r="AG1278" s="19"/>
      <c r="AH1278" s="19"/>
      <c r="AI1278" s="19"/>
      <c r="AJ1278" s="19"/>
    </row>
    <row r="1279" customFormat="false" ht="15" hidden="false" customHeight="false" outlineLevel="0" collapsed="false">
      <c r="A1279" s="22" t="str">
        <f aca="false">IF($C1279="","","R"&amp;TEXT(ROW()-4,"00000"))</f>
        <v/>
      </c>
      <c r="B1279" s="21"/>
      <c r="C1279" s="19"/>
      <c r="D1279" s="22" t="str">
        <f aca="false">IF($C1279="","",IFERROR(INDEX(Asset_Register!$C$5:$C$1000,MATCH($C1279,Asset_Register!$A$5:$A$1000,0)),"Not in register"))</f>
        <v/>
      </c>
      <c r="E1279" s="22" t="str">
        <f aca="false">IF($C1279="","",IFERROR(INDEX(Asset_Register!$D$5:$D$1000,MATCH($C1279,Asset_Register!$A$5:$A$1000,0)),"Not in register"))</f>
        <v/>
      </c>
      <c r="F1279" s="22" t="str">
        <f aca="false">IF($C1279="","",IFERROR(INDEX(Asset_Register!$R$5:$R$1000,MATCH($C1279,Asset_Register!$A$5:$A$1000,0)),"Not in register"))</f>
        <v/>
      </c>
      <c r="G1279" s="22" t="str">
        <f aca="false">IF($C1279="","",IFERROR(INDEX(Asset_Register!$Q$5:$Q$1000,MATCH($C1279,Asset_Register!$A$5:$A$1000,0)),"Not in register"))</f>
        <v/>
      </c>
      <c r="H1279" s="19"/>
      <c r="I1279" s="19"/>
      <c r="J1279" s="6"/>
      <c r="K1279" s="19"/>
      <c r="L1279" s="19"/>
      <c r="M1279" s="19"/>
      <c r="N1279" s="19"/>
      <c r="O1279" s="19"/>
      <c r="P1279" s="19"/>
      <c r="Q1279" s="22" t="str">
        <f aca="false">IF($C1279="","",IF($P1279&lt;&gt;"",$P1279,IF(AND(ISNUMBER($K1279),ISNUMBER($M1279),ISNUMBER($N1279)),IF($O1279="Lower is worse",IF($K1279&lt;=$N1279,"Danger",IF($K1279&lt;=$M1279,"Alert","OK")),IF($K1279&gt;=$N1279,"Danger",IF($K1279&gt;=$M1279,"Alert","OK"))),"Not set")))</f>
        <v/>
      </c>
      <c r="R1279" s="22" t="str">
        <f aca="false">IF(OR($Q1279="",$Q1279="Not set"),"",MATCH($Q1279,Lists!$F$2:$F$4,0)-1)</f>
        <v/>
      </c>
      <c r="S1279" s="6"/>
      <c r="T1279" s="6"/>
      <c r="U1279" s="22" t="str">
        <f aca="false">IF(OR($Q1279="",$Q1279="OK",$Q1279="Not set",NOT(ISNUMBER($G1279))),"",ROUND($G1279*IF($Q1279="Danger",Lists!$M$15,Lists!$M$16),0))</f>
        <v/>
      </c>
      <c r="V1279" s="22" t="str">
        <f aca="false">IF($U1279="","",IF(OR($Q1279="Danger",$U1279&gt;=Lists!$M$10),"P1",IF($U1279&gt;=Lists!$M$11,"P2","P3")))</f>
        <v/>
      </c>
      <c r="W1279" s="24" t="str">
        <f aca="false">IF(OR($V1279="",$B1279=""),"",$B1279+INDEX(Lists!$N$10:$N$12,MATCH($V1279,Lists!$L$10:$L$12,0)))</f>
        <v/>
      </c>
      <c r="X1279" s="19"/>
      <c r="Y1279" s="19"/>
      <c r="Z1279" s="19"/>
      <c r="AA1279" s="21"/>
      <c r="AB1279" s="19"/>
      <c r="AC1279" s="22" t="str">
        <f aca="true">IF(OR($U1279="",$B1279=""),"",IF($AA1279&lt;&gt;"",$AA1279-$B1279,TODAY()-$B1279))</f>
        <v/>
      </c>
      <c r="AD1279" s="22" t="str">
        <f aca="true">IF($W1279="","",IF($Y1279="Closed",IF($AA1279="","Closed",IF($AA1279&lt;=$W1279,"Closed on time","Closed late")),IF(TODAY()&gt;$W1279,"Overdue","Within time")))</f>
        <v/>
      </c>
      <c r="AE1279" s="6"/>
      <c r="AF1279" s="19"/>
      <c r="AG1279" s="19"/>
      <c r="AH1279" s="19"/>
      <c r="AI1279" s="19"/>
      <c r="AJ1279" s="19"/>
    </row>
    <row r="1280" customFormat="false" ht="15" hidden="false" customHeight="false" outlineLevel="0" collapsed="false">
      <c r="A1280" s="22" t="str">
        <f aca="false">IF($C1280="","","R"&amp;TEXT(ROW()-4,"00000"))</f>
        <v/>
      </c>
      <c r="B1280" s="21"/>
      <c r="C1280" s="19"/>
      <c r="D1280" s="22" t="str">
        <f aca="false">IF($C1280="","",IFERROR(INDEX(Asset_Register!$C$5:$C$1000,MATCH($C1280,Asset_Register!$A$5:$A$1000,0)),"Not in register"))</f>
        <v/>
      </c>
      <c r="E1280" s="22" t="str">
        <f aca="false">IF($C1280="","",IFERROR(INDEX(Asset_Register!$D$5:$D$1000,MATCH($C1280,Asset_Register!$A$5:$A$1000,0)),"Not in register"))</f>
        <v/>
      </c>
      <c r="F1280" s="22" t="str">
        <f aca="false">IF($C1280="","",IFERROR(INDEX(Asset_Register!$R$5:$R$1000,MATCH($C1280,Asset_Register!$A$5:$A$1000,0)),"Not in register"))</f>
        <v/>
      </c>
      <c r="G1280" s="22" t="str">
        <f aca="false">IF($C1280="","",IFERROR(INDEX(Asset_Register!$Q$5:$Q$1000,MATCH($C1280,Asset_Register!$A$5:$A$1000,0)),"Not in register"))</f>
        <v/>
      </c>
      <c r="H1280" s="19"/>
      <c r="I1280" s="19"/>
      <c r="J1280" s="6"/>
      <c r="K1280" s="19"/>
      <c r="L1280" s="19"/>
      <c r="M1280" s="19"/>
      <c r="N1280" s="19"/>
      <c r="O1280" s="19"/>
      <c r="P1280" s="19"/>
      <c r="Q1280" s="22" t="str">
        <f aca="false">IF($C1280="","",IF($P1280&lt;&gt;"",$P1280,IF(AND(ISNUMBER($K1280),ISNUMBER($M1280),ISNUMBER($N1280)),IF($O1280="Lower is worse",IF($K1280&lt;=$N1280,"Danger",IF($K1280&lt;=$M1280,"Alert","OK")),IF($K1280&gt;=$N1280,"Danger",IF($K1280&gt;=$M1280,"Alert","OK"))),"Not set")))</f>
        <v/>
      </c>
      <c r="R1280" s="22" t="str">
        <f aca="false">IF(OR($Q1280="",$Q1280="Not set"),"",MATCH($Q1280,Lists!$F$2:$F$4,0)-1)</f>
        <v/>
      </c>
      <c r="S1280" s="6"/>
      <c r="T1280" s="6"/>
      <c r="U1280" s="22" t="str">
        <f aca="false">IF(OR($Q1280="",$Q1280="OK",$Q1280="Not set",NOT(ISNUMBER($G1280))),"",ROUND($G1280*IF($Q1280="Danger",Lists!$M$15,Lists!$M$16),0))</f>
        <v/>
      </c>
      <c r="V1280" s="22" t="str">
        <f aca="false">IF($U1280="","",IF(OR($Q1280="Danger",$U1280&gt;=Lists!$M$10),"P1",IF($U1280&gt;=Lists!$M$11,"P2","P3")))</f>
        <v/>
      </c>
      <c r="W1280" s="24" t="str">
        <f aca="false">IF(OR($V1280="",$B1280=""),"",$B1280+INDEX(Lists!$N$10:$N$12,MATCH($V1280,Lists!$L$10:$L$12,0)))</f>
        <v/>
      </c>
      <c r="X1280" s="19"/>
      <c r="Y1280" s="19"/>
      <c r="Z1280" s="19"/>
      <c r="AA1280" s="21"/>
      <c r="AB1280" s="19"/>
      <c r="AC1280" s="22" t="str">
        <f aca="true">IF(OR($U1280="",$B1280=""),"",IF($AA1280&lt;&gt;"",$AA1280-$B1280,TODAY()-$B1280))</f>
        <v/>
      </c>
      <c r="AD1280" s="22" t="str">
        <f aca="true">IF($W1280="","",IF($Y1280="Closed",IF($AA1280="","Closed",IF($AA1280&lt;=$W1280,"Closed on time","Closed late")),IF(TODAY()&gt;$W1280,"Overdue","Within time")))</f>
        <v/>
      </c>
      <c r="AE1280" s="6"/>
      <c r="AF1280" s="19"/>
      <c r="AG1280" s="19"/>
      <c r="AH1280" s="19"/>
      <c r="AI1280" s="19"/>
      <c r="AJ1280" s="19"/>
    </row>
    <row r="1281" customFormat="false" ht="15" hidden="false" customHeight="false" outlineLevel="0" collapsed="false">
      <c r="A1281" s="22" t="str">
        <f aca="false">IF($C1281="","","R"&amp;TEXT(ROW()-4,"00000"))</f>
        <v/>
      </c>
      <c r="B1281" s="21"/>
      <c r="C1281" s="19"/>
      <c r="D1281" s="22" t="str">
        <f aca="false">IF($C1281="","",IFERROR(INDEX(Asset_Register!$C$5:$C$1000,MATCH($C1281,Asset_Register!$A$5:$A$1000,0)),"Not in register"))</f>
        <v/>
      </c>
      <c r="E1281" s="22" t="str">
        <f aca="false">IF($C1281="","",IFERROR(INDEX(Asset_Register!$D$5:$D$1000,MATCH($C1281,Asset_Register!$A$5:$A$1000,0)),"Not in register"))</f>
        <v/>
      </c>
      <c r="F1281" s="22" t="str">
        <f aca="false">IF($C1281="","",IFERROR(INDEX(Asset_Register!$R$5:$R$1000,MATCH($C1281,Asset_Register!$A$5:$A$1000,0)),"Not in register"))</f>
        <v/>
      </c>
      <c r="G1281" s="22" t="str">
        <f aca="false">IF($C1281="","",IFERROR(INDEX(Asset_Register!$Q$5:$Q$1000,MATCH($C1281,Asset_Register!$A$5:$A$1000,0)),"Not in register"))</f>
        <v/>
      </c>
      <c r="H1281" s="19"/>
      <c r="I1281" s="19"/>
      <c r="J1281" s="6"/>
      <c r="K1281" s="19"/>
      <c r="L1281" s="19"/>
      <c r="M1281" s="19"/>
      <c r="N1281" s="19"/>
      <c r="O1281" s="19"/>
      <c r="P1281" s="19"/>
      <c r="Q1281" s="22" t="str">
        <f aca="false">IF($C1281="","",IF($P1281&lt;&gt;"",$P1281,IF(AND(ISNUMBER($K1281),ISNUMBER($M1281),ISNUMBER($N1281)),IF($O1281="Lower is worse",IF($K1281&lt;=$N1281,"Danger",IF($K1281&lt;=$M1281,"Alert","OK")),IF($K1281&gt;=$N1281,"Danger",IF($K1281&gt;=$M1281,"Alert","OK"))),"Not set")))</f>
        <v/>
      </c>
      <c r="R1281" s="22" t="str">
        <f aca="false">IF(OR($Q1281="",$Q1281="Not set"),"",MATCH($Q1281,Lists!$F$2:$F$4,0)-1)</f>
        <v/>
      </c>
      <c r="S1281" s="6"/>
      <c r="T1281" s="6"/>
      <c r="U1281" s="22" t="str">
        <f aca="false">IF(OR($Q1281="",$Q1281="OK",$Q1281="Not set",NOT(ISNUMBER($G1281))),"",ROUND($G1281*IF($Q1281="Danger",Lists!$M$15,Lists!$M$16),0))</f>
        <v/>
      </c>
      <c r="V1281" s="22" t="str">
        <f aca="false">IF($U1281="","",IF(OR($Q1281="Danger",$U1281&gt;=Lists!$M$10),"P1",IF($U1281&gt;=Lists!$M$11,"P2","P3")))</f>
        <v/>
      </c>
      <c r="W1281" s="24" t="str">
        <f aca="false">IF(OR($V1281="",$B1281=""),"",$B1281+INDEX(Lists!$N$10:$N$12,MATCH($V1281,Lists!$L$10:$L$12,0)))</f>
        <v/>
      </c>
      <c r="X1281" s="19"/>
      <c r="Y1281" s="19"/>
      <c r="Z1281" s="19"/>
      <c r="AA1281" s="21"/>
      <c r="AB1281" s="19"/>
      <c r="AC1281" s="22" t="str">
        <f aca="true">IF(OR($U1281="",$B1281=""),"",IF($AA1281&lt;&gt;"",$AA1281-$B1281,TODAY()-$B1281))</f>
        <v/>
      </c>
      <c r="AD1281" s="22" t="str">
        <f aca="true">IF($W1281="","",IF($Y1281="Closed",IF($AA1281="","Closed",IF($AA1281&lt;=$W1281,"Closed on time","Closed late")),IF(TODAY()&gt;$W1281,"Overdue","Within time")))</f>
        <v/>
      </c>
      <c r="AE1281" s="6"/>
      <c r="AF1281" s="19"/>
      <c r="AG1281" s="19"/>
      <c r="AH1281" s="19"/>
      <c r="AI1281" s="19"/>
      <c r="AJ1281" s="19"/>
    </row>
    <row r="1282" customFormat="false" ht="15" hidden="false" customHeight="false" outlineLevel="0" collapsed="false">
      <c r="A1282" s="22" t="str">
        <f aca="false">IF($C1282="","","R"&amp;TEXT(ROW()-4,"00000"))</f>
        <v/>
      </c>
      <c r="B1282" s="21"/>
      <c r="C1282" s="19"/>
      <c r="D1282" s="22" t="str">
        <f aca="false">IF($C1282="","",IFERROR(INDEX(Asset_Register!$C$5:$C$1000,MATCH($C1282,Asset_Register!$A$5:$A$1000,0)),"Not in register"))</f>
        <v/>
      </c>
      <c r="E1282" s="22" t="str">
        <f aca="false">IF($C1282="","",IFERROR(INDEX(Asset_Register!$D$5:$D$1000,MATCH($C1282,Asset_Register!$A$5:$A$1000,0)),"Not in register"))</f>
        <v/>
      </c>
      <c r="F1282" s="22" t="str">
        <f aca="false">IF($C1282="","",IFERROR(INDEX(Asset_Register!$R$5:$R$1000,MATCH($C1282,Asset_Register!$A$5:$A$1000,0)),"Not in register"))</f>
        <v/>
      </c>
      <c r="G1282" s="22" t="str">
        <f aca="false">IF($C1282="","",IFERROR(INDEX(Asset_Register!$Q$5:$Q$1000,MATCH($C1282,Asset_Register!$A$5:$A$1000,0)),"Not in register"))</f>
        <v/>
      </c>
      <c r="H1282" s="19"/>
      <c r="I1282" s="19"/>
      <c r="J1282" s="6"/>
      <c r="K1282" s="19"/>
      <c r="L1282" s="19"/>
      <c r="M1282" s="19"/>
      <c r="N1282" s="19"/>
      <c r="O1282" s="19"/>
      <c r="P1282" s="19"/>
      <c r="Q1282" s="22" t="str">
        <f aca="false">IF($C1282="","",IF($P1282&lt;&gt;"",$P1282,IF(AND(ISNUMBER($K1282),ISNUMBER($M1282),ISNUMBER($N1282)),IF($O1282="Lower is worse",IF($K1282&lt;=$N1282,"Danger",IF($K1282&lt;=$M1282,"Alert","OK")),IF($K1282&gt;=$N1282,"Danger",IF($K1282&gt;=$M1282,"Alert","OK"))),"Not set")))</f>
        <v/>
      </c>
      <c r="R1282" s="22" t="str">
        <f aca="false">IF(OR($Q1282="",$Q1282="Not set"),"",MATCH($Q1282,Lists!$F$2:$F$4,0)-1)</f>
        <v/>
      </c>
      <c r="S1282" s="6"/>
      <c r="T1282" s="6"/>
      <c r="U1282" s="22" t="str">
        <f aca="false">IF(OR($Q1282="",$Q1282="OK",$Q1282="Not set",NOT(ISNUMBER($G1282))),"",ROUND($G1282*IF($Q1282="Danger",Lists!$M$15,Lists!$M$16),0))</f>
        <v/>
      </c>
      <c r="V1282" s="22" t="str">
        <f aca="false">IF($U1282="","",IF(OR($Q1282="Danger",$U1282&gt;=Lists!$M$10),"P1",IF($U1282&gt;=Lists!$M$11,"P2","P3")))</f>
        <v/>
      </c>
      <c r="W1282" s="24" t="str">
        <f aca="false">IF(OR($V1282="",$B1282=""),"",$B1282+INDEX(Lists!$N$10:$N$12,MATCH($V1282,Lists!$L$10:$L$12,0)))</f>
        <v/>
      </c>
      <c r="X1282" s="19"/>
      <c r="Y1282" s="19"/>
      <c r="Z1282" s="19"/>
      <c r="AA1282" s="21"/>
      <c r="AB1282" s="19"/>
      <c r="AC1282" s="22" t="str">
        <f aca="true">IF(OR($U1282="",$B1282=""),"",IF($AA1282&lt;&gt;"",$AA1282-$B1282,TODAY()-$B1282))</f>
        <v/>
      </c>
      <c r="AD1282" s="22" t="str">
        <f aca="true">IF($W1282="","",IF($Y1282="Closed",IF($AA1282="","Closed",IF($AA1282&lt;=$W1282,"Closed on time","Closed late")),IF(TODAY()&gt;$W1282,"Overdue","Within time")))</f>
        <v/>
      </c>
      <c r="AE1282" s="6"/>
      <c r="AF1282" s="19"/>
      <c r="AG1282" s="19"/>
      <c r="AH1282" s="19"/>
      <c r="AI1282" s="19"/>
      <c r="AJ1282" s="19"/>
    </row>
    <row r="1283" customFormat="false" ht="15" hidden="false" customHeight="false" outlineLevel="0" collapsed="false">
      <c r="A1283" s="22" t="str">
        <f aca="false">IF($C1283="","","R"&amp;TEXT(ROW()-4,"00000"))</f>
        <v/>
      </c>
      <c r="B1283" s="21"/>
      <c r="C1283" s="19"/>
      <c r="D1283" s="22" t="str">
        <f aca="false">IF($C1283="","",IFERROR(INDEX(Asset_Register!$C$5:$C$1000,MATCH($C1283,Asset_Register!$A$5:$A$1000,0)),"Not in register"))</f>
        <v/>
      </c>
      <c r="E1283" s="22" t="str">
        <f aca="false">IF($C1283="","",IFERROR(INDEX(Asset_Register!$D$5:$D$1000,MATCH($C1283,Asset_Register!$A$5:$A$1000,0)),"Not in register"))</f>
        <v/>
      </c>
      <c r="F1283" s="22" t="str">
        <f aca="false">IF($C1283="","",IFERROR(INDEX(Asset_Register!$R$5:$R$1000,MATCH($C1283,Asset_Register!$A$5:$A$1000,0)),"Not in register"))</f>
        <v/>
      </c>
      <c r="G1283" s="22" t="str">
        <f aca="false">IF($C1283="","",IFERROR(INDEX(Asset_Register!$Q$5:$Q$1000,MATCH($C1283,Asset_Register!$A$5:$A$1000,0)),"Not in register"))</f>
        <v/>
      </c>
      <c r="H1283" s="19"/>
      <c r="I1283" s="19"/>
      <c r="J1283" s="6"/>
      <c r="K1283" s="19"/>
      <c r="L1283" s="19"/>
      <c r="M1283" s="19"/>
      <c r="N1283" s="19"/>
      <c r="O1283" s="19"/>
      <c r="P1283" s="19"/>
      <c r="Q1283" s="22" t="str">
        <f aca="false">IF($C1283="","",IF($P1283&lt;&gt;"",$P1283,IF(AND(ISNUMBER($K1283),ISNUMBER($M1283),ISNUMBER($N1283)),IF($O1283="Lower is worse",IF($K1283&lt;=$N1283,"Danger",IF($K1283&lt;=$M1283,"Alert","OK")),IF($K1283&gt;=$N1283,"Danger",IF($K1283&gt;=$M1283,"Alert","OK"))),"Not set")))</f>
        <v/>
      </c>
      <c r="R1283" s="22" t="str">
        <f aca="false">IF(OR($Q1283="",$Q1283="Not set"),"",MATCH($Q1283,Lists!$F$2:$F$4,0)-1)</f>
        <v/>
      </c>
      <c r="S1283" s="6"/>
      <c r="T1283" s="6"/>
      <c r="U1283" s="22" t="str">
        <f aca="false">IF(OR($Q1283="",$Q1283="OK",$Q1283="Not set",NOT(ISNUMBER($G1283))),"",ROUND($G1283*IF($Q1283="Danger",Lists!$M$15,Lists!$M$16),0))</f>
        <v/>
      </c>
      <c r="V1283" s="22" t="str">
        <f aca="false">IF($U1283="","",IF(OR($Q1283="Danger",$U1283&gt;=Lists!$M$10),"P1",IF($U1283&gt;=Lists!$M$11,"P2","P3")))</f>
        <v/>
      </c>
      <c r="W1283" s="24" t="str">
        <f aca="false">IF(OR($V1283="",$B1283=""),"",$B1283+INDEX(Lists!$N$10:$N$12,MATCH($V1283,Lists!$L$10:$L$12,0)))</f>
        <v/>
      </c>
      <c r="X1283" s="19"/>
      <c r="Y1283" s="19"/>
      <c r="Z1283" s="19"/>
      <c r="AA1283" s="21"/>
      <c r="AB1283" s="19"/>
      <c r="AC1283" s="22" t="str">
        <f aca="true">IF(OR($U1283="",$B1283=""),"",IF($AA1283&lt;&gt;"",$AA1283-$B1283,TODAY()-$B1283))</f>
        <v/>
      </c>
      <c r="AD1283" s="22" t="str">
        <f aca="true">IF($W1283="","",IF($Y1283="Closed",IF($AA1283="","Closed",IF($AA1283&lt;=$W1283,"Closed on time","Closed late")),IF(TODAY()&gt;$W1283,"Overdue","Within time")))</f>
        <v/>
      </c>
      <c r="AE1283" s="6"/>
      <c r="AF1283" s="19"/>
      <c r="AG1283" s="19"/>
      <c r="AH1283" s="19"/>
      <c r="AI1283" s="19"/>
      <c r="AJ1283" s="19"/>
    </row>
    <row r="1284" customFormat="false" ht="15" hidden="false" customHeight="false" outlineLevel="0" collapsed="false">
      <c r="A1284" s="22" t="str">
        <f aca="false">IF($C1284="","","R"&amp;TEXT(ROW()-4,"00000"))</f>
        <v/>
      </c>
      <c r="B1284" s="21"/>
      <c r="C1284" s="19"/>
      <c r="D1284" s="22" t="str">
        <f aca="false">IF($C1284="","",IFERROR(INDEX(Asset_Register!$C$5:$C$1000,MATCH($C1284,Asset_Register!$A$5:$A$1000,0)),"Not in register"))</f>
        <v/>
      </c>
      <c r="E1284" s="22" t="str">
        <f aca="false">IF($C1284="","",IFERROR(INDEX(Asset_Register!$D$5:$D$1000,MATCH($C1284,Asset_Register!$A$5:$A$1000,0)),"Not in register"))</f>
        <v/>
      </c>
      <c r="F1284" s="22" t="str">
        <f aca="false">IF($C1284="","",IFERROR(INDEX(Asset_Register!$R$5:$R$1000,MATCH($C1284,Asset_Register!$A$5:$A$1000,0)),"Not in register"))</f>
        <v/>
      </c>
      <c r="G1284" s="22" t="str">
        <f aca="false">IF($C1284="","",IFERROR(INDEX(Asset_Register!$Q$5:$Q$1000,MATCH($C1284,Asset_Register!$A$5:$A$1000,0)),"Not in register"))</f>
        <v/>
      </c>
      <c r="H1284" s="19"/>
      <c r="I1284" s="19"/>
      <c r="J1284" s="6"/>
      <c r="K1284" s="19"/>
      <c r="L1284" s="19"/>
      <c r="M1284" s="19"/>
      <c r="N1284" s="19"/>
      <c r="O1284" s="19"/>
      <c r="P1284" s="19"/>
      <c r="Q1284" s="22" t="str">
        <f aca="false">IF($C1284="","",IF($P1284&lt;&gt;"",$P1284,IF(AND(ISNUMBER($K1284),ISNUMBER($M1284),ISNUMBER($N1284)),IF($O1284="Lower is worse",IF($K1284&lt;=$N1284,"Danger",IF($K1284&lt;=$M1284,"Alert","OK")),IF($K1284&gt;=$N1284,"Danger",IF($K1284&gt;=$M1284,"Alert","OK"))),"Not set")))</f>
        <v/>
      </c>
      <c r="R1284" s="22" t="str">
        <f aca="false">IF(OR($Q1284="",$Q1284="Not set"),"",MATCH($Q1284,Lists!$F$2:$F$4,0)-1)</f>
        <v/>
      </c>
      <c r="S1284" s="6"/>
      <c r="T1284" s="6"/>
      <c r="U1284" s="22" t="str">
        <f aca="false">IF(OR($Q1284="",$Q1284="OK",$Q1284="Not set",NOT(ISNUMBER($G1284))),"",ROUND($G1284*IF($Q1284="Danger",Lists!$M$15,Lists!$M$16),0))</f>
        <v/>
      </c>
      <c r="V1284" s="22" t="str">
        <f aca="false">IF($U1284="","",IF(OR($Q1284="Danger",$U1284&gt;=Lists!$M$10),"P1",IF($U1284&gt;=Lists!$M$11,"P2","P3")))</f>
        <v/>
      </c>
      <c r="W1284" s="24" t="str">
        <f aca="false">IF(OR($V1284="",$B1284=""),"",$B1284+INDEX(Lists!$N$10:$N$12,MATCH($V1284,Lists!$L$10:$L$12,0)))</f>
        <v/>
      </c>
      <c r="X1284" s="19"/>
      <c r="Y1284" s="19"/>
      <c r="Z1284" s="19"/>
      <c r="AA1284" s="21"/>
      <c r="AB1284" s="19"/>
      <c r="AC1284" s="22" t="str">
        <f aca="true">IF(OR($U1284="",$B1284=""),"",IF($AA1284&lt;&gt;"",$AA1284-$B1284,TODAY()-$B1284))</f>
        <v/>
      </c>
      <c r="AD1284" s="22" t="str">
        <f aca="true">IF($W1284="","",IF($Y1284="Closed",IF($AA1284="","Closed",IF($AA1284&lt;=$W1284,"Closed on time","Closed late")),IF(TODAY()&gt;$W1284,"Overdue","Within time")))</f>
        <v/>
      </c>
      <c r="AE1284" s="6"/>
      <c r="AF1284" s="19"/>
      <c r="AG1284" s="19"/>
      <c r="AH1284" s="19"/>
      <c r="AI1284" s="19"/>
      <c r="AJ1284" s="19"/>
    </row>
    <row r="1285" customFormat="false" ht="15" hidden="false" customHeight="false" outlineLevel="0" collapsed="false">
      <c r="A1285" s="22" t="str">
        <f aca="false">IF($C1285="","","R"&amp;TEXT(ROW()-4,"00000"))</f>
        <v/>
      </c>
      <c r="B1285" s="21"/>
      <c r="C1285" s="19"/>
      <c r="D1285" s="22" t="str">
        <f aca="false">IF($C1285="","",IFERROR(INDEX(Asset_Register!$C$5:$C$1000,MATCH($C1285,Asset_Register!$A$5:$A$1000,0)),"Not in register"))</f>
        <v/>
      </c>
      <c r="E1285" s="22" t="str">
        <f aca="false">IF($C1285="","",IFERROR(INDEX(Asset_Register!$D$5:$D$1000,MATCH($C1285,Asset_Register!$A$5:$A$1000,0)),"Not in register"))</f>
        <v/>
      </c>
      <c r="F1285" s="22" t="str">
        <f aca="false">IF($C1285="","",IFERROR(INDEX(Asset_Register!$R$5:$R$1000,MATCH($C1285,Asset_Register!$A$5:$A$1000,0)),"Not in register"))</f>
        <v/>
      </c>
      <c r="G1285" s="22" t="str">
        <f aca="false">IF($C1285="","",IFERROR(INDEX(Asset_Register!$Q$5:$Q$1000,MATCH($C1285,Asset_Register!$A$5:$A$1000,0)),"Not in register"))</f>
        <v/>
      </c>
      <c r="H1285" s="19"/>
      <c r="I1285" s="19"/>
      <c r="J1285" s="6"/>
      <c r="K1285" s="19"/>
      <c r="L1285" s="19"/>
      <c r="M1285" s="19"/>
      <c r="N1285" s="19"/>
      <c r="O1285" s="19"/>
      <c r="P1285" s="19"/>
      <c r="Q1285" s="22" t="str">
        <f aca="false">IF($C1285="","",IF($P1285&lt;&gt;"",$P1285,IF(AND(ISNUMBER($K1285),ISNUMBER($M1285),ISNUMBER($N1285)),IF($O1285="Lower is worse",IF($K1285&lt;=$N1285,"Danger",IF($K1285&lt;=$M1285,"Alert","OK")),IF($K1285&gt;=$N1285,"Danger",IF($K1285&gt;=$M1285,"Alert","OK"))),"Not set")))</f>
        <v/>
      </c>
      <c r="R1285" s="22" t="str">
        <f aca="false">IF(OR($Q1285="",$Q1285="Not set"),"",MATCH($Q1285,Lists!$F$2:$F$4,0)-1)</f>
        <v/>
      </c>
      <c r="S1285" s="6"/>
      <c r="T1285" s="6"/>
      <c r="U1285" s="22" t="str">
        <f aca="false">IF(OR($Q1285="",$Q1285="OK",$Q1285="Not set",NOT(ISNUMBER($G1285))),"",ROUND($G1285*IF($Q1285="Danger",Lists!$M$15,Lists!$M$16),0))</f>
        <v/>
      </c>
      <c r="V1285" s="22" t="str">
        <f aca="false">IF($U1285="","",IF(OR($Q1285="Danger",$U1285&gt;=Lists!$M$10),"P1",IF($U1285&gt;=Lists!$M$11,"P2","P3")))</f>
        <v/>
      </c>
      <c r="W1285" s="24" t="str">
        <f aca="false">IF(OR($V1285="",$B1285=""),"",$B1285+INDEX(Lists!$N$10:$N$12,MATCH($V1285,Lists!$L$10:$L$12,0)))</f>
        <v/>
      </c>
      <c r="X1285" s="19"/>
      <c r="Y1285" s="19"/>
      <c r="Z1285" s="19"/>
      <c r="AA1285" s="21"/>
      <c r="AB1285" s="19"/>
      <c r="AC1285" s="22" t="str">
        <f aca="true">IF(OR($U1285="",$B1285=""),"",IF($AA1285&lt;&gt;"",$AA1285-$B1285,TODAY()-$B1285))</f>
        <v/>
      </c>
      <c r="AD1285" s="22" t="str">
        <f aca="true">IF($W1285="","",IF($Y1285="Closed",IF($AA1285="","Closed",IF($AA1285&lt;=$W1285,"Closed on time","Closed late")),IF(TODAY()&gt;$W1285,"Overdue","Within time")))</f>
        <v/>
      </c>
      <c r="AE1285" s="6"/>
      <c r="AF1285" s="19"/>
      <c r="AG1285" s="19"/>
      <c r="AH1285" s="19"/>
      <c r="AI1285" s="19"/>
      <c r="AJ1285" s="19"/>
    </row>
    <row r="1286" customFormat="false" ht="15" hidden="false" customHeight="false" outlineLevel="0" collapsed="false">
      <c r="A1286" s="22" t="str">
        <f aca="false">IF($C1286="","","R"&amp;TEXT(ROW()-4,"00000"))</f>
        <v/>
      </c>
      <c r="B1286" s="21"/>
      <c r="C1286" s="19"/>
      <c r="D1286" s="22" t="str">
        <f aca="false">IF($C1286="","",IFERROR(INDEX(Asset_Register!$C$5:$C$1000,MATCH($C1286,Asset_Register!$A$5:$A$1000,0)),"Not in register"))</f>
        <v/>
      </c>
      <c r="E1286" s="22" t="str">
        <f aca="false">IF($C1286="","",IFERROR(INDEX(Asset_Register!$D$5:$D$1000,MATCH($C1286,Asset_Register!$A$5:$A$1000,0)),"Not in register"))</f>
        <v/>
      </c>
      <c r="F1286" s="22" t="str">
        <f aca="false">IF($C1286="","",IFERROR(INDEX(Asset_Register!$R$5:$R$1000,MATCH($C1286,Asset_Register!$A$5:$A$1000,0)),"Not in register"))</f>
        <v/>
      </c>
      <c r="G1286" s="22" t="str">
        <f aca="false">IF($C1286="","",IFERROR(INDEX(Asset_Register!$Q$5:$Q$1000,MATCH($C1286,Asset_Register!$A$5:$A$1000,0)),"Not in register"))</f>
        <v/>
      </c>
      <c r="H1286" s="19"/>
      <c r="I1286" s="19"/>
      <c r="J1286" s="6"/>
      <c r="K1286" s="19"/>
      <c r="L1286" s="19"/>
      <c r="M1286" s="19"/>
      <c r="N1286" s="19"/>
      <c r="O1286" s="19"/>
      <c r="P1286" s="19"/>
      <c r="Q1286" s="22" t="str">
        <f aca="false">IF($C1286="","",IF($P1286&lt;&gt;"",$P1286,IF(AND(ISNUMBER($K1286),ISNUMBER($M1286),ISNUMBER($N1286)),IF($O1286="Lower is worse",IF($K1286&lt;=$N1286,"Danger",IF($K1286&lt;=$M1286,"Alert","OK")),IF($K1286&gt;=$N1286,"Danger",IF($K1286&gt;=$M1286,"Alert","OK"))),"Not set")))</f>
        <v/>
      </c>
      <c r="R1286" s="22" t="str">
        <f aca="false">IF(OR($Q1286="",$Q1286="Not set"),"",MATCH($Q1286,Lists!$F$2:$F$4,0)-1)</f>
        <v/>
      </c>
      <c r="S1286" s="6"/>
      <c r="T1286" s="6"/>
      <c r="U1286" s="22" t="str">
        <f aca="false">IF(OR($Q1286="",$Q1286="OK",$Q1286="Not set",NOT(ISNUMBER($G1286))),"",ROUND($G1286*IF($Q1286="Danger",Lists!$M$15,Lists!$M$16),0))</f>
        <v/>
      </c>
      <c r="V1286" s="22" t="str">
        <f aca="false">IF($U1286="","",IF(OR($Q1286="Danger",$U1286&gt;=Lists!$M$10),"P1",IF($U1286&gt;=Lists!$M$11,"P2","P3")))</f>
        <v/>
      </c>
      <c r="W1286" s="24" t="str">
        <f aca="false">IF(OR($V1286="",$B1286=""),"",$B1286+INDEX(Lists!$N$10:$N$12,MATCH($V1286,Lists!$L$10:$L$12,0)))</f>
        <v/>
      </c>
      <c r="X1286" s="19"/>
      <c r="Y1286" s="19"/>
      <c r="Z1286" s="19"/>
      <c r="AA1286" s="21"/>
      <c r="AB1286" s="19"/>
      <c r="AC1286" s="22" t="str">
        <f aca="true">IF(OR($U1286="",$B1286=""),"",IF($AA1286&lt;&gt;"",$AA1286-$B1286,TODAY()-$B1286))</f>
        <v/>
      </c>
      <c r="AD1286" s="22" t="str">
        <f aca="true">IF($W1286="","",IF($Y1286="Closed",IF($AA1286="","Closed",IF($AA1286&lt;=$W1286,"Closed on time","Closed late")),IF(TODAY()&gt;$W1286,"Overdue","Within time")))</f>
        <v/>
      </c>
      <c r="AE1286" s="6"/>
      <c r="AF1286" s="19"/>
      <c r="AG1286" s="19"/>
      <c r="AH1286" s="19"/>
      <c r="AI1286" s="19"/>
      <c r="AJ1286" s="19"/>
    </row>
    <row r="1287" customFormat="false" ht="15" hidden="false" customHeight="false" outlineLevel="0" collapsed="false">
      <c r="A1287" s="22" t="str">
        <f aca="false">IF($C1287="","","R"&amp;TEXT(ROW()-4,"00000"))</f>
        <v/>
      </c>
      <c r="B1287" s="21"/>
      <c r="C1287" s="19"/>
      <c r="D1287" s="22" t="str">
        <f aca="false">IF($C1287="","",IFERROR(INDEX(Asset_Register!$C$5:$C$1000,MATCH($C1287,Asset_Register!$A$5:$A$1000,0)),"Not in register"))</f>
        <v/>
      </c>
      <c r="E1287" s="22" t="str">
        <f aca="false">IF($C1287="","",IFERROR(INDEX(Asset_Register!$D$5:$D$1000,MATCH($C1287,Asset_Register!$A$5:$A$1000,0)),"Not in register"))</f>
        <v/>
      </c>
      <c r="F1287" s="22" t="str">
        <f aca="false">IF($C1287="","",IFERROR(INDEX(Asset_Register!$R$5:$R$1000,MATCH($C1287,Asset_Register!$A$5:$A$1000,0)),"Not in register"))</f>
        <v/>
      </c>
      <c r="G1287" s="22" t="str">
        <f aca="false">IF($C1287="","",IFERROR(INDEX(Asset_Register!$Q$5:$Q$1000,MATCH($C1287,Asset_Register!$A$5:$A$1000,0)),"Not in register"))</f>
        <v/>
      </c>
      <c r="H1287" s="19"/>
      <c r="I1287" s="19"/>
      <c r="J1287" s="6"/>
      <c r="K1287" s="19"/>
      <c r="L1287" s="19"/>
      <c r="M1287" s="19"/>
      <c r="N1287" s="19"/>
      <c r="O1287" s="19"/>
      <c r="P1287" s="19"/>
      <c r="Q1287" s="22" t="str">
        <f aca="false">IF($C1287="","",IF($P1287&lt;&gt;"",$P1287,IF(AND(ISNUMBER($K1287),ISNUMBER($M1287),ISNUMBER($N1287)),IF($O1287="Lower is worse",IF($K1287&lt;=$N1287,"Danger",IF($K1287&lt;=$M1287,"Alert","OK")),IF($K1287&gt;=$N1287,"Danger",IF($K1287&gt;=$M1287,"Alert","OK"))),"Not set")))</f>
        <v/>
      </c>
      <c r="R1287" s="22" t="str">
        <f aca="false">IF(OR($Q1287="",$Q1287="Not set"),"",MATCH($Q1287,Lists!$F$2:$F$4,0)-1)</f>
        <v/>
      </c>
      <c r="S1287" s="6"/>
      <c r="T1287" s="6"/>
      <c r="U1287" s="22" t="str">
        <f aca="false">IF(OR($Q1287="",$Q1287="OK",$Q1287="Not set",NOT(ISNUMBER($G1287))),"",ROUND($G1287*IF($Q1287="Danger",Lists!$M$15,Lists!$M$16),0))</f>
        <v/>
      </c>
      <c r="V1287" s="22" t="str">
        <f aca="false">IF($U1287="","",IF(OR($Q1287="Danger",$U1287&gt;=Lists!$M$10),"P1",IF($U1287&gt;=Lists!$M$11,"P2","P3")))</f>
        <v/>
      </c>
      <c r="W1287" s="24" t="str">
        <f aca="false">IF(OR($V1287="",$B1287=""),"",$B1287+INDEX(Lists!$N$10:$N$12,MATCH($V1287,Lists!$L$10:$L$12,0)))</f>
        <v/>
      </c>
      <c r="X1287" s="19"/>
      <c r="Y1287" s="19"/>
      <c r="Z1287" s="19"/>
      <c r="AA1287" s="21"/>
      <c r="AB1287" s="19"/>
      <c r="AC1287" s="22" t="str">
        <f aca="true">IF(OR($U1287="",$B1287=""),"",IF($AA1287&lt;&gt;"",$AA1287-$B1287,TODAY()-$B1287))</f>
        <v/>
      </c>
      <c r="AD1287" s="22" t="str">
        <f aca="true">IF($W1287="","",IF($Y1287="Closed",IF($AA1287="","Closed",IF($AA1287&lt;=$W1287,"Closed on time","Closed late")),IF(TODAY()&gt;$W1287,"Overdue","Within time")))</f>
        <v/>
      </c>
      <c r="AE1287" s="6"/>
      <c r="AF1287" s="19"/>
      <c r="AG1287" s="19"/>
      <c r="AH1287" s="19"/>
      <c r="AI1287" s="19"/>
      <c r="AJ1287" s="19"/>
    </row>
    <row r="1288" customFormat="false" ht="15" hidden="false" customHeight="false" outlineLevel="0" collapsed="false">
      <c r="A1288" s="22" t="str">
        <f aca="false">IF($C1288="","","R"&amp;TEXT(ROW()-4,"00000"))</f>
        <v/>
      </c>
      <c r="B1288" s="21"/>
      <c r="C1288" s="19"/>
      <c r="D1288" s="22" t="str">
        <f aca="false">IF($C1288="","",IFERROR(INDEX(Asset_Register!$C$5:$C$1000,MATCH($C1288,Asset_Register!$A$5:$A$1000,0)),"Not in register"))</f>
        <v/>
      </c>
      <c r="E1288" s="22" t="str">
        <f aca="false">IF($C1288="","",IFERROR(INDEX(Asset_Register!$D$5:$D$1000,MATCH($C1288,Asset_Register!$A$5:$A$1000,0)),"Not in register"))</f>
        <v/>
      </c>
      <c r="F1288" s="22" t="str">
        <f aca="false">IF($C1288="","",IFERROR(INDEX(Asset_Register!$R$5:$R$1000,MATCH($C1288,Asset_Register!$A$5:$A$1000,0)),"Not in register"))</f>
        <v/>
      </c>
      <c r="G1288" s="22" t="str">
        <f aca="false">IF($C1288="","",IFERROR(INDEX(Asset_Register!$Q$5:$Q$1000,MATCH($C1288,Asset_Register!$A$5:$A$1000,0)),"Not in register"))</f>
        <v/>
      </c>
      <c r="H1288" s="19"/>
      <c r="I1288" s="19"/>
      <c r="J1288" s="6"/>
      <c r="K1288" s="19"/>
      <c r="L1288" s="19"/>
      <c r="M1288" s="19"/>
      <c r="N1288" s="19"/>
      <c r="O1288" s="19"/>
      <c r="P1288" s="19"/>
      <c r="Q1288" s="22" t="str">
        <f aca="false">IF($C1288="","",IF($P1288&lt;&gt;"",$P1288,IF(AND(ISNUMBER($K1288),ISNUMBER($M1288),ISNUMBER($N1288)),IF($O1288="Lower is worse",IF($K1288&lt;=$N1288,"Danger",IF($K1288&lt;=$M1288,"Alert","OK")),IF($K1288&gt;=$N1288,"Danger",IF($K1288&gt;=$M1288,"Alert","OK"))),"Not set")))</f>
        <v/>
      </c>
      <c r="R1288" s="22" t="str">
        <f aca="false">IF(OR($Q1288="",$Q1288="Not set"),"",MATCH($Q1288,Lists!$F$2:$F$4,0)-1)</f>
        <v/>
      </c>
      <c r="S1288" s="6"/>
      <c r="T1288" s="6"/>
      <c r="U1288" s="22" t="str">
        <f aca="false">IF(OR($Q1288="",$Q1288="OK",$Q1288="Not set",NOT(ISNUMBER($G1288))),"",ROUND($G1288*IF($Q1288="Danger",Lists!$M$15,Lists!$M$16),0))</f>
        <v/>
      </c>
      <c r="V1288" s="22" t="str">
        <f aca="false">IF($U1288="","",IF(OR($Q1288="Danger",$U1288&gt;=Lists!$M$10),"P1",IF($U1288&gt;=Lists!$M$11,"P2","P3")))</f>
        <v/>
      </c>
      <c r="W1288" s="24" t="str">
        <f aca="false">IF(OR($V1288="",$B1288=""),"",$B1288+INDEX(Lists!$N$10:$N$12,MATCH($V1288,Lists!$L$10:$L$12,0)))</f>
        <v/>
      </c>
      <c r="X1288" s="19"/>
      <c r="Y1288" s="19"/>
      <c r="Z1288" s="19"/>
      <c r="AA1288" s="21"/>
      <c r="AB1288" s="19"/>
      <c r="AC1288" s="22" t="str">
        <f aca="true">IF(OR($U1288="",$B1288=""),"",IF($AA1288&lt;&gt;"",$AA1288-$B1288,TODAY()-$B1288))</f>
        <v/>
      </c>
      <c r="AD1288" s="22" t="str">
        <f aca="true">IF($W1288="","",IF($Y1288="Closed",IF($AA1288="","Closed",IF($AA1288&lt;=$W1288,"Closed on time","Closed late")),IF(TODAY()&gt;$W1288,"Overdue","Within time")))</f>
        <v/>
      </c>
      <c r="AE1288" s="6"/>
      <c r="AF1288" s="19"/>
      <c r="AG1288" s="19"/>
      <c r="AH1288" s="19"/>
      <c r="AI1288" s="19"/>
      <c r="AJ1288" s="19"/>
    </row>
    <row r="1289" customFormat="false" ht="15" hidden="false" customHeight="false" outlineLevel="0" collapsed="false">
      <c r="A1289" s="22" t="str">
        <f aca="false">IF($C1289="","","R"&amp;TEXT(ROW()-4,"00000"))</f>
        <v/>
      </c>
      <c r="B1289" s="21"/>
      <c r="C1289" s="19"/>
      <c r="D1289" s="22" t="str">
        <f aca="false">IF($C1289="","",IFERROR(INDEX(Asset_Register!$C$5:$C$1000,MATCH($C1289,Asset_Register!$A$5:$A$1000,0)),"Not in register"))</f>
        <v/>
      </c>
      <c r="E1289" s="22" t="str">
        <f aca="false">IF($C1289="","",IFERROR(INDEX(Asset_Register!$D$5:$D$1000,MATCH($C1289,Asset_Register!$A$5:$A$1000,0)),"Not in register"))</f>
        <v/>
      </c>
      <c r="F1289" s="22" t="str">
        <f aca="false">IF($C1289="","",IFERROR(INDEX(Asset_Register!$R$5:$R$1000,MATCH($C1289,Asset_Register!$A$5:$A$1000,0)),"Not in register"))</f>
        <v/>
      </c>
      <c r="G1289" s="22" t="str">
        <f aca="false">IF($C1289="","",IFERROR(INDEX(Asset_Register!$Q$5:$Q$1000,MATCH($C1289,Asset_Register!$A$5:$A$1000,0)),"Not in register"))</f>
        <v/>
      </c>
      <c r="H1289" s="19"/>
      <c r="I1289" s="19"/>
      <c r="J1289" s="6"/>
      <c r="K1289" s="19"/>
      <c r="L1289" s="19"/>
      <c r="M1289" s="19"/>
      <c r="N1289" s="19"/>
      <c r="O1289" s="19"/>
      <c r="P1289" s="19"/>
      <c r="Q1289" s="22" t="str">
        <f aca="false">IF($C1289="","",IF($P1289&lt;&gt;"",$P1289,IF(AND(ISNUMBER($K1289),ISNUMBER($M1289),ISNUMBER($N1289)),IF($O1289="Lower is worse",IF($K1289&lt;=$N1289,"Danger",IF($K1289&lt;=$M1289,"Alert","OK")),IF($K1289&gt;=$N1289,"Danger",IF($K1289&gt;=$M1289,"Alert","OK"))),"Not set")))</f>
        <v/>
      </c>
      <c r="R1289" s="22" t="str">
        <f aca="false">IF(OR($Q1289="",$Q1289="Not set"),"",MATCH($Q1289,Lists!$F$2:$F$4,0)-1)</f>
        <v/>
      </c>
      <c r="S1289" s="6"/>
      <c r="T1289" s="6"/>
      <c r="U1289" s="22" t="str">
        <f aca="false">IF(OR($Q1289="",$Q1289="OK",$Q1289="Not set",NOT(ISNUMBER($G1289))),"",ROUND($G1289*IF($Q1289="Danger",Lists!$M$15,Lists!$M$16),0))</f>
        <v/>
      </c>
      <c r="V1289" s="22" t="str">
        <f aca="false">IF($U1289="","",IF(OR($Q1289="Danger",$U1289&gt;=Lists!$M$10),"P1",IF($U1289&gt;=Lists!$M$11,"P2","P3")))</f>
        <v/>
      </c>
      <c r="W1289" s="24" t="str">
        <f aca="false">IF(OR($V1289="",$B1289=""),"",$B1289+INDEX(Lists!$N$10:$N$12,MATCH($V1289,Lists!$L$10:$L$12,0)))</f>
        <v/>
      </c>
      <c r="X1289" s="19"/>
      <c r="Y1289" s="19"/>
      <c r="Z1289" s="19"/>
      <c r="AA1289" s="21"/>
      <c r="AB1289" s="19"/>
      <c r="AC1289" s="22" t="str">
        <f aca="true">IF(OR($U1289="",$B1289=""),"",IF($AA1289&lt;&gt;"",$AA1289-$B1289,TODAY()-$B1289))</f>
        <v/>
      </c>
      <c r="AD1289" s="22" t="str">
        <f aca="true">IF($W1289="","",IF($Y1289="Closed",IF($AA1289="","Closed",IF($AA1289&lt;=$W1289,"Closed on time","Closed late")),IF(TODAY()&gt;$W1289,"Overdue","Within time")))</f>
        <v/>
      </c>
      <c r="AE1289" s="6"/>
      <c r="AF1289" s="19"/>
      <c r="AG1289" s="19"/>
      <c r="AH1289" s="19"/>
      <c r="AI1289" s="19"/>
      <c r="AJ1289" s="19"/>
    </row>
    <row r="1290" customFormat="false" ht="15" hidden="false" customHeight="false" outlineLevel="0" collapsed="false">
      <c r="A1290" s="22" t="str">
        <f aca="false">IF($C1290="","","R"&amp;TEXT(ROW()-4,"00000"))</f>
        <v/>
      </c>
      <c r="B1290" s="21"/>
      <c r="C1290" s="19"/>
      <c r="D1290" s="22" t="str">
        <f aca="false">IF($C1290="","",IFERROR(INDEX(Asset_Register!$C$5:$C$1000,MATCH($C1290,Asset_Register!$A$5:$A$1000,0)),"Not in register"))</f>
        <v/>
      </c>
      <c r="E1290" s="22" t="str">
        <f aca="false">IF($C1290="","",IFERROR(INDEX(Asset_Register!$D$5:$D$1000,MATCH($C1290,Asset_Register!$A$5:$A$1000,0)),"Not in register"))</f>
        <v/>
      </c>
      <c r="F1290" s="22" t="str">
        <f aca="false">IF($C1290="","",IFERROR(INDEX(Asset_Register!$R$5:$R$1000,MATCH($C1290,Asset_Register!$A$5:$A$1000,0)),"Not in register"))</f>
        <v/>
      </c>
      <c r="G1290" s="22" t="str">
        <f aca="false">IF($C1290="","",IFERROR(INDEX(Asset_Register!$Q$5:$Q$1000,MATCH($C1290,Asset_Register!$A$5:$A$1000,0)),"Not in register"))</f>
        <v/>
      </c>
      <c r="H1290" s="19"/>
      <c r="I1290" s="19"/>
      <c r="J1290" s="6"/>
      <c r="K1290" s="19"/>
      <c r="L1290" s="19"/>
      <c r="M1290" s="19"/>
      <c r="N1290" s="19"/>
      <c r="O1290" s="19"/>
      <c r="P1290" s="19"/>
      <c r="Q1290" s="22" t="str">
        <f aca="false">IF($C1290="","",IF($P1290&lt;&gt;"",$P1290,IF(AND(ISNUMBER($K1290),ISNUMBER($M1290),ISNUMBER($N1290)),IF($O1290="Lower is worse",IF($K1290&lt;=$N1290,"Danger",IF($K1290&lt;=$M1290,"Alert","OK")),IF($K1290&gt;=$N1290,"Danger",IF($K1290&gt;=$M1290,"Alert","OK"))),"Not set")))</f>
        <v/>
      </c>
      <c r="R1290" s="22" t="str">
        <f aca="false">IF(OR($Q1290="",$Q1290="Not set"),"",MATCH($Q1290,Lists!$F$2:$F$4,0)-1)</f>
        <v/>
      </c>
      <c r="S1290" s="6"/>
      <c r="T1290" s="6"/>
      <c r="U1290" s="22" t="str">
        <f aca="false">IF(OR($Q1290="",$Q1290="OK",$Q1290="Not set",NOT(ISNUMBER($G1290))),"",ROUND($G1290*IF($Q1290="Danger",Lists!$M$15,Lists!$M$16),0))</f>
        <v/>
      </c>
      <c r="V1290" s="22" t="str">
        <f aca="false">IF($U1290="","",IF(OR($Q1290="Danger",$U1290&gt;=Lists!$M$10),"P1",IF($U1290&gt;=Lists!$M$11,"P2","P3")))</f>
        <v/>
      </c>
      <c r="W1290" s="24" t="str">
        <f aca="false">IF(OR($V1290="",$B1290=""),"",$B1290+INDEX(Lists!$N$10:$N$12,MATCH($V1290,Lists!$L$10:$L$12,0)))</f>
        <v/>
      </c>
      <c r="X1290" s="19"/>
      <c r="Y1290" s="19"/>
      <c r="Z1290" s="19"/>
      <c r="AA1290" s="21"/>
      <c r="AB1290" s="19"/>
      <c r="AC1290" s="22" t="str">
        <f aca="true">IF(OR($U1290="",$B1290=""),"",IF($AA1290&lt;&gt;"",$AA1290-$B1290,TODAY()-$B1290))</f>
        <v/>
      </c>
      <c r="AD1290" s="22" t="str">
        <f aca="true">IF($W1290="","",IF($Y1290="Closed",IF($AA1290="","Closed",IF($AA1290&lt;=$W1290,"Closed on time","Closed late")),IF(TODAY()&gt;$W1290,"Overdue","Within time")))</f>
        <v/>
      </c>
      <c r="AE1290" s="6"/>
      <c r="AF1290" s="19"/>
      <c r="AG1290" s="19"/>
      <c r="AH1290" s="19"/>
      <c r="AI1290" s="19"/>
      <c r="AJ1290" s="19"/>
    </row>
    <row r="1291" customFormat="false" ht="15" hidden="false" customHeight="false" outlineLevel="0" collapsed="false">
      <c r="A1291" s="22" t="str">
        <f aca="false">IF($C1291="","","R"&amp;TEXT(ROW()-4,"00000"))</f>
        <v/>
      </c>
      <c r="B1291" s="21"/>
      <c r="C1291" s="19"/>
      <c r="D1291" s="22" t="str">
        <f aca="false">IF($C1291="","",IFERROR(INDEX(Asset_Register!$C$5:$C$1000,MATCH($C1291,Asset_Register!$A$5:$A$1000,0)),"Not in register"))</f>
        <v/>
      </c>
      <c r="E1291" s="22" t="str">
        <f aca="false">IF($C1291="","",IFERROR(INDEX(Asset_Register!$D$5:$D$1000,MATCH($C1291,Asset_Register!$A$5:$A$1000,0)),"Not in register"))</f>
        <v/>
      </c>
      <c r="F1291" s="22" t="str">
        <f aca="false">IF($C1291="","",IFERROR(INDEX(Asset_Register!$R$5:$R$1000,MATCH($C1291,Asset_Register!$A$5:$A$1000,0)),"Not in register"))</f>
        <v/>
      </c>
      <c r="G1291" s="22" t="str">
        <f aca="false">IF($C1291="","",IFERROR(INDEX(Asset_Register!$Q$5:$Q$1000,MATCH($C1291,Asset_Register!$A$5:$A$1000,0)),"Not in register"))</f>
        <v/>
      </c>
      <c r="H1291" s="19"/>
      <c r="I1291" s="19"/>
      <c r="J1291" s="6"/>
      <c r="K1291" s="19"/>
      <c r="L1291" s="19"/>
      <c r="M1291" s="19"/>
      <c r="N1291" s="19"/>
      <c r="O1291" s="19"/>
      <c r="P1291" s="19"/>
      <c r="Q1291" s="22" t="str">
        <f aca="false">IF($C1291="","",IF($P1291&lt;&gt;"",$P1291,IF(AND(ISNUMBER($K1291),ISNUMBER($M1291),ISNUMBER($N1291)),IF($O1291="Lower is worse",IF($K1291&lt;=$N1291,"Danger",IF($K1291&lt;=$M1291,"Alert","OK")),IF($K1291&gt;=$N1291,"Danger",IF($K1291&gt;=$M1291,"Alert","OK"))),"Not set")))</f>
        <v/>
      </c>
      <c r="R1291" s="22" t="str">
        <f aca="false">IF(OR($Q1291="",$Q1291="Not set"),"",MATCH($Q1291,Lists!$F$2:$F$4,0)-1)</f>
        <v/>
      </c>
      <c r="S1291" s="6"/>
      <c r="T1291" s="6"/>
      <c r="U1291" s="22" t="str">
        <f aca="false">IF(OR($Q1291="",$Q1291="OK",$Q1291="Not set",NOT(ISNUMBER($G1291))),"",ROUND($G1291*IF($Q1291="Danger",Lists!$M$15,Lists!$M$16),0))</f>
        <v/>
      </c>
      <c r="V1291" s="22" t="str">
        <f aca="false">IF($U1291="","",IF(OR($Q1291="Danger",$U1291&gt;=Lists!$M$10),"P1",IF($U1291&gt;=Lists!$M$11,"P2","P3")))</f>
        <v/>
      </c>
      <c r="W1291" s="24" t="str">
        <f aca="false">IF(OR($V1291="",$B1291=""),"",$B1291+INDEX(Lists!$N$10:$N$12,MATCH($V1291,Lists!$L$10:$L$12,0)))</f>
        <v/>
      </c>
      <c r="X1291" s="19"/>
      <c r="Y1291" s="19"/>
      <c r="Z1291" s="19"/>
      <c r="AA1291" s="21"/>
      <c r="AB1291" s="19"/>
      <c r="AC1291" s="22" t="str">
        <f aca="true">IF(OR($U1291="",$B1291=""),"",IF($AA1291&lt;&gt;"",$AA1291-$B1291,TODAY()-$B1291))</f>
        <v/>
      </c>
      <c r="AD1291" s="22" t="str">
        <f aca="true">IF($W1291="","",IF($Y1291="Closed",IF($AA1291="","Closed",IF($AA1291&lt;=$W1291,"Closed on time","Closed late")),IF(TODAY()&gt;$W1291,"Overdue","Within time")))</f>
        <v/>
      </c>
      <c r="AE1291" s="6"/>
      <c r="AF1291" s="19"/>
      <c r="AG1291" s="19"/>
      <c r="AH1291" s="19"/>
      <c r="AI1291" s="19"/>
      <c r="AJ1291" s="19"/>
    </row>
    <row r="1292" customFormat="false" ht="15" hidden="false" customHeight="false" outlineLevel="0" collapsed="false">
      <c r="A1292" s="22" t="str">
        <f aca="false">IF($C1292="","","R"&amp;TEXT(ROW()-4,"00000"))</f>
        <v/>
      </c>
      <c r="B1292" s="21"/>
      <c r="C1292" s="19"/>
      <c r="D1292" s="22" t="str">
        <f aca="false">IF($C1292="","",IFERROR(INDEX(Asset_Register!$C$5:$C$1000,MATCH($C1292,Asset_Register!$A$5:$A$1000,0)),"Not in register"))</f>
        <v/>
      </c>
      <c r="E1292" s="22" t="str">
        <f aca="false">IF($C1292="","",IFERROR(INDEX(Asset_Register!$D$5:$D$1000,MATCH($C1292,Asset_Register!$A$5:$A$1000,0)),"Not in register"))</f>
        <v/>
      </c>
      <c r="F1292" s="22" t="str">
        <f aca="false">IF($C1292="","",IFERROR(INDEX(Asset_Register!$R$5:$R$1000,MATCH($C1292,Asset_Register!$A$5:$A$1000,0)),"Not in register"))</f>
        <v/>
      </c>
      <c r="G1292" s="22" t="str">
        <f aca="false">IF($C1292="","",IFERROR(INDEX(Asset_Register!$Q$5:$Q$1000,MATCH($C1292,Asset_Register!$A$5:$A$1000,0)),"Not in register"))</f>
        <v/>
      </c>
      <c r="H1292" s="19"/>
      <c r="I1292" s="19"/>
      <c r="J1292" s="6"/>
      <c r="K1292" s="19"/>
      <c r="L1292" s="19"/>
      <c r="M1292" s="19"/>
      <c r="N1292" s="19"/>
      <c r="O1292" s="19"/>
      <c r="P1292" s="19"/>
      <c r="Q1292" s="22" t="str">
        <f aca="false">IF($C1292="","",IF($P1292&lt;&gt;"",$P1292,IF(AND(ISNUMBER($K1292),ISNUMBER($M1292),ISNUMBER($N1292)),IF($O1292="Lower is worse",IF($K1292&lt;=$N1292,"Danger",IF($K1292&lt;=$M1292,"Alert","OK")),IF($K1292&gt;=$N1292,"Danger",IF($K1292&gt;=$M1292,"Alert","OK"))),"Not set")))</f>
        <v/>
      </c>
      <c r="R1292" s="22" t="str">
        <f aca="false">IF(OR($Q1292="",$Q1292="Not set"),"",MATCH($Q1292,Lists!$F$2:$F$4,0)-1)</f>
        <v/>
      </c>
      <c r="S1292" s="6"/>
      <c r="T1292" s="6"/>
      <c r="U1292" s="22" t="str">
        <f aca="false">IF(OR($Q1292="",$Q1292="OK",$Q1292="Not set",NOT(ISNUMBER($G1292))),"",ROUND($G1292*IF($Q1292="Danger",Lists!$M$15,Lists!$M$16),0))</f>
        <v/>
      </c>
      <c r="V1292" s="22" t="str">
        <f aca="false">IF($U1292="","",IF(OR($Q1292="Danger",$U1292&gt;=Lists!$M$10),"P1",IF($U1292&gt;=Lists!$M$11,"P2","P3")))</f>
        <v/>
      </c>
      <c r="W1292" s="24" t="str">
        <f aca="false">IF(OR($V1292="",$B1292=""),"",$B1292+INDEX(Lists!$N$10:$N$12,MATCH($V1292,Lists!$L$10:$L$12,0)))</f>
        <v/>
      </c>
      <c r="X1292" s="19"/>
      <c r="Y1292" s="19"/>
      <c r="Z1292" s="19"/>
      <c r="AA1292" s="21"/>
      <c r="AB1292" s="19"/>
      <c r="AC1292" s="22" t="str">
        <f aca="true">IF(OR($U1292="",$B1292=""),"",IF($AA1292&lt;&gt;"",$AA1292-$B1292,TODAY()-$B1292))</f>
        <v/>
      </c>
      <c r="AD1292" s="22" t="str">
        <f aca="true">IF($W1292="","",IF($Y1292="Closed",IF($AA1292="","Closed",IF($AA1292&lt;=$W1292,"Closed on time","Closed late")),IF(TODAY()&gt;$W1292,"Overdue","Within time")))</f>
        <v/>
      </c>
      <c r="AE1292" s="6"/>
      <c r="AF1292" s="19"/>
      <c r="AG1292" s="19"/>
      <c r="AH1292" s="19"/>
      <c r="AI1292" s="19"/>
      <c r="AJ1292" s="19"/>
    </row>
    <row r="1293" customFormat="false" ht="15" hidden="false" customHeight="false" outlineLevel="0" collapsed="false">
      <c r="A1293" s="22" t="str">
        <f aca="false">IF($C1293="","","R"&amp;TEXT(ROW()-4,"00000"))</f>
        <v/>
      </c>
      <c r="B1293" s="21"/>
      <c r="C1293" s="19"/>
      <c r="D1293" s="22" t="str">
        <f aca="false">IF($C1293="","",IFERROR(INDEX(Asset_Register!$C$5:$C$1000,MATCH($C1293,Asset_Register!$A$5:$A$1000,0)),"Not in register"))</f>
        <v/>
      </c>
      <c r="E1293" s="22" t="str">
        <f aca="false">IF($C1293="","",IFERROR(INDEX(Asset_Register!$D$5:$D$1000,MATCH($C1293,Asset_Register!$A$5:$A$1000,0)),"Not in register"))</f>
        <v/>
      </c>
      <c r="F1293" s="22" t="str">
        <f aca="false">IF($C1293="","",IFERROR(INDEX(Asset_Register!$R$5:$R$1000,MATCH($C1293,Asset_Register!$A$5:$A$1000,0)),"Not in register"))</f>
        <v/>
      </c>
      <c r="G1293" s="22" t="str">
        <f aca="false">IF($C1293="","",IFERROR(INDEX(Asset_Register!$Q$5:$Q$1000,MATCH($C1293,Asset_Register!$A$5:$A$1000,0)),"Not in register"))</f>
        <v/>
      </c>
      <c r="H1293" s="19"/>
      <c r="I1293" s="19"/>
      <c r="J1293" s="6"/>
      <c r="K1293" s="19"/>
      <c r="L1293" s="19"/>
      <c r="M1293" s="19"/>
      <c r="N1293" s="19"/>
      <c r="O1293" s="19"/>
      <c r="P1293" s="19"/>
      <c r="Q1293" s="22" t="str">
        <f aca="false">IF($C1293="","",IF($P1293&lt;&gt;"",$P1293,IF(AND(ISNUMBER($K1293),ISNUMBER($M1293),ISNUMBER($N1293)),IF($O1293="Lower is worse",IF($K1293&lt;=$N1293,"Danger",IF($K1293&lt;=$M1293,"Alert","OK")),IF($K1293&gt;=$N1293,"Danger",IF($K1293&gt;=$M1293,"Alert","OK"))),"Not set")))</f>
        <v/>
      </c>
      <c r="R1293" s="22" t="str">
        <f aca="false">IF(OR($Q1293="",$Q1293="Not set"),"",MATCH($Q1293,Lists!$F$2:$F$4,0)-1)</f>
        <v/>
      </c>
      <c r="S1293" s="6"/>
      <c r="T1293" s="6"/>
      <c r="U1293" s="22" t="str">
        <f aca="false">IF(OR($Q1293="",$Q1293="OK",$Q1293="Not set",NOT(ISNUMBER($G1293))),"",ROUND($G1293*IF($Q1293="Danger",Lists!$M$15,Lists!$M$16),0))</f>
        <v/>
      </c>
      <c r="V1293" s="22" t="str">
        <f aca="false">IF($U1293="","",IF(OR($Q1293="Danger",$U1293&gt;=Lists!$M$10),"P1",IF($U1293&gt;=Lists!$M$11,"P2","P3")))</f>
        <v/>
      </c>
      <c r="W1293" s="24" t="str">
        <f aca="false">IF(OR($V1293="",$B1293=""),"",$B1293+INDEX(Lists!$N$10:$N$12,MATCH($V1293,Lists!$L$10:$L$12,0)))</f>
        <v/>
      </c>
      <c r="X1293" s="19"/>
      <c r="Y1293" s="19"/>
      <c r="Z1293" s="19"/>
      <c r="AA1293" s="21"/>
      <c r="AB1293" s="19"/>
      <c r="AC1293" s="22" t="str">
        <f aca="true">IF(OR($U1293="",$B1293=""),"",IF($AA1293&lt;&gt;"",$AA1293-$B1293,TODAY()-$B1293))</f>
        <v/>
      </c>
      <c r="AD1293" s="22" t="str">
        <f aca="true">IF($W1293="","",IF($Y1293="Closed",IF($AA1293="","Closed",IF($AA1293&lt;=$W1293,"Closed on time","Closed late")),IF(TODAY()&gt;$W1293,"Overdue","Within time")))</f>
        <v/>
      </c>
      <c r="AE1293" s="6"/>
      <c r="AF1293" s="19"/>
      <c r="AG1293" s="19"/>
      <c r="AH1293" s="19"/>
      <c r="AI1293" s="19"/>
      <c r="AJ1293" s="19"/>
    </row>
    <row r="1294" customFormat="false" ht="15" hidden="false" customHeight="false" outlineLevel="0" collapsed="false">
      <c r="A1294" s="22" t="str">
        <f aca="false">IF($C1294="","","R"&amp;TEXT(ROW()-4,"00000"))</f>
        <v/>
      </c>
      <c r="B1294" s="21"/>
      <c r="C1294" s="19"/>
      <c r="D1294" s="22" t="str">
        <f aca="false">IF($C1294="","",IFERROR(INDEX(Asset_Register!$C$5:$C$1000,MATCH($C1294,Asset_Register!$A$5:$A$1000,0)),"Not in register"))</f>
        <v/>
      </c>
      <c r="E1294" s="22" t="str">
        <f aca="false">IF($C1294="","",IFERROR(INDEX(Asset_Register!$D$5:$D$1000,MATCH($C1294,Asset_Register!$A$5:$A$1000,0)),"Not in register"))</f>
        <v/>
      </c>
      <c r="F1294" s="22" t="str">
        <f aca="false">IF($C1294="","",IFERROR(INDEX(Asset_Register!$R$5:$R$1000,MATCH($C1294,Asset_Register!$A$5:$A$1000,0)),"Not in register"))</f>
        <v/>
      </c>
      <c r="G1294" s="22" t="str">
        <f aca="false">IF($C1294="","",IFERROR(INDEX(Asset_Register!$Q$5:$Q$1000,MATCH($C1294,Asset_Register!$A$5:$A$1000,0)),"Not in register"))</f>
        <v/>
      </c>
      <c r="H1294" s="19"/>
      <c r="I1294" s="19"/>
      <c r="J1294" s="6"/>
      <c r="K1294" s="19"/>
      <c r="L1294" s="19"/>
      <c r="M1294" s="19"/>
      <c r="N1294" s="19"/>
      <c r="O1294" s="19"/>
      <c r="P1294" s="19"/>
      <c r="Q1294" s="22" t="str">
        <f aca="false">IF($C1294="","",IF($P1294&lt;&gt;"",$P1294,IF(AND(ISNUMBER($K1294),ISNUMBER($M1294),ISNUMBER($N1294)),IF($O1294="Lower is worse",IF($K1294&lt;=$N1294,"Danger",IF($K1294&lt;=$M1294,"Alert","OK")),IF($K1294&gt;=$N1294,"Danger",IF($K1294&gt;=$M1294,"Alert","OK"))),"Not set")))</f>
        <v/>
      </c>
      <c r="R1294" s="22" t="str">
        <f aca="false">IF(OR($Q1294="",$Q1294="Not set"),"",MATCH($Q1294,Lists!$F$2:$F$4,0)-1)</f>
        <v/>
      </c>
      <c r="S1294" s="6"/>
      <c r="T1294" s="6"/>
      <c r="U1294" s="22" t="str">
        <f aca="false">IF(OR($Q1294="",$Q1294="OK",$Q1294="Not set",NOT(ISNUMBER($G1294))),"",ROUND($G1294*IF($Q1294="Danger",Lists!$M$15,Lists!$M$16),0))</f>
        <v/>
      </c>
      <c r="V1294" s="22" t="str">
        <f aca="false">IF($U1294="","",IF(OR($Q1294="Danger",$U1294&gt;=Lists!$M$10),"P1",IF($U1294&gt;=Lists!$M$11,"P2","P3")))</f>
        <v/>
      </c>
      <c r="W1294" s="24" t="str">
        <f aca="false">IF(OR($V1294="",$B1294=""),"",$B1294+INDEX(Lists!$N$10:$N$12,MATCH($V1294,Lists!$L$10:$L$12,0)))</f>
        <v/>
      </c>
      <c r="X1294" s="19"/>
      <c r="Y1294" s="19"/>
      <c r="Z1294" s="19"/>
      <c r="AA1294" s="21"/>
      <c r="AB1294" s="19"/>
      <c r="AC1294" s="22" t="str">
        <f aca="true">IF(OR($U1294="",$B1294=""),"",IF($AA1294&lt;&gt;"",$AA1294-$B1294,TODAY()-$B1294))</f>
        <v/>
      </c>
      <c r="AD1294" s="22" t="str">
        <f aca="true">IF($W1294="","",IF($Y1294="Closed",IF($AA1294="","Closed",IF($AA1294&lt;=$W1294,"Closed on time","Closed late")),IF(TODAY()&gt;$W1294,"Overdue","Within time")))</f>
        <v/>
      </c>
      <c r="AE1294" s="6"/>
      <c r="AF1294" s="19"/>
      <c r="AG1294" s="19"/>
      <c r="AH1294" s="19"/>
      <c r="AI1294" s="19"/>
      <c r="AJ1294" s="19"/>
    </row>
    <row r="1295" customFormat="false" ht="15" hidden="false" customHeight="false" outlineLevel="0" collapsed="false">
      <c r="A1295" s="22" t="str">
        <f aca="false">IF($C1295="","","R"&amp;TEXT(ROW()-4,"00000"))</f>
        <v/>
      </c>
      <c r="B1295" s="21"/>
      <c r="C1295" s="19"/>
      <c r="D1295" s="22" t="str">
        <f aca="false">IF($C1295="","",IFERROR(INDEX(Asset_Register!$C$5:$C$1000,MATCH($C1295,Asset_Register!$A$5:$A$1000,0)),"Not in register"))</f>
        <v/>
      </c>
      <c r="E1295" s="22" t="str">
        <f aca="false">IF($C1295="","",IFERROR(INDEX(Asset_Register!$D$5:$D$1000,MATCH($C1295,Asset_Register!$A$5:$A$1000,0)),"Not in register"))</f>
        <v/>
      </c>
      <c r="F1295" s="22" t="str">
        <f aca="false">IF($C1295="","",IFERROR(INDEX(Asset_Register!$R$5:$R$1000,MATCH($C1295,Asset_Register!$A$5:$A$1000,0)),"Not in register"))</f>
        <v/>
      </c>
      <c r="G1295" s="22" t="str">
        <f aca="false">IF($C1295="","",IFERROR(INDEX(Asset_Register!$Q$5:$Q$1000,MATCH($C1295,Asset_Register!$A$5:$A$1000,0)),"Not in register"))</f>
        <v/>
      </c>
      <c r="H1295" s="19"/>
      <c r="I1295" s="19"/>
      <c r="J1295" s="6"/>
      <c r="K1295" s="19"/>
      <c r="L1295" s="19"/>
      <c r="M1295" s="19"/>
      <c r="N1295" s="19"/>
      <c r="O1295" s="19"/>
      <c r="P1295" s="19"/>
      <c r="Q1295" s="22" t="str">
        <f aca="false">IF($C1295="","",IF($P1295&lt;&gt;"",$P1295,IF(AND(ISNUMBER($K1295),ISNUMBER($M1295),ISNUMBER($N1295)),IF($O1295="Lower is worse",IF($K1295&lt;=$N1295,"Danger",IF($K1295&lt;=$M1295,"Alert","OK")),IF($K1295&gt;=$N1295,"Danger",IF($K1295&gt;=$M1295,"Alert","OK"))),"Not set")))</f>
        <v/>
      </c>
      <c r="R1295" s="22" t="str">
        <f aca="false">IF(OR($Q1295="",$Q1295="Not set"),"",MATCH($Q1295,Lists!$F$2:$F$4,0)-1)</f>
        <v/>
      </c>
      <c r="S1295" s="6"/>
      <c r="T1295" s="6"/>
      <c r="U1295" s="22" t="str">
        <f aca="false">IF(OR($Q1295="",$Q1295="OK",$Q1295="Not set",NOT(ISNUMBER($G1295))),"",ROUND($G1295*IF($Q1295="Danger",Lists!$M$15,Lists!$M$16),0))</f>
        <v/>
      </c>
      <c r="V1295" s="22" t="str">
        <f aca="false">IF($U1295="","",IF(OR($Q1295="Danger",$U1295&gt;=Lists!$M$10),"P1",IF($U1295&gt;=Lists!$M$11,"P2","P3")))</f>
        <v/>
      </c>
      <c r="W1295" s="24" t="str">
        <f aca="false">IF(OR($V1295="",$B1295=""),"",$B1295+INDEX(Lists!$N$10:$N$12,MATCH($V1295,Lists!$L$10:$L$12,0)))</f>
        <v/>
      </c>
      <c r="X1295" s="19"/>
      <c r="Y1295" s="19"/>
      <c r="Z1295" s="19"/>
      <c r="AA1295" s="21"/>
      <c r="AB1295" s="19"/>
      <c r="AC1295" s="22" t="str">
        <f aca="true">IF(OR($U1295="",$B1295=""),"",IF($AA1295&lt;&gt;"",$AA1295-$B1295,TODAY()-$B1295))</f>
        <v/>
      </c>
      <c r="AD1295" s="22" t="str">
        <f aca="true">IF($W1295="","",IF($Y1295="Closed",IF($AA1295="","Closed",IF($AA1295&lt;=$W1295,"Closed on time","Closed late")),IF(TODAY()&gt;$W1295,"Overdue","Within time")))</f>
        <v/>
      </c>
      <c r="AE1295" s="6"/>
      <c r="AF1295" s="19"/>
      <c r="AG1295" s="19"/>
      <c r="AH1295" s="19"/>
      <c r="AI1295" s="19"/>
      <c r="AJ1295" s="19"/>
    </row>
    <row r="1296" customFormat="false" ht="15" hidden="false" customHeight="false" outlineLevel="0" collapsed="false">
      <c r="A1296" s="22" t="str">
        <f aca="false">IF($C1296="","","R"&amp;TEXT(ROW()-4,"00000"))</f>
        <v/>
      </c>
      <c r="B1296" s="21"/>
      <c r="C1296" s="19"/>
      <c r="D1296" s="22" t="str">
        <f aca="false">IF($C1296="","",IFERROR(INDEX(Asset_Register!$C$5:$C$1000,MATCH($C1296,Asset_Register!$A$5:$A$1000,0)),"Not in register"))</f>
        <v/>
      </c>
      <c r="E1296" s="22" t="str">
        <f aca="false">IF($C1296="","",IFERROR(INDEX(Asset_Register!$D$5:$D$1000,MATCH($C1296,Asset_Register!$A$5:$A$1000,0)),"Not in register"))</f>
        <v/>
      </c>
      <c r="F1296" s="22" t="str">
        <f aca="false">IF($C1296="","",IFERROR(INDEX(Asset_Register!$R$5:$R$1000,MATCH($C1296,Asset_Register!$A$5:$A$1000,0)),"Not in register"))</f>
        <v/>
      </c>
      <c r="G1296" s="22" t="str">
        <f aca="false">IF($C1296="","",IFERROR(INDEX(Asset_Register!$Q$5:$Q$1000,MATCH($C1296,Asset_Register!$A$5:$A$1000,0)),"Not in register"))</f>
        <v/>
      </c>
      <c r="H1296" s="19"/>
      <c r="I1296" s="19"/>
      <c r="J1296" s="6"/>
      <c r="K1296" s="19"/>
      <c r="L1296" s="19"/>
      <c r="M1296" s="19"/>
      <c r="N1296" s="19"/>
      <c r="O1296" s="19"/>
      <c r="P1296" s="19"/>
      <c r="Q1296" s="22" t="str">
        <f aca="false">IF($C1296="","",IF($P1296&lt;&gt;"",$P1296,IF(AND(ISNUMBER($K1296),ISNUMBER($M1296),ISNUMBER($N1296)),IF($O1296="Lower is worse",IF($K1296&lt;=$N1296,"Danger",IF($K1296&lt;=$M1296,"Alert","OK")),IF($K1296&gt;=$N1296,"Danger",IF($K1296&gt;=$M1296,"Alert","OK"))),"Not set")))</f>
        <v/>
      </c>
      <c r="R1296" s="22" t="str">
        <f aca="false">IF(OR($Q1296="",$Q1296="Not set"),"",MATCH($Q1296,Lists!$F$2:$F$4,0)-1)</f>
        <v/>
      </c>
      <c r="S1296" s="6"/>
      <c r="T1296" s="6"/>
      <c r="U1296" s="22" t="str">
        <f aca="false">IF(OR($Q1296="",$Q1296="OK",$Q1296="Not set",NOT(ISNUMBER($G1296))),"",ROUND($G1296*IF($Q1296="Danger",Lists!$M$15,Lists!$M$16),0))</f>
        <v/>
      </c>
      <c r="V1296" s="22" t="str">
        <f aca="false">IF($U1296="","",IF(OR($Q1296="Danger",$U1296&gt;=Lists!$M$10),"P1",IF($U1296&gt;=Lists!$M$11,"P2","P3")))</f>
        <v/>
      </c>
      <c r="W1296" s="24" t="str">
        <f aca="false">IF(OR($V1296="",$B1296=""),"",$B1296+INDEX(Lists!$N$10:$N$12,MATCH($V1296,Lists!$L$10:$L$12,0)))</f>
        <v/>
      </c>
      <c r="X1296" s="19"/>
      <c r="Y1296" s="19"/>
      <c r="Z1296" s="19"/>
      <c r="AA1296" s="21"/>
      <c r="AB1296" s="19"/>
      <c r="AC1296" s="22" t="str">
        <f aca="true">IF(OR($U1296="",$B1296=""),"",IF($AA1296&lt;&gt;"",$AA1296-$B1296,TODAY()-$B1296))</f>
        <v/>
      </c>
      <c r="AD1296" s="22" t="str">
        <f aca="true">IF($W1296="","",IF($Y1296="Closed",IF($AA1296="","Closed",IF($AA1296&lt;=$W1296,"Closed on time","Closed late")),IF(TODAY()&gt;$W1296,"Overdue","Within time")))</f>
        <v/>
      </c>
      <c r="AE1296" s="6"/>
      <c r="AF1296" s="19"/>
      <c r="AG1296" s="19"/>
      <c r="AH1296" s="19"/>
      <c r="AI1296" s="19"/>
      <c r="AJ1296" s="19"/>
    </row>
    <row r="1297" customFormat="false" ht="15" hidden="false" customHeight="false" outlineLevel="0" collapsed="false">
      <c r="A1297" s="22" t="str">
        <f aca="false">IF($C1297="","","R"&amp;TEXT(ROW()-4,"00000"))</f>
        <v/>
      </c>
      <c r="B1297" s="21"/>
      <c r="C1297" s="19"/>
      <c r="D1297" s="22" t="str">
        <f aca="false">IF($C1297="","",IFERROR(INDEX(Asset_Register!$C$5:$C$1000,MATCH($C1297,Asset_Register!$A$5:$A$1000,0)),"Not in register"))</f>
        <v/>
      </c>
      <c r="E1297" s="22" t="str">
        <f aca="false">IF($C1297="","",IFERROR(INDEX(Asset_Register!$D$5:$D$1000,MATCH($C1297,Asset_Register!$A$5:$A$1000,0)),"Not in register"))</f>
        <v/>
      </c>
      <c r="F1297" s="22" t="str">
        <f aca="false">IF($C1297="","",IFERROR(INDEX(Asset_Register!$R$5:$R$1000,MATCH($C1297,Asset_Register!$A$5:$A$1000,0)),"Not in register"))</f>
        <v/>
      </c>
      <c r="G1297" s="22" t="str">
        <f aca="false">IF($C1297="","",IFERROR(INDEX(Asset_Register!$Q$5:$Q$1000,MATCH($C1297,Asset_Register!$A$5:$A$1000,0)),"Not in register"))</f>
        <v/>
      </c>
      <c r="H1297" s="19"/>
      <c r="I1297" s="19"/>
      <c r="J1297" s="6"/>
      <c r="K1297" s="19"/>
      <c r="L1297" s="19"/>
      <c r="M1297" s="19"/>
      <c r="N1297" s="19"/>
      <c r="O1297" s="19"/>
      <c r="P1297" s="19"/>
      <c r="Q1297" s="22" t="str">
        <f aca="false">IF($C1297="","",IF($P1297&lt;&gt;"",$P1297,IF(AND(ISNUMBER($K1297),ISNUMBER($M1297),ISNUMBER($N1297)),IF($O1297="Lower is worse",IF($K1297&lt;=$N1297,"Danger",IF($K1297&lt;=$M1297,"Alert","OK")),IF($K1297&gt;=$N1297,"Danger",IF($K1297&gt;=$M1297,"Alert","OK"))),"Not set")))</f>
        <v/>
      </c>
      <c r="R1297" s="22" t="str">
        <f aca="false">IF(OR($Q1297="",$Q1297="Not set"),"",MATCH($Q1297,Lists!$F$2:$F$4,0)-1)</f>
        <v/>
      </c>
      <c r="S1297" s="6"/>
      <c r="T1297" s="6"/>
      <c r="U1297" s="22" t="str">
        <f aca="false">IF(OR($Q1297="",$Q1297="OK",$Q1297="Not set",NOT(ISNUMBER($G1297))),"",ROUND($G1297*IF($Q1297="Danger",Lists!$M$15,Lists!$M$16),0))</f>
        <v/>
      </c>
      <c r="V1297" s="22" t="str">
        <f aca="false">IF($U1297="","",IF(OR($Q1297="Danger",$U1297&gt;=Lists!$M$10),"P1",IF($U1297&gt;=Lists!$M$11,"P2","P3")))</f>
        <v/>
      </c>
      <c r="W1297" s="24" t="str">
        <f aca="false">IF(OR($V1297="",$B1297=""),"",$B1297+INDEX(Lists!$N$10:$N$12,MATCH($V1297,Lists!$L$10:$L$12,0)))</f>
        <v/>
      </c>
      <c r="X1297" s="19"/>
      <c r="Y1297" s="19"/>
      <c r="Z1297" s="19"/>
      <c r="AA1297" s="21"/>
      <c r="AB1297" s="19"/>
      <c r="AC1297" s="22" t="str">
        <f aca="true">IF(OR($U1297="",$B1297=""),"",IF($AA1297&lt;&gt;"",$AA1297-$B1297,TODAY()-$B1297))</f>
        <v/>
      </c>
      <c r="AD1297" s="22" t="str">
        <f aca="true">IF($W1297="","",IF($Y1297="Closed",IF($AA1297="","Closed",IF($AA1297&lt;=$W1297,"Closed on time","Closed late")),IF(TODAY()&gt;$W1297,"Overdue","Within time")))</f>
        <v/>
      </c>
      <c r="AE1297" s="6"/>
      <c r="AF1297" s="19"/>
      <c r="AG1297" s="19"/>
      <c r="AH1297" s="19"/>
      <c r="AI1297" s="19"/>
      <c r="AJ1297" s="19"/>
    </row>
    <row r="1298" customFormat="false" ht="15" hidden="false" customHeight="false" outlineLevel="0" collapsed="false">
      <c r="A1298" s="22" t="str">
        <f aca="false">IF($C1298="","","R"&amp;TEXT(ROW()-4,"00000"))</f>
        <v/>
      </c>
      <c r="B1298" s="21"/>
      <c r="C1298" s="19"/>
      <c r="D1298" s="22" t="str">
        <f aca="false">IF($C1298="","",IFERROR(INDEX(Asset_Register!$C$5:$C$1000,MATCH($C1298,Asset_Register!$A$5:$A$1000,0)),"Not in register"))</f>
        <v/>
      </c>
      <c r="E1298" s="22" t="str">
        <f aca="false">IF($C1298="","",IFERROR(INDEX(Asset_Register!$D$5:$D$1000,MATCH($C1298,Asset_Register!$A$5:$A$1000,0)),"Not in register"))</f>
        <v/>
      </c>
      <c r="F1298" s="22" t="str">
        <f aca="false">IF($C1298="","",IFERROR(INDEX(Asset_Register!$R$5:$R$1000,MATCH($C1298,Asset_Register!$A$5:$A$1000,0)),"Not in register"))</f>
        <v/>
      </c>
      <c r="G1298" s="22" t="str">
        <f aca="false">IF($C1298="","",IFERROR(INDEX(Asset_Register!$Q$5:$Q$1000,MATCH($C1298,Asset_Register!$A$5:$A$1000,0)),"Not in register"))</f>
        <v/>
      </c>
      <c r="H1298" s="19"/>
      <c r="I1298" s="19"/>
      <c r="J1298" s="6"/>
      <c r="K1298" s="19"/>
      <c r="L1298" s="19"/>
      <c r="M1298" s="19"/>
      <c r="N1298" s="19"/>
      <c r="O1298" s="19"/>
      <c r="P1298" s="19"/>
      <c r="Q1298" s="22" t="str">
        <f aca="false">IF($C1298="","",IF($P1298&lt;&gt;"",$P1298,IF(AND(ISNUMBER($K1298),ISNUMBER($M1298),ISNUMBER($N1298)),IF($O1298="Lower is worse",IF($K1298&lt;=$N1298,"Danger",IF($K1298&lt;=$M1298,"Alert","OK")),IF($K1298&gt;=$N1298,"Danger",IF($K1298&gt;=$M1298,"Alert","OK"))),"Not set")))</f>
        <v/>
      </c>
      <c r="R1298" s="22" t="str">
        <f aca="false">IF(OR($Q1298="",$Q1298="Not set"),"",MATCH($Q1298,Lists!$F$2:$F$4,0)-1)</f>
        <v/>
      </c>
      <c r="S1298" s="6"/>
      <c r="T1298" s="6"/>
      <c r="U1298" s="22" t="str">
        <f aca="false">IF(OR($Q1298="",$Q1298="OK",$Q1298="Not set",NOT(ISNUMBER($G1298))),"",ROUND($G1298*IF($Q1298="Danger",Lists!$M$15,Lists!$M$16),0))</f>
        <v/>
      </c>
      <c r="V1298" s="22" t="str">
        <f aca="false">IF($U1298="","",IF(OR($Q1298="Danger",$U1298&gt;=Lists!$M$10),"P1",IF($U1298&gt;=Lists!$M$11,"P2","P3")))</f>
        <v/>
      </c>
      <c r="W1298" s="24" t="str">
        <f aca="false">IF(OR($V1298="",$B1298=""),"",$B1298+INDEX(Lists!$N$10:$N$12,MATCH($V1298,Lists!$L$10:$L$12,0)))</f>
        <v/>
      </c>
      <c r="X1298" s="19"/>
      <c r="Y1298" s="19"/>
      <c r="Z1298" s="19"/>
      <c r="AA1298" s="21"/>
      <c r="AB1298" s="19"/>
      <c r="AC1298" s="22" t="str">
        <f aca="true">IF(OR($U1298="",$B1298=""),"",IF($AA1298&lt;&gt;"",$AA1298-$B1298,TODAY()-$B1298))</f>
        <v/>
      </c>
      <c r="AD1298" s="22" t="str">
        <f aca="true">IF($W1298="","",IF($Y1298="Closed",IF($AA1298="","Closed",IF($AA1298&lt;=$W1298,"Closed on time","Closed late")),IF(TODAY()&gt;$W1298,"Overdue","Within time")))</f>
        <v/>
      </c>
      <c r="AE1298" s="6"/>
      <c r="AF1298" s="19"/>
      <c r="AG1298" s="19"/>
      <c r="AH1298" s="19"/>
      <c r="AI1298" s="19"/>
      <c r="AJ1298" s="19"/>
    </row>
    <row r="1299" customFormat="false" ht="15" hidden="false" customHeight="false" outlineLevel="0" collapsed="false">
      <c r="A1299" s="22" t="str">
        <f aca="false">IF($C1299="","","R"&amp;TEXT(ROW()-4,"00000"))</f>
        <v/>
      </c>
      <c r="B1299" s="21"/>
      <c r="C1299" s="19"/>
      <c r="D1299" s="22" t="str">
        <f aca="false">IF($C1299="","",IFERROR(INDEX(Asset_Register!$C$5:$C$1000,MATCH($C1299,Asset_Register!$A$5:$A$1000,0)),"Not in register"))</f>
        <v/>
      </c>
      <c r="E1299" s="22" t="str">
        <f aca="false">IF($C1299="","",IFERROR(INDEX(Asset_Register!$D$5:$D$1000,MATCH($C1299,Asset_Register!$A$5:$A$1000,0)),"Not in register"))</f>
        <v/>
      </c>
      <c r="F1299" s="22" t="str">
        <f aca="false">IF($C1299="","",IFERROR(INDEX(Asset_Register!$R$5:$R$1000,MATCH($C1299,Asset_Register!$A$5:$A$1000,0)),"Not in register"))</f>
        <v/>
      </c>
      <c r="G1299" s="22" t="str">
        <f aca="false">IF($C1299="","",IFERROR(INDEX(Asset_Register!$Q$5:$Q$1000,MATCH($C1299,Asset_Register!$A$5:$A$1000,0)),"Not in register"))</f>
        <v/>
      </c>
      <c r="H1299" s="19"/>
      <c r="I1299" s="19"/>
      <c r="J1299" s="6"/>
      <c r="K1299" s="19"/>
      <c r="L1299" s="19"/>
      <c r="M1299" s="19"/>
      <c r="N1299" s="19"/>
      <c r="O1299" s="19"/>
      <c r="P1299" s="19"/>
      <c r="Q1299" s="22" t="str">
        <f aca="false">IF($C1299="","",IF($P1299&lt;&gt;"",$P1299,IF(AND(ISNUMBER($K1299),ISNUMBER($M1299),ISNUMBER($N1299)),IF($O1299="Lower is worse",IF($K1299&lt;=$N1299,"Danger",IF($K1299&lt;=$M1299,"Alert","OK")),IF($K1299&gt;=$N1299,"Danger",IF($K1299&gt;=$M1299,"Alert","OK"))),"Not set")))</f>
        <v/>
      </c>
      <c r="R1299" s="22" t="str">
        <f aca="false">IF(OR($Q1299="",$Q1299="Not set"),"",MATCH($Q1299,Lists!$F$2:$F$4,0)-1)</f>
        <v/>
      </c>
      <c r="S1299" s="6"/>
      <c r="T1299" s="6"/>
      <c r="U1299" s="22" t="str">
        <f aca="false">IF(OR($Q1299="",$Q1299="OK",$Q1299="Not set",NOT(ISNUMBER($G1299))),"",ROUND($G1299*IF($Q1299="Danger",Lists!$M$15,Lists!$M$16),0))</f>
        <v/>
      </c>
      <c r="V1299" s="22" t="str">
        <f aca="false">IF($U1299="","",IF(OR($Q1299="Danger",$U1299&gt;=Lists!$M$10),"P1",IF($U1299&gt;=Lists!$M$11,"P2","P3")))</f>
        <v/>
      </c>
      <c r="W1299" s="24" t="str">
        <f aca="false">IF(OR($V1299="",$B1299=""),"",$B1299+INDEX(Lists!$N$10:$N$12,MATCH($V1299,Lists!$L$10:$L$12,0)))</f>
        <v/>
      </c>
      <c r="X1299" s="19"/>
      <c r="Y1299" s="19"/>
      <c r="Z1299" s="19"/>
      <c r="AA1299" s="21"/>
      <c r="AB1299" s="19"/>
      <c r="AC1299" s="22" t="str">
        <f aca="true">IF(OR($U1299="",$B1299=""),"",IF($AA1299&lt;&gt;"",$AA1299-$B1299,TODAY()-$B1299))</f>
        <v/>
      </c>
      <c r="AD1299" s="22" t="str">
        <f aca="true">IF($W1299="","",IF($Y1299="Closed",IF($AA1299="","Closed",IF($AA1299&lt;=$W1299,"Closed on time","Closed late")),IF(TODAY()&gt;$W1299,"Overdue","Within time")))</f>
        <v/>
      </c>
      <c r="AE1299" s="6"/>
      <c r="AF1299" s="19"/>
      <c r="AG1299" s="19"/>
      <c r="AH1299" s="19"/>
      <c r="AI1299" s="19"/>
      <c r="AJ1299" s="19"/>
    </row>
    <row r="1300" customFormat="false" ht="15" hidden="false" customHeight="false" outlineLevel="0" collapsed="false">
      <c r="A1300" s="22" t="str">
        <f aca="false">IF($C1300="","","R"&amp;TEXT(ROW()-4,"00000"))</f>
        <v/>
      </c>
      <c r="B1300" s="21"/>
      <c r="C1300" s="19"/>
      <c r="D1300" s="22" t="str">
        <f aca="false">IF($C1300="","",IFERROR(INDEX(Asset_Register!$C$5:$C$1000,MATCH($C1300,Asset_Register!$A$5:$A$1000,0)),"Not in register"))</f>
        <v/>
      </c>
      <c r="E1300" s="22" t="str">
        <f aca="false">IF($C1300="","",IFERROR(INDEX(Asset_Register!$D$5:$D$1000,MATCH($C1300,Asset_Register!$A$5:$A$1000,0)),"Not in register"))</f>
        <v/>
      </c>
      <c r="F1300" s="22" t="str">
        <f aca="false">IF($C1300="","",IFERROR(INDEX(Asset_Register!$R$5:$R$1000,MATCH($C1300,Asset_Register!$A$5:$A$1000,0)),"Not in register"))</f>
        <v/>
      </c>
      <c r="G1300" s="22" t="str">
        <f aca="false">IF($C1300="","",IFERROR(INDEX(Asset_Register!$Q$5:$Q$1000,MATCH($C1300,Asset_Register!$A$5:$A$1000,0)),"Not in register"))</f>
        <v/>
      </c>
      <c r="H1300" s="19"/>
      <c r="I1300" s="19"/>
      <c r="J1300" s="6"/>
      <c r="K1300" s="19"/>
      <c r="L1300" s="19"/>
      <c r="M1300" s="19"/>
      <c r="N1300" s="19"/>
      <c r="O1300" s="19"/>
      <c r="P1300" s="19"/>
      <c r="Q1300" s="22" t="str">
        <f aca="false">IF($C1300="","",IF($P1300&lt;&gt;"",$P1300,IF(AND(ISNUMBER($K1300),ISNUMBER($M1300),ISNUMBER($N1300)),IF($O1300="Lower is worse",IF($K1300&lt;=$N1300,"Danger",IF($K1300&lt;=$M1300,"Alert","OK")),IF($K1300&gt;=$N1300,"Danger",IF($K1300&gt;=$M1300,"Alert","OK"))),"Not set")))</f>
        <v/>
      </c>
      <c r="R1300" s="22" t="str">
        <f aca="false">IF(OR($Q1300="",$Q1300="Not set"),"",MATCH($Q1300,Lists!$F$2:$F$4,0)-1)</f>
        <v/>
      </c>
      <c r="S1300" s="6"/>
      <c r="T1300" s="6"/>
      <c r="U1300" s="22" t="str">
        <f aca="false">IF(OR($Q1300="",$Q1300="OK",$Q1300="Not set",NOT(ISNUMBER($G1300))),"",ROUND($G1300*IF($Q1300="Danger",Lists!$M$15,Lists!$M$16),0))</f>
        <v/>
      </c>
      <c r="V1300" s="22" t="str">
        <f aca="false">IF($U1300="","",IF(OR($Q1300="Danger",$U1300&gt;=Lists!$M$10),"P1",IF($U1300&gt;=Lists!$M$11,"P2","P3")))</f>
        <v/>
      </c>
      <c r="W1300" s="24" t="str">
        <f aca="false">IF(OR($V1300="",$B1300=""),"",$B1300+INDEX(Lists!$N$10:$N$12,MATCH($V1300,Lists!$L$10:$L$12,0)))</f>
        <v/>
      </c>
      <c r="X1300" s="19"/>
      <c r="Y1300" s="19"/>
      <c r="Z1300" s="19"/>
      <c r="AA1300" s="21"/>
      <c r="AB1300" s="19"/>
      <c r="AC1300" s="22" t="str">
        <f aca="true">IF(OR($U1300="",$B1300=""),"",IF($AA1300&lt;&gt;"",$AA1300-$B1300,TODAY()-$B1300))</f>
        <v/>
      </c>
      <c r="AD1300" s="22" t="str">
        <f aca="true">IF($W1300="","",IF($Y1300="Closed",IF($AA1300="","Closed",IF($AA1300&lt;=$W1300,"Closed on time","Closed late")),IF(TODAY()&gt;$W1300,"Overdue","Within time")))</f>
        <v/>
      </c>
      <c r="AE1300" s="6"/>
      <c r="AF1300" s="19"/>
      <c r="AG1300" s="19"/>
      <c r="AH1300" s="19"/>
      <c r="AI1300" s="19"/>
      <c r="AJ1300" s="19"/>
    </row>
    <row r="1301" customFormat="false" ht="15" hidden="false" customHeight="false" outlineLevel="0" collapsed="false">
      <c r="A1301" s="22" t="str">
        <f aca="false">IF($C1301="","","R"&amp;TEXT(ROW()-4,"00000"))</f>
        <v/>
      </c>
      <c r="B1301" s="21"/>
      <c r="C1301" s="19"/>
      <c r="D1301" s="22" t="str">
        <f aca="false">IF($C1301="","",IFERROR(INDEX(Asset_Register!$C$5:$C$1000,MATCH($C1301,Asset_Register!$A$5:$A$1000,0)),"Not in register"))</f>
        <v/>
      </c>
      <c r="E1301" s="22" t="str">
        <f aca="false">IF($C1301="","",IFERROR(INDEX(Asset_Register!$D$5:$D$1000,MATCH($C1301,Asset_Register!$A$5:$A$1000,0)),"Not in register"))</f>
        <v/>
      </c>
      <c r="F1301" s="22" t="str">
        <f aca="false">IF($C1301="","",IFERROR(INDEX(Asset_Register!$R$5:$R$1000,MATCH($C1301,Asset_Register!$A$5:$A$1000,0)),"Not in register"))</f>
        <v/>
      </c>
      <c r="G1301" s="22" t="str">
        <f aca="false">IF($C1301="","",IFERROR(INDEX(Asset_Register!$Q$5:$Q$1000,MATCH($C1301,Asset_Register!$A$5:$A$1000,0)),"Not in register"))</f>
        <v/>
      </c>
      <c r="H1301" s="19"/>
      <c r="I1301" s="19"/>
      <c r="J1301" s="6"/>
      <c r="K1301" s="19"/>
      <c r="L1301" s="19"/>
      <c r="M1301" s="19"/>
      <c r="N1301" s="19"/>
      <c r="O1301" s="19"/>
      <c r="P1301" s="19"/>
      <c r="Q1301" s="22" t="str">
        <f aca="false">IF($C1301="","",IF($P1301&lt;&gt;"",$P1301,IF(AND(ISNUMBER($K1301),ISNUMBER($M1301),ISNUMBER($N1301)),IF($O1301="Lower is worse",IF($K1301&lt;=$N1301,"Danger",IF($K1301&lt;=$M1301,"Alert","OK")),IF($K1301&gt;=$N1301,"Danger",IF($K1301&gt;=$M1301,"Alert","OK"))),"Not set")))</f>
        <v/>
      </c>
      <c r="R1301" s="22" t="str">
        <f aca="false">IF(OR($Q1301="",$Q1301="Not set"),"",MATCH($Q1301,Lists!$F$2:$F$4,0)-1)</f>
        <v/>
      </c>
      <c r="S1301" s="6"/>
      <c r="T1301" s="6"/>
      <c r="U1301" s="22" t="str">
        <f aca="false">IF(OR($Q1301="",$Q1301="OK",$Q1301="Not set",NOT(ISNUMBER($G1301))),"",ROUND($G1301*IF($Q1301="Danger",Lists!$M$15,Lists!$M$16),0))</f>
        <v/>
      </c>
      <c r="V1301" s="22" t="str">
        <f aca="false">IF($U1301="","",IF(OR($Q1301="Danger",$U1301&gt;=Lists!$M$10),"P1",IF($U1301&gt;=Lists!$M$11,"P2","P3")))</f>
        <v/>
      </c>
      <c r="W1301" s="24" t="str">
        <f aca="false">IF(OR($V1301="",$B1301=""),"",$B1301+INDEX(Lists!$N$10:$N$12,MATCH($V1301,Lists!$L$10:$L$12,0)))</f>
        <v/>
      </c>
      <c r="X1301" s="19"/>
      <c r="Y1301" s="19"/>
      <c r="Z1301" s="19"/>
      <c r="AA1301" s="21"/>
      <c r="AB1301" s="19"/>
      <c r="AC1301" s="22" t="str">
        <f aca="true">IF(OR($U1301="",$B1301=""),"",IF($AA1301&lt;&gt;"",$AA1301-$B1301,TODAY()-$B1301))</f>
        <v/>
      </c>
      <c r="AD1301" s="22" t="str">
        <f aca="true">IF($W1301="","",IF($Y1301="Closed",IF($AA1301="","Closed",IF($AA1301&lt;=$W1301,"Closed on time","Closed late")),IF(TODAY()&gt;$W1301,"Overdue","Within time")))</f>
        <v/>
      </c>
      <c r="AE1301" s="6"/>
      <c r="AF1301" s="19"/>
      <c r="AG1301" s="19"/>
      <c r="AH1301" s="19"/>
      <c r="AI1301" s="19"/>
      <c r="AJ1301" s="19"/>
    </row>
    <row r="1302" customFormat="false" ht="15" hidden="false" customHeight="false" outlineLevel="0" collapsed="false">
      <c r="A1302" s="22" t="str">
        <f aca="false">IF($C1302="","","R"&amp;TEXT(ROW()-4,"00000"))</f>
        <v/>
      </c>
      <c r="B1302" s="21"/>
      <c r="C1302" s="19"/>
      <c r="D1302" s="22" t="str">
        <f aca="false">IF($C1302="","",IFERROR(INDEX(Asset_Register!$C$5:$C$1000,MATCH($C1302,Asset_Register!$A$5:$A$1000,0)),"Not in register"))</f>
        <v/>
      </c>
      <c r="E1302" s="22" t="str">
        <f aca="false">IF($C1302="","",IFERROR(INDEX(Asset_Register!$D$5:$D$1000,MATCH($C1302,Asset_Register!$A$5:$A$1000,0)),"Not in register"))</f>
        <v/>
      </c>
      <c r="F1302" s="22" t="str">
        <f aca="false">IF($C1302="","",IFERROR(INDEX(Asset_Register!$R$5:$R$1000,MATCH($C1302,Asset_Register!$A$5:$A$1000,0)),"Not in register"))</f>
        <v/>
      </c>
      <c r="G1302" s="22" t="str">
        <f aca="false">IF($C1302="","",IFERROR(INDEX(Asset_Register!$Q$5:$Q$1000,MATCH($C1302,Asset_Register!$A$5:$A$1000,0)),"Not in register"))</f>
        <v/>
      </c>
      <c r="H1302" s="19"/>
      <c r="I1302" s="19"/>
      <c r="J1302" s="6"/>
      <c r="K1302" s="19"/>
      <c r="L1302" s="19"/>
      <c r="M1302" s="19"/>
      <c r="N1302" s="19"/>
      <c r="O1302" s="19"/>
      <c r="P1302" s="19"/>
      <c r="Q1302" s="22" t="str">
        <f aca="false">IF($C1302="","",IF($P1302&lt;&gt;"",$P1302,IF(AND(ISNUMBER($K1302),ISNUMBER($M1302),ISNUMBER($N1302)),IF($O1302="Lower is worse",IF($K1302&lt;=$N1302,"Danger",IF($K1302&lt;=$M1302,"Alert","OK")),IF($K1302&gt;=$N1302,"Danger",IF($K1302&gt;=$M1302,"Alert","OK"))),"Not set")))</f>
        <v/>
      </c>
      <c r="R1302" s="22" t="str">
        <f aca="false">IF(OR($Q1302="",$Q1302="Not set"),"",MATCH($Q1302,Lists!$F$2:$F$4,0)-1)</f>
        <v/>
      </c>
      <c r="S1302" s="6"/>
      <c r="T1302" s="6"/>
      <c r="U1302" s="22" t="str">
        <f aca="false">IF(OR($Q1302="",$Q1302="OK",$Q1302="Not set",NOT(ISNUMBER($G1302))),"",ROUND($G1302*IF($Q1302="Danger",Lists!$M$15,Lists!$M$16),0))</f>
        <v/>
      </c>
      <c r="V1302" s="22" t="str">
        <f aca="false">IF($U1302="","",IF(OR($Q1302="Danger",$U1302&gt;=Lists!$M$10),"P1",IF($U1302&gt;=Lists!$M$11,"P2","P3")))</f>
        <v/>
      </c>
      <c r="W1302" s="24" t="str">
        <f aca="false">IF(OR($V1302="",$B1302=""),"",$B1302+INDEX(Lists!$N$10:$N$12,MATCH($V1302,Lists!$L$10:$L$12,0)))</f>
        <v/>
      </c>
      <c r="X1302" s="19"/>
      <c r="Y1302" s="19"/>
      <c r="Z1302" s="19"/>
      <c r="AA1302" s="21"/>
      <c r="AB1302" s="19"/>
      <c r="AC1302" s="22" t="str">
        <f aca="true">IF(OR($U1302="",$B1302=""),"",IF($AA1302&lt;&gt;"",$AA1302-$B1302,TODAY()-$B1302))</f>
        <v/>
      </c>
      <c r="AD1302" s="22" t="str">
        <f aca="true">IF($W1302="","",IF($Y1302="Closed",IF($AA1302="","Closed",IF($AA1302&lt;=$W1302,"Closed on time","Closed late")),IF(TODAY()&gt;$W1302,"Overdue","Within time")))</f>
        <v/>
      </c>
      <c r="AE1302" s="6"/>
      <c r="AF1302" s="19"/>
      <c r="AG1302" s="19"/>
      <c r="AH1302" s="19"/>
      <c r="AI1302" s="19"/>
      <c r="AJ1302" s="19"/>
    </row>
    <row r="1303" customFormat="false" ht="15" hidden="false" customHeight="false" outlineLevel="0" collapsed="false">
      <c r="A1303" s="22" t="str">
        <f aca="false">IF($C1303="","","R"&amp;TEXT(ROW()-4,"00000"))</f>
        <v/>
      </c>
      <c r="B1303" s="21"/>
      <c r="C1303" s="19"/>
      <c r="D1303" s="22" t="str">
        <f aca="false">IF($C1303="","",IFERROR(INDEX(Asset_Register!$C$5:$C$1000,MATCH($C1303,Asset_Register!$A$5:$A$1000,0)),"Not in register"))</f>
        <v/>
      </c>
      <c r="E1303" s="22" t="str">
        <f aca="false">IF($C1303="","",IFERROR(INDEX(Asset_Register!$D$5:$D$1000,MATCH($C1303,Asset_Register!$A$5:$A$1000,0)),"Not in register"))</f>
        <v/>
      </c>
      <c r="F1303" s="22" t="str">
        <f aca="false">IF($C1303="","",IFERROR(INDEX(Asset_Register!$R$5:$R$1000,MATCH($C1303,Asset_Register!$A$5:$A$1000,0)),"Not in register"))</f>
        <v/>
      </c>
      <c r="G1303" s="22" t="str">
        <f aca="false">IF($C1303="","",IFERROR(INDEX(Asset_Register!$Q$5:$Q$1000,MATCH($C1303,Asset_Register!$A$5:$A$1000,0)),"Not in register"))</f>
        <v/>
      </c>
      <c r="H1303" s="19"/>
      <c r="I1303" s="19"/>
      <c r="J1303" s="6"/>
      <c r="K1303" s="19"/>
      <c r="L1303" s="19"/>
      <c r="M1303" s="19"/>
      <c r="N1303" s="19"/>
      <c r="O1303" s="19"/>
      <c r="P1303" s="19"/>
      <c r="Q1303" s="22" t="str">
        <f aca="false">IF($C1303="","",IF($P1303&lt;&gt;"",$P1303,IF(AND(ISNUMBER($K1303),ISNUMBER($M1303),ISNUMBER($N1303)),IF($O1303="Lower is worse",IF($K1303&lt;=$N1303,"Danger",IF($K1303&lt;=$M1303,"Alert","OK")),IF($K1303&gt;=$N1303,"Danger",IF($K1303&gt;=$M1303,"Alert","OK"))),"Not set")))</f>
        <v/>
      </c>
      <c r="R1303" s="22" t="str">
        <f aca="false">IF(OR($Q1303="",$Q1303="Not set"),"",MATCH($Q1303,Lists!$F$2:$F$4,0)-1)</f>
        <v/>
      </c>
      <c r="S1303" s="6"/>
      <c r="T1303" s="6"/>
      <c r="U1303" s="22" t="str">
        <f aca="false">IF(OR($Q1303="",$Q1303="OK",$Q1303="Not set",NOT(ISNUMBER($G1303))),"",ROUND($G1303*IF($Q1303="Danger",Lists!$M$15,Lists!$M$16),0))</f>
        <v/>
      </c>
      <c r="V1303" s="22" t="str">
        <f aca="false">IF($U1303="","",IF(OR($Q1303="Danger",$U1303&gt;=Lists!$M$10),"P1",IF($U1303&gt;=Lists!$M$11,"P2","P3")))</f>
        <v/>
      </c>
      <c r="W1303" s="24" t="str">
        <f aca="false">IF(OR($V1303="",$B1303=""),"",$B1303+INDEX(Lists!$N$10:$N$12,MATCH($V1303,Lists!$L$10:$L$12,0)))</f>
        <v/>
      </c>
      <c r="X1303" s="19"/>
      <c r="Y1303" s="19"/>
      <c r="Z1303" s="19"/>
      <c r="AA1303" s="21"/>
      <c r="AB1303" s="19"/>
      <c r="AC1303" s="22" t="str">
        <f aca="true">IF(OR($U1303="",$B1303=""),"",IF($AA1303&lt;&gt;"",$AA1303-$B1303,TODAY()-$B1303))</f>
        <v/>
      </c>
      <c r="AD1303" s="22" t="str">
        <f aca="true">IF($W1303="","",IF($Y1303="Closed",IF($AA1303="","Closed",IF($AA1303&lt;=$W1303,"Closed on time","Closed late")),IF(TODAY()&gt;$W1303,"Overdue","Within time")))</f>
        <v/>
      </c>
      <c r="AE1303" s="6"/>
      <c r="AF1303" s="19"/>
      <c r="AG1303" s="19"/>
      <c r="AH1303" s="19"/>
      <c r="AI1303" s="19"/>
      <c r="AJ1303" s="19"/>
    </row>
    <row r="1304" customFormat="false" ht="15" hidden="false" customHeight="false" outlineLevel="0" collapsed="false">
      <c r="A1304" s="22" t="str">
        <f aca="false">IF($C1304="","","R"&amp;TEXT(ROW()-4,"00000"))</f>
        <v/>
      </c>
      <c r="B1304" s="21"/>
      <c r="C1304" s="19"/>
      <c r="D1304" s="22" t="str">
        <f aca="false">IF($C1304="","",IFERROR(INDEX(Asset_Register!$C$5:$C$1000,MATCH($C1304,Asset_Register!$A$5:$A$1000,0)),"Not in register"))</f>
        <v/>
      </c>
      <c r="E1304" s="22" t="str">
        <f aca="false">IF($C1304="","",IFERROR(INDEX(Asset_Register!$D$5:$D$1000,MATCH($C1304,Asset_Register!$A$5:$A$1000,0)),"Not in register"))</f>
        <v/>
      </c>
      <c r="F1304" s="22" t="str">
        <f aca="false">IF($C1304="","",IFERROR(INDEX(Asset_Register!$R$5:$R$1000,MATCH($C1304,Asset_Register!$A$5:$A$1000,0)),"Not in register"))</f>
        <v/>
      </c>
      <c r="G1304" s="22" t="str">
        <f aca="false">IF($C1304="","",IFERROR(INDEX(Asset_Register!$Q$5:$Q$1000,MATCH($C1304,Asset_Register!$A$5:$A$1000,0)),"Not in register"))</f>
        <v/>
      </c>
      <c r="H1304" s="19"/>
      <c r="I1304" s="19"/>
      <c r="J1304" s="6"/>
      <c r="K1304" s="19"/>
      <c r="L1304" s="19"/>
      <c r="M1304" s="19"/>
      <c r="N1304" s="19"/>
      <c r="O1304" s="19"/>
      <c r="P1304" s="19"/>
      <c r="Q1304" s="22" t="str">
        <f aca="false">IF($C1304="","",IF($P1304&lt;&gt;"",$P1304,IF(AND(ISNUMBER($K1304),ISNUMBER($M1304),ISNUMBER($N1304)),IF($O1304="Lower is worse",IF($K1304&lt;=$N1304,"Danger",IF($K1304&lt;=$M1304,"Alert","OK")),IF($K1304&gt;=$N1304,"Danger",IF($K1304&gt;=$M1304,"Alert","OK"))),"Not set")))</f>
        <v/>
      </c>
      <c r="R1304" s="22" t="str">
        <f aca="false">IF(OR($Q1304="",$Q1304="Not set"),"",MATCH($Q1304,Lists!$F$2:$F$4,0)-1)</f>
        <v/>
      </c>
      <c r="S1304" s="6"/>
      <c r="T1304" s="6"/>
      <c r="U1304" s="22" t="str">
        <f aca="false">IF(OR($Q1304="",$Q1304="OK",$Q1304="Not set",NOT(ISNUMBER($G1304))),"",ROUND($G1304*IF($Q1304="Danger",Lists!$M$15,Lists!$M$16),0))</f>
        <v/>
      </c>
      <c r="V1304" s="22" t="str">
        <f aca="false">IF($U1304="","",IF(OR($Q1304="Danger",$U1304&gt;=Lists!$M$10),"P1",IF($U1304&gt;=Lists!$M$11,"P2","P3")))</f>
        <v/>
      </c>
      <c r="W1304" s="24" t="str">
        <f aca="false">IF(OR($V1304="",$B1304=""),"",$B1304+INDEX(Lists!$N$10:$N$12,MATCH($V1304,Lists!$L$10:$L$12,0)))</f>
        <v/>
      </c>
      <c r="X1304" s="19"/>
      <c r="Y1304" s="19"/>
      <c r="Z1304" s="19"/>
      <c r="AA1304" s="21"/>
      <c r="AB1304" s="19"/>
      <c r="AC1304" s="22" t="str">
        <f aca="true">IF(OR($U1304="",$B1304=""),"",IF($AA1304&lt;&gt;"",$AA1304-$B1304,TODAY()-$B1304))</f>
        <v/>
      </c>
      <c r="AD1304" s="22" t="str">
        <f aca="true">IF($W1304="","",IF($Y1304="Closed",IF($AA1304="","Closed",IF($AA1304&lt;=$W1304,"Closed on time","Closed late")),IF(TODAY()&gt;$W1304,"Overdue","Within time")))</f>
        <v/>
      </c>
      <c r="AE1304" s="6"/>
      <c r="AF1304" s="19"/>
      <c r="AG1304" s="19"/>
      <c r="AH1304" s="19"/>
      <c r="AI1304" s="19"/>
      <c r="AJ1304" s="19"/>
    </row>
    <row r="1305" customFormat="false" ht="15" hidden="false" customHeight="false" outlineLevel="0" collapsed="false">
      <c r="A1305" s="22" t="str">
        <f aca="false">IF($C1305="","","R"&amp;TEXT(ROW()-4,"00000"))</f>
        <v/>
      </c>
      <c r="B1305" s="21"/>
      <c r="C1305" s="19"/>
      <c r="D1305" s="22" t="str">
        <f aca="false">IF($C1305="","",IFERROR(INDEX(Asset_Register!$C$5:$C$1000,MATCH($C1305,Asset_Register!$A$5:$A$1000,0)),"Not in register"))</f>
        <v/>
      </c>
      <c r="E1305" s="22" t="str">
        <f aca="false">IF($C1305="","",IFERROR(INDEX(Asset_Register!$D$5:$D$1000,MATCH($C1305,Asset_Register!$A$5:$A$1000,0)),"Not in register"))</f>
        <v/>
      </c>
      <c r="F1305" s="22" t="str">
        <f aca="false">IF($C1305="","",IFERROR(INDEX(Asset_Register!$R$5:$R$1000,MATCH($C1305,Asset_Register!$A$5:$A$1000,0)),"Not in register"))</f>
        <v/>
      </c>
      <c r="G1305" s="22" t="str">
        <f aca="false">IF($C1305="","",IFERROR(INDEX(Asset_Register!$Q$5:$Q$1000,MATCH($C1305,Asset_Register!$A$5:$A$1000,0)),"Not in register"))</f>
        <v/>
      </c>
      <c r="H1305" s="19"/>
      <c r="I1305" s="19"/>
      <c r="J1305" s="6"/>
      <c r="K1305" s="19"/>
      <c r="L1305" s="19"/>
      <c r="M1305" s="19"/>
      <c r="N1305" s="19"/>
      <c r="O1305" s="19"/>
      <c r="P1305" s="19"/>
      <c r="Q1305" s="22" t="str">
        <f aca="false">IF($C1305="","",IF($P1305&lt;&gt;"",$P1305,IF(AND(ISNUMBER($K1305),ISNUMBER($M1305),ISNUMBER($N1305)),IF($O1305="Lower is worse",IF($K1305&lt;=$N1305,"Danger",IF($K1305&lt;=$M1305,"Alert","OK")),IF($K1305&gt;=$N1305,"Danger",IF($K1305&gt;=$M1305,"Alert","OK"))),"Not set")))</f>
        <v/>
      </c>
      <c r="R1305" s="22" t="str">
        <f aca="false">IF(OR($Q1305="",$Q1305="Not set"),"",MATCH($Q1305,Lists!$F$2:$F$4,0)-1)</f>
        <v/>
      </c>
      <c r="S1305" s="6"/>
      <c r="T1305" s="6"/>
      <c r="U1305" s="22" t="str">
        <f aca="false">IF(OR($Q1305="",$Q1305="OK",$Q1305="Not set",NOT(ISNUMBER($G1305))),"",ROUND($G1305*IF($Q1305="Danger",Lists!$M$15,Lists!$M$16),0))</f>
        <v/>
      </c>
      <c r="V1305" s="22" t="str">
        <f aca="false">IF($U1305="","",IF(OR($Q1305="Danger",$U1305&gt;=Lists!$M$10),"P1",IF($U1305&gt;=Lists!$M$11,"P2","P3")))</f>
        <v/>
      </c>
      <c r="W1305" s="24" t="str">
        <f aca="false">IF(OR($V1305="",$B1305=""),"",$B1305+INDEX(Lists!$N$10:$N$12,MATCH($V1305,Lists!$L$10:$L$12,0)))</f>
        <v/>
      </c>
      <c r="X1305" s="19"/>
      <c r="Y1305" s="19"/>
      <c r="Z1305" s="19"/>
      <c r="AA1305" s="21"/>
      <c r="AB1305" s="19"/>
      <c r="AC1305" s="22" t="str">
        <f aca="true">IF(OR($U1305="",$B1305=""),"",IF($AA1305&lt;&gt;"",$AA1305-$B1305,TODAY()-$B1305))</f>
        <v/>
      </c>
      <c r="AD1305" s="22" t="str">
        <f aca="true">IF($W1305="","",IF($Y1305="Closed",IF($AA1305="","Closed",IF($AA1305&lt;=$W1305,"Closed on time","Closed late")),IF(TODAY()&gt;$W1305,"Overdue","Within time")))</f>
        <v/>
      </c>
      <c r="AE1305" s="6"/>
      <c r="AF1305" s="19"/>
      <c r="AG1305" s="19"/>
      <c r="AH1305" s="19"/>
      <c r="AI1305" s="19"/>
      <c r="AJ1305" s="19"/>
    </row>
    <row r="1306" customFormat="false" ht="15" hidden="false" customHeight="false" outlineLevel="0" collapsed="false">
      <c r="A1306" s="22" t="str">
        <f aca="false">IF($C1306="","","R"&amp;TEXT(ROW()-4,"00000"))</f>
        <v/>
      </c>
      <c r="B1306" s="21"/>
      <c r="C1306" s="19"/>
      <c r="D1306" s="22" t="str">
        <f aca="false">IF($C1306="","",IFERROR(INDEX(Asset_Register!$C$5:$C$1000,MATCH($C1306,Asset_Register!$A$5:$A$1000,0)),"Not in register"))</f>
        <v/>
      </c>
      <c r="E1306" s="22" t="str">
        <f aca="false">IF($C1306="","",IFERROR(INDEX(Asset_Register!$D$5:$D$1000,MATCH($C1306,Asset_Register!$A$5:$A$1000,0)),"Not in register"))</f>
        <v/>
      </c>
      <c r="F1306" s="22" t="str">
        <f aca="false">IF($C1306="","",IFERROR(INDEX(Asset_Register!$R$5:$R$1000,MATCH($C1306,Asset_Register!$A$5:$A$1000,0)),"Not in register"))</f>
        <v/>
      </c>
      <c r="G1306" s="22" t="str">
        <f aca="false">IF($C1306="","",IFERROR(INDEX(Asset_Register!$Q$5:$Q$1000,MATCH($C1306,Asset_Register!$A$5:$A$1000,0)),"Not in register"))</f>
        <v/>
      </c>
      <c r="H1306" s="19"/>
      <c r="I1306" s="19"/>
      <c r="J1306" s="6"/>
      <c r="K1306" s="19"/>
      <c r="L1306" s="19"/>
      <c r="M1306" s="19"/>
      <c r="N1306" s="19"/>
      <c r="O1306" s="19"/>
      <c r="P1306" s="19"/>
      <c r="Q1306" s="22" t="str">
        <f aca="false">IF($C1306="","",IF($P1306&lt;&gt;"",$P1306,IF(AND(ISNUMBER($K1306),ISNUMBER($M1306),ISNUMBER($N1306)),IF($O1306="Lower is worse",IF($K1306&lt;=$N1306,"Danger",IF($K1306&lt;=$M1306,"Alert","OK")),IF($K1306&gt;=$N1306,"Danger",IF($K1306&gt;=$M1306,"Alert","OK"))),"Not set")))</f>
        <v/>
      </c>
      <c r="R1306" s="22" t="str">
        <f aca="false">IF(OR($Q1306="",$Q1306="Not set"),"",MATCH($Q1306,Lists!$F$2:$F$4,0)-1)</f>
        <v/>
      </c>
      <c r="S1306" s="6"/>
      <c r="T1306" s="6"/>
      <c r="U1306" s="22" t="str">
        <f aca="false">IF(OR($Q1306="",$Q1306="OK",$Q1306="Not set",NOT(ISNUMBER($G1306))),"",ROUND($G1306*IF($Q1306="Danger",Lists!$M$15,Lists!$M$16),0))</f>
        <v/>
      </c>
      <c r="V1306" s="22" t="str">
        <f aca="false">IF($U1306="","",IF(OR($Q1306="Danger",$U1306&gt;=Lists!$M$10),"P1",IF($U1306&gt;=Lists!$M$11,"P2","P3")))</f>
        <v/>
      </c>
      <c r="W1306" s="24" t="str">
        <f aca="false">IF(OR($V1306="",$B1306=""),"",$B1306+INDEX(Lists!$N$10:$N$12,MATCH($V1306,Lists!$L$10:$L$12,0)))</f>
        <v/>
      </c>
      <c r="X1306" s="19"/>
      <c r="Y1306" s="19"/>
      <c r="Z1306" s="19"/>
      <c r="AA1306" s="21"/>
      <c r="AB1306" s="19"/>
      <c r="AC1306" s="22" t="str">
        <f aca="true">IF(OR($U1306="",$B1306=""),"",IF($AA1306&lt;&gt;"",$AA1306-$B1306,TODAY()-$B1306))</f>
        <v/>
      </c>
      <c r="AD1306" s="22" t="str">
        <f aca="true">IF($W1306="","",IF($Y1306="Closed",IF($AA1306="","Closed",IF($AA1306&lt;=$W1306,"Closed on time","Closed late")),IF(TODAY()&gt;$W1306,"Overdue","Within time")))</f>
        <v/>
      </c>
      <c r="AE1306" s="6"/>
      <c r="AF1306" s="19"/>
      <c r="AG1306" s="19"/>
      <c r="AH1306" s="19"/>
      <c r="AI1306" s="19"/>
      <c r="AJ1306" s="19"/>
    </row>
    <row r="1307" customFormat="false" ht="15" hidden="false" customHeight="false" outlineLevel="0" collapsed="false">
      <c r="A1307" s="22" t="str">
        <f aca="false">IF($C1307="","","R"&amp;TEXT(ROW()-4,"00000"))</f>
        <v/>
      </c>
      <c r="B1307" s="21"/>
      <c r="C1307" s="19"/>
      <c r="D1307" s="22" t="str">
        <f aca="false">IF($C1307="","",IFERROR(INDEX(Asset_Register!$C$5:$C$1000,MATCH($C1307,Asset_Register!$A$5:$A$1000,0)),"Not in register"))</f>
        <v/>
      </c>
      <c r="E1307" s="22" t="str">
        <f aca="false">IF($C1307="","",IFERROR(INDEX(Asset_Register!$D$5:$D$1000,MATCH($C1307,Asset_Register!$A$5:$A$1000,0)),"Not in register"))</f>
        <v/>
      </c>
      <c r="F1307" s="22" t="str">
        <f aca="false">IF($C1307="","",IFERROR(INDEX(Asset_Register!$R$5:$R$1000,MATCH($C1307,Asset_Register!$A$5:$A$1000,0)),"Not in register"))</f>
        <v/>
      </c>
      <c r="G1307" s="22" t="str">
        <f aca="false">IF($C1307="","",IFERROR(INDEX(Asset_Register!$Q$5:$Q$1000,MATCH($C1307,Asset_Register!$A$5:$A$1000,0)),"Not in register"))</f>
        <v/>
      </c>
      <c r="H1307" s="19"/>
      <c r="I1307" s="19"/>
      <c r="J1307" s="6"/>
      <c r="K1307" s="19"/>
      <c r="L1307" s="19"/>
      <c r="M1307" s="19"/>
      <c r="N1307" s="19"/>
      <c r="O1307" s="19"/>
      <c r="P1307" s="19"/>
      <c r="Q1307" s="22" t="str">
        <f aca="false">IF($C1307="","",IF($P1307&lt;&gt;"",$P1307,IF(AND(ISNUMBER($K1307),ISNUMBER($M1307),ISNUMBER($N1307)),IF($O1307="Lower is worse",IF($K1307&lt;=$N1307,"Danger",IF($K1307&lt;=$M1307,"Alert","OK")),IF($K1307&gt;=$N1307,"Danger",IF($K1307&gt;=$M1307,"Alert","OK"))),"Not set")))</f>
        <v/>
      </c>
      <c r="R1307" s="22" t="str">
        <f aca="false">IF(OR($Q1307="",$Q1307="Not set"),"",MATCH($Q1307,Lists!$F$2:$F$4,0)-1)</f>
        <v/>
      </c>
      <c r="S1307" s="6"/>
      <c r="T1307" s="6"/>
      <c r="U1307" s="22" t="str">
        <f aca="false">IF(OR($Q1307="",$Q1307="OK",$Q1307="Not set",NOT(ISNUMBER($G1307))),"",ROUND($G1307*IF($Q1307="Danger",Lists!$M$15,Lists!$M$16),0))</f>
        <v/>
      </c>
      <c r="V1307" s="22" t="str">
        <f aca="false">IF($U1307="","",IF(OR($Q1307="Danger",$U1307&gt;=Lists!$M$10),"P1",IF($U1307&gt;=Lists!$M$11,"P2","P3")))</f>
        <v/>
      </c>
      <c r="W1307" s="24" t="str">
        <f aca="false">IF(OR($V1307="",$B1307=""),"",$B1307+INDEX(Lists!$N$10:$N$12,MATCH($V1307,Lists!$L$10:$L$12,0)))</f>
        <v/>
      </c>
      <c r="X1307" s="19"/>
      <c r="Y1307" s="19"/>
      <c r="Z1307" s="19"/>
      <c r="AA1307" s="21"/>
      <c r="AB1307" s="19"/>
      <c r="AC1307" s="22" t="str">
        <f aca="true">IF(OR($U1307="",$B1307=""),"",IF($AA1307&lt;&gt;"",$AA1307-$B1307,TODAY()-$B1307))</f>
        <v/>
      </c>
      <c r="AD1307" s="22" t="str">
        <f aca="true">IF($W1307="","",IF($Y1307="Closed",IF($AA1307="","Closed",IF($AA1307&lt;=$W1307,"Closed on time","Closed late")),IF(TODAY()&gt;$W1307,"Overdue","Within time")))</f>
        <v/>
      </c>
      <c r="AE1307" s="6"/>
      <c r="AF1307" s="19"/>
      <c r="AG1307" s="19"/>
      <c r="AH1307" s="19"/>
      <c r="AI1307" s="19"/>
      <c r="AJ1307" s="19"/>
    </row>
    <row r="1308" customFormat="false" ht="15" hidden="false" customHeight="false" outlineLevel="0" collapsed="false">
      <c r="A1308" s="22" t="str">
        <f aca="false">IF($C1308="","","R"&amp;TEXT(ROW()-4,"00000"))</f>
        <v/>
      </c>
      <c r="B1308" s="21"/>
      <c r="C1308" s="19"/>
      <c r="D1308" s="22" t="str">
        <f aca="false">IF($C1308="","",IFERROR(INDEX(Asset_Register!$C$5:$C$1000,MATCH($C1308,Asset_Register!$A$5:$A$1000,0)),"Not in register"))</f>
        <v/>
      </c>
      <c r="E1308" s="22" t="str">
        <f aca="false">IF($C1308="","",IFERROR(INDEX(Asset_Register!$D$5:$D$1000,MATCH($C1308,Asset_Register!$A$5:$A$1000,0)),"Not in register"))</f>
        <v/>
      </c>
      <c r="F1308" s="22" t="str">
        <f aca="false">IF($C1308="","",IFERROR(INDEX(Asset_Register!$R$5:$R$1000,MATCH($C1308,Asset_Register!$A$5:$A$1000,0)),"Not in register"))</f>
        <v/>
      </c>
      <c r="G1308" s="22" t="str">
        <f aca="false">IF($C1308="","",IFERROR(INDEX(Asset_Register!$Q$5:$Q$1000,MATCH($C1308,Asset_Register!$A$5:$A$1000,0)),"Not in register"))</f>
        <v/>
      </c>
      <c r="H1308" s="19"/>
      <c r="I1308" s="19"/>
      <c r="J1308" s="6"/>
      <c r="K1308" s="19"/>
      <c r="L1308" s="19"/>
      <c r="M1308" s="19"/>
      <c r="N1308" s="19"/>
      <c r="O1308" s="19"/>
      <c r="P1308" s="19"/>
      <c r="Q1308" s="22" t="str">
        <f aca="false">IF($C1308="","",IF($P1308&lt;&gt;"",$P1308,IF(AND(ISNUMBER($K1308),ISNUMBER($M1308),ISNUMBER($N1308)),IF($O1308="Lower is worse",IF($K1308&lt;=$N1308,"Danger",IF($K1308&lt;=$M1308,"Alert","OK")),IF($K1308&gt;=$N1308,"Danger",IF($K1308&gt;=$M1308,"Alert","OK"))),"Not set")))</f>
        <v/>
      </c>
      <c r="R1308" s="22" t="str">
        <f aca="false">IF(OR($Q1308="",$Q1308="Not set"),"",MATCH($Q1308,Lists!$F$2:$F$4,0)-1)</f>
        <v/>
      </c>
      <c r="S1308" s="6"/>
      <c r="T1308" s="6"/>
      <c r="U1308" s="22" t="str">
        <f aca="false">IF(OR($Q1308="",$Q1308="OK",$Q1308="Not set",NOT(ISNUMBER($G1308))),"",ROUND($G1308*IF($Q1308="Danger",Lists!$M$15,Lists!$M$16),0))</f>
        <v/>
      </c>
      <c r="V1308" s="22" t="str">
        <f aca="false">IF($U1308="","",IF(OR($Q1308="Danger",$U1308&gt;=Lists!$M$10),"P1",IF($U1308&gt;=Lists!$M$11,"P2","P3")))</f>
        <v/>
      </c>
      <c r="W1308" s="24" t="str">
        <f aca="false">IF(OR($V1308="",$B1308=""),"",$B1308+INDEX(Lists!$N$10:$N$12,MATCH($V1308,Lists!$L$10:$L$12,0)))</f>
        <v/>
      </c>
      <c r="X1308" s="19"/>
      <c r="Y1308" s="19"/>
      <c r="Z1308" s="19"/>
      <c r="AA1308" s="21"/>
      <c r="AB1308" s="19"/>
      <c r="AC1308" s="22" t="str">
        <f aca="true">IF(OR($U1308="",$B1308=""),"",IF($AA1308&lt;&gt;"",$AA1308-$B1308,TODAY()-$B1308))</f>
        <v/>
      </c>
      <c r="AD1308" s="22" t="str">
        <f aca="true">IF($W1308="","",IF($Y1308="Closed",IF($AA1308="","Closed",IF($AA1308&lt;=$W1308,"Closed on time","Closed late")),IF(TODAY()&gt;$W1308,"Overdue","Within time")))</f>
        <v/>
      </c>
      <c r="AE1308" s="6"/>
      <c r="AF1308" s="19"/>
      <c r="AG1308" s="19"/>
      <c r="AH1308" s="19"/>
      <c r="AI1308" s="19"/>
      <c r="AJ1308" s="19"/>
    </row>
    <row r="1309" customFormat="false" ht="15" hidden="false" customHeight="false" outlineLevel="0" collapsed="false">
      <c r="A1309" s="22" t="str">
        <f aca="false">IF($C1309="","","R"&amp;TEXT(ROW()-4,"00000"))</f>
        <v/>
      </c>
      <c r="B1309" s="21"/>
      <c r="C1309" s="19"/>
      <c r="D1309" s="22" t="str">
        <f aca="false">IF($C1309="","",IFERROR(INDEX(Asset_Register!$C$5:$C$1000,MATCH($C1309,Asset_Register!$A$5:$A$1000,0)),"Not in register"))</f>
        <v/>
      </c>
      <c r="E1309" s="22" t="str">
        <f aca="false">IF($C1309="","",IFERROR(INDEX(Asset_Register!$D$5:$D$1000,MATCH($C1309,Asset_Register!$A$5:$A$1000,0)),"Not in register"))</f>
        <v/>
      </c>
      <c r="F1309" s="22" t="str">
        <f aca="false">IF($C1309="","",IFERROR(INDEX(Asset_Register!$R$5:$R$1000,MATCH($C1309,Asset_Register!$A$5:$A$1000,0)),"Not in register"))</f>
        <v/>
      </c>
      <c r="G1309" s="22" t="str">
        <f aca="false">IF($C1309="","",IFERROR(INDEX(Asset_Register!$Q$5:$Q$1000,MATCH($C1309,Asset_Register!$A$5:$A$1000,0)),"Not in register"))</f>
        <v/>
      </c>
      <c r="H1309" s="19"/>
      <c r="I1309" s="19"/>
      <c r="J1309" s="6"/>
      <c r="K1309" s="19"/>
      <c r="L1309" s="19"/>
      <c r="M1309" s="19"/>
      <c r="N1309" s="19"/>
      <c r="O1309" s="19"/>
      <c r="P1309" s="19"/>
      <c r="Q1309" s="22" t="str">
        <f aca="false">IF($C1309="","",IF($P1309&lt;&gt;"",$P1309,IF(AND(ISNUMBER($K1309),ISNUMBER($M1309),ISNUMBER($N1309)),IF($O1309="Lower is worse",IF($K1309&lt;=$N1309,"Danger",IF($K1309&lt;=$M1309,"Alert","OK")),IF($K1309&gt;=$N1309,"Danger",IF($K1309&gt;=$M1309,"Alert","OK"))),"Not set")))</f>
        <v/>
      </c>
      <c r="R1309" s="22" t="str">
        <f aca="false">IF(OR($Q1309="",$Q1309="Not set"),"",MATCH($Q1309,Lists!$F$2:$F$4,0)-1)</f>
        <v/>
      </c>
      <c r="S1309" s="6"/>
      <c r="T1309" s="6"/>
      <c r="U1309" s="22" t="str">
        <f aca="false">IF(OR($Q1309="",$Q1309="OK",$Q1309="Not set",NOT(ISNUMBER($G1309))),"",ROUND($G1309*IF($Q1309="Danger",Lists!$M$15,Lists!$M$16),0))</f>
        <v/>
      </c>
      <c r="V1309" s="22" t="str">
        <f aca="false">IF($U1309="","",IF(OR($Q1309="Danger",$U1309&gt;=Lists!$M$10),"P1",IF($U1309&gt;=Lists!$M$11,"P2","P3")))</f>
        <v/>
      </c>
      <c r="W1309" s="24" t="str">
        <f aca="false">IF(OR($V1309="",$B1309=""),"",$B1309+INDEX(Lists!$N$10:$N$12,MATCH($V1309,Lists!$L$10:$L$12,0)))</f>
        <v/>
      </c>
      <c r="X1309" s="19"/>
      <c r="Y1309" s="19"/>
      <c r="Z1309" s="19"/>
      <c r="AA1309" s="21"/>
      <c r="AB1309" s="19"/>
      <c r="AC1309" s="22" t="str">
        <f aca="true">IF(OR($U1309="",$B1309=""),"",IF($AA1309&lt;&gt;"",$AA1309-$B1309,TODAY()-$B1309))</f>
        <v/>
      </c>
      <c r="AD1309" s="22" t="str">
        <f aca="true">IF($W1309="","",IF($Y1309="Closed",IF($AA1309="","Closed",IF($AA1309&lt;=$W1309,"Closed on time","Closed late")),IF(TODAY()&gt;$W1309,"Overdue","Within time")))</f>
        <v/>
      </c>
      <c r="AE1309" s="6"/>
      <c r="AF1309" s="19"/>
      <c r="AG1309" s="19"/>
      <c r="AH1309" s="19"/>
      <c r="AI1309" s="19"/>
      <c r="AJ1309" s="19"/>
    </row>
    <row r="1310" customFormat="false" ht="15" hidden="false" customHeight="false" outlineLevel="0" collapsed="false">
      <c r="A1310" s="22" t="str">
        <f aca="false">IF($C1310="","","R"&amp;TEXT(ROW()-4,"00000"))</f>
        <v/>
      </c>
      <c r="B1310" s="21"/>
      <c r="C1310" s="19"/>
      <c r="D1310" s="22" t="str">
        <f aca="false">IF($C1310="","",IFERROR(INDEX(Asset_Register!$C$5:$C$1000,MATCH($C1310,Asset_Register!$A$5:$A$1000,0)),"Not in register"))</f>
        <v/>
      </c>
      <c r="E1310" s="22" t="str">
        <f aca="false">IF($C1310="","",IFERROR(INDEX(Asset_Register!$D$5:$D$1000,MATCH($C1310,Asset_Register!$A$5:$A$1000,0)),"Not in register"))</f>
        <v/>
      </c>
      <c r="F1310" s="22" t="str">
        <f aca="false">IF($C1310="","",IFERROR(INDEX(Asset_Register!$R$5:$R$1000,MATCH($C1310,Asset_Register!$A$5:$A$1000,0)),"Not in register"))</f>
        <v/>
      </c>
      <c r="G1310" s="22" t="str">
        <f aca="false">IF($C1310="","",IFERROR(INDEX(Asset_Register!$Q$5:$Q$1000,MATCH($C1310,Asset_Register!$A$5:$A$1000,0)),"Not in register"))</f>
        <v/>
      </c>
      <c r="H1310" s="19"/>
      <c r="I1310" s="19"/>
      <c r="J1310" s="6"/>
      <c r="K1310" s="19"/>
      <c r="L1310" s="19"/>
      <c r="M1310" s="19"/>
      <c r="N1310" s="19"/>
      <c r="O1310" s="19"/>
      <c r="P1310" s="19"/>
      <c r="Q1310" s="22" t="str">
        <f aca="false">IF($C1310="","",IF($P1310&lt;&gt;"",$P1310,IF(AND(ISNUMBER($K1310),ISNUMBER($M1310),ISNUMBER($N1310)),IF($O1310="Lower is worse",IF($K1310&lt;=$N1310,"Danger",IF($K1310&lt;=$M1310,"Alert","OK")),IF($K1310&gt;=$N1310,"Danger",IF($K1310&gt;=$M1310,"Alert","OK"))),"Not set")))</f>
        <v/>
      </c>
      <c r="R1310" s="22" t="str">
        <f aca="false">IF(OR($Q1310="",$Q1310="Not set"),"",MATCH($Q1310,Lists!$F$2:$F$4,0)-1)</f>
        <v/>
      </c>
      <c r="S1310" s="6"/>
      <c r="T1310" s="6"/>
      <c r="U1310" s="22" t="str">
        <f aca="false">IF(OR($Q1310="",$Q1310="OK",$Q1310="Not set",NOT(ISNUMBER($G1310))),"",ROUND($G1310*IF($Q1310="Danger",Lists!$M$15,Lists!$M$16),0))</f>
        <v/>
      </c>
      <c r="V1310" s="22" t="str">
        <f aca="false">IF($U1310="","",IF(OR($Q1310="Danger",$U1310&gt;=Lists!$M$10),"P1",IF($U1310&gt;=Lists!$M$11,"P2","P3")))</f>
        <v/>
      </c>
      <c r="W1310" s="24" t="str">
        <f aca="false">IF(OR($V1310="",$B1310=""),"",$B1310+INDEX(Lists!$N$10:$N$12,MATCH($V1310,Lists!$L$10:$L$12,0)))</f>
        <v/>
      </c>
      <c r="X1310" s="19"/>
      <c r="Y1310" s="19"/>
      <c r="Z1310" s="19"/>
      <c r="AA1310" s="21"/>
      <c r="AB1310" s="19"/>
      <c r="AC1310" s="22" t="str">
        <f aca="true">IF(OR($U1310="",$B1310=""),"",IF($AA1310&lt;&gt;"",$AA1310-$B1310,TODAY()-$B1310))</f>
        <v/>
      </c>
      <c r="AD1310" s="22" t="str">
        <f aca="true">IF($W1310="","",IF($Y1310="Closed",IF($AA1310="","Closed",IF($AA1310&lt;=$W1310,"Closed on time","Closed late")),IF(TODAY()&gt;$W1310,"Overdue","Within time")))</f>
        <v/>
      </c>
      <c r="AE1310" s="6"/>
      <c r="AF1310" s="19"/>
      <c r="AG1310" s="19"/>
      <c r="AH1310" s="19"/>
      <c r="AI1310" s="19"/>
      <c r="AJ1310" s="19"/>
    </row>
    <row r="1311" customFormat="false" ht="15" hidden="false" customHeight="false" outlineLevel="0" collapsed="false">
      <c r="A1311" s="22" t="str">
        <f aca="false">IF($C1311="","","R"&amp;TEXT(ROW()-4,"00000"))</f>
        <v/>
      </c>
      <c r="B1311" s="21"/>
      <c r="C1311" s="19"/>
      <c r="D1311" s="22" t="str">
        <f aca="false">IF($C1311="","",IFERROR(INDEX(Asset_Register!$C$5:$C$1000,MATCH($C1311,Asset_Register!$A$5:$A$1000,0)),"Not in register"))</f>
        <v/>
      </c>
      <c r="E1311" s="22" t="str">
        <f aca="false">IF($C1311="","",IFERROR(INDEX(Asset_Register!$D$5:$D$1000,MATCH($C1311,Asset_Register!$A$5:$A$1000,0)),"Not in register"))</f>
        <v/>
      </c>
      <c r="F1311" s="22" t="str">
        <f aca="false">IF($C1311="","",IFERROR(INDEX(Asset_Register!$R$5:$R$1000,MATCH($C1311,Asset_Register!$A$5:$A$1000,0)),"Not in register"))</f>
        <v/>
      </c>
      <c r="G1311" s="22" t="str">
        <f aca="false">IF($C1311="","",IFERROR(INDEX(Asset_Register!$Q$5:$Q$1000,MATCH($C1311,Asset_Register!$A$5:$A$1000,0)),"Not in register"))</f>
        <v/>
      </c>
      <c r="H1311" s="19"/>
      <c r="I1311" s="19"/>
      <c r="J1311" s="6"/>
      <c r="K1311" s="19"/>
      <c r="L1311" s="19"/>
      <c r="M1311" s="19"/>
      <c r="N1311" s="19"/>
      <c r="O1311" s="19"/>
      <c r="P1311" s="19"/>
      <c r="Q1311" s="22" t="str">
        <f aca="false">IF($C1311="","",IF($P1311&lt;&gt;"",$P1311,IF(AND(ISNUMBER($K1311),ISNUMBER($M1311),ISNUMBER($N1311)),IF($O1311="Lower is worse",IF($K1311&lt;=$N1311,"Danger",IF($K1311&lt;=$M1311,"Alert","OK")),IF($K1311&gt;=$N1311,"Danger",IF($K1311&gt;=$M1311,"Alert","OK"))),"Not set")))</f>
        <v/>
      </c>
      <c r="R1311" s="22" t="str">
        <f aca="false">IF(OR($Q1311="",$Q1311="Not set"),"",MATCH($Q1311,Lists!$F$2:$F$4,0)-1)</f>
        <v/>
      </c>
      <c r="S1311" s="6"/>
      <c r="T1311" s="6"/>
      <c r="U1311" s="22" t="str">
        <f aca="false">IF(OR($Q1311="",$Q1311="OK",$Q1311="Not set",NOT(ISNUMBER($G1311))),"",ROUND($G1311*IF($Q1311="Danger",Lists!$M$15,Lists!$M$16),0))</f>
        <v/>
      </c>
      <c r="V1311" s="22" t="str">
        <f aca="false">IF($U1311="","",IF(OR($Q1311="Danger",$U1311&gt;=Lists!$M$10),"P1",IF($U1311&gt;=Lists!$M$11,"P2","P3")))</f>
        <v/>
      </c>
      <c r="W1311" s="24" t="str">
        <f aca="false">IF(OR($V1311="",$B1311=""),"",$B1311+INDEX(Lists!$N$10:$N$12,MATCH($V1311,Lists!$L$10:$L$12,0)))</f>
        <v/>
      </c>
      <c r="X1311" s="19"/>
      <c r="Y1311" s="19"/>
      <c r="Z1311" s="19"/>
      <c r="AA1311" s="21"/>
      <c r="AB1311" s="19"/>
      <c r="AC1311" s="22" t="str">
        <f aca="true">IF(OR($U1311="",$B1311=""),"",IF($AA1311&lt;&gt;"",$AA1311-$B1311,TODAY()-$B1311))</f>
        <v/>
      </c>
      <c r="AD1311" s="22" t="str">
        <f aca="true">IF($W1311="","",IF($Y1311="Closed",IF($AA1311="","Closed",IF($AA1311&lt;=$W1311,"Closed on time","Closed late")),IF(TODAY()&gt;$W1311,"Overdue","Within time")))</f>
        <v/>
      </c>
      <c r="AE1311" s="6"/>
      <c r="AF1311" s="19"/>
      <c r="AG1311" s="19"/>
      <c r="AH1311" s="19"/>
      <c r="AI1311" s="19"/>
      <c r="AJ1311" s="19"/>
    </row>
    <row r="1312" customFormat="false" ht="15" hidden="false" customHeight="false" outlineLevel="0" collapsed="false">
      <c r="A1312" s="22" t="str">
        <f aca="false">IF($C1312="","","R"&amp;TEXT(ROW()-4,"00000"))</f>
        <v/>
      </c>
      <c r="B1312" s="21"/>
      <c r="C1312" s="19"/>
      <c r="D1312" s="22" t="str">
        <f aca="false">IF($C1312="","",IFERROR(INDEX(Asset_Register!$C$5:$C$1000,MATCH($C1312,Asset_Register!$A$5:$A$1000,0)),"Not in register"))</f>
        <v/>
      </c>
      <c r="E1312" s="22" t="str">
        <f aca="false">IF($C1312="","",IFERROR(INDEX(Asset_Register!$D$5:$D$1000,MATCH($C1312,Asset_Register!$A$5:$A$1000,0)),"Not in register"))</f>
        <v/>
      </c>
      <c r="F1312" s="22" t="str">
        <f aca="false">IF($C1312="","",IFERROR(INDEX(Asset_Register!$R$5:$R$1000,MATCH($C1312,Asset_Register!$A$5:$A$1000,0)),"Not in register"))</f>
        <v/>
      </c>
      <c r="G1312" s="22" t="str">
        <f aca="false">IF($C1312="","",IFERROR(INDEX(Asset_Register!$Q$5:$Q$1000,MATCH($C1312,Asset_Register!$A$5:$A$1000,0)),"Not in register"))</f>
        <v/>
      </c>
      <c r="H1312" s="19"/>
      <c r="I1312" s="19"/>
      <c r="J1312" s="6"/>
      <c r="K1312" s="19"/>
      <c r="L1312" s="19"/>
      <c r="M1312" s="19"/>
      <c r="N1312" s="19"/>
      <c r="O1312" s="19"/>
      <c r="P1312" s="19"/>
      <c r="Q1312" s="22" t="str">
        <f aca="false">IF($C1312="","",IF($P1312&lt;&gt;"",$P1312,IF(AND(ISNUMBER($K1312),ISNUMBER($M1312),ISNUMBER($N1312)),IF($O1312="Lower is worse",IF($K1312&lt;=$N1312,"Danger",IF($K1312&lt;=$M1312,"Alert","OK")),IF($K1312&gt;=$N1312,"Danger",IF($K1312&gt;=$M1312,"Alert","OK"))),"Not set")))</f>
        <v/>
      </c>
      <c r="R1312" s="22" t="str">
        <f aca="false">IF(OR($Q1312="",$Q1312="Not set"),"",MATCH($Q1312,Lists!$F$2:$F$4,0)-1)</f>
        <v/>
      </c>
      <c r="S1312" s="6"/>
      <c r="T1312" s="6"/>
      <c r="U1312" s="22" t="str">
        <f aca="false">IF(OR($Q1312="",$Q1312="OK",$Q1312="Not set",NOT(ISNUMBER($G1312))),"",ROUND($G1312*IF($Q1312="Danger",Lists!$M$15,Lists!$M$16),0))</f>
        <v/>
      </c>
      <c r="V1312" s="22" t="str">
        <f aca="false">IF($U1312="","",IF(OR($Q1312="Danger",$U1312&gt;=Lists!$M$10),"P1",IF($U1312&gt;=Lists!$M$11,"P2","P3")))</f>
        <v/>
      </c>
      <c r="W1312" s="24" t="str">
        <f aca="false">IF(OR($V1312="",$B1312=""),"",$B1312+INDEX(Lists!$N$10:$N$12,MATCH($V1312,Lists!$L$10:$L$12,0)))</f>
        <v/>
      </c>
      <c r="X1312" s="19"/>
      <c r="Y1312" s="19"/>
      <c r="Z1312" s="19"/>
      <c r="AA1312" s="21"/>
      <c r="AB1312" s="19"/>
      <c r="AC1312" s="22" t="str">
        <f aca="true">IF(OR($U1312="",$B1312=""),"",IF($AA1312&lt;&gt;"",$AA1312-$B1312,TODAY()-$B1312))</f>
        <v/>
      </c>
      <c r="AD1312" s="22" t="str">
        <f aca="true">IF($W1312="","",IF($Y1312="Closed",IF($AA1312="","Closed",IF($AA1312&lt;=$W1312,"Closed on time","Closed late")),IF(TODAY()&gt;$W1312,"Overdue","Within time")))</f>
        <v/>
      </c>
      <c r="AE1312" s="6"/>
      <c r="AF1312" s="19"/>
      <c r="AG1312" s="19"/>
      <c r="AH1312" s="19"/>
      <c r="AI1312" s="19"/>
      <c r="AJ1312" s="19"/>
    </row>
    <row r="1313" customFormat="false" ht="15" hidden="false" customHeight="false" outlineLevel="0" collapsed="false">
      <c r="A1313" s="22" t="str">
        <f aca="false">IF($C1313="","","R"&amp;TEXT(ROW()-4,"00000"))</f>
        <v/>
      </c>
      <c r="B1313" s="21"/>
      <c r="C1313" s="19"/>
      <c r="D1313" s="22" t="str">
        <f aca="false">IF($C1313="","",IFERROR(INDEX(Asset_Register!$C$5:$C$1000,MATCH($C1313,Asset_Register!$A$5:$A$1000,0)),"Not in register"))</f>
        <v/>
      </c>
      <c r="E1313" s="22" t="str">
        <f aca="false">IF($C1313="","",IFERROR(INDEX(Asset_Register!$D$5:$D$1000,MATCH($C1313,Asset_Register!$A$5:$A$1000,0)),"Not in register"))</f>
        <v/>
      </c>
      <c r="F1313" s="22" t="str">
        <f aca="false">IF($C1313="","",IFERROR(INDEX(Asset_Register!$R$5:$R$1000,MATCH($C1313,Asset_Register!$A$5:$A$1000,0)),"Not in register"))</f>
        <v/>
      </c>
      <c r="G1313" s="22" t="str">
        <f aca="false">IF($C1313="","",IFERROR(INDEX(Asset_Register!$Q$5:$Q$1000,MATCH($C1313,Asset_Register!$A$5:$A$1000,0)),"Not in register"))</f>
        <v/>
      </c>
      <c r="H1313" s="19"/>
      <c r="I1313" s="19"/>
      <c r="J1313" s="6"/>
      <c r="K1313" s="19"/>
      <c r="L1313" s="19"/>
      <c r="M1313" s="19"/>
      <c r="N1313" s="19"/>
      <c r="O1313" s="19"/>
      <c r="P1313" s="19"/>
      <c r="Q1313" s="22" t="str">
        <f aca="false">IF($C1313="","",IF($P1313&lt;&gt;"",$P1313,IF(AND(ISNUMBER($K1313),ISNUMBER($M1313),ISNUMBER($N1313)),IF($O1313="Lower is worse",IF($K1313&lt;=$N1313,"Danger",IF($K1313&lt;=$M1313,"Alert","OK")),IF($K1313&gt;=$N1313,"Danger",IF($K1313&gt;=$M1313,"Alert","OK"))),"Not set")))</f>
        <v/>
      </c>
      <c r="R1313" s="22" t="str">
        <f aca="false">IF(OR($Q1313="",$Q1313="Not set"),"",MATCH($Q1313,Lists!$F$2:$F$4,0)-1)</f>
        <v/>
      </c>
      <c r="S1313" s="6"/>
      <c r="T1313" s="6"/>
      <c r="U1313" s="22" t="str">
        <f aca="false">IF(OR($Q1313="",$Q1313="OK",$Q1313="Not set",NOT(ISNUMBER($G1313))),"",ROUND($G1313*IF($Q1313="Danger",Lists!$M$15,Lists!$M$16),0))</f>
        <v/>
      </c>
      <c r="V1313" s="22" t="str">
        <f aca="false">IF($U1313="","",IF(OR($Q1313="Danger",$U1313&gt;=Lists!$M$10),"P1",IF($U1313&gt;=Lists!$M$11,"P2","P3")))</f>
        <v/>
      </c>
      <c r="W1313" s="24" t="str">
        <f aca="false">IF(OR($V1313="",$B1313=""),"",$B1313+INDEX(Lists!$N$10:$N$12,MATCH($V1313,Lists!$L$10:$L$12,0)))</f>
        <v/>
      </c>
      <c r="X1313" s="19"/>
      <c r="Y1313" s="19"/>
      <c r="Z1313" s="19"/>
      <c r="AA1313" s="21"/>
      <c r="AB1313" s="19"/>
      <c r="AC1313" s="22" t="str">
        <f aca="true">IF(OR($U1313="",$B1313=""),"",IF($AA1313&lt;&gt;"",$AA1313-$B1313,TODAY()-$B1313))</f>
        <v/>
      </c>
      <c r="AD1313" s="22" t="str">
        <f aca="true">IF($W1313="","",IF($Y1313="Closed",IF($AA1313="","Closed",IF($AA1313&lt;=$W1313,"Closed on time","Closed late")),IF(TODAY()&gt;$W1313,"Overdue","Within time")))</f>
        <v/>
      </c>
      <c r="AE1313" s="6"/>
      <c r="AF1313" s="19"/>
      <c r="AG1313" s="19"/>
      <c r="AH1313" s="19"/>
      <c r="AI1313" s="19"/>
      <c r="AJ1313" s="19"/>
    </row>
    <row r="1314" customFormat="false" ht="15" hidden="false" customHeight="false" outlineLevel="0" collapsed="false">
      <c r="A1314" s="22" t="str">
        <f aca="false">IF($C1314="","","R"&amp;TEXT(ROW()-4,"00000"))</f>
        <v/>
      </c>
      <c r="B1314" s="21"/>
      <c r="C1314" s="19"/>
      <c r="D1314" s="22" t="str">
        <f aca="false">IF($C1314="","",IFERROR(INDEX(Asset_Register!$C$5:$C$1000,MATCH($C1314,Asset_Register!$A$5:$A$1000,0)),"Not in register"))</f>
        <v/>
      </c>
      <c r="E1314" s="22" t="str">
        <f aca="false">IF($C1314="","",IFERROR(INDEX(Asset_Register!$D$5:$D$1000,MATCH($C1314,Asset_Register!$A$5:$A$1000,0)),"Not in register"))</f>
        <v/>
      </c>
      <c r="F1314" s="22" t="str">
        <f aca="false">IF($C1314="","",IFERROR(INDEX(Asset_Register!$R$5:$R$1000,MATCH($C1314,Asset_Register!$A$5:$A$1000,0)),"Not in register"))</f>
        <v/>
      </c>
      <c r="G1314" s="22" t="str">
        <f aca="false">IF($C1314="","",IFERROR(INDEX(Asset_Register!$Q$5:$Q$1000,MATCH($C1314,Asset_Register!$A$5:$A$1000,0)),"Not in register"))</f>
        <v/>
      </c>
      <c r="H1314" s="19"/>
      <c r="I1314" s="19"/>
      <c r="J1314" s="6"/>
      <c r="K1314" s="19"/>
      <c r="L1314" s="19"/>
      <c r="M1314" s="19"/>
      <c r="N1314" s="19"/>
      <c r="O1314" s="19"/>
      <c r="P1314" s="19"/>
      <c r="Q1314" s="22" t="str">
        <f aca="false">IF($C1314="","",IF($P1314&lt;&gt;"",$P1314,IF(AND(ISNUMBER($K1314),ISNUMBER($M1314),ISNUMBER($N1314)),IF($O1314="Lower is worse",IF($K1314&lt;=$N1314,"Danger",IF($K1314&lt;=$M1314,"Alert","OK")),IF($K1314&gt;=$N1314,"Danger",IF($K1314&gt;=$M1314,"Alert","OK"))),"Not set")))</f>
        <v/>
      </c>
      <c r="R1314" s="22" t="str">
        <f aca="false">IF(OR($Q1314="",$Q1314="Not set"),"",MATCH($Q1314,Lists!$F$2:$F$4,0)-1)</f>
        <v/>
      </c>
      <c r="S1314" s="6"/>
      <c r="T1314" s="6"/>
      <c r="U1314" s="22" t="str">
        <f aca="false">IF(OR($Q1314="",$Q1314="OK",$Q1314="Not set",NOT(ISNUMBER($G1314))),"",ROUND($G1314*IF($Q1314="Danger",Lists!$M$15,Lists!$M$16),0))</f>
        <v/>
      </c>
      <c r="V1314" s="22" t="str">
        <f aca="false">IF($U1314="","",IF(OR($Q1314="Danger",$U1314&gt;=Lists!$M$10),"P1",IF($U1314&gt;=Lists!$M$11,"P2","P3")))</f>
        <v/>
      </c>
      <c r="W1314" s="24" t="str">
        <f aca="false">IF(OR($V1314="",$B1314=""),"",$B1314+INDEX(Lists!$N$10:$N$12,MATCH($V1314,Lists!$L$10:$L$12,0)))</f>
        <v/>
      </c>
      <c r="X1314" s="19"/>
      <c r="Y1314" s="19"/>
      <c r="Z1314" s="19"/>
      <c r="AA1314" s="21"/>
      <c r="AB1314" s="19"/>
      <c r="AC1314" s="22" t="str">
        <f aca="true">IF(OR($U1314="",$B1314=""),"",IF($AA1314&lt;&gt;"",$AA1314-$B1314,TODAY()-$B1314))</f>
        <v/>
      </c>
      <c r="AD1314" s="22" t="str">
        <f aca="true">IF($W1314="","",IF($Y1314="Closed",IF($AA1314="","Closed",IF($AA1314&lt;=$W1314,"Closed on time","Closed late")),IF(TODAY()&gt;$W1314,"Overdue","Within time")))</f>
        <v/>
      </c>
      <c r="AE1314" s="6"/>
      <c r="AF1314" s="19"/>
      <c r="AG1314" s="19"/>
      <c r="AH1314" s="19"/>
      <c r="AI1314" s="19"/>
      <c r="AJ1314" s="19"/>
    </row>
    <row r="1315" customFormat="false" ht="15" hidden="false" customHeight="false" outlineLevel="0" collapsed="false">
      <c r="A1315" s="22" t="str">
        <f aca="false">IF($C1315="","","R"&amp;TEXT(ROW()-4,"00000"))</f>
        <v/>
      </c>
      <c r="B1315" s="21"/>
      <c r="C1315" s="19"/>
      <c r="D1315" s="22" t="str">
        <f aca="false">IF($C1315="","",IFERROR(INDEX(Asset_Register!$C$5:$C$1000,MATCH($C1315,Asset_Register!$A$5:$A$1000,0)),"Not in register"))</f>
        <v/>
      </c>
      <c r="E1315" s="22" t="str">
        <f aca="false">IF($C1315="","",IFERROR(INDEX(Asset_Register!$D$5:$D$1000,MATCH($C1315,Asset_Register!$A$5:$A$1000,0)),"Not in register"))</f>
        <v/>
      </c>
      <c r="F1315" s="22" t="str">
        <f aca="false">IF($C1315="","",IFERROR(INDEX(Asset_Register!$R$5:$R$1000,MATCH($C1315,Asset_Register!$A$5:$A$1000,0)),"Not in register"))</f>
        <v/>
      </c>
      <c r="G1315" s="22" t="str">
        <f aca="false">IF($C1315="","",IFERROR(INDEX(Asset_Register!$Q$5:$Q$1000,MATCH($C1315,Asset_Register!$A$5:$A$1000,0)),"Not in register"))</f>
        <v/>
      </c>
      <c r="H1315" s="19"/>
      <c r="I1315" s="19"/>
      <c r="J1315" s="6"/>
      <c r="K1315" s="19"/>
      <c r="L1315" s="19"/>
      <c r="M1315" s="19"/>
      <c r="N1315" s="19"/>
      <c r="O1315" s="19"/>
      <c r="P1315" s="19"/>
      <c r="Q1315" s="22" t="str">
        <f aca="false">IF($C1315="","",IF($P1315&lt;&gt;"",$P1315,IF(AND(ISNUMBER($K1315),ISNUMBER($M1315),ISNUMBER($N1315)),IF($O1315="Lower is worse",IF($K1315&lt;=$N1315,"Danger",IF($K1315&lt;=$M1315,"Alert","OK")),IF($K1315&gt;=$N1315,"Danger",IF($K1315&gt;=$M1315,"Alert","OK"))),"Not set")))</f>
        <v/>
      </c>
      <c r="R1315" s="22" t="str">
        <f aca="false">IF(OR($Q1315="",$Q1315="Not set"),"",MATCH($Q1315,Lists!$F$2:$F$4,0)-1)</f>
        <v/>
      </c>
      <c r="S1315" s="6"/>
      <c r="T1315" s="6"/>
      <c r="U1315" s="22" t="str">
        <f aca="false">IF(OR($Q1315="",$Q1315="OK",$Q1315="Not set",NOT(ISNUMBER($G1315))),"",ROUND($G1315*IF($Q1315="Danger",Lists!$M$15,Lists!$M$16),0))</f>
        <v/>
      </c>
      <c r="V1315" s="22" t="str">
        <f aca="false">IF($U1315="","",IF(OR($Q1315="Danger",$U1315&gt;=Lists!$M$10),"P1",IF($U1315&gt;=Lists!$M$11,"P2","P3")))</f>
        <v/>
      </c>
      <c r="W1315" s="24" t="str">
        <f aca="false">IF(OR($V1315="",$B1315=""),"",$B1315+INDEX(Lists!$N$10:$N$12,MATCH($V1315,Lists!$L$10:$L$12,0)))</f>
        <v/>
      </c>
      <c r="X1315" s="19"/>
      <c r="Y1315" s="19"/>
      <c r="Z1315" s="19"/>
      <c r="AA1315" s="21"/>
      <c r="AB1315" s="19"/>
      <c r="AC1315" s="22" t="str">
        <f aca="true">IF(OR($U1315="",$B1315=""),"",IF($AA1315&lt;&gt;"",$AA1315-$B1315,TODAY()-$B1315))</f>
        <v/>
      </c>
      <c r="AD1315" s="22" t="str">
        <f aca="true">IF($W1315="","",IF($Y1315="Closed",IF($AA1315="","Closed",IF($AA1315&lt;=$W1315,"Closed on time","Closed late")),IF(TODAY()&gt;$W1315,"Overdue","Within time")))</f>
        <v/>
      </c>
      <c r="AE1315" s="6"/>
      <c r="AF1315" s="19"/>
      <c r="AG1315" s="19"/>
      <c r="AH1315" s="19"/>
      <c r="AI1315" s="19"/>
      <c r="AJ1315" s="19"/>
    </row>
    <row r="1316" customFormat="false" ht="15" hidden="false" customHeight="false" outlineLevel="0" collapsed="false">
      <c r="A1316" s="22" t="str">
        <f aca="false">IF($C1316="","","R"&amp;TEXT(ROW()-4,"00000"))</f>
        <v/>
      </c>
      <c r="B1316" s="21"/>
      <c r="C1316" s="19"/>
      <c r="D1316" s="22" t="str">
        <f aca="false">IF($C1316="","",IFERROR(INDEX(Asset_Register!$C$5:$C$1000,MATCH($C1316,Asset_Register!$A$5:$A$1000,0)),"Not in register"))</f>
        <v/>
      </c>
      <c r="E1316" s="22" t="str">
        <f aca="false">IF($C1316="","",IFERROR(INDEX(Asset_Register!$D$5:$D$1000,MATCH($C1316,Asset_Register!$A$5:$A$1000,0)),"Not in register"))</f>
        <v/>
      </c>
      <c r="F1316" s="22" t="str">
        <f aca="false">IF($C1316="","",IFERROR(INDEX(Asset_Register!$R$5:$R$1000,MATCH($C1316,Asset_Register!$A$5:$A$1000,0)),"Not in register"))</f>
        <v/>
      </c>
      <c r="G1316" s="22" t="str">
        <f aca="false">IF($C1316="","",IFERROR(INDEX(Asset_Register!$Q$5:$Q$1000,MATCH($C1316,Asset_Register!$A$5:$A$1000,0)),"Not in register"))</f>
        <v/>
      </c>
      <c r="H1316" s="19"/>
      <c r="I1316" s="19"/>
      <c r="J1316" s="6"/>
      <c r="K1316" s="19"/>
      <c r="L1316" s="19"/>
      <c r="M1316" s="19"/>
      <c r="N1316" s="19"/>
      <c r="O1316" s="19"/>
      <c r="P1316" s="19"/>
      <c r="Q1316" s="22" t="str">
        <f aca="false">IF($C1316="","",IF($P1316&lt;&gt;"",$P1316,IF(AND(ISNUMBER($K1316),ISNUMBER($M1316),ISNUMBER($N1316)),IF($O1316="Lower is worse",IF($K1316&lt;=$N1316,"Danger",IF($K1316&lt;=$M1316,"Alert","OK")),IF($K1316&gt;=$N1316,"Danger",IF($K1316&gt;=$M1316,"Alert","OK"))),"Not set")))</f>
        <v/>
      </c>
      <c r="R1316" s="22" t="str">
        <f aca="false">IF(OR($Q1316="",$Q1316="Not set"),"",MATCH($Q1316,Lists!$F$2:$F$4,0)-1)</f>
        <v/>
      </c>
      <c r="S1316" s="6"/>
      <c r="T1316" s="6"/>
      <c r="U1316" s="22" t="str">
        <f aca="false">IF(OR($Q1316="",$Q1316="OK",$Q1316="Not set",NOT(ISNUMBER($G1316))),"",ROUND($G1316*IF($Q1316="Danger",Lists!$M$15,Lists!$M$16),0))</f>
        <v/>
      </c>
      <c r="V1316" s="22" t="str">
        <f aca="false">IF($U1316="","",IF(OR($Q1316="Danger",$U1316&gt;=Lists!$M$10),"P1",IF($U1316&gt;=Lists!$M$11,"P2","P3")))</f>
        <v/>
      </c>
      <c r="W1316" s="24" t="str">
        <f aca="false">IF(OR($V1316="",$B1316=""),"",$B1316+INDEX(Lists!$N$10:$N$12,MATCH($V1316,Lists!$L$10:$L$12,0)))</f>
        <v/>
      </c>
      <c r="X1316" s="19"/>
      <c r="Y1316" s="19"/>
      <c r="Z1316" s="19"/>
      <c r="AA1316" s="21"/>
      <c r="AB1316" s="19"/>
      <c r="AC1316" s="22" t="str">
        <f aca="true">IF(OR($U1316="",$B1316=""),"",IF($AA1316&lt;&gt;"",$AA1316-$B1316,TODAY()-$B1316))</f>
        <v/>
      </c>
      <c r="AD1316" s="22" t="str">
        <f aca="true">IF($W1316="","",IF($Y1316="Closed",IF($AA1316="","Closed",IF($AA1316&lt;=$W1316,"Closed on time","Closed late")),IF(TODAY()&gt;$W1316,"Overdue","Within time")))</f>
        <v/>
      </c>
      <c r="AE1316" s="6"/>
      <c r="AF1316" s="19"/>
      <c r="AG1316" s="19"/>
      <c r="AH1316" s="19"/>
      <c r="AI1316" s="19"/>
      <c r="AJ1316" s="19"/>
    </row>
    <row r="1317" customFormat="false" ht="15" hidden="false" customHeight="false" outlineLevel="0" collapsed="false">
      <c r="A1317" s="22" t="str">
        <f aca="false">IF($C1317="","","R"&amp;TEXT(ROW()-4,"00000"))</f>
        <v/>
      </c>
      <c r="B1317" s="21"/>
      <c r="C1317" s="19"/>
      <c r="D1317" s="22" t="str">
        <f aca="false">IF($C1317="","",IFERROR(INDEX(Asset_Register!$C$5:$C$1000,MATCH($C1317,Asset_Register!$A$5:$A$1000,0)),"Not in register"))</f>
        <v/>
      </c>
      <c r="E1317" s="22" t="str">
        <f aca="false">IF($C1317="","",IFERROR(INDEX(Asset_Register!$D$5:$D$1000,MATCH($C1317,Asset_Register!$A$5:$A$1000,0)),"Not in register"))</f>
        <v/>
      </c>
      <c r="F1317" s="22" t="str">
        <f aca="false">IF($C1317="","",IFERROR(INDEX(Asset_Register!$R$5:$R$1000,MATCH($C1317,Asset_Register!$A$5:$A$1000,0)),"Not in register"))</f>
        <v/>
      </c>
      <c r="G1317" s="22" t="str">
        <f aca="false">IF($C1317="","",IFERROR(INDEX(Asset_Register!$Q$5:$Q$1000,MATCH($C1317,Asset_Register!$A$5:$A$1000,0)),"Not in register"))</f>
        <v/>
      </c>
      <c r="H1317" s="19"/>
      <c r="I1317" s="19"/>
      <c r="J1317" s="6"/>
      <c r="K1317" s="19"/>
      <c r="L1317" s="19"/>
      <c r="M1317" s="19"/>
      <c r="N1317" s="19"/>
      <c r="O1317" s="19"/>
      <c r="P1317" s="19"/>
      <c r="Q1317" s="22" t="str">
        <f aca="false">IF($C1317="","",IF($P1317&lt;&gt;"",$P1317,IF(AND(ISNUMBER($K1317),ISNUMBER($M1317),ISNUMBER($N1317)),IF($O1317="Lower is worse",IF($K1317&lt;=$N1317,"Danger",IF($K1317&lt;=$M1317,"Alert","OK")),IF($K1317&gt;=$N1317,"Danger",IF($K1317&gt;=$M1317,"Alert","OK"))),"Not set")))</f>
        <v/>
      </c>
      <c r="R1317" s="22" t="str">
        <f aca="false">IF(OR($Q1317="",$Q1317="Not set"),"",MATCH($Q1317,Lists!$F$2:$F$4,0)-1)</f>
        <v/>
      </c>
      <c r="S1317" s="6"/>
      <c r="T1317" s="6"/>
      <c r="U1317" s="22" t="str">
        <f aca="false">IF(OR($Q1317="",$Q1317="OK",$Q1317="Not set",NOT(ISNUMBER($G1317))),"",ROUND($G1317*IF($Q1317="Danger",Lists!$M$15,Lists!$M$16),0))</f>
        <v/>
      </c>
      <c r="V1317" s="22" t="str">
        <f aca="false">IF($U1317="","",IF(OR($Q1317="Danger",$U1317&gt;=Lists!$M$10),"P1",IF($U1317&gt;=Lists!$M$11,"P2","P3")))</f>
        <v/>
      </c>
      <c r="W1317" s="24" t="str">
        <f aca="false">IF(OR($V1317="",$B1317=""),"",$B1317+INDEX(Lists!$N$10:$N$12,MATCH($V1317,Lists!$L$10:$L$12,0)))</f>
        <v/>
      </c>
      <c r="X1317" s="19"/>
      <c r="Y1317" s="19"/>
      <c r="Z1317" s="19"/>
      <c r="AA1317" s="21"/>
      <c r="AB1317" s="19"/>
      <c r="AC1317" s="22" t="str">
        <f aca="true">IF(OR($U1317="",$B1317=""),"",IF($AA1317&lt;&gt;"",$AA1317-$B1317,TODAY()-$B1317))</f>
        <v/>
      </c>
      <c r="AD1317" s="22" t="str">
        <f aca="true">IF($W1317="","",IF($Y1317="Closed",IF($AA1317="","Closed",IF($AA1317&lt;=$W1317,"Closed on time","Closed late")),IF(TODAY()&gt;$W1317,"Overdue","Within time")))</f>
        <v/>
      </c>
      <c r="AE1317" s="6"/>
      <c r="AF1317" s="19"/>
      <c r="AG1317" s="19"/>
      <c r="AH1317" s="19"/>
      <c r="AI1317" s="19"/>
      <c r="AJ1317" s="19"/>
    </row>
    <row r="1318" customFormat="false" ht="15" hidden="false" customHeight="false" outlineLevel="0" collapsed="false">
      <c r="A1318" s="22" t="str">
        <f aca="false">IF($C1318="","","R"&amp;TEXT(ROW()-4,"00000"))</f>
        <v/>
      </c>
      <c r="B1318" s="21"/>
      <c r="C1318" s="19"/>
      <c r="D1318" s="22" t="str">
        <f aca="false">IF($C1318="","",IFERROR(INDEX(Asset_Register!$C$5:$C$1000,MATCH($C1318,Asset_Register!$A$5:$A$1000,0)),"Not in register"))</f>
        <v/>
      </c>
      <c r="E1318" s="22" t="str">
        <f aca="false">IF($C1318="","",IFERROR(INDEX(Asset_Register!$D$5:$D$1000,MATCH($C1318,Asset_Register!$A$5:$A$1000,0)),"Not in register"))</f>
        <v/>
      </c>
      <c r="F1318" s="22" t="str">
        <f aca="false">IF($C1318="","",IFERROR(INDEX(Asset_Register!$R$5:$R$1000,MATCH($C1318,Asset_Register!$A$5:$A$1000,0)),"Not in register"))</f>
        <v/>
      </c>
      <c r="G1318" s="22" t="str">
        <f aca="false">IF($C1318="","",IFERROR(INDEX(Asset_Register!$Q$5:$Q$1000,MATCH($C1318,Asset_Register!$A$5:$A$1000,0)),"Not in register"))</f>
        <v/>
      </c>
      <c r="H1318" s="19"/>
      <c r="I1318" s="19"/>
      <c r="J1318" s="6"/>
      <c r="K1318" s="19"/>
      <c r="L1318" s="19"/>
      <c r="M1318" s="19"/>
      <c r="N1318" s="19"/>
      <c r="O1318" s="19"/>
      <c r="P1318" s="19"/>
      <c r="Q1318" s="22" t="str">
        <f aca="false">IF($C1318="","",IF($P1318&lt;&gt;"",$P1318,IF(AND(ISNUMBER($K1318),ISNUMBER($M1318),ISNUMBER($N1318)),IF($O1318="Lower is worse",IF($K1318&lt;=$N1318,"Danger",IF($K1318&lt;=$M1318,"Alert","OK")),IF($K1318&gt;=$N1318,"Danger",IF($K1318&gt;=$M1318,"Alert","OK"))),"Not set")))</f>
        <v/>
      </c>
      <c r="R1318" s="22" t="str">
        <f aca="false">IF(OR($Q1318="",$Q1318="Not set"),"",MATCH($Q1318,Lists!$F$2:$F$4,0)-1)</f>
        <v/>
      </c>
      <c r="S1318" s="6"/>
      <c r="T1318" s="6"/>
      <c r="U1318" s="22" t="str">
        <f aca="false">IF(OR($Q1318="",$Q1318="OK",$Q1318="Not set",NOT(ISNUMBER($G1318))),"",ROUND($G1318*IF($Q1318="Danger",Lists!$M$15,Lists!$M$16),0))</f>
        <v/>
      </c>
      <c r="V1318" s="22" t="str">
        <f aca="false">IF($U1318="","",IF(OR($Q1318="Danger",$U1318&gt;=Lists!$M$10),"P1",IF($U1318&gt;=Lists!$M$11,"P2","P3")))</f>
        <v/>
      </c>
      <c r="W1318" s="24" t="str">
        <f aca="false">IF(OR($V1318="",$B1318=""),"",$B1318+INDEX(Lists!$N$10:$N$12,MATCH($V1318,Lists!$L$10:$L$12,0)))</f>
        <v/>
      </c>
      <c r="X1318" s="19"/>
      <c r="Y1318" s="19"/>
      <c r="Z1318" s="19"/>
      <c r="AA1318" s="21"/>
      <c r="AB1318" s="19"/>
      <c r="AC1318" s="22" t="str">
        <f aca="true">IF(OR($U1318="",$B1318=""),"",IF($AA1318&lt;&gt;"",$AA1318-$B1318,TODAY()-$B1318))</f>
        <v/>
      </c>
      <c r="AD1318" s="22" t="str">
        <f aca="true">IF($W1318="","",IF($Y1318="Closed",IF($AA1318="","Closed",IF($AA1318&lt;=$W1318,"Closed on time","Closed late")),IF(TODAY()&gt;$W1318,"Overdue","Within time")))</f>
        <v/>
      </c>
      <c r="AE1318" s="6"/>
      <c r="AF1318" s="19"/>
      <c r="AG1318" s="19"/>
      <c r="AH1318" s="19"/>
      <c r="AI1318" s="19"/>
      <c r="AJ1318" s="19"/>
    </row>
    <row r="1319" customFormat="false" ht="15" hidden="false" customHeight="false" outlineLevel="0" collapsed="false">
      <c r="A1319" s="22" t="str">
        <f aca="false">IF($C1319="","","R"&amp;TEXT(ROW()-4,"00000"))</f>
        <v/>
      </c>
      <c r="B1319" s="21"/>
      <c r="C1319" s="19"/>
      <c r="D1319" s="22" t="str">
        <f aca="false">IF($C1319="","",IFERROR(INDEX(Asset_Register!$C$5:$C$1000,MATCH($C1319,Asset_Register!$A$5:$A$1000,0)),"Not in register"))</f>
        <v/>
      </c>
      <c r="E1319" s="22" t="str">
        <f aca="false">IF($C1319="","",IFERROR(INDEX(Asset_Register!$D$5:$D$1000,MATCH($C1319,Asset_Register!$A$5:$A$1000,0)),"Not in register"))</f>
        <v/>
      </c>
      <c r="F1319" s="22" t="str">
        <f aca="false">IF($C1319="","",IFERROR(INDEX(Asset_Register!$R$5:$R$1000,MATCH($C1319,Asset_Register!$A$5:$A$1000,0)),"Not in register"))</f>
        <v/>
      </c>
      <c r="G1319" s="22" t="str">
        <f aca="false">IF($C1319="","",IFERROR(INDEX(Asset_Register!$Q$5:$Q$1000,MATCH($C1319,Asset_Register!$A$5:$A$1000,0)),"Not in register"))</f>
        <v/>
      </c>
      <c r="H1319" s="19"/>
      <c r="I1319" s="19"/>
      <c r="J1319" s="6"/>
      <c r="K1319" s="19"/>
      <c r="L1319" s="19"/>
      <c r="M1319" s="19"/>
      <c r="N1319" s="19"/>
      <c r="O1319" s="19"/>
      <c r="P1319" s="19"/>
      <c r="Q1319" s="22" t="str">
        <f aca="false">IF($C1319="","",IF($P1319&lt;&gt;"",$P1319,IF(AND(ISNUMBER($K1319),ISNUMBER($M1319),ISNUMBER($N1319)),IF($O1319="Lower is worse",IF($K1319&lt;=$N1319,"Danger",IF($K1319&lt;=$M1319,"Alert","OK")),IF($K1319&gt;=$N1319,"Danger",IF($K1319&gt;=$M1319,"Alert","OK"))),"Not set")))</f>
        <v/>
      </c>
      <c r="R1319" s="22" t="str">
        <f aca="false">IF(OR($Q1319="",$Q1319="Not set"),"",MATCH($Q1319,Lists!$F$2:$F$4,0)-1)</f>
        <v/>
      </c>
      <c r="S1319" s="6"/>
      <c r="T1319" s="6"/>
      <c r="U1319" s="22" t="str">
        <f aca="false">IF(OR($Q1319="",$Q1319="OK",$Q1319="Not set",NOT(ISNUMBER($G1319))),"",ROUND($G1319*IF($Q1319="Danger",Lists!$M$15,Lists!$M$16),0))</f>
        <v/>
      </c>
      <c r="V1319" s="22" t="str">
        <f aca="false">IF($U1319="","",IF(OR($Q1319="Danger",$U1319&gt;=Lists!$M$10),"P1",IF($U1319&gt;=Lists!$M$11,"P2","P3")))</f>
        <v/>
      </c>
      <c r="W1319" s="24" t="str">
        <f aca="false">IF(OR($V1319="",$B1319=""),"",$B1319+INDEX(Lists!$N$10:$N$12,MATCH($V1319,Lists!$L$10:$L$12,0)))</f>
        <v/>
      </c>
      <c r="X1319" s="19"/>
      <c r="Y1319" s="19"/>
      <c r="Z1319" s="19"/>
      <c r="AA1319" s="21"/>
      <c r="AB1319" s="19"/>
      <c r="AC1319" s="22" t="str">
        <f aca="true">IF(OR($U1319="",$B1319=""),"",IF($AA1319&lt;&gt;"",$AA1319-$B1319,TODAY()-$B1319))</f>
        <v/>
      </c>
      <c r="AD1319" s="22" t="str">
        <f aca="true">IF($W1319="","",IF($Y1319="Closed",IF($AA1319="","Closed",IF($AA1319&lt;=$W1319,"Closed on time","Closed late")),IF(TODAY()&gt;$W1319,"Overdue","Within time")))</f>
        <v/>
      </c>
      <c r="AE1319" s="6"/>
      <c r="AF1319" s="19"/>
      <c r="AG1319" s="19"/>
      <c r="AH1319" s="19"/>
      <c r="AI1319" s="19"/>
      <c r="AJ1319" s="19"/>
    </row>
    <row r="1320" customFormat="false" ht="15" hidden="false" customHeight="false" outlineLevel="0" collapsed="false">
      <c r="A1320" s="22" t="str">
        <f aca="false">IF($C1320="","","R"&amp;TEXT(ROW()-4,"00000"))</f>
        <v/>
      </c>
      <c r="B1320" s="21"/>
      <c r="C1320" s="19"/>
      <c r="D1320" s="22" t="str">
        <f aca="false">IF($C1320="","",IFERROR(INDEX(Asset_Register!$C$5:$C$1000,MATCH($C1320,Asset_Register!$A$5:$A$1000,0)),"Not in register"))</f>
        <v/>
      </c>
      <c r="E1320" s="22" t="str">
        <f aca="false">IF($C1320="","",IFERROR(INDEX(Asset_Register!$D$5:$D$1000,MATCH($C1320,Asset_Register!$A$5:$A$1000,0)),"Not in register"))</f>
        <v/>
      </c>
      <c r="F1320" s="22" t="str">
        <f aca="false">IF($C1320="","",IFERROR(INDEX(Asset_Register!$R$5:$R$1000,MATCH($C1320,Asset_Register!$A$5:$A$1000,0)),"Not in register"))</f>
        <v/>
      </c>
      <c r="G1320" s="22" t="str">
        <f aca="false">IF($C1320="","",IFERROR(INDEX(Asset_Register!$Q$5:$Q$1000,MATCH($C1320,Asset_Register!$A$5:$A$1000,0)),"Not in register"))</f>
        <v/>
      </c>
      <c r="H1320" s="19"/>
      <c r="I1320" s="19"/>
      <c r="J1320" s="6"/>
      <c r="K1320" s="19"/>
      <c r="L1320" s="19"/>
      <c r="M1320" s="19"/>
      <c r="N1320" s="19"/>
      <c r="O1320" s="19"/>
      <c r="P1320" s="19"/>
      <c r="Q1320" s="22" t="str">
        <f aca="false">IF($C1320="","",IF($P1320&lt;&gt;"",$P1320,IF(AND(ISNUMBER($K1320),ISNUMBER($M1320),ISNUMBER($N1320)),IF($O1320="Lower is worse",IF($K1320&lt;=$N1320,"Danger",IF($K1320&lt;=$M1320,"Alert","OK")),IF($K1320&gt;=$N1320,"Danger",IF($K1320&gt;=$M1320,"Alert","OK"))),"Not set")))</f>
        <v/>
      </c>
      <c r="R1320" s="22" t="str">
        <f aca="false">IF(OR($Q1320="",$Q1320="Not set"),"",MATCH($Q1320,Lists!$F$2:$F$4,0)-1)</f>
        <v/>
      </c>
      <c r="S1320" s="6"/>
      <c r="T1320" s="6"/>
      <c r="U1320" s="22" t="str">
        <f aca="false">IF(OR($Q1320="",$Q1320="OK",$Q1320="Not set",NOT(ISNUMBER($G1320))),"",ROUND($G1320*IF($Q1320="Danger",Lists!$M$15,Lists!$M$16),0))</f>
        <v/>
      </c>
      <c r="V1320" s="22" t="str">
        <f aca="false">IF($U1320="","",IF(OR($Q1320="Danger",$U1320&gt;=Lists!$M$10),"P1",IF($U1320&gt;=Lists!$M$11,"P2","P3")))</f>
        <v/>
      </c>
      <c r="W1320" s="24" t="str">
        <f aca="false">IF(OR($V1320="",$B1320=""),"",$B1320+INDEX(Lists!$N$10:$N$12,MATCH($V1320,Lists!$L$10:$L$12,0)))</f>
        <v/>
      </c>
      <c r="X1320" s="19"/>
      <c r="Y1320" s="19"/>
      <c r="Z1320" s="19"/>
      <c r="AA1320" s="21"/>
      <c r="AB1320" s="19"/>
      <c r="AC1320" s="22" t="str">
        <f aca="true">IF(OR($U1320="",$B1320=""),"",IF($AA1320&lt;&gt;"",$AA1320-$B1320,TODAY()-$B1320))</f>
        <v/>
      </c>
      <c r="AD1320" s="22" t="str">
        <f aca="true">IF($W1320="","",IF($Y1320="Closed",IF($AA1320="","Closed",IF($AA1320&lt;=$W1320,"Closed on time","Closed late")),IF(TODAY()&gt;$W1320,"Overdue","Within time")))</f>
        <v/>
      </c>
      <c r="AE1320" s="6"/>
      <c r="AF1320" s="19"/>
      <c r="AG1320" s="19"/>
      <c r="AH1320" s="19"/>
      <c r="AI1320" s="19"/>
      <c r="AJ1320" s="19"/>
    </row>
    <row r="1321" customFormat="false" ht="15" hidden="false" customHeight="false" outlineLevel="0" collapsed="false">
      <c r="A1321" s="22" t="str">
        <f aca="false">IF($C1321="","","R"&amp;TEXT(ROW()-4,"00000"))</f>
        <v/>
      </c>
      <c r="B1321" s="21"/>
      <c r="C1321" s="19"/>
      <c r="D1321" s="22" t="str">
        <f aca="false">IF($C1321="","",IFERROR(INDEX(Asset_Register!$C$5:$C$1000,MATCH($C1321,Asset_Register!$A$5:$A$1000,0)),"Not in register"))</f>
        <v/>
      </c>
      <c r="E1321" s="22" t="str">
        <f aca="false">IF($C1321="","",IFERROR(INDEX(Asset_Register!$D$5:$D$1000,MATCH($C1321,Asset_Register!$A$5:$A$1000,0)),"Not in register"))</f>
        <v/>
      </c>
      <c r="F1321" s="22" t="str">
        <f aca="false">IF($C1321="","",IFERROR(INDEX(Asset_Register!$R$5:$R$1000,MATCH($C1321,Asset_Register!$A$5:$A$1000,0)),"Not in register"))</f>
        <v/>
      </c>
      <c r="G1321" s="22" t="str">
        <f aca="false">IF($C1321="","",IFERROR(INDEX(Asset_Register!$Q$5:$Q$1000,MATCH($C1321,Asset_Register!$A$5:$A$1000,0)),"Not in register"))</f>
        <v/>
      </c>
      <c r="H1321" s="19"/>
      <c r="I1321" s="19"/>
      <c r="J1321" s="6"/>
      <c r="K1321" s="19"/>
      <c r="L1321" s="19"/>
      <c r="M1321" s="19"/>
      <c r="N1321" s="19"/>
      <c r="O1321" s="19"/>
      <c r="P1321" s="19"/>
      <c r="Q1321" s="22" t="str">
        <f aca="false">IF($C1321="","",IF($P1321&lt;&gt;"",$P1321,IF(AND(ISNUMBER($K1321),ISNUMBER($M1321),ISNUMBER($N1321)),IF($O1321="Lower is worse",IF($K1321&lt;=$N1321,"Danger",IF($K1321&lt;=$M1321,"Alert","OK")),IF($K1321&gt;=$N1321,"Danger",IF($K1321&gt;=$M1321,"Alert","OK"))),"Not set")))</f>
        <v/>
      </c>
      <c r="R1321" s="22" t="str">
        <f aca="false">IF(OR($Q1321="",$Q1321="Not set"),"",MATCH($Q1321,Lists!$F$2:$F$4,0)-1)</f>
        <v/>
      </c>
      <c r="S1321" s="6"/>
      <c r="T1321" s="6"/>
      <c r="U1321" s="22" t="str">
        <f aca="false">IF(OR($Q1321="",$Q1321="OK",$Q1321="Not set",NOT(ISNUMBER($G1321))),"",ROUND($G1321*IF($Q1321="Danger",Lists!$M$15,Lists!$M$16),0))</f>
        <v/>
      </c>
      <c r="V1321" s="22" t="str">
        <f aca="false">IF($U1321="","",IF(OR($Q1321="Danger",$U1321&gt;=Lists!$M$10),"P1",IF($U1321&gt;=Lists!$M$11,"P2","P3")))</f>
        <v/>
      </c>
      <c r="W1321" s="24" t="str">
        <f aca="false">IF(OR($V1321="",$B1321=""),"",$B1321+INDEX(Lists!$N$10:$N$12,MATCH($V1321,Lists!$L$10:$L$12,0)))</f>
        <v/>
      </c>
      <c r="X1321" s="19"/>
      <c r="Y1321" s="19"/>
      <c r="Z1321" s="19"/>
      <c r="AA1321" s="21"/>
      <c r="AB1321" s="19"/>
      <c r="AC1321" s="22" t="str">
        <f aca="true">IF(OR($U1321="",$B1321=""),"",IF($AA1321&lt;&gt;"",$AA1321-$B1321,TODAY()-$B1321))</f>
        <v/>
      </c>
      <c r="AD1321" s="22" t="str">
        <f aca="true">IF($W1321="","",IF($Y1321="Closed",IF($AA1321="","Closed",IF($AA1321&lt;=$W1321,"Closed on time","Closed late")),IF(TODAY()&gt;$W1321,"Overdue","Within time")))</f>
        <v/>
      </c>
      <c r="AE1321" s="6"/>
      <c r="AF1321" s="19"/>
      <c r="AG1321" s="19"/>
      <c r="AH1321" s="19"/>
      <c r="AI1321" s="19"/>
      <c r="AJ1321" s="19"/>
    </row>
    <row r="1322" customFormat="false" ht="15" hidden="false" customHeight="false" outlineLevel="0" collapsed="false">
      <c r="A1322" s="22" t="str">
        <f aca="false">IF($C1322="","","R"&amp;TEXT(ROW()-4,"00000"))</f>
        <v/>
      </c>
      <c r="B1322" s="21"/>
      <c r="C1322" s="19"/>
      <c r="D1322" s="22" t="str">
        <f aca="false">IF($C1322="","",IFERROR(INDEX(Asset_Register!$C$5:$C$1000,MATCH($C1322,Asset_Register!$A$5:$A$1000,0)),"Not in register"))</f>
        <v/>
      </c>
      <c r="E1322" s="22" t="str">
        <f aca="false">IF($C1322="","",IFERROR(INDEX(Asset_Register!$D$5:$D$1000,MATCH($C1322,Asset_Register!$A$5:$A$1000,0)),"Not in register"))</f>
        <v/>
      </c>
      <c r="F1322" s="22" t="str">
        <f aca="false">IF($C1322="","",IFERROR(INDEX(Asset_Register!$R$5:$R$1000,MATCH($C1322,Asset_Register!$A$5:$A$1000,0)),"Not in register"))</f>
        <v/>
      </c>
      <c r="G1322" s="22" t="str">
        <f aca="false">IF($C1322="","",IFERROR(INDEX(Asset_Register!$Q$5:$Q$1000,MATCH($C1322,Asset_Register!$A$5:$A$1000,0)),"Not in register"))</f>
        <v/>
      </c>
      <c r="H1322" s="19"/>
      <c r="I1322" s="19"/>
      <c r="J1322" s="6"/>
      <c r="K1322" s="19"/>
      <c r="L1322" s="19"/>
      <c r="M1322" s="19"/>
      <c r="N1322" s="19"/>
      <c r="O1322" s="19"/>
      <c r="P1322" s="19"/>
      <c r="Q1322" s="22" t="str">
        <f aca="false">IF($C1322="","",IF($P1322&lt;&gt;"",$P1322,IF(AND(ISNUMBER($K1322),ISNUMBER($M1322),ISNUMBER($N1322)),IF($O1322="Lower is worse",IF($K1322&lt;=$N1322,"Danger",IF($K1322&lt;=$M1322,"Alert","OK")),IF($K1322&gt;=$N1322,"Danger",IF($K1322&gt;=$M1322,"Alert","OK"))),"Not set")))</f>
        <v/>
      </c>
      <c r="R1322" s="22" t="str">
        <f aca="false">IF(OR($Q1322="",$Q1322="Not set"),"",MATCH($Q1322,Lists!$F$2:$F$4,0)-1)</f>
        <v/>
      </c>
      <c r="S1322" s="6"/>
      <c r="T1322" s="6"/>
      <c r="U1322" s="22" t="str">
        <f aca="false">IF(OR($Q1322="",$Q1322="OK",$Q1322="Not set",NOT(ISNUMBER($G1322))),"",ROUND($G1322*IF($Q1322="Danger",Lists!$M$15,Lists!$M$16),0))</f>
        <v/>
      </c>
      <c r="V1322" s="22" t="str">
        <f aca="false">IF($U1322="","",IF(OR($Q1322="Danger",$U1322&gt;=Lists!$M$10),"P1",IF($U1322&gt;=Lists!$M$11,"P2","P3")))</f>
        <v/>
      </c>
      <c r="W1322" s="24" t="str">
        <f aca="false">IF(OR($V1322="",$B1322=""),"",$B1322+INDEX(Lists!$N$10:$N$12,MATCH($V1322,Lists!$L$10:$L$12,0)))</f>
        <v/>
      </c>
      <c r="X1322" s="19"/>
      <c r="Y1322" s="19"/>
      <c r="Z1322" s="19"/>
      <c r="AA1322" s="21"/>
      <c r="AB1322" s="19"/>
      <c r="AC1322" s="22" t="str">
        <f aca="true">IF(OR($U1322="",$B1322=""),"",IF($AA1322&lt;&gt;"",$AA1322-$B1322,TODAY()-$B1322))</f>
        <v/>
      </c>
      <c r="AD1322" s="22" t="str">
        <f aca="true">IF($W1322="","",IF($Y1322="Closed",IF($AA1322="","Closed",IF($AA1322&lt;=$W1322,"Closed on time","Closed late")),IF(TODAY()&gt;$W1322,"Overdue","Within time")))</f>
        <v/>
      </c>
      <c r="AE1322" s="6"/>
      <c r="AF1322" s="19"/>
      <c r="AG1322" s="19"/>
      <c r="AH1322" s="19"/>
      <c r="AI1322" s="19"/>
      <c r="AJ1322" s="19"/>
    </row>
    <row r="1323" customFormat="false" ht="15" hidden="false" customHeight="false" outlineLevel="0" collapsed="false">
      <c r="A1323" s="22" t="str">
        <f aca="false">IF($C1323="","","R"&amp;TEXT(ROW()-4,"00000"))</f>
        <v/>
      </c>
      <c r="B1323" s="21"/>
      <c r="C1323" s="19"/>
      <c r="D1323" s="22" t="str">
        <f aca="false">IF($C1323="","",IFERROR(INDEX(Asset_Register!$C$5:$C$1000,MATCH($C1323,Asset_Register!$A$5:$A$1000,0)),"Not in register"))</f>
        <v/>
      </c>
      <c r="E1323" s="22" t="str">
        <f aca="false">IF($C1323="","",IFERROR(INDEX(Asset_Register!$D$5:$D$1000,MATCH($C1323,Asset_Register!$A$5:$A$1000,0)),"Not in register"))</f>
        <v/>
      </c>
      <c r="F1323" s="22" t="str">
        <f aca="false">IF($C1323="","",IFERROR(INDEX(Asset_Register!$R$5:$R$1000,MATCH($C1323,Asset_Register!$A$5:$A$1000,0)),"Not in register"))</f>
        <v/>
      </c>
      <c r="G1323" s="22" t="str">
        <f aca="false">IF($C1323="","",IFERROR(INDEX(Asset_Register!$Q$5:$Q$1000,MATCH($C1323,Asset_Register!$A$5:$A$1000,0)),"Not in register"))</f>
        <v/>
      </c>
      <c r="H1323" s="19"/>
      <c r="I1323" s="19"/>
      <c r="J1323" s="6"/>
      <c r="K1323" s="19"/>
      <c r="L1323" s="19"/>
      <c r="M1323" s="19"/>
      <c r="N1323" s="19"/>
      <c r="O1323" s="19"/>
      <c r="P1323" s="19"/>
      <c r="Q1323" s="22" t="str">
        <f aca="false">IF($C1323="","",IF($P1323&lt;&gt;"",$P1323,IF(AND(ISNUMBER($K1323),ISNUMBER($M1323),ISNUMBER($N1323)),IF($O1323="Lower is worse",IF($K1323&lt;=$N1323,"Danger",IF($K1323&lt;=$M1323,"Alert","OK")),IF($K1323&gt;=$N1323,"Danger",IF($K1323&gt;=$M1323,"Alert","OK"))),"Not set")))</f>
        <v/>
      </c>
      <c r="R1323" s="22" t="str">
        <f aca="false">IF(OR($Q1323="",$Q1323="Not set"),"",MATCH($Q1323,Lists!$F$2:$F$4,0)-1)</f>
        <v/>
      </c>
      <c r="S1323" s="6"/>
      <c r="T1323" s="6"/>
      <c r="U1323" s="22" t="str">
        <f aca="false">IF(OR($Q1323="",$Q1323="OK",$Q1323="Not set",NOT(ISNUMBER($G1323))),"",ROUND($G1323*IF($Q1323="Danger",Lists!$M$15,Lists!$M$16),0))</f>
        <v/>
      </c>
      <c r="V1323" s="22" t="str">
        <f aca="false">IF($U1323="","",IF(OR($Q1323="Danger",$U1323&gt;=Lists!$M$10),"P1",IF($U1323&gt;=Lists!$M$11,"P2","P3")))</f>
        <v/>
      </c>
      <c r="W1323" s="24" t="str">
        <f aca="false">IF(OR($V1323="",$B1323=""),"",$B1323+INDEX(Lists!$N$10:$N$12,MATCH($V1323,Lists!$L$10:$L$12,0)))</f>
        <v/>
      </c>
      <c r="X1323" s="19"/>
      <c r="Y1323" s="19"/>
      <c r="Z1323" s="19"/>
      <c r="AA1323" s="21"/>
      <c r="AB1323" s="19"/>
      <c r="AC1323" s="22" t="str">
        <f aca="true">IF(OR($U1323="",$B1323=""),"",IF($AA1323&lt;&gt;"",$AA1323-$B1323,TODAY()-$B1323))</f>
        <v/>
      </c>
      <c r="AD1323" s="22" t="str">
        <f aca="true">IF($W1323="","",IF($Y1323="Closed",IF($AA1323="","Closed",IF($AA1323&lt;=$W1323,"Closed on time","Closed late")),IF(TODAY()&gt;$W1323,"Overdue","Within time")))</f>
        <v/>
      </c>
      <c r="AE1323" s="6"/>
      <c r="AF1323" s="19"/>
      <c r="AG1323" s="19"/>
      <c r="AH1323" s="19"/>
      <c r="AI1323" s="19"/>
      <c r="AJ1323" s="19"/>
    </row>
    <row r="1324" customFormat="false" ht="15" hidden="false" customHeight="false" outlineLevel="0" collapsed="false">
      <c r="A1324" s="22" t="str">
        <f aca="false">IF($C1324="","","R"&amp;TEXT(ROW()-4,"00000"))</f>
        <v/>
      </c>
      <c r="B1324" s="21"/>
      <c r="C1324" s="19"/>
      <c r="D1324" s="22" t="str">
        <f aca="false">IF($C1324="","",IFERROR(INDEX(Asset_Register!$C$5:$C$1000,MATCH($C1324,Asset_Register!$A$5:$A$1000,0)),"Not in register"))</f>
        <v/>
      </c>
      <c r="E1324" s="22" t="str">
        <f aca="false">IF($C1324="","",IFERROR(INDEX(Asset_Register!$D$5:$D$1000,MATCH($C1324,Asset_Register!$A$5:$A$1000,0)),"Not in register"))</f>
        <v/>
      </c>
      <c r="F1324" s="22" t="str">
        <f aca="false">IF($C1324="","",IFERROR(INDEX(Asset_Register!$R$5:$R$1000,MATCH($C1324,Asset_Register!$A$5:$A$1000,0)),"Not in register"))</f>
        <v/>
      </c>
      <c r="G1324" s="22" t="str">
        <f aca="false">IF($C1324="","",IFERROR(INDEX(Asset_Register!$Q$5:$Q$1000,MATCH($C1324,Asset_Register!$A$5:$A$1000,0)),"Not in register"))</f>
        <v/>
      </c>
      <c r="H1324" s="19"/>
      <c r="I1324" s="19"/>
      <c r="J1324" s="6"/>
      <c r="K1324" s="19"/>
      <c r="L1324" s="19"/>
      <c r="M1324" s="19"/>
      <c r="N1324" s="19"/>
      <c r="O1324" s="19"/>
      <c r="P1324" s="19"/>
      <c r="Q1324" s="22" t="str">
        <f aca="false">IF($C1324="","",IF($P1324&lt;&gt;"",$P1324,IF(AND(ISNUMBER($K1324),ISNUMBER($M1324),ISNUMBER($N1324)),IF($O1324="Lower is worse",IF($K1324&lt;=$N1324,"Danger",IF($K1324&lt;=$M1324,"Alert","OK")),IF($K1324&gt;=$N1324,"Danger",IF($K1324&gt;=$M1324,"Alert","OK"))),"Not set")))</f>
        <v/>
      </c>
      <c r="R1324" s="22" t="str">
        <f aca="false">IF(OR($Q1324="",$Q1324="Not set"),"",MATCH($Q1324,Lists!$F$2:$F$4,0)-1)</f>
        <v/>
      </c>
      <c r="S1324" s="6"/>
      <c r="T1324" s="6"/>
      <c r="U1324" s="22" t="str">
        <f aca="false">IF(OR($Q1324="",$Q1324="OK",$Q1324="Not set",NOT(ISNUMBER($G1324))),"",ROUND($G1324*IF($Q1324="Danger",Lists!$M$15,Lists!$M$16),0))</f>
        <v/>
      </c>
      <c r="V1324" s="22" t="str">
        <f aca="false">IF($U1324="","",IF(OR($Q1324="Danger",$U1324&gt;=Lists!$M$10),"P1",IF($U1324&gt;=Lists!$M$11,"P2","P3")))</f>
        <v/>
      </c>
      <c r="W1324" s="24" t="str">
        <f aca="false">IF(OR($V1324="",$B1324=""),"",$B1324+INDEX(Lists!$N$10:$N$12,MATCH($V1324,Lists!$L$10:$L$12,0)))</f>
        <v/>
      </c>
      <c r="X1324" s="19"/>
      <c r="Y1324" s="19"/>
      <c r="Z1324" s="19"/>
      <c r="AA1324" s="21"/>
      <c r="AB1324" s="19"/>
      <c r="AC1324" s="22" t="str">
        <f aca="true">IF(OR($U1324="",$B1324=""),"",IF($AA1324&lt;&gt;"",$AA1324-$B1324,TODAY()-$B1324))</f>
        <v/>
      </c>
      <c r="AD1324" s="22" t="str">
        <f aca="true">IF($W1324="","",IF($Y1324="Closed",IF($AA1324="","Closed",IF($AA1324&lt;=$W1324,"Closed on time","Closed late")),IF(TODAY()&gt;$W1324,"Overdue","Within time")))</f>
        <v/>
      </c>
      <c r="AE1324" s="6"/>
      <c r="AF1324" s="19"/>
      <c r="AG1324" s="19"/>
      <c r="AH1324" s="19"/>
      <c r="AI1324" s="19"/>
      <c r="AJ1324" s="19"/>
    </row>
    <row r="1325" customFormat="false" ht="15" hidden="false" customHeight="false" outlineLevel="0" collapsed="false">
      <c r="A1325" s="22" t="str">
        <f aca="false">IF($C1325="","","R"&amp;TEXT(ROW()-4,"00000"))</f>
        <v/>
      </c>
      <c r="B1325" s="21"/>
      <c r="C1325" s="19"/>
      <c r="D1325" s="22" t="str">
        <f aca="false">IF($C1325="","",IFERROR(INDEX(Asset_Register!$C$5:$C$1000,MATCH($C1325,Asset_Register!$A$5:$A$1000,0)),"Not in register"))</f>
        <v/>
      </c>
      <c r="E1325" s="22" t="str">
        <f aca="false">IF($C1325="","",IFERROR(INDEX(Asset_Register!$D$5:$D$1000,MATCH($C1325,Asset_Register!$A$5:$A$1000,0)),"Not in register"))</f>
        <v/>
      </c>
      <c r="F1325" s="22" t="str">
        <f aca="false">IF($C1325="","",IFERROR(INDEX(Asset_Register!$R$5:$R$1000,MATCH($C1325,Asset_Register!$A$5:$A$1000,0)),"Not in register"))</f>
        <v/>
      </c>
      <c r="G1325" s="22" t="str">
        <f aca="false">IF($C1325="","",IFERROR(INDEX(Asset_Register!$Q$5:$Q$1000,MATCH($C1325,Asset_Register!$A$5:$A$1000,0)),"Not in register"))</f>
        <v/>
      </c>
      <c r="H1325" s="19"/>
      <c r="I1325" s="19"/>
      <c r="J1325" s="6"/>
      <c r="K1325" s="19"/>
      <c r="L1325" s="19"/>
      <c r="M1325" s="19"/>
      <c r="N1325" s="19"/>
      <c r="O1325" s="19"/>
      <c r="P1325" s="19"/>
      <c r="Q1325" s="22" t="str">
        <f aca="false">IF($C1325="","",IF($P1325&lt;&gt;"",$P1325,IF(AND(ISNUMBER($K1325),ISNUMBER($M1325),ISNUMBER($N1325)),IF($O1325="Lower is worse",IF($K1325&lt;=$N1325,"Danger",IF($K1325&lt;=$M1325,"Alert","OK")),IF($K1325&gt;=$N1325,"Danger",IF($K1325&gt;=$M1325,"Alert","OK"))),"Not set")))</f>
        <v/>
      </c>
      <c r="R1325" s="22" t="str">
        <f aca="false">IF(OR($Q1325="",$Q1325="Not set"),"",MATCH($Q1325,Lists!$F$2:$F$4,0)-1)</f>
        <v/>
      </c>
      <c r="S1325" s="6"/>
      <c r="T1325" s="6"/>
      <c r="U1325" s="22" t="str">
        <f aca="false">IF(OR($Q1325="",$Q1325="OK",$Q1325="Not set",NOT(ISNUMBER($G1325))),"",ROUND($G1325*IF($Q1325="Danger",Lists!$M$15,Lists!$M$16),0))</f>
        <v/>
      </c>
      <c r="V1325" s="22" t="str">
        <f aca="false">IF($U1325="","",IF(OR($Q1325="Danger",$U1325&gt;=Lists!$M$10),"P1",IF($U1325&gt;=Lists!$M$11,"P2","P3")))</f>
        <v/>
      </c>
      <c r="W1325" s="24" t="str">
        <f aca="false">IF(OR($V1325="",$B1325=""),"",$B1325+INDEX(Lists!$N$10:$N$12,MATCH($V1325,Lists!$L$10:$L$12,0)))</f>
        <v/>
      </c>
      <c r="X1325" s="19"/>
      <c r="Y1325" s="19"/>
      <c r="Z1325" s="19"/>
      <c r="AA1325" s="21"/>
      <c r="AB1325" s="19"/>
      <c r="AC1325" s="22" t="str">
        <f aca="true">IF(OR($U1325="",$B1325=""),"",IF($AA1325&lt;&gt;"",$AA1325-$B1325,TODAY()-$B1325))</f>
        <v/>
      </c>
      <c r="AD1325" s="22" t="str">
        <f aca="true">IF($W1325="","",IF($Y1325="Closed",IF($AA1325="","Closed",IF($AA1325&lt;=$W1325,"Closed on time","Closed late")),IF(TODAY()&gt;$W1325,"Overdue","Within time")))</f>
        <v/>
      </c>
      <c r="AE1325" s="6"/>
      <c r="AF1325" s="19"/>
      <c r="AG1325" s="19"/>
      <c r="AH1325" s="19"/>
      <c r="AI1325" s="19"/>
      <c r="AJ1325" s="19"/>
    </row>
    <row r="1326" customFormat="false" ht="15" hidden="false" customHeight="false" outlineLevel="0" collapsed="false">
      <c r="A1326" s="22" t="str">
        <f aca="false">IF($C1326="","","R"&amp;TEXT(ROW()-4,"00000"))</f>
        <v/>
      </c>
      <c r="B1326" s="21"/>
      <c r="C1326" s="19"/>
      <c r="D1326" s="22" t="str">
        <f aca="false">IF($C1326="","",IFERROR(INDEX(Asset_Register!$C$5:$C$1000,MATCH($C1326,Asset_Register!$A$5:$A$1000,0)),"Not in register"))</f>
        <v/>
      </c>
      <c r="E1326" s="22" t="str">
        <f aca="false">IF($C1326="","",IFERROR(INDEX(Asset_Register!$D$5:$D$1000,MATCH($C1326,Asset_Register!$A$5:$A$1000,0)),"Not in register"))</f>
        <v/>
      </c>
      <c r="F1326" s="22" t="str">
        <f aca="false">IF($C1326="","",IFERROR(INDEX(Asset_Register!$R$5:$R$1000,MATCH($C1326,Asset_Register!$A$5:$A$1000,0)),"Not in register"))</f>
        <v/>
      </c>
      <c r="G1326" s="22" t="str">
        <f aca="false">IF($C1326="","",IFERROR(INDEX(Asset_Register!$Q$5:$Q$1000,MATCH($C1326,Asset_Register!$A$5:$A$1000,0)),"Not in register"))</f>
        <v/>
      </c>
      <c r="H1326" s="19"/>
      <c r="I1326" s="19"/>
      <c r="J1326" s="6"/>
      <c r="K1326" s="19"/>
      <c r="L1326" s="19"/>
      <c r="M1326" s="19"/>
      <c r="N1326" s="19"/>
      <c r="O1326" s="19"/>
      <c r="P1326" s="19"/>
      <c r="Q1326" s="22" t="str">
        <f aca="false">IF($C1326="","",IF($P1326&lt;&gt;"",$P1326,IF(AND(ISNUMBER($K1326),ISNUMBER($M1326),ISNUMBER($N1326)),IF($O1326="Lower is worse",IF($K1326&lt;=$N1326,"Danger",IF($K1326&lt;=$M1326,"Alert","OK")),IF($K1326&gt;=$N1326,"Danger",IF($K1326&gt;=$M1326,"Alert","OK"))),"Not set")))</f>
        <v/>
      </c>
      <c r="R1326" s="22" t="str">
        <f aca="false">IF(OR($Q1326="",$Q1326="Not set"),"",MATCH($Q1326,Lists!$F$2:$F$4,0)-1)</f>
        <v/>
      </c>
      <c r="S1326" s="6"/>
      <c r="T1326" s="6"/>
      <c r="U1326" s="22" t="str">
        <f aca="false">IF(OR($Q1326="",$Q1326="OK",$Q1326="Not set",NOT(ISNUMBER($G1326))),"",ROUND($G1326*IF($Q1326="Danger",Lists!$M$15,Lists!$M$16),0))</f>
        <v/>
      </c>
      <c r="V1326" s="22" t="str">
        <f aca="false">IF($U1326="","",IF(OR($Q1326="Danger",$U1326&gt;=Lists!$M$10),"P1",IF($U1326&gt;=Lists!$M$11,"P2","P3")))</f>
        <v/>
      </c>
      <c r="W1326" s="24" t="str">
        <f aca="false">IF(OR($V1326="",$B1326=""),"",$B1326+INDEX(Lists!$N$10:$N$12,MATCH($V1326,Lists!$L$10:$L$12,0)))</f>
        <v/>
      </c>
      <c r="X1326" s="19"/>
      <c r="Y1326" s="19"/>
      <c r="Z1326" s="19"/>
      <c r="AA1326" s="21"/>
      <c r="AB1326" s="19"/>
      <c r="AC1326" s="22" t="str">
        <f aca="true">IF(OR($U1326="",$B1326=""),"",IF($AA1326&lt;&gt;"",$AA1326-$B1326,TODAY()-$B1326))</f>
        <v/>
      </c>
      <c r="AD1326" s="22" t="str">
        <f aca="true">IF($W1326="","",IF($Y1326="Closed",IF($AA1326="","Closed",IF($AA1326&lt;=$W1326,"Closed on time","Closed late")),IF(TODAY()&gt;$W1326,"Overdue","Within time")))</f>
        <v/>
      </c>
      <c r="AE1326" s="6"/>
      <c r="AF1326" s="19"/>
      <c r="AG1326" s="19"/>
      <c r="AH1326" s="19"/>
      <c r="AI1326" s="19"/>
      <c r="AJ1326" s="19"/>
    </row>
    <row r="1327" customFormat="false" ht="15" hidden="false" customHeight="false" outlineLevel="0" collapsed="false">
      <c r="A1327" s="22" t="str">
        <f aca="false">IF($C1327="","","R"&amp;TEXT(ROW()-4,"00000"))</f>
        <v/>
      </c>
      <c r="B1327" s="21"/>
      <c r="C1327" s="19"/>
      <c r="D1327" s="22" t="str">
        <f aca="false">IF($C1327="","",IFERROR(INDEX(Asset_Register!$C$5:$C$1000,MATCH($C1327,Asset_Register!$A$5:$A$1000,0)),"Not in register"))</f>
        <v/>
      </c>
      <c r="E1327" s="22" t="str">
        <f aca="false">IF($C1327="","",IFERROR(INDEX(Asset_Register!$D$5:$D$1000,MATCH($C1327,Asset_Register!$A$5:$A$1000,0)),"Not in register"))</f>
        <v/>
      </c>
      <c r="F1327" s="22" t="str">
        <f aca="false">IF($C1327="","",IFERROR(INDEX(Asset_Register!$R$5:$R$1000,MATCH($C1327,Asset_Register!$A$5:$A$1000,0)),"Not in register"))</f>
        <v/>
      </c>
      <c r="G1327" s="22" t="str">
        <f aca="false">IF($C1327="","",IFERROR(INDEX(Asset_Register!$Q$5:$Q$1000,MATCH($C1327,Asset_Register!$A$5:$A$1000,0)),"Not in register"))</f>
        <v/>
      </c>
      <c r="H1327" s="19"/>
      <c r="I1327" s="19"/>
      <c r="J1327" s="6"/>
      <c r="K1327" s="19"/>
      <c r="L1327" s="19"/>
      <c r="M1327" s="19"/>
      <c r="N1327" s="19"/>
      <c r="O1327" s="19"/>
      <c r="P1327" s="19"/>
      <c r="Q1327" s="22" t="str">
        <f aca="false">IF($C1327="","",IF($P1327&lt;&gt;"",$P1327,IF(AND(ISNUMBER($K1327),ISNUMBER($M1327),ISNUMBER($N1327)),IF($O1327="Lower is worse",IF($K1327&lt;=$N1327,"Danger",IF($K1327&lt;=$M1327,"Alert","OK")),IF($K1327&gt;=$N1327,"Danger",IF($K1327&gt;=$M1327,"Alert","OK"))),"Not set")))</f>
        <v/>
      </c>
      <c r="R1327" s="22" t="str">
        <f aca="false">IF(OR($Q1327="",$Q1327="Not set"),"",MATCH($Q1327,Lists!$F$2:$F$4,0)-1)</f>
        <v/>
      </c>
      <c r="S1327" s="6"/>
      <c r="T1327" s="6"/>
      <c r="U1327" s="22" t="str">
        <f aca="false">IF(OR($Q1327="",$Q1327="OK",$Q1327="Not set",NOT(ISNUMBER($G1327))),"",ROUND($G1327*IF($Q1327="Danger",Lists!$M$15,Lists!$M$16),0))</f>
        <v/>
      </c>
      <c r="V1327" s="22" t="str">
        <f aca="false">IF($U1327="","",IF(OR($Q1327="Danger",$U1327&gt;=Lists!$M$10),"P1",IF($U1327&gt;=Lists!$M$11,"P2","P3")))</f>
        <v/>
      </c>
      <c r="W1327" s="24" t="str">
        <f aca="false">IF(OR($V1327="",$B1327=""),"",$B1327+INDEX(Lists!$N$10:$N$12,MATCH($V1327,Lists!$L$10:$L$12,0)))</f>
        <v/>
      </c>
      <c r="X1327" s="19"/>
      <c r="Y1327" s="19"/>
      <c r="Z1327" s="19"/>
      <c r="AA1327" s="21"/>
      <c r="AB1327" s="19"/>
      <c r="AC1327" s="22" t="str">
        <f aca="true">IF(OR($U1327="",$B1327=""),"",IF($AA1327&lt;&gt;"",$AA1327-$B1327,TODAY()-$B1327))</f>
        <v/>
      </c>
      <c r="AD1327" s="22" t="str">
        <f aca="true">IF($W1327="","",IF($Y1327="Closed",IF($AA1327="","Closed",IF($AA1327&lt;=$W1327,"Closed on time","Closed late")),IF(TODAY()&gt;$W1327,"Overdue","Within time")))</f>
        <v/>
      </c>
      <c r="AE1327" s="6"/>
      <c r="AF1327" s="19"/>
      <c r="AG1327" s="19"/>
      <c r="AH1327" s="19"/>
      <c r="AI1327" s="19"/>
      <c r="AJ1327" s="19"/>
    </row>
    <row r="1328" customFormat="false" ht="15" hidden="false" customHeight="false" outlineLevel="0" collapsed="false">
      <c r="A1328" s="22" t="str">
        <f aca="false">IF($C1328="","","R"&amp;TEXT(ROW()-4,"00000"))</f>
        <v/>
      </c>
      <c r="B1328" s="21"/>
      <c r="C1328" s="19"/>
      <c r="D1328" s="22" t="str">
        <f aca="false">IF($C1328="","",IFERROR(INDEX(Asset_Register!$C$5:$C$1000,MATCH($C1328,Asset_Register!$A$5:$A$1000,0)),"Not in register"))</f>
        <v/>
      </c>
      <c r="E1328" s="22" t="str">
        <f aca="false">IF($C1328="","",IFERROR(INDEX(Asset_Register!$D$5:$D$1000,MATCH($C1328,Asset_Register!$A$5:$A$1000,0)),"Not in register"))</f>
        <v/>
      </c>
      <c r="F1328" s="22" t="str">
        <f aca="false">IF($C1328="","",IFERROR(INDEX(Asset_Register!$R$5:$R$1000,MATCH($C1328,Asset_Register!$A$5:$A$1000,0)),"Not in register"))</f>
        <v/>
      </c>
      <c r="G1328" s="22" t="str">
        <f aca="false">IF($C1328="","",IFERROR(INDEX(Asset_Register!$Q$5:$Q$1000,MATCH($C1328,Asset_Register!$A$5:$A$1000,0)),"Not in register"))</f>
        <v/>
      </c>
      <c r="H1328" s="19"/>
      <c r="I1328" s="19"/>
      <c r="J1328" s="6"/>
      <c r="K1328" s="19"/>
      <c r="L1328" s="19"/>
      <c r="M1328" s="19"/>
      <c r="N1328" s="19"/>
      <c r="O1328" s="19"/>
      <c r="P1328" s="19"/>
      <c r="Q1328" s="22" t="str">
        <f aca="false">IF($C1328="","",IF($P1328&lt;&gt;"",$P1328,IF(AND(ISNUMBER($K1328),ISNUMBER($M1328),ISNUMBER($N1328)),IF($O1328="Lower is worse",IF($K1328&lt;=$N1328,"Danger",IF($K1328&lt;=$M1328,"Alert","OK")),IF($K1328&gt;=$N1328,"Danger",IF($K1328&gt;=$M1328,"Alert","OK"))),"Not set")))</f>
        <v/>
      </c>
      <c r="R1328" s="22" t="str">
        <f aca="false">IF(OR($Q1328="",$Q1328="Not set"),"",MATCH($Q1328,Lists!$F$2:$F$4,0)-1)</f>
        <v/>
      </c>
      <c r="S1328" s="6"/>
      <c r="T1328" s="6"/>
      <c r="U1328" s="22" t="str">
        <f aca="false">IF(OR($Q1328="",$Q1328="OK",$Q1328="Not set",NOT(ISNUMBER($G1328))),"",ROUND($G1328*IF($Q1328="Danger",Lists!$M$15,Lists!$M$16),0))</f>
        <v/>
      </c>
      <c r="V1328" s="22" t="str">
        <f aca="false">IF($U1328="","",IF(OR($Q1328="Danger",$U1328&gt;=Lists!$M$10),"P1",IF($U1328&gt;=Lists!$M$11,"P2","P3")))</f>
        <v/>
      </c>
      <c r="W1328" s="24" t="str">
        <f aca="false">IF(OR($V1328="",$B1328=""),"",$B1328+INDEX(Lists!$N$10:$N$12,MATCH($V1328,Lists!$L$10:$L$12,0)))</f>
        <v/>
      </c>
      <c r="X1328" s="19"/>
      <c r="Y1328" s="19"/>
      <c r="Z1328" s="19"/>
      <c r="AA1328" s="21"/>
      <c r="AB1328" s="19"/>
      <c r="AC1328" s="22" t="str">
        <f aca="true">IF(OR($U1328="",$B1328=""),"",IF($AA1328&lt;&gt;"",$AA1328-$B1328,TODAY()-$B1328))</f>
        <v/>
      </c>
      <c r="AD1328" s="22" t="str">
        <f aca="true">IF($W1328="","",IF($Y1328="Closed",IF($AA1328="","Closed",IF($AA1328&lt;=$W1328,"Closed on time","Closed late")),IF(TODAY()&gt;$W1328,"Overdue","Within time")))</f>
        <v/>
      </c>
      <c r="AE1328" s="6"/>
      <c r="AF1328" s="19"/>
      <c r="AG1328" s="19"/>
      <c r="AH1328" s="19"/>
      <c r="AI1328" s="19"/>
      <c r="AJ1328" s="19"/>
    </row>
    <row r="1329" customFormat="false" ht="15" hidden="false" customHeight="false" outlineLevel="0" collapsed="false">
      <c r="A1329" s="22" t="str">
        <f aca="false">IF($C1329="","","R"&amp;TEXT(ROW()-4,"00000"))</f>
        <v/>
      </c>
      <c r="B1329" s="21"/>
      <c r="C1329" s="19"/>
      <c r="D1329" s="22" t="str">
        <f aca="false">IF($C1329="","",IFERROR(INDEX(Asset_Register!$C$5:$C$1000,MATCH($C1329,Asset_Register!$A$5:$A$1000,0)),"Not in register"))</f>
        <v/>
      </c>
      <c r="E1329" s="22" t="str">
        <f aca="false">IF($C1329="","",IFERROR(INDEX(Asset_Register!$D$5:$D$1000,MATCH($C1329,Asset_Register!$A$5:$A$1000,0)),"Not in register"))</f>
        <v/>
      </c>
      <c r="F1329" s="22" t="str">
        <f aca="false">IF($C1329="","",IFERROR(INDEX(Asset_Register!$R$5:$R$1000,MATCH($C1329,Asset_Register!$A$5:$A$1000,0)),"Not in register"))</f>
        <v/>
      </c>
      <c r="G1329" s="22" t="str">
        <f aca="false">IF($C1329="","",IFERROR(INDEX(Asset_Register!$Q$5:$Q$1000,MATCH($C1329,Asset_Register!$A$5:$A$1000,0)),"Not in register"))</f>
        <v/>
      </c>
      <c r="H1329" s="19"/>
      <c r="I1329" s="19"/>
      <c r="J1329" s="6"/>
      <c r="K1329" s="19"/>
      <c r="L1329" s="19"/>
      <c r="M1329" s="19"/>
      <c r="N1329" s="19"/>
      <c r="O1329" s="19"/>
      <c r="P1329" s="19"/>
      <c r="Q1329" s="22" t="str">
        <f aca="false">IF($C1329="","",IF($P1329&lt;&gt;"",$P1329,IF(AND(ISNUMBER($K1329),ISNUMBER($M1329),ISNUMBER($N1329)),IF($O1329="Lower is worse",IF($K1329&lt;=$N1329,"Danger",IF($K1329&lt;=$M1329,"Alert","OK")),IF($K1329&gt;=$N1329,"Danger",IF($K1329&gt;=$M1329,"Alert","OK"))),"Not set")))</f>
        <v/>
      </c>
      <c r="R1329" s="22" t="str">
        <f aca="false">IF(OR($Q1329="",$Q1329="Not set"),"",MATCH($Q1329,Lists!$F$2:$F$4,0)-1)</f>
        <v/>
      </c>
      <c r="S1329" s="6"/>
      <c r="T1329" s="6"/>
      <c r="U1329" s="22" t="str">
        <f aca="false">IF(OR($Q1329="",$Q1329="OK",$Q1329="Not set",NOT(ISNUMBER($G1329))),"",ROUND($G1329*IF($Q1329="Danger",Lists!$M$15,Lists!$M$16),0))</f>
        <v/>
      </c>
      <c r="V1329" s="22" t="str">
        <f aca="false">IF($U1329="","",IF(OR($Q1329="Danger",$U1329&gt;=Lists!$M$10),"P1",IF($U1329&gt;=Lists!$M$11,"P2","P3")))</f>
        <v/>
      </c>
      <c r="W1329" s="24" t="str">
        <f aca="false">IF(OR($V1329="",$B1329=""),"",$B1329+INDEX(Lists!$N$10:$N$12,MATCH($V1329,Lists!$L$10:$L$12,0)))</f>
        <v/>
      </c>
      <c r="X1329" s="19"/>
      <c r="Y1329" s="19"/>
      <c r="Z1329" s="19"/>
      <c r="AA1329" s="21"/>
      <c r="AB1329" s="19"/>
      <c r="AC1329" s="22" t="str">
        <f aca="true">IF(OR($U1329="",$B1329=""),"",IF($AA1329&lt;&gt;"",$AA1329-$B1329,TODAY()-$B1329))</f>
        <v/>
      </c>
      <c r="AD1329" s="22" t="str">
        <f aca="true">IF($W1329="","",IF($Y1329="Closed",IF($AA1329="","Closed",IF($AA1329&lt;=$W1329,"Closed on time","Closed late")),IF(TODAY()&gt;$W1329,"Overdue","Within time")))</f>
        <v/>
      </c>
      <c r="AE1329" s="6"/>
      <c r="AF1329" s="19"/>
      <c r="AG1329" s="19"/>
      <c r="AH1329" s="19"/>
      <c r="AI1329" s="19"/>
      <c r="AJ1329" s="19"/>
    </row>
    <row r="1330" customFormat="false" ht="15" hidden="false" customHeight="false" outlineLevel="0" collapsed="false">
      <c r="A1330" s="22" t="str">
        <f aca="false">IF($C1330="","","R"&amp;TEXT(ROW()-4,"00000"))</f>
        <v/>
      </c>
      <c r="B1330" s="21"/>
      <c r="C1330" s="19"/>
      <c r="D1330" s="22" t="str">
        <f aca="false">IF($C1330="","",IFERROR(INDEX(Asset_Register!$C$5:$C$1000,MATCH($C1330,Asset_Register!$A$5:$A$1000,0)),"Not in register"))</f>
        <v/>
      </c>
      <c r="E1330" s="22" t="str">
        <f aca="false">IF($C1330="","",IFERROR(INDEX(Asset_Register!$D$5:$D$1000,MATCH($C1330,Asset_Register!$A$5:$A$1000,0)),"Not in register"))</f>
        <v/>
      </c>
      <c r="F1330" s="22" t="str">
        <f aca="false">IF($C1330="","",IFERROR(INDEX(Asset_Register!$R$5:$R$1000,MATCH($C1330,Asset_Register!$A$5:$A$1000,0)),"Not in register"))</f>
        <v/>
      </c>
      <c r="G1330" s="22" t="str">
        <f aca="false">IF($C1330="","",IFERROR(INDEX(Asset_Register!$Q$5:$Q$1000,MATCH($C1330,Asset_Register!$A$5:$A$1000,0)),"Not in register"))</f>
        <v/>
      </c>
      <c r="H1330" s="19"/>
      <c r="I1330" s="19"/>
      <c r="J1330" s="6"/>
      <c r="K1330" s="19"/>
      <c r="L1330" s="19"/>
      <c r="M1330" s="19"/>
      <c r="N1330" s="19"/>
      <c r="O1330" s="19"/>
      <c r="P1330" s="19"/>
      <c r="Q1330" s="22" t="str">
        <f aca="false">IF($C1330="","",IF($P1330&lt;&gt;"",$P1330,IF(AND(ISNUMBER($K1330),ISNUMBER($M1330),ISNUMBER($N1330)),IF($O1330="Lower is worse",IF($K1330&lt;=$N1330,"Danger",IF($K1330&lt;=$M1330,"Alert","OK")),IF($K1330&gt;=$N1330,"Danger",IF($K1330&gt;=$M1330,"Alert","OK"))),"Not set")))</f>
        <v/>
      </c>
      <c r="R1330" s="22" t="str">
        <f aca="false">IF(OR($Q1330="",$Q1330="Not set"),"",MATCH($Q1330,Lists!$F$2:$F$4,0)-1)</f>
        <v/>
      </c>
      <c r="S1330" s="6"/>
      <c r="T1330" s="6"/>
      <c r="U1330" s="22" t="str">
        <f aca="false">IF(OR($Q1330="",$Q1330="OK",$Q1330="Not set",NOT(ISNUMBER($G1330))),"",ROUND($G1330*IF($Q1330="Danger",Lists!$M$15,Lists!$M$16),0))</f>
        <v/>
      </c>
      <c r="V1330" s="22" t="str">
        <f aca="false">IF($U1330="","",IF(OR($Q1330="Danger",$U1330&gt;=Lists!$M$10),"P1",IF($U1330&gt;=Lists!$M$11,"P2","P3")))</f>
        <v/>
      </c>
      <c r="W1330" s="24" t="str">
        <f aca="false">IF(OR($V1330="",$B1330=""),"",$B1330+INDEX(Lists!$N$10:$N$12,MATCH($V1330,Lists!$L$10:$L$12,0)))</f>
        <v/>
      </c>
      <c r="X1330" s="19"/>
      <c r="Y1330" s="19"/>
      <c r="Z1330" s="19"/>
      <c r="AA1330" s="21"/>
      <c r="AB1330" s="19"/>
      <c r="AC1330" s="22" t="str">
        <f aca="true">IF(OR($U1330="",$B1330=""),"",IF($AA1330&lt;&gt;"",$AA1330-$B1330,TODAY()-$B1330))</f>
        <v/>
      </c>
      <c r="AD1330" s="22" t="str">
        <f aca="true">IF($W1330="","",IF($Y1330="Closed",IF($AA1330="","Closed",IF($AA1330&lt;=$W1330,"Closed on time","Closed late")),IF(TODAY()&gt;$W1330,"Overdue","Within time")))</f>
        <v/>
      </c>
      <c r="AE1330" s="6"/>
      <c r="AF1330" s="19"/>
      <c r="AG1330" s="19"/>
      <c r="AH1330" s="19"/>
      <c r="AI1330" s="19"/>
      <c r="AJ1330" s="19"/>
    </row>
    <row r="1331" customFormat="false" ht="15" hidden="false" customHeight="false" outlineLevel="0" collapsed="false">
      <c r="A1331" s="22" t="str">
        <f aca="false">IF($C1331="","","R"&amp;TEXT(ROW()-4,"00000"))</f>
        <v/>
      </c>
      <c r="B1331" s="21"/>
      <c r="C1331" s="19"/>
      <c r="D1331" s="22" t="str">
        <f aca="false">IF($C1331="","",IFERROR(INDEX(Asset_Register!$C$5:$C$1000,MATCH($C1331,Asset_Register!$A$5:$A$1000,0)),"Not in register"))</f>
        <v/>
      </c>
      <c r="E1331" s="22" t="str">
        <f aca="false">IF($C1331="","",IFERROR(INDEX(Asset_Register!$D$5:$D$1000,MATCH($C1331,Asset_Register!$A$5:$A$1000,0)),"Not in register"))</f>
        <v/>
      </c>
      <c r="F1331" s="22" t="str">
        <f aca="false">IF($C1331="","",IFERROR(INDEX(Asset_Register!$R$5:$R$1000,MATCH($C1331,Asset_Register!$A$5:$A$1000,0)),"Not in register"))</f>
        <v/>
      </c>
      <c r="G1331" s="22" t="str">
        <f aca="false">IF($C1331="","",IFERROR(INDEX(Asset_Register!$Q$5:$Q$1000,MATCH($C1331,Asset_Register!$A$5:$A$1000,0)),"Not in register"))</f>
        <v/>
      </c>
      <c r="H1331" s="19"/>
      <c r="I1331" s="19"/>
      <c r="J1331" s="6"/>
      <c r="K1331" s="19"/>
      <c r="L1331" s="19"/>
      <c r="M1331" s="19"/>
      <c r="N1331" s="19"/>
      <c r="O1331" s="19"/>
      <c r="P1331" s="19"/>
      <c r="Q1331" s="22" t="str">
        <f aca="false">IF($C1331="","",IF($P1331&lt;&gt;"",$P1331,IF(AND(ISNUMBER($K1331),ISNUMBER($M1331),ISNUMBER($N1331)),IF($O1331="Lower is worse",IF($K1331&lt;=$N1331,"Danger",IF($K1331&lt;=$M1331,"Alert","OK")),IF($K1331&gt;=$N1331,"Danger",IF($K1331&gt;=$M1331,"Alert","OK"))),"Not set")))</f>
        <v/>
      </c>
      <c r="R1331" s="22" t="str">
        <f aca="false">IF(OR($Q1331="",$Q1331="Not set"),"",MATCH($Q1331,Lists!$F$2:$F$4,0)-1)</f>
        <v/>
      </c>
      <c r="S1331" s="6"/>
      <c r="T1331" s="6"/>
      <c r="U1331" s="22" t="str">
        <f aca="false">IF(OR($Q1331="",$Q1331="OK",$Q1331="Not set",NOT(ISNUMBER($G1331))),"",ROUND($G1331*IF($Q1331="Danger",Lists!$M$15,Lists!$M$16),0))</f>
        <v/>
      </c>
      <c r="V1331" s="22" t="str">
        <f aca="false">IF($U1331="","",IF(OR($Q1331="Danger",$U1331&gt;=Lists!$M$10),"P1",IF($U1331&gt;=Lists!$M$11,"P2","P3")))</f>
        <v/>
      </c>
      <c r="W1331" s="24" t="str">
        <f aca="false">IF(OR($V1331="",$B1331=""),"",$B1331+INDEX(Lists!$N$10:$N$12,MATCH($V1331,Lists!$L$10:$L$12,0)))</f>
        <v/>
      </c>
      <c r="X1331" s="19"/>
      <c r="Y1331" s="19"/>
      <c r="Z1331" s="19"/>
      <c r="AA1331" s="21"/>
      <c r="AB1331" s="19"/>
      <c r="AC1331" s="22" t="str">
        <f aca="true">IF(OR($U1331="",$B1331=""),"",IF($AA1331&lt;&gt;"",$AA1331-$B1331,TODAY()-$B1331))</f>
        <v/>
      </c>
      <c r="AD1331" s="22" t="str">
        <f aca="true">IF($W1331="","",IF($Y1331="Closed",IF($AA1331="","Closed",IF($AA1331&lt;=$W1331,"Closed on time","Closed late")),IF(TODAY()&gt;$W1331,"Overdue","Within time")))</f>
        <v/>
      </c>
      <c r="AE1331" s="6"/>
      <c r="AF1331" s="19"/>
      <c r="AG1331" s="19"/>
      <c r="AH1331" s="19"/>
      <c r="AI1331" s="19"/>
      <c r="AJ1331" s="19"/>
    </row>
    <row r="1332" customFormat="false" ht="15" hidden="false" customHeight="false" outlineLevel="0" collapsed="false">
      <c r="A1332" s="22" t="str">
        <f aca="false">IF($C1332="","","R"&amp;TEXT(ROW()-4,"00000"))</f>
        <v/>
      </c>
      <c r="B1332" s="21"/>
      <c r="C1332" s="19"/>
      <c r="D1332" s="22" t="str">
        <f aca="false">IF($C1332="","",IFERROR(INDEX(Asset_Register!$C$5:$C$1000,MATCH($C1332,Asset_Register!$A$5:$A$1000,0)),"Not in register"))</f>
        <v/>
      </c>
      <c r="E1332" s="22" t="str">
        <f aca="false">IF($C1332="","",IFERROR(INDEX(Asset_Register!$D$5:$D$1000,MATCH($C1332,Asset_Register!$A$5:$A$1000,0)),"Not in register"))</f>
        <v/>
      </c>
      <c r="F1332" s="22" t="str">
        <f aca="false">IF($C1332="","",IFERROR(INDEX(Asset_Register!$R$5:$R$1000,MATCH($C1332,Asset_Register!$A$5:$A$1000,0)),"Not in register"))</f>
        <v/>
      </c>
      <c r="G1332" s="22" t="str">
        <f aca="false">IF($C1332="","",IFERROR(INDEX(Asset_Register!$Q$5:$Q$1000,MATCH($C1332,Asset_Register!$A$5:$A$1000,0)),"Not in register"))</f>
        <v/>
      </c>
      <c r="H1332" s="19"/>
      <c r="I1332" s="19"/>
      <c r="J1332" s="6"/>
      <c r="K1332" s="19"/>
      <c r="L1332" s="19"/>
      <c r="M1332" s="19"/>
      <c r="N1332" s="19"/>
      <c r="O1332" s="19"/>
      <c r="P1332" s="19"/>
      <c r="Q1332" s="22" t="str">
        <f aca="false">IF($C1332="","",IF($P1332&lt;&gt;"",$P1332,IF(AND(ISNUMBER($K1332),ISNUMBER($M1332),ISNUMBER($N1332)),IF($O1332="Lower is worse",IF($K1332&lt;=$N1332,"Danger",IF($K1332&lt;=$M1332,"Alert","OK")),IF($K1332&gt;=$N1332,"Danger",IF($K1332&gt;=$M1332,"Alert","OK"))),"Not set")))</f>
        <v/>
      </c>
      <c r="R1332" s="22" t="str">
        <f aca="false">IF(OR($Q1332="",$Q1332="Not set"),"",MATCH($Q1332,Lists!$F$2:$F$4,0)-1)</f>
        <v/>
      </c>
      <c r="S1332" s="6"/>
      <c r="T1332" s="6"/>
      <c r="U1332" s="22" t="str">
        <f aca="false">IF(OR($Q1332="",$Q1332="OK",$Q1332="Not set",NOT(ISNUMBER($G1332))),"",ROUND($G1332*IF($Q1332="Danger",Lists!$M$15,Lists!$M$16),0))</f>
        <v/>
      </c>
      <c r="V1332" s="22" t="str">
        <f aca="false">IF($U1332="","",IF(OR($Q1332="Danger",$U1332&gt;=Lists!$M$10),"P1",IF($U1332&gt;=Lists!$M$11,"P2","P3")))</f>
        <v/>
      </c>
      <c r="W1332" s="24" t="str">
        <f aca="false">IF(OR($V1332="",$B1332=""),"",$B1332+INDEX(Lists!$N$10:$N$12,MATCH($V1332,Lists!$L$10:$L$12,0)))</f>
        <v/>
      </c>
      <c r="X1332" s="19"/>
      <c r="Y1332" s="19"/>
      <c r="Z1332" s="19"/>
      <c r="AA1332" s="21"/>
      <c r="AB1332" s="19"/>
      <c r="AC1332" s="22" t="str">
        <f aca="true">IF(OR($U1332="",$B1332=""),"",IF($AA1332&lt;&gt;"",$AA1332-$B1332,TODAY()-$B1332))</f>
        <v/>
      </c>
      <c r="AD1332" s="22" t="str">
        <f aca="true">IF($W1332="","",IF($Y1332="Closed",IF($AA1332="","Closed",IF($AA1332&lt;=$W1332,"Closed on time","Closed late")),IF(TODAY()&gt;$W1332,"Overdue","Within time")))</f>
        <v/>
      </c>
      <c r="AE1332" s="6"/>
      <c r="AF1332" s="19"/>
      <c r="AG1332" s="19"/>
      <c r="AH1332" s="19"/>
      <c r="AI1332" s="19"/>
      <c r="AJ1332" s="19"/>
    </row>
    <row r="1333" customFormat="false" ht="15" hidden="false" customHeight="false" outlineLevel="0" collapsed="false">
      <c r="A1333" s="22" t="str">
        <f aca="false">IF($C1333="","","R"&amp;TEXT(ROW()-4,"00000"))</f>
        <v/>
      </c>
      <c r="B1333" s="21"/>
      <c r="C1333" s="19"/>
      <c r="D1333" s="22" t="str">
        <f aca="false">IF($C1333="","",IFERROR(INDEX(Asset_Register!$C$5:$C$1000,MATCH($C1333,Asset_Register!$A$5:$A$1000,0)),"Not in register"))</f>
        <v/>
      </c>
      <c r="E1333" s="22" t="str">
        <f aca="false">IF($C1333="","",IFERROR(INDEX(Asset_Register!$D$5:$D$1000,MATCH($C1333,Asset_Register!$A$5:$A$1000,0)),"Not in register"))</f>
        <v/>
      </c>
      <c r="F1333" s="22" t="str">
        <f aca="false">IF($C1333="","",IFERROR(INDEX(Asset_Register!$R$5:$R$1000,MATCH($C1333,Asset_Register!$A$5:$A$1000,0)),"Not in register"))</f>
        <v/>
      </c>
      <c r="G1333" s="22" t="str">
        <f aca="false">IF($C1333="","",IFERROR(INDEX(Asset_Register!$Q$5:$Q$1000,MATCH($C1333,Asset_Register!$A$5:$A$1000,0)),"Not in register"))</f>
        <v/>
      </c>
      <c r="H1333" s="19"/>
      <c r="I1333" s="19"/>
      <c r="J1333" s="6"/>
      <c r="K1333" s="19"/>
      <c r="L1333" s="19"/>
      <c r="M1333" s="19"/>
      <c r="N1333" s="19"/>
      <c r="O1333" s="19"/>
      <c r="P1333" s="19"/>
      <c r="Q1333" s="22" t="str">
        <f aca="false">IF($C1333="","",IF($P1333&lt;&gt;"",$P1333,IF(AND(ISNUMBER($K1333),ISNUMBER($M1333),ISNUMBER($N1333)),IF($O1333="Lower is worse",IF($K1333&lt;=$N1333,"Danger",IF($K1333&lt;=$M1333,"Alert","OK")),IF($K1333&gt;=$N1333,"Danger",IF($K1333&gt;=$M1333,"Alert","OK"))),"Not set")))</f>
        <v/>
      </c>
      <c r="R1333" s="22" t="str">
        <f aca="false">IF(OR($Q1333="",$Q1333="Not set"),"",MATCH($Q1333,Lists!$F$2:$F$4,0)-1)</f>
        <v/>
      </c>
      <c r="S1333" s="6"/>
      <c r="T1333" s="6"/>
      <c r="U1333" s="22" t="str">
        <f aca="false">IF(OR($Q1333="",$Q1333="OK",$Q1333="Not set",NOT(ISNUMBER($G1333))),"",ROUND($G1333*IF($Q1333="Danger",Lists!$M$15,Lists!$M$16),0))</f>
        <v/>
      </c>
      <c r="V1333" s="22" t="str">
        <f aca="false">IF($U1333="","",IF(OR($Q1333="Danger",$U1333&gt;=Lists!$M$10),"P1",IF($U1333&gt;=Lists!$M$11,"P2","P3")))</f>
        <v/>
      </c>
      <c r="W1333" s="24" t="str">
        <f aca="false">IF(OR($V1333="",$B1333=""),"",$B1333+INDEX(Lists!$N$10:$N$12,MATCH($V1333,Lists!$L$10:$L$12,0)))</f>
        <v/>
      </c>
      <c r="X1333" s="19"/>
      <c r="Y1333" s="19"/>
      <c r="Z1333" s="19"/>
      <c r="AA1333" s="21"/>
      <c r="AB1333" s="19"/>
      <c r="AC1333" s="22" t="str">
        <f aca="true">IF(OR($U1333="",$B1333=""),"",IF($AA1333&lt;&gt;"",$AA1333-$B1333,TODAY()-$B1333))</f>
        <v/>
      </c>
      <c r="AD1333" s="22" t="str">
        <f aca="true">IF($W1333="","",IF($Y1333="Closed",IF($AA1333="","Closed",IF($AA1333&lt;=$W1333,"Closed on time","Closed late")),IF(TODAY()&gt;$W1333,"Overdue","Within time")))</f>
        <v/>
      </c>
      <c r="AE1333" s="6"/>
      <c r="AF1333" s="19"/>
      <c r="AG1333" s="19"/>
      <c r="AH1333" s="19"/>
      <c r="AI1333" s="19"/>
      <c r="AJ1333" s="19"/>
    </row>
    <row r="1334" customFormat="false" ht="15" hidden="false" customHeight="false" outlineLevel="0" collapsed="false">
      <c r="A1334" s="22" t="str">
        <f aca="false">IF($C1334="","","R"&amp;TEXT(ROW()-4,"00000"))</f>
        <v/>
      </c>
      <c r="B1334" s="21"/>
      <c r="C1334" s="19"/>
      <c r="D1334" s="22" t="str">
        <f aca="false">IF($C1334="","",IFERROR(INDEX(Asset_Register!$C$5:$C$1000,MATCH($C1334,Asset_Register!$A$5:$A$1000,0)),"Not in register"))</f>
        <v/>
      </c>
      <c r="E1334" s="22" t="str">
        <f aca="false">IF($C1334="","",IFERROR(INDEX(Asset_Register!$D$5:$D$1000,MATCH($C1334,Asset_Register!$A$5:$A$1000,0)),"Not in register"))</f>
        <v/>
      </c>
      <c r="F1334" s="22" t="str">
        <f aca="false">IF($C1334="","",IFERROR(INDEX(Asset_Register!$R$5:$R$1000,MATCH($C1334,Asset_Register!$A$5:$A$1000,0)),"Not in register"))</f>
        <v/>
      </c>
      <c r="G1334" s="22" t="str">
        <f aca="false">IF($C1334="","",IFERROR(INDEX(Asset_Register!$Q$5:$Q$1000,MATCH($C1334,Asset_Register!$A$5:$A$1000,0)),"Not in register"))</f>
        <v/>
      </c>
      <c r="H1334" s="19"/>
      <c r="I1334" s="19"/>
      <c r="J1334" s="6"/>
      <c r="K1334" s="19"/>
      <c r="L1334" s="19"/>
      <c r="M1334" s="19"/>
      <c r="N1334" s="19"/>
      <c r="O1334" s="19"/>
      <c r="P1334" s="19"/>
      <c r="Q1334" s="22" t="str">
        <f aca="false">IF($C1334="","",IF($P1334&lt;&gt;"",$P1334,IF(AND(ISNUMBER($K1334),ISNUMBER($M1334),ISNUMBER($N1334)),IF($O1334="Lower is worse",IF($K1334&lt;=$N1334,"Danger",IF($K1334&lt;=$M1334,"Alert","OK")),IF($K1334&gt;=$N1334,"Danger",IF($K1334&gt;=$M1334,"Alert","OK"))),"Not set")))</f>
        <v/>
      </c>
      <c r="R1334" s="22" t="str">
        <f aca="false">IF(OR($Q1334="",$Q1334="Not set"),"",MATCH($Q1334,Lists!$F$2:$F$4,0)-1)</f>
        <v/>
      </c>
      <c r="S1334" s="6"/>
      <c r="T1334" s="6"/>
      <c r="U1334" s="22" t="str">
        <f aca="false">IF(OR($Q1334="",$Q1334="OK",$Q1334="Not set",NOT(ISNUMBER($G1334))),"",ROUND($G1334*IF($Q1334="Danger",Lists!$M$15,Lists!$M$16),0))</f>
        <v/>
      </c>
      <c r="V1334" s="22" t="str">
        <f aca="false">IF($U1334="","",IF(OR($Q1334="Danger",$U1334&gt;=Lists!$M$10),"P1",IF($U1334&gt;=Lists!$M$11,"P2","P3")))</f>
        <v/>
      </c>
      <c r="W1334" s="24" t="str">
        <f aca="false">IF(OR($V1334="",$B1334=""),"",$B1334+INDEX(Lists!$N$10:$N$12,MATCH($V1334,Lists!$L$10:$L$12,0)))</f>
        <v/>
      </c>
      <c r="X1334" s="19"/>
      <c r="Y1334" s="19"/>
      <c r="Z1334" s="19"/>
      <c r="AA1334" s="21"/>
      <c r="AB1334" s="19"/>
      <c r="AC1334" s="22" t="str">
        <f aca="true">IF(OR($U1334="",$B1334=""),"",IF($AA1334&lt;&gt;"",$AA1334-$B1334,TODAY()-$B1334))</f>
        <v/>
      </c>
      <c r="AD1334" s="22" t="str">
        <f aca="true">IF($W1334="","",IF($Y1334="Closed",IF($AA1334="","Closed",IF($AA1334&lt;=$W1334,"Closed on time","Closed late")),IF(TODAY()&gt;$W1334,"Overdue","Within time")))</f>
        <v/>
      </c>
      <c r="AE1334" s="6"/>
      <c r="AF1334" s="19"/>
      <c r="AG1334" s="19"/>
      <c r="AH1334" s="19"/>
      <c r="AI1334" s="19"/>
      <c r="AJ1334" s="19"/>
    </row>
    <row r="1335" customFormat="false" ht="15" hidden="false" customHeight="false" outlineLevel="0" collapsed="false">
      <c r="A1335" s="22" t="str">
        <f aca="false">IF($C1335="","","R"&amp;TEXT(ROW()-4,"00000"))</f>
        <v/>
      </c>
      <c r="B1335" s="21"/>
      <c r="C1335" s="19"/>
      <c r="D1335" s="22" t="str">
        <f aca="false">IF($C1335="","",IFERROR(INDEX(Asset_Register!$C$5:$C$1000,MATCH($C1335,Asset_Register!$A$5:$A$1000,0)),"Not in register"))</f>
        <v/>
      </c>
      <c r="E1335" s="22" t="str">
        <f aca="false">IF($C1335="","",IFERROR(INDEX(Asset_Register!$D$5:$D$1000,MATCH($C1335,Asset_Register!$A$5:$A$1000,0)),"Not in register"))</f>
        <v/>
      </c>
      <c r="F1335" s="22" t="str">
        <f aca="false">IF($C1335="","",IFERROR(INDEX(Asset_Register!$R$5:$R$1000,MATCH($C1335,Asset_Register!$A$5:$A$1000,0)),"Not in register"))</f>
        <v/>
      </c>
      <c r="G1335" s="22" t="str">
        <f aca="false">IF($C1335="","",IFERROR(INDEX(Asset_Register!$Q$5:$Q$1000,MATCH($C1335,Asset_Register!$A$5:$A$1000,0)),"Not in register"))</f>
        <v/>
      </c>
      <c r="H1335" s="19"/>
      <c r="I1335" s="19"/>
      <c r="J1335" s="6"/>
      <c r="K1335" s="19"/>
      <c r="L1335" s="19"/>
      <c r="M1335" s="19"/>
      <c r="N1335" s="19"/>
      <c r="O1335" s="19"/>
      <c r="P1335" s="19"/>
      <c r="Q1335" s="22" t="str">
        <f aca="false">IF($C1335="","",IF($P1335&lt;&gt;"",$P1335,IF(AND(ISNUMBER($K1335),ISNUMBER($M1335),ISNUMBER($N1335)),IF($O1335="Lower is worse",IF($K1335&lt;=$N1335,"Danger",IF($K1335&lt;=$M1335,"Alert","OK")),IF($K1335&gt;=$N1335,"Danger",IF($K1335&gt;=$M1335,"Alert","OK"))),"Not set")))</f>
        <v/>
      </c>
      <c r="R1335" s="22" t="str">
        <f aca="false">IF(OR($Q1335="",$Q1335="Not set"),"",MATCH($Q1335,Lists!$F$2:$F$4,0)-1)</f>
        <v/>
      </c>
      <c r="S1335" s="6"/>
      <c r="T1335" s="6"/>
      <c r="U1335" s="22" t="str">
        <f aca="false">IF(OR($Q1335="",$Q1335="OK",$Q1335="Not set",NOT(ISNUMBER($G1335))),"",ROUND($G1335*IF($Q1335="Danger",Lists!$M$15,Lists!$M$16),0))</f>
        <v/>
      </c>
      <c r="V1335" s="22" t="str">
        <f aca="false">IF($U1335="","",IF(OR($Q1335="Danger",$U1335&gt;=Lists!$M$10),"P1",IF($U1335&gt;=Lists!$M$11,"P2","P3")))</f>
        <v/>
      </c>
      <c r="W1335" s="24" t="str">
        <f aca="false">IF(OR($V1335="",$B1335=""),"",$B1335+INDEX(Lists!$N$10:$N$12,MATCH($V1335,Lists!$L$10:$L$12,0)))</f>
        <v/>
      </c>
      <c r="X1335" s="19"/>
      <c r="Y1335" s="19"/>
      <c r="Z1335" s="19"/>
      <c r="AA1335" s="21"/>
      <c r="AB1335" s="19"/>
      <c r="AC1335" s="22" t="str">
        <f aca="true">IF(OR($U1335="",$B1335=""),"",IF($AA1335&lt;&gt;"",$AA1335-$B1335,TODAY()-$B1335))</f>
        <v/>
      </c>
      <c r="AD1335" s="22" t="str">
        <f aca="true">IF($W1335="","",IF($Y1335="Closed",IF($AA1335="","Closed",IF($AA1335&lt;=$W1335,"Closed on time","Closed late")),IF(TODAY()&gt;$W1335,"Overdue","Within time")))</f>
        <v/>
      </c>
      <c r="AE1335" s="6"/>
      <c r="AF1335" s="19"/>
      <c r="AG1335" s="19"/>
      <c r="AH1335" s="19"/>
      <c r="AI1335" s="19"/>
      <c r="AJ1335" s="19"/>
    </row>
    <row r="1336" customFormat="false" ht="15" hidden="false" customHeight="false" outlineLevel="0" collapsed="false">
      <c r="A1336" s="22" t="str">
        <f aca="false">IF($C1336="","","R"&amp;TEXT(ROW()-4,"00000"))</f>
        <v/>
      </c>
      <c r="B1336" s="21"/>
      <c r="C1336" s="19"/>
      <c r="D1336" s="22" t="str">
        <f aca="false">IF($C1336="","",IFERROR(INDEX(Asset_Register!$C$5:$C$1000,MATCH($C1336,Asset_Register!$A$5:$A$1000,0)),"Not in register"))</f>
        <v/>
      </c>
      <c r="E1336" s="22" t="str">
        <f aca="false">IF($C1336="","",IFERROR(INDEX(Asset_Register!$D$5:$D$1000,MATCH($C1336,Asset_Register!$A$5:$A$1000,0)),"Not in register"))</f>
        <v/>
      </c>
      <c r="F1336" s="22" t="str">
        <f aca="false">IF($C1336="","",IFERROR(INDEX(Asset_Register!$R$5:$R$1000,MATCH($C1336,Asset_Register!$A$5:$A$1000,0)),"Not in register"))</f>
        <v/>
      </c>
      <c r="G1336" s="22" t="str">
        <f aca="false">IF($C1336="","",IFERROR(INDEX(Asset_Register!$Q$5:$Q$1000,MATCH($C1336,Asset_Register!$A$5:$A$1000,0)),"Not in register"))</f>
        <v/>
      </c>
      <c r="H1336" s="19"/>
      <c r="I1336" s="19"/>
      <c r="J1336" s="6"/>
      <c r="K1336" s="19"/>
      <c r="L1336" s="19"/>
      <c r="M1336" s="19"/>
      <c r="N1336" s="19"/>
      <c r="O1336" s="19"/>
      <c r="P1336" s="19"/>
      <c r="Q1336" s="22" t="str">
        <f aca="false">IF($C1336="","",IF($P1336&lt;&gt;"",$P1336,IF(AND(ISNUMBER($K1336),ISNUMBER($M1336),ISNUMBER($N1336)),IF($O1336="Lower is worse",IF($K1336&lt;=$N1336,"Danger",IF($K1336&lt;=$M1336,"Alert","OK")),IF($K1336&gt;=$N1336,"Danger",IF($K1336&gt;=$M1336,"Alert","OK"))),"Not set")))</f>
        <v/>
      </c>
      <c r="R1336" s="22" t="str">
        <f aca="false">IF(OR($Q1336="",$Q1336="Not set"),"",MATCH($Q1336,Lists!$F$2:$F$4,0)-1)</f>
        <v/>
      </c>
      <c r="S1336" s="6"/>
      <c r="T1336" s="6"/>
      <c r="U1336" s="22" t="str">
        <f aca="false">IF(OR($Q1336="",$Q1336="OK",$Q1336="Not set",NOT(ISNUMBER($G1336))),"",ROUND($G1336*IF($Q1336="Danger",Lists!$M$15,Lists!$M$16),0))</f>
        <v/>
      </c>
      <c r="V1336" s="22" t="str">
        <f aca="false">IF($U1336="","",IF(OR($Q1336="Danger",$U1336&gt;=Lists!$M$10),"P1",IF($U1336&gt;=Lists!$M$11,"P2","P3")))</f>
        <v/>
      </c>
      <c r="W1336" s="24" t="str">
        <f aca="false">IF(OR($V1336="",$B1336=""),"",$B1336+INDEX(Lists!$N$10:$N$12,MATCH($V1336,Lists!$L$10:$L$12,0)))</f>
        <v/>
      </c>
      <c r="X1336" s="19"/>
      <c r="Y1336" s="19"/>
      <c r="Z1336" s="19"/>
      <c r="AA1336" s="21"/>
      <c r="AB1336" s="19"/>
      <c r="AC1336" s="22" t="str">
        <f aca="true">IF(OR($U1336="",$B1336=""),"",IF($AA1336&lt;&gt;"",$AA1336-$B1336,TODAY()-$B1336))</f>
        <v/>
      </c>
      <c r="AD1336" s="22" t="str">
        <f aca="true">IF($W1336="","",IF($Y1336="Closed",IF($AA1336="","Closed",IF($AA1336&lt;=$W1336,"Closed on time","Closed late")),IF(TODAY()&gt;$W1336,"Overdue","Within time")))</f>
        <v/>
      </c>
      <c r="AE1336" s="6"/>
      <c r="AF1336" s="19"/>
      <c r="AG1336" s="19"/>
      <c r="AH1336" s="19"/>
      <c r="AI1336" s="19"/>
      <c r="AJ1336" s="19"/>
    </row>
    <row r="1337" customFormat="false" ht="15" hidden="false" customHeight="false" outlineLevel="0" collapsed="false">
      <c r="A1337" s="22" t="str">
        <f aca="false">IF($C1337="","","R"&amp;TEXT(ROW()-4,"00000"))</f>
        <v/>
      </c>
      <c r="B1337" s="21"/>
      <c r="C1337" s="19"/>
      <c r="D1337" s="22" t="str">
        <f aca="false">IF($C1337="","",IFERROR(INDEX(Asset_Register!$C$5:$C$1000,MATCH($C1337,Asset_Register!$A$5:$A$1000,0)),"Not in register"))</f>
        <v/>
      </c>
      <c r="E1337" s="22" t="str">
        <f aca="false">IF($C1337="","",IFERROR(INDEX(Asset_Register!$D$5:$D$1000,MATCH($C1337,Asset_Register!$A$5:$A$1000,0)),"Not in register"))</f>
        <v/>
      </c>
      <c r="F1337" s="22" t="str">
        <f aca="false">IF($C1337="","",IFERROR(INDEX(Asset_Register!$R$5:$R$1000,MATCH($C1337,Asset_Register!$A$5:$A$1000,0)),"Not in register"))</f>
        <v/>
      </c>
      <c r="G1337" s="22" t="str">
        <f aca="false">IF($C1337="","",IFERROR(INDEX(Asset_Register!$Q$5:$Q$1000,MATCH($C1337,Asset_Register!$A$5:$A$1000,0)),"Not in register"))</f>
        <v/>
      </c>
      <c r="H1337" s="19"/>
      <c r="I1337" s="19"/>
      <c r="J1337" s="6"/>
      <c r="K1337" s="19"/>
      <c r="L1337" s="19"/>
      <c r="M1337" s="19"/>
      <c r="N1337" s="19"/>
      <c r="O1337" s="19"/>
      <c r="P1337" s="19"/>
      <c r="Q1337" s="22" t="str">
        <f aca="false">IF($C1337="","",IF($P1337&lt;&gt;"",$P1337,IF(AND(ISNUMBER($K1337),ISNUMBER($M1337),ISNUMBER($N1337)),IF($O1337="Lower is worse",IF($K1337&lt;=$N1337,"Danger",IF($K1337&lt;=$M1337,"Alert","OK")),IF($K1337&gt;=$N1337,"Danger",IF($K1337&gt;=$M1337,"Alert","OK"))),"Not set")))</f>
        <v/>
      </c>
      <c r="R1337" s="22" t="str">
        <f aca="false">IF(OR($Q1337="",$Q1337="Not set"),"",MATCH($Q1337,Lists!$F$2:$F$4,0)-1)</f>
        <v/>
      </c>
      <c r="S1337" s="6"/>
      <c r="T1337" s="6"/>
      <c r="U1337" s="22" t="str">
        <f aca="false">IF(OR($Q1337="",$Q1337="OK",$Q1337="Not set",NOT(ISNUMBER($G1337))),"",ROUND($G1337*IF($Q1337="Danger",Lists!$M$15,Lists!$M$16),0))</f>
        <v/>
      </c>
      <c r="V1337" s="22" t="str">
        <f aca="false">IF($U1337="","",IF(OR($Q1337="Danger",$U1337&gt;=Lists!$M$10),"P1",IF($U1337&gt;=Lists!$M$11,"P2","P3")))</f>
        <v/>
      </c>
      <c r="W1337" s="24" t="str">
        <f aca="false">IF(OR($V1337="",$B1337=""),"",$B1337+INDEX(Lists!$N$10:$N$12,MATCH($V1337,Lists!$L$10:$L$12,0)))</f>
        <v/>
      </c>
      <c r="X1337" s="19"/>
      <c r="Y1337" s="19"/>
      <c r="Z1337" s="19"/>
      <c r="AA1337" s="21"/>
      <c r="AB1337" s="19"/>
      <c r="AC1337" s="22" t="str">
        <f aca="true">IF(OR($U1337="",$B1337=""),"",IF($AA1337&lt;&gt;"",$AA1337-$B1337,TODAY()-$B1337))</f>
        <v/>
      </c>
      <c r="AD1337" s="22" t="str">
        <f aca="true">IF($W1337="","",IF($Y1337="Closed",IF($AA1337="","Closed",IF($AA1337&lt;=$W1337,"Closed on time","Closed late")),IF(TODAY()&gt;$W1337,"Overdue","Within time")))</f>
        <v/>
      </c>
      <c r="AE1337" s="6"/>
      <c r="AF1337" s="19"/>
      <c r="AG1337" s="19"/>
      <c r="AH1337" s="19"/>
      <c r="AI1337" s="19"/>
      <c r="AJ1337" s="19"/>
    </row>
    <row r="1338" customFormat="false" ht="15" hidden="false" customHeight="false" outlineLevel="0" collapsed="false">
      <c r="A1338" s="22" t="str">
        <f aca="false">IF($C1338="","","R"&amp;TEXT(ROW()-4,"00000"))</f>
        <v/>
      </c>
      <c r="B1338" s="21"/>
      <c r="C1338" s="19"/>
      <c r="D1338" s="22" t="str">
        <f aca="false">IF($C1338="","",IFERROR(INDEX(Asset_Register!$C$5:$C$1000,MATCH($C1338,Asset_Register!$A$5:$A$1000,0)),"Not in register"))</f>
        <v/>
      </c>
      <c r="E1338" s="22" t="str">
        <f aca="false">IF($C1338="","",IFERROR(INDEX(Asset_Register!$D$5:$D$1000,MATCH($C1338,Asset_Register!$A$5:$A$1000,0)),"Not in register"))</f>
        <v/>
      </c>
      <c r="F1338" s="22" t="str">
        <f aca="false">IF($C1338="","",IFERROR(INDEX(Asset_Register!$R$5:$R$1000,MATCH($C1338,Asset_Register!$A$5:$A$1000,0)),"Not in register"))</f>
        <v/>
      </c>
      <c r="G1338" s="22" t="str">
        <f aca="false">IF($C1338="","",IFERROR(INDEX(Asset_Register!$Q$5:$Q$1000,MATCH($C1338,Asset_Register!$A$5:$A$1000,0)),"Not in register"))</f>
        <v/>
      </c>
      <c r="H1338" s="19"/>
      <c r="I1338" s="19"/>
      <c r="J1338" s="6"/>
      <c r="K1338" s="19"/>
      <c r="L1338" s="19"/>
      <c r="M1338" s="19"/>
      <c r="N1338" s="19"/>
      <c r="O1338" s="19"/>
      <c r="P1338" s="19"/>
      <c r="Q1338" s="22" t="str">
        <f aca="false">IF($C1338="","",IF($P1338&lt;&gt;"",$P1338,IF(AND(ISNUMBER($K1338),ISNUMBER($M1338),ISNUMBER($N1338)),IF($O1338="Lower is worse",IF($K1338&lt;=$N1338,"Danger",IF($K1338&lt;=$M1338,"Alert","OK")),IF($K1338&gt;=$N1338,"Danger",IF($K1338&gt;=$M1338,"Alert","OK"))),"Not set")))</f>
        <v/>
      </c>
      <c r="R1338" s="22" t="str">
        <f aca="false">IF(OR($Q1338="",$Q1338="Not set"),"",MATCH($Q1338,Lists!$F$2:$F$4,0)-1)</f>
        <v/>
      </c>
      <c r="S1338" s="6"/>
      <c r="T1338" s="6"/>
      <c r="U1338" s="22" t="str">
        <f aca="false">IF(OR($Q1338="",$Q1338="OK",$Q1338="Not set",NOT(ISNUMBER($G1338))),"",ROUND($G1338*IF($Q1338="Danger",Lists!$M$15,Lists!$M$16),0))</f>
        <v/>
      </c>
      <c r="V1338" s="22" t="str">
        <f aca="false">IF($U1338="","",IF(OR($Q1338="Danger",$U1338&gt;=Lists!$M$10),"P1",IF($U1338&gt;=Lists!$M$11,"P2","P3")))</f>
        <v/>
      </c>
      <c r="W1338" s="24" t="str">
        <f aca="false">IF(OR($V1338="",$B1338=""),"",$B1338+INDEX(Lists!$N$10:$N$12,MATCH($V1338,Lists!$L$10:$L$12,0)))</f>
        <v/>
      </c>
      <c r="X1338" s="19"/>
      <c r="Y1338" s="19"/>
      <c r="Z1338" s="19"/>
      <c r="AA1338" s="21"/>
      <c r="AB1338" s="19"/>
      <c r="AC1338" s="22" t="str">
        <f aca="true">IF(OR($U1338="",$B1338=""),"",IF($AA1338&lt;&gt;"",$AA1338-$B1338,TODAY()-$B1338))</f>
        <v/>
      </c>
      <c r="AD1338" s="22" t="str">
        <f aca="true">IF($W1338="","",IF($Y1338="Closed",IF($AA1338="","Closed",IF($AA1338&lt;=$W1338,"Closed on time","Closed late")),IF(TODAY()&gt;$W1338,"Overdue","Within time")))</f>
        <v/>
      </c>
      <c r="AE1338" s="6"/>
      <c r="AF1338" s="19"/>
      <c r="AG1338" s="19"/>
      <c r="AH1338" s="19"/>
      <c r="AI1338" s="19"/>
      <c r="AJ1338" s="19"/>
    </row>
    <row r="1339" customFormat="false" ht="15" hidden="false" customHeight="false" outlineLevel="0" collapsed="false">
      <c r="A1339" s="22" t="str">
        <f aca="false">IF($C1339="","","R"&amp;TEXT(ROW()-4,"00000"))</f>
        <v/>
      </c>
      <c r="B1339" s="21"/>
      <c r="C1339" s="19"/>
      <c r="D1339" s="22" t="str">
        <f aca="false">IF($C1339="","",IFERROR(INDEX(Asset_Register!$C$5:$C$1000,MATCH($C1339,Asset_Register!$A$5:$A$1000,0)),"Not in register"))</f>
        <v/>
      </c>
      <c r="E1339" s="22" t="str">
        <f aca="false">IF($C1339="","",IFERROR(INDEX(Asset_Register!$D$5:$D$1000,MATCH($C1339,Asset_Register!$A$5:$A$1000,0)),"Not in register"))</f>
        <v/>
      </c>
      <c r="F1339" s="22" t="str">
        <f aca="false">IF($C1339="","",IFERROR(INDEX(Asset_Register!$R$5:$R$1000,MATCH($C1339,Asset_Register!$A$5:$A$1000,0)),"Not in register"))</f>
        <v/>
      </c>
      <c r="G1339" s="22" t="str">
        <f aca="false">IF($C1339="","",IFERROR(INDEX(Asset_Register!$Q$5:$Q$1000,MATCH($C1339,Asset_Register!$A$5:$A$1000,0)),"Not in register"))</f>
        <v/>
      </c>
      <c r="H1339" s="19"/>
      <c r="I1339" s="19"/>
      <c r="J1339" s="6"/>
      <c r="K1339" s="19"/>
      <c r="L1339" s="19"/>
      <c r="M1339" s="19"/>
      <c r="N1339" s="19"/>
      <c r="O1339" s="19"/>
      <c r="P1339" s="19"/>
      <c r="Q1339" s="22" t="str">
        <f aca="false">IF($C1339="","",IF($P1339&lt;&gt;"",$P1339,IF(AND(ISNUMBER($K1339),ISNUMBER($M1339),ISNUMBER($N1339)),IF($O1339="Lower is worse",IF($K1339&lt;=$N1339,"Danger",IF($K1339&lt;=$M1339,"Alert","OK")),IF($K1339&gt;=$N1339,"Danger",IF($K1339&gt;=$M1339,"Alert","OK"))),"Not set")))</f>
        <v/>
      </c>
      <c r="R1339" s="22" t="str">
        <f aca="false">IF(OR($Q1339="",$Q1339="Not set"),"",MATCH($Q1339,Lists!$F$2:$F$4,0)-1)</f>
        <v/>
      </c>
      <c r="S1339" s="6"/>
      <c r="T1339" s="6"/>
      <c r="U1339" s="22" t="str">
        <f aca="false">IF(OR($Q1339="",$Q1339="OK",$Q1339="Not set",NOT(ISNUMBER($G1339))),"",ROUND($G1339*IF($Q1339="Danger",Lists!$M$15,Lists!$M$16),0))</f>
        <v/>
      </c>
      <c r="V1339" s="22" t="str">
        <f aca="false">IF($U1339="","",IF(OR($Q1339="Danger",$U1339&gt;=Lists!$M$10),"P1",IF($U1339&gt;=Lists!$M$11,"P2","P3")))</f>
        <v/>
      </c>
      <c r="W1339" s="24" t="str">
        <f aca="false">IF(OR($V1339="",$B1339=""),"",$B1339+INDEX(Lists!$N$10:$N$12,MATCH($V1339,Lists!$L$10:$L$12,0)))</f>
        <v/>
      </c>
      <c r="X1339" s="19"/>
      <c r="Y1339" s="19"/>
      <c r="Z1339" s="19"/>
      <c r="AA1339" s="21"/>
      <c r="AB1339" s="19"/>
      <c r="AC1339" s="22" t="str">
        <f aca="true">IF(OR($U1339="",$B1339=""),"",IF($AA1339&lt;&gt;"",$AA1339-$B1339,TODAY()-$B1339))</f>
        <v/>
      </c>
      <c r="AD1339" s="22" t="str">
        <f aca="true">IF($W1339="","",IF($Y1339="Closed",IF($AA1339="","Closed",IF($AA1339&lt;=$W1339,"Closed on time","Closed late")),IF(TODAY()&gt;$W1339,"Overdue","Within time")))</f>
        <v/>
      </c>
      <c r="AE1339" s="6"/>
      <c r="AF1339" s="19"/>
      <c r="AG1339" s="19"/>
      <c r="AH1339" s="19"/>
      <c r="AI1339" s="19"/>
      <c r="AJ1339" s="19"/>
    </row>
    <row r="1340" customFormat="false" ht="15" hidden="false" customHeight="false" outlineLevel="0" collapsed="false">
      <c r="A1340" s="22" t="str">
        <f aca="false">IF($C1340="","","R"&amp;TEXT(ROW()-4,"00000"))</f>
        <v/>
      </c>
      <c r="B1340" s="21"/>
      <c r="C1340" s="19"/>
      <c r="D1340" s="22" t="str">
        <f aca="false">IF($C1340="","",IFERROR(INDEX(Asset_Register!$C$5:$C$1000,MATCH($C1340,Asset_Register!$A$5:$A$1000,0)),"Not in register"))</f>
        <v/>
      </c>
      <c r="E1340" s="22" t="str">
        <f aca="false">IF($C1340="","",IFERROR(INDEX(Asset_Register!$D$5:$D$1000,MATCH($C1340,Asset_Register!$A$5:$A$1000,0)),"Not in register"))</f>
        <v/>
      </c>
      <c r="F1340" s="22" t="str">
        <f aca="false">IF($C1340="","",IFERROR(INDEX(Asset_Register!$R$5:$R$1000,MATCH($C1340,Asset_Register!$A$5:$A$1000,0)),"Not in register"))</f>
        <v/>
      </c>
      <c r="G1340" s="22" t="str">
        <f aca="false">IF($C1340="","",IFERROR(INDEX(Asset_Register!$Q$5:$Q$1000,MATCH($C1340,Asset_Register!$A$5:$A$1000,0)),"Not in register"))</f>
        <v/>
      </c>
      <c r="H1340" s="19"/>
      <c r="I1340" s="19"/>
      <c r="J1340" s="6"/>
      <c r="K1340" s="19"/>
      <c r="L1340" s="19"/>
      <c r="M1340" s="19"/>
      <c r="N1340" s="19"/>
      <c r="O1340" s="19"/>
      <c r="P1340" s="19"/>
      <c r="Q1340" s="22" t="str">
        <f aca="false">IF($C1340="","",IF($P1340&lt;&gt;"",$P1340,IF(AND(ISNUMBER($K1340),ISNUMBER($M1340),ISNUMBER($N1340)),IF($O1340="Lower is worse",IF($K1340&lt;=$N1340,"Danger",IF($K1340&lt;=$M1340,"Alert","OK")),IF($K1340&gt;=$N1340,"Danger",IF($K1340&gt;=$M1340,"Alert","OK"))),"Not set")))</f>
        <v/>
      </c>
      <c r="R1340" s="22" t="str">
        <f aca="false">IF(OR($Q1340="",$Q1340="Not set"),"",MATCH($Q1340,Lists!$F$2:$F$4,0)-1)</f>
        <v/>
      </c>
      <c r="S1340" s="6"/>
      <c r="T1340" s="6"/>
      <c r="U1340" s="22" t="str">
        <f aca="false">IF(OR($Q1340="",$Q1340="OK",$Q1340="Not set",NOT(ISNUMBER($G1340))),"",ROUND($G1340*IF($Q1340="Danger",Lists!$M$15,Lists!$M$16),0))</f>
        <v/>
      </c>
      <c r="V1340" s="22" t="str">
        <f aca="false">IF($U1340="","",IF(OR($Q1340="Danger",$U1340&gt;=Lists!$M$10),"P1",IF($U1340&gt;=Lists!$M$11,"P2","P3")))</f>
        <v/>
      </c>
      <c r="W1340" s="24" t="str">
        <f aca="false">IF(OR($V1340="",$B1340=""),"",$B1340+INDEX(Lists!$N$10:$N$12,MATCH($V1340,Lists!$L$10:$L$12,0)))</f>
        <v/>
      </c>
      <c r="X1340" s="19"/>
      <c r="Y1340" s="19"/>
      <c r="Z1340" s="19"/>
      <c r="AA1340" s="21"/>
      <c r="AB1340" s="19"/>
      <c r="AC1340" s="22" t="str">
        <f aca="true">IF(OR($U1340="",$B1340=""),"",IF($AA1340&lt;&gt;"",$AA1340-$B1340,TODAY()-$B1340))</f>
        <v/>
      </c>
      <c r="AD1340" s="22" t="str">
        <f aca="true">IF($W1340="","",IF($Y1340="Closed",IF($AA1340="","Closed",IF($AA1340&lt;=$W1340,"Closed on time","Closed late")),IF(TODAY()&gt;$W1340,"Overdue","Within time")))</f>
        <v/>
      </c>
      <c r="AE1340" s="6"/>
      <c r="AF1340" s="19"/>
      <c r="AG1340" s="19"/>
      <c r="AH1340" s="19"/>
      <c r="AI1340" s="19"/>
      <c r="AJ1340" s="19"/>
    </row>
    <row r="1341" customFormat="false" ht="15" hidden="false" customHeight="false" outlineLevel="0" collapsed="false">
      <c r="A1341" s="22" t="str">
        <f aca="false">IF($C1341="","","R"&amp;TEXT(ROW()-4,"00000"))</f>
        <v/>
      </c>
      <c r="B1341" s="21"/>
      <c r="C1341" s="19"/>
      <c r="D1341" s="22" t="str">
        <f aca="false">IF($C1341="","",IFERROR(INDEX(Asset_Register!$C$5:$C$1000,MATCH($C1341,Asset_Register!$A$5:$A$1000,0)),"Not in register"))</f>
        <v/>
      </c>
      <c r="E1341" s="22" t="str">
        <f aca="false">IF($C1341="","",IFERROR(INDEX(Asset_Register!$D$5:$D$1000,MATCH($C1341,Asset_Register!$A$5:$A$1000,0)),"Not in register"))</f>
        <v/>
      </c>
      <c r="F1341" s="22" t="str">
        <f aca="false">IF($C1341="","",IFERROR(INDEX(Asset_Register!$R$5:$R$1000,MATCH($C1341,Asset_Register!$A$5:$A$1000,0)),"Not in register"))</f>
        <v/>
      </c>
      <c r="G1341" s="22" t="str">
        <f aca="false">IF($C1341="","",IFERROR(INDEX(Asset_Register!$Q$5:$Q$1000,MATCH($C1341,Asset_Register!$A$5:$A$1000,0)),"Not in register"))</f>
        <v/>
      </c>
      <c r="H1341" s="19"/>
      <c r="I1341" s="19"/>
      <c r="J1341" s="6"/>
      <c r="K1341" s="19"/>
      <c r="L1341" s="19"/>
      <c r="M1341" s="19"/>
      <c r="N1341" s="19"/>
      <c r="O1341" s="19"/>
      <c r="P1341" s="19"/>
      <c r="Q1341" s="22" t="str">
        <f aca="false">IF($C1341="","",IF($P1341&lt;&gt;"",$P1341,IF(AND(ISNUMBER($K1341),ISNUMBER($M1341),ISNUMBER($N1341)),IF($O1341="Lower is worse",IF($K1341&lt;=$N1341,"Danger",IF($K1341&lt;=$M1341,"Alert","OK")),IF($K1341&gt;=$N1341,"Danger",IF($K1341&gt;=$M1341,"Alert","OK"))),"Not set")))</f>
        <v/>
      </c>
      <c r="R1341" s="22" t="str">
        <f aca="false">IF(OR($Q1341="",$Q1341="Not set"),"",MATCH($Q1341,Lists!$F$2:$F$4,0)-1)</f>
        <v/>
      </c>
      <c r="S1341" s="6"/>
      <c r="T1341" s="6"/>
      <c r="U1341" s="22" t="str">
        <f aca="false">IF(OR($Q1341="",$Q1341="OK",$Q1341="Not set",NOT(ISNUMBER($G1341))),"",ROUND($G1341*IF($Q1341="Danger",Lists!$M$15,Lists!$M$16),0))</f>
        <v/>
      </c>
      <c r="V1341" s="22" t="str">
        <f aca="false">IF($U1341="","",IF(OR($Q1341="Danger",$U1341&gt;=Lists!$M$10),"P1",IF($U1341&gt;=Lists!$M$11,"P2","P3")))</f>
        <v/>
      </c>
      <c r="W1341" s="24" t="str">
        <f aca="false">IF(OR($V1341="",$B1341=""),"",$B1341+INDEX(Lists!$N$10:$N$12,MATCH($V1341,Lists!$L$10:$L$12,0)))</f>
        <v/>
      </c>
      <c r="X1341" s="19"/>
      <c r="Y1341" s="19"/>
      <c r="Z1341" s="19"/>
      <c r="AA1341" s="21"/>
      <c r="AB1341" s="19"/>
      <c r="AC1341" s="22" t="str">
        <f aca="true">IF(OR($U1341="",$B1341=""),"",IF($AA1341&lt;&gt;"",$AA1341-$B1341,TODAY()-$B1341))</f>
        <v/>
      </c>
      <c r="AD1341" s="22" t="str">
        <f aca="true">IF($W1341="","",IF($Y1341="Closed",IF($AA1341="","Closed",IF($AA1341&lt;=$W1341,"Closed on time","Closed late")),IF(TODAY()&gt;$W1341,"Overdue","Within time")))</f>
        <v/>
      </c>
      <c r="AE1341" s="6"/>
      <c r="AF1341" s="19"/>
      <c r="AG1341" s="19"/>
      <c r="AH1341" s="19"/>
      <c r="AI1341" s="19"/>
      <c r="AJ1341" s="19"/>
    </row>
    <row r="1342" customFormat="false" ht="15" hidden="false" customHeight="false" outlineLevel="0" collapsed="false">
      <c r="A1342" s="22" t="str">
        <f aca="false">IF($C1342="","","R"&amp;TEXT(ROW()-4,"00000"))</f>
        <v/>
      </c>
      <c r="B1342" s="21"/>
      <c r="C1342" s="19"/>
      <c r="D1342" s="22" t="str">
        <f aca="false">IF($C1342="","",IFERROR(INDEX(Asset_Register!$C$5:$C$1000,MATCH($C1342,Asset_Register!$A$5:$A$1000,0)),"Not in register"))</f>
        <v/>
      </c>
      <c r="E1342" s="22" t="str">
        <f aca="false">IF($C1342="","",IFERROR(INDEX(Asset_Register!$D$5:$D$1000,MATCH($C1342,Asset_Register!$A$5:$A$1000,0)),"Not in register"))</f>
        <v/>
      </c>
      <c r="F1342" s="22" t="str">
        <f aca="false">IF($C1342="","",IFERROR(INDEX(Asset_Register!$R$5:$R$1000,MATCH($C1342,Asset_Register!$A$5:$A$1000,0)),"Not in register"))</f>
        <v/>
      </c>
      <c r="G1342" s="22" t="str">
        <f aca="false">IF($C1342="","",IFERROR(INDEX(Asset_Register!$Q$5:$Q$1000,MATCH($C1342,Asset_Register!$A$5:$A$1000,0)),"Not in register"))</f>
        <v/>
      </c>
      <c r="H1342" s="19"/>
      <c r="I1342" s="19"/>
      <c r="J1342" s="6"/>
      <c r="K1342" s="19"/>
      <c r="L1342" s="19"/>
      <c r="M1342" s="19"/>
      <c r="N1342" s="19"/>
      <c r="O1342" s="19"/>
      <c r="P1342" s="19"/>
      <c r="Q1342" s="22" t="str">
        <f aca="false">IF($C1342="","",IF($P1342&lt;&gt;"",$P1342,IF(AND(ISNUMBER($K1342),ISNUMBER($M1342),ISNUMBER($N1342)),IF($O1342="Lower is worse",IF($K1342&lt;=$N1342,"Danger",IF($K1342&lt;=$M1342,"Alert","OK")),IF($K1342&gt;=$N1342,"Danger",IF($K1342&gt;=$M1342,"Alert","OK"))),"Not set")))</f>
        <v/>
      </c>
      <c r="R1342" s="22" t="str">
        <f aca="false">IF(OR($Q1342="",$Q1342="Not set"),"",MATCH($Q1342,Lists!$F$2:$F$4,0)-1)</f>
        <v/>
      </c>
      <c r="S1342" s="6"/>
      <c r="T1342" s="6"/>
      <c r="U1342" s="22" t="str">
        <f aca="false">IF(OR($Q1342="",$Q1342="OK",$Q1342="Not set",NOT(ISNUMBER($G1342))),"",ROUND($G1342*IF($Q1342="Danger",Lists!$M$15,Lists!$M$16),0))</f>
        <v/>
      </c>
      <c r="V1342" s="22" t="str">
        <f aca="false">IF($U1342="","",IF(OR($Q1342="Danger",$U1342&gt;=Lists!$M$10),"P1",IF($U1342&gt;=Lists!$M$11,"P2","P3")))</f>
        <v/>
      </c>
      <c r="W1342" s="24" t="str">
        <f aca="false">IF(OR($V1342="",$B1342=""),"",$B1342+INDEX(Lists!$N$10:$N$12,MATCH($V1342,Lists!$L$10:$L$12,0)))</f>
        <v/>
      </c>
      <c r="X1342" s="19"/>
      <c r="Y1342" s="19"/>
      <c r="Z1342" s="19"/>
      <c r="AA1342" s="21"/>
      <c r="AB1342" s="19"/>
      <c r="AC1342" s="22" t="str">
        <f aca="true">IF(OR($U1342="",$B1342=""),"",IF($AA1342&lt;&gt;"",$AA1342-$B1342,TODAY()-$B1342))</f>
        <v/>
      </c>
      <c r="AD1342" s="22" t="str">
        <f aca="true">IF($W1342="","",IF($Y1342="Closed",IF($AA1342="","Closed",IF($AA1342&lt;=$W1342,"Closed on time","Closed late")),IF(TODAY()&gt;$W1342,"Overdue","Within time")))</f>
        <v/>
      </c>
      <c r="AE1342" s="6"/>
      <c r="AF1342" s="19"/>
      <c r="AG1342" s="19"/>
      <c r="AH1342" s="19"/>
      <c r="AI1342" s="19"/>
      <c r="AJ1342" s="19"/>
    </row>
    <row r="1343" customFormat="false" ht="15" hidden="false" customHeight="false" outlineLevel="0" collapsed="false">
      <c r="A1343" s="22" t="str">
        <f aca="false">IF($C1343="","","R"&amp;TEXT(ROW()-4,"00000"))</f>
        <v/>
      </c>
      <c r="B1343" s="21"/>
      <c r="C1343" s="19"/>
      <c r="D1343" s="22" t="str">
        <f aca="false">IF($C1343="","",IFERROR(INDEX(Asset_Register!$C$5:$C$1000,MATCH($C1343,Asset_Register!$A$5:$A$1000,0)),"Not in register"))</f>
        <v/>
      </c>
      <c r="E1343" s="22" t="str">
        <f aca="false">IF($C1343="","",IFERROR(INDEX(Asset_Register!$D$5:$D$1000,MATCH($C1343,Asset_Register!$A$5:$A$1000,0)),"Not in register"))</f>
        <v/>
      </c>
      <c r="F1343" s="22" t="str">
        <f aca="false">IF($C1343="","",IFERROR(INDEX(Asset_Register!$R$5:$R$1000,MATCH($C1343,Asset_Register!$A$5:$A$1000,0)),"Not in register"))</f>
        <v/>
      </c>
      <c r="G1343" s="22" t="str">
        <f aca="false">IF($C1343="","",IFERROR(INDEX(Asset_Register!$Q$5:$Q$1000,MATCH($C1343,Asset_Register!$A$5:$A$1000,0)),"Not in register"))</f>
        <v/>
      </c>
      <c r="H1343" s="19"/>
      <c r="I1343" s="19"/>
      <c r="J1343" s="6"/>
      <c r="K1343" s="19"/>
      <c r="L1343" s="19"/>
      <c r="M1343" s="19"/>
      <c r="N1343" s="19"/>
      <c r="O1343" s="19"/>
      <c r="P1343" s="19"/>
      <c r="Q1343" s="22" t="str">
        <f aca="false">IF($C1343="","",IF($P1343&lt;&gt;"",$P1343,IF(AND(ISNUMBER($K1343),ISNUMBER($M1343),ISNUMBER($N1343)),IF($O1343="Lower is worse",IF($K1343&lt;=$N1343,"Danger",IF($K1343&lt;=$M1343,"Alert","OK")),IF($K1343&gt;=$N1343,"Danger",IF($K1343&gt;=$M1343,"Alert","OK"))),"Not set")))</f>
        <v/>
      </c>
      <c r="R1343" s="22" t="str">
        <f aca="false">IF(OR($Q1343="",$Q1343="Not set"),"",MATCH($Q1343,Lists!$F$2:$F$4,0)-1)</f>
        <v/>
      </c>
      <c r="S1343" s="6"/>
      <c r="T1343" s="6"/>
      <c r="U1343" s="22" t="str">
        <f aca="false">IF(OR($Q1343="",$Q1343="OK",$Q1343="Not set",NOT(ISNUMBER($G1343))),"",ROUND($G1343*IF($Q1343="Danger",Lists!$M$15,Lists!$M$16),0))</f>
        <v/>
      </c>
      <c r="V1343" s="22" t="str">
        <f aca="false">IF($U1343="","",IF(OR($Q1343="Danger",$U1343&gt;=Lists!$M$10),"P1",IF($U1343&gt;=Lists!$M$11,"P2","P3")))</f>
        <v/>
      </c>
      <c r="W1343" s="24" t="str">
        <f aca="false">IF(OR($V1343="",$B1343=""),"",$B1343+INDEX(Lists!$N$10:$N$12,MATCH($V1343,Lists!$L$10:$L$12,0)))</f>
        <v/>
      </c>
      <c r="X1343" s="19"/>
      <c r="Y1343" s="19"/>
      <c r="Z1343" s="19"/>
      <c r="AA1343" s="21"/>
      <c r="AB1343" s="19"/>
      <c r="AC1343" s="22" t="str">
        <f aca="true">IF(OR($U1343="",$B1343=""),"",IF($AA1343&lt;&gt;"",$AA1343-$B1343,TODAY()-$B1343))</f>
        <v/>
      </c>
      <c r="AD1343" s="22" t="str">
        <f aca="true">IF($W1343="","",IF($Y1343="Closed",IF($AA1343="","Closed",IF($AA1343&lt;=$W1343,"Closed on time","Closed late")),IF(TODAY()&gt;$W1343,"Overdue","Within time")))</f>
        <v/>
      </c>
      <c r="AE1343" s="6"/>
      <c r="AF1343" s="19"/>
      <c r="AG1343" s="19"/>
      <c r="AH1343" s="19"/>
      <c r="AI1343" s="19"/>
      <c r="AJ1343" s="19"/>
    </row>
    <row r="1344" customFormat="false" ht="15" hidden="false" customHeight="false" outlineLevel="0" collapsed="false">
      <c r="A1344" s="22" t="str">
        <f aca="false">IF($C1344="","","R"&amp;TEXT(ROW()-4,"00000"))</f>
        <v/>
      </c>
      <c r="B1344" s="21"/>
      <c r="C1344" s="19"/>
      <c r="D1344" s="22" t="str">
        <f aca="false">IF($C1344="","",IFERROR(INDEX(Asset_Register!$C$5:$C$1000,MATCH($C1344,Asset_Register!$A$5:$A$1000,0)),"Not in register"))</f>
        <v/>
      </c>
      <c r="E1344" s="22" t="str">
        <f aca="false">IF($C1344="","",IFERROR(INDEX(Asset_Register!$D$5:$D$1000,MATCH($C1344,Asset_Register!$A$5:$A$1000,0)),"Not in register"))</f>
        <v/>
      </c>
      <c r="F1344" s="22" t="str">
        <f aca="false">IF($C1344="","",IFERROR(INDEX(Asset_Register!$R$5:$R$1000,MATCH($C1344,Asset_Register!$A$5:$A$1000,0)),"Not in register"))</f>
        <v/>
      </c>
      <c r="G1344" s="22" t="str">
        <f aca="false">IF($C1344="","",IFERROR(INDEX(Asset_Register!$Q$5:$Q$1000,MATCH($C1344,Asset_Register!$A$5:$A$1000,0)),"Not in register"))</f>
        <v/>
      </c>
      <c r="H1344" s="19"/>
      <c r="I1344" s="19"/>
      <c r="J1344" s="6"/>
      <c r="K1344" s="19"/>
      <c r="L1344" s="19"/>
      <c r="M1344" s="19"/>
      <c r="N1344" s="19"/>
      <c r="O1344" s="19"/>
      <c r="P1344" s="19"/>
      <c r="Q1344" s="22" t="str">
        <f aca="false">IF($C1344="","",IF($P1344&lt;&gt;"",$P1344,IF(AND(ISNUMBER($K1344),ISNUMBER($M1344),ISNUMBER($N1344)),IF($O1344="Lower is worse",IF($K1344&lt;=$N1344,"Danger",IF($K1344&lt;=$M1344,"Alert","OK")),IF($K1344&gt;=$N1344,"Danger",IF($K1344&gt;=$M1344,"Alert","OK"))),"Not set")))</f>
        <v/>
      </c>
      <c r="R1344" s="22" t="str">
        <f aca="false">IF(OR($Q1344="",$Q1344="Not set"),"",MATCH($Q1344,Lists!$F$2:$F$4,0)-1)</f>
        <v/>
      </c>
      <c r="S1344" s="6"/>
      <c r="T1344" s="6"/>
      <c r="U1344" s="22" t="str">
        <f aca="false">IF(OR($Q1344="",$Q1344="OK",$Q1344="Not set",NOT(ISNUMBER($G1344))),"",ROUND($G1344*IF($Q1344="Danger",Lists!$M$15,Lists!$M$16),0))</f>
        <v/>
      </c>
      <c r="V1344" s="22" t="str">
        <f aca="false">IF($U1344="","",IF(OR($Q1344="Danger",$U1344&gt;=Lists!$M$10),"P1",IF($U1344&gt;=Lists!$M$11,"P2","P3")))</f>
        <v/>
      </c>
      <c r="W1344" s="24" t="str">
        <f aca="false">IF(OR($V1344="",$B1344=""),"",$B1344+INDEX(Lists!$N$10:$N$12,MATCH($V1344,Lists!$L$10:$L$12,0)))</f>
        <v/>
      </c>
      <c r="X1344" s="19"/>
      <c r="Y1344" s="19"/>
      <c r="Z1344" s="19"/>
      <c r="AA1344" s="21"/>
      <c r="AB1344" s="19"/>
      <c r="AC1344" s="22" t="str">
        <f aca="true">IF(OR($U1344="",$B1344=""),"",IF($AA1344&lt;&gt;"",$AA1344-$B1344,TODAY()-$B1344))</f>
        <v/>
      </c>
      <c r="AD1344" s="22" t="str">
        <f aca="true">IF($W1344="","",IF($Y1344="Closed",IF($AA1344="","Closed",IF($AA1344&lt;=$W1344,"Closed on time","Closed late")),IF(TODAY()&gt;$W1344,"Overdue","Within time")))</f>
        <v/>
      </c>
      <c r="AE1344" s="6"/>
      <c r="AF1344" s="19"/>
      <c r="AG1344" s="19"/>
      <c r="AH1344" s="19"/>
      <c r="AI1344" s="19"/>
      <c r="AJ1344" s="19"/>
    </row>
    <row r="1345" customFormat="false" ht="15" hidden="false" customHeight="false" outlineLevel="0" collapsed="false">
      <c r="A1345" s="22" t="str">
        <f aca="false">IF($C1345="","","R"&amp;TEXT(ROW()-4,"00000"))</f>
        <v/>
      </c>
      <c r="B1345" s="21"/>
      <c r="C1345" s="19"/>
      <c r="D1345" s="22" t="str">
        <f aca="false">IF($C1345="","",IFERROR(INDEX(Asset_Register!$C$5:$C$1000,MATCH($C1345,Asset_Register!$A$5:$A$1000,0)),"Not in register"))</f>
        <v/>
      </c>
      <c r="E1345" s="22" t="str">
        <f aca="false">IF($C1345="","",IFERROR(INDEX(Asset_Register!$D$5:$D$1000,MATCH($C1345,Asset_Register!$A$5:$A$1000,0)),"Not in register"))</f>
        <v/>
      </c>
      <c r="F1345" s="22" t="str">
        <f aca="false">IF($C1345="","",IFERROR(INDEX(Asset_Register!$R$5:$R$1000,MATCH($C1345,Asset_Register!$A$5:$A$1000,0)),"Not in register"))</f>
        <v/>
      </c>
      <c r="G1345" s="22" t="str">
        <f aca="false">IF($C1345="","",IFERROR(INDEX(Asset_Register!$Q$5:$Q$1000,MATCH($C1345,Asset_Register!$A$5:$A$1000,0)),"Not in register"))</f>
        <v/>
      </c>
      <c r="H1345" s="19"/>
      <c r="I1345" s="19"/>
      <c r="J1345" s="6"/>
      <c r="K1345" s="19"/>
      <c r="L1345" s="19"/>
      <c r="M1345" s="19"/>
      <c r="N1345" s="19"/>
      <c r="O1345" s="19"/>
      <c r="P1345" s="19"/>
      <c r="Q1345" s="22" t="str">
        <f aca="false">IF($C1345="","",IF($P1345&lt;&gt;"",$P1345,IF(AND(ISNUMBER($K1345),ISNUMBER($M1345),ISNUMBER($N1345)),IF($O1345="Lower is worse",IF($K1345&lt;=$N1345,"Danger",IF($K1345&lt;=$M1345,"Alert","OK")),IF($K1345&gt;=$N1345,"Danger",IF($K1345&gt;=$M1345,"Alert","OK"))),"Not set")))</f>
        <v/>
      </c>
      <c r="R1345" s="22" t="str">
        <f aca="false">IF(OR($Q1345="",$Q1345="Not set"),"",MATCH($Q1345,Lists!$F$2:$F$4,0)-1)</f>
        <v/>
      </c>
      <c r="S1345" s="6"/>
      <c r="T1345" s="6"/>
      <c r="U1345" s="22" t="str">
        <f aca="false">IF(OR($Q1345="",$Q1345="OK",$Q1345="Not set",NOT(ISNUMBER($G1345))),"",ROUND($G1345*IF($Q1345="Danger",Lists!$M$15,Lists!$M$16),0))</f>
        <v/>
      </c>
      <c r="V1345" s="22" t="str">
        <f aca="false">IF($U1345="","",IF(OR($Q1345="Danger",$U1345&gt;=Lists!$M$10),"P1",IF($U1345&gt;=Lists!$M$11,"P2","P3")))</f>
        <v/>
      </c>
      <c r="W1345" s="24" t="str">
        <f aca="false">IF(OR($V1345="",$B1345=""),"",$B1345+INDEX(Lists!$N$10:$N$12,MATCH($V1345,Lists!$L$10:$L$12,0)))</f>
        <v/>
      </c>
      <c r="X1345" s="19"/>
      <c r="Y1345" s="19"/>
      <c r="Z1345" s="19"/>
      <c r="AA1345" s="21"/>
      <c r="AB1345" s="19"/>
      <c r="AC1345" s="22" t="str">
        <f aca="true">IF(OR($U1345="",$B1345=""),"",IF($AA1345&lt;&gt;"",$AA1345-$B1345,TODAY()-$B1345))</f>
        <v/>
      </c>
      <c r="AD1345" s="22" t="str">
        <f aca="true">IF($W1345="","",IF($Y1345="Closed",IF($AA1345="","Closed",IF($AA1345&lt;=$W1345,"Closed on time","Closed late")),IF(TODAY()&gt;$W1345,"Overdue","Within time")))</f>
        <v/>
      </c>
      <c r="AE1345" s="6"/>
      <c r="AF1345" s="19"/>
      <c r="AG1345" s="19"/>
      <c r="AH1345" s="19"/>
      <c r="AI1345" s="19"/>
      <c r="AJ1345" s="19"/>
    </row>
    <row r="1346" customFormat="false" ht="15" hidden="false" customHeight="false" outlineLevel="0" collapsed="false">
      <c r="A1346" s="22" t="str">
        <f aca="false">IF($C1346="","","R"&amp;TEXT(ROW()-4,"00000"))</f>
        <v/>
      </c>
      <c r="B1346" s="21"/>
      <c r="C1346" s="19"/>
      <c r="D1346" s="22" t="str">
        <f aca="false">IF($C1346="","",IFERROR(INDEX(Asset_Register!$C$5:$C$1000,MATCH($C1346,Asset_Register!$A$5:$A$1000,0)),"Not in register"))</f>
        <v/>
      </c>
      <c r="E1346" s="22" t="str">
        <f aca="false">IF($C1346="","",IFERROR(INDEX(Asset_Register!$D$5:$D$1000,MATCH($C1346,Asset_Register!$A$5:$A$1000,0)),"Not in register"))</f>
        <v/>
      </c>
      <c r="F1346" s="22" t="str">
        <f aca="false">IF($C1346="","",IFERROR(INDEX(Asset_Register!$R$5:$R$1000,MATCH($C1346,Asset_Register!$A$5:$A$1000,0)),"Not in register"))</f>
        <v/>
      </c>
      <c r="G1346" s="22" t="str">
        <f aca="false">IF($C1346="","",IFERROR(INDEX(Asset_Register!$Q$5:$Q$1000,MATCH($C1346,Asset_Register!$A$5:$A$1000,0)),"Not in register"))</f>
        <v/>
      </c>
      <c r="H1346" s="19"/>
      <c r="I1346" s="19"/>
      <c r="J1346" s="6"/>
      <c r="K1346" s="19"/>
      <c r="L1346" s="19"/>
      <c r="M1346" s="19"/>
      <c r="N1346" s="19"/>
      <c r="O1346" s="19"/>
      <c r="P1346" s="19"/>
      <c r="Q1346" s="22" t="str">
        <f aca="false">IF($C1346="","",IF($P1346&lt;&gt;"",$P1346,IF(AND(ISNUMBER($K1346),ISNUMBER($M1346),ISNUMBER($N1346)),IF($O1346="Lower is worse",IF($K1346&lt;=$N1346,"Danger",IF($K1346&lt;=$M1346,"Alert","OK")),IF($K1346&gt;=$N1346,"Danger",IF($K1346&gt;=$M1346,"Alert","OK"))),"Not set")))</f>
        <v/>
      </c>
      <c r="R1346" s="22" t="str">
        <f aca="false">IF(OR($Q1346="",$Q1346="Not set"),"",MATCH($Q1346,Lists!$F$2:$F$4,0)-1)</f>
        <v/>
      </c>
      <c r="S1346" s="6"/>
      <c r="T1346" s="6"/>
      <c r="U1346" s="22" t="str">
        <f aca="false">IF(OR($Q1346="",$Q1346="OK",$Q1346="Not set",NOT(ISNUMBER($G1346))),"",ROUND($G1346*IF($Q1346="Danger",Lists!$M$15,Lists!$M$16),0))</f>
        <v/>
      </c>
      <c r="V1346" s="22" t="str">
        <f aca="false">IF($U1346="","",IF(OR($Q1346="Danger",$U1346&gt;=Lists!$M$10),"P1",IF($U1346&gt;=Lists!$M$11,"P2","P3")))</f>
        <v/>
      </c>
      <c r="W1346" s="24" t="str">
        <f aca="false">IF(OR($V1346="",$B1346=""),"",$B1346+INDEX(Lists!$N$10:$N$12,MATCH($V1346,Lists!$L$10:$L$12,0)))</f>
        <v/>
      </c>
      <c r="X1346" s="19"/>
      <c r="Y1346" s="19"/>
      <c r="Z1346" s="19"/>
      <c r="AA1346" s="21"/>
      <c r="AB1346" s="19"/>
      <c r="AC1346" s="22" t="str">
        <f aca="true">IF(OR($U1346="",$B1346=""),"",IF($AA1346&lt;&gt;"",$AA1346-$B1346,TODAY()-$B1346))</f>
        <v/>
      </c>
      <c r="AD1346" s="22" t="str">
        <f aca="true">IF($W1346="","",IF($Y1346="Closed",IF($AA1346="","Closed",IF($AA1346&lt;=$W1346,"Closed on time","Closed late")),IF(TODAY()&gt;$W1346,"Overdue","Within time")))</f>
        <v/>
      </c>
      <c r="AE1346" s="6"/>
      <c r="AF1346" s="19"/>
      <c r="AG1346" s="19"/>
      <c r="AH1346" s="19"/>
      <c r="AI1346" s="19"/>
      <c r="AJ1346" s="19"/>
    </row>
    <row r="1347" customFormat="false" ht="15" hidden="false" customHeight="false" outlineLevel="0" collapsed="false">
      <c r="A1347" s="22" t="str">
        <f aca="false">IF($C1347="","","R"&amp;TEXT(ROW()-4,"00000"))</f>
        <v/>
      </c>
      <c r="B1347" s="21"/>
      <c r="C1347" s="19"/>
      <c r="D1347" s="22" t="str">
        <f aca="false">IF($C1347="","",IFERROR(INDEX(Asset_Register!$C$5:$C$1000,MATCH($C1347,Asset_Register!$A$5:$A$1000,0)),"Not in register"))</f>
        <v/>
      </c>
      <c r="E1347" s="22" t="str">
        <f aca="false">IF($C1347="","",IFERROR(INDEX(Asset_Register!$D$5:$D$1000,MATCH($C1347,Asset_Register!$A$5:$A$1000,0)),"Not in register"))</f>
        <v/>
      </c>
      <c r="F1347" s="22" t="str">
        <f aca="false">IF($C1347="","",IFERROR(INDEX(Asset_Register!$R$5:$R$1000,MATCH($C1347,Asset_Register!$A$5:$A$1000,0)),"Not in register"))</f>
        <v/>
      </c>
      <c r="G1347" s="22" t="str">
        <f aca="false">IF($C1347="","",IFERROR(INDEX(Asset_Register!$Q$5:$Q$1000,MATCH($C1347,Asset_Register!$A$5:$A$1000,0)),"Not in register"))</f>
        <v/>
      </c>
      <c r="H1347" s="19"/>
      <c r="I1347" s="19"/>
      <c r="J1347" s="6"/>
      <c r="K1347" s="19"/>
      <c r="L1347" s="19"/>
      <c r="M1347" s="19"/>
      <c r="N1347" s="19"/>
      <c r="O1347" s="19"/>
      <c r="P1347" s="19"/>
      <c r="Q1347" s="22" t="str">
        <f aca="false">IF($C1347="","",IF($P1347&lt;&gt;"",$P1347,IF(AND(ISNUMBER($K1347),ISNUMBER($M1347),ISNUMBER($N1347)),IF($O1347="Lower is worse",IF($K1347&lt;=$N1347,"Danger",IF($K1347&lt;=$M1347,"Alert","OK")),IF($K1347&gt;=$N1347,"Danger",IF($K1347&gt;=$M1347,"Alert","OK"))),"Not set")))</f>
        <v/>
      </c>
      <c r="R1347" s="22" t="str">
        <f aca="false">IF(OR($Q1347="",$Q1347="Not set"),"",MATCH($Q1347,Lists!$F$2:$F$4,0)-1)</f>
        <v/>
      </c>
      <c r="S1347" s="6"/>
      <c r="T1347" s="6"/>
      <c r="U1347" s="22" t="str">
        <f aca="false">IF(OR($Q1347="",$Q1347="OK",$Q1347="Not set",NOT(ISNUMBER($G1347))),"",ROUND($G1347*IF($Q1347="Danger",Lists!$M$15,Lists!$M$16),0))</f>
        <v/>
      </c>
      <c r="V1347" s="22" t="str">
        <f aca="false">IF($U1347="","",IF(OR($Q1347="Danger",$U1347&gt;=Lists!$M$10),"P1",IF($U1347&gt;=Lists!$M$11,"P2","P3")))</f>
        <v/>
      </c>
      <c r="W1347" s="24" t="str">
        <f aca="false">IF(OR($V1347="",$B1347=""),"",$B1347+INDEX(Lists!$N$10:$N$12,MATCH($V1347,Lists!$L$10:$L$12,0)))</f>
        <v/>
      </c>
      <c r="X1347" s="19"/>
      <c r="Y1347" s="19"/>
      <c r="Z1347" s="19"/>
      <c r="AA1347" s="21"/>
      <c r="AB1347" s="19"/>
      <c r="AC1347" s="22" t="str">
        <f aca="true">IF(OR($U1347="",$B1347=""),"",IF($AA1347&lt;&gt;"",$AA1347-$B1347,TODAY()-$B1347))</f>
        <v/>
      </c>
      <c r="AD1347" s="22" t="str">
        <f aca="true">IF($W1347="","",IF($Y1347="Closed",IF($AA1347="","Closed",IF($AA1347&lt;=$W1347,"Closed on time","Closed late")),IF(TODAY()&gt;$W1347,"Overdue","Within time")))</f>
        <v/>
      </c>
      <c r="AE1347" s="6"/>
      <c r="AF1347" s="19"/>
      <c r="AG1347" s="19"/>
      <c r="AH1347" s="19"/>
      <c r="AI1347" s="19"/>
      <c r="AJ1347" s="19"/>
    </row>
    <row r="1348" customFormat="false" ht="15" hidden="false" customHeight="false" outlineLevel="0" collapsed="false">
      <c r="A1348" s="22" t="str">
        <f aca="false">IF($C1348="","","R"&amp;TEXT(ROW()-4,"00000"))</f>
        <v/>
      </c>
      <c r="B1348" s="21"/>
      <c r="C1348" s="19"/>
      <c r="D1348" s="22" t="str">
        <f aca="false">IF($C1348="","",IFERROR(INDEX(Asset_Register!$C$5:$C$1000,MATCH($C1348,Asset_Register!$A$5:$A$1000,0)),"Not in register"))</f>
        <v/>
      </c>
      <c r="E1348" s="22" t="str">
        <f aca="false">IF($C1348="","",IFERROR(INDEX(Asset_Register!$D$5:$D$1000,MATCH($C1348,Asset_Register!$A$5:$A$1000,0)),"Not in register"))</f>
        <v/>
      </c>
      <c r="F1348" s="22" t="str">
        <f aca="false">IF($C1348="","",IFERROR(INDEX(Asset_Register!$R$5:$R$1000,MATCH($C1348,Asset_Register!$A$5:$A$1000,0)),"Not in register"))</f>
        <v/>
      </c>
      <c r="G1348" s="22" t="str">
        <f aca="false">IF($C1348="","",IFERROR(INDEX(Asset_Register!$Q$5:$Q$1000,MATCH($C1348,Asset_Register!$A$5:$A$1000,0)),"Not in register"))</f>
        <v/>
      </c>
      <c r="H1348" s="19"/>
      <c r="I1348" s="19"/>
      <c r="J1348" s="6"/>
      <c r="K1348" s="19"/>
      <c r="L1348" s="19"/>
      <c r="M1348" s="19"/>
      <c r="N1348" s="19"/>
      <c r="O1348" s="19"/>
      <c r="P1348" s="19"/>
      <c r="Q1348" s="22" t="str">
        <f aca="false">IF($C1348="","",IF($P1348&lt;&gt;"",$P1348,IF(AND(ISNUMBER($K1348),ISNUMBER($M1348),ISNUMBER($N1348)),IF($O1348="Lower is worse",IF($K1348&lt;=$N1348,"Danger",IF($K1348&lt;=$M1348,"Alert","OK")),IF($K1348&gt;=$N1348,"Danger",IF($K1348&gt;=$M1348,"Alert","OK"))),"Not set")))</f>
        <v/>
      </c>
      <c r="R1348" s="22" t="str">
        <f aca="false">IF(OR($Q1348="",$Q1348="Not set"),"",MATCH($Q1348,Lists!$F$2:$F$4,0)-1)</f>
        <v/>
      </c>
      <c r="S1348" s="6"/>
      <c r="T1348" s="6"/>
      <c r="U1348" s="22" t="str">
        <f aca="false">IF(OR($Q1348="",$Q1348="OK",$Q1348="Not set",NOT(ISNUMBER($G1348))),"",ROUND($G1348*IF($Q1348="Danger",Lists!$M$15,Lists!$M$16),0))</f>
        <v/>
      </c>
      <c r="V1348" s="22" t="str">
        <f aca="false">IF($U1348="","",IF(OR($Q1348="Danger",$U1348&gt;=Lists!$M$10),"P1",IF($U1348&gt;=Lists!$M$11,"P2","P3")))</f>
        <v/>
      </c>
      <c r="W1348" s="24" t="str">
        <f aca="false">IF(OR($V1348="",$B1348=""),"",$B1348+INDEX(Lists!$N$10:$N$12,MATCH($V1348,Lists!$L$10:$L$12,0)))</f>
        <v/>
      </c>
      <c r="X1348" s="19"/>
      <c r="Y1348" s="19"/>
      <c r="Z1348" s="19"/>
      <c r="AA1348" s="21"/>
      <c r="AB1348" s="19"/>
      <c r="AC1348" s="22" t="str">
        <f aca="true">IF(OR($U1348="",$B1348=""),"",IF($AA1348&lt;&gt;"",$AA1348-$B1348,TODAY()-$B1348))</f>
        <v/>
      </c>
      <c r="AD1348" s="22" t="str">
        <f aca="true">IF($W1348="","",IF($Y1348="Closed",IF($AA1348="","Closed",IF($AA1348&lt;=$W1348,"Closed on time","Closed late")),IF(TODAY()&gt;$W1348,"Overdue","Within time")))</f>
        <v/>
      </c>
      <c r="AE1348" s="6"/>
      <c r="AF1348" s="19"/>
      <c r="AG1348" s="19"/>
      <c r="AH1348" s="19"/>
      <c r="AI1348" s="19"/>
      <c r="AJ1348" s="19"/>
    </row>
    <row r="1349" customFormat="false" ht="15" hidden="false" customHeight="false" outlineLevel="0" collapsed="false">
      <c r="A1349" s="22" t="str">
        <f aca="false">IF($C1349="","","R"&amp;TEXT(ROW()-4,"00000"))</f>
        <v/>
      </c>
      <c r="B1349" s="21"/>
      <c r="C1349" s="19"/>
      <c r="D1349" s="22" t="str">
        <f aca="false">IF($C1349="","",IFERROR(INDEX(Asset_Register!$C$5:$C$1000,MATCH($C1349,Asset_Register!$A$5:$A$1000,0)),"Not in register"))</f>
        <v/>
      </c>
      <c r="E1349" s="22" t="str">
        <f aca="false">IF($C1349="","",IFERROR(INDEX(Asset_Register!$D$5:$D$1000,MATCH($C1349,Asset_Register!$A$5:$A$1000,0)),"Not in register"))</f>
        <v/>
      </c>
      <c r="F1349" s="22" t="str">
        <f aca="false">IF($C1349="","",IFERROR(INDEX(Asset_Register!$R$5:$R$1000,MATCH($C1349,Asset_Register!$A$5:$A$1000,0)),"Not in register"))</f>
        <v/>
      </c>
      <c r="G1349" s="22" t="str">
        <f aca="false">IF($C1349="","",IFERROR(INDEX(Asset_Register!$Q$5:$Q$1000,MATCH($C1349,Asset_Register!$A$5:$A$1000,0)),"Not in register"))</f>
        <v/>
      </c>
      <c r="H1349" s="19"/>
      <c r="I1349" s="19"/>
      <c r="J1349" s="6"/>
      <c r="K1349" s="19"/>
      <c r="L1349" s="19"/>
      <c r="M1349" s="19"/>
      <c r="N1349" s="19"/>
      <c r="O1349" s="19"/>
      <c r="P1349" s="19"/>
      <c r="Q1349" s="22" t="str">
        <f aca="false">IF($C1349="","",IF($P1349&lt;&gt;"",$P1349,IF(AND(ISNUMBER($K1349),ISNUMBER($M1349),ISNUMBER($N1349)),IF($O1349="Lower is worse",IF($K1349&lt;=$N1349,"Danger",IF($K1349&lt;=$M1349,"Alert","OK")),IF($K1349&gt;=$N1349,"Danger",IF($K1349&gt;=$M1349,"Alert","OK"))),"Not set")))</f>
        <v/>
      </c>
      <c r="R1349" s="22" t="str">
        <f aca="false">IF(OR($Q1349="",$Q1349="Not set"),"",MATCH($Q1349,Lists!$F$2:$F$4,0)-1)</f>
        <v/>
      </c>
      <c r="S1349" s="6"/>
      <c r="T1349" s="6"/>
      <c r="U1349" s="22" t="str">
        <f aca="false">IF(OR($Q1349="",$Q1349="OK",$Q1349="Not set",NOT(ISNUMBER($G1349))),"",ROUND($G1349*IF($Q1349="Danger",Lists!$M$15,Lists!$M$16),0))</f>
        <v/>
      </c>
      <c r="V1349" s="22" t="str">
        <f aca="false">IF($U1349="","",IF(OR($Q1349="Danger",$U1349&gt;=Lists!$M$10),"P1",IF($U1349&gt;=Lists!$M$11,"P2","P3")))</f>
        <v/>
      </c>
      <c r="W1349" s="24" t="str">
        <f aca="false">IF(OR($V1349="",$B1349=""),"",$B1349+INDEX(Lists!$N$10:$N$12,MATCH($V1349,Lists!$L$10:$L$12,0)))</f>
        <v/>
      </c>
      <c r="X1349" s="19"/>
      <c r="Y1349" s="19"/>
      <c r="Z1349" s="19"/>
      <c r="AA1349" s="21"/>
      <c r="AB1349" s="19"/>
      <c r="AC1349" s="22" t="str">
        <f aca="true">IF(OR($U1349="",$B1349=""),"",IF($AA1349&lt;&gt;"",$AA1349-$B1349,TODAY()-$B1349))</f>
        <v/>
      </c>
      <c r="AD1349" s="22" t="str">
        <f aca="true">IF($W1349="","",IF($Y1349="Closed",IF($AA1349="","Closed",IF($AA1349&lt;=$W1349,"Closed on time","Closed late")),IF(TODAY()&gt;$W1349,"Overdue","Within time")))</f>
        <v/>
      </c>
      <c r="AE1349" s="6"/>
      <c r="AF1349" s="19"/>
      <c r="AG1349" s="19"/>
      <c r="AH1349" s="19"/>
      <c r="AI1349" s="19"/>
      <c r="AJ1349" s="19"/>
    </row>
    <row r="1350" customFormat="false" ht="15" hidden="false" customHeight="false" outlineLevel="0" collapsed="false">
      <c r="A1350" s="22" t="str">
        <f aca="false">IF($C1350="","","R"&amp;TEXT(ROW()-4,"00000"))</f>
        <v/>
      </c>
      <c r="B1350" s="21"/>
      <c r="C1350" s="19"/>
      <c r="D1350" s="22" t="str">
        <f aca="false">IF($C1350="","",IFERROR(INDEX(Asset_Register!$C$5:$C$1000,MATCH($C1350,Asset_Register!$A$5:$A$1000,0)),"Not in register"))</f>
        <v/>
      </c>
      <c r="E1350" s="22" t="str">
        <f aca="false">IF($C1350="","",IFERROR(INDEX(Asset_Register!$D$5:$D$1000,MATCH($C1350,Asset_Register!$A$5:$A$1000,0)),"Not in register"))</f>
        <v/>
      </c>
      <c r="F1350" s="22" t="str">
        <f aca="false">IF($C1350="","",IFERROR(INDEX(Asset_Register!$R$5:$R$1000,MATCH($C1350,Asset_Register!$A$5:$A$1000,0)),"Not in register"))</f>
        <v/>
      </c>
      <c r="G1350" s="22" t="str">
        <f aca="false">IF($C1350="","",IFERROR(INDEX(Asset_Register!$Q$5:$Q$1000,MATCH($C1350,Asset_Register!$A$5:$A$1000,0)),"Not in register"))</f>
        <v/>
      </c>
      <c r="H1350" s="19"/>
      <c r="I1350" s="19"/>
      <c r="J1350" s="6"/>
      <c r="K1350" s="19"/>
      <c r="L1350" s="19"/>
      <c r="M1350" s="19"/>
      <c r="N1350" s="19"/>
      <c r="O1350" s="19"/>
      <c r="P1350" s="19"/>
      <c r="Q1350" s="22" t="str">
        <f aca="false">IF($C1350="","",IF($P1350&lt;&gt;"",$P1350,IF(AND(ISNUMBER($K1350),ISNUMBER($M1350),ISNUMBER($N1350)),IF($O1350="Lower is worse",IF($K1350&lt;=$N1350,"Danger",IF($K1350&lt;=$M1350,"Alert","OK")),IF($K1350&gt;=$N1350,"Danger",IF($K1350&gt;=$M1350,"Alert","OK"))),"Not set")))</f>
        <v/>
      </c>
      <c r="R1350" s="22" t="str">
        <f aca="false">IF(OR($Q1350="",$Q1350="Not set"),"",MATCH($Q1350,Lists!$F$2:$F$4,0)-1)</f>
        <v/>
      </c>
      <c r="S1350" s="6"/>
      <c r="T1350" s="6"/>
      <c r="U1350" s="22" t="str">
        <f aca="false">IF(OR($Q1350="",$Q1350="OK",$Q1350="Not set",NOT(ISNUMBER($G1350))),"",ROUND($G1350*IF($Q1350="Danger",Lists!$M$15,Lists!$M$16),0))</f>
        <v/>
      </c>
      <c r="V1350" s="22" t="str">
        <f aca="false">IF($U1350="","",IF(OR($Q1350="Danger",$U1350&gt;=Lists!$M$10),"P1",IF($U1350&gt;=Lists!$M$11,"P2","P3")))</f>
        <v/>
      </c>
      <c r="W1350" s="24" t="str">
        <f aca="false">IF(OR($V1350="",$B1350=""),"",$B1350+INDEX(Lists!$N$10:$N$12,MATCH($V1350,Lists!$L$10:$L$12,0)))</f>
        <v/>
      </c>
      <c r="X1350" s="19"/>
      <c r="Y1350" s="19"/>
      <c r="Z1350" s="19"/>
      <c r="AA1350" s="21"/>
      <c r="AB1350" s="19"/>
      <c r="AC1350" s="22" t="str">
        <f aca="true">IF(OR($U1350="",$B1350=""),"",IF($AA1350&lt;&gt;"",$AA1350-$B1350,TODAY()-$B1350))</f>
        <v/>
      </c>
      <c r="AD1350" s="22" t="str">
        <f aca="true">IF($W1350="","",IF($Y1350="Closed",IF($AA1350="","Closed",IF($AA1350&lt;=$W1350,"Closed on time","Closed late")),IF(TODAY()&gt;$W1350,"Overdue","Within time")))</f>
        <v/>
      </c>
      <c r="AE1350" s="6"/>
      <c r="AF1350" s="19"/>
      <c r="AG1350" s="19"/>
      <c r="AH1350" s="19"/>
      <c r="AI1350" s="19"/>
      <c r="AJ1350" s="19"/>
    </row>
    <row r="1351" customFormat="false" ht="15" hidden="false" customHeight="false" outlineLevel="0" collapsed="false">
      <c r="A1351" s="22" t="str">
        <f aca="false">IF($C1351="","","R"&amp;TEXT(ROW()-4,"00000"))</f>
        <v/>
      </c>
      <c r="B1351" s="21"/>
      <c r="C1351" s="19"/>
      <c r="D1351" s="22" t="str">
        <f aca="false">IF($C1351="","",IFERROR(INDEX(Asset_Register!$C$5:$C$1000,MATCH($C1351,Asset_Register!$A$5:$A$1000,0)),"Not in register"))</f>
        <v/>
      </c>
      <c r="E1351" s="22" t="str">
        <f aca="false">IF($C1351="","",IFERROR(INDEX(Asset_Register!$D$5:$D$1000,MATCH($C1351,Asset_Register!$A$5:$A$1000,0)),"Not in register"))</f>
        <v/>
      </c>
      <c r="F1351" s="22" t="str">
        <f aca="false">IF($C1351="","",IFERROR(INDEX(Asset_Register!$R$5:$R$1000,MATCH($C1351,Asset_Register!$A$5:$A$1000,0)),"Not in register"))</f>
        <v/>
      </c>
      <c r="G1351" s="22" t="str">
        <f aca="false">IF($C1351="","",IFERROR(INDEX(Asset_Register!$Q$5:$Q$1000,MATCH($C1351,Asset_Register!$A$5:$A$1000,0)),"Not in register"))</f>
        <v/>
      </c>
      <c r="H1351" s="19"/>
      <c r="I1351" s="19"/>
      <c r="J1351" s="6"/>
      <c r="K1351" s="19"/>
      <c r="L1351" s="19"/>
      <c r="M1351" s="19"/>
      <c r="N1351" s="19"/>
      <c r="O1351" s="19"/>
      <c r="P1351" s="19"/>
      <c r="Q1351" s="22" t="str">
        <f aca="false">IF($C1351="","",IF($P1351&lt;&gt;"",$P1351,IF(AND(ISNUMBER($K1351),ISNUMBER($M1351),ISNUMBER($N1351)),IF($O1351="Lower is worse",IF($K1351&lt;=$N1351,"Danger",IF($K1351&lt;=$M1351,"Alert","OK")),IF($K1351&gt;=$N1351,"Danger",IF($K1351&gt;=$M1351,"Alert","OK"))),"Not set")))</f>
        <v/>
      </c>
      <c r="R1351" s="22" t="str">
        <f aca="false">IF(OR($Q1351="",$Q1351="Not set"),"",MATCH($Q1351,Lists!$F$2:$F$4,0)-1)</f>
        <v/>
      </c>
      <c r="S1351" s="6"/>
      <c r="T1351" s="6"/>
      <c r="U1351" s="22" t="str">
        <f aca="false">IF(OR($Q1351="",$Q1351="OK",$Q1351="Not set",NOT(ISNUMBER($G1351))),"",ROUND($G1351*IF($Q1351="Danger",Lists!$M$15,Lists!$M$16),0))</f>
        <v/>
      </c>
      <c r="V1351" s="22" t="str">
        <f aca="false">IF($U1351="","",IF(OR($Q1351="Danger",$U1351&gt;=Lists!$M$10),"P1",IF($U1351&gt;=Lists!$M$11,"P2","P3")))</f>
        <v/>
      </c>
      <c r="W1351" s="24" t="str">
        <f aca="false">IF(OR($V1351="",$B1351=""),"",$B1351+INDEX(Lists!$N$10:$N$12,MATCH($V1351,Lists!$L$10:$L$12,0)))</f>
        <v/>
      </c>
      <c r="X1351" s="19"/>
      <c r="Y1351" s="19"/>
      <c r="Z1351" s="19"/>
      <c r="AA1351" s="21"/>
      <c r="AB1351" s="19"/>
      <c r="AC1351" s="22" t="str">
        <f aca="true">IF(OR($U1351="",$B1351=""),"",IF($AA1351&lt;&gt;"",$AA1351-$B1351,TODAY()-$B1351))</f>
        <v/>
      </c>
      <c r="AD1351" s="22" t="str">
        <f aca="true">IF($W1351="","",IF($Y1351="Closed",IF($AA1351="","Closed",IF($AA1351&lt;=$W1351,"Closed on time","Closed late")),IF(TODAY()&gt;$W1351,"Overdue","Within time")))</f>
        <v/>
      </c>
      <c r="AE1351" s="6"/>
      <c r="AF1351" s="19"/>
      <c r="AG1351" s="19"/>
      <c r="AH1351" s="19"/>
      <c r="AI1351" s="19"/>
      <c r="AJ1351" s="19"/>
    </row>
    <row r="1352" customFormat="false" ht="15" hidden="false" customHeight="false" outlineLevel="0" collapsed="false">
      <c r="A1352" s="22" t="str">
        <f aca="false">IF($C1352="","","R"&amp;TEXT(ROW()-4,"00000"))</f>
        <v/>
      </c>
      <c r="B1352" s="21"/>
      <c r="C1352" s="19"/>
      <c r="D1352" s="22" t="str">
        <f aca="false">IF($C1352="","",IFERROR(INDEX(Asset_Register!$C$5:$C$1000,MATCH($C1352,Asset_Register!$A$5:$A$1000,0)),"Not in register"))</f>
        <v/>
      </c>
      <c r="E1352" s="22" t="str">
        <f aca="false">IF($C1352="","",IFERROR(INDEX(Asset_Register!$D$5:$D$1000,MATCH($C1352,Asset_Register!$A$5:$A$1000,0)),"Not in register"))</f>
        <v/>
      </c>
      <c r="F1352" s="22" t="str">
        <f aca="false">IF($C1352="","",IFERROR(INDEX(Asset_Register!$R$5:$R$1000,MATCH($C1352,Asset_Register!$A$5:$A$1000,0)),"Not in register"))</f>
        <v/>
      </c>
      <c r="G1352" s="22" t="str">
        <f aca="false">IF($C1352="","",IFERROR(INDEX(Asset_Register!$Q$5:$Q$1000,MATCH($C1352,Asset_Register!$A$5:$A$1000,0)),"Not in register"))</f>
        <v/>
      </c>
      <c r="H1352" s="19"/>
      <c r="I1352" s="19"/>
      <c r="J1352" s="6"/>
      <c r="K1352" s="19"/>
      <c r="L1352" s="19"/>
      <c r="M1352" s="19"/>
      <c r="N1352" s="19"/>
      <c r="O1352" s="19"/>
      <c r="P1352" s="19"/>
      <c r="Q1352" s="22" t="str">
        <f aca="false">IF($C1352="","",IF($P1352&lt;&gt;"",$P1352,IF(AND(ISNUMBER($K1352),ISNUMBER($M1352),ISNUMBER($N1352)),IF($O1352="Lower is worse",IF($K1352&lt;=$N1352,"Danger",IF($K1352&lt;=$M1352,"Alert","OK")),IF($K1352&gt;=$N1352,"Danger",IF($K1352&gt;=$M1352,"Alert","OK"))),"Not set")))</f>
        <v/>
      </c>
      <c r="R1352" s="22" t="str">
        <f aca="false">IF(OR($Q1352="",$Q1352="Not set"),"",MATCH($Q1352,Lists!$F$2:$F$4,0)-1)</f>
        <v/>
      </c>
      <c r="S1352" s="6"/>
      <c r="T1352" s="6"/>
      <c r="U1352" s="22" t="str">
        <f aca="false">IF(OR($Q1352="",$Q1352="OK",$Q1352="Not set",NOT(ISNUMBER($G1352))),"",ROUND($G1352*IF($Q1352="Danger",Lists!$M$15,Lists!$M$16),0))</f>
        <v/>
      </c>
      <c r="V1352" s="22" t="str">
        <f aca="false">IF($U1352="","",IF(OR($Q1352="Danger",$U1352&gt;=Lists!$M$10),"P1",IF($U1352&gt;=Lists!$M$11,"P2","P3")))</f>
        <v/>
      </c>
      <c r="W1352" s="24" t="str">
        <f aca="false">IF(OR($V1352="",$B1352=""),"",$B1352+INDEX(Lists!$N$10:$N$12,MATCH($V1352,Lists!$L$10:$L$12,0)))</f>
        <v/>
      </c>
      <c r="X1352" s="19"/>
      <c r="Y1352" s="19"/>
      <c r="Z1352" s="19"/>
      <c r="AA1352" s="21"/>
      <c r="AB1352" s="19"/>
      <c r="AC1352" s="22" t="str">
        <f aca="true">IF(OR($U1352="",$B1352=""),"",IF($AA1352&lt;&gt;"",$AA1352-$B1352,TODAY()-$B1352))</f>
        <v/>
      </c>
      <c r="AD1352" s="22" t="str">
        <f aca="true">IF($W1352="","",IF($Y1352="Closed",IF($AA1352="","Closed",IF($AA1352&lt;=$W1352,"Closed on time","Closed late")),IF(TODAY()&gt;$W1352,"Overdue","Within time")))</f>
        <v/>
      </c>
      <c r="AE1352" s="6"/>
      <c r="AF1352" s="19"/>
      <c r="AG1352" s="19"/>
      <c r="AH1352" s="19"/>
      <c r="AI1352" s="19"/>
      <c r="AJ1352" s="19"/>
    </row>
    <row r="1353" customFormat="false" ht="15" hidden="false" customHeight="false" outlineLevel="0" collapsed="false">
      <c r="A1353" s="22" t="str">
        <f aca="false">IF($C1353="","","R"&amp;TEXT(ROW()-4,"00000"))</f>
        <v/>
      </c>
      <c r="B1353" s="21"/>
      <c r="C1353" s="19"/>
      <c r="D1353" s="22" t="str">
        <f aca="false">IF($C1353="","",IFERROR(INDEX(Asset_Register!$C$5:$C$1000,MATCH($C1353,Asset_Register!$A$5:$A$1000,0)),"Not in register"))</f>
        <v/>
      </c>
      <c r="E1353" s="22" t="str">
        <f aca="false">IF($C1353="","",IFERROR(INDEX(Asset_Register!$D$5:$D$1000,MATCH($C1353,Asset_Register!$A$5:$A$1000,0)),"Not in register"))</f>
        <v/>
      </c>
      <c r="F1353" s="22" t="str">
        <f aca="false">IF($C1353="","",IFERROR(INDEX(Asset_Register!$R$5:$R$1000,MATCH($C1353,Asset_Register!$A$5:$A$1000,0)),"Not in register"))</f>
        <v/>
      </c>
      <c r="G1353" s="22" t="str">
        <f aca="false">IF($C1353="","",IFERROR(INDEX(Asset_Register!$Q$5:$Q$1000,MATCH($C1353,Asset_Register!$A$5:$A$1000,0)),"Not in register"))</f>
        <v/>
      </c>
      <c r="H1353" s="19"/>
      <c r="I1353" s="19"/>
      <c r="J1353" s="6"/>
      <c r="K1353" s="19"/>
      <c r="L1353" s="19"/>
      <c r="M1353" s="19"/>
      <c r="N1353" s="19"/>
      <c r="O1353" s="19"/>
      <c r="P1353" s="19"/>
      <c r="Q1353" s="22" t="str">
        <f aca="false">IF($C1353="","",IF($P1353&lt;&gt;"",$P1353,IF(AND(ISNUMBER($K1353),ISNUMBER($M1353),ISNUMBER($N1353)),IF($O1353="Lower is worse",IF($K1353&lt;=$N1353,"Danger",IF($K1353&lt;=$M1353,"Alert","OK")),IF($K1353&gt;=$N1353,"Danger",IF($K1353&gt;=$M1353,"Alert","OK"))),"Not set")))</f>
        <v/>
      </c>
      <c r="R1353" s="22" t="str">
        <f aca="false">IF(OR($Q1353="",$Q1353="Not set"),"",MATCH($Q1353,Lists!$F$2:$F$4,0)-1)</f>
        <v/>
      </c>
      <c r="S1353" s="6"/>
      <c r="T1353" s="6"/>
      <c r="U1353" s="22" t="str">
        <f aca="false">IF(OR($Q1353="",$Q1353="OK",$Q1353="Not set",NOT(ISNUMBER($G1353))),"",ROUND($G1353*IF($Q1353="Danger",Lists!$M$15,Lists!$M$16),0))</f>
        <v/>
      </c>
      <c r="V1353" s="22" t="str">
        <f aca="false">IF($U1353="","",IF(OR($Q1353="Danger",$U1353&gt;=Lists!$M$10),"P1",IF($U1353&gt;=Lists!$M$11,"P2","P3")))</f>
        <v/>
      </c>
      <c r="W1353" s="24" t="str">
        <f aca="false">IF(OR($V1353="",$B1353=""),"",$B1353+INDEX(Lists!$N$10:$N$12,MATCH($V1353,Lists!$L$10:$L$12,0)))</f>
        <v/>
      </c>
      <c r="X1353" s="19"/>
      <c r="Y1353" s="19"/>
      <c r="Z1353" s="19"/>
      <c r="AA1353" s="21"/>
      <c r="AB1353" s="19"/>
      <c r="AC1353" s="22" t="str">
        <f aca="true">IF(OR($U1353="",$B1353=""),"",IF($AA1353&lt;&gt;"",$AA1353-$B1353,TODAY()-$B1353))</f>
        <v/>
      </c>
      <c r="AD1353" s="22" t="str">
        <f aca="true">IF($W1353="","",IF($Y1353="Closed",IF($AA1353="","Closed",IF($AA1353&lt;=$W1353,"Closed on time","Closed late")),IF(TODAY()&gt;$W1353,"Overdue","Within time")))</f>
        <v/>
      </c>
      <c r="AE1353" s="6"/>
      <c r="AF1353" s="19"/>
      <c r="AG1353" s="19"/>
      <c r="AH1353" s="19"/>
      <c r="AI1353" s="19"/>
      <c r="AJ1353" s="19"/>
    </row>
    <row r="1354" customFormat="false" ht="15" hidden="false" customHeight="false" outlineLevel="0" collapsed="false">
      <c r="A1354" s="22" t="str">
        <f aca="false">IF($C1354="","","R"&amp;TEXT(ROW()-4,"00000"))</f>
        <v/>
      </c>
      <c r="B1354" s="21"/>
      <c r="C1354" s="19"/>
      <c r="D1354" s="22" t="str">
        <f aca="false">IF($C1354="","",IFERROR(INDEX(Asset_Register!$C$5:$C$1000,MATCH($C1354,Asset_Register!$A$5:$A$1000,0)),"Not in register"))</f>
        <v/>
      </c>
      <c r="E1354" s="22" t="str">
        <f aca="false">IF($C1354="","",IFERROR(INDEX(Asset_Register!$D$5:$D$1000,MATCH($C1354,Asset_Register!$A$5:$A$1000,0)),"Not in register"))</f>
        <v/>
      </c>
      <c r="F1354" s="22" t="str">
        <f aca="false">IF($C1354="","",IFERROR(INDEX(Asset_Register!$R$5:$R$1000,MATCH($C1354,Asset_Register!$A$5:$A$1000,0)),"Not in register"))</f>
        <v/>
      </c>
      <c r="G1354" s="22" t="str">
        <f aca="false">IF($C1354="","",IFERROR(INDEX(Asset_Register!$Q$5:$Q$1000,MATCH($C1354,Asset_Register!$A$5:$A$1000,0)),"Not in register"))</f>
        <v/>
      </c>
      <c r="H1354" s="19"/>
      <c r="I1354" s="19"/>
      <c r="J1354" s="6"/>
      <c r="K1354" s="19"/>
      <c r="L1354" s="19"/>
      <c r="M1354" s="19"/>
      <c r="N1354" s="19"/>
      <c r="O1354" s="19"/>
      <c r="P1354" s="19"/>
      <c r="Q1354" s="22" t="str">
        <f aca="false">IF($C1354="","",IF($P1354&lt;&gt;"",$P1354,IF(AND(ISNUMBER($K1354),ISNUMBER($M1354),ISNUMBER($N1354)),IF($O1354="Lower is worse",IF($K1354&lt;=$N1354,"Danger",IF($K1354&lt;=$M1354,"Alert","OK")),IF($K1354&gt;=$N1354,"Danger",IF($K1354&gt;=$M1354,"Alert","OK"))),"Not set")))</f>
        <v/>
      </c>
      <c r="R1354" s="22" t="str">
        <f aca="false">IF(OR($Q1354="",$Q1354="Not set"),"",MATCH($Q1354,Lists!$F$2:$F$4,0)-1)</f>
        <v/>
      </c>
      <c r="S1354" s="6"/>
      <c r="T1354" s="6"/>
      <c r="U1354" s="22" t="str">
        <f aca="false">IF(OR($Q1354="",$Q1354="OK",$Q1354="Not set",NOT(ISNUMBER($G1354))),"",ROUND($G1354*IF($Q1354="Danger",Lists!$M$15,Lists!$M$16),0))</f>
        <v/>
      </c>
      <c r="V1354" s="22" t="str">
        <f aca="false">IF($U1354="","",IF(OR($Q1354="Danger",$U1354&gt;=Lists!$M$10),"P1",IF($U1354&gt;=Lists!$M$11,"P2","P3")))</f>
        <v/>
      </c>
      <c r="W1354" s="24" t="str">
        <f aca="false">IF(OR($V1354="",$B1354=""),"",$B1354+INDEX(Lists!$N$10:$N$12,MATCH($V1354,Lists!$L$10:$L$12,0)))</f>
        <v/>
      </c>
      <c r="X1354" s="19"/>
      <c r="Y1354" s="19"/>
      <c r="Z1354" s="19"/>
      <c r="AA1354" s="21"/>
      <c r="AB1354" s="19"/>
      <c r="AC1354" s="22" t="str">
        <f aca="true">IF(OR($U1354="",$B1354=""),"",IF($AA1354&lt;&gt;"",$AA1354-$B1354,TODAY()-$B1354))</f>
        <v/>
      </c>
      <c r="AD1354" s="22" t="str">
        <f aca="true">IF($W1354="","",IF($Y1354="Closed",IF($AA1354="","Closed",IF($AA1354&lt;=$W1354,"Closed on time","Closed late")),IF(TODAY()&gt;$W1354,"Overdue","Within time")))</f>
        <v/>
      </c>
      <c r="AE1354" s="6"/>
      <c r="AF1354" s="19"/>
      <c r="AG1354" s="19"/>
      <c r="AH1354" s="19"/>
      <c r="AI1354" s="19"/>
      <c r="AJ1354" s="19"/>
    </row>
    <row r="1355" customFormat="false" ht="15" hidden="false" customHeight="false" outlineLevel="0" collapsed="false">
      <c r="A1355" s="22" t="str">
        <f aca="false">IF($C1355="","","R"&amp;TEXT(ROW()-4,"00000"))</f>
        <v/>
      </c>
      <c r="B1355" s="21"/>
      <c r="C1355" s="19"/>
      <c r="D1355" s="22" t="str">
        <f aca="false">IF($C1355="","",IFERROR(INDEX(Asset_Register!$C$5:$C$1000,MATCH($C1355,Asset_Register!$A$5:$A$1000,0)),"Not in register"))</f>
        <v/>
      </c>
      <c r="E1355" s="22" t="str">
        <f aca="false">IF($C1355="","",IFERROR(INDEX(Asset_Register!$D$5:$D$1000,MATCH($C1355,Asset_Register!$A$5:$A$1000,0)),"Not in register"))</f>
        <v/>
      </c>
      <c r="F1355" s="22" t="str">
        <f aca="false">IF($C1355="","",IFERROR(INDEX(Asset_Register!$R$5:$R$1000,MATCH($C1355,Asset_Register!$A$5:$A$1000,0)),"Not in register"))</f>
        <v/>
      </c>
      <c r="G1355" s="22" t="str">
        <f aca="false">IF($C1355="","",IFERROR(INDEX(Asset_Register!$Q$5:$Q$1000,MATCH($C1355,Asset_Register!$A$5:$A$1000,0)),"Not in register"))</f>
        <v/>
      </c>
      <c r="H1355" s="19"/>
      <c r="I1355" s="19"/>
      <c r="J1355" s="6"/>
      <c r="K1355" s="19"/>
      <c r="L1355" s="19"/>
      <c r="M1355" s="19"/>
      <c r="N1355" s="19"/>
      <c r="O1355" s="19"/>
      <c r="P1355" s="19"/>
      <c r="Q1355" s="22" t="str">
        <f aca="false">IF($C1355="","",IF($P1355&lt;&gt;"",$P1355,IF(AND(ISNUMBER($K1355),ISNUMBER($M1355),ISNUMBER($N1355)),IF($O1355="Lower is worse",IF($K1355&lt;=$N1355,"Danger",IF($K1355&lt;=$M1355,"Alert","OK")),IF($K1355&gt;=$N1355,"Danger",IF($K1355&gt;=$M1355,"Alert","OK"))),"Not set")))</f>
        <v/>
      </c>
      <c r="R1355" s="22" t="str">
        <f aca="false">IF(OR($Q1355="",$Q1355="Not set"),"",MATCH($Q1355,Lists!$F$2:$F$4,0)-1)</f>
        <v/>
      </c>
      <c r="S1355" s="6"/>
      <c r="T1355" s="6"/>
      <c r="U1355" s="22" t="str">
        <f aca="false">IF(OR($Q1355="",$Q1355="OK",$Q1355="Not set",NOT(ISNUMBER($G1355))),"",ROUND($G1355*IF($Q1355="Danger",Lists!$M$15,Lists!$M$16),0))</f>
        <v/>
      </c>
      <c r="V1355" s="22" t="str">
        <f aca="false">IF($U1355="","",IF(OR($Q1355="Danger",$U1355&gt;=Lists!$M$10),"P1",IF($U1355&gt;=Lists!$M$11,"P2","P3")))</f>
        <v/>
      </c>
      <c r="W1355" s="24" t="str">
        <f aca="false">IF(OR($V1355="",$B1355=""),"",$B1355+INDEX(Lists!$N$10:$N$12,MATCH($V1355,Lists!$L$10:$L$12,0)))</f>
        <v/>
      </c>
      <c r="X1355" s="19"/>
      <c r="Y1355" s="19"/>
      <c r="Z1355" s="19"/>
      <c r="AA1355" s="21"/>
      <c r="AB1355" s="19"/>
      <c r="AC1355" s="22" t="str">
        <f aca="true">IF(OR($U1355="",$B1355=""),"",IF($AA1355&lt;&gt;"",$AA1355-$B1355,TODAY()-$B1355))</f>
        <v/>
      </c>
      <c r="AD1355" s="22" t="str">
        <f aca="true">IF($W1355="","",IF($Y1355="Closed",IF($AA1355="","Closed",IF($AA1355&lt;=$W1355,"Closed on time","Closed late")),IF(TODAY()&gt;$W1355,"Overdue","Within time")))</f>
        <v/>
      </c>
      <c r="AE1355" s="6"/>
      <c r="AF1355" s="19"/>
      <c r="AG1355" s="19"/>
      <c r="AH1355" s="19"/>
      <c r="AI1355" s="19"/>
      <c r="AJ1355" s="19"/>
    </row>
    <row r="1356" customFormat="false" ht="15" hidden="false" customHeight="false" outlineLevel="0" collapsed="false">
      <c r="A1356" s="22" t="str">
        <f aca="false">IF($C1356="","","R"&amp;TEXT(ROW()-4,"00000"))</f>
        <v/>
      </c>
      <c r="B1356" s="21"/>
      <c r="C1356" s="19"/>
      <c r="D1356" s="22" t="str">
        <f aca="false">IF($C1356="","",IFERROR(INDEX(Asset_Register!$C$5:$C$1000,MATCH($C1356,Asset_Register!$A$5:$A$1000,0)),"Not in register"))</f>
        <v/>
      </c>
      <c r="E1356" s="22" t="str">
        <f aca="false">IF($C1356="","",IFERROR(INDEX(Asset_Register!$D$5:$D$1000,MATCH($C1356,Asset_Register!$A$5:$A$1000,0)),"Not in register"))</f>
        <v/>
      </c>
      <c r="F1356" s="22" t="str">
        <f aca="false">IF($C1356="","",IFERROR(INDEX(Asset_Register!$R$5:$R$1000,MATCH($C1356,Asset_Register!$A$5:$A$1000,0)),"Not in register"))</f>
        <v/>
      </c>
      <c r="G1356" s="22" t="str">
        <f aca="false">IF($C1356="","",IFERROR(INDEX(Asset_Register!$Q$5:$Q$1000,MATCH($C1356,Asset_Register!$A$5:$A$1000,0)),"Not in register"))</f>
        <v/>
      </c>
      <c r="H1356" s="19"/>
      <c r="I1356" s="19"/>
      <c r="J1356" s="6"/>
      <c r="K1356" s="19"/>
      <c r="L1356" s="19"/>
      <c r="M1356" s="19"/>
      <c r="N1356" s="19"/>
      <c r="O1356" s="19"/>
      <c r="P1356" s="19"/>
      <c r="Q1356" s="22" t="str">
        <f aca="false">IF($C1356="","",IF($P1356&lt;&gt;"",$P1356,IF(AND(ISNUMBER($K1356),ISNUMBER($M1356),ISNUMBER($N1356)),IF($O1356="Lower is worse",IF($K1356&lt;=$N1356,"Danger",IF($K1356&lt;=$M1356,"Alert","OK")),IF($K1356&gt;=$N1356,"Danger",IF($K1356&gt;=$M1356,"Alert","OK"))),"Not set")))</f>
        <v/>
      </c>
      <c r="R1356" s="22" t="str">
        <f aca="false">IF(OR($Q1356="",$Q1356="Not set"),"",MATCH($Q1356,Lists!$F$2:$F$4,0)-1)</f>
        <v/>
      </c>
      <c r="S1356" s="6"/>
      <c r="T1356" s="6"/>
      <c r="U1356" s="22" t="str">
        <f aca="false">IF(OR($Q1356="",$Q1356="OK",$Q1356="Not set",NOT(ISNUMBER($G1356))),"",ROUND($G1356*IF($Q1356="Danger",Lists!$M$15,Lists!$M$16),0))</f>
        <v/>
      </c>
      <c r="V1356" s="22" t="str">
        <f aca="false">IF($U1356="","",IF(OR($Q1356="Danger",$U1356&gt;=Lists!$M$10),"P1",IF($U1356&gt;=Lists!$M$11,"P2","P3")))</f>
        <v/>
      </c>
      <c r="W1356" s="24" t="str">
        <f aca="false">IF(OR($V1356="",$B1356=""),"",$B1356+INDEX(Lists!$N$10:$N$12,MATCH($V1356,Lists!$L$10:$L$12,0)))</f>
        <v/>
      </c>
      <c r="X1356" s="19"/>
      <c r="Y1356" s="19"/>
      <c r="Z1356" s="19"/>
      <c r="AA1356" s="21"/>
      <c r="AB1356" s="19"/>
      <c r="AC1356" s="22" t="str">
        <f aca="true">IF(OR($U1356="",$B1356=""),"",IF($AA1356&lt;&gt;"",$AA1356-$B1356,TODAY()-$B1356))</f>
        <v/>
      </c>
      <c r="AD1356" s="22" t="str">
        <f aca="true">IF($W1356="","",IF($Y1356="Closed",IF($AA1356="","Closed",IF($AA1356&lt;=$W1356,"Closed on time","Closed late")),IF(TODAY()&gt;$W1356,"Overdue","Within time")))</f>
        <v/>
      </c>
      <c r="AE1356" s="6"/>
      <c r="AF1356" s="19"/>
      <c r="AG1356" s="19"/>
      <c r="AH1356" s="19"/>
      <c r="AI1356" s="19"/>
      <c r="AJ1356" s="19"/>
    </row>
    <row r="1357" customFormat="false" ht="15" hidden="false" customHeight="false" outlineLevel="0" collapsed="false">
      <c r="A1357" s="22" t="str">
        <f aca="false">IF($C1357="","","R"&amp;TEXT(ROW()-4,"00000"))</f>
        <v/>
      </c>
      <c r="B1357" s="21"/>
      <c r="C1357" s="19"/>
      <c r="D1357" s="22" t="str">
        <f aca="false">IF($C1357="","",IFERROR(INDEX(Asset_Register!$C$5:$C$1000,MATCH($C1357,Asset_Register!$A$5:$A$1000,0)),"Not in register"))</f>
        <v/>
      </c>
      <c r="E1357" s="22" t="str">
        <f aca="false">IF($C1357="","",IFERROR(INDEX(Asset_Register!$D$5:$D$1000,MATCH($C1357,Asset_Register!$A$5:$A$1000,0)),"Not in register"))</f>
        <v/>
      </c>
      <c r="F1357" s="22" t="str">
        <f aca="false">IF($C1357="","",IFERROR(INDEX(Asset_Register!$R$5:$R$1000,MATCH($C1357,Asset_Register!$A$5:$A$1000,0)),"Not in register"))</f>
        <v/>
      </c>
      <c r="G1357" s="22" t="str">
        <f aca="false">IF($C1357="","",IFERROR(INDEX(Asset_Register!$Q$5:$Q$1000,MATCH($C1357,Asset_Register!$A$5:$A$1000,0)),"Not in register"))</f>
        <v/>
      </c>
      <c r="H1357" s="19"/>
      <c r="I1357" s="19"/>
      <c r="J1357" s="6"/>
      <c r="K1357" s="19"/>
      <c r="L1357" s="19"/>
      <c r="M1357" s="19"/>
      <c r="N1357" s="19"/>
      <c r="O1357" s="19"/>
      <c r="P1357" s="19"/>
      <c r="Q1357" s="22" t="str">
        <f aca="false">IF($C1357="","",IF($P1357&lt;&gt;"",$P1357,IF(AND(ISNUMBER($K1357),ISNUMBER($M1357),ISNUMBER($N1357)),IF($O1357="Lower is worse",IF($K1357&lt;=$N1357,"Danger",IF($K1357&lt;=$M1357,"Alert","OK")),IF($K1357&gt;=$N1357,"Danger",IF($K1357&gt;=$M1357,"Alert","OK"))),"Not set")))</f>
        <v/>
      </c>
      <c r="R1357" s="22" t="str">
        <f aca="false">IF(OR($Q1357="",$Q1357="Not set"),"",MATCH($Q1357,Lists!$F$2:$F$4,0)-1)</f>
        <v/>
      </c>
      <c r="S1357" s="6"/>
      <c r="T1357" s="6"/>
      <c r="U1357" s="22" t="str">
        <f aca="false">IF(OR($Q1357="",$Q1357="OK",$Q1357="Not set",NOT(ISNUMBER($G1357))),"",ROUND($G1357*IF($Q1357="Danger",Lists!$M$15,Lists!$M$16),0))</f>
        <v/>
      </c>
      <c r="V1357" s="22" t="str">
        <f aca="false">IF($U1357="","",IF(OR($Q1357="Danger",$U1357&gt;=Lists!$M$10),"P1",IF($U1357&gt;=Lists!$M$11,"P2","P3")))</f>
        <v/>
      </c>
      <c r="W1357" s="24" t="str">
        <f aca="false">IF(OR($V1357="",$B1357=""),"",$B1357+INDEX(Lists!$N$10:$N$12,MATCH($V1357,Lists!$L$10:$L$12,0)))</f>
        <v/>
      </c>
      <c r="X1357" s="19"/>
      <c r="Y1357" s="19"/>
      <c r="Z1357" s="19"/>
      <c r="AA1357" s="21"/>
      <c r="AB1357" s="19"/>
      <c r="AC1357" s="22" t="str">
        <f aca="true">IF(OR($U1357="",$B1357=""),"",IF($AA1357&lt;&gt;"",$AA1357-$B1357,TODAY()-$B1357))</f>
        <v/>
      </c>
      <c r="AD1357" s="22" t="str">
        <f aca="true">IF($W1357="","",IF($Y1357="Closed",IF($AA1357="","Closed",IF($AA1357&lt;=$W1357,"Closed on time","Closed late")),IF(TODAY()&gt;$W1357,"Overdue","Within time")))</f>
        <v/>
      </c>
      <c r="AE1357" s="6"/>
      <c r="AF1357" s="19"/>
      <c r="AG1357" s="19"/>
      <c r="AH1357" s="19"/>
      <c r="AI1357" s="19"/>
      <c r="AJ1357" s="19"/>
    </row>
    <row r="1358" customFormat="false" ht="15" hidden="false" customHeight="false" outlineLevel="0" collapsed="false">
      <c r="A1358" s="22" t="str">
        <f aca="false">IF($C1358="","","R"&amp;TEXT(ROW()-4,"00000"))</f>
        <v/>
      </c>
      <c r="B1358" s="21"/>
      <c r="C1358" s="19"/>
      <c r="D1358" s="22" t="str">
        <f aca="false">IF($C1358="","",IFERROR(INDEX(Asset_Register!$C$5:$C$1000,MATCH($C1358,Asset_Register!$A$5:$A$1000,0)),"Not in register"))</f>
        <v/>
      </c>
      <c r="E1358" s="22" t="str">
        <f aca="false">IF($C1358="","",IFERROR(INDEX(Asset_Register!$D$5:$D$1000,MATCH($C1358,Asset_Register!$A$5:$A$1000,0)),"Not in register"))</f>
        <v/>
      </c>
      <c r="F1358" s="22" t="str">
        <f aca="false">IF($C1358="","",IFERROR(INDEX(Asset_Register!$R$5:$R$1000,MATCH($C1358,Asset_Register!$A$5:$A$1000,0)),"Not in register"))</f>
        <v/>
      </c>
      <c r="G1358" s="22" t="str">
        <f aca="false">IF($C1358="","",IFERROR(INDEX(Asset_Register!$Q$5:$Q$1000,MATCH($C1358,Asset_Register!$A$5:$A$1000,0)),"Not in register"))</f>
        <v/>
      </c>
      <c r="H1358" s="19"/>
      <c r="I1358" s="19"/>
      <c r="J1358" s="6"/>
      <c r="K1358" s="19"/>
      <c r="L1358" s="19"/>
      <c r="M1358" s="19"/>
      <c r="N1358" s="19"/>
      <c r="O1358" s="19"/>
      <c r="P1358" s="19"/>
      <c r="Q1358" s="22" t="str">
        <f aca="false">IF($C1358="","",IF($P1358&lt;&gt;"",$P1358,IF(AND(ISNUMBER($K1358),ISNUMBER($M1358),ISNUMBER($N1358)),IF($O1358="Lower is worse",IF($K1358&lt;=$N1358,"Danger",IF($K1358&lt;=$M1358,"Alert","OK")),IF($K1358&gt;=$N1358,"Danger",IF($K1358&gt;=$M1358,"Alert","OK"))),"Not set")))</f>
        <v/>
      </c>
      <c r="R1358" s="22" t="str">
        <f aca="false">IF(OR($Q1358="",$Q1358="Not set"),"",MATCH($Q1358,Lists!$F$2:$F$4,0)-1)</f>
        <v/>
      </c>
      <c r="S1358" s="6"/>
      <c r="T1358" s="6"/>
      <c r="U1358" s="22" t="str">
        <f aca="false">IF(OR($Q1358="",$Q1358="OK",$Q1358="Not set",NOT(ISNUMBER($G1358))),"",ROUND($G1358*IF($Q1358="Danger",Lists!$M$15,Lists!$M$16),0))</f>
        <v/>
      </c>
      <c r="V1358" s="22" t="str">
        <f aca="false">IF($U1358="","",IF(OR($Q1358="Danger",$U1358&gt;=Lists!$M$10),"P1",IF($U1358&gt;=Lists!$M$11,"P2","P3")))</f>
        <v/>
      </c>
      <c r="W1358" s="24" t="str">
        <f aca="false">IF(OR($V1358="",$B1358=""),"",$B1358+INDEX(Lists!$N$10:$N$12,MATCH($V1358,Lists!$L$10:$L$12,0)))</f>
        <v/>
      </c>
      <c r="X1358" s="19"/>
      <c r="Y1358" s="19"/>
      <c r="Z1358" s="19"/>
      <c r="AA1358" s="21"/>
      <c r="AB1358" s="19"/>
      <c r="AC1358" s="22" t="str">
        <f aca="true">IF(OR($U1358="",$B1358=""),"",IF($AA1358&lt;&gt;"",$AA1358-$B1358,TODAY()-$B1358))</f>
        <v/>
      </c>
      <c r="AD1358" s="22" t="str">
        <f aca="true">IF($W1358="","",IF($Y1358="Closed",IF($AA1358="","Closed",IF($AA1358&lt;=$W1358,"Closed on time","Closed late")),IF(TODAY()&gt;$W1358,"Overdue","Within time")))</f>
        <v/>
      </c>
      <c r="AE1358" s="6"/>
      <c r="AF1358" s="19"/>
      <c r="AG1358" s="19"/>
      <c r="AH1358" s="19"/>
      <c r="AI1358" s="19"/>
      <c r="AJ1358" s="19"/>
    </row>
    <row r="1359" customFormat="false" ht="15" hidden="false" customHeight="false" outlineLevel="0" collapsed="false">
      <c r="A1359" s="22" t="str">
        <f aca="false">IF($C1359="","","R"&amp;TEXT(ROW()-4,"00000"))</f>
        <v/>
      </c>
      <c r="B1359" s="21"/>
      <c r="C1359" s="19"/>
      <c r="D1359" s="22" t="str">
        <f aca="false">IF($C1359="","",IFERROR(INDEX(Asset_Register!$C$5:$C$1000,MATCH($C1359,Asset_Register!$A$5:$A$1000,0)),"Not in register"))</f>
        <v/>
      </c>
      <c r="E1359" s="22" t="str">
        <f aca="false">IF($C1359="","",IFERROR(INDEX(Asset_Register!$D$5:$D$1000,MATCH($C1359,Asset_Register!$A$5:$A$1000,0)),"Not in register"))</f>
        <v/>
      </c>
      <c r="F1359" s="22" t="str">
        <f aca="false">IF($C1359="","",IFERROR(INDEX(Asset_Register!$R$5:$R$1000,MATCH($C1359,Asset_Register!$A$5:$A$1000,0)),"Not in register"))</f>
        <v/>
      </c>
      <c r="G1359" s="22" t="str">
        <f aca="false">IF($C1359="","",IFERROR(INDEX(Asset_Register!$Q$5:$Q$1000,MATCH($C1359,Asset_Register!$A$5:$A$1000,0)),"Not in register"))</f>
        <v/>
      </c>
      <c r="H1359" s="19"/>
      <c r="I1359" s="19"/>
      <c r="J1359" s="6"/>
      <c r="K1359" s="19"/>
      <c r="L1359" s="19"/>
      <c r="M1359" s="19"/>
      <c r="N1359" s="19"/>
      <c r="O1359" s="19"/>
      <c r="P1359" s="19"/>
      <c r="Q1359" s="22" t="str">
        <f aca="false">IF($C1359="","",IF($P1359&lt;&gt;"",$P1359,IF(AND(ISNUMBER($K1359),ISNUMBER($M1359),ISNUMBER($N1359)),IF($O1359="Lower is worse",IF($K1359&lt;=$N1359,"Danger",IF($K1359&lt;=$M1359,"Alert","OK")),IF($K1359&gt;=$N1359,"Danger",IF($K1359&gt;=$M1359,"Alert","OK"))),"Not set")))</f>
        <v/>
      </c>
      <c r="R1359" s="22" t="str">
        <f aca="false">IF(OR($Q1359="",$Q1359="Not set"),"",MATCH($Q1359,Lists!$F$2:$F$4,0)-1)</f>
        <v/>
      </c>
      <c r="S1359" s="6"/>
      <c r="T1359" s="6"/>
      <c r="U1359" s="22" t="str">
        <f aca="false">IF(OR($Q1359="",$Q1359="OK",$Q1359="Not set",NOT(ISNUMBER($G1359))),"",ROUND($G1359*IF($Q1359="Danger",Lists!$M$15,Lists!$M$16),0))</f>
        <v/>
      </c>
      <c r="V1359" s="22" t="str">
        <f aca="false">IF($U1359="","",IF(OR($Q1359="Danger",$U1359&gt;=Lists!$M$10),"P1",IF($U1359&gt;=Lists!$M$11,"P2","P3")))</f>
        <v/>
      </c>
      <c r="W1359" s="24" t="str">
        <f aca="false">IF(OR($V1359="",$B1359=""),"",$B1359+INDEX(Lists!$N$10:$N$12,MATCH($V1359,Lists!$L$10:$L$12,0)))</f>
        <v/>
      </c>
      <c r="X1359" s="19"/>
      <c r="Y1359" s="19"/>
      <c r="Z1359" s="19"/>
      <c r="AA1359" s="21"/>
      <c r="AB1359" s="19"/>
      <c r="AC1359" s="22" t="str">
        <f aca="true">IF(OR($U1359="",$B1359=""),"",IF($AA1359&lt;&gt;"",$AA1359-$B1359,TODAY()-$B1359))</f>
        <v/>
      </c>
      <c r="AD1359" s="22" t="str">
        <f aca="true">IF($W1359="","",IF($Y1359="Closed",IF($AA1359="","Closed",IF($AA1359&lt;=$W1359,"Closed on time","Closed late")),IF(TODAY()&gt;$W1359,"Overdue","Within time")))</f>
        <v/>
      </c>
      <c r="AE1359" s="6"/>
      <c r="AF1359" s="19"/>
      <c r="AG1359" s="19"/>
      <c r="AH1359" s="19"/>
      <c r="AI1359" s="19"/>
      <c r="AJ1359" s="19"/>
    </row>
    <row r="1360" customFormat="false" ht="15" hidden="false" customHeight="false" outlineLevel="0" collapsed="false">
      <c r="A1360" s="22" t="str">
        <f aca="false">IF($C1360="","","R"&amp;TEXT(ROW()-4,"00000"))</f>
        <v/>
      </c>
      <c r="B1360" s="21"/>
      <c r="C1360" s="19"/>
      <c r="D1360" s="22" t="str">
        <f aca="false">IF($C1360="","",IFERROR(INDEX(Asset_Register!$C$5:$C$1000,MATCH($C1360,Asset_Register!$A$5:$A$1000,0)),"Not in register"))</f>
        <v/>
      </c>
      <c r="E1360" s="22" t="str">
        <f aca="false">IF($C1360="","",IFERROR(INDEX(Asset_Register!$D$5:$D$1000,MATCH($C1360,Asset_Register!$A$5:$A$1000,0)),"Not in register"))</f>
        <v/>
      </c>
      <c r="F1360" s="22" t="str">
        <f aca="false">IF($C1360="","",IFERROR(INDEX(Asset_Register!$R$5:$R$1000,MATCH($C1360,Asset_Register!$A$5:$A$1000,0)),"Not in register"))</f>
        <v/>
      </c>
      <c r="G1360" s="22" t="str">
        <f aca="false">IF($C1360="","",IFERROR(INDEX(Asset_Register!$Q$5:$Q$1000,MATCH($C1360,Asset_Register!$A$5:$A$1000,0)),"Not in register"))</f>
        <v/>
      </c>
      <c r="H1360" s="19"/>
      <c r="I1360" s="19"/>
      <c r="J1360" s="6"/>
      <c r="K1360" s="19"/>
      <c r="L1360" s="19"/>
      <c r="M1360" s="19"/>
      <c r="N1360" s="19"/>
      <c r="O1360" s="19"/>
      <c r="P1360" s="19"/>
      <c r="Q1360" s="22" t="str">
        <f aca="false">IF($C1360="","",IF($P1360&lt;&gt;"",$P1360,IF(AND(ISNUMBER($K1360),ISNUMBER($M1360),ISNUMBER($N1360)),IF($O1360="Lower is worse",IF($K1360&lt;=$N1360,"Danger",IF($K1360&lt;=$M1360,"Alert","OK")),IF($K1360&gt;=$N1360,"Danger",IF($K1360&gt;=$M1360,"Alert","OK"))),"Not set")))</f>
        <v/>
      </c>
      <c r="R1360" s="22" t="str">
        <f aca="false">IF(OR($Q1360="",$Q1360="Not set"),"",MATCH($Q1360,Lists!$F$2:$F$4,0)-1)</f>
        <v/>
      </c>
      <c r="S1360" s="6"/>
      <c r="T1360" s="6"/>
      <c r="U1360" s="22" t="str">
        <f aca="false">IF(OR($Q1360="",$Q1360="OK",$Q1360="Not set",NOT(ISNUMBER($G1360))),"",ROUND($G1360*IF($Q1360="Danger",Lists!$M$15,Lists!$M$16),0))</f>
        <v/>
      </c>
      <c r="V1360" s="22" t="str">
        <f aca="false">IF($U1360="","",IF(OR($Q1360="Danger",$U1360&gt;=Lists!$M$10),"P1",IF($U1360&gt;=Lists!$M$11,"P2","P3")))</f>
        <v/>
      </c>
      <c r="W1360" s="24" t="str">
        <f aca="false">IF(OR($V1360="",$B1360=""),"",$B1360+INDEX(Lists!$N$10:$N$12,MATCH($V1360,Lists!$L$10:$L$12,0)))</f>
        <v/>
      </c>
      <c r="X1360" s="19"/>
      <c r="Y1360" s="19"/>
      <c r="Z1360" s="19"/>
      <c r="AA1360" s="21"/>
      <c r="AB1360" s="19"/>
      <c r="AC1360" s="22" t="str">
        <f aca="true">IF(OR($U1360="",$B1360=""),"",IF($AA1360&lt;&gt;"",$AA1360-$B1360,TODAY()-$B1360))</f>
        <v/>
      </c>
      <c r="AD1360" s="22" t="str">
        <f aca="true">IF($W1360="","",IF($Y1360="Closed",IF($AA1360="","Closed",IF($AA1360&lt;=$W1360,"Closed on time","Closed late")),IF(TODAY()&gt;$W1360,"Overdue","Within time")))</f>
        <v/>
      </c>
      <c r="AE1360" s="6"/>
      <c r="AF1360" s="19"/>
      <c r="AG1360" s="19"/>
      <c r="AH1360" s="19"/>
      <c r="AI1360" s="19"/>
      <c r="AJ1360" s="19"/>
    </row>
    <row r="1361" customFormat="false" ht="15" hidden="false" customHeight="false" outlineLevel="0" collapsed="false">
      <c r="A1361" s="22" t="str">
        <f aca="false">IF($C1361="","","R"&amp;TEXT(ROW()-4,"00000"))</f>
        <v/>
      </c>
      <c r="B1361" s="21"/>
      <c r="C1361" s="19"/>
      <c r="D1361" s="22" t="str">
        <f aca="false">IF($C1361="","",IFERROR(INDEX(Asset_Register!$C$5:$C$1000,MATCH($C1361,Asset_Register!$A$5:$A$1000,0)),"Not in register"))</f>
        <v/>
      </c>
      <c r="E1361" s="22" t="str">
        <f aca="false">IF($C1361="","",IFERROR(INDEX(Asset_Register!$D$5:$D$1000,MATCH($C1361,Asset_Register!$A$5:$A$1000,0)),"Not in register"))</f>
        <v/>
      </c>
      <c r="F1361" s="22" t="str">
        <f aca="false">IF($C1361="","",IFERROR(INDEX(Asset_Register!$R$5:$R$1000,MATCH($C1361,Asset_Register!$A$5:$A$1000,0)),"Not in register"))</f>
        <v/>
      </c>
      <c r="G1361" s="22" t="str">
        <f aca="false">IF($C1361="","",IFERROR(INDEX(Asset_Register!$Q$5:$Q$1000,MATCH($C1361,Asset_Register!$A$5:$A$1000,0)),"Not in register"))</f>
        <v/>
      </c>
      <c r="H1361" s="19"/>
      <c r="I1361" s="19"/>
      <c r="J1361" s="6"/>
      <c r="K1361" s="19"/>
      <c r="L1361" s="19"/>
      <c r="M1361" s="19"/>
      <c r="N1361" s="19"/>
      <c r="O1361" s="19"/>
      <c r="P1361" s="19"/>
      <c r="Q1361" s="22" t="str">
        <f aca="false">IF($C1361="","",IF($P1361&lt;&gt;"",$P1361,IF(AND(ISNUMBER($K1361),ISNUMBER($M1361),ISNUMBER($N1361)),IF($O1361="Lower is worse",IF($K1361&lt;=$N1361,"Danger",IF($K1361&lt;=$M1361,"Alert","OK")),IF($K1361&gt;=$N1361,"Danger",IF($K1361&gt;=$M1361,"Alert","OK"))),"Not set")))</f>
        <v/>
      </c>
      <c r="R1361" s="22" t="str">
        <f aca="false">IF(OR($Q1361="",$Q1361="Not set"),"",MATCH($Q1361,Lists!$F$2:$F$4,0)-1)</f>
        <v/>
      </c>
      <c r="S1361" s="6"/>
      <c r="T1361" s="6"/>
      <c r="U1361" s="22" t="str">
        <f aca="false">IF(OR($Q1361="",$Q1361="OK",$Q1361="Not set",NOT(ISNUMBER($G1361))),"",ROUND($G1361*IF($Q1361="Danger",Lists!$M$15,Lists!$M$16),0))</f>
        <v/>
      </c>
      <c r="V1361" s="22" t="str">
        <f aca="false">IF($U1361="","",IF(OR($Q1361="Danger",$U1361&gt;=Lists!$M$10),"P1",IF($U1361&gt;=Lists!$M$11,"P2","P3")))</f>
        <v/>
      </c>
      <c r="W1361" s="24" t="str">
        <f aca="false">IF(OR($V1361="",$B1361=""),"",$B1361+INDEX(Lists!$N$10:$N$12,MATCH($V1361,Lists!$L$10:$L$12,0)))</f>
        <v/>
      </c>
      <c r="X1361" s="19"/>
      <c r="Y1361" s="19"/>
      <c r="Z1361" s="19"/>
      <c r="AA1361" s="21"/>
      <c r="AB1361" s="19"/>
      <c r="AC1361" s="22" t="str">
        <f aca="true">IF(OR($U1361="",$B1361=""),"",IF($AA1361&lt;&gt;"",$AA1361-$B1361,TODAY()-$B1361))</f>
        <v/>
      </c>
      <c r="AD1361" s="22" t="str">
        <f aca="true">IF($W1361="","",IF($Y1361="Closed",IF($AA1361="","Closed",IF($AA1361&lt;=$W1361,"Closed on time","Closed late")),IF(TODAY()&gt;$W1361,"Overdue","Within time")))</f>
        <v/>
      </c>
      <c r="AE1361" s="6"/>
      <c r="AF1361" s="19"/>
      <c r="AG1361" s="19"/>
      <c r="AH1361" s="19"/>
      <c r="AI1361" s="19"/>
      <c r="AJ1361" s="19"/>
    </row>
    <row r="1362" customFormat="false" ht="15" hidden="false" customHeight="false" outlineLevel="0" collapsed="false">
      <c r="A1362" s="22" t="str">
        <f aca="false">IF($C1362="","","R"&amp;TEXT(ROW()-4,"00000"))</f>
        <v/>
      </c>
      <c r="B1362" s="21"/>
      <c r="C1362" s="19"/>
      <c r="D1362" s="22" t="str">
        <f aca="false">IF($C1362="","",IFERROR(INDEX(Asset_Register!$C$5:$C$1000,MATCH($C1362,Asset_Register!$A$5:$A$1000,0)),"Not in register"))</f>
        <v/>
      </c>
      <c r="E1362" s="22" t="str">
        <f aca="false">IF($C1362="","",IFERROR(INDEX(Asset_Register!$D$5:$D$1000,MATCH($C1362,Asset_Register!$A$5:$A$1000,0)),"Not in register"))</f>
        <v/>
      </c>
      <c r="F1362" s="22" t="str">
        <f aca="false">IF($C1362="","",IFERROR(INDEX(Asset_Register!$R$5:$R$1000,MATCH($C1362,Asset_Register!$A$5:$A$1000,0)),"Not in register"))</f>
        <v/>
      </c>
      <c r="G1362" s="22" t="str">
        <f aca="false">IF($C1362="","",IFERROR(INDEX(Asset_Register!$Q$5:$Q$1000,MATCH($C1362,Asset_Register!$A$5:$A$1000,0)),"Not in register"))</f>
        <v/>
      </c>
      <c r="H1362" s="19"/>
      <c r="I1362" s="19"/>
      <c r="J1362" s="6"/>
      <c r="K1362" s="19"/>
      <c r="L1362" s="19"/>
      <c r="M1362" s="19"/>
      <c r="N1362" s="19"/>
      <c r="O1362" s="19"/>
      <c r="P1362" s="19"/>
      <c r="Q1362" s="22" t="str">
        <f aca="false">IF($C1362="","",IF($P1362&lt;&gt;"",$P1362,IF(AND(ISNUMBER($K1362),ISNUMBER($M1362),ISNUMBER($N1362)),IF($O1362="Lower is worse",IF($K1362&lt;=$N1362,"Danger",IF($K1362&lt;=$M1362,"Alert","OK")),IF($K1362&gt;=$N1362,"Danger",IF($K1362&gt;=$M1362,"Alert","OK"))),"Not set")))</f>
        <v/>
      </c>
      <c r="R1362" s="22" t="str">
        <f aca="false">IF(OR($Q1362="",$Q1362="Not set"),"",MATCH($Q1362,Lists!$F$2:$F$4,0)-1)</f>
        <v/>
      </c>
      <c r="S1362" s="6"/>
      <c r="T1362" s="6"/>
      <c r="U1362" s="22" t="str">
        <f aca="false">IF(OR($Q1362="",$Q1362="OK",$Q1362="Not set",NOT(ISNUMBER($G1362))),"",ROUND($G1362*IF($Q1362="Danger",Lists!$M$15,Lists!$M$16),0))</f>
        <v/>
      </c>
      <c r="V1362" s="22" t="str">
        <f aca="false">IF($U1362="","",IF(OR($Q1362="Danger",$U1362&gt;=Lists!$M$10),"P1",IF($U1362&gt;=Lists!$M$11,"P2","P3")))</f>
        <v/>
      </c>
      <c r="W1362" s="24" t="str">
        <f aca="false">IF(OR($V1362="",$B1362=""),"",$B1362+INDEX(Lists!$N$10:$N$12,MATCH($V1362,Lists!$L$10:$L$12,0)))</f>
        <v/>
      </c>
      <c r="X1362" s="19"/>
      <c r="Y1362" s="19"/>
      <c r="Z1362" s="19"/>
      <c r="AA1362" s="21"/>
      <c r="AB1362" s="19"/>
      <c r="AC1362" s="22" t="str">
        <f aca="true">IF(OR($U1362="",$B1362=""),"",IF($AA1362&lt;&gt;"",$AA1362-$B1362,TODAY()-$B1362))</f>
        <v/>
      </c>
      <c r="AD1362" s="22" t="str">
        <f aca="true">IF($W1362="","",IF($Y1362="Closed",IF($AA1362="","Closed",IF($AA1362&lt;=$W1362,"Closed on time","Closed late")),IF(TODAY()&gt;$W1362,"Overdue","Within time")))</f>
        <v/>
      </c>
      <c r="AE1362" s="6"/>
      <c r="AF1362" s="19"/>
      <c r="AG1362" s="19"/>
      <c r="AH1362" s="19"/>
      <c r="AI1362" s="19"/>
      <c r="AJ1362" s="19"/>
    </row>
    <row r="1363" customFormat="false" ht="15" hidden="false" customHeight="false" outlineLevel="0" collapsed="false">
      <c r="A1363" s="22" t="str">
        <f aca="false">IF($C1363="","","R"&amp;TEXT(ROW()-4,"00000"))</f>
        <v/>
      </c>
      <c r="B1363" s="21"/>
      <c r="C1363" s="19"/>
      <c r="D1363" s="22" t="str">
        <f aca="false">IF($C1363="","",IFERROR(INDEX(Asset_Register!$C$5:$C$1000,MATCH($C1363,Asset_Register!$A$5:$A$1000,0)),"Not in register"))</f>
        <v/>
      </c>
      <c r="E1363" s="22" t="str">
        <f aca="false">IF($C1363="","",IFERROR(INDEX(Asset_Register!$D$5:$D$1000,MATCH($C1363,Asset_Register!$A$5:$A$1000,0)),"Not in register"))</f>
        <v/>
      </c>
      <c r="F1363" s="22" t="str">
        <f aca="false">IF($C1363="","",IFERROR(INDEX(Asset_Register!$R$5:$R$1000,MATCH($C1363,Asset_Register!$A$5:$A$1000,0)),"Not in register"))</f>
        <v/>
      </c>
      <c r="G1363" s="22" t="str">
        <f aca="false">IF($C1363="","",IFERROR(INDEX(Asset_Register!$Q$5:$Q$1000,MATCH($C1363,Asset_Register!$A$5:$A$1000,0)),"Not in register"))</f>
        <v/>
      </c>
      <c r="H1363" s="19"/>
      <c r="I1363" s="19"/>
      <c r="J1363" s="6"/>
      <c r="K1363" s="19"/>
      <c r="L1363" s="19"/>
      <c r="M1363" s="19"/>
      <c r="N1363" s="19"/>
      <c r="O1363" s="19"/>
      <c r="P1363" s="19"/>
      <c r="Q1363" s="22" t="str">
        <f aca="false">IF($C1363="","",IF($P1363&lt;&gt;"",$P1363,IF(AND(ISNUMBER($K1363),ISNUMBER($M1363),ISNUMBER($N1363)),IF($O1363="Lower is worse",IF($K1363&lt;=$N1363,"Danger",IF($K1363&lt;=$M1363,"Alert","OK")),IF($K1363&gt;=$N1363,"Danger",IF($K1363&gt;=$M1363,"Alert","OK"))),"Not set")))</f>
        <v/>
      </c>
      <c r="R1363" s="22" t="str">
        <f aca="false">IF(OR($Q1363="",$Q1363="Not set"),"",MATCH($Q1363,Lists!$F$2:$F$4,0)-1)</f>
        <v/>
      </c>
      <c r="S1363" s="6"/>
      <c r="T1363" s="6"/>
      <c r="U1363" s="22" t="str">
        <f aca="false">IF(OR($Q1363="",$Q1363="OK",$Q1363="Not set",NOT(ISNUMBER($G1363))),"",ROUND($G1363*IF($Q1363="Danger",Lists!$M$15,Lists!$M$16),0))</f>
        <v/>
      </c>
      <c r="V1363" s="22" t="str">
        <f aca="false">IF($U1363="","",IF(OR($Q1363="Danger",$U1363&gt;=Lists!$M$10),"P1",IF($U1363&gt;=Lists!$M$11,"P2","P3")))</f>
        <v/>
      </c>
      <c r="W1363" s="24" t="str">
        <f aca="false">IF(OR($V1363="",$B1363=""),"",$B1363+INDEX(Lists!$N$10:$N$12,MATCH($V1363,Lists!$L$10:$L$12,0)))</f>
        <v/>
      </c>
      <c r="X1363" s="19"/>
      <c r="Y1363" s="19"/>
      <c r="Z1363" s="19"/>
      <c r="AA1363" s="21"/>
      <c r="AB1363" s="19"/>
      <c r="AC1363" s="22" t="str">
        <f aca="true">IF(OR($U1363="",$B1363=""),"",IF($AA1363&lt;&gt;"",$AA1363-$B1363,TODAY()-$B1363))</f>
        <v/>
      </c>
      <c r="AD1363" s="22" t="str">
        <f aca="true">IF($W1363="","",IF($Y1363="Closed",IF($AA1363="","Closed",IF($AA1363&lt;=$W1363,"Closed on time","Closed late")),IF(TODAY()&gt;$W1363,"Overdue","Within time")))</f>
        <v/>
      </c>
      <c r="AE1363" s="6"/>
      <c r="AF1363" s="19"/>
      <c r="AG1363" s="19"/>
      <c r="AH1363" s="19"/>
      <c r="AI1363" s="19"/>
      <c r="AJ1363" s="19"/>
    </row>
    <row r="1364" customFormat="false" ht="15" hidden="false" customHeight="false" outlineLevel="0" collapsed="false">
      <c r="A1364" s="22" t="str">
        <f aca="false">IF($C1364="","","R"&amp;TEXT(ROW()-4,"00000"))</f>
        <v/>
      </c>
      <c r="B1364" s="21"/>
      <c r="C1364" s="19"/>
      <c r="D1364" s="22" t="str">
        <f aca="false">IF($C1364="","",IFERROR(INDEX(Asset_Register!$C$5:$C$1000,MATCH($C1364,Asset_Register!$A$5:$A$1000,0)),"Not in register"))</f>
        <v/>
      </c>
      <c r="E1364" s="22" t="str">
        <f aca="false">IF($C1364="","",IFERROR(INDEX(Asset_Register!$D$5:$D$1000,MATCH($C1364,Asset_Register!$A$5:$A$1000,0)),"Not in register"))</f>
        <v/>
      </c>
      <c r="F1364" s="22" t="str">
        <f aca="false">IF($C1364="","",IFERROR(INDEX(Asset_Register!$R$5:$R$1000,MATCH($C1364,Asset_Register!$A$5:$A$1000,0)),"Not in register"))</f>
        <v/>
      </c>
      <c r="G1364" s="22" t="str">
        <f aca="false">IF($C1364="","",IFERROR(INDEX(Asset_Register!$Q$5:$Q$1000,MATCH($C1364,Asset_Register!$A$5:$A$1000,0)),"Not in register"))</f>
        <v/>
      </c>
      <c r="H1364" s="19"/>
      <c r="I1364" s="19"/>
      <c r="J1364" s="6"/>
      <c r="K1364" s="19"/>
      <c r="L1364" s="19"/>
      <c r="M1364" s="19"/>
      <c r="N1364" s="19"/>
      <c r="O1364" s="19"/>
      <c r="P1364" s="19"/>
      <c r="Q1364" s="22" t="str">
        <f aca="false">IF($C1364="","",IF($P1364&lt;&gt;"",$P1364,IF(AND(ISNUMBER($K1364),ISNUMBER($M1364),ISNUMBER($N1364)),IF($O1364="Lower is worse",IF($K1364&lt;=$N1364,"Danger",IF($K1364&lt;=$M1364,"Alert","OK")),IF($K1364&gt;=$N1364,"Danger",IF($K1364&gt;=$M1364,"Alert","OK"))),"Not set")))</f>
        <v/>
      </c>
      <c r="R1364" s="22" t="str">
        <f aca="false">IF(OR($Q1364="",$Q1364="Not set"),"",MATCH($Q1364,Lists!$F$2:$F$4,0)-1)</f>
        <v/>
      </c>
      <c r="S1364" s="6"/>
      <c r="T1364" s="6"/>
      <c r="U1364" s="22" t="str">
        <f aca="false">IF(OR($Q1364="",$Q1364="OK",$Q1364="Not set",NOT(ISNUMBER($G1364))),"",ROUND($G1364*IF($Q1364="Danger",Lists!$M$15,Lists!$M$16),0))</f>
        <v/>
      </c>
      <c r="V1364" s="22" t="str">
        <f aca="false">IF($U1364="","",IF(OR($Q1364="Danger",$U1364&gt;=Lists!$M$10),"P1",IF($U1364&gt;=Lists!$M$11,"P2","P3")))</f>
        <v/>
      </c>
      <c r="W1364" s="24" t="str">
        <f aca="false">IF(OR($V1364="",$B1364=""),"",$B1364+INDEX(Lists!$N$10:$N$12,MATCH($V1364,Lists!$L$10:$L$12,0)))</f>
        <v/>
      </c>
      <c r="X1364" s="19"/>
      <c r="Y1364" s="19"/>
      <c r="Z1364" s="19"/>
      <c r="AA1364" s="21"/>
      <c r="AB1364" s="19"/>
      <c r="AC1364" s="22" t="str">
        <f aca="true">IF(OR($U1364="",$B1364=""),"",IF($AA1364&lt;&gt;"",$AA1364-$B1364,TODAY()-$B1364))</f>
        <v/>
      </c>
      <c r="AD1364" s="22" t="str">
        <f aca="true">IF($W1364="","",IF($Y1364="Closed",IF($AA1364="","Closed",IF($AA1364&lt;=$W1364,"Closed on time","Closed late")),IF(TODAY()&gt;$W1364,"Overdue","Within time")))</f>
        <v/>
      </c>
      <c r="AE1364" s="6"/>
      <c r="AF1364" s="19"/>
      <c r="AG1364" s="19"/>
      <c r="AH1364" s="19"/>
      <c r="AI1364" s="19"/>
      <c r="AJ1364" s="19"/>
    </row>
    <row r="1365" customFormat="false" ht="15" hidden="false" customHeight="false" outlineLevel="0" collapsed="false">
      <c r="A1365" s="22" t="str">
        <f aca="false">IF($C1365="","","R"&amp;TEXT(ROW()-4,"00000"))</f>
        <v/>
      </c>
      <c r="B1365" s="21"/>
      <c r="C1365" s="19"/>
      <c r="D1365" s="22" t="str">
        <f aca="false">IF($C1365="","",IFERROR(INDEX(Asset_Register!$C$5:$C$1000,MATCH($C1365,Asset_Register!$A$5:$A$1000,0)),"Not in register"))</f>
        <v/>
      </c>
      <c r="E1365" s="22" t="str">
        <f aca="false">IF($C1365="","",IFERROR(INDEX(Asset_Register!$D$5:$D$1000,MATCH($C1365,Asset_Register!$A$5:$A$1000,0)),"Not in register"))</f>
        <v/>
      </c>
      <c r="F1365" s="22" t="str">
        <f aca="false">IF($C1365="","",IFERROR(INDEX(Asset_Register!$R$5:$R$1000,MATCH($C1365,Asset_Register!$A$5:$A$1000,0)),"Not in register"))</f>
        <v/>
      </c>
      <c r="G1365" s="22" t="str">
        <f aca="false">IF($C1365="","",IFERROR(INDEX(Asset_Register!$Q$5:$Q$1000,MATCH($C1365,Asset_Register!$A$5:$A$1000,0)),"Not in register"))</f>
        <v/>
      </c>
      <c r="H1365" s="19"/>
      <c r="I1365" s="19"/>
      <c r="J1365" s="6"/>
      <c r="K1365" s="19"/>
      <c r="L1365" s="19"/>
      <c r="M1365" s="19"/>
      <c r="N1365" s="19"/>
      <c r="O1365" s="19"/>
      <c r="P1365" s="19"/>
      <c r="Q1365" s="22" t="str">
        <f aca="false">IF($C1365="","",IF($P1365&lt;&gt;"",$P1365,IF(AND(ISNUMBER($K1365),ISNUMBER($M1365),ISNUMBER($N1365)),IF($O1365="Lower is worse",IF($K1365&lt;=$N1365,"Danger",IF($K1365&lt;=$M1365,"Alert","OK")),IF($K1365&gt;=$N1365,"Danger",IF($K1365&gt;=$M1365,"Alert","OK"))),"Not set")))</f>
        <v/>
      </c>
      <c r="R1365" s="22" t="str">
        <f aca="false">IF(OR($Q1365="",$Q1365="Not set"),"",MATCH($Q1365,Lists!$F$2:$F$4,0)-1)</f>
        <v/>
      </c>
      <c r="S1365" s="6"/>
      <c r="T1365" s="6"/>
      <c r="U1365" s="22" t="str">
        <f aca="false">IF(OR($Q1365="",$Q1365="OK",$Q1365="Not set",NOT(ISNUMBER($G1365))),"",ROUND($G1365*IF($Q1365="Danger",Lists!$M$15,Lists!$M$16),0))</f>
        <v/>
      </c>
      <c r="V1365" s="22" t="str">
        <f aca="false">IF($U1365="","",IF(OR($Q1365="Danger",$U1365&gt;=Lists!$M$10),"P1",IF($U1365&gt;=Lists!$M$11,"P2","P3")))</f>
        <v/>
      </c>
      <c r="W1365" s="24" t="str">
        <f aca="false">IF(OR($V1365="",$B1365=""),"",$B1365+INDEX(Lists!$N$10:$N$12,MATCH($V1365,Lists!$L$10:$L$12,0)))</f>
        <v/>
      </c>
      <c r="X1365" s="19"/>
      <c r="Y1365" s="19"/>
      <c r="Z1365" s="19"/>
      <c r="AA1365" s="21"/>
      <c r="AB1365" s="19"/>
      <c r="AC1365" s="22" t="str">
        <f aca="true">IF(OR($U1365="",$B1365=""),"",IF($AA1365&lt;&gt;"",$AA1365-$B1365,TODAY()-$B1365))</f>
        <v/>
      </c>
      <c r="AD1365" s="22" t="str">
        <f aca="true">IF($W1365="","",IF($Y1365="Closed",IF($AA1365="","Closed",IF($AA1365&lt;=$W1365,"Closed on time","Closed late")),IF(TODAY()&gt;$W1365,"Overdue","Within time")))</f>
        <v/>
      </c>
      <c r="AE1365" s="6"/>
      <c r="AF1365" s="19"/>
      <c r="AG1365" s="19"/>
      <c r="AH1365" s="19"/>
      <c r="AI1365" s="19"/>
      <c r="AJ1365" s="19"/>
    </row>
    <row r="1366" customFormat="false" ht="15" hidden="false" customHeight="false" outlineLevel="0" collapsed="false">
      <c r="A1366" s="22" t="str">
        <f aca="false">IF($C1366="","","R"&amp;TEXT(ROW()-4,"00000"))</f>
        <v/>
      </c>
      <c r="B1366" s="21"/>
      <c r="C1366" s="19"/>
      <c r="D1366" s="22" t="str">
        <f aca="false">IF($C1366="","",IFERROR(INDEX(Asset_Register!$C$5:$C$1000,MATCH($C1366,Asset_Register!$A$5:$A$1000,0)),"Not in register"))</f>
        <v/>
      </c>
      <c r="E1366" s="22" t="str">
        <f aca="false">IF($C1366="","",IFERROR(INDEX(Asset_Register!$D$5:$D$1000,MATCH($C1366,Asset_Register!$A$5:$A$1000,0)),"Not in register"))</f>
        <v/>
      </c>
      <c r="F1366" s="22" t="str">
        <f aca="false">IF($C1366="","",IFERROR(INDEX(Asset_Register!$R$5:$R$1000,MATCH($C1366,Asset_Register!$A$5:$A$1000,0)),"Not in register"))</f>
        <v/>
      </c>
      <c r="G1366" s="22" t="str">
        <f aca="false">IF($C1366="","",IFERROR(INDEX(Asset_Register!$Q$5:$Q$1000,MATCH($C1366,Asset_Register!$A$5:$A$1000,0)),"Not in register"))</f>
        <v/>
      </c>
      <c r="H1366" s="19"/>
      <c r="I1366" s="19"/>
      <c r="J1366" s="6"/>
      <c r="K1366" s="19"/>
      <c r="L1366" s="19"/>
      <c r="M1366" s="19"/>
      <c r="N1366" s="19"/>
      <c r="O1366" s="19"/>
      <c r="P1366" s="19"/>
      <c r="Q1366" s="22" t="str">
        <f aca="false">IF($C1366="","",IF($P1366&lt;&gt;"",$P1366,IF(AND(ISNUMBER($K1366),ISNUMBER($M1366),ISNUMBER($N1366)),IF($O1366="Lower is worse",IF($K1366&lt;=$N1366,"Danger",IF($K1366&lt;=$M1366,"Alert","OK")),IF($K1366&gt;=$N1366,"Danger",IF($K1366&gt;=$M1366,"Alert","OK"))),"Not set")))</f>
        <v/>
      </c>
      <c r="R1366" s="22" t="str">
        <f aca="false">IF(OR($Q1366="",$Q1366="Not set"),"",MATCH($Q1366,Lists!$F$2:$F$4,0)-1)</f>
        <v/>
      </c>
      <c r="S1366" s="6"/>
      <c r="T1366" s="6"/>
      <c r="U1366" s="22" t="str">
        <f aca="false">IF(OR($Q1366="",$Q1366="OK",$Q1366="Not set",NOT(ISNUMBER($G1366))),"",ROUND($G1366*IF($Q1366="Danger",Lists!$M$15,Lists!$M$16),0))</f>
        <v/>
      </c>
      <c r="V1366" s="22" t="str">
        <f aca="false">IF($U1366="","",IF(OR($Q1366="Danger",$U1366&gt;=Lists!$M$10),"P1",IF($U1366&gt;=Lists!$M$11,"P2","P3")))</f>
        <v/>
      </c>
      <c r="W1366" s="24" t="str">
        <f aca="false">IF(OR($V1366="",$B1366=""),"",$B1366+INDEX(Lists!$N$10:$N$12,MATCH($V1366,Lists!$L$10:$L$12,0)))</f>
        <v/>
      </c>
      <c r="X1366" s="19"/>
      <c r="Y1366" s="19"/>
      <c r="Z1366" s="19"/>
      <c r="AA1366" s="21"/>
      <c r="AB1366" s="19"/>
      <c r="AC1366" s="22" t="str">
        <f aca="true">IF(OR($U1366="",$B1366=""),"",IF($AA1366&lt;&gt;"",$AA1366-$B1366,TODAY()-$B1366))</f>
        <v/>
      </c>
      <c r="AD1366" s="22" t="str">
        <f aca="true">IF($W1366="","",IF($Y1366="Closed",IF($AA1366="","Closed",IF($AA1366&lt;=$W1366,"Closed on time","Closed late")),IF(TODAY()&gt;$W1366,"Overdue","Within time")))</f>
        <v/>
      </c>
      <c r="AE1366" s="6"/>
      <c r="AF1366" s="19"/>
      <c r="AG1366" s="19"/>
      <c r="AH1366" s="19"/>
      <c r="AI1366" s="19"/>
      <c r="AJ1366" s="19"/>
    </row>
    <row r="1367" customFormat="false" ht="15" hidden="false" customHeight="false" outlineLevel="0" collapsed="false">
      <c r="A1367" s="22" t="str">
        <f aca="false">IF($C1367="","","R"&amp;TEXT(ROW()-4,"00000"))</f>
        <v/>
      </c>
      <c r="B1367" s="21"/>
      <c r="C1367" s="19"/>
      <c r="D1367" s="22" t="str">
        <f aca="false">IF($C1367="","",IFERROR(INDEX(Asset_Register!$C$5:$C$1000,MATCH($C1367,Asset_Register!$A$5:$A$1000,0)),"Not in register"))</f>
        <v/>
      </c>
      <c r="E1367" s="22" t="str">
        <f aca="false">IF($C1367="","",IFERROR(INDEX(Asset_Register!$D$5:$D$1000,MATCH($C1367,Asset_Register!$A$5:$A$1000,0)),"Not in register"))</f>
        <v/>
      </c>
      <c r="F1367" s="22" t="str">
        <f aca="false">IF($C1367="","",IFERROR(INDEX(Asset_Register!$R$5:$R$1000,MATCH($C1367,Asset_Register!$A$5:$A$1000,0)),"Not in register"))</f>
        <v/>
      </c>
      <c r="G1367" s="22" t="str">
        <f aca="false">IF($C1367="","",IFERROR(INDEX(Asset_Register!$Q$5:$Q$1000,MATCH($C1367,Asset_Register!$A$5:$A$1000,0)),"Not in register"))</f>
        <v/>
      </c>
      <c r="H1367" s="19"/>
      <c r="I1367" s="19"/>
      <c r="J1367" s="6"/>
      <c r="K1367" s="19"/>
      <c r="L1367" s="19"/>
      <c r="M1367" s="19"/>
      <c r="N1367" s="19"/>
      <c r="O1367" s="19"/>
      <c r="P1367" s="19"/>
      <c r="Q1367" s="22" t="str">
        <f aca="false">IF($C1367="","",IF($P1367&lt;&gt;"",$P1367,IF(AND(ISNUMBER($K1367),ISNUMBER($M1367),ISNUMBER($N1367)),IF($O1367="Lower is worse",IF($K1367&lt;=$N1367,"Danger",IF($K1367&lt;=$M1367,"Alert","OK")),IF($K1367&gt;=$N1367,"Danger",IF($K1367&gt;=$M1367,"Alert","OK"))),"Not set")))</f>
        <v/>
      </c>
      <c r="R1367" s="22" t="str">
        <f aca="false">IF(OR($Q1367="",$Q1367="Not set"),"",MATCH($Q1367,Lists!$F$2:$F$4,0)-1)</f>
        <v/>
      </c>
      <c r="S1367" s="6"/>
      <c r="T1367" s="6"/>
      <c r="U1367" s="22" t="str">
        <f aca="false">IF(OR($Q1367="",$Q1367="OK",$Q1367="Not set",NOT(ISNUMBER($G1367))),"",ROUND($G1367*IF($Q1367="Danger",Lists!$M$15,Lists!$M$16),0))</f>
        <v/>
      </c>
      <c r="V1367" s="22" t="str">
        <f aca="false">IF($U1367="","",IF(OR($Q1367="Danger",$U1367&gt;=Lists!$M$10),"P1",IF($U1367&gt;=Lists!$M$11,"P2","P3")))</f>
        <v/>
      </c>
      <c r="W1367" s="24" t="str">
        <f aca="false">IF(OR($V1367="",$B1367=""),"",$B1367+INDEX(Lists!$N$10:$N$12,MATCH($V1367,Lists!$L$10:$L$12,0)))</f>
        <v/>
      </c>
      <c r="X1367" s="19"/>
      <c r="Y1367" s="19"/>
      <c r="Z1367" s="19"/>
      <c r="AA1367" s="21"/>
      <c r="AB1367" s="19"/>
      <c r="AC1367" s="22" t="str">
        <f aca="true">IF(OR($U1367="",$B1367=""),"",IF($AA1367&lt;&gt;"",$AA1367-$B1367,TODAY()-$B1367))</f>
        <v/>
      </c>
      <c r="AD1367" s="22" t="str">
        <f aca="true">IF($W1367="","",IF($Y1367="Closed",IF($AA1367="","Closed",IF($AA1367&lt;=$W1367,"Closed on time","Closed late")),IF(TODAY()&gt;$W1367,"Overdue","Within time")))</f>
        <v/>
      </c>
      <c r="AE1367" s="6"/>
      <c r="AF1367" s="19"/>
      <c r="AG1367" s="19"/>
      <c r="AH1367" s="19"/>
      <c r="AI1367" s="19"/>
      <c r="AJ1367" s="19"/>
    </row>
    <row r="1368" customFormat="false" ht="15" hidden="false" customHeight="false" outlineLevel="0" collapsed="false">
      <c r="A1368" s="22" t="str">
        <f aca="false">IF($C1368="","","R"&amp;TEXT(ROW()-4,"00000"))</f>
        <v/>
      </c>
      <c r="B1368" s="21"/>
      <c r="C1368" s="19"/>
      <c r="D1368" s="22" t="str">
        <f aca="false">IF($C1368="","",IFERROR(INDEX(Asset_Register!$C$5:$C$1000,MATCH($C1368,Asset_Register!$A$5:$A$1000,0)),"Not in register"))</f>
        <v/>
      </c>
      <c r="E1368" s="22" t="str">
        <f aca="false">IF($C1368="","",IFERROR(INDEX(Asset_Register!$D$5:$D$1000,MATCH($C1368,Asset_Register!$A$5:$A$1000,0)),"Not in register"))</f>
        <v/>
      </c>
      <c r="F1368" s="22" t="str">
        <f aca="false">IF($C1368="","",IFERROR(INDEX(Asset_Register!$R$5:$R$1000,MATCH($C1368,Asset_Register!$A$5:$A$1000,0)),"Not in register"))</f>
        <v/>
      </c>
      <c r="G1368" s="22" t="str">
        <f aca="false">IF($C1368="","",IFERROR(INDEX(Asset_Register!$Q$5:$Q$1000,MATCH($C1368,Asset_Register!$A$5:$A$1000,0)),"Not in register"))</f>
        <v/>
      </c>
      <c r="H1368" s="19"/>
      <c r="I1368" s="19"/>
      <c r="J1368" s="6"/>
      <c r="K1368" s="19"/>
      <c r="L1368" s="19"/>
      <c r="M1368" s="19"/>
      <c r="N1368" s="19"/>
      <c r="O1368" s="19"/>
      <c r="P1368" s="19"/>
      <c r="Q1368" s="22" t="str">
        <f aca="false">IF($C1368="","",IF($P1368&lt;&gt;"",$P1368,IF(AND(ISNUMBER($K1368),ISNUMBER($M1368),ISNUMBER($N1368)),IF($O1368="Lower is worse",IF($K1368&lt;=$N1368,"Danger",IF($K1368&lt;=$M1368,"Alert","OK")),IF($K1368&gt;=$N1368,"Danger",IF($K1368&gt;=$M1368,"Alert","OK"))),"Not set")))</f>
        <v/>
      </c>
      <c r="R1368" s="22" t="str">
        <f aca="false">IF(OR($Q1368="",$Q1368="Not set"),"",MATCH($Q1368,Lists!$F$2:$F$4,0)-1)</f>
        <v/>
      </c>
      <c r="S1368" s="6"/>
      <c r="T1368" s="6"/>
      <c r="U1368" s="22" t="str">
        <f aca="false">IF(OR($Q1368="",$Q1368="OK",$Q1368="Not set",NOT(ISNUMBER($G1368))),"",ROUND($G1368*IF($Q1368="Danger",Lists!$M$15,Lists!$M$16),0))</f>
        <v/>
      </c>
      <c r="V1368" s="22" t="str">
        <f aca="false">IF($U1368="","",IF(OR($Q1368="Danger",$U1368&gt;=Lists!$M$10),"P1",IF($U1368&gt;=Lists!$M$11,"P2","P3")))</f>
        <v/>
      </c>
      <c r="W1368" s="24" t="str">
        <f aca="false">IF(OR($V1368="",$B1368=""),"",$B1368+INDEX(Lists!$N$10:$N$12,MATCH($V1368,Lists!$L$10:$L$12,0)))</f>
        <v/>
      </c>
      <c r="X1368" s="19"/>
      <c r="Y1368" s="19"/>
      <c r="Z1368" s="19"/>
      <c r="AA1368" s="21"/>
      <c r="AB1368" s="19"/>
      <c r="AC1368" s="22" t="str">
        <f aca="true">IF(OR($U1368="",$B1368=""),"",IF($AA1368&lt;&gt;"",$AA1368-$B1368,TODAY()-$B1368))</f>
        <v/>
      </c>
      <c r="AD1368" s="22" t="str">
        <f aca="true">IF($W1368="","",IF($Y1368="Closed",IF($AA1368="","Closed",IF($AA1368&lt;=$W1368,"Closed on time","Closed late")),IF(TODAY()&gt;$W1368,"Overdue","Within time")))</f>
        <v/>
      </c>
      <c r="AE1368" s="6"/>
      <c r="AF1368" s="19"/>
      <c r="AG1368" s="19"/>
      <c r="AH1368" s="19"/>
      <c r="AI1368" s="19"/>
      <c r="AJ1368" s="19"/>
    </row>
    <row r="1369" customFormat="false" ht="15" hidden="false" customHeight="false" outlineLevel="0" collapsed="false">
      <c r="A1369" s="22" t="str">
        <f aca="false">IF($C1369="","","R"&amp;TEXT(ROW()-4,"00000"))</f>
        <v/>
      </c>
      <c r="B1369" s="21"/>
      <c r="C1369" s="19"/>
      <c r="D1369" s="22" t="str">
        <f aca="false">IF($C1369="","",IFERROR(INDEX(Asset_Register!$C$5:$C$1000,MATCH($C1369,Asset_Register!$A$5:$A$1000,0)),"Not in register"))</f>
        <v/>
      </c>
      <c r="E1369" s="22" t="str">
        <f aca="false">IF($C1369="","",IFERROR(INDEX(Asset_Register!$D$5:$D$1000,MATCH($C1369,Asset_Register!$A$5:$A$1000,0)),"Not in register"))</f>
        <v/>
      </c>
      <c r="F1369" s="22" t="str">
        <f aca="false">IF($C1369="","",IFERROR(INDEX(Asset_Register!$R$5:$R$1000,MATCH($C1369,Asset_Register!$A$5:$A$1000,0)),"Not in register"))</f>
        <v/>
      </c>
      <c r="G1369" s="22" t="str">
        <f aca="false">IF($C1369="","",IFERROR(INDEX(Asset_Register!$Q$5:$Q$1000,MATCH($C1369,Asset_Register!$A$5:$A$1000,0)),"Not in register"))</f>
        <v/>
      </c>
      <c r="H1369" s="19"/>
      <c r="I1369" s="19"/>
      <c r="J1369" s="6"/>
      <c r="K1369" s="19"/>
      <c r="L1369" s="19"/>
      <c r="M1369" s="19"/>
      <c r="N1369" s="19"/>
      <c r="O1369" s="19"/>
      <c r="P1369" s="19"/>
      <c r="Q1369" s="22" t="str">
        <f aca="false">IF($C1369="","",IF($P1369&lt;&gt;"",$P1369,IF(AND(ISNUMBER($K1369),ISNUMBER($M1369),ISNUMBER($N1369)),IF($O1369="Lower is worse",IF($K1369&lt;=$N1369,"Danger",IF($K1369&lt;=$M1369,"Alert","OK")),IF($K1369&gt;=$N1369,"Danger",IF($K1369&gt;=$M1369,"Alert","OK"))),"Not set")))</f>
        <v/>
      </c>
      <c r="R1369" s="22" t="str">
        <f aca="false">IF(OR($Q1369="",$Q1369="Not set"),"",MATCH($Q1369,Lists!$F$2:$F$4,0)-1)</f>
        <v/>
      </c>
      <c r="S1369" s="6"/>
      <c r="T1369" s="6"/>
      <c r="U1369" s="22" t="str">
        <f aca="false">IF(OR($Q1369="",$Q1369="OK",$Q1369="Not set",NOT(ISNUMBER($G1369))),"",ROUND($G1369*IF($Q1369="Danger",Lists!$M$15,Lists!$M$16),0))</f>
        <v/>
      </c>
      <c r="V1369" s="22" t="str">
        <f aca="false">IF($U1369="","",IF(OR($Q1369="Danger",$U1369&gt;=Lists!$M$10),"P1",IF($U1369&gt;=Lists!$M$11,"P2","P3")))</f>
        <v/>
      </c>
      <c r="W1369" s="24" t="str">
        <f aca="false">IF(OR($V1369="",$B1369=""),"",$B1369+INDEX(Lists!$N$10:$N$12,MATCH($V1369,Lists!$L$10:$L$12,0)))</f>
        <v/>
      </c>
      <c r="X1369" s="19"/>
      <c r="Y1369" s="19"/>
      <c r="Z1369" s="19"/>
      <c r="AA1369" s="21"/>
      <c r="AB1369" s="19"/>
      <c r="AC1369" s="22" t="str">
        <f aca="true">IF(OR($U1369="",$B1369=""),"",IF($AA1369&lt;&gt;"",$AA1369-$B1369,TODAY()-$B1369))</f>
        <v/>
      </c>
      <c r="AD1369" s="22" t="str">
        <f aca="true">IF($W1369="","",IF($Y1369="Closed",IF($AA1369="","Closed",IF($AA1369&lt;=$W1369,"Closed on time","Closed late")),IF(TODAY()&gt;$W1369,"Overdue","Within time")))</f>
        <v/>
      </c>
      <c r="AE1369" s="6"/>
      <c r="AF1369" s="19"/>
      <c r="AG1369" s="19"/>
      <c r="AH1369" s="19"/>
      <c r="AI1369" s="19"/>
      <c r="AJ1369" s="19"/>
    </row>
    <row r="1370" customFormat="false" ht="15" hidden="false" customHeight="false" outlineLevel="0" collapsed="false">
      <c r="A1370" s="22" t="str">
        <f aca="false">IF($C1370="","","R"&amp;TEXT(ROW()-4,"00000"))</f>
        <v/>
      </c>
      <c r="B1370" s="21"/>
      <c r="C1370" s="19"/>
      <c r="D1370" s="22" t="str">
        <f aca="false">IF($C1370="","",IFERROR(INDEX(Asset_Register!$C$5:$C$1000,MATCH($C1370,Asset_Register!$A$5:$A$1000,0)),"Not in register"))</f>
        <v/>
      </c>
      <c r="E1370" s="22" t="str">
        <f aca="false">IF($C1370="","",IFERROR(INDEX(Asset_Register!$D$5:$D$1000,MATCH($C1370,Asset_Register!$A$5:$A$1000,0)),"Not in register"))</f>
        <v/>
      </c>
      <c r="F1370" s="22" t="str">
        <f aca="false">IF($C1370="","",IFERROR(INDEX(Asset_Register!$R$5:$R$1000,MATCH($C1370,Asset_Register!$A$5:$A$1000,0)),"Not in register"))</f>
        <v/>
      </c>
      <c r="G1370" s="22" t="str">
        <f aca="false">IF($C1370="","",IFERROR(INDEX(Asset_Register!$Q$5:$Q$1000,MATCH($C1370,Asset_Register!$A$5:$A$1000,0)),"Not in register"))</f>
        <v/>
      </c>
      <c r="H1370" s="19"/>
      <c r="I1370" s="19"/>
      <c r="J1370" s="6"/>
      <c r="K1370" s="19"/>
      <c r="L1370" s="19"/>
      <c r="M1370" s="19"/>
      <c r="N1370" s="19"/>
      <c r="O1370" s="19"/>
      <c r="P1370" s="19"/>
      <c r="Q1370" s="22" t="str">
        <f aca="false">IF($C1370="","",IF($P1370&lt;&gt;"",$P1370,IF(AND(ISNUMBER($K1370),ISNUMBER($M1370),ISNUMBER($N1370)),IF($O1370="Lower is worse",IF($K1370&lt;=$N1370,"Danger",IF($K1370&lt;=$M1370,"Alert","OK")),IF($K1370&gt;=$N1370,"Danger",IF($K1370&gt;=$M1370,"Alert","OK"))),"Not set")))</f>
        <v/>
      </c>
      <c r="R1370" s="22" t="str">
        <f aca="false">IF(OR($Q1370="",$Q1370="Not set"),"",MATCH($Q1370,Lists!$F$2:$F$4,0)-1)</f>
        <v/>
      </c>
      <c r="S1370" s="6"/>
      <c r="T1370" s="6"/>
      <c r="U1370" s="22" t="str">
        <f aca="false">IF(OR($Q1370="",$Q1370="OK",$Q1370="Not set",NOT(ISNUMBER($G1370))),"",ROUND($G1370*IF($Q1370="Danger",Lists!$M$15,Lists!$M$16),0))</f>
        <v/>
      </c>
      <c r="V1370" s="22" t="str">
        <f aca="false">IF($U1370="","",IF(OR($Q1370="Danger",$U1370&gt;=Lists!$M$10),"P1",IF($U1370&gt;=Lists!$M$11,"P2","P3")))</f>
        <v/>
      </c>
      <c r="W1370" s="24" t="str">
        <f aca="false">IF(OR($V1370="",$B1370=""),"",$B1370+INDEX(Lists!$N$10:$N$12,MATCH($V1370,Lists!$L$10:$L$12,0)))</f>
        <v/>
      </c>
      <c r="X1370" s="19"/>
      <c r="Y1370" s="19"/>
      <c r="Z1370" s="19"/>
      <c r="AA1370" s="21"/>
      <c r="AB1370" s="19"/>
      <c r="AC1370" s="22" t="str">
        <f aca="true">IF(OR($U1370="",$B1370=""),"",IF($AA1370&lt;&gt;"",$AA1370-$B1370,TODAY()-$B1370))</f>
        <v/>
      </c>
      <c r="AD1370" s="22" t="str">
        <f aca="true">IF($W1370="","",IF($Y1370="Closed",IF($AA1370="","Closed",IF($AA1370&lt;=$W1370,"Closed on time","Closed late")),IF(TODAY()&gt;$W1370,"Overdue","Within time")))</f>
        <v/>
      </c>
      <c r="AE1370" s="6"/>
      <c r="AF1370" s="19"/>
      <c r="AG1370" s="19"/>
      <c r="AH1370" s="19"/>
      <c r="AI1370" s="19"/>
      <c r="AJ1370" s="19"/>
    </row>
    <row r="1371" customFormat="false" ht="15" hidden="false" customHeight="false" outlineLevel="0" collapsed="false">
      <c r="A1371" s="22" t="str">
        <f aca="false">IF($C1371="","","R"&amp;TEXT(ROW()-4,"00000"))</f>
        <v/>
      </c>
      <c r="B1371" s="21"/>
      <c r="C1371" s="19"/>
      <c r="D1371" s="22" t="str">
        <f aca="false">IF($C1371="","",IFERROR(INDEX(Asset_Register!$C$5:$C$1000,MATCH($C1371,Asset_Register!$A$5:$A$1000,0)),"Not in register"))</f>
        <v/>
      </c>
      <c r="E1371" s="22" t="str">
        <f aca="false">IF($C1371="","",IFERROR(INDEX(Asset_Register!$D$5:$D$1000,MATCH($C1371,Asset_Register!$A$5:$A$1000,0)),"Not in register"))</f>
        <v/>
      </c>
      <c r="F1371" s="22" t="str">
        <f aca="false">IF($C1371="","",IFERROR(INDEX(Asset_Register!$R$5:$R$1000,MATCH($C1371,Asset_Register!$A$5:$A$1000,0)),"Not in register"))</f>
        <v/>
      </c>
      <c r="G1371" s="22" t="str">
        <f aca="false">IF($C1371="","",IFERROR(INDEX(Asset_Register!$Q$5:$Q$1000,MATCH($C1371,Asset_Register!$A$5:$A$1000,0)),"Not in register"))</f>
        <v/>
      </c>
      <c r="H1371" s="19"/>
      <c r="I1371" s="19"/>
      <c r="J1371" s="6"/>
      <c r="K1371" s="19"/>
      <c r="L1371" s="19"/>
      <c r="M1371" s="19"/>
      <c r="N1371" s="19"/>
      <c r="O1371" s="19"/>
      <c r="P1371" s="19"/>
      <c r="Q1371" s="22" t="str">
        <f aca="false">IF($C1371="","",IF($P1371&lt;&gt;"",$P1371,IF(AND(ISNUMBER($K1371),ISNUMBER($M1371),ISNUMBER($N1371)),IF($O1371="Lower is worse",IF($K1371&lt;=$N1371,"Danger",IF($K1371&lt;=$M1371,"Alert","OK")),IF($K1371&gt;=$N1371,"Danger",IF($K1371&gt;=$M1371,"Alert","OK"))),"Not set")))</f>
        <v/>
      </c>
      <c r="R1371" s="22" t="str">
        <f aca="false">IF(OR($Q1371="",$Q1371="Not set"),"",MATCH($Q1371,Lists!$F$2:$F$4,0)-1)</f>
        <v/>
      </c>
      <c r="S1371" s="6"/>
      <c r="T1371" s="6"/>
      <c r="U1371" s="22" t="str">
        <f aca="false">IF(OR($Q1371="",$Q1371="OK",$Q1371="Not set",NOT(ISNUMBER($G1371))),"",ROUND($G1371*IF($Q1371="Danger",Lists!$M$15,Lists!$M$16),0))</f>
        <v/>
      </c>
      <c r="V1371" s="22" t="str">
        <f aca="false">IF($U1371="","",IF(OR($Q1371="Danger",$U1371&gt;=Lists!$M$10),"P1",IF($U1371&gt;=Lists!$M$11,"P2","P3")))</f>
        <v/>
      </c>
      <c r="W1371" s="24" t="str">
        <f aca="false">IF(OR($V1371="",$B1371=""),"",$B1371+INDEX(Lists!$N$10:$N$12,MATCH($V1371,Lists!$L$10:$L$12,0)))</f>
        <v/>
      </c>
      <c r="X1371" s="19"/>
      <c r="Y1371" s="19"/>
      <c r="Z1371" s="19"/>
      <c r="AA1371" s="21"/>
      <c r="AB1371" s="19"/>
      <c r="AC1371" s="22" t="str">
        <f aca="true">IF(OR($U1371="",$B1371=""),"",IF($AA1371&lt;&gt;"",$AA1371-$B1371,TODAY()-$B1371))</f>
        <v/>
      </c>
      <c r="AD1371" s="22" t="str">
        <f aca="true">IF($W1371="","",IF($Y1371="Closed",IF($AA1371="","Closed",IF($AA1371&lt;=$W1371,"Closed on time","Closed late")),IF(TODAY()&gt;$W1371,"Overdue","Within time")))</f>
        <v/>
      </c>
      <c r="AE1371" s="6"/>
      <c r="AF1371" s="19"/>
      <c r="AG1371" s="19"/>
      <c r="AH1371" s="19"/>
      <c r="AI1371" s="19"/>
      <c r="AJ1371" s="19"/>
    </row>
    <row r="1372" customFormat="false" ht="15" hidden="false" customHeight="false" outlineLevel="0" collapsed="false">
      <c r="A1372" s="22" t="str">
        <f aca="false">IF($C1372="","","R"&amp;TEXT(ROW()-4,"00000"))</f>
        <v/>
      </c>
      <c r="B1372" s="21"/>
      <c r="C1372" s="19"/>
      <c r="D1372" s="22" t="str">
        <f aca="false">IF($C1372="","",IFERROR(INDEX(Asset_Register!$C$5:$C$1000,MATCH($C1372,Asset_Register!$A$5:$A$1000,0)),"Not in register"))</f>
        <v/>
      </c>
      <c r="E1372" s="22" t="str">
        <f aca="false">IF($C1372="","",IFERROR(INDEX(Asset_Register!$D$5:$D$1000,MATCH($C1372,Asset_Register!$A$5:$A$1000,0)),"Not in register"))</f>
        <v/>
      </c>
      <c r="F1372" s="22" t="str">
        <f aca="false">IF($C1372="","",IFERROR(INDEX(Asset_Register!$R$5:$R$1000,MATCH($C1372,Asset_Register!$A$5:$A$1000,0)),"Not in register"))</f>
        <v/>
      </c>
      <c r="G1372" s="22" t="str">
        <f aca="false">IF($C1372="","",IFERROR(INDEX(Asset_Register!$Q$5:$Q$1000,MATCH($C1372,Asset_Register!$A$5:$A$1000,0)),"Not in register"))</f>
        <v/>
      </c>
      <c r="H1372" s="19"/>
      <c r="I1372" s="19"/>
      <c r="J1372" s="6"/>
      <c r="K1372" s="19"/>
      <c r="L1372" s="19"/>
      <c r="M1372" s="19"/>
      <c r="N1372" s="19"/>
      <c r="O1372" s="19"/>
      <c r="P1372" s="19"/>
      <c r="Q1372" s="22" t="str">
        <f aca="false">IF($C1372="","",IF($P1372&lt;&gt;"",$P1372,IF(AND(ISNUMBER($K1372),ISNUMBER($M1372),ISNUMBER($N1372)),IF($O1372="Lower is worse",IF($K1372&lt;=$N1372,"Danger",IF($K1372&lt;=$M1372,"Alert","OK")),IF($K1372&gt;=$N1372,"Danger",IF($K1372&gt;=$M1372,"Alert","OK"))),"Not set")))</f>
        <v/>
      </c>
      <c r="R1372" s="22" t="str">
        <f aca="false">IF(OR($Q1372="",$Q1372="Not set"),"",MATCH($Q1372,Lists!$F$2:$F$4,0)-1)</f>
        <v/>
      </c>
      <c r="S1372" s="6"/>
      <c r="T1372" s="6"/>
      <c r="U1372" s="22" t="str">
        <f aca="false">IF(OR($Q1372="",$Q1372="OK",$Q1372="Not set",NOT(ISNUMBER($G1372))),"",ROUND($G1372*IF($Q1372="Danger",Lists!$M$15,Lists!$M$16),0))</f>
        <v/>
      </c>
      <c r="V1372" s="22" t="str">
        <f aca="false">IF($U1372="","",IF(OR($Q1372="Danger",$U1372&gt;=Lists!$M$10),"P1",IF($U1372&gt;=Lists!$M$11,"P2","P3")))</f>
        <v/>
      </c>
      <c r="W1372" s="24" t="str">
        <f aca="false">IF(OR($V1372="",$B1372=""),"",$B1372+INDEX(Lists!$N$10:$N$12,MATCH($V1372,Lists!$L$10:$L$12,0)))</f>
        <v/>
      </c>
      <c r="X1372" s="19"/>
      <c r="Y1372" s="19"/>
      <c r="Z1372" s="19"/>
      <c r="AA1372" s="21"/>
      <c r="AB1372" s="19"/>
      <c r="AC1372" s="22" t="str">
        <f aca="true">IF(OR($U1372="",$B1372=""),"",IF($AA1372&lt;&gt;"",$AA1372-$B1372,TODAY()-$B1372))</f>
        <v/>
      </c>
      <c r="AD1372" s="22" t="str">
        <f aca="true">IF($W1372="","",IF($Y1372="Closed",IF($AA1372="","Closed",IF($AA1372&lt;=$W1372,"Closed on time","Closed late")),IF(TODAY()&gt;$W1372,"Overdue","Within time")))</f>
        <v/>
      </c>
      <c r="AE1372" s="6"/>
      <c r="AF1372" s="19"/>
      <c r="AG1372" s="19"/>
      <c r="AH1372" s="19"/>
      <c r="AI1372" s="19"/>
      <c r="AJ1372" s="19"/>
    </row>
    <row r="1373" customFormat="false" ht="15" hidden="false" customHeight="false" outlineLevel="0" collapsed="false">
      <c r="A1373" s="22" t="str">
        <f aca="false">IF($C1373="","","R"&amp;TEXT(ROW()-4,"00000"))</f>
        <v/>
      </c>
      <c r="B1373" s="21"/>
      <c r="C1373" s="19"/>
      <c r="D1373" s="22" t="str">
        <f aca="false">IF($C1373="","",IFERROR(INDEX(Asset_Register!$C$5:$C$1000,MATCH($C1373,Asset_Register!$A$5:$A$1000,0)),"Not in register"))</f>
        <v/>
      </c>
      <c r="E1373" s="22" t="str">
        <f aca="false">IF($C1373="","",IFERROR(INDEX(Asset_Register!$D$5:$D$1000,MATCH($C1373,Asset_Register!$A$5:$A$1000,0)),"Not in register"))</f>
        <v/>
      </c>
      <c r="F1373" s="22" t="str">
        <f aca="false">IF($C1373="","",IFERROR(INDEX(Asset_Register!$R$5:$R$1000,MATCH($C1373,Asset_Register!$A$5:$A$1000,0)),"Not in register"))</f>
        <v/>
      </c>
      <c r="G1373" s="22" t="str">
        <f aca="false">IF($C1373="","",IFERROR(INDEX(Asset_Register!$Q$5:$Q$1000,MATCH($C1373,Asset_Register!$A$5:$A$1000,0)),"Not in register"))</f>
        <v/>
      </c>
      <c r="H1373" s="19"/>
      <c r="I1373" s="19"/>
      <c r="J1373" s="6"/>
      <c r="K1373" s="19"/>
      <c r="L1373" s="19"/>
      <c r="M1373" s="19"/>
      <c r="N1373" s="19"/>
      <c r="O1373" s="19"/>
      <c r="P1373" s="19"/>
      <c r="Q1373" s="22" t="str">
        <f aca="false">IF($C1373="","",IF($P1373&lt;&gt;"",$P1373,IF(AND(ISNUMBER($K1373),ISNUMBER($M1373),ISNUMBER($N1373)),IF($O1373="Lower is worse",IF($K1373&lt;=$N1373,"Danger",IF($K1373&lt;=$M1373,"Alert","OK")),IF($K1373&gt;=$N1373,"Danger",IF($K1373&gt;=$M1373,"Alert","OK"))),"Not set")))</f>
        <v/>
      </c>
      <c r="R1373" s="22" t="str">
        <f aca="false">IF(OR($Q1373="",$Q1373="Not set"),"",MATCH($Q1373,Lists!$F$2:$F$4,0)-1)</f>
        <v/>
      </c>
      <c r="S1373" s="6"/>
      <c r="T1373" s="6"/>
      <c r="U1373" s="22" t="str">
        <f aca="false">IF(OR($Q1373="",$Q1373="OK",$Q1373="Not set",NOT(ISNUMBER($G1373))),"",ROUND($G1373*IF($Q1373="Danger",Lists!$M$15,Lists!$M$16),0))</f>
        <v/>
      </c>
      <c r="V1373" s="22" t="str">
        <f aca="false">IF($U1373="","",IF(OR($Q1373="Danger",$U1373&gt;=Lists!$M$10),"P1",IF($U1373&gt;=Lists!$M$11,"P2","P3")))</f>
        <v/>
      </c>
      <c r="W1373" s="24" t="str">
        <f aca="false">IF(OR($V1373="",$B1373=""),"",$B1373+INDEX(Lists!$N$10:$N$12,MATCH($V1373,Lists!$L$10:$L$12,0)))</f>
        <v/>
      </c>
      <c r="X1373" s="19"/>
      <c r="Y1373" s="19"/>
      <c r="Z1373" s="19"/>
      <c r="AA1373" s="21"/>
      <c r="AB1373" s="19"/>
      <c r="AC1373" s="22" t="str">
        <f aca="true">IF(OR($U1373="",$B1373=""),"",IF($AA1373&lt;&gt;"",$AA1373-$B1373,TODAY()-$B1373))</f>
        <v/>
      </c>
      <c r="AD1373" s="22" t="str">
        <f aca="true">IF($W1373="","",IF($Y1373="Closed",IF($AA1373="","Closed",IF($AA1373&lt;=$W1373,"Closed on time","Closed late")),IF(TODAY()&gt;$W1373,"Overdue","Within time")))</f>
        <v/>
      </c>
      <c r="AE1373" s="6"/>
      <c r="AF1373" s="19"/>
      <c r="AG1373" s="19"/>
      <c r="AH1373" s="19"/>
      <c r="AI1373" s="19"/>
      <c r="AJ1373" s="19"/>
    </row>
    <row r="1374" customFormat="false" ht="15" hidden="false" customHeight="false" outlineLevel="0" collapsed="false">
      <c r="A1374" s="22" t="str">
        <f aca="false">IF($C1374="","","R"&amp;TEXT(ROW()-4,"00000"))</f>
        <v/>
      </c>
      <c r="B1374" s="21"/>
      <c r="C1374" s="19"/>
      <c r="D1374" s="22" t="str">
        <f aca="false">IF($C1374="","",IFERROR(INDEX(Asset_Register!$C$5:$C$1000,MATCH($C1374,Asset_Register!$A$5:$A$1000,0)),"Not in register"))</f>
        <v/>
      </c>
      <c r="E1374" s="22" t="str">
        <f aca="false">IF($C1374="","",IFERROR(INDEX(Asset_Register!$D$5:$D$1000,MATCH($C1374,Asset_Register!$A$5:$A$1000,0)),"Not in register"))</f>
        <v/>
      </c>
      <c r="F1374" s="22" t="str">
        <f aca="false">IF($C1374="","",IFERROR(INDEX(Asset_Register!$R$5:$R$1000,MATCH($C1374,Asset_Register!$A$5:$A$1000,0)),"Not in register"))</f>
        <v/>
      </c>
      <c r="G1374" s="22" t="str">
        <f aca="false">IF($C1374="","",IFERROR(INDEX(Asset_Register!$Q$5:$Q$1000,MATCH($C1374,Asset_Register!$A$5:$A$1000,0)),"Not in register"))</f>
        <v/>
      </c>
      <c r="H1374" s="19"/>
      <c r="I1374" s="19"/>
      <c r="J1374" s="6"/>
      <c r="K1374" s="19"/>
      <c r="L1374" s="19"/>
      <c r="M1374" s="19"/>
      <c r="N1374" s="19"/>
      <c r="O1374" s="19"/>
      <c r="P1374" s="19"/>
      <c r="Q1374" s="22" t="str">
        <f aca="false">IF($C1374="","",IF($P1374&lt;&gt;"",$P1374,IF(AND(ISNUMBER($K1374),ISNUMBER($M1374),ISNUMBER($N1374)),IF($O1374="Lower is worse",IF($K1374&lt;=$N1374,"Danger",IF($K1374&lt;=$M1374,"Alert","OK")),IF($K1374&gt;=$N1374,"Danger",IF($K1374&gt;=$M1374,"Alert","OK"))),"Not set")))</f>
        <v/>
      </c>
      <c r="R1374" s="22" t="str">
        <f aca="false">IF(OR($Q1374="",$Q1374="Not set"),"",MATCH($Q1374,Lists!$F$2:$F$4,0)-1)</f>
        <v/>
      </c>
      <c r="S1374" s="6"/>
      <c r="T1374" s="6"/>
      <c r="U1374" s="22" t="str">
        <f aca="false">IF(OR($Q1374="",$Q1374="OK",$Q1374="Not set",NOT(ISNUMBER($G1374))),"",ROUND($G1374*IF($Q1374="Danger",Lists!$M$15,Lists!$M$16),0))</f>
        <v/>
      </c>
      <c r="V1374" s="22" t="str">
        <f aca="false">IF($U1374="","",IF(OR($Q1374="Danger",$U1374&gt;=Lists!$M$10),"P1",IF($U1374&gt;=Lists!$M$11,"P2","P3")))</f>
        <v/>
      </c>
      <c r="W1374" s="24" t="str">
        <f aca="false">IF(OR($V1374="",$B1374=""),"",$B1374+INDEX(Lists!$N$10:$N$12,MATCH($V1374,Lists!$L$10:$L$12,0)))</f>
        <v/>
      </c>
      <c r="X1374" s="19"/>
      <c r="Y1374" s="19"/>
      <c r="Z1374" s="19"/>
      <c r="AA1374" s="21"/>
      <c r="AB1374" s="19"/>
      <c r="AC1374" s="22" t="str">
        <f aca="true">IF(OR($U1374="",$B1374=""),"",IF($AA1374&lt;&gt;"",$AA1374-$B1374,TODAY()-$B1374))</f>
        <v/>
      </c>
      <c r="AD1374" s="22" t="str">
        <f aca="true">IF($W1374="","",IF($Y1374="Closed",IF($AA1374="","Closed",IF($AA1374&lt;=$W1374,"Closed on time","Closed late")),IF(TODAY()&gt;$W1374,"Overdue","Within time")))</f>
        <v/>
      </c>
      <c r="AE1374" s="6"/>
      <c r="AF1374" s="19"/>
      <c r="AG1374" s="19"/>
      <c r="AH1374" s="19"/>
      <c r="AI1374" s="19"/>
      <c r="AJ1374" s="19"/>
    </row>
    <row r="1375" customFormat="false" ht="15" hidden="false" customHeight="false" outlineLevel="0" collapsed="false">
      <c r="A1375" s="22" t="str">
        <f aca="false">IF($C1375="","","R"&amp;TEXT(ROW()-4,"00000"))</f>
        <v/>
      </c>
      <c r="B1375" s="21"/>
      <c r="C1375" s="19"/>
      <c r="D1375" s="22" t="str">
        <f aca="false">IF($C1375="","",IFERROR(INDEX(Asset_Register!$C$5:$C$1000,MATCH($C1375,Asset_Register!$A$5:$A$1000,0)),"Not in register"))</f>
        <v/>
      </c>
      <c r="E1375" s="22" t="str">
        <f aca="false">IF($C1375="","",IFERROR(INDEX(Asset_Register!$D$5:$D$1000,MATCH($C1375,Asset_Register!$A$5:$A$1000,0)),"Not in register"))</f>
        <v/>
      </c>
      <c r="F1375" s="22" t="str">
        <f aca="false">IF($C1375="","",IFERROR(INDEX(Asset_Register!$R$5:$R$1000,MATCH($C1375,Asset_Register!$A$5:$A$1000,0)),"Not in register"))</f>
        <v/>
      </c>
      <c r="G1375" s="22" t="str">
        <f aca="false">IF($C1375="","",IFERROR(INDEX(Asset_Register!$Q$5:$Q$1000,MATCH($C1375,Asset_Register!$A$5:$A$1000,0)),"Not in register"))</f>
        <v/>
      </c>
      <c r="H1375" s="19"/>
      <c r="I1375" s="19"/>
      <c r="J1375" s="6"/>
      <c r="K1375" s="19"/>
      <c r="L1375" s="19"/>
      <c r="M1375" s="19"/>
      <c r="N1375" s="19"/>
      <c r="O1375" s="19"/>
      <c r="P1375" s="19"/>
      <c r="Q1375" s="22" t="str">
        <f aca="false">IF($C1375="","",IF($P1375&lt;&gt;"",$P1375,IF(AND(ISNUMBER($K1375),ISNUMBER($M1375),ISNUMBER($N1375)),IF($O1375="Lower is worse",IF($K1375&lt;=$N1375,"Danger",IF($K1375&lt;=$M1375,"Alert","OK")),IF($K1375&gt;=$N1375,"Danger",IF($K1375&gt;=$M1375,"Alert","OK"))),"Not set")))</f>
        <v/>
      </c>
      <c r="R1375" s="22" t="str">
        <f aca="false">IF(OR($Q1375="",$Q1375="Not set"),"",MATCH($Q1375,Lists!$F$2:$F$4,0)-1)</f>
        <v/>
      </c>
      <c r="S1375" s="6"/>
      <c r="T1375" s="6"/>
      <c r="U1375" s="22" t="str">
        <f aca="false">IF(OR($Q1375="",$Q1375="OK",$Q1375="Not set",NOT(ISNUMBER($G1375))),"",ROUND($G1375*IF($Q1375="Danger",Lists!$M$15,Lists!$M$16),0))</f>
        <v/>
      </c>
      <c r="V1375" s="22" t="str">
        <f aca="false">IF($U1375="","",IF(OR($Q1375="Danger",$U1375&gt;=Lists!$M$10),"P1",IF($U1375&gt;=Lists!$M$11,"P2","P3")))</f>
        <v/>
      </c>
      <c r="W1375" s="24" t="str">
        <f aca="false">IF(OR($V1375="",$B1375=""),"",$B1375+INDEX(Lists!$N$10:$N$12,MATCH($V1375,Lists!$L$10:$L$12,0)))</f>
        <v/>
      </c>
      <c r="X1375" s="19"/>
      <c r="Y1375" s="19"/>
      <c r="Z1375" s="19"/>
      <c r="AA1375" s="21"/>
      <c r="AB1375" s="19"/>
      <c r="AC1375" s="22" t="str">
        <f aca="true">IF(OR($U1375="",$B1375=""),"",IF($AA1375&lt;&gt;"",$AA1375-$B1375,TODAY()-$B1375))</f>
        <v/>
      </c>
      <c r="AD1375" s="22" t="str">
        <f aca="true">IF($W1375="","",IF($Y1375="Closed",IF($AA1375="","Closed",IF($AA1375&lt;=$W1375,"Closed on time","Closed late")),IF(TODAY()&gt;$W1375,"Overdue","Within time")))</f>
        <v/>
      </c>
      <c r="AE1375" s="6"/>
      <c r="AF1375" s="19"/>
      <c r="AG1375" s="19"/>
      <c r="AH1375" s="19"/>
      <c r="AI1375" s="19"/>
      <c r="AJ1375" s="19"/>
    </row>
    <row r="1376" customFormat="false" ht="15" hidden="false" customHeight="false" outlineLevel="0" collapsed="false">
      <c r="A1376" s="22" t="str">
        <f aca="false">IF($C1376="","","R"&amp;TEXT(ROW()-4,"00000"))</f>
        <v/>
      </c>
      <c r="B1376" s="21"/>
      <c r="C1376" s="19"/>
      <c r="D1376" s="22" t="str">
        <f aca="false">IF($C1376="","",IFERROR(INDEX(Asset_Register!$C$5:$C$1000,MATCH($C1376,Asset_Register!$A$5:$A$1000,0)),"Not in register"))</f>
        <v/>
      </c>
      <c r="E1376" s="22" t="str">
        <f aca="false">IF($C1376="","",IFERROR(INDEX(Asset_Register!$D$5:$D$1000,MATCH($C1376,Asset_Register!$A$5:$A$1000,0)),"Not in register"))</f>
        <v/>
      </c>
      <c r="F1376" s="22" t="str">
        <f aca="false">IF($C1376="","",IFERROR(INDEX(Asset_Register!$R$5:$R$1000,MATCH($C1376,Asset_Register!$A$5:$A$1000,0)),"Not in register"))</f>
        <v/>
      </c>
      <c r="G1376" s="22" t="str">
        <f aca="false">IF($C1376="","",IFERROR(INDEX(Asset_Register!$Q$5:$Q$1000,MATCH($C1376,Asset_Register!$A$5:$A$1000,0)),"Not in register"))</f>
        <v/>
      </c>
      <c r="H1376" s="19"/>
      <c r="I1376" s="19"/>
      <c r="J1376" s="6"/>
      <c r="K1376" s="19"/>
      <c r="L1376" s="19"/>
      <c r="M1376" s="19"/>
      <c r="N1376" s="19"/>
      <c r="O1376" s="19"/>
      <c r="P1376" s="19"/>
      <c r="Q1376" s="22" t="str">
        <f aca="false">IF($C1376="","",IF($P1376&lt;&gt;"",$P1376,IF(AND(ISNUMBER($K1376),ISNUMBER($M1376),ISNUMBER($N1376)),IF($O1376="Lower is worse",IF($K1376&lt;=$N1376,"Danger",IF($K1376&lt;=$M1376,"Alert","OK")),IF($K1376&gt;=$N1376,"Danger",IF($K1376&gt;=$M1376,"Alert","OK"))),"Not set")))</f>
        <v/>
      </c>
      <c r="R1376" s="22" t="str">
        <f aca="false">IF(OR($Q1376="",$Q1376="Not set"),"",MATCH($Q1376,Lists!$F$2:$F$4,0)-1)</f>
        <v/>
      </c>
      <c r="S1376" s="6"/>
      <c r="T1376" s="6"/>
      <c r="U1376" s="22" t="str">
        <f aca="false">IF(OR($Q1376="",$Q1376="OK",$Q1376="Not set",NOT(ISNUMBER($G1376))),"",ROUND($G1376*IF($Q1376="Danger",Lists!$M$15,Lists!$M$16),0))</f>
        <v/>
      </c>
      <c r="V1376" s="22" t="str">
        <f aca="false">IF($U1376="","",IF(OR($Q1376="Danger",$U1376&gt;=Lists!$M$10),"P1",IF($U1376&gt;=Lists!$M$11,"P2","P3")))</f>
        <v/>
      </c>
      <c r="W1376" s="24" t="str">
        <f aca="false">IF(OR($V1376="",$B1376=""),"",$B1376+INDEX(Lists!$N$10:$N$12,MATCH($V1376,Lists!$L$10:$L$12,0)))</f>
        <v/>
      </c>
      <c r="X1376" s="19"/>
      <c r="Y1376" s="19"/>
      <c r="Z1376" s="19"/>
      <c r="AA1376" s="21"/>
      <c r="AB1376" s="19"/>
      <c r="AC1376" s="22" t="str">
        <f aca="true">IF(OR($U1376="",$B1376=""),"",IF($AA1376&lt;&gt;"",$AA1376-$B1376,TODAY()-$B1376))</f>
        <v/>
      </c>
      <c r="AD1376" s="22" t="str">
        <f aca="true">IF($W1376="","",IF($Y1376="Closed",IF($AA1376="","Closed",IF($AA1376&lt;=$W1376,"Closed on time","Closed late")),IF(TODAY()&gt;$W1376,"Overdue","Within time")))</f>
        <v/>
      </c>
      <c r="AE1376" s="6"/>
      <c r="AF1376" s="19"/>
      <c r="AG1376" s="19"/>
      <c r="AH1376" s="19"/>
      <c r="AI1376" s="19"/>
      <c r="AJ1376" s="19"/>
    </row>
    <row r="1377" customFormat="false" ht="15" hidden="false" customHeight="false" outlineLevel="0" collapsed="false">
      <c r="A1377" s="22" t="str">
        <f aca="false">IF($C1377="","","R"&amp;TEXT(ROW()-4,"00000"))</f>
        <v/>
      </c>
      <c r="B1377" s="21"/>
      <c r="C1377" s="19"/>
      <c r="D1377" s="22" t="str">
        <f aca="false">IF($C1377="","",IFERROR(INDEX(Asset_Register!$C$5:$C$1000,MATCH($C1377,Asset_Register!$A$5:$A$1000,0)),"Not in register"))</f>
        <v/>
      </c>
      <c r="E1377" s="22" t="str">
        <f aca="false">IF($C1377="","",IFERROR(INDEX(Asset_Register!$D$5:$D$1000,MATCH($C1377,Asset_Register!$A$5:$A$1000,0)),"Not in register"))</f>
        <v/>
      </c>
      <c r="F1377" s="22" t="str">
        <f aca="false">IF($C1377="","",IFERROR(INDEX(Asset_Register!$R$5:$R$1000,MATCH($C1377,Asset_Register!$A$5:$A$1000,0)),"Not in register"))</f>
        <v/>
      </c>
      <c r="G1377" s="22" t="str">
        <f aca="false">IF($C1377="","",IFERROR(INDEX(Asset_Register!$Q$5:$Q$1000,MATCH($C1377,Asset_Register!$A$5:$A$1000,0)),"Not in register"))</f>
        <v/>
      </c>
      <c r="H1377" s="19"/>
      <c r="I1377" s="19"/>
      <c r="J1377" s="6"/>
      <c r="K1377" s="19"/>
      <c r="L1377" s="19"/>
      <c r="M1377" s="19"/>
      <c r="N1377" s="19"/>
      <c r="O1377" s="19"/>
      <c r="P1377" s="19"/>
      <c r="Q1377" s="22" t="str">
        <f aca="false">IF($C1377="","",IF($P1377&lt;&gt;"",$P1377,IF(AND(ISNUMBER($K1377),ISNUMBER($M1377),ISNUMBER($N1377)),IF($O1377="Lower is worse",IF($K1377&lt;=$N1377,"Danger",IF($K1377&lt;=$M1377,"Alert","OK")),IF($K1377&gt;=$N1377,"Danger",IF($K1377&gt;=$M1377,"Alert","OK"))),"Not set")))</f>
        <v/>
      </c>
      <c r="R1377" s="22" t="str">
        <f aca="false">IF(OR($Q1377="",$Q1377="Not set"),"",MATCH($Q1377,Lists!$F$2:$F$4,0)-1)</f>
        <v/>
      </c>
      <c r="S1377" s="6"/>
      <c r="T1377" s="6"/>
      <c r="U1377" s="22" t="str">
        <f aca="false">IF(OR($Q1377="",$Q1377="OK",$Q1377="Not set",NOT(ISNUMBER($G1377))),"",ROUND($G1377*IF($Q1377="Danger",Lists!$M$15,Lists!$M$16),0))</f>
        <v/>
      </c>
      <c r="V1377" s="22" t="str">
        <f aca="false">IF($U1377="","",IF(OR($Q1377="Danger",$U1377&gt;=Lists!$M$10),"P1",IF($U1377&gt;=Lists!$M$11,"P2","P3")))</f>
        <v/>
      </c>
      <c r="W1377" s="24" t="str">
        <f aca="false">IF(OR($V1377="",$B1377=""),"",$B1377+INDEX(Lists!$N$10:$N$12,MATCH($V1377,Lists!$L$10:$L$12,0)))</f>
        <v/>
      </c>
      <c r="X1377" s="19"/>
      <c r="Y1377" s="19"/>
      <c r="Z1377" s="19"/>
      <c r="AA1377" s="21"/>
      <c r="AB1377" s="19"/>
      <c r="AC1377" s="22" t="str">
        <f aca="true">IF(OR($U1377="",$B1377=""),"",IF($AA1377&lt;&gt;"",$AA1377-$B1377,TODAY()-$B1377))</f>
        <v/>
      </c>
      <c r="AD1377" s="22" t="str">
        <f aca="true">IF($W1377="","",IF($Y1377="Closed",IF($AA1377="","Closed",IF($AA1377&lt;=$W1377,"Closed on time","Closed late")),IF(TODAY()&gt;$W1377,"Overdue","Within time")))</f>
        <v/>
      </c>
      <c r="AE1377" s="6"/>
      <c r="AF1377" s="19"/>
      <c r="AG1377" s="19"/>
      <c r="AH1377" s="19"/>
      <c r="AI1377" s="19"/>
      <c r="AJ1377" s="19"/>
    </row>
    <row r="1378" customFormat="false" ht="15" hidden="false" customHeight="false" outlineLevel="0" collapsed="false">
      <c r="A1378" s="22" t="str">
        <f aca="false">IF($C1378="","","R"&amp;TEXT(ROW()-4,"00000"))</f>
        <v/>
      </c>
      <c r="B1378" s="21"/>
      <c r="C1378" s="19"/>
      <c r="D1378" s="22" t="str">
        <f aca="false">IF($C1378="","",IFERROR(INDEX(Asset_Register!$C$5:$C$1000,MATCH($C1378,Asset_Register!$A$5:$A$1000,0)),"Not in register"))</f>
        <v/>
      </c>
      <c r="E1378" s="22" t="str">
        <f aca="false">IF($C1378="","",IFERROR(INDEX(Asset_Register!$D$5:$D$1000,MATCH($C1378,Asset_Register!$A$5:$A$1000,0)),"Not in register"))</f>
        <v/>
      </c>
      <c r="F1378" s="22" t="str">
        <f aca="false">IF($C1378="","",IFERROR(INDEX(Asset_Register!$R$5:$R$1000,MATCH($C1378,Asset_Register!$A$5:$A$1000,0)),"Not in register"))</f>
        <v/>
      </c>
      <c r="G1378" s="22" t="str">
        <f aca="false">IF($C1378="","",IFERROR(INDEX(Asset_Register!$Q$5:$Q$1000,MATCH($C1378,Asset_Register!$A$5:$A$1000,0)),"Not in register"))</f>
        <v/>
      </c>
      <c r="H1378" s="19"/>
      <c r="I1378" s="19"/>
      <c r="J1378" s="6"/>
      <c r="K1378" s="19"/>
      <c r="L1378" s="19"/>
      <c r="M1378" s="19"/>
      <c r="N1378" s="19"/>
      <c r="O1378" s="19"/>
      <c r="P1378" s="19"/>
      <c r="Q1378" s="22" t="str">
        <f aca="false">IF($C1378="","",IF($P1378&lt;&gt;"",$P1378,IF(AND(ISNUMBER($K1378),ISNUMBER($M1378),ISNUMBER($N1378)),IF($O1378="Lower is worse",IF($K1378&lt;=$N1378,"Danger",IF($K1378&lt;=$M1378,"Alert","OK")),IF($K1378&gt;=$N1378,"Danger",IF($K1378&gt;=$M1378,"Alert","OK"))),"Not set")))</f>
        <v/>
      </c>
      <c r="R1378" s="22" t="str">
        <f aca="false">IF(OR($Q1378="",$Q1378="Not set"),"",MATCH($Q1378,Lists!$F$2:$F$4,0)-1)</f>
        <v/>
      </c>
      <c r="S1378" s="6"/>
      <c r="T1378" s="6"/>
      <c r="U1378" s="22" t="str">
        <f aca="false">IF(OR($Q1378="",$Q1378="OK",$Q1378="Not set",NOT(ISNUMBER($G1378))),"",ROUND($G1378*IF($Q1378="Danger",Lists!$M$15,Lists!$M$16),0))</f>
        <v/>
      </c>
      <c r="V1378" s="22" t="str">
        <f aca="false">IF($U1378="","",IF(OR($Q1378="Danger",$U1378&gt;=Lists!$M$10),"P1",IF($U1378&gt;=Lists!$M$11,"P2","P3")))</f>
        <v/>
      </c>
      <c r="W1378" s="24" t="str">
        <f aca="false">IF(OR($V1378="",$B1378=""),"",$B1378+INDEX(Lists!$N$10:$N$12,MATCH($V1378,Lists!$L$10:$L$12,0)))</f>
        <v/>
      </c>
      <c r="X1378" s="19"/>
      <c r="Y1378" s="19"/>
      <c r="Z1378" s="19"/>
      <c r="AA1378" s="21"/>
      <c r="AB1378" s="19"/>
      <c r="AC1378" s="22" t="str">
        <f aca="true">IF(OR($U1378="",$B1378=""),"",IF($AA1378&lt;&gt;"",$AA1378-$B1378,TODAY()-$B1378))</f>
        <v/>
      </c>
      <c r="AD1378" s="22" t="str">
        <f aca="true">IF($W1378="","",IF($Y1378="Closed",IF($AA1378="","Closed",IF($AA1378&lt;=$W1378,"Closed on time","Closed late")),IF(TODAY()&gt;$W1378,"Overdue","Within time")))</f>
        <v/>
      </c>
      <c r="AE1378" s="6"/>
      <c r="AF1378" s="19"/>
      <c r="AG1378" s="19"/>
      <c r="AH1378" s="19"/>
      <c r="AI1378" s="19"/>
      <c r="AJ1378" s="19"/>
    </row>
    <row r="1379" customFormat="false" ht="15" hidden="false" customHeight="false" outlineLevel="0" collapsed="false">
      <c r="A1379" s="22" t="str">
        <f aca="false">IF($C1379="","","R"&amp;TEXT(ROW()-4,"00000"))</f>
        <v/>
      </c>
      <c r="B1379" s="21"/>
      <c r="C1379" s="19"/>
      <c r="D1379" s="22" t="str">
        <f aca="false">IF($C1379="","",IFERROR(INDEX(Asset_Register!$C$5:$C$1000,MATCH($C1379,Asset_Register!$A$5:$A$1000,0)),"Not in register"))</f>
        <v/>
      </c>
      <c r="E1379" s="22" t="str">
        <f aca="false">IF($C1379="","",IFERROR(INDEX(Asset_Register!$D$5:$D$1000,MATCH($C1379,Asset_Register!$A$5:$A$1000,0)),"Not in register"))</f>
        <v/>
      </c>
      <c r="F1379" s="22" t="str">
        <f aca="false">IF($C1379="","",IFERROR(INDEX(Asset_Register!$R$5:$R$1000,MATCH($C1379,Asset_Register!$A$5:$A$1000,0)),"Not in register"))</f>
        <v/>
      </c>
      <c r="G1379" s="22" t="str">
        <f aca="false">IF($C1379="","",IFERROR(INDEX(Asset_Register!$Q$5:$Q$1000,MATCH($C1379,Asset_Register!$A$5:$A$1000,0)),"Not in register"))</f>
        <v/>
      </c>
      <c r="H1379" s="19"/>
      <c r="I1379" s="19"/>
      <c r="J1379" s="6"/>
      <c r="K1379" s="19"/>
      <c r="L1379" s="19"/>
      <c r="M1379" s="19"/>
      <c r="N1379" s="19"/>
      <c r="O1379" s="19"/>
      <c r="P1379" s="19"/>
      <c r="Q1379" s="22" t="str">
        <f aca="false">IF($C1379="","",IF($P1379&lt;&gt;"",$P1379,IF(AND(ISNUMBER($K1379),ISNUMBER($M1379),ISNUMBER($N1379)),IF($O1379="Lower is worse",IF($K1379&lt;=$N1379,"Danger",IF($K1379&lt;=$M1379,"Alert","OK")),IF($K1379&gt;=$N1379,"Danger",IF($K1379&gt;=$M1379,"Alert","OK"))),"Not set")))</f>
        <v/>
      </c>
      <c r="R1379" s="22" t="str">
        <f aca="false">IF(OR($Q1379="",$Q1379="Not set"),"",MATCH($Q1379,Lists!$F$2:$F$4,0)-1)</f>
        <v/>
      </c>
      <c r="S1379" s="6"/>
      <c r="T1379" s="6"/>
      <c r="U1379" s="22" t="str">
        <f aca="false">IF(OR($Q1379="",$Q1379="OK",$Q1379="Not set",NOT(ISNUMBER($G1379))),"",ROUND($G1379*IF($Q1379="Danger",Lists!$M$15,Lists!$M$16),0))</f>
        <v/>
      </c>
      <c r="V1379" s="22" t="str">
        <f aca="false">IF($U1379="","",IF(OR($Q1379="Danger",$U1379&gt;=Lists!$M$10),"P1",IF($U1379&gt;=Lists!$M$11,"P2","P3")))</f>
        <v/>
      </c>
      <c r="W1379" s="24" t="str">
        <f aca="false">IF(OR($V1379="",$B1379=""),"",$B1379+INDEX(Lists!$N$10:$N$12,MATCH($V1379,Lists!$L$10:$L$12,0)))</f>
        <v/>
      </c>
      <c r="X1379" s="19"/>
      <c r="Y1379" s="19"/>
      <c r="Z1379" s="19"/>
      <c r="AA1379" s="21"/>
      <c r="AB1379" s="19"/>
      <c r="AC1379" s="22" t="str">
        <f aca="true">IF(OR($U1379="",$B1379=""),"",IF($AA1379&lt;&gt;"",$AA1379-$B1379,TODAY()-$B1379))</f>
        <v/>
      </c>
      <c r="AD1379" s="22" t="str">
        <f aca="true">IF($W1379="","",IF($Y1379="Closed",IF($AA1379="","Closed",IF($AA1379&lt;=$W1379,"Closed on time","Closed late")),IF(TODAY()&gt;$W1379,"Overdue","Within time")))</f>
        <v/>
      </c>
      <c r="AE1379" s="6"/>
      <c r="AF1379" s="19"/>
      <c r="AG1379" s="19"/>
      <c r="AH1379" s="19"/>
      <c r="AI1379" s="19"/>
      <c r="AJ1379" s="19"/>
    </row>
    <row r="1380" customFormat="false" ht="15" hidden="false" customHeight="false" outlineLevel="0" collapsed="false">
      <c r="A1380" s="22" t="str">
        <f aca="false">IF($C1380="","","R"&amp;TEXT(ROW()-4,"00000"))</f>
        <v/>
      </c>
      <c r="B1380" s="21"/>
      <c r="C1380" s="19"/>
      <c r="D1380" s="22" t="str">
        <f aca="false">IF($C1380="","",IFERROR(INDEX(Asset_Register!$C$5:$C$1000,MATCH($C1380,Asset_Register!$A$5:$A$1000,0)),"Not in register"))</f>
        <v/>
      </c>
      <c r="E1380" s="22" t="str">
        <f aca="false">IF($C1380="","",IFERROR(INDEX(Asset_Register!$D$5:$D$1000,MATCH($C1380,Asset_Register!$A$5:$A$1000,0)),"Not in register"))</f>
        <v/>
      </c>
      <c r="F1380" s="22" t="str">
        <f aca="false">IF($C1380="","",IFERROR(INDEX(Asset_Register!$R$5:$R$1000,MATCH($C1380,Asset_Register!$A$5:$A$1000,0)),"Not in register"))</f>
        <v/>
      </c>
      <c r="G1380" s="22" t="str">
        <f aca="false">IF($C1380="","",IFERROR(INDEX(Asset_Register!$Q$5:$Q$1000,MATCH($C1380,Asset_Register!$A$5:$A$1000,0)),"Not in register"))</f>
        <v/>
      </c>
      <c r="H1380" s="19"/>
      <c r="I1380" s="19"/>
      <c r="J1380" s="6"/>
      <c r="K1380" s="19"/>
      <c r="L1380" s="19"/>
      <c r="M1380" s="19"/>
      <c r="N1380" s="19"/>
      <c r="O1380" s="19"/>
      <c r="P1380" s="19"/>
      <c r="Q1380" s="22" t="str">
        <f aca="false">IF($C1380="","",IF($P1380&lt;&gt;"",$P1380,IF(AND(ISNUMBER($K1380),ISNUMBER($M1380),ISNUMBER($N1380)),IF($O1380="Lower is worse",IF($K1380&lt;=$N1380,"Danger",IF($K1380&lt;=$M1380,"Alert","OK")),IF($K1380&gt;=$N1380,"Danger",IF($K1380&gt;=$M1380,"Alert","OK"))),"Not set")))</f>
        <v/>
      </c>
      <c r="R1380" s="22" t="str">
        <f aca="false">IF(OR($Q1380="",$Q1380="Not set"),"",MATCH($Q1380,Lists!$F$2:$F$4,0)-1)</f>
        <v/>
      </c>
      <c r="S1380" s="6"/>
      <c r="T1380" s="6"/>
      <c r="U1380" s="22" t="str">
        <f aca="false">IF(OR($Q1380="",$Q1380="OK",$Q1380="Not set",NOT(ISNUMBER($G1380))),"",ROUND($G1380*IF($Q1380="Danger",Lists!$M$15,Lists!$M$16),0))</f>
        <v/>
      </c>
      <c r="V1380" s="22" t="str">
        <f aca="false">IF($U1380="","",IF(OR($Q1380="Danger",$U1380&gt;=Lists!$M$10),"P1",IF($U1380&gt;=Lists!$M$11,"P2","P3")))</f>
        <v/>
      </c>
      <c r="W1380" s="24" t="str">
        <f aca="false">IF(OR($V1380="",$B1380=""),"",$B1380+INDEX(Lists!$N$10:$N$12,MATCH($V1380,Lists!$L$10:$L$12,0)))</f>
        <v/>
      </c>
      <c r="X1380" s="19"/>
      <c r="Y1380" s="19"/>
      <c r="Z1380" s="19"/>
      <c r="AA1380" s="21"/>
      <c r="AB1380" s="19"/>
      <c r="AC1380" s="22" t="str">
        <f aca="true">IF(OR($U1380="",$B1380=""),"",IF($AA1380&lt;&gt;"",$AA1380-$B1380,TODAY()-$B1380))</f>
        <v/>
      </c>
      <c r="AD1380" s="22" t="str">
        <f aca="true">IF($W1380="","",IF($Y1380="Closed",IF($AA1380="","Closed",IF($AA1380&lt;=$W1380,"Closed on time","Closed late")),IF(TODAY()&gt;$W1380,"Overdue","Within time")))</f>
        <v/>
      </c>
      <c r="AE1380" s="6"/>
      <c r="AF1380" s="19"/>
      <c r="AG1380" s="19"/>
      <c r="AH1380" s="19"/>
      <c r="AI1380" s="19"/>
      <c r="AJ1380" s="19"/>
    </row>
    <row r="1381" customFormat="false" ht="15" hidden="false" customHeight="false" outlineLevel="0" collapsed="false">
      <c r="A1381" s="22" t="str">
        <f aca="false">IF($C1381="","","R"&amp;TEXT(ROW()-4,"00000"))</f>
        <v/>
      </c>
      <c r="B1381" s="21"/>
      <c r="C1381" s="19"/>
      <c r="D1381" s="22" t="str">
        <f aca="false">IF($C1381="","",IFERROR(INDEX(Asset_Register!$C$5:$C$1000,MATCH($C1381,Asset_Register!$A$5:$A$1000,0)),"Not in register"))</f>
        <v/>
      </c>
      <c r="E1381" s="22" t="str">
        <f aca="false">IF($C1381="","",IFERROR(INDEX(Asset_Register!$D$5:$D$1000,MATCH($C1381,Asset_Register!$A$5:$A$1000,0)),"Not in register"))</f>
        <v/>
      </c>
      <c r="F1381" s="22" t="str">
        <f aca="false">IF($C1381="","",IFERROR(INDEX(Asset_Register!$R$5:$R$1000,MATCH($C1381,Asset_Register!$A$5:$A$1000,0)),"Not in register"))</f>
        <v/>
      </c>
      <c r="G1381" s="22" t="str">
        <f aca="false">IF($C1381="","",IFERROR(INDEX(Asset_Register!$Q$5:$Q$1000,MATCH($C1381,Asset_Register!$A$5:$A$1000,0)),"Not in register"))</f>
        <v/>
      </c>
      <c r="H1381" s="19"/>
      <c r="I1381" s="19"/>
      <c r="J1381" s="6"/>
      <c r="K1381" s="19"/>
      <c r="L1381" s="19"/>
      <c r="M1381" s="19"/>
      <c r="N1381" s="19"/>
      <c r="O1381" s="19"/>
      <c r="P1381" s="19"/>
      <c r="Q1381" s="22" t="str">
        <f aca="false">IF($C1381="","",IF($P1381&lt;&gt;"",$P1381,IF(AND(ISNUMBER($K1381),ISNUMBER($M1381),ISNUMBER($N1381)),IF($O1381="Lower is worse",IF($K1381&lt;=$N1381,"Danger",IF($K1381&lt;=$M1381,"Alert","OK")),IF($K1381&gt;=$N1381,"Danger",IF($K1381&gt;=$M1381,"Alert","OK"))),"Not set")))</f>
        <v/>
      </c>
      <c r="R1381" s="22" t="str">
        <f aca="false">IF(OR($Q1381="",$Q1381="Not set"),"",MATCH($Q1381,Lists!$F$2:$F$4,0)-1)</f>
        <v/>
      </c>
      <c r="S1381" s="6"/>
      <c r="T1381" s="6"/>
      <c r="U1381" s="22" t="str">
        <f aca="false">IF(OR($Q1381="",$Q1381="OK",$Q1381="Not set",NOT(ISNUMBER($G1381))),"",ROUND($G1381*IF($Q1381="Danger",Lists!$M$15,Lists!$M$16),0))</f>
        <v/>
      </c>
      <c r="V1381" s="22" t="str">
        <f aca="false">IF($U1381="","",IF(OR($Q1381="Danger",$U1381&gt;=Lists!$M$10),"P1",IF($U1381&gt;=Lists!$M$11,"P2","P3")))</f>
        <v/>
      </c>
      <c r="W1381" s="24" t="str">
        <f aca="false">IF(OR($V1381="",$B1381=""),"",$B1381+INDEX(Lists!$N$10:$N$12,MATCH($V1381,Lists!$L$10:$L$12,0)))</f>
        <v/>
      </c>
      <c r="X1381" s="19"/>
      <c r="Y1381" s="19"/>
      <c r="Z1381" s="19"/>
      <c r="AA1381" s="21"/>
      <c r="AB1381" s="19"/>
      <c r="AC1381" s="22" t="str">
        <f aca="true">IF(OR($U1381="",$B1381=""),"",IF($AA1381&lt;&gt;"",$AA1381-$B1381,TODAY()-$B1381))</f>
        <v/>
      </c>
      <c r="AD1381" s="22" t="str">
        <f aca="true">IF($W1381="","",IF($Y1381="Closed",IF($AA1381="","Closed",IF($AA1381&lt;=$W1381,"Closed on time","Closed late")),IF(TODAY()&gt;$W1381,"Overdue","Within time")))</f>
        <v/>
      </c>
      <c r="AE1381" s="6"/>
      <c r="AF1381" s="19"/>
      <c r="AG1381" s="19"/>
      <c r="AH1381" s="19"/>
      <c r="AI1381" s="19"/>
      <c r="AJ1381" s="19"/>
    </row>
    <row r="1382" customFormat="false" ht="15" hidden="false" customHeight="false" outlineLevel="0" collapsed="false">
      <c r="A1382" s="22" t="str">
        <f aca="false">IF($C1382="","","R"&amp;TEXT(ROW()-4,"00000"))</f>
        <v/>
      </c>
      <c r="B1382" s="21"/>
      <c r="C1382" s="19"/>
      <c r="D1382" s="22" t="str">
        <f aca="false">IF($C1382="","",IFERROR(INDEX(Asset_Register!$C$5:$C$1000,MATCH($C1382,Asset_Register!$A$5:$A$1000,0)),"Not in register"))</f>
        <v/>
      </c>
      <c r="E1382" s="22" t="str">
        <f aca="false">IF($C1382="","",IFERROR(INDEX(Asset_Register!$D$5:$D$1000,MATCH($C1382,Asset_Register!$A$5:$A$1000,0)),"Not in register"))</f>
        <v/>
      </c>
      <c r="F1382" s="22" t="str">
        <f aca="false">IF($C1382="","",IFERROR(INDEX(Asset_Register!$R$5:$R$1000,MATCH($C1382,Asset_Register!$A$5:$A$1000,0)),"Not in register"))</f>
        <v/>
      </c>
      <c r="G1382" s="22" t="str">
        <f aca="false">IF($C1382="","",IFERROR(INDEX(Asset_Register!$Q$5:$Q$1000,MATCH($C1382,Asset_Register!$A$5:$A$1000,0)),"Not in register"))</f>
        <v/>
      </c>
      <c r="H1382" s="19"/>
      <c r="I1382" s="19"/>
      <c r="J1382" s="6"/>
      <c r="K1382" s="19"/>
      <c r="L1382" s="19"/>
      <c r="M1382" s="19"/>
      <c r="N1382" s="19"/>
      <c r="O1382" s="19"/>
      <c r="P1382" s="19"/>
      <c r="Q1382" s="22" t="str">
        <f aca="false">IF($C1382="","",IF($P1382&lt;&gt;"",$P1382,IF(AND(ISNUMBER($K1382),ISNUMBER($M1382),ISNUMBER($N1382)),IF($O1382="Lower is worse",IF($K1382&lt;=$N1382,"Danger",IF($K1382&lt;=$M1382,"Alert","OK")),IF($K1382&gt;=$N1382,"Danger",IF($K1382&gt;=$M1382,"Alert","OK"))),"Not set")))</f>
        <v/>
      </c>
      <c r="R1382" s="22" t="str">
        <f aca="false">IF(OR($Q1382="",$Q1382="Not set"),"",MATCH($Q1382,Lists!$F$2:$F$4,0)-1)</f>
        <v/>
      </c>
      <c r="S1382" s="6"/>
      <c r="T1382" s="6"/>
      <c r="U1382" s="22" t="str">
        <f aca="false">IF(OR($Q1382="",$Q1382="OK",$Q1382="Not set",NOT(ISNUMBER($G1382))),"",ROUND($G1382*IF($Q1382="Danger",Lists!$M$15,Lists!$M$16),0))</f>
        <v/>
      </c>
      <c r="V1382" s="22" t="str">
        <f aca="false">IF($U1382="","",IF(OR($Q1382="Danger",$U1382&gt;=Lists!$M$10),"P1",IF($U1382&gt;=Lists!$M$11,"P2","P3")))</f>
        <v/>
      </c>
      <c r="W1382" s="24" t="str">
        <f aca="false">IF(OR($V1382="",$B1382=""),"",$B1382+INDEX(Lists!$N$10:$N$12,MATCH($V1382,Lists!$L$10:$L$12,0)))</f>
        <v/>
      </c>
      <c r="X1382" s="19"/>
      <c r="Y1382" s="19"/>
      <c r="Z1382" s="19"/>
      <c r="AA1382" s="21"/>
      <c r="AB1382" s="19"/>
      <c r="AC1382" s="22" t="str">
        <f aca="true">IF(OR($U1382="",$B1382=""),"",IF($AA1382&lt;&gt;"",$AA1382-$B1382,TODAY()-$B1382))</f>
        <v/>
      </c>
      <c r="AD1382" s="22" t="str">
        <f aca="true">IF($W1382="","",IF($Y1382="Closed",IF($AA1382="","Closed",IF($AA1382&lt;=$W1382,"Closed on time","Closed late")),IF(TODAY()&gt;$W1382,"Overdue","Within time")))</f>
        <v/>
      </c>
      <c r="AE1382" s="6"/>
      <c r="AF1382" s="19"/>
      <c r="AG1382" s="19"/>
      <c r="AH1382" s="19"/>
      <c r="AI1382" s="19"/>
      <c r="AJ1382" s="19"/>
    </row>
    <row r="1383" customFormat="false" ht="15" hidden="false" customHeight="false" outlineLevel="0" collapsed="false">
      <c r="A1383" s="22" t="str">
        <f aca="false">IF($C1383="","","R"&amp;TEXT(ROW()-4,"00000"))</f>
        <v/>
      </c>
      <c r="B1383" s="21"/>
      <c r="C1383" s="19"/>
      <c r="D1383" s="22" t="str">
        <f aca="false">IF($C1383="","",IFERROR(INDEX(Asset_Register!$C$5:$C$1000,MATCH($C1383,Asset_Register!$A$5:$A$1000,0)),"Not in register"))</f>
        <v/>
      </c>
      <c r="E1383" s="22" t="str">
        <f aca="false">IF($C1383="","",IFERROR(INDEX(Asset_Register!$D$5:$D$1000,MATCH($C1383,Asset_Register!$A$5:$A$1000,0)),"Not in register"))</f>
        <v/>
      </c>
      <c r="F1383" s="22" t="str">
        <f aca="false">IF($C1383="","",IFERROR(INDEX(Asset_Register!$R$5:$R$1000,MATCH($C1383,Asset_Register!$A$5:$A$1000,0)),"Not in register"))</f>
        <v/>
      </c>
      <c r="G1383" s="22" t="str">
        <f aca="false">IF($C1383="","",IFERROR(INDEX(Asset_Register!$Q$5:$Q$1000,MATCH($C1383,Asset_Register!$A$5:$A$1000,0)),"Not in register"))</f>
        <v/>
      </c>
      <c r="H1383" s="19"/>
      <c r="I1383" s="19"/>
      <c r="J1383" s="6"/>
      <c r="K1383" s="19"/>
      <c r="L1383" s="19"/>
      <c r="M1383" s="19"/>
      <c r="N1383" s="19"/>
      <c r="O1383" s="19"/>
      <c r="P1383" s="19"/>
      <c r="Q1383" s="22" t="str">
        <f aca="false">IF($C1383="","",IF($P1383&lt;&gt;"",$P1383,IF(AND(ISNUMBER($K1383),ISNUMBER($M1383),ISNUMBER($N1383)),IF($O1383="Lower is worse",IF($K1383&lt;=$N1383,"Danger",IF($K1383&lt;=$M1383,"Alert","OK")),IF($K1383&gt;=$N1383,"Danger",IF($K1383&gt;=$M1383,"Alert","OK"))),"Not set")))</f>
        <v/>
      </c>
      <c r="R1383" s="22" t="str">
        <f aca="false">IF(OR($Q1383="",$Q1383="Not set"),"",MATCH($Q1383,Lists!$F$2:$F$4,0)-1)</f>
        <v/>
      </c>
      <c r="S1383" s="6"/>
      <c r="T1383" s="6"/>
      <c r="U1383" s="22" t="str">
        <f aca="false">IF(OR($Q1383="",$Q1383="OK",$Q1383="Not set",NOT(ISNUMBER($G1383))),"",ROUND($G1383*IF($Q1383="Danger",Lists!$M$15,Lists!$M$16),0))</f>
        <v/>
      </c>
      <c r="V1383" s="22" t="str">
        <f aca="false">IF($U1383="","",IF(OR($Q1383="Danger",$U1383&gt;=Lists!$M$10),"P1",IF($U1383&gt;=Lists!$M$11,"P2","P3")))</f>
        <v/>
      </c>
      <c r="W1383" s="24" t="str">
        <f aca="false">IF(OR($V1383="",$B1383=""),"",$B1383+INDEX(Lists!$N$10:$N$12,MATCH($V1383,Lists!$L$10:$L$12,0)))</f>
        <v/>
      </c>
      <c r="X1383" s="19"/>
      <c r="Y1383" s="19"/>
      <c r="Z1383" s="19"/>
      <c r="AA1383" s="21"/>
      <c r="AB1383" s="19"/>
      <c r="AC1383" s="22" t="str">
        <f aca="true">IF(OR($U1383="",$B1383=""),"",IF($AA1383&lt;&gt;"",$AA1383-$B1383,TODAY()-$B1383))</f>
        <v/>
      </c>
      <c r="AD1383" s="22" t="str">
        <f aca="true">IF($W1383="","",IF($Y1383="Closed",IF($AA1383="","Closed",IF($AA1383&lt;=$W1383,"Closed on time","Closed late")),IF(TODAY()&gt;$W1383,"Overdue","Within time")))</f>
        <v/>
      </c>
      <c r="AE1383" s="6"/>
      <c r="AF1383" s="19"/>
      <c r="AG1383" s="19"/>
      <c r="AH1383" s="19"/>
      <c r="AI1383" s="19"/>
      <c r="AJ1383" s="19"/>
    </row>
    <row r="1384" customFormat="false" ht="15" hidden="false" customHeight="false" outlineLevel="0" collapsed="false">
      <c r="A1384" s="22" t="str">
        <f aca="false">IF($C1384="","","R"&amp;TEXT(ROW()-4,"00000"))</f>
        <v/>
      </c>
      <c r="B1384" s="21"/>
      <c r="C1384" s="19"/>
      <c r="D1384" s="22" t="str">
        <f aca="false">IF($C1384="","",IFERROR(INDEX(Asset_Register!$C$5:$C$1000,MATCH($C1384,Asset_Register!$A$5:$A$1000,0)),"Not in register"))</f>
        <v/>
      </c>
      <c r="E1384" s="22" t="str">
        <f aca="false">IF($C1384="","",IFERROR(INDEX(Asset_Register!$D$5:$D$1000,MATCH($C1384,Asset_Register!$A$5:$A$1000,0)),"Not in register"))</f>
        <v/>
      </c>
      <c r="F1384" s="22" t="str">
        <f aca="false">IF($C1384="","",IFERROR(INDEX(Asset_Register!$R$5:$R$1000,MATCH($C1384,Asset_Register!$A$5:$A$1000,0)),"Not in register"))</f>
        <v/>
      </c>
      <c r="G1384" s="22" t="str">
        <f aca="false">IF($C1384="","",IFERROR(INDEX(Asset_Register!$Q$5:$Q$1000,MATCH($C1384,Asset_Register!$A$5:$A$1000,0)),"Not in register"))</f>
        <v/>
      </c>
      <c r="H1384" s="19"/>
      <c r="I1384" s="19"/>
      <c r="J1384" s="6"/>
      <c r="K1384" s="19"/>
      <c r="L1384" s="19"/>
      <c r="M1384" s="19"/>
      <c r="N1384" s="19"/>
      <c r="O1384" s="19"/>
      <c r="P1384" s="19"/>
      <c r="Q1384" s="22" t="str">
        <f aca="false">IF($C1384="","",IF($P1384&lt;&gt;"",$P1384,IF(AND(ISNUMBER($K1384),ISNUMBER($M1384),ISNUMBER($N1384)),IF($O1384="Lower is worse",IF($K1384&lt;=$N1384,"Danger",IF($K1384&lt;=$M1384,"Alert","OK")),IF($K1384&gt;=$N1384,"Danger",IF($K1384&gt;=$M1384,"Alert","OK"))),"Not set")))</f>
        <v/>
      </c>
      <c r="R1384" s="22" t="str">
        <f aca="false">IF(OR($Q1384="",$Q1384="Not set"),"",MATCH($Q1384,Lists!$F$2:$F$4,0)-1)</f>
        <v/>
      </c>
      <c r="S1384" s="6"/>
      <c r="T1384" s="6"/>
      <c r="U1384" s="22" t="str">
        <f aca="false">IF(OR($Q1384="",$Q1384="OK",$Q1384="Not set",NOT(ISNUMBER($G1384))),"",ROUND($G1384*IF($Q1384="Danger",Lists!$M$15,Lists!$M$16),0))</f>
        <v/>
      </c>
      <c r="V1384" s="22" t="str">
        <f aca="false">IF($U1384="","",IF(OR($Q1384="Danger",$U1384&gt;=Lists!$M$10),"P1",IF($U1384&gt;=Lists!$M$11,"P2","P3")))</f>
        <v/>
      </c>
      <c r="W1384" s="24" t="str">
        <f aca="false">IF(OR($V1384="",$B1384=""),"",$B1384+INDEX(Lists!$N$10:$N$12,MATCH($V1384,Lists!$L$10:$L$12,0)))</f>
        <v/>
      </c>
      <c r="X1384" s="19"/>
      <c r="Y1384" s="19"/>
      <c r="Z1384" s="19"/>
      <c r="AA1384" s="21"/>
      <c r="AB1384" s="19"/>
      <c r="AC1384" s="22" t="str">
        <f aca="true">IF(OR($U1384="",$B1384=""),"",IF($AA1384&lt;&gt;"",$AA1384-$B1384,TODAY()-$B1384))</f>
        <v/>
      </c>
      <c r="AD1384" s="22" t="str">
        <f aca="true">IF($W1384="","",IF($Y1384="Closed",IF($AA1384="","Closed",IF($AA1384&lt;=$W1384,"Closed on time","Closed late")),IF(TODAY()&gt;$W1384,"Overdue","Within time")))</f>
        <v/>
      </c>
      <c r="AE1384" s="6"/>
      <c r="AF1384" s="19"/>
      <c r="AG1384" s="19"/>
      <c r="AH1384" s="19"/>
      <c r="AI1384" s="19"/>
      <c r="AJ1384" s="19"/>
    </row>
    <row r="1385" customFormat="false" ht="15" hidden="false" customHeight="false" outlineLevel="0" collapsed="false">
      <c r="A1385" s="22" t="str">
        <f aca="false">IF($C1385="","","R"&amp;TEXT(ROW()-4,"00000"))</f>
        <v/>
      </c>
      <c r="B1385" s="21"/>
      <c r="C1385" s="19"/>
      <c r="D1385" s="22" t="str">
        <f aca="false">IF($C1385="","",IFERROR(INDEX(Asset_Register!$C$5:$C$1000,MATCH($C1385,Asset_Register!$A$5:$A$1000,0)),"Not in register"))</f>
        <v/>
      </c>
      <c r="E1385" s="22" t="str">
        <f aca="false">IF($C1385="","",IFERROR(INDEX(Asset_Register!$D$5:$D$1000,MATCH($C1385,Asset_Register!$A$5:$A$1000,0)),"Not in register"))</f>
        <v/>
      </c>
      <c r="F1385" s="22" t="str">
        <f aca="false">IF($C1385="","",IFERROR(INDEX(Asset_Register!$R$5:$R$1000,MATCH($C1385,Asset_Register!$A$5:$A$1000,0)),"Not in register"))</f>
        <v/>
      </c>
      <c r="G1385" s="22" t="str">
        <f aca="false">IF($C1385="","",IFERROR(INDEX(Asset_Register!$Q$5:$Q$1000,MATCH($C1385,Asset_Register!$A$5:$A$1000,0)),"Not in register"))</f>
        <v/>
      </c>
      <c r="H1385" s="19"/>
      <c r="I1385" s="19"/>
      <c r="J1385" s="6"/>
      <c r="K1385" s="19"/>
      <c r="L1385" s="19"/>
      <c r="M1385" s="19"/>
      <c r="N1385" s="19"/>
      <c r="O1385" s="19"/>
      <c r="P1385" s="19"/>
      <c r="Q1385" s="22" t="str">
        <f aca="false">IF($C1385="","",IF($P1385&lt;&gt;"",$P1385,IF(AND(ISNUMBER($K1385),ISNUMBER($M1385),ISNUMBER($N1385)),IF($O1385="Lower is worse",IF($K1385&lt;=$N1385,"Danger",IF($K1385&lt;=$M1385,"Alert","OK")),IF($K1385&gt;=$N1385,"Danger",IF($K1385&gt;=$M1385,"Alert","OK"))),"Not set")))</f>
        <v/>
      </c>
      <c r="R1385" s="22" t="str">
        <f aca="false">IF(OR($Q1385="",$Q1385="Not set"),"",MATCH($Q1385,Lists!$F$2:$F$4,0)-1)</f>
        <v/>
      </c>
      <c r="S1385" s="6"/>
      <c r="T1385" s="6"/>
      <c r="U1385" s="22" t="str">
        <f aca="false">IF(OR($Q1385="",$Q1385="OK",$Q1385="Not set",NOT(ISNUMBER($G1385))),"",ROUND($G1385*IF($Q1385="Danger",Lists!$M$15,Lists!$M$16),0))</f>
        <v/>
      </c>
      <c r="V1385" s="22" t="str">
        <f aca="false">IF($U1385="","",IF(OR($Q1385="Danger",$U1385&gt;=Lists!$M$10),"P1",IF($U1385&gt;=Lists!$M$11,"P2","P3")))</f>
        <v/>
      </c>
      <c r="W1385" s="24" t="str">
        <f aca="false">IF(OR($V1385="",$B1385=""),"",$B1385+INDEX(Lists!$N$10:$N$12,MATCH($V1385,Lists!$L$10:$L$12,0)))</f>
        <v/>
      </c>
      <c r="X1385" s="19"/>
      <c r="Y1385" s="19"/>
      <c r="Z1385" s="19"/>
      <c r="AA1385" s="21"/>
      <c r="AB1385" s="19"/>
      <c r="AC1385" s="22" t="str">
        <f aca="true">IF(OR($U1385="",$B1385=""),"",IF($AA1385&lt;&gt;"",$AA1385-$B1385,TODAY()-$B1385))</f>
        <v/>
      </c>
      <c r="AD1385" s="22" t="str">
        <f aca="true">IF($W1385="","",IF($Y1385="Closed",IF($AA1385="","Closed",IF($AA1385&lt;=$W1385,"Closed on time","Closed late")),IF(TODAY()&gt;$W1385,"Overdue","Within time")))</f>
        <v/>
      </c>
      <c r="AE1385" s="6"/>
      <c r="AF1385" s="19"/>
      <c r="AG1385" s="19"/>
      <c r="AH1385" s="19"/>
      <c r="AI1385" s="19"/>
      <c r="AJ1385" s="19"/>
    </row>
    <row r="1386" customFormat="false" ht="15" hidden="false" customHeight="false" outlineLevel="0" collapsed="false">
      <c r="A1386" s="22" t="str">
        <f aca="false">IF($C1386="","","R"&amp;TEXT(ROW()-4,"00000"))</f>
        <v/>
      </c>
      <c r="B1386" s="21"/>
      <c r="C1386" s="19"/>
      <c r="D1386" s="22" t="str">
        <f aca="false">IF($C1386="","",IFERROR(INDEX(Asset_Register!$C$5:$C$1000,MATCH($C1386,Asset_Register!$A$5:$A$1000,0)),"Not in register"))</f>
        <v/>
      </c>
      <c r="E1386" s="22" t="str">
        <f aca="false">IF($C1386="","",IFERROR(INDEX(Asset_Register!$D$5:$D$1000,MATCH($C1386,Asset_Register!$A$5:$A$1000,0)),"Not in register"))</f>
        <v/>
      </c>
      <c r="F1386" s="22" t="str">
        <f aca="false">IF($C1386="","",IFERROR(INDEX(Asset_Register!$R$5:$R$1000,MATCH($C1386,Asset_Register!$A$5:$A$1000,0)),"Not in register"))</f>
        <v/>
      </c>
      <c r="G1386" s="22" t="str">
        <f aca="false">IF($C1386="","",IFERROR(INDEX(Asset_Register!$Q$5:$Q$1000,MATCH($C1386,Asset_Register!$A$5:$A$1000,0)),"Not in register"))</f>
        <v/>
      </c>
      <c r="H1386" s="19"/>
      <c r="I1386" s="19"/>
      <c r="J1386" s="6"/>
      <c r="K1386" s="19"/>
      <c r="L1386" s="19"/>
      <c r="M1386" s="19"/>
      <c r="N1386" s="19"/>
      <c r="O1386" s="19"/>
      <c r="P1386" s="19"/>
      <c r="Q1386" s="22" t="str">
        <f aca="false">IF($C1386="","",IF($P1386&lt;&gt;"",$P1386,IF(AND(ISNUMBER($K1386),ISNUMBER($M1386),ISNUMBER($N1386)),IF($O1386="Lower is worse",IF($K1386&lt;=$N1386,"Danger",IF($K1386&lt;=$M1386,"Alert","OK")),IF($K1386&gt;=$N1386,"Danger",IF($K1386&gt;=$M1386,"Alert","OK"))),"Not set")))</f>
        <v/>
      </c>
      <c r="R1386" s="22" t="str">
        <f aca="false">IF(OR($Q1386="",$Q1386="Not set"),"",MATCH($Q1386,Lists!$F$2:$F$4,0)-1)</f>
        <v/>
      </c>
      <c r="S1386" s="6"/>
      <c r="T1386" s="6"/>
      <c r="U1386" s="22" t="str">
        <f aca="false">IF(OR($Q1386="",$Q1386="OK",$Q1386="Not set",NOT(ISNUMBER($G1386))),"",ROUND($G1386*IF($Q1386="Danger",Lists!$M$15,Lists!$M$16),0))</f>
        <v/>
      </c>
      <c r="V1386" s="22" t="str">
        <f aca="false">IF($U1386="","",IF(OR($Q1386="Danger",$U1386&gt;=Lists!$M$10),"P1",IF($U1386&gt;=Lists!$M$11,"P2","P3")))</f>
        <v/>
      </c>
      <c r="W1386" s="24" t="str">
        <f aca="false">IF(OR($V1386="",$B1386=""),"",$B1386+INDEX(Lists!$N$10:$N$12,MATCH($V1386,Lists!$L$10:$L$12,0)))</f>
        <v/>
      </c>
      <c r="X1386" s="19"/>
      <c r="Y1386" s="19"/>
      <c r="Z1386" s="19"/>
      <c r="AA1386" s="21"/>
      <c r="AB1386" s="19"/>
      <c r="AC1386" s="22" t="str">
        <f aca="true">IF(OR($U1386="",$B1386=""),"",IF($AA1386&lt;&gt;"",$AA1386-$B1386,TODAY()-$B1386))</f>
        <v/>
      </c>
      <c r="AD1386" s="22" t="str">
        <f aca="true">IF($W1386="","",IF($Y1386="Closed",IF($AA1386="","Closed",IF($AA1386&lt;=$W1386,"Closed on time","Closed late")),IF(TODAY()&gt;$W1386,"Overdue","Within time")))</f>
        <v/>
      </c>
      <c r="AE1386" s="6"/>
      <c r="AF1386" s="19"/>
      <c r="AG1386" s="19"/>
      <c r="AH1386" s="19"/>
      <c r="AI1386" s="19"/>
      <c r="AJ1386" s="19"/>
    </row>
    <row r="1387" customFormat="false" ht="15" hidden="false" customHeight="false" outlineLevel="0" collapsed="false">
      <c r="A1387" s="22" t="str">
        <f aca="false">IF($C1387="","","R"&amp;TEXT(ROW()-4,"00000"))</f>
        <v/>
      </c>
      <c r="B1387" s="21"/>
      <c r="C1387" s="19"/>
      <c r="D1387" s="22" t="str">
        <f aca="false">IF($C1387="","",IFERROR(INDEX(Asset_Register!$C$5:$C$1000,MATCH($C1387,Asset_Register!$A$5:$A$1000,0)),"Not in register"))</f>
        <v/>
      </c>
      <c r="E1387" s="22" t="str">
        <f aca="false">IF($C1387="","",IFERROR(INDEX(Asset_Register!$D$5:$D$1000,MATCH($C1387,Asset_Register!$A$5:$A$1000,0)),"Not in register"))</f>
        <v/>
      </c>
      <c r="F1387" s="22" t="str">
        <f aca="false">IF($C1387="","",IFERROR(INDEX(Asset_Register!$R$5:$R$1000,MATCH($C1387,Asset_Register!$A$5:$A$1000,0)),"Not in register"))</f>
        <v/>
      </c>
      <c r="G1387" s="22" t="str">
        <f aca="false">IF($C1387="","",IFERROR(INDEX(Asset_Register!$Q$5:$Q$1000,MATCH($C1387,Asset_Register!$A$5:$A$1000,0)),"Not in register"))</f>
        <v/>
      </c>
      <c r="H1387" s="19"/>
      <c r="I1387" s="19"/>
      <c r="J1387" s="6"/>
      <c r="K1387" s="19"/>
      <c r="L1387" s="19"/>
      <c r="M1387" s="19"/>
      <c r="N1387" s="19"/>
      <c r="O1387" s="19"/>
      <c r="P1387" s="19"/>
      <c r="Q1387" s="22" t="str">
        <f aca="false">IF($C1387="","",IF($P1387&lt;&gt;"",$P1387,IF(AND(ISNUMBER($K1387),ISNUMBER($M1387),ISNUMBER($N1387)),IF($O1387="Lower is worse",IF($K1387&lt;=$N1387,"Danger",IF($K1387&lt;=$M1387,"Alert","OK")),IF($K1387&gt;=$N1387,"Danger",IF($K1387&gt;=$M1387,"Alert","OK"))),"Not set")))</f>
        <v/>
      </c>
      <c r="R1387" s="22" t="str">
        <f aca="false">IF(OR($Q1387="",$Q1387="Not set"),"",MATCH($Q1387,Lists!$F$2:$F$4,0)-1)</f>
        <v/>
      </c>
      <c r="S1387" s="6"/>
      <c r="T1387" s="6"/>
      <c r="U1387" s="22" t="str">
        <f aca="false">IF(OR($Q1387="",$Q1387="OK",$Q1387="Not set",NOT(ISNUMBER($G1387))),"",ROUND($G1387*IF($Q1387="Danger",Lists!$M$15,Lists!$M$16),0))</f>
        <v/>
      </c>
      <c r="V1387" s="22" t="str">
        <f aca="false">IF($U1387="","",IF(OR($Q1387="Danger",$U1387&gt;=Lists!$M$10),"P1",IF($U1387&gt;=Lists!$M$11,"P2","P3")))</f>
        <v/>
      </c>
      <c r="W1387" s="24" t="str">
        <f aca="false">IF(OR($V1387="",$B1387=""),"",$B1387+INDEX(Lists!$N$10:$N$12,MATCH($V1387,Lists!$L$10:$L$12,0)))</f>
        <v/>
      </c>
      <c r="X1387" s="19"/>
      <c r="Y1387" s="19"/>
      <c r="Z1387" s="19"/>
      <c r="AA1387" s="21"/>
      <c r="AB1387" s="19"/>
      <c r="AC1387" s="22" t="str">
        <f aca="true">IF(OR($U1387="",$B1387=""),"",IF($AA1387&lt;&gt;"",$AA1387-$B1387,TODAY()-$B1387))</f>
        <v/>
      </c>
      <c r="AD1387" s="22" t="str">
        <f aca="true">IF($W1387="","",IF($Y1387="Closed",IF($AA1387="","Closed",IF($AA1387&lt;=$W1387,"Closed on time","Closed late")),IF(TODAY()&gt;$W1387,"Overdue","Within time")))</f>
        <v/>
      </c>
      <c r="AE1387" s="6"/>
      <c r="AF1387" s="19"/>
      <c r="AG1387" s="19"/>
      <c r="AH1387" s="19"/>
      <c r="AI1387" s="19"/>
      <c r="AJ1387" s="19"/>
    </row>
    <row r="1388" customFormat="false" ht="15" hidden="false" customHeight="false" outlineLevel="0" collapsed="false">
      <c r="A1388" s="22" t="str">
        <f aca="false">IF($C1388="","","R"&amp;TEXT(ROW()-4,"00000"))</f>
        <v/>
      </c>
      <c r="B1388" s="21"/>
      <c r="C1388" s="19"/>
      <c r="D1388" s="22" t="str">
        <f aca="false">IF($C1388="","",IFERROR(INDEX(Asset_Register!$C$5:$C$1000,MATCH($C1388,Asset_Register!$A$5:$A$1000,0)),"Not in register"))</f>
        <v/>
      </c>
      <c r="E1388" s="22" t="str">
        <f aca="false">IF($C1388="","",IFERROR(INDEX(Asset_Register!$D$5:$D$1000,MATCH($C1388,Asset_Register!$A$5:$A$1000,0)),"Not in register"))</f>
        <v/>
      </c>
      <c r="F1388" s="22" t="str">
        <f aca="false">IF($C1388="","",IFERROR(INDEX(Asset_Register!$R$5:$R$1000,MATCH($C1388,Asset_Register!$A$5:$A$1000,0)),"Not in register"))</f>
        <v/>
      </c>
      <c r="G1388" s="22" t="str">
        <f aca="false">IF($C1388="","",IFERROR(INDEX(Asset_Register!$Q$5:$Q$1000,MATCH($C1388,Asset_Register!$A$5:$A$1000,0)),"Not in register"))</f>
        <v/>
      </c>
      <c r="H1388" s="19"/>
      <c r="I1388" s="19"/>
      <c r="J1388" s="6"/>
      <c r="K1388" s="19"/>
      <c r="L1388" s="19"/>
      <c r="M1388" s="19"/>
      <c r="N1388" s="19"/>
      <c r="O1388" s="19"/>
      <c r="P1388" s="19"/>
      <c r="Q1388" s="22" t="str">
        <f aca="false">IF($C1388="","",IF($P1388&lt;&gt;"",$P1388,IF(AND(ISNUMBER($K1388),ISNUMBER($M1388),ISNUMBER($N1388)),IF($O1388="Lower is worse",IF($K1388&lt;=$N1388,"Danger",IF($K1388&lt;=$M1388,"Alert","OK")),IF($K1388&gt;=$N1388,"Danger",IF($K1388&gt;=$M1388,"Alert","OK"))),"Not set")))</f>
        <v/>
      </c>
      <c r="R1388" s="22" t="str">
        <f aca="false">IF(OR($Q1388="",$Q1388="Not set"),"",MATCH($Q1388,Lists!$F$2:$F$4,0)-1)</f>
        <v/>
      </c>
      <c r="S1388" s="6"/>
      <c r="T1388" s="6"/>
      <c r="U1388" s="22" t="str">
        <f aca="false">IF(OR($Q1388="",$Q1388="OK",$Q1388="Not set",NOT(ISNUMBER($G1388))),"",ROUND($G1388*IF($Q1388="Danger",Lists!$M$15,Lists!$M$16),0))</f>
        <v/>
      </c>
      <c r="V1388" s="22" t="str">
        <f aca="false">IF($U1388="","",IF(OR($Q1388="Danger",$U1388&gt;=Lists!$M$10),"P1",IF($U1388&gt;=Lists!$M$11,"P2","P3")))</f>
        <v/>
      </c>
      <c r="W1388" s="24" t="str">
        <f aca="false">IF(OR($V1388="",$B1388=""),"",$B1388+INDEX(Lists!$N$10:$N$12,MATCH($V1388,Lists!$L$10:$L$12,0)))</f>
        <v/>
      </c>
      <c r="X1388" s="19"/>
      <c r="Y1388" s="19"/>
      <c r="Z1388" s="19"/>
      <c r="AA1388" s="21"/>
      <c r="AB1388" s="19"/>
      <c r="AC1388" s="22" t="str">
        <f aca="true">IF(OR($U1388="",$B1388=""),"",IF($AA1388&lt;&gt;"",$AA1388-$B1388,TODAY()-$B1388))</f>
        <v/>
      </c>
      <c r="AD1388" s="22" t="str">
        <f aca="true">IF($W1388="","",IF($Y1388="Closed",IF($AA1388="","Closed",IF($AA1388&lt;=$W1388,"Closed on time","Closed late")),IF(TODAY()&gt;$W1388,"Overdue","Within time")))</f>
        <v/>
      </c>
      <c r="AE1388" s="6"/>
      <c r="AF1388" s="19"/>
      <c r="AG1388" s="19"/>
      <c r="AH1388" s="19"/>
      <c r="AI1388" s="19"/>
      <c r="AJ1388" s="19"/>
    </row>
    <row r="1389" customFormat="false" ht="15" hidden="false" customHeight="false" outlineLevel="0" collapsed="false">
      <c r="A1389" s="22" t="str">
        <f aca="false">IF($C1389="","","R"&amp;TEXT(ROW()-4,"00000"))</f>
        <v/>
      </c>
      <c r="B1389" s="21"/>
      <c r="C1389" s="19"/>
      <c r="D1389" s="22" t="str">
        <f aca="false">IF($C1389="","",IFERROR(INDEX(Asset_Register!$C$5:$C$1000,MATCH($C1389,Asset_Register!$A$5:$A$1000,0)),"Not in register"))</f>
        <v/>
      </c>
      <c r="E1389" s="22" t="str">
        <f aca="false">IF($C1389="","",IFERROR(INDEX(Asset_Register!$D$5:$D$1000,MATCH($C1389,Asset_Register!$A$5:$A$1000,0)),"Not in register"))</f>
        <v/>
      </c>
      <c r="F1389" s="22" t="str">
        <f aca="false">IF($C1389="","",IFERROR(INDEX(Asset_Register!$R$5:$R$1000,MATCH($C1389,Asset_Register!$A$5:$A$1000,0)),"Not in register"))</f>
        <v/>
      </c>
      <c r="G1389" s="22" t="str">
        <f aca="false">IF($C1389="","",IFERROR(INDEX(Asset_Register!$Q$5:$Q$1000,MATCH($C1389,Asset_Register!$A$5:$A$1000,0)),"Not in register"))</f>
        <v/>
      </c>
      <c r="H1389" s="19"/>
      <c r="I1389" s="19"/>
      <c r="J1389" s="6"/>
      <c r="K1389" s="19"/>
      <c r="L1389" s="19"/>
      <c r="M1389" s="19"/>
      <c r="N1389" s="19"/>
      <c r="O1389" s="19"/>
      <c r="P1389" s="19"/>
      <c r="Q1389" s="22" t="str">
        <f aca="false">IF($C1389="","",IF($P1389&lt;&gt;"",$P1389,IF(AND(ISNUMBER($K1389),ISNUMBER($M1389),ISNUMBER($N1389)),IF($O1389="Lower is worse",IF($K1389&lt;=$N1389,"Danger",IF($K1389&lt;=$M1389,"Alert","OK")),IF($K1389&gt;=$N1389,"Danger",IF($K1389&gt;=$M1389,"Alert","OK"))),"Not set")))</f>
        <v/>
      </c>
      <c r="R1389" s="22" t="str">
        <f aca="false">IF(OR($Q1389="",$Q1389="Not set"),"",MATCH($Q1389,Lists!$F$2:$F$4,0)-1)</f>
        <v/>
      </c>
      <c r="S1389" s="6"/>
      <c r="T1389" s="6"/>
      <c r="U1389" s="22" t="str">
        <f aca="false">IF(OR($Q1389="",$Q1389="OK",$Q1389="Not set",NOT(ISNUMBER($G1389))),"",ROUND($G1389*IF($Q1389="Danger",Lists!$M$15,Lists!$M$16),0))</f>
        <v/>
      </c>
      <c r="V1389" s="22" t="str">
        <f aca="false">IF($U1389="","",IF(OR($Q1389="Danger",$U1389&gt;=Lists!$M$10),"P1",IF($U1389&gt;=Lists!$M$11,"P2","P3")))</f>
        <v/>
      </c>
      <c r="W1389" s="24" t="str">
        <f aca="false">IF(OR($V1389="",$B1389=""),"",$B1389+INDEX(Lists!$N$10:$N$12,MATCH($V1389,Lists!$L$10:$L$12,0)))</f>
        <v/>
      </c>
      <c r="X1389" s="19"/>
      <c r="Y1389" s="19"/>
      <c r="Z1389" s="19"/>
      <c r="AA1389" s="21"/>
      <c r="AB1389" s="19"/>
      <c r="AC1389" s="22" t="str">
        <f aca="true">IF(OR($U1389="",$B1389=""),"",IF($AA1389&lt;&gt;"",$AA1389-$B1389,TODAY()-$B1389))</f>
        <v/>
      </c>
      <c r="AD1389" s="22" t="str">
        <f aca="true">IF($W1389="","",IF($Y1389="Closed",IF($AA1389="","Closed",IF($AA1389&lt;=$W1389,"Closed on time","Closed late")),IF(TODAY()&gt;$W1389,"Overdue","Within time")))</f>
        <v/>
      </c>
      <c r="AE1389" s="6"/>
      <c r="AF1389" s="19"/>
      <c r="AG1389" s="19"/>
      <c r="AH1389" s="19"/>
      <c r="AI1389" s="19"/>
      <c r="AJ1389" s="19"/>
    </row>
    <row r="1390" customFormat="false" ht="15" hidden="false" customHeight="false" outlineLevel="0" collapsed="false">
      <c r="A1390" s="22" t="str">
        <f aca="false">IF($C1390="","","R"&amp;TEXT(ROW()-4,"00000"))</f>
        <v/>
      </c>
      <c r="B1390" s="21"/>
      <c r="C1390" s="19"/>
      <c r="D1390" s="22" t="str">
        <f aca="false">IF($C1390="","",IFERROR(INDEX(Asset_Register!$C$5:$C$1000,MATCH($C1390,Asset_Register!$A$5:$A$1000,0)),"Not in register"))</f>
        <v/>
      </c>
      <c r="E1390" s="22" t="str">
        <f aca="false">IF($C1390="","",IFERROR(INDEX(Asset_Register!$D$5:$D$1000,MATCH($C1390,Asset_Register!$A$5:$A$1000,0)),"Not in register"))</f>
        <v/>
      </c>
      <c r="F1390" s="22" t="str">
        <f aca="false">IF($C1390="","",IFERROR(INDEX(Asset_Register!$R$5:$R$1000,MATCH($C1390,Asset_Register!$A$5:$A$1000,0)),"Not in register"))</f>
        <v/>
      </c>
      <c r="G1390" s="22" t="str">
        <f aca="false">IF($C1390="","",IFERROR(INDEX(Asset_Register!$Q$5:$Q$1000,MATCH($C1390,Asset_Register!$A$5:$A$1000,0)),"Not in register"))</f>
        <v/>
      </c>
      <c r="H1390" s="19"/>
      <c r="I1390" s="19"/>
      <c r="J1390" s="6"/>
      <c r="K1390" s="19"/>
      <c r="L1390" s="19"/>
      <c r="M1390" s="19"/>
      <c r="N1390" s="19"/>
      <c r="O1390" s="19"/>
      <c r="P1390" s="19"/>
      <c r="Q1390" s="22" t="str">
        <f aca="false">IF($C1390="","",IF($P1390&lt;&gt;"",$P1390,IF(AND(ISNUMBER($K1390),ISNUMBER($M1390),ISNUMBER($N1390)),IF($O1390="Lower is worse",IF($K1390&lt;=$N1390,"Danger",IF($K1390&lt;=$M1390,"Alert","OK")),IF($K1390&gt;=$N1390,"Danger",IF($K1390&gt;=$M1390,"Alert","OK"))),"Not set")))</f>
        <v/>
      </c>
      <c r="R1390" s="22" t="str">
        <f aca="false">IF(OR($Q1390="",$Q1390="Not set"),"",MATCH($Q1390,Lists!$F$2:$F$4,0)-1)</f>
        <v/>
      </c>
      <c r="S1390" s="6"/>
      <c r="T1390" s="6"/>
      <c r="U1390" s="22" t="str">
        <f aca="false">IF(OR($Q1390="",$Q1390="OK",$Q1390="Not set",NOT(ISNUMBER($G1390))),"",ROUND($G1390*IF($Q1390="Danger",Lists!$M$15,Lists!$M$16),0))</f>
        <v/>
      </c>
      <c r="V1390" s="22" t="str">
        <f aca="false">IF($U1390="","",IF(OR($Q1390="Danger",$U1390&gt;=Lists!$M$10),"P1",IF($U1390&gt;=Lists!$M$11,"P2","P3")))</f>
        <v/>
      </c>
      <c r="W1390" s="24" t="str">
        <f aca="false">IF(OR($V1390="",$B1390=""),"",$B1390+INDEX(Lists!$N$10:$N$12,MATCH($V1390,Lists!$L$10:$L$12,0)))</f>
        <v/>
      </c>
      <c r="X1390" s="19"/>
      <c r="Y1390" s="19"/>
      <c r="Z1390" s="19"/>
      <c r="AA1390" s="21"/>
      <c r="AB1390" s="19"/>
      <c r="AC1390" s="22" t="str">
        <f aca="true">IF(OR($U1390="",$B1390=""),"",IF($AA1390&lt;&gt;"",$AA1390-$B1390,TODAY()-$B1390))</f>
        <v/>
      </c>
      <c r="AD1390" s="22" t="str">
        <f aca="true">IF($W1390="","",IF($Y1390="Closed",IF($AA1390="","Closed",IF($AA1390&lt;=$W1390,"Closed on time","Closed late")),IF(TODAY()&gt;$W1390,"Overdue","Within time")))</f>
        <v/>
      </c>
      <c r="AE1390" s="6"/>
      <c r="AF1390" s="19"/>
      <c r="AG1390" s="19"/>
      <c r="AH1390" s="19"/>
      <c r="AI1390" s="19"/>
      <c r="AJ1390" s="19"/>
    </row>
    <row r="1391" customFormat="false" ht="15" hidden="false" customHeight="false" outlineLevel="0" collapsed="false">
      <c r="A1391" s="22" t="str">
        <f aca="false">IF($C1391="","","R"&amp;TEXT(ROW()-4,"00000"))</f>
        <v/>
      </c>
      <c r="B1391" s="21"/>
      <c r="C1391" s="19"/>
      <c r="D1391" s="22" t="str">
        <f aca="false">IF($C1391="","",IFERROR(INDEX(Asset_Register!$C$5:$C$1000,MATCH($C1391,Asset_Register!$A$5:$A$1000,0)),"Not in register"))</f>
        <v/>
      </c>
      <c r="E1391" s="22" t="str">
        <f aca="false">IF($C1391="","",IFERROR(INDEX(Asset_Register!$D$5:$D$1000,MATCH($C1391,Asset_Register!$A$5:$A$1000,0)),"Not in register"))</f>
        <v/>
      </c>
      <c r="F1391" s="22" t="str">
        <f aca="false">IF($C1391="","",IFERROR(INDEX(Asset_Register!$R$5:$R$1000,MATCH($C1391,Asset_Register!$A$5:$A$1000,0)),"Not in register"))</f>
        <v/>
      </c>
      <c r="G1391" s="22" t="str">
        <f aca="false">IF($C1391="","",IFERROR(INDEX(Asset_Register!$Q$5:$Q$1000,MATCH($C1391,Asset_Register!$A$5:$A$1000,0)),"Not in register"))</f>
        <v/>
      </c>
      <c r="H1391" s="19"/>
      <c r="I1391" s="19"/>
      <c r="J1391" s="6"/>
      <c r="K1391" s="19"/>
      <c r="L1391" s="19"/>
      <c r="M1391" s="19"/>
      <c r="N1391" s="19"/>
      <c r="O1391" s="19"/>
      <c r="P1391" s="19"/>
      <c r="Q1391" s="22" t="str">
        <f aca="false">IF($C1391="","",IF($P1391&lt;&gt;"",$P1391,IF(AND(ISNUMBER($K1391),ISNUMBER($M1391),ISNUMBER($N1391)),IF($O1391="Lower is worse",IF($K1391&lt;=$N1391,"Danger",IF($K1391&lt;=$M1391,"Alert","OK")),IF($K1391&gt;=$N1391,"Danger",IF($K1391&gt;=$M1391,"Alert","OK"))),"Not set")))</f>
        <v/>
      </c>
      <c r="R1391" s="22" t="str">
        <f aca="false">IF(OR($Q1391="",$Q1391="Not set"),"",MATCH($Q1391,Lists!$F$2:$F$4,0)-1)</f>
        <v/>
      </c>
      <c r="S1391" s="6"/>
      <c r="T1391" s="6"/>
      <c r="U1391" s="22" t="str">
        <f aca="false">IF(OR($Q1391="",$Q1391="OK",$Q1391="Not set",NOT(ISNUMBER($G1391))),"",ROUND($G1391*IF($Q1391="Danger",Lists!$M$15,Lists!$M$16),0))</f>
        <v/>
      </c>
      <c r="V1391" s="22" t="str">
        <f aca="false">IF($U1391="","",IF(OR($Q1391="Danger",$U1391&gt;=Lists!$M$10),"P1",IF($U1391&gt;=Lists!$M$11,"P2","P3")))</f>
        <v/>
      </c>
      <c r="W1391" s="24" t="str">
        <f aca="false">IF(OR($V1391="",$B1391=""),"",$B1391+INDEX(Lists!$N$10:$N$12,MATCH($V1391,Lists!$L$10:$L$12,0)))</f>
        <v/>
      </c>
      <c r="X1391" s="19"/>
      <c r="Y1391" s="19"/>
      <c r="Z1391" s="19"/>
      <c r="AA1391" s="21"/>
      <c r="AB1391" s="19"/>
      <c r="AC1391" s="22" t="str">
        <f aca="true">IF(OR($U1391="",$B1391=""),"",IF($AA1391&lt;&gt;"",$AA1391-$B1391,TODAY()-$B1391))</f>
        <v/>
      </c>
      <c r="AD1391" s="22" t="str">
        <f aca="true">IF($W1391="","",IF($Y1391="Closed",IF($AA1391="","Closed",IF($AA1391&lt;=$W1391,"Closed on time","Closed late")),IF(TODAY()&gt;$W1391,"Overdue","Within time")))</f>
        <v/>
      </c>
      <c r="AE1391" s="6"/>
      <c r="AF1391" s="19"/>
      <c r="AG1391" s="19"/>
      <c r="AH1391" s="19"/>
      <c r="AI1391" s="19"/>
      <c r="AJ1391" s="19"/>
    </row>
    <row r="1392" customFormat="false" ht="15" hidden="false" customHeight="false" outlineLevel="0" collapsed="false">
      <c r="A1392" s="22" t="str">
        <f aca="false">IF($C1392="","","R"&amp;TEXT(ROW()-4,"00000"))</f>
        <v/>
      </c>
      <c r="B1392" s="21"/>
      <c r="C1392" s="19"/>
      <c r="D1392" s="22" t="str">
        <f aca="false">IF($C1392="","",IFERROR(INDEX(Asset_Register!$C$5:$C$1000,MATCH($C1392,Asset_Register!$A$5:$A$1000,0)),"Not in register"))</f>
        <v/>
      </c>
      <c r="E1392" s="22" t="str">
        <f aca="false">IF($C1392="","",IFERROR(INDEX(Asset_Register!$D$5:$D$1000,MATCH($C1392,Asset_Register!$A$5:$A$1000,0)),"Not in register"))</f>
        <v/>
      </c>
      <c r="F1392" s="22" t="str">
        <f aca="false">IF($C1392="","",IFERROR(INDEX(Asset_Register!$R$5:$R$1000,MATCH($C1392,Asset_Register!$A$5:$A$1000,0)),"Not in register"))</f>
        <v/>
      </c>
      <c r="G1392" s="22" t="str">
        <f aca="false">IF($C1392="","",IFERROR(INDEX(Asset_Register!$Q$5:$Q$1000,MATCH($C1392,Asset_Register!$A$5:$A$1000,0)),"Not in register"))</f>
        <v/>
      </c>
      <c r="H1392" s="19"/>
      <c r="I1392" s="19"/>
      <c r="J1392" s="6"/>
      <c r="K1392" s="19"/>
      <c r="L1392" s="19"/>
      <c r="M1392" s="19"/>
      <c r="N1392" s="19"/>
      <c r="O1392" s="19"/>
      <c r="P1392" s="19"/>
      <c r="Q1392" s="22" t="str">
        <f aca="false">IF($C1392="","",IF($P1392&lt;&gt;"",$P1392,IF(AND(ISNUMBER($K1392),ISNUMBER($M1392),ISNUMBER($N1392)),IF($O1392="Lower is worse",IF($K1392&lt;=$N1392,"Danger",IF($K1392&lt;=$M1392,"Alert","OK")),IF($K1392&gt;=$N1392,"Danger",IF($K1392&gt;=$M1392,"Alert","OK"))),"Not set")))</f>
        <v/>
      </c>
      <c r="R1392" s="22" t="str">
        <f aca="false">IF(OR($Q1392="",$Q1392="Not set"),"",MATCH($Q1392,Lists!$F$2:$F$4,0)-1)</f>
        <v/>
      </c>
      <c r="S1392" s="6"/>
      <c r="T1392" s="6"/>
      <c r="U1392" s="22" t="str">
        <f aca="false">IF(OR($Q1392="",$Q1392="OK",$Q1392="Not set",NOT(ISNUMBER($G1392))),"",ROUND($G1392*IF($Q1392="Danger",Lists!$M$15,Lists!$M$16),0))</f>
        <v/>
      </c>
      <c r="V1392" s="22" t="str">
        <f aca="false">IF($U1392="","",IF(OR($Q1392="Danger",$U1392&gt;=Lists!$M$10),"P1",IF($U1392&gt;=Lists!$M$11,"P2","P3")))</f>
        <v/>
      </c>
      <c r="W1392" s="24" t="str">
        <f aca="false">IF(OR($V1392="",$B1392=""),"",$B1392+INDEX(Lists!$N$10:$N$12,MATCH($V1392,Lists!$L$10:$L$12,0)))</f>
        <v/>
      </c>
      <c r="X1392" s="19"/>
      <c r="Y1392" s="19"/>
      <c r="Z1392" s="19"/>
      <c r="AA1392" s="21"/>
      <c r="AB1392" s="19"/>
      <c r="AC1392" s="22" t="str">
        <f aca="true">IF(OR($U1392="",$B1392=""),"",IF($AA1392&lt;&gt;"",$AA1392-$B1392,TODAY()-$B1392))</f>
        <v/>
      </c>
      <c r="AD1392" s="22" t="str">
        <f aca="true">IF($W1392="","",IF($Y1392="Closed",IF($AA1392="","Closed",IF($AA1392&lt;=$W1392,"Closed on time","Closed late")),IF(TODAY()&gt;$W1392,"Overdue","Within time")))</f>
        <v/>
      </c>
      <c r="AE1392" s="6"/>
      <c r="AF1392" s="19"/>
      <c r="AG1392" s="19"/>
      <c r="AH1392" s="19"/>
      <c r="AI1392" s="19"/>
      <c r="AJ1392" s="19"/>
    </row>
    <row r="1393" customFormat="false" ht="15" hidden="false" customHeight="false" outlineLevel="0" collapsed="false">
      <c r="A1393" s="22" t="str">
        <f aca="false">IF($C1393="","","R"&amp;TEXT(ROW()-4,"00000"))</f>
        <v/>
      </c>
      <c r="B1393" s="21"/>
      <c r="C1393" s="19"/>
      <c r="D1393" s="22" t="str">
        <f aca="false">IF($C1393="","",IFERROR(INDEX(Asset_Register!$C$5:$C$1000,MATCH($C1393,Asset_Register!$A$5:$A$1000,0)),"Not in register"))</f>
        <v/>
      </c>
      <c r="E1393" s="22" t="str">
        <f aca="false">IF($C1393="","",IFERROR(INDEX(Asset_Register!$D$5:$D$1000,MATCH($C1393,Asset_Register!$A$5:$A$1000,0)),"Not in register"))</f>
        <v/>
      </c>
      <c r="F1393" s="22" t="str">
        <f aca="false">IF($C1393="","",IFERROR(INDEX(Asset_Register!$R$5:$R$1000,MATCH($C1393,Asset_Register!$A$5:$A$1000,0)),"Not in register"))</f>
        <v/>
      </c>
      <c r="G1393" s="22" t="str">
        <f aca="false">IF($C1393="","",IFERROR(INDEX(Asset_Register!$Q$5:$Q$1000,MATCH($C1393,Asset_Register!$A$5:$A$1000,0)),"Not in register"))</f>
        <v/>
      </c>
      <c r="H1393" s="19"/>
      <c r="I1393" s="19"/>
      <c r="J1393" s="6"/>
      <c r="K1393" s="19"/>
      <c r="L1393" s="19"/>
      <c r="M1393" s="19"/>
      <c r="N1393" s="19"/>
      <c r="O1393" s="19"/>
      <c r="P1393" s="19"/>
      <c r="Q1393" s="22" t="str">
        <f aca="false">IF($C1393="","",IF($P1393&lt;&gt;"",$P1393,IF(AND(ISNUMBER($K1393),ISNUMBER($M1393),ISNUMBER($N1393)),IF($O1393="Lower is worse",IF($K1393&lt;=$N1393,"Danger",IF($K1393&lt;=$M1393,"Alert","OK")),IF($K1393&gt;=$N1393,"Danger",IF($K1393&gt;=$M1393,"Alert","OK"))),"Not set")))</f>
        <v/>
      </c>
      <c r="R1393" s="22" t="str">
        <f aca="false">IF(OR($Q1393="",$Q1393="Not set"),"",MATCH($Q1393,Lists!$F$2:$F$4,0)-1)</f>
        <v/>
      </c>
      <c r="S1393" s="6"/>
      <c r="T1393" s="6"/>
      <c r="U1393" s="22" t="str">
        <f aca="false">IF(OR($Q1393="",$Q1393="OK",$Q1393="Not set",NOT(ISNUMBER($G1393))),"",ROUND($G1393*IF($Q1393="Danger",Lists!$M$15,Lists!$M$16),0))</f>
        <v/>
      </c>
      <c r="V1393" s="22" t="str">
        <f aca="false">IF($U1393="","",IF(OR($Q1393="Danger",$U1393&gt;=Lists!$M$10),"P1",IF($U1393&gt;=Lists!$M$11,"P2","P3")))</f>
        <v/>
      </c>
      <c r="W1393" s="24" t="str">
        <f aca="false">IF(OR($V1393="",$B1393=""),"",$B1393+INDEX(Lists!$N$10:$N$12,MATCH($V1393,Lists!$L$10:$L$12,0)))</f>
        <v/>
      </c>
      <c r="X1393" s="19"/>
      <c r="Y1393" s="19"/>
      <c r="Z1393" s="19"/>
      <c r="AA1393" s="21"/>
      <c r="AB1393" s="19"/>
      <c r="AC1393" s="22" t="str">
        <f aca="true">IF(OR($U1393="",$B1393=""),"",IF($AA1393&lt;&gt;"",$AA1393-$B1393,TODAY()-$B1393))</f>
        <v/>
      </c>
      <c r="AD1393" s="22" t="str">
        <f aca="true">IF($W1393="","",IF($Y1393="Closed",IF($AA1393="","Closed",IF($AA1393&lt;=$W1393,"Closed on time","Closed late")),IF(TODAY()&gt;$W1393,"Overdue","Within time")))</f>
        <v/>
      </c>
      <c r="AE1393" s="6"/>
      <c r="AF1393" s="19"/>
      <c r="AG1393" s="19"/>
      <c r="AH1393" s="19"/>
      <c r="AI1393" s="19"/>
      <c r="AJ1393" s="19"/>
    </row>
    <row r="1394" customFormat="false" ht="15" hidden="false" customHeight="false" outlineLevel="0" collapsed="false">
      <c r="A1394" s="22" t="str">
        <f aca="false">IF($C1394="","","R"&amp;TEXT(ROW()-4,"00000"))</f>
        <v/>
      </c>
      <c r="B1394" s="21"/>
      <c r="C1394" s="19"/>
      <c r="D1394" s="22" t="str">
        <f aca="false">IF($C1394="","",IFERROR(INDEX(Asset_Register!$C$5:$C$1000,MATCH($C1394,Asset_Register!$A$5:$A$1000,0)),"Not in register"))</f>
        <v/>
      </c>
      <c r="E1394" s="22" t="str">
        <f aca="false">IF($C1394="","",IFERROR(INDEX(Asset_Register!$D$5:$D$1000,MATCH($C1394,Asset_Register!$A$5:$A$1000,0)),"Not in register"))</f>
        <v/>
      </c>
      <c r="F1394" s="22" t="str">
        <f aca="false">IF($C1394="","",IFERROR(INDEX(Asset_Register!$R$5:$R$1000,MATCH($C1394,Asset_Register!$A$5:$A$1000,0)),"Not in register"))</f>
        <v/>
      </c>
      <c r="G1394" s="22" t="str">
        <f aca="false">IF($C1394="","",IFERROR(INDEX(Asset_Register!$Q$5:$Q$1000,MATCH($C1394,Asset_Register!$A$5:$A$1000,0)),"Not in register"))</f>
        <v/>
      </c>
      <c r="H1394" s="19"/>
      <c r="I1394" s="19"/>
      <c r="J1394" s="6"/>
      <c r="K1394" s="19"/>
      <c r="L1394" s="19"/>
      <c r="M1394" s="19"/>
      <c r="N1394" s="19"/>
      <c r="O1394" s="19"/>
      <c r="P1394" s="19"/>
      <c r="Q1394" s="22" t="str">
        <f aca="false">IF($C1394="","",IF($P1394&lt;&gt;"",$P1394,IF(AND(ISNUMBER($K1394),ISNUMBER($M1394),ISNUMBER($N1394)),IF($O1394="Lower is worse",IF($K1394&lt;=$N1394,"Danger",IF($K1394&lt;=$M1394,"Alert","OK")),IF($K1394&gt;=$N1394,"Danger",IF($K1394&gt;=$M1394,"Alert","OK"))),"Not set")))</f>
        <v/>
      </c>
      <c r="R1394" s="22" t="str">
        <f aca="false">IF(OR($Q1394="",$Q1394="Not set"),"",MATCH($Q1394,Lists!$F$2:$F$4,0)-1)</f>
        <v/>
      </c>
      <c r="S1394" s="6"/>
      <c r="T1394" s="6"/>
      <c r="U1394" s="22" t="str">
        <f aca="false">IF(OR($Q1394="",$Q1394="OK",$Q1394="Not set",NOT(ISNUMBER($G1394))),"",ROUND($G1394*IF($Q1394="Danger",Lists!$M$15,Lists!$M$16),0))</f>
        <v/>
      </c>
      <c r="V1394" s="22" t="str">
        <f aca="false">IF($U1394="","",IF(OR($Q1394="Danger",$U1394&gt;=Lists!$M$10),"P1",IF($U1394&gt;=Lists!$M$11,"P2","P3")))</f>
        <v/>
      </c>
      <c r="W1394" s="24" t="str">
        <f aca="false">IF(OR($V1394="",$B1394=""),"",$B1394+INDEX(Lists!$N$10:$N$12,MATCH($V1394,Lists!$L$10:$L$12,0)))</f>
        <v/>
      </c>
      <c r="X1394" s="19"/>
      <c r="Y1394" s="19"/>
      <c r="Z1394" s="19"/>
      <c r="AA1394" s="21"/>
      <c r="AB1394" s="19"/>
      <c r="AC1394" s="22" t="str">
        <f aca="true">IF(OR($U1394="",$B1394=""),"",IF($AA1394&lt;&gt;"",$AA1394-$B1394,TODAY()-$B1394))</f>
        <v/>
      </c>
      <c r="AD1394" s="22" t="str">
        <f aca="true">IF($W1394="","",IF($Y1394="Closed",IF($AA1394="","Closed",IF($AA1394&lt;=$W1394,"Closed on time","Closed late")),IF(TODAY()&gt;$W1394,"Overdue","Within time")))</f>
        <v/>
      </c>
      <c r="AE1394" s="6"/>
      <c r="AF1394" s="19"/>
      <c r="AG1394" s="19"/>
      <c r="AH1394" s="19"/>
      <c r="AI1394" s="19"/>
      <c r="AJ1394" s="19"/>
    </row>
    <row r="1395" customFormat="false" ht="15" hidden="false" customHeight="false" outlineLevel="0" collapsed="false">
      <c r="A1395" s="22" t="str">
        <f aca="false">IF($C1395="","","R"&amp;TEXT(ROW()-4,"00000"))</f>
        <v/>
      </c>
      <c r="B1395" s="21"/>
      <c r="C1395" s="19"/>
      <c r="D1395" s="22" t="str">
        <f aca="false">IF($C1395="","",IFERROR(INDEX(Asset_Register!$C$5:$C$1000,MATCH($C1395,Asset_Register!$A$5:$A$1000,0)),"Not in register"))</f>
        <v/>
      </c>
      <c r="E1395" s="22" t="str">
        <f aca="false">IF($C1395="","",IFERROR(INDEX(Asset_Register!$D$5:$D$1000,MATCH($C1395,Asset_Register!$A$5:$A$1000,0)),"Not in register"))</f>
        <v/>
      </c>
      <c r="F1395" s="22" t="str">
        <f aca="false">IF($C1395="","",IFERROR(INDEX(Asset_Register!$R$5:$R$1000,MATCH($C1395,Asset_Register!$A$5:$A$1000,0)),"Not in register"))</f>
        <v/>
      </c>
      <c r="G1395" s="22" t="str">
        <f aca="false">IF($C1395="","",IFERROR(INDEX(Asset_Register!$Q$5:$Q$1000,MATCH($C1395,Asset_Register!$A$5:$A$1000,0)),"Not in register"))</f>
        <v/>
      </c>
      <c r="H1395" s="19"/>
      <c r="I1395" s="19"/>
      <c r="J1395" s="6"/>
      <c r="K1395" s="19"/>
      <c r="L1395" s="19"/>
      <c r="M1395" s="19"/>
      <c r="N1395" s="19"/>
      <c r="O1395" s="19"/>
      <c r="P1395" s="19"/>
      <c r="Q1395" s="22" t="str">
        <f aca="false">IF($C1395="","",IF($P1395&lt;&gt;"",$P1395,IF(AND(ISNUMBER($K1395),ISNUMBER($M1395),ISNUMBER($N1395)),IF($O1395="Lower is worse",IF($K1395&lt;=$N1395,"Danger",IF($K1395&lt;=$M1395,"Alert","OK")),IF($K1395&gt;=$N1395,"Danger",IF($K1395&gt;=$M1395,"Alert","OK"))),"Not set")))</f>
        <v/>
      </c>
      <c r="R1395" s="22" t="str">
        <f aca="false">IF(OR($Q1395="",$Q1395="Not set"),"",MATCH($Q1395,Lists!$F$2:$F$4,0)-1)</f>
        <v/>
      </c>
      <c r="S1395" s="6"/>
      <c r="T1395" s="6"/>
      <c r="U1395" s="22" t="str">
        <f aca="false">IF(OR($Q1395="",$Q1395="OK",$Q1395="Not set",NOT(ISNUMBER($G1395))),"",ROUND($G1395*IF($Q1395="Danger",Lists!$M$15,Lists!$M$16),0))</f>
        <v/>
      </c>
      <c r="V1395" s="22" t="str">
        <f aca="false">IF($U1395="","",IF(OR($Q1395="Danger",$U1395&gt;=Lists!$M$10),"P1",IF($U1395&gt;=Lists!$M$11,"P2","P3")))</f>
        <v/>
      </c>
      <c r="W1395" s="24" t="str">
        <f aca="false">IF(OR($V1395="",$B1395=""),"",$B1395+INDEX(Lists!$N$10:$N$12,MATCH($V1395,Lists!$L$10:$L$12,0)))</f>
        <v/>
      </c>
      <c r="X1395" s="19"/>
      <c r="Y1395" s="19"/>
      <c r="Z1395" s="19"/>
      <c r="AA1395" s="21"/>
      <c r="AB1395" s="19"/>
      <c r="AC1395" s="22" t="str">
        <f aca="true">IF(OR($U1395="",$B1395=""),"",IF($AA1395&lt;&gt;"",$AA1395-$B1395,TODAY()-$B1395))</f>
        <v/>
      </c>
      <c r="AD1395" s="22" t="str">
        <f aca="true">IF($W1395="","",IF($Y1395="Closed",IF($AA1395="","Closed",IF($AA1395&lt;=$W1395,"Closed on time","Closed late")),IF(TODAY()&gt;$W1395,"Overdue","Within time")))</f>
        <v/>
      </c>
      <c r="AE1395" s="6"/>
      <c r="AF1395" s="19"/>
      <c r="AG1395" s="19"/>
      <c r="AH1395" s="19"/>
      <c r="AI1395" s="19"/>
      <c r="AJ1395" s="19"/>
    </row>
    <row r="1396" customFormat="false" ht="15" hidden="false" customHeight="false" outlineLevel="0" collapsed="false">
      <c r="A1396" s="22" t="str">
        <f aca="false">IF($C1396="","","R"&amp;TEXT(ROW()-4,"00000"))</f>
        <v/>
      </c>
      <c r="B1396" s="21"/>
      <c r="C1396" s="19"/>
      <c r="D1396" s="22" t="str">
        <f aca="false">IF($C1396="","",IFERROR(INDEX(Asset_Register!$C$5:$C$1000,MATCH($C1396,Asset_Register!$A$5:$A$1000,0)),"Not in register"))</f>
        <v/>
      </c>
      <c r="E1396" s="22" t="str">
        <f aca="false">IF($C1396="","",IFERROR(INDEX(Asset_Register!$D$5:$D$1000,MATCH($C1396,Asset_Register!$A$5:$A$1000,0)),"Not in register"))</f>
        <v/>
      </c>
      <c r="F1396" s="22" t="str">
        <f aca="false">IF($C1396="","",IFERROR(INDEX(Asset_Register!$R$5:$R$1000,MATCH($C1396,Asset_Register!$A$5:$A$1000,0)),"Not in register"))</f>
        <v/>
      </c>
      <c r="G1396" s="22" t="str">
        <f aca="false">IF($C1396="","",IFERROR(INDEX(Asset_Register!$Q$5:$Q$1000,MATCH($C1396,Asset_Register!$A$5:$A$1000,0)),"Not in register"))</f>
        <v/>
      </c>
      <c r="H1396" s="19"/>
      <c r="I1396" s="19"/>
      <c r="J1396" s="6"/>
      <c r="K1396" s="19"/>
      <c r="L1396" s="19"/>
      <c r="M1396" s="19"/>
      <c r="N1396" s="19"/>
      <c r="O1396" s="19"/>
      <c r="P1396" s="19"/>
      <c r="Q1396" s="22" t="str">
        <f aca="false">IF($C1396="","",IF($P1396&lt;&gt;"",$P1396,IF(AND(ISNUMBER($K1396),ISNUMBER($M1396),ISNUMBER($N1396)),IF($O1396="Lower is worse",IF($K1396&lt;=$N1396,"Danger",IF($K1396&lt;=$M1396,"Alert","OK")),IF($K1396&gt;=$N1396,"Danger",IF($K1396&gt;=$M1396,"Alert","OK"))),"Not set")))</f>
        <v/>
      </c>
      <c r="R1396" s="22" t="str">
        <f aca="false">IF(OR($Q1396="",$Q1396="Not set"),"",MATCH($Q1396,Lists!$F$2:$F$4,0)-1)</f>
        <v/>
      </c>
      <c r="S1396" s="6"/>
      <c r="T1396" s="6"/>
      <c r="U1396" s="22" t="str">
        <f aca="false">IF(OR($Q1396="",$Q1396="OK",$Q1396="Not set",NOT(ISNUMBER($G1396))),"",ROUND($G1396*IF($Q1396="Danger",Lists!$M$15,Lists!$M$16),0))</f>
        <v/>
      </c>
      <c r="V1396" s="22" t="str">
        <f aca="false">IF($U1396="","",IF(OR($Q1396="Danger",$U1396&gt;=Lists!$M$10),"P1",IF($U1396&gt;=Lists!$M$11,"P2","P3")))</f>
        <v/>
      </c>
      <c r="W1396" s="24" t="str">
        <f aca="false">IF(OR($V1396="",$B1396=""),"",$B1396+INDEX(Lists!$N$10:$N$12,MATCH($V1396,Lists!$L$10:$L$12,0)))</f>
        <v/>
      </c>
      <c r="X1396" s="19"/>
      <c r="Y1396" s="19"/>
      <c r="Z1396" s="19"/>
      <c r="AA1396" s="21"/>
      <c r="AB1396" s="19"/>
      <c r="AC1396" s="22" t="str">
        <f aca="true">IF(OR($U1396="",$B1396=""),"",IF($AA1396&lt;&gt;"",$AA1396-$B1396,TODAY()-$B1396))</f>
        <v/>
      </c>
      <c r="AD1396" s="22" t="str">
        <f aca="true">IF($W1396="","",IF($Y1396="Closed",IF($AA1396="","Closed",IF($AA1396&lt;=$W1396,"Closed on time","Closed late")),IF(TODAY()&gt;$W1396,"Overdue","Within time")))</f>
        <v/>
      </c>
      <c r="AE1396" s="6"/>
      <c r="AF1396" s="19"/>
      <c r="AG1396" s="19"/>
      <c r="AH1396" s="19"/>
      <c r="AI1396" s="19"/>
      <c r="AJ1396" s="19"/>
    </row>
    <row r="1397" customFormat="false" ht="15" hidden="false" customHeight="false" outlineLevel="0" collapsed="false">
      <c r="A1397" s="22" t="str">
        <f aca="false">IF($C1397="","","R"&amp;TEXT(ROW()-4,"00000"))</f>
        <v/>
      </c>
      <c r="B1397" s="21"/>
      <c r="C1397" s="19"/>
      <c r="D1397" s="22" t="str">
        <f aca="false">IF($C1397="","",IFERROR(INDEX(Asset_Register!$C$5:$C$1000,MATCH($C1397,Asset_Register!$A$5:$A$1000,0)),"Not in register"))</f>
        <v/>
      </c>
      <c r="E1397" s="22" t="str">
        <f aca="false">IF($C1397="","",IFERROR(INDEX(Asset_Register!$D$5:$D$1000,MATCH($C1397,Asset_Register!$A$5:$A$1000,0)),"Not in register"))</f>
        <v/>
      </c>
      <c r="F1397" s="22" t="str">
        <f aca="false">IF($C1397="","",IFERROR(INDEX(Asset_Register!$R$5:$R$1000,MATCH($C1397,Asset_Register!$A$5:$A$1000,0)),"Not in register"))</f>
        <v/>
      </c>
      <c r="G1397" s="22" t="str">
        <f aca="false">IF($C1397="","",IFERROR(INDEX(Asset_Register!$Q$5:$Q$1000,MATCH($C1397,Asset_Register!$A$5:$A$1000,0)),"Not in register"))</f>
        <v/>
      </c>
      <c r="H1397" s="19"/>
      <c r="I1397" s="19"/>
      <c r="J1397" s="6"/>
      <c r="K1397" s="19"/>
      <c r="L1397" s="19"/>
      <c r="M1397" s="19"/>
      <c r="N1397" s="19"/>
      <c r="O1397" s="19"/>
      <c r="P1397" s="19"/>
      <c r="Q1397" s="22" t="str">
        <f aca="false">IF($C1397="","",IF($P1397&lt;&gt;"",$P1397,IF(AND(ISNUMBER($K1397),ISNUMBER($M1397),ISNUMBER($N1397)),IF($O1397="Lower is worse",IF($K1397&lt;=$N1397,"Danger",IF($K1397&lt;=$M1397,"Alert","OK")),IF($K1397&gt;=$N1397,"Danger",IF($K1397&gt;=$M1397,"Alert","OK"))),"Not set")))</f>
        <v/>
      </c>
      <c r="R1397" s="22" t="str">
        <f aca="false">IF(OR($Q1397="",$Q1397="Not set"),"",MATCH($Q1397,Lists!$F$2:$F$4,0)-1)</f>
        <v/>
      </c>
      <c r="S1397" s="6"/>
      <c r="T1397" s="6"/>
      <c r="U1397" s="22" t="str">
        <f aca="false">IF(OR($Q1397="",$Q1397="OK",$Q1397="Not set",NOT(ISNUMBER($G1397))),"",ROUND($G1397*IF($Q1397="Danger",Lists!$M$15,Lists!$M$16),0))</f>
        <v/>
      </c>
      <c r="V1397" s="22" t="str">
        <f aca="false">IF($U1397="","",IF(OR($Q1397="Danger",$U1397&gt;=Lists!$M$10),"P1",IF($U1397&gt;=Lists!$M$11,"P2","P3")))</f>
        <v/>
      </c>
      <c r="W1397" s="24" t="str">
        <f aca="false">IF(OR($V1397="",$B1397=""),"",$B1397+INDEX(Lists!$N$10:$N$12,MATCH($V1397,Lists!$L$10:$L$12,0)))</f>
        <v/>
      </c>
      <c r="X1397" s="19"/>
      <c r="Y1397" s="19"/>
      <c r="Z1397" s="19"/>
      <c r="AA1397" s="21"/>
      <c r="AB1397" s="19"/>
      <c r="AC1397" s="22" t="str">
        <f aca="true">IF(OR($U1397="",$B1397=""),"",IF($AA1397&lt;&gt;"",$AA1397-$B1397,TODAY()-$B1397))</f>
        <v/>
      </c>
      <c r="AD1397" s="22" t="str">
        <f aca="true">IF($W1397="","",IF($Y1397="Closed",IF($AA1397="","Closed",IF($AA1397&lt;=$W1397,"Closed on time","Closed late")),IF(TODAY()&gt;$W1397,"Overdue","Within time")))</f>
        <v/>
      </c>
      <c r="AE1397" s="6"/>
      <c r="AF1397" s="19"/>
      <c r="AG1397" s="19"/>
      <c r="AH1397" s="19"/>
      <c r="AI1397" s="19"/>
      <c r="AJ1397" s="19"/>
    </row>
    <row r="1398" customFormat="false" ht="15" hidden="false" customHeight="false" outlineLevel="0" collapsed="false">
      <c r="A1398" s="22" t="str">
        <f aca="false">IF($C1398="","","R"&amp;TEXT(ROW()-4,"00000"))</f>
        <v/>
      </c>
      <c r="B1398" s="21"/>
      <c r="C1398" s="19"/>
      <c r="D1398" s="22" t="str">
        <f aca="false">IF($C1398="","",IFERROR(INDEX(Asset_Register!$C$5:$C$1000,MATCH($C1398,Asset_Register!$A$5:$A$1000,0)),"Not in register"))</f>
        <v/>
      </c>
      <c r="E1398" s="22" t="str">
        <f aca="false">IF($C1398="","",IFERROR(INDEX(Asset_Register!$D$5:$D$1000,MATCH($C1398,Asset_Register!$A$5:$A$1000,0)),"Not in register"))</f>
        <v/>
      </c>
      <c r="F1398" s="22" t="str">
        <f aca="false">IF($C1398="","",IFERROR(INDEX(Asset_Register!$R$5:$R$1000,MATCH($C1398,Asset_Register!$A$5:$A$1000,0)),"Not in register"))</f>
        <v/>
      </c>
      <c r="G1398" s="22" t="str">
        <f aca="false">IF($C1398="","",IFERROR(INDEX(Asset_Register!$Q$5:$Q$1000,MATCH($C1398,Asset_Register!$A$5:$A$1000,0)),"Not in register"))</f>
        <v/>
      </c>
      <c r="H1398" s="19"/>
      <c r="I1398" s="19"/>
      <c r="J1398" s="6"/>
      <c r="K1398" s="19"/>
      <c r="L1398" s="19"/>
      <c r="M1398" s="19"/>
      <c r="N1398" s="19"/>
      <c r="O1398" s="19"/>
      <c r="P1398" s="19"/>
      <c r="Q1398" s="22" t="str">
        <f aca="false">IF($C1398="","",IF($P1398&lt;&gt;"",$P1398,IF(AND(ISNUMBER($K1398),ISNUMBER($M1398),ISNUMBER($N1398)),IF($O1398="Lower is worse",IF($K1398&lt;=$N1398,"Danger",IF($K1398&lt;=$M1398,"Alert","OK")),IF($K1398&gt;=$N1398,"Danger",IF($K1398&gt;=$M1398,"Alert","OK"))),"Not set")))</f>
        <v/>
      </c>
      <c r="R1398" s="22" t="str">
        <f aca="false">IF(OR($Q1398="",$Q1398="Not set"),"",MATCH($Q1398,Lists!$F$2:$F$4,0)-1)</f>
        <v/>
      </c>
      <c r="S1398" s="6"/>
      <c r="T1398" s="6"/>
      <c r="U1398" s="22" t="str">
        <f aca="false">IF(OR($Q1398="",$Q1398="OK",$Q1398="Not set",NOT(ISNUMBER($G1398))),"",ROUND($G1398*IF($Q1398="Danger",Lists!$M$15,Lists!$M$16),0))</f>
        <v/>
      </c>
      <c r="V1398" s="22" t="str">
        <f aca="false">IF($U1398="","",IF(OR($Q1398="Danger",$U1398&gt;=Lists!$M$10),"P1",IF($U1398&gt;=Lists!$M$11,"P2","P3")))</f>
        <v/>
      </c>
      <c r="W1398" s="24" t="str">
        <f aca="false">IF(OR($V1398="",$B1398=""),"",$B1398+INDEX(Lists!$N$10:$N$12,MATCH($V1398,Lists!$L$10:$L$12,0)))</f>
        <v/>
      </c>
      <c r="X1398" s="19"/>
      <c r="Y1398" s="19"/>
      <c r="Z1398" s="19"/>
      <c r="AA1398" s="21"/>
      <c r="AB1398" s="19"/>
      <c r="AC1398" s="22" t="str">
        <f aca="true">IF(OR($U1398="",$B1398=""),"",IF($AA1398&lt;&gt;"",$AA1398-$B1398,TODAY()-$B1398))</f>
        <v/>
      </c>
      <c r="AD1398" s="22" t="str">
        <f aca="true">IF($W1398="","",IF($Y1398="Closed",IF($AA1398="","Closed",IF($AA1398&lt;=$W1398,"Closed on time","Closed late")),IF(TODAY()&gt;$W1398,"Overdue","Within time")))</f>
        <v/>
      </c>
      <c r="AE1398" s="6"/>
      <c r="AF1398" s="19"/>
      <c r="AG1398" s="19"/>
      <c r="AH1398" s="19"/>
      <c r="AI1398" s="19"/>
      <c r="AJ1398" s="19"/>
    </row>
    <row r="1399" customFormat="false" ht="15" hidden="false" customHeight="false" outlineLevel="0" collapsed="false">
      <c r="A1399" s="22" t="str">
        <f aca="false">IF($C1399="","","R"&amp;TEXT(ROW()-4,"00000"))</f>
        <v/>
      </c>
      <c r="B1399" s="21"/>
      <c r="C1399" s="19"/>
      <c r="D1399" s="22" t="str">
        <f aca="false">IF($C1399="","",IFERROR(INDEX(Asset_Register!$C$5:$C$1000,MATCH($C1399,Asset_Register!$A$5:$A$1000,0)),"Not in register"))</f>
        <v/>
      </c>
      <c r="E1399" s="22" t="str">
        <f aca="false">IF($C1399="","",IFERROR(INDEX(Asset_Register!$D$5:$D$1000,MATCH($C1399,Asset_Register!$A$5:$A$1000,0)),"Not in register"))</f>
        <v/>
      </c>
      <c r="F1399" s="22" t="str">
        <f aca="false">IF($C1399="","",IFERROR(INDEX(Asset_Register!$R$5:$R$1000,MATCH($C1399,Asset_Register!$A$5:$A$1000,0)),"Not in register"))</f>
        <v/>
      </c>
      <c r="G1399" s="22" t="str">
        <f aca="false">IF($C1399="","",IFERROR(INDEX(Asset_Register!$Q$5:$Q$1000,MATCH($C1399,Asset_Register!$A$5:$A$1000,0)),"Not in register"))</f>
        <v/>
      </c>
      <c r="H1399" s="19"/>
      <c r="I1399" s="19"/>
      <c r="J1399" s="6"/>
      <c r="K1399" s="19"/>
      <c r="L1399" s="19"/>
      <c r="M1399" s="19"/>
      <c r="N1399" s="19"/>
      <c r="O1399" s="19"/>
      <c r="P1399" s="19"/>
      <c r="Q1399" s="22" t="str">
        <f aca="false">IF($C1399="","",IF($P1399&lt;&gt;"",$P1399,IF(AND(ISNUMBER($K1399),ISNUMBER($M1399),ISNUMBER($N1399)),IF($O1399="Lower is worse",IF($K1399&lt;=$N1399,"Danger",IF($K1399&lt;=$M1399,"Alert","OK")),IF($K1399&gt;=$N1399,"Danger",IF($K1399&gt;=$M1399,"Alert","OK"))),"Not set")))</f>
        <v/>
      </c>
      <c r="R1399" s="22" t="str">
        <f aca="false">IF(OR($Q1399="",$Q1399="Not set"),"",MATCH($Q1399,Lists!$F$2:$F$4,0)-1)</f>
        <v/>
      </c>
      <c r="S1399" s="6"/>
      <c r="T1399" s="6"/>
      <c r="U1399" s="22" t="str">
        <f aca="false">IF(OR($Q1399="",$Q1399="OK",$Q1399="Not set",NOT(ISNUMBER($G1399))),"",ROUND($G1399*IF($Q1399="Danger",Lists!$M$15,Lists!$M$16),0))</f>
        <v/>
      </c>
      <c r="V1399" s="22" t="str">
        <f aca="false">IF($U1399="","",IF(OR($Q1399="Danger",$U1399&gt;=Lists!$M$10),"P1",IF($U1399&gt;=Lists!$M$11,"P2","P3")))</f>
        <v/>
      </c>
      <c r="W1399" s="24" t="str">
        <f aca="false">IF(OR($V1399="",$B1399=""),"",$B1399+INDEX(Lists!$N$10:$N$12,MATCH($V1399,Lists!$L$10:$L$12,0)))</f>
        <v/>
      </c>
      <c r="X1399" s="19"/>
      <c r="Y1399" s="19"/>
      <c r="Z1399" s="19"/>
      <c r="AA1399" s="21"/>
      <c r="AB1399" s="19"/>
      <c r="AC1399" s="22" t="str">
        <f aca="true">IF(OR($U1399="",$B1399=""),"",IF($AA1399&lt;&gt;"",$AA1399-$B1399,TODAY()-$B1399))</f>
        <v/>
      </c>
      <c r="AD1399" s="22" t="str">
        <f aca="true">IF($W1399="","",IF($Y1399="Closed",IF($AA1399="","Closed",IF($AA1399&lt;=$W1399,"Closed on time","Closed late")),IF(TODAY()&gt;$W1399,"Overdue","Within time")))</f>
        <v/>
      </c>
      <c r="AE1399" s="6"/>
      <c r="AF1399" s="19"/>
      <c r="AG1399" s="19"/>
      <c r="AH1399" s="19"/>
      <c r="AI1399" s="19"/>
      <c r="AJ1399" s="19"/>
    </row>
    <row r="1400" customFormat="false" ht="15" hidden="false" customHeight="false" outlineLevel="0" collapsed="false">
      <c r="A1400" s="22" t="str">
        <f aca="false">IF($C1400="","","R"&amp;TEXT(ROW()-4,"00000"))</f>
        <v/>
      </c>
      <c r="B1400" s="21"/>
      <c r="C1400" s="19"/>
      <c r="D1400" s="22" t="str">
        <f aca="false">IF($C1400="","",IFERROR(INDEX(Asset_Register!$C$5:$C$1000,MATCH($C1400,Asset_Register!$A$5:$A$1000,0)),"Not in register"))</f>
        <v/>
      </c>
      <c r="E1400" s="22" t="str">
        <f aca="false">IF($C1400="","",IFERROR(INDEX(Asset_Register!$D$5:$D$1000,MATCH($C1400,Asset_Register!$A$5:$A$1000,0)),"Not in register"))</f>
        <v/>
      </c>
      <c r="F1400" s="22" t="str">
        <f aca="false">IF($C1400="","",IFERROR(INDEX(Asset_Register!$R$5:$R$1000,MATCH($C1400,Asset_Register!$A$5:$A$1000,0)),"Not in register"))</f>
        <v/>
      </c>
      <c r="G1400" s="22" t="str">
        <f aca="false">IF($C1400="","",IFERROR(INDEX(Asset_Register!$Q$5:$Q$1000,MATCH($C1400,Asset_Register!$A$5:$A$1000,0)),"Not in register"))</f>
        <v/>
      </c>
      <c r="H1400" s="19"/>
      <c r="I1400" s="19"/>
      <c r="J1400" s="6"/>
      <c r="K1400" s="19"/>
      <c r="L1400" s="19"/>
      <c r="M1400" s="19"/>
      <c r="N1400" s="19"/>
      <c r="O1400" s="19"/>
      <c r="P1400" s="19"/>
      <c r="Q1400" s="22" t="str">
        <f aca="false">IF($C1400="","",IF($P1400&lt;&gt;"",$P1400,IF(AND(ISNUMBER($K1400),ISNUMBER($M1400),ISNUMBER($N1400)),IF($O1400="Lower is worse",IF($K1400&lt;=$N1400,"Danger",IF($K1400&lt;=$M1400,"Alert","OK")),IF($K1400&gt;=$N1400,"Danger",IF($K1400&gt;=$M1400,"Alert","OK"))),"Not set")))</f>
        <v/>
      </c>
      <c r="R1400" s="22" t="str">
        <f aca="false">IF(OR($Q1400="",$Q1400="Not set"),"",MATCH($Q1400,Lists!$F$2:$F$4,0)-1)</f>
        <v/>
      </c>
      <c r="S1400" s="6"/>
      <c r="T1400" s="6"/>
      <c r="U1400" s="22" t="str">
        <f aca="false">IF(OR($Q1400="",$Q1400="OK",$Q1400="Not set",NOT(ISNUMBER($G1400))),"",ROUND($G1400*IF($Q1400="Danger",Lists!$M$15,Lists!$M$16),0))</f>
        <v/>
      </c>
      <c r="V1400" s="22" t="str">
        <f aca="false">IF($U1400="","",IF(OR($Q1400="Danger",$U1400&gt;=Lists!$M$10),"P1",IF($U1400&gt;=Lists!$M$11,"P2","P3")))</f>
        <v/>
      </c>
      <c r="W1400" s="24" t="str">
        <f aca="false">IF(OR($V1400="",$B1400=""),"",$B1400+INDEX(Lists!$N$10:$N$12,MATCH($V1400,Lists!$L$10:$L$12,0)))</f>
        <v/>
      </c>
      <c r="X1400" s="19"/>
      <c r="Y1400" s="19"/>
      <c r="Z1400" s="19"/>
      <c r="AA1400" s="21"/>
      <c r="AB1400" s="19"/>
      <c r="AC1400" s="22" t="str">
        <f aca="true">IF(OR($U1400="",$B1400=""),"",IF($AA1400&lt;&gt;"",$AA1400-$B1400,TODAY()-$B1400))</f>
        <v/>
      </c>
      <c r="AD1400" s="22" t="str">
        <f aca="true">IF($W1400="","",IF($Y1400="Closed",IF($AA1400="","Closed",IF($AA1400&lt;=$W1400,"Closed on time","Closed late")),IF(TODAY()&gt;$W1400,"Overdue","Within time")))</f>
        <v/>
      </c>
      <c r="AE1400" s="6"/>
      <c r="AF1400" s="19"/>
      <c r="AG1400" s="19"/>
      <c r="AH1400" s="19"/>
      <c r="AI1400" s="19"/>
      <c r="AJ1400" s="19"/>
    </row>
    <row r="1401" customFormat="false" ht="15" hidden="false" customHeight="false" outlineLevel="0" collapsed="false">
      <c r="A1401" s="22" t="str">
        <f aca="false">IF($C1401="","","R"&amp;TEXT(ROW()-4,"00000"))</f>
        <v/>
      </c>
      <c r="B1401" s="21"/>
      <c r="C1401" s="19"/>
      <c r="D1401" s="22" t="str">
        <f aca="false">IF($C1401="","",IFERROR(INDEX(Asset_Register!$C$5:$C$1000,MATCH($C1401,Asset_Register!$A$5:$A$1000,0)),"Not in register"))</f>
        <v/>
      </c>
      <c r="E1401" s="22" t="str">
        <f aca="false">IF($C1401="","",IFERROR(INDEX(Asset_Register!$D$5:$D$1000,MATCH($C1401,Asset_Register!$A$5:$A$1000,0)),"Not in register"))</f>
        <v/>
      </c>
      <c r="F1401" s="22" t="str">
        <f aca="false">IF($C1401="","",IFERROR(INDEX(Asset_Register!$R$5:$R$1000,MATCH($C1401,Asset_Register!$A$5:$A$1000,0)),"Not in register"))</f>
        <v/>
      </c>
      <c r="G1401" s="22" t="str">
        <f aca="false">IF($C1401="","",IFERROR(INDEX(Asset_Register!$Q$5:$Q$1000,MATCH($C1401,Asset_Register!$A$5:$A$1000,0)),"Not in register"))</f>
        <v/>
      </c>
      <c r="H1401" s="19"/>
      <c r="I1401" s="19"/>
      <c r="J1401" s="6"/>
      <c r="K1401" s="19"/>
      <c r="L1401" s="19"/>
      <c r="M1401" s="19"/>
      <c r="N1401" s="19"/>
      <c r="O1401" s="19"/>
      <c r="P1401" s="19"/>
      <c r="Q1401" s="22" t="str">
        <f aca="false">IF($C1401="","",IF($P1401&lt;&gt;"",$P1401,IF(AND(ISNUMBER($K1401),ISNUMBER($M1401),ISNUMBER($N1401)),IF($O1401="Lower is worse",IF($K1401&lt;=$N1401,"Danger",IF($K1401&lt;=$M1401,"Alert","OK")),IF($K1401&gt;=$N1401,"Danger",IF($K1401&gt;=$M1401,"Alert","OK"))),"Not set")))</f>
        <v/>
      </c>
      <c r="R1401" s="22" t="str">
        <f aca="false">IF(OR($Q1401="",$Q1401="Not set"),"",MATCH($Q1401,Lists!$F$2:$F$4,0)-1)</f>
        <v/>
      </c>
      <c r="S1401" s="6"/>
      <c r="T1401" s="6"/>
      <c r="U1401" s="22" t="str">
        <f aca="false">IF(OR($Q1401="",$Q1401="OK",$Q1401="Not set",NOT(ISNUMBER($G1401))),"",ROUND($G1401*IF($Q1401="Danger",Lists!$M$15,Lists!$M$16),0))</f>
        <v/>
      </c>
      <c r="V1401" s="22" t="str">
        <f aca="false">IF($U1401="","",IF(OR($Q1401="Danger",$U1401&gt;=Lists!$M$10),"P1",IF($U1401&gt;=Lists!$M$11,"P2","P3")))</f>
        <v/>
      </c>
      <c r="W1401" s="24" t="str">
        <f aca="false">IF(OR($V1401="",$B1401=""),"",$B1401+INDEX(Lists!$N$10:$N$12,MATCH($V1401,Lists!$L$10:$L$12,0)))</f>
        <v/>
      </c>
      <c r="X1401" s="19"/>
      <c r="Y1401" s="19"/>
      <c r="Z1401" s="19"/>
      <c r="AA1401" s="21"/>
      <c r="AB1401" s="19"/>
      <c r="AC1401" s="22" t="str">
        <f aca="true">IF(OR($U1401="",$B1401=""),"",IF($AA1401&lt;&gt;"",$AA1401-$B1401,TODAY()-$B1401))</f>
        <v/>
      </c>
      <c r="AD1401" s="22" t="str">
        <f aca="true">IF($W1401="","",IF($Y1401="Closed",IF($AA1401="","Closed",IF($AA1401&lt;=$W1401,"Closed on time","Closed late")),IF(TODAY()&gt;$W1401,"Overdue","Within time")))</f>
        <v/>
      </c>
      <c r="AE1401" s="6"/>
      <c r="AF1401" s="19"/>
      <c r="AG1401" s="19"/>
      <c r="AH1401" s="19"/>
      <c r="AI1401" s="19"/>
      <c r="AJ1401" s="19"/>
    </row>
    <row r="1402" customFormat="false" ht="15" hidden="false" customHeight="false" outlineLevel="0" collapsed="false">
      <c r="A1402" s="22" t="str">
        <f aca="false">IF($C1402="","","R"&amp;TEXT(ROW()-4,"00000"))</f>
        <v/>
      </c>
      <c r="B1402" s="21"/>
      <c r="C1402" s="19"/>
      <c r="D1402" s="22" t="str">
        <f aca="false">IF($C1402="","",IFERROR(INDEX(Asset_Register!$C$5:$C$1000,MATCH($C1402,Asset_Register!$A$5:$A$1000,0)),"Not in register"))</f>
        <v/>
      </c>
      <c r="E1402" s="22" t="str">
        <f aca="false">IF($C1402="","",IFERROR(INDEX(Asset_Register!$D$5:$D$1000,MATCH($C1402,Asset_Register!$A$5:$A$1000,0)),"Not in register"))</f>
        <v/>
      </c>
      <c r="F1402" s="22" t="str">
        <f aca="false">IF($C1402="","",IFERROR(INDEX(Asset_Register!$R$5:$R$1000,MATCH($C1402,Asset_Register!$A$5:$A$1000,0)),"Not in register"))</f>
        <v/>
      </c>
      <c r="G1402" s="22" t="str">
        <f aca="false">IF($C1402="","",IFERROR(INDEX(Asset_Register!$Q$5:$Q$1000,MATCH($C1402,Asset_Register!$A$5:$A$1000,0)),"Not in register"))</f>
        <v/>
      </c>
      <c r="H1402" s="19"/>
      <c r="I1402" s="19"/>
      <c r="J1402" s="6"/>
      <c r="K1402" s="19"/>
      <c r="L1402" s="19"/>
      <c r="M1402" s="19"/>
      <c r="N1402" s="19"/>
      <c r="O1402" s="19"/>
      <c r="P1402" s="19"/>
      <c r="Q1402" s="22" t="str">
        <f aca="false">IF($C1402="","",IF($P1402&lt;&gt;"",$P1402,IF(AND(ISNUMBER($K1402),ISNUMBER($M1402),ISNUMBER($N1402)),IF($O1402="Lower is worse",IF($K1402&lt;=$N1402,"Danger",IF($K1402&lt;=$M1402,"Alert","OK")),IF($K1402&gt;=$N1402,"Danger",IF($K1402&gt;=$M1402,"Alert","OK"))),"Not set")))</f>
        <v/>
      </c>
      <c r="R1402" s="22" t="str">
        <f aca="false">IF(OR($Q1402="",$Q1402="Not set"),"",MATCH($Q1402,Lists!$F$2:$F$4,0)-1)</f>
        <v/>
      </c>
      <c r="S1402" s="6"/>
      <c r="T1402" s="6"/>
      <c r="U1402" s="22" t="str">
        <f aca="false">IF(OR($Q1402="",$Q1402="OK",$Q1402="Not set",NOT(ISNUMBER($G1402))),"",ROUND($G1402*IF($Q1402="Danger",Lists!$M$15,Lists!$M$16),0))</f>
        <v/>
      </c>
      <c r="V1402" s="22" t="str">
        <f aca="false">IF($U1402="","",IF(OR($Q1402="Danger",$U1402&gt;=Lists!$M$10),"P1",IF($U1402&gt;=Lists!$M$11,"P2","P3")))</f>
        <v/>
      </c>
      <c r="W1402" s="24" t="str">
        <f aca="false">IF(OR($V1402="",$B1402=""),"",$B1402+INDEX(Lists!$N$10:$N$12,MATCH($V1402,Lists!$L$10:$L$12,0)))</f>
        <v/>
      </c>
      <c r="X1402" s="19"/>
      <c r="Y1402" s="19"/>
      <c r="Z1402" s="19"/>
      <c r="AA1402" s="21"/>
      <c r="AB1402" s="19"/>
      <c r="AC1402" s="22" t="str">
        <f aca="true">IF(OR($U1402="",$B1402=""),"",IF($AA1402&lt;&gt;"",$AA1402-$B1402,TODAY()-$B1402))</f>
        <v/>
      </c>
      <c r="AD1402" s="22" t="str">
        <f aca="true">IF($W1402="","",IF($Y1402="Closed",IF($AA1402="","Closed",IF($AA1402&lt;=$W1402,"Closed on time","Closed late")),IF(TODAY()&gt;$W1402,"Overdue","Within time")))</f>
        <v/>
      </c>
      <c r="AE1402" s="6"/>
      <c r="AF1402" s="19"/>
      <c r="AG1402" s="19"/>
      <c r="AH1402" s="19"/>
      <c r="AI1402" s="19"/>
      <c r="AJ1402" s="19"/>
    </row>
    <row r="1403" customFormat="false" ht="15" hidden="false" customHeight="false" outlineLevel="0" collapsed="false">
      <c r="A1403" s="22" t="str">
        <f aca="false">IF($C1403="","","R"&amp;TEXT(ROW()-4,"00000"))</f>
        <v/>
      </c>
      <c r="B1403" s="21"/>
      <c r="C1403" s="19"/>
      <c r="D1403" s="22" t="str">
        <f aca="false">IF($C1403="","",IFERROR(INDEX(Asset_Register!$C$5:$C$1000,MATCH($C1403,Asset_Register!$A$5:$A$1000,0)),"Not in register"))</f>
        <v/>
      </c>
      <c r="E1403" s="22" t="str">
        <f aca="false">IF($C1403="","",IFERROR(INDEX(Asset_Register!$D$5:$D$1000,MATCH($C1403,Asset_Register!$A$5:$A$1000,0)),"Not in register"))</f>
        <v/>
      </c>
      <c r="F1403" s="22" t="str">
        <f aca="false">IF($C1403="","",IFERROR(INDEX(Asset_Register!$R$5:$R$1000,MATCH($C1403,Asset_Register!$A$5:$A$1000,0)),"Not in register"))</f>
        <v/>
      </c>
      <c r="G1403" s="22" t="str">
        <f aca="false">IF($C1403="","",IFERROR(INDEX(Asset_Register!$Q$5:$Q$1000,MATCH($C1403,Asset_Register!$A$5:$A$1000,0)),"Not in register"))</f>
        <v/>
      </c>
      <c r="H1403" s="19"/>
      <c r="I1403" s="19"/>
      <c r="J1403" s="6"/>
      <c r="K1403" s="19"/>
      <c r="L1403" s="19"/>
      <c r="M1403" s="19"/>
      <c r="N1403" s="19"/>
      <c r="O1403" s="19"/>
      <c r="P1403" s="19"/>
      <c r="Q1403" s="22" t="str">
        <f aca="false">IF($C1403="","",IF($P1403&lt;&gt;"",$P1403,IF(AND(ISNUMBER($K1403),ISNUMBER($M1403),ISNUMBER($N1403)),IF($O1403="Lower is worse",IF($K1403&lt;=$N1403,"Danger",IF($K1403&lt;=$M1403,"Alert","OK")),IF($K1403&gt;=$N1403,"Danger",IF($K1403&gt;=$M1403,"Alert","OK"))),"Not set")))</f>
        <v/>
      </c>
      <c r="R1403" s="22" t="str">
        <f aca="false">IF(OR($Q1403="",$Q1403="Not set"),"",MATCH($Q1403,Lists!$F$2:$F$4,0)-1)</f>
        <v/>
      </c>
      <c r="S1403" s="6"/>
      <c r="T1403" s="6"/>
      <c r="U1403" s="22" t="str">
        <f aca="false">IF(OR($Q1403="",$Q1403="OK",$Q1403="Not set",NOT(ISNUMBER($G1403))),"",ROUND($G1403*IF($Q1403="Danger",Lists!$M$15,Lists!$M$16),0))</f>
        <v/>
      </c>
      <c r="V1403" s="22" t="str">
        <f aca="false">IF($U1403="","",IF(OR($Q1403="Danger",$U1403&gt;=Lists!$M$10),"P1",IF($U1403&gt;=Lists!$M$11,"P2","P3")))</f>
        <v/>
      </c>
      <c r="W1403" s="24" t="str">
        <f aca="false">IF(OR($V1403="",$B1403=""),"",$B1403+INDEX(Lists!$N$10:$N$12,MATCH($V1403,Lists!$L$10:$L$12,0)))</f>
        <v/>
      </c>
      <c r="X1403" s="19"/>
      <c r="Y1403" s="19"/>
      <c r="Z1403" s="19"/>
      <c r="AA1403" s="21"/>
      <c r="AB1403" s="19"/>
      <c r="AC1403" s="22" t="str">
        <f aca="true">IF(OR($U1403="",$B1403=""),"",IF($AA1403&lt;&gt;"",$AA1403-$B1403,TODAY()-$B1403))</f>
        <v/>
      </c>
      <c r="AD1403" s="22" t="str">
        <f aca="true">IF($W1403="","",IF($Y1403="Closed",IF($AA1403="","Closed",IF($AA1403&lt;=$W1403,"Closed on time","Closed late")),IF(TODAY()&gt;$W1403,"Overdue","Within time")))</f>
        <v/>
      </c>
      <c r="AE1403" s="6"/>
      <c r="AF1403" s="19"/>
      <c r="AG1403" s="19"/>
      <c r="AH1403" s="19"/>
      <c r="AI1403" s="19"/>
      <c r="AJ1403" s="19"/>
    </row>
    <row r="1404" customFormat="false" ht="15" hidden="false" customHeight="false" outlineLevel="0" collapsed="false">
      <c r="A1404" s="22" t="str">
        <f aca="false">IF($C1404="","","R"&amp;TEXT(ROW()-4,"00000"))</f>
        <v/>
      </c>
      <c r="B1404" s="21"/>
      <c r="C1404" s="19"/>
      <c r="D1404" s="22" t="str">
        <f aca="false">IF($C1404="","",IFERROR(INDEX(Asset_Register!$C$5:$C$1000,MATCH($C1404,Asset_Register!$A$5:$A$1000,0)),"Not in register"))</f>
        <v/>
      </c>
      <c r="E1404" s="22" t="str">
        <f aca="false">IF($C1404="","",IFERROR(INDEX(Asset_Register!$D$5:$D$1000,MATCH($C1404,Asset_Register!$A$5:$A$1000,0)),"Not in register"))</f>
        <v/>
      </c>
      <c r="F1404" s="22" t="str">
        <f aca="false">IF($C1404="","",IFERROR(INDEX(Asset_Register!$R$5:$R$1000,MATCH($C1404,Asset_Register!$A$5:$A$1000,0)),"Not in register"))</f>
        <v/>
      </c>
      <c r="G1404" s="22" t="str">
        <f aca="false">IF($C1404="","",IFERROR(INDEX(Asset_Register!$Q$5:$Q$1000,MATCH($C1404,Asset_Register!$A$5:$A$1000,0)),"Not in register"))</f>
        <v/>
      </c>
      <c r="H1404" s="19"/>
      <c r="I1404" s="19"/>
      <c r="J1404" s="6"/>
      <c r="K1404" s="19"/>
      <c r="L1404" s="19"/>
      <c r="M1404" s="19"/>
      <c r="N1404" s="19"/>
      <c r="O1404" s="19"/>
      <c r="P1404" s="19"/>
      <c r="Q1404" s="22" t="str">
        <f aca="false">IF($C1404="","",IF($P1404&lt;&gt;"",$P1404,IF(AND(ISNUMBER($K1404),ISNUMBER($M1404),ISNUMBER($N1404)),IF($O1404="Lower is worse",IF($K1404&lt;=$N1404,"Danger",IF($K1404&lt;=$M1404,"Alert","OK")),IF($K1404&gt;=$N1404,"Danger",IF($K1404&gt;=$M1404,"Alert","OK"))),"Not set")))</f>
        <v/>
      </c>
      <c r="R1404" s="22" t="str">
        <f aca="false">IF(OR($Q1404="",$Q1404="Not set"),"",MATCH($Q1404,Lists!$F$2:$F$4,0)-1)</f>
        <v/>
      </c>
      <c r="S1404" s="6"/>
      <c r="T1404" s="6"/>
      <c r="U1404" s="22" t="str">
        <f aca="false">IF(OR($Q1404="",$Q1404="OK",$Q1404="Not set",NOT(ISNUMBER($G1404))),"",ROUND($G1404*IF($Q1404="Danger",Lists!$M$15,Lists!$M$16),0))</f>
        <v/>
      </c>
      <c r="V1404" s="22" t="str">
        <f aca="false">IF($U1404="","",IF(OR($Q1404="Danger",$U1404&gt;=Lists!$M$10),"P1",IF($U1404&gt;=Lists!$M$11,"P2","P3")))</f>
        <v/>
      </c>
      <c r="W1404" s="24" t="str">
        <f aca="false">IF(OR($V1404="",$B1404=""),"",$B1404+INDEX(Lists!$N$10:$N$12,MATCH($V1404,Lists!$L$10:$L$12,0)))</f>
        <v/>
      </c>
      <c r="X1404" s="19"/>
      <c r="Y1404" s="19"/>
      <c r="Z1404" s="19"/>
      <c r="AA1404" s="21"/>
      <c r="AB1404" s="19"/>
      <c r="AC1404" s="22" t="str">
        <f aca="true">IF(OR($U1404="",$B1404=""),"",IF($AA1404&lt;&gt;"",$AA1404-$B1404,TODAY()-$B1404))</f>
        <v/>
      </c>
      <c r="AD1404" s="22" t="str">
        <f aca="true">IF($W1404="","",IF($Y1404="Closed",IF($AA1404="","Closed",IF($AA1404&lt;=$W1404,"Closed on time","Closed late")),IF(TODAY()&gt;$W1404,"Overdue","Within time")))</f>
        <v/>
      </c>
      <c r="AE1404" s="6"/>
      <c r="AF1404" s="19"/>
      <c r="AG1404" s="19"/>
      <c r="AH1404" s="19"/>
      <c r="AI1404" s="19"/>
      <c r="AJ1404" s="19"/>
    </row>
    <row r="1405" customFormat="false" ht="15" hidden="false" customHeight="false" outlineLevel="0" collapsed="false">
      <c r="A1405" s="22" t="str">
        <f aca="false">IF($C1405="","","R"&amp;TEXT(ROW()-4,"00000"))</f>
        <v/>
      </c>
      <c r="B1405" s="21"/>
      <c r="C1405" s="19"/>
      <c r="D1405" s="22" t="str">
        <f aca="false">IF($C1405="","",IFERROR(INDEX(Asset_Register!$C$5:$C$1000,MATCH($C1405,Asset_Register!$A$5:$A$1000,0)),"Not in register"))</f>
        <v/>
      </c>
      <c r="E1405" s="22" t="str">
        <f aca="false">IF($C1405="","",IFERROR(INDEX(Asset_Register!$D$5:$D$1000,MATCH($C1405,Asset_Register!$A$5:$A$1000,0)),"Not in register"))</f>
        <v/>
      </c>
      <c r="F1405" s="22" t="str">
        <f aca="false">IF($C1405="","",IFERROR(INDEX(Asset_Register!$R$5:$R$1000,MATCH($C1405,Asset_Register!$A$5:$A$1000,0)),"Not in register"))</f>
        <v/>
      </c>
      <c r="G1405" s="22" t="str">
        <f aca="false">IF($C1405="","",IFERROR(INDEX(Asset_Register!$Q$5:$Q$1000,MATCH($C1405,Asset_Register!$A$5:$A$1000,0)),"Not in register"))</f>
        <v/>
      </c>
      <c r="H1405" s="19"/>
      <c r="I1405" s="19"/>
      <c r="J1405" s="6"/>
      <c r="K1405" s="19"/>
      <c r="L1405" s="19"/>
      <c r="M1405" s="19"/>
      <c r="N1405" s="19"/>
      <c r="O1405" s="19"/>
      <c r="P1405" s="19"/>
      <c r="Q1405" s="22" t="str">
        <f aca="false">IF($C1405="","",IF($P1405&lt;&gt;"",$P1405,IF(AND(ISNUMBER($K1405),ISNUMBER($M1405),ISNUMBER($N1405)),IF($O1405="Lower is worse",IF($K1405&lt;=$N1405,"Danger",IF($K1405&lt;=$M1405,"Alert","OK")),IF($K1405&gt;=$N1405,"Danger",IF($K1405&gt;=$M1405,"Alert","OK"))),"Not set")))</f>
        <v/>
      </c>
      <c r="R1405" s="22" t="str">
        <f aca="false">IF(OR($Q1405="",$Q1405="Not set"),"",MATCH($Q1405,Lists!$F$2:$F$4,0)-1)</f>
        <v/>
      </c>
      <c r="S1405" s="6"/>
      <c r="T1405" s="6"/>
      <c r="U1405" s="22" t="str">
        <f aca="false">IF(OR($Q1405="",$Q1405="OK",$Q1405="Not set",NOT(ISNUMBER($G1405))),"",ROUND($G1405*IF($Q1405="Danger",Lists!$M$15,Lists!$M$16),0))</f>
        <v/>
      </c>
      <c r="V1405" s="22" t="str">
        <f aca="false">IF($U1405="","",IF(OR($Q1405="Danger",$U1405&gt;=Lists!$M$10),"P1",IF($U1405&gt;=Lists!$M$11,"P2","P3")))</f>
        <v/>
      </c>
      <c r="W1405" s="24" t="str">
        <f aca="false">IF(OR($V1405="",$B1405=""),"",$B1405+INDEX(Lists!$N$10:$N$12,MATCH($V1405,Lists!$L$10:$L$12,0)))</f>
        <v/>
      </c>
      <c r="X1405" s="19"/>
      <c r="Y1405" s="19"/>
      <c r="Z1405" s="19"/>
      <c r="AA1405" s="21"/>
      <c r="AB1405" s="19"/>
      <c r="AC1405" s="22" t="str">
        <f aca="true">IF(OR($U1405="",$B1405=""),"",IF($AA1405&lt;&gt;"",$AA1405-$B1405,TODAY()-$B1405))</f>
        <v/>
      </c>
      <c r="AD1405" s="22" t="str">
        <f aca="true">IF($W1405="","",IF($Y1405="Closed",IF($AA1405="","Closed",IF($AA1405&lt;=$W1405,"Closed on time","Closed late")),IF(TODAY()&gt;$W1405,"Overdue","Within time")))</f>
        <v/>
      </c>
      <c r="AE1405" s="6"/>
      <c r="AF1405" s="19"/>
      <c r="AG1405" s="19"/>
      <c r="AH1405" s="19"/>
      <c r="AI1405" s="19"/>
      <c r="AJ1405" s="19"/>
    </row>
    <row r="1406" customFormat="false" ht="15" hidden="false" customHeight="false" outlineLevel="0" collapsed="false">
      <c r="A1406" s="22" t="str">
        <f aca="false">IF($C1406="","","R"&amp;TEXT(ROW()-4,"00000"))</f>
        <v/>
      </c>
      <c r="B1406" s="21"/>
      <c r="C1406" s="19"/>
      <c r="D1406" s="22" t="str">
        <f aca="false">IF($C1406="","",IFERROR(INDEX(Asset_Register!$C$5:$C$1000,MATCH($C1406,Asset_Register!$A$5:$A$1000,0)),"Not in register"))</f>
        <v/>
      </c>
      <c r="E1406" s="22" t="str">
        <f aca="false">IF($C1406="","",IFERROR(INDEX(Asset_Register!$D$5:$D$1000,MATCH($C1406,Asset_Register!$A$5:$A$1000,0)),"Not in register"))</f>
        <v/>
      </c>
      <c r="F1406" s="22" t="str">
        <f aca="false">IF($C1406="","",IFERROR(INDEX(Asset_Register!$R$5:$R$1000,MATCH($C1406,Asset_Register!$A$5:$A$1000,0)),"Not in register"))</f>
        <v/>
      </c>
      <c r="G1406" s="22" t="str">
        <f aca="false">IF($C1406="","",IFERROR(INDEX(Asset_Register!$Q$5:$Q$1000,MATCH($C1406,Asset_Register!$A$5:$A$1000,0)),"Not in register"))</f>
        <v/>
      </c>
      <c r="H1406" s="19"/>
      <c r="I1406" s="19"/>
      <c r="J1406" s="6"/>
      <c r="K1406" s="19"/>
      <c r="L1406" s="19"/>
      <c r="M1406" s="19"/>
      <c r="N1406" s="19"/>
      <c r="O1406" s="19"/>
      <c r="P1406" s="19"/>
      <c r="Q1406" s="22" t="str">
        <f aca="false">IF($C1406="","",IF($P1406&lt;&gt;"",$P1406,IF(AND(ISNUMBER($K1406),ISNUMBER($M1406),ISNUMBER($N1406)),IF($O1406="Lower is worse",IF($K1406&lt;=$N1406,"Danger",IF($K1406&lt;=$M1406,"Alert","OK")),IF($K1406&gt;=$N1406,"Danger",IF($K1406&gt;=$M1406,"Alert","OK"))),"Not set")))</f>
        <v/>
      </c>
      <c r="R1406" s="22" t="str">
        <f aca="false">IF(OR($Q1406="",$Q1406="Not set"),"",MATCH($Q1406,Lists!$F$2:$F$4,0)-1)</f>
        <v/>
      </c>
      <c r="S1406" s="6"/>
      <c r="T1406" s="6"/>
      <c r="U1406" s="22" t="str">
        <f aca="false">IF(OR($Q1406="",$Q1406="OK",$Q1406="Not set",NOT(ISNUMBER($G1406))),"",ROUND($G1406*IF($Q1406="Danger",Lists!$M$15,Lists!$M$16),0))</f>
        <v/>
      </c>
      <c r="V1406" s="22" t="str">
        <f aca="false">IF($U1406="","",IF(OR($Q1406="Danger",$U1406&gt;=Lists!$M$10),"P1",IF($U1406&gt;=Lists!$M$11,"P2","P3")))</f>
        <v/>
      </c>
      <c r="W1406" s="24" t="str">
        <f aca="false">IF(OR($V1406="",$B1406=""),"",$B1406+INDEX(Lists!$N$10:$N$12,MATCH($V1406,Lists!$L$10:$L$12,0)))</f>
        <v/>
      </c>
      <c r="X1406" s="19"/>
      <c r="Y1406" s="19"/>
      <c r="Z1406" s="19"/>
      <c r="AA1406" s="21"/>
      <c r="AB1406" s="19"/>
      <c r="AC1406" s="22" t="str">
        <f aca="true">IF(OR($U1406="",$B1406=""),"",IF($AA1406&lt;&gt;"",$AA1406-$B1406,TODAY()-$B1406))</f>
        <v/>
      </c>
      <c r="AD1406" s="22" t="str">
        <f aca="true">IF($W1406="","",IF($Y1406="Closed",IF($AA1406="","Closed",IF($AA1406&lt;=$W1406,"Closed on time","Closed late")),IF(TODAY()&gt;$W1406,"Overdue","Within time")))</f>
        <v/>
      </c>
      <c r="AE1406" s="6"/>
      <c r="AF1406" s="19"/>
      <c r="AG1406" s="19"/>
      <c r="AH1406" s="19"/>
      <c r="AI1406" s="19"/>
      <c r="AJ1406" s="19"/>
    </row>
    <row r="1407" customFormat="false" ht="15" hidden="false" customHeight="false" outlineLevel="0" collapsed="false">
      <c r="A1407" s="22" t="str">
        <f aca="false">IF($C1407="","","R"&amp;TEXT(ROW()-4,"00000"))</f>
        <v/>
      </c>
      <c r="B1407" s="21"/>
      <c r="C1407" s="19"/>
      <c r="D1407" s="22" t="str">
        <f aca="false">IF($C1407="","",IFERROR(INDEX(Asset_Register!$C$5:$C$1000,MATCH($C1407,Asset_Register!$A$5:$A$1000,0)),"Not in register"))</f>
        <v/>
      </c>
      <c r="E1407" s="22" t="str">
        <f aca="false">IF($C1407="","",IFERROR(INDEX(Asset_Register!$D$5:$D$1000,MATCH($C1407,Asset_Register!$A$5:$A$1000,0)),"Not in register"))</f>
        <v/>
      </c>
      <c r="F1407" s="22" t="str">
        <f aca="false">IF($C1407="","",IFERROR(INDEX(Asset_Register!$R$5:$R$1000,MATCH($C1407,Asset_Register!$A$5:$A$1000,0)),"Not in register"))</f>
        <v/>
      </c>
      <c r="G1407" s="22" t="str">
        <f aca="false">IF($C1407="","",IFERROR(INDEX(Asset_Register!$Q$5:$Q$1000,MATCH($C1407,Asset_Register!$A$5:$A$1000,0)),"Not in register"))</f>
        <v/>
      </c>
      <c r="H1407" s="19"/>
      <c r="I1407" s="19"/>
      <c r="J1407" s="6"/>
      <c r="K1407" s="19"/>
      <c r="L1407" s="19"/>
      <c r="M1407" s="19"/>
      <c r="N1407" s="19"/>
      <c r="O1407" s="19"/>
      <c r="P1407" s="19"/>
      <c r="Q1407" s="22" t="str">
        <f aca="false">IF($C1407="","",IF($P1407&lt;&gt;"",$P1407,IF(AND(ISNUMBER($K1407),ISNUMBER($M1407),ISNUMBER($N1407)),IF($O1407="Lower is worse",IF($K1407&lt;=$N1407,"Danger",IF($K1407&lt;=$M1407,"Alert","OK")),IF($K1407&gt;=$N1407,"Danger",IF($K1407&gt;=$M1407,"Alert","OK"))),"Not set")))</f>
        <v/>
      </c>
      <c r="R1407" s="22" t="str">
        <f aca="false">IF(OR($Q1407="",$Q1407="Not set"),"",MATCH($Q1407,Lists!$F$2:$F$4,0)-1)</f>
        <v/>
      </c>
      <c r="S1407" s="6"/>
      <c r="T1407" s="6"/>
      <c r="U1407" s="22" t="str">
        <f aca="false">IF(OR($Q1407="",$Q1407="OK",$Q1407="Not set",NOT(ISNUMBER($G1407))),"",ROUND($G1407*IF($Q1407="Danger",Lists!$M$15,Lists!$M$16),0))</f>
        <v/>
      </c>
      <c r="V1407" s="22" t="str">
        <f aca="false">IF($U1407="","",IF(OR($Q1407="Danger",$U1407&gt;=Lists!$M$10),"P1",IF($U1407&gt;=Lists!$M$11,"P2","P3")))</f>
        <v/>
      </c>
      <c r="W1407" s="24" t="str">
        <f aca="false">IF(OR($V1407="",$B1407=""),"",$B1407+INDEX(Lists!$N$10:$N$12,MATCH($V1407,Lists!$L$10:$L$12,0)))</f>
        <v/>
      </c>
      <c r="X1407" s="19"/>
      <c r="Y1407" s="19"/>
      <c r="Z1407" s="19"/>
      <c r="AA1407" s="21"/>
      <c r="AB1407" s="19"/>
      <c r="AC1407" s="22" t="str">
        <f aca="true">IF(OR($U1407="",$B1407=""),"",IF($AA1407&lt;&gt;"",$AA1407-$B1407,TODAY()-$B1407))</f>
        <v/>
      </c>
      <c r="AD1407" s="22" t="str">
        <f aca="true">IF($W1407="","",IF($Y1407="Closed",IF($AA1407="","Closed",IF($AA1407&lt;=$W1407,"Closed on time","Closed late")),IF(TODAY()&gt;$W1407,"Overdue","Within time")))</f>
        <v/>
      </c>
      <c r="AE1407" s="6"/>
      <c r="AF1407" s="19"/>
      <c r="AG1407" s="19"/>
      <c r="AH1407" s="19"/>
      <c r="AI1407" s="19"/>
      <c r="AJ1407" s="19"/>
    </row>
    <row r="1408" customFormat="false" ht="15" hidden="false" customHeight="false" outlineLevel="0" collapsed="false">
      <c r="A1408" s="22" t="str">
        <f aca="false">IF($C1408="","","R"&amp;TEXT(ROW()-4,"00000"))</f>
        <v/>
      </c>
      <c r="B1408" s="21"/>
      <c r="C1408" s="19"/>
      <c r="D1408" s="22" t="str">
        <f aca="false">IF($C1408="","",IFERROR(INDEX(Asset_Register!$C$5:$C$1000,MATCH($C1408,Asset_Register!$A$5:$A$1000,0)),"Not in register"))</f>
        <v/>
      </c>
      <c r="E1408" s="22" t="str">
        <f aca="false">IF($C1408="","",IFERROR(INDEX(Asset_Register!$D$5:$D$1000,MATCH($C1408,Asset_Register!$A$5:$A$1000,0)),"Not in register"))</f>
        <v/>
      </c>
      <c r="F1408" s="22" t="str">
        <f aca="false">IF($C1408="","",IFERROR(INDEX(Asset_Register!$R$5:$R$1000,MATCH($C1408,Asset_Register!$A$5:$A$1000,0)),"Not in register"))</f>
        <v/>
      </c>
      <c r="G1408" s="22" t="str">
        <f aca="false">IF($C1408="","",IFERROR(INDEX(Asset_Register!$Q$5:$Q$1000,MATCH($C1408,Asset_Register!$A$5:$A$1000,0)),"Not in register"))</f>
        <v/>
      </c>
      <c r="H1408" s="19"/>
      <c r="I1408" s="19"/>
      <c r="J1408" s="6"/>
      <c r="K1408" s="19"/>
      <c r="L1408" s="19"/>
      <c r="M1408" s="19"/>
      <c r="N1408" s="19"/>
      <c r="O1408" s="19"/>
      <c r="P1408" s="19"/>
      <c r="Q1408" s="22" t="str">
        <f aca="false">IF($C1408="","",IF($P1408&lt;&gt;"",$P1408,IF(AND(ISNUMBER($K1408),ISNUMBER($M1408),ISNUMBER($N1408)),IF($O1408="Lower is worse",IF($K1408&lt;=$N1408,"Danger",IF($K1408&lt;=$M1408,"Alert","OK")),IF($K1408&gt;=$N1408,"Danger",IF($K1408&gt;=$M1408,"Alert","OK"))),"Not set")))</f>
        <v/>
      </c>
      <c r="R1408" s="22" t="str">
        <f aca="false">IF(OR($Q1408="",$Q1408="Not set"),"",MATCH($Q1408,Lists!$F$2:$F$4,0)-1)</f>
        <v/>
      </c>
      <c r="S1408" s="6"/>
      <c r="T1408" s="6"/>
      <c r="U1408" s="22" t="str">
        <f aca="false">IF(OR($Q1408="",$Q1408="OK",$Q1408="Not set",NOT(ISNUMBER($G1408))),"",ROUND($G1408*IF($Q1408="Danger",Lists!$M$15,Lists!$M$16),0))</f>
        <v/>
      </c>
      <c r="V1408" s="22" t="str">
        <f aca="false">IF($U1408="","",IF(OR($Q1408="Danger",$U1408&gt;=Lists!$M$10),"P1",IF($U1408&gt;=Lists!$M$11,"P2","P3")))</f>
        <v/>
      </c>
      <c r="W1408" s="24" t="str">
        <f aca="false">IF(OR($V1408="",$B1408=""),"",$B1408+INDEX(Lists!$N$10:$N$12,MATCH($V1408,Lists!$L$10:$L$12,0)))</f>
        <v/>
      </c>
      <c r="X1408" s="19"/>
      <c r="Y1408" s="19"/>
      <c r="Z1408" s="19"/>
      <c r="AA1408" s="21"/>
      <c r="AB1408" s="19"/>
      <c r="AC1408" s="22" t="str">
        <f aca="true">IF(OR($U1408="",$B1408=""),"",IF($AA1408&lt;&gt;"",$AA1408-$B1408,TODAY()-$B1408))</f>
        <v/>
      </c>
      <c r="AD1408" s="22" t="str">
        <f aca="true">IF($W1408="","",IF($Y1408="Closed",IF($AA1408="","Closed",IF($AA1408&lt;=$W1408,"Closed on time","Closed late")),IF(TODAY()&gt;$W1408,"Overdue","Within time")))</f>
        <v/>
      </c>
      <c r="AE1408" s="6"/>
      <c r="AF1408" s="19"/>
      <c r="AG1408" s="19"/>
      <c r="AH1408" s="19"/>
      <c r="AI1408" s="19"/>
      <c r="AJ1408" s="19"/>
    </row>
    <row r="1409" customFormat="false" ht="15" hidden="false" customHeight="false" outlineLevel="0" collapsed="false">
      <c r="A1409" s="22" t="str">
        <f aca="false">IF($C1409="","","R"&amp;TEXT(ROW()-4,"00000"))</f>
        <v/>
      </c>
      <c r="B1409" s="21"/>
      <c r="C1409" s="19"/>
      <c r="D1409" s="22" t="str">
        <f aca="false">IF($C1409="","",IFERROR(INDEX(Asset_Register!$C$5:$C$1000,MATCH($C1409,Asset_Register!$A$5:$A$1000,0)),"Not in register"))</f>
        <v/>
      </c>
      <c r="E1409" s="22" t="str">
        <f aca="false">IF($C1409="","",IFERROR(INDEX(Asset_Register!$D$5:$D$1000,MATCH($C1409,Asset_Register!$A$5:$A$1000,0)),"Not in register"))</f>
        <v/>
      </c>
      <c r="F1409" s="22" t="str">
        <f aca="false">IF($C1409="","",IFERROR(INDEX(Asset_Register!$R$5:$R$1000,MATCH($C1409,Asset_Register!$A$5:$A$1000,0)),"Not in register"))</f>
        <v/>
      </c>
      <c r="G1409" s="22" t="str">
        <f aca="false">IF($C1409="","",IFERROR(INDEX(Asset_Register!$Q$5:$Q$1000,MATCH($C1409,Asset_Register!$A$5:$A$1000,0)),"Not in register"))</f>
        <v/>
      </c>
      <c r="H1409" s="19"/>
      <c r="I1409" s="19"/>
      <c r="J1409" s="6"/>
      <c r="K1409" s="19"/>
      <c r="L1409" s="19"/>
      <c r="M1409" s="19"/>
      <c r="N1409" s="19"/>
      <c r="O1409" s="19"/>
      <c r="P1409" s="19"/>
      <c r="Q1409" s="22" t="str">
        <f aca="false">IF($C1409="","",IF($P1409&lt;&gt;"",$P1409,IF(AND(ISNUMBER($K1409),ISNUMBER($M1409),ISNUMBER($N1409)),IF($O1409="Lower is worse",IF($K1409&lt;=$N1409,"Danger",IF($K1409&lt;=$M1409,"Alert","OK")),IF($K1409&gt;=$N1409,"Danger",IF($K1409&gt;=$M1409,"Alert","OK"))),"Not set")))</f>
        <v/>
      </c>
      <c r="R1409" s="22" t="str">
        <f aca="false">IF(OR($Q1409="",$Q1409="Not set"),"",MATCH($Q1409,Lists!$F$2:$F$4,0)-1)</f>
        <v/>
      </c>
      <c r="S1409" s="6"/>
      <c r="T1409" s="6"/>
      <c r="U1409" s="22" t="str">
        <f aca="false">IF(OR($Q1409="",$Q1409="OK",$Q1409="Not set",NOT(ISNUMBER($G1409))),"",ROUND($G1409*IF($Q1409="Danger",Lists!$M$15,Lists!$M$16),0))</f>
        <v/>
      </c>
      <c r="V1409" s="22" t="str">
        <f aca="false">IF($U1409="","",IF(OR($Q1409="Danger",$U1409&gt;=Lists!$M$10),"P1",IF($U1409&gt;=Lists!$M$11,"P2","P3")))</f>
        <v/>
      </c>
      <c r="W1409" s="24" t="str">
        <f aca="false">IF(OR($V1409="",$B1409=""),"",$B1409+INDEX(Lists!$N$10:$N$12,MATCH($V1409,Lists!$L$10:$L$12,0)))</f>
        <v/>
      </c>
      <c r="X1409" s="19"/>
      <c r="Y1409" s="19"/>
      <c r="Z1409" s="19"/>
      <c r="AA1409" s="21"/>
      <c r="AB1409" s="19"/>
      <c r="AC1409" s="22" t="str">
        <f aca="true">IF(OR($U1409="",$B1409=""),"",IF($AA1409&lt;&gt;"",$AA1409-$B1409,TODAY()-$B1409))</f>
        <v/>
      </c>
      <c r="AD1409" s="22" t="str">
        <f aca="true">IF($W1409="","",IF($Y1409="Closed",IF($AA1409="","Closed",IF($AA1409&lt;=$W1409,"Closed on time","Closed late")),IF(TODAY()&gt;$W1409,"Overdue","Within time")))</f>
        <v/>
      </c>
      <c r="AE1409" s="6"/>
      <c r="AF1409" s="19"/>
      <c r="AG1409" s="19"/>
      <c r="AH1409" s="19"/>
      <c r="AI1409" s="19"/>
      <c r="AJ1409" s="19"/>
    </row>
    <row r="1410" customFormat="false" ht="15" hidden="false" customHeight="false" outlineLevel="0" collapsed="false">
      <c r="A1410" s="22" t="str">
        <f aca="false">IF($C1410="","","R"&amp;TEXT(ROW()-4,"00000"))</f>
        <v/>
      </c>
      <c r="B1410" s="21"/>
      <c r="C1410" s="19"/>
      <c r="D1410" s="22" t="str">
        <f aca="false">IF($C1410="","",IFERROR(INDEX(Asset_Register!$C$5:$C$1000,MATCH($C1410,Asset_Register!$A$5:$A$1000,0)),"Not in register"))</f>
        <v/>
      </c>
      <c r="E1410" s="22" t="str">
        <f aca="false">IF($C1410="","",IFERROR(INDEX(Asset_Register!$D$5:$D$1000,MATCH($C1410,Asset_Register!$A$5:$A$1000,0)),"Not in register"))</f>
        <v/>
      </c>
      <c r="F1410" s="22" t="str">
        <f aca="false">IF($C1410="","",IFERROR(INDEX(Asset_Register!$R$5:$R$1000,MATCH($C1410,Asset_Register!$A$5:$A$1000,0)),"Not in register"))</f>
        <v/>
      </c>
      <c r="G1410" s="22" t="str">
        <f aca="false">IF($C1410="","",IFERROR(INDEX(Asset_Register!$Q$5:$Q$1000,MATCH($C1410,Asset_Register!$A$5:$A$1000,0)),"Not in register"))</f>
        <v/>
      </c>
      <c r="H1410" s="19"/>
      <c r="I1410" s="19"/>
      <c r="J1410" s="6"/>
      <c r="K1410" s="19"/>
      <c r="L1410" s="19"/>
      <c r="M1410" s="19"/>
      <c r="N1410" s="19"/>
      <c r="O1410" s="19"/>
      <c r="P1410" s="19"/>
      <c r="Q1410" s="22" t="str">
        <f aca="false">IF($C1410="","",IF($P1410&lt;&gt;"",$P1410,IF(AND(ISNUMBER($K1410),ISNUMBER($M1410),ISNUMBER($N1410)),IF($O1410="Lower is worse",IF($K1410&lt;=$N1410,"Danger",IF($K1410&lt;=$M1410,"Alert","OK")),IF($K1410&gt;=$N1410,"Danger",IF($K1410&gt;=$M1410,"Alert","OK"))),"Not set")))</f>
        <v/>
      </c>
      <c r="R1410" s="22" t="str">
        <f aca="false">IF(OR($Q1410="",$Q1410="Not set"),"",MATCH($Q1410,Lists!$F$2:$F$4,0)-1)</f>
        <v/>
      </c>
      <c r="S1410" s="6"/>
      <c r="T1410" s="6"/>
      <c r="U1410" s="22" t="str">
        <f aca="false">IF(OR($Q1410="",$Q1410="OK",$Q1410="Not set",NOT(ISNUMBER($G1410))),"",ROUND($G1410*IF($Q1410="Danger",Lists!$M$15,Lists!$M$16),0))</f>
        <v/>
      </c>
      <c r="V1410" s="22" t="str">
        <f aca="false">IF($U1410="","",IF(OR($Q1410="Danger",$U1410&gt;=Lists!$M$10),"P1",IF($U1410&gt;=Lists!$M$11,"P2","P3")))</f>
        <v/>
      </c>
      <c r="W1410" s="24" t="str">
        <f aca="false">IF(OR($V1410="",$B1410=""),"",$B1410+INDEX(Lists!$N$10:$N$12,MATCH($V1410,Lists!$L$10:$L$12,0)))</f>
        <v/>
      </c>
      <c r="X1410" s="19"/>
      <c r="Y1410" s="19"/>
      <c r="Z1410" s="19"/>
      <c r="AA1410" s="21"/>
      <c r="AB1410" s="19"/>
      <c r="AC1410" s="22" t="str">
        <f aca="true">IF(OR($U1410="",$B1410=""),"",IF($AA1410&lt;&gt;"",$AA1410-$B1410,TODAY()-$B1410))</f>
        <v/>
      </c>
      <c r="AD1410" s="22" t="str">
        <f aca="true">IF($W1410="","",IF($Y1410="Closed",IF($AA1410="","Closed",IF($AA1410&lt;=$W1410,"Closed on time","Closed late")),IF(TODAY()&gt;$W1410,"Overdue","Within time")))</f>
        <v/>
      </c>
      <c r="AE1410" s="6"/>
      <c r="AF1410" s="19"/>
      <c r="AG1410" s="19"/>
      <c r="AH1410" s="19"/>
      <c r="AI1410" s="19"/>
      <c r="AJ1410" s="19"/>
    </row>
    <row r="1411" customFormat="false" ht="15" hidden="false" customHeight="false" outlineLevel="0" collapsed="false">
      <c r="A1411" s="22" t="str">
        <f aca="false">IF($C1411="","","R"&amp;TEXT(ROW()-4,"00000"))</f>
        <v/>
      </c>
      <c r="B1411" s="21"/>
      <c r="C1411" s="19"/>
      <c r="D1411" s="22" t="str">
        <f aca="false">IF($C1411="","",IFERROR(INDEX(Asset_Register!$C$5:$C$1000,MATCH($C1411,Asset_Register!$A$5:$A$1000,0)),"Not in register"))</f>
        <v/>
      </c>
      <c r="E1411" s="22" t="str">
        <f aca="false">IF($C1411="","",IFERROR(INDEX(Asset_Register!$D$5:$D$1000,MATCH($C1411,Asset_Register!$A$5:$A$1000,0)),"Not in register"))</f>
        <v/>
      </c>
      <c r="F1411" s="22" t="str">
        <f aca="false">IF($C1411="","",IFERROR(INDEX(Asset_Register!$R$5:$R$1000,MATCH($C1411,Asset_Register!$A$5:$A$1000,0)),"Not in register"))</f>
        <v/>
      </c>
      <c r="G1411" s="22" t="str">
        <f aca="false">IF($C1411="","",IFERROR(INDEX(Asset_Register!$Q$5:$Q$1000,MATCH($C1411,Asset_Register!$A$5:$A$1000,0)),"Not in register"))</f>
        <v/>
      </c>
      <c r="H1411" s="19"/>
      <c r="I1411" s="19"/>
      <c r="J1411" s="6"/>
      <c r="K1411" s="19"/>
      <c r="L1411" s="19"/>
      <c r="M1411" s="19"/>
      <c r="N1411" s="19"/>
      <c r="O1411" s="19"/>
      <c r="P1411" s="19"/>
      <c r="Q1411" s="22" t="str">
        <f aca="false">IF($C1411="","",IF($P1411&lt;&gt;"",$P1411,IF(AND(ISNUMBER($K1411),ISNUMBER($M1411),ISNUMBER($N1411)),IF($O1411="Lower is worse",IF($K1411&lt;=$N1411,"Danger",IF($K1411&lt;=$M1411,"Alert","OK")),IF($K1411&gt;=$N1411,"Danger",IF($K1411&gt;=$M1411,"Alert","OK"))),"Not set")))</f>
        <v/>
      </c>
      <c r="R1411" s="22" t="str">
        <f aca="false">IF(OR($Q1411="",$Q1411="Not set"),"",MATCH($Q1411,Lists!$F$2:$F$4,0)-1)</f>
        <v/>
      </c>
      <c r="S1411" s="6"/>
      <c r="T1411" s="6"/>
      <c r="U1411" s="22" t="str">
        <f aca="false">IF(OR($Q1411="",$Q1411="OK",$Q1411="Not set",NOT(ISNUMBER($G1411))),"",ROUND($G1411*IF($Q1411="Danger",Lists!$M$15,Lists!$M$16),0))</f>
        <v/>
      </c>
      <c r="V1411" s="22" t="str">
        <f aca="false">IF($U1411="","",IF(OR($Q1411="Danger",$U1411&gt;=Lists!$M$10),"P1",IF($U1411&gt;=Lists!$M$11,"P2","P3")))</f>
        <v/>
      </c>
      <c r="W1411" s="24" t="str">
        <f aca="false">IF(OR($V1411="",$B1411=""),"",$B1411+INDEX(Lists!$N$10:$N$12,MATCH($V1411,Lists!$L$10:$L$12,0)))</f>
        <v/>
      </c>
      <c r="X1411" s="19"/>
      <c r="Y1411" s="19"/>
      <c r="Z1411" s="19"/>
      <c r="AA1411" s="21"/>
      <c r="AB1411" s="19"/>
      <c r="AC1411" s="22" t="str">
        <f aca="true">IF(OR($U1411="",$B1411=""),"",IF($AA1411&lt;&gt;"",$AA1411-$B1411,TODAY()-$B1411))</f>
        <v/>
      </c>
      <c r="AD1411" s="22" t="str">
        <f aca="true">IF($W1411="","",IF($Y1411="Closed",IF($AA1411="","Closed",IF($AA1411&lt;=$W1411,"Closed on time","Closed late")),IF(TODAY()&gt;$W1411,"Overdue","Within time")))</f>
        <v/>
      </c>
      <c r="AE1411" s="6"/>
      <c r="AF1411" s="19"/>
      <c r="AG1411" s="19"/>
      <c r="AH1411" s="19"/>
      <c r="AI1411" s="19"/>
      <c r="AJ1411" s="19"/>
    </row>
    <row r="1412" customFormat="false" ht="15" hidden="false" customHeight="false" outlineLevel="0" collapsed="false">
      <c r="A1412" s="22" t="str">
        <f aca="false">IF($C1412="","","R"&amp;TEXT(ROW()-4,"00000"))</f>
        <v/>
      </c>
      <c r="B1412" s="21"/>
      <c r="C1412" s="19"/>
      <c r="D1412" s="22" t="str">
        <f aca="false">IF($C1412="","",IFERROR(INDEX(Asset_Register!$C$5:$C$1000,MATCH($C1412,Asset_Register!$A$5:$A$1000,0)),"Not in register"))</f>
        <v/>
      </c>
      <c r="E1412" s="22" t="str">
        <f aca="false">IF($C1412="","",IFERROR(INDEX(Asset_Register!$D$5:$D$1000,MATCH($C1412,Asset_Register!$A$5:$A$1000,0)),"Not in register"))</f>
        <v/>
      </c>
      <c r="F1412" s="22" t="str">
        <f aca="false">IF($C1412="","",IFERROR(INDEX(Asset_Register!$R$5:$R$1000,MATCH($C1412,Asset_Register!$A$5:$A$1000,0)),"Not in register"))</f>
        <v/>
      </c>
      <c r="G1412" s="22" t="str">
        <f aca="false">IF($C1412="","",IFERROR(INDEX(Asset_Register!$Q$5:$Q$1000,MATCH($C1412,Asset_Register!$A$5:$A$1000,0)),"Not in register"))</f>
        <v/>
      </c>
      <c r="H1412" s="19"/>
      <c r="I1412" s="19"/>
      <c r="J1412" s="6"/>
      <c r="K1412" s="19"/>
      <c r="L1412" s="19"/>
      <c r="M1412" s="19"/>
      <c r="N1412" s="19"/>
      <c r="O1412" s="19"/>
      <c r="P1412" s="19"/>
      <c r="Q1412" s="22" t="str">
        <f aca="false">IF($C1412="","",IF($P1412&lt;&gt;"",$P1412,IF(AND(ISNUMBER($K1412),ISNUMBER($M1412),ISNUMBER($N1412)),IF($O1412="Lower is worse",IF($K1412&lt;=$N1412,"Danger",IF($K1412&lt;=$M1412,"Alert","OK")),IF($K1412&gt;=$N1412,"Danger",IF($K1412&gt;=$M1412,"Alert","OK"))),"Not set")))</f>
        <v/>
      </c>
      <c r="R1412" s="22" t="str">
        <f aca="false">IF(OR($Q1412="",$Q1412="Not set"),"",MATCH($Q1412,Lists!$F$2:$F$4,0)-1)</f>
        <v/>
      </c>
      <c r="S1412" s="6"/>
      <c r="T1412" s="6"/>
      <c r="U1412" s="22" t="str">
        <f aca="false">IF(OR($Q1412="",$Q1412="OK",$Q1412="Not set",NOT(ISNUMBER($G1412))),"",ROUND($G1412*IF($Q1412="Danger",Lists!$M$15,Lists!$M$16),0))</f>
        <v/>
      </c>
      <c r="V1412" s="22" t="str">
        <f aca="false">IF($U1412="","",IF(OR($Q1412="Danger",$U1412&gt;=Lists!$M$10),"P1",IF($U1412&gt;=Lists!$M$11,"P2","P3")))</f>
        <v/>
      </c>
      <c r="W1412" s="24" t="str">
        <f aca="false">IF(OR($V1412="",$B1412=""),"",$B1412+INDEX(Lists!$N$10:$N$12,MATCH($V1412,Lists!$L$10:$L$12,0)))</f>
        <v/>
      </c>
      <c r="X1412" s="19"/>
      <c r="Y1412" s="19"/>
      <c r="Z1412" s="19"/>
      <c r="AA1412" s="21"/>
      <c r="AB1412" s="19"/>
      <c r="AC1412" s="22" t="str">
        <f aca="true">IF(OR($U1412="",$B1412=""),"",IF($AA1412&lt;&gt;"",$AA1412-$B1412,TODAY()-$B1412))</f>
        <v/>
      </c>
      <c r="AD1412" s="22" t="str">
        <f aca="true">IF($W1412="","",IF($Y1412="Closed",IF($AA1412="","Closed",IF($AA1412&lt;=$W1412,"Closed on time","Closed late")),IF(TODAY()&gt;$W1412,"Overdue","Within time")))</f>
        <v/>
      </c>
      <c r="AE1412" s="6"/>
      <c r="AF1412" s="19"/>
      <c r="AG1412" s="19"/>
      <c r="AH1412" s="19"/>
      <c r="AI1412" s="19"/>
      <c r="AJ1412" s="19"/>
    </row>
    <row r="1413" customFormat="false" ht="15" hidden="false" customHeight="false" outlineLevel="0" collapsed="false">
      <c r="A1413" s="22" t="str">
        <f aca="false">IF($C1413="","","R"&amp;TEXT(ROW()-4,"00000"))</f>
        <v/>
      </c>
      <c r="B1413" s="21"/>
      <c r="C1413" s="19"/>
      <c r="D1413" s="22" t="str">
        <f aca="false">IF($C1413="","",IFERROR(INDEX(Asset_Register!$C$5:$C$1000,MATCH($C1413,Asset_Register!$A$5:$A$1000,0)),"Not in register"))</f>
        <v/>
      </c>
      <c r="E1413" s="22" t="str">
        <f aca="false">IF($C1413="","",IFERROR(INDEX(Asset_Register!$D$5:$D$1000,MATCH($C1413,Asset_Register!$A$5:$A$1000,0)),"Not in register"))</f>
        <v/>
      </c>
      <c r="F1413" s="22" t="str">
        <f aca="false">IF($C1413="","",IFERROR(INDEX(Asset_Register!$R$5:$R$1000,MATCH($C1413,Asset_Register!$A$5:$A$1000,0)),"Not in register"))</f>
        <v/>
      </c>
      <c r="G1413" s="22" t="str">
        <f aca="false">IF($C1413="","",IFERROR(INDEX(Asset_Register!$Q$5:$Q$1000,MATCH($C1413,Asset_Register!$A$5:$A$1000,0)),"Not in register"))</f>
        <v/>
      </c>
      <c r="H1413" s="19"/>
      <c r="I1413" s="19"/>
      <c r="J1413" s="6"/>
      <c r="K1413" s="19"/>
      <c r="L1413" s="19"/>
      <c r="M1413" s="19"/>
      <c r="N1413" s="19"/>
      <c r="O1413" s="19"/>
      <c r="P1413" s="19"/>
      <c r="Q1413" s="22" t="str">
        <f aca="false">IF($C1413="","",IF($P1413&lt;&gt;"",$P1413,IF(AND(ISNUMBER($K1413),ISNUMBER($M1413),ISNUMBER($N1413)),IF($O1413="Lower is worse",IF($K1413&lt;=$N1413,"Danger",IF($K1413&lt;=$M1413,"Alert","OK")),IF($K1413&gt;=$N1413,"Danger",IF($K1413&gt;=$M1413,"Alert","OK"))),"Not set")))</f>
        <v/>
      </c>
      <c r="R1413" s="22" t="str">
        <f aca="false">IF(OR($Q1413="",$Q1413="Not set"),"",MATCH($Q1413,Lists!$F$2:$F$4,0)-1)</f>
        <v/>
      </c>
      <c r="S1413" s="6"/>
      <c r="T1413" s="6"/>
      <c r="U1413" s="22" t="str">
        <f aca="false">IF(OR($Q1413="",$Q1413="OK",$Q1413="Not set",NOT(ISNUMBER($G1413))),"",ROUND($G1413*IF($Q1413="Danger",Lists!$M$15,Lists!$M$16),0))</f>
        <v/>
      </c>
      <c r="V1413" s="22" t="str">
        <f aca="false">IF($U1413="","",IF(OR($Q1413="Danger",$U1413&gt;=Lists!$M$10),"P1",IF($U1413&gt;=Lists!$M$11,"P2","P3")))</f>
        <v/>
      </c>
      <c r="W1413" s="24" t="str">
        <f aca="false">IF(OR($V1413="",$B1413=""),"",$B1413+INDEX(Lists!$N$10:$N$12,MATCH($V1413,Lists!$L$10:$L$12,0)))</f>
        <v/>
      </c>
      <c r="X1413" s="19"/>
      <c r="Y1413" s="19"/>
      <c r="Z1413" s="19"/>
      <c r="AA1413" s="21"/>
      <c r="AB1413" s="19"/>
      <c r="AC1413" s="22" t="str">
        <f aca="true">IF(OR($U1413="",$B1413=""),"",IF($AA1413&lt;&gt;"",$AA1413-$B1413,TODAY()-$B1413))</f>
        <v/>
      </c>
      <c r="AD1413" s="22" t="str">
        <f aca="true">IF($W1413="","",IF($Y1413="Closed",IF($AA1413="","Closed",IF($AA1413&lt;=$W1413,"Closed on time","Closed late")),IF(TODAY()&gt;$W1413,"Overdue","Within time")))</f>
        <v/>
      </c>
      <c r="AE1413" s="6"/>
      <c r="AF1413" s="19"/>
      <c r="AG1413" s="19"/>
      <c r="AH1413" s="19"/>
      <c r="AI1413" s="19"/>
      <c r="AJ1413" s="19"/>
    </row>
    <row r="1414" customFormat="false" ht="15" hidden="false" customHeight="false" outlineLevel="0" collapsed="false">
      <c r="A1414" s="22" t="str">
        <f aca="false">IF($C1414="","","R"&amp;TEXT(ROW()-4,"00000"))</f>
        <v/>
      </c>
      <c r="B1414" s="21"/>
      <c r="C1414" s="19"/>
      <c r="D1414" s="22" t="str">
        <f aca="false">IF($C1414="","",IFERROR(INDEX(Asset_Register!$C$5:$C$1000,MATCH($C1414,Asset_Register!$A$5:$A$1000,0)),"Not in register"))</f>
        <v/>
      </c>
      <c r="E1414" s="22" t="str">
        <f aca="false">IF($C1414="","",IFERROR(INDEX(Asset_Register!$D$5:$D$1000,MATCH($C1414,Asset_Register!$A$5:$A$1000,0)),"Not in register"))</f>
        <v/>
      </c>
      <c r="F1414" s="22" t="str">
        <f aca="false">IF($C1414="","",IFERROR(INDEX(Asset_Register!$R$5:$R$1000,MATCH($C1414,Asset_Register!$A$5:$A$1000,0)),"Not in register"))</f>
        <v/>
      </c>
      <c r="G1414" s="22" t="str">
        <f aca="false">IF($C1414="","",IFERROR(INDEX(Asset_Register!$Q$5:$Q$1000,MATCH($C1414,Asset_Register!$A$5:$A$1000,0)),"Not in register"))</f>
        <v/>
      </c>
      <c r="H1414" s="19"/>
      <c r="I1414" s="19"/>
      <c r="J1414" s="6"/>
      <c r="K1414" s="19"/>
      <c r="L1414" s="19"/>
      <c r="M1414" s="19"/>
      <c r="N1414" s="19"/>
      <c r="O1414" s="19"/>
      <c r="P1414" s="19"/>
      <c r="Q1414" s="22" t="str">
        <f aca="false">IF($C1414="","",IF($P1414&lt;&gt;"",$P1414,IF(AND(ISNUMBER($K1414),ISNUMBER($M1414),ISNUMBER($N1414)),IF($O1414="Lower is worse",IF($K1414&lt;=$N1414,"Danger",IF($K1414&lt;=$M1414,"Alert","OK")),IF($K1414&gt;=$N1414,"Danger",IF($K1414&gt;=$M1414,"Alert","OK"))),"Not set")))</f>
        <v/>
      </c>
      <c r="R1414" s="22" t="str">
        <f aca="false">IF(OR($Q1414="",$Q1414="Not set"),"",MATCH($Q1414,Lists!$F$2:$F$4,0)-1)</f>
        <v/>
      </c>
      <c r="S1414" s="6"/>
      <c r="T1414" s="6"/>
      <c r="U1414" s="22" t="str">
        <f aca="false">IF(OR($Q1414="",$Q1414="OK",$Q1414="Not set",NOT(ISNUMBER($G1414))),"",ROUND($G1414*IF($Q1414="Danger",Lists!$M$15,Lists!$M$16),0))</f>
        <v/>
      </c>
      <c r="V1414" s="22" t="str">
        <f aca="false">IF($U1414="","",IF(OR($Q1414="Danger",$U1414&gt;=Lists!$M$10),"P1",IF($U1414&gt;=Lists!$M$11,"P2","P3")))</f>
        <v/>
      </c>
      <c r="W1414" s="24" t="str">
        <f aca="false">IF(OR($V1414="",$B1414=""),"",$B1414+INDEX(Lists!$N$10:$N$12,MATCH($V1414,Lists!$L$10:$L$12,0)))</f>
        <v/>
      </c>
      <c r="X1414" s="19"/>
      <c r="Y1414" s="19"/>
      <c r="Z1414" s="19"/>
      <c r="AA1414" s="21"/>
      <c r="AB1414" s="19"/>
      <c r="AC1414" s="22" t="str">
        <f aca="true">IF(OR($U1414="",$B1414=""),"",IF($AA1414&lt;&gt;"",$AA1414-$B1414,TODAY()-$B1414))</f>
        <v/>
      </c>
      <c r="AD1414" s="22" t="str">
        <f aca="true">IF($W1414="","",IF($Y1414="Closed",IF($AA1414="","Closed",IF($AA1414&lt;=$W1414,"Closed on time","Closed late")),IF(TODAY()&gt;$W1414,"Overdue","Within time")))</f>
        <v/>
      </c>
      <c r="AE1414" s="6"/>
      <c r="AF1414" s="19"/>
      <c r="AG1414" s="19"/>
      <c r="AH1414" s="19"/>
      <c r="AI1414" s="19"/>
      <c r="AJ1414" s="19"/>
    </row>
    <row r="1415" customFormat="false" ht="15" hidden="false" customHeight="false" outlineLevel="0" collapsed="false">
      <c r="A1415" s="22" t="str">
        <f aca="false">IF($C1415="","","R"&amp;TEXT(ROW()-4,"00000"))</f>
        <v/>
      </c>
      <c r="B1415" s="21"/>
      <c r="C1415" s="19"/>
      <c r="D1415" s="22" t="str">
        <f aca="false">IF($C1415="","",IFERROR(INDEX(Asset_Register!$C$5:$C$1000,MATCH($C1415,Asset_Register!$A$5:$A$1000,0)),"Not in register"))</f>
        <v/>
      </c>
      <c r="E1415" s="22" t="str">
        <f aca="false">IF($C1415="","",IFERROR(INDEX(Asset_Register!$D$5:$D$1000,MATCH($C1415,Asset_Register!$A$5:$A$1000,0)),"Not in register"))</f>
        <v/>
      </c>
      <c r="F1415" s="22" t="str">
        <f aca="false">IF($C1415="","",IFERROR(INDEX(Asset_Register!$R$5:$R$1000,MATCH($C1415,Asset_Register!$A$5:$A$1000,0)),"Not in register"))</f>
        <v/>
      </c>
      <c r="G1415" s="22" t="str">
        <f aca="false">IF($C1415="","",IFERROR(INDEX(Asset_Register!$Q$5:$Q$1000,MATCH($C1415,Asset_Register!$A$5:$A$1000,0)),"Not in register"))</f>
        <v/>
      </c>
      <c r="H1415" s="19"/>
      <c r="I1415" s="19"/>
      <c r="J1415" s="6"/>
      <c r="K1415" s="19"/>
      <c r="L1415" s="19"/>
      <c r="M1415" s="19"/>
      <c r="N1415" s="19"/>
      <c r="O1415" s="19"/>
      <c r="P1415" s="19"/>
      <c r="Q1415" s="22" t="str">
        <f aca="false">IF($C1415="","",IF($P1415&lt;&gt;"",$P1415,IF(AND(ISNUMBER($K1415),ISNUMBER($M1415),ISNUMBER($N1415)),IF($O1415="Lower is worse",IF($K1415&lt;=$N1415,"Danger",IF($K1415&lt;=$M1415,"Alert","OK")),IF($K1415&gt;=$N1415,"Danger",IF($K1415&gt;=$M1415,"Alert","OK"))),"Not set")))</f>
        <v/>
      </c>
      <c r="R1415" s="22" t="str">
        <f aca="false">IF(OR($Q1415="",$Q1415="Not set"),"",MATCH($Q1415,Lists!$F$2:$F$4,0)-1)</f>
        <v/>
      </c>
      <c r="S1415" s="6"/>
      <c r="T1415" s="6"/>
      <c r="U1415" s="22" t="str">
        <f aca="false">IF(OR($Q1415="",$Q1415="OK",$Q1415="Not set",NOT(ISNUMBER($G1415))),"",ROUND($G1415*IF($Q1415="Danger",Lists!$M$15,Lists!$M$16),0))</f>
        <v/>
      </c>
      <c r="V1415" s="22" t="str">
        <f aca="false">IF($U1415="","",IF(OR($Q1415="Danger",$U1415&gt;=Lists!$M$10),"P1",IF($U1415&gt;=Lists!$M$11,"P2","P3")))</f>
        <v/>
      </c>
      <c r="W1415" s="24" t="str">
        <f aca="false">IF(OR($V1415="",$B1415=""),"",$B1415+INDEX(Lists!$N$10:$N$12,MATCH($V1415,Lists!$L$10:$L$12,0)))</f>
        <v/>
      </c>
      <c r="X1415" s="19"/>
      <c r="Y1415" s="19"/>
      <c r="Z1415" s="19"/>
      <c r="AA1415" s="21"/>
      <c r="AB1415" s="19"/>
      <c r="AC1415" s="22" t="str">
        <f aca="true">IF(OR($U1415="",$B1415=""),"",IF($AA1415&lt;&gt;"",$AA1415-$B1415,TODAY()-$B1415))</f>
        <v/>
      </c>
      <c r="AD1415" s="22" t="str">
        <f aca="true">IF($W1415="","",IF($Y1415="Closed",IF($AA1415="","Closed",IF($AA1415&lt;=$W1415,"Closed on time","Closed late")),IF(TODAY()&gt;$W1415,"Overdue","Within time")))</f>
        <v/>
      </c>
      <c r="AE1415" s="6"/>
      <c r="AF1415" s="19"/>
      <c r="AG1415" s="19"/>
      <c r="AH1415" s="19"/>
      <c r="AI1415" s="19"/>
      <c r="AJ1415" s="19"/>
    </row>
    <row r="1416" customFormat="false" ht="15" hidden="false" customHeight="false" outlineLevel="0" collapsed="false">
      <c r="A1416" s="22" t="str">
        <f aca="false">IF($C1416="","","R"&amp;TEXT(ROW()-4,"00000"))</f>
        <v/>
      </c>
      <c r="B1416" s="21"/>
      <c r="C1416" s="19"/>
      <c r="D1416" s="22" t="str">
        <f aca="false">IF($C1416="","",IFERROR(INDEX(Asset_Register!$C$5:$C$1000,MATCH($C1416,Asset_Register!$A$5:$A$1000,0)),"Not in register"))</f>
        <v/>
      </c>
      <c r="E1416" s="22" t="str">
        <f aca="false">IF($C1416="","",IFERROR(INDEX(Asset_Register!$D$5:$D$1000,MATCH($C1416,Asset_Register!$A$5:$A$1000,0)),"Not in register"))</f>
        <v/>
      </c>
      <c r="F1416" s="22" t="str">
        <f aca="false">IF($C1416="","",IFERROR(INDEX(Asset_Register!$R$5:$R$1000,MATCH($C1416,Asset_Register!$A$5:$A$1000,0)),"Not in register"))</f>
        <v/>
      </c>
      <c r="G1416" s="22" t="str">
        <f aca="false">IF($C1416="","",IFERROR(INDEX(Asset_Register!$Q$5:$Q$1000,MATCH($C1416,Asset_Register!$A$5:$A$1000,0)),"Not in register"))</f>
        <v/>
      </c>
      <c r="H1416" s="19"/>
      <c r="I1416" s="19"/>
      <c r="J1416" s="6"/>
      <c r="K1416" s="19"/>
      <c r="L1416" s="19"/>
      <c r="M1416" s="19"/>
      <c r="N1416" s="19"/>
      <c r="O1416" s="19"/>
      <c r="P1416" s="19"/>
      <c r="Q1416" s="22" t="str">
        <f aca="false">IF($C1416="","",IF($P1416&lt;&gt;"",$P1416,IF(AND(ISNUMBER($K1416),ISNUMBER($M1416),ISNUMBER($N1416)),IF($O1416="Lower is worse",IF($K1416&lt;=$N1416,"Danger",IF($K1416&lt;=$M1416,"Alert","OK")),IF($K1416&gt;=$N1416,"Danger",IF($K1416&gt;=$M1416,"Alert","OK"))),"Not set")))</f>
        <v/>
      </c>
      <c r="R1416" s="22" t="str">
        <f aca="false">IF(OR($Q1416="",$Q1416="Not set"),"",MATCH($Q1416,Lists!$F$2:$F$4,0)-1)</f>
        <v/>
      </c>
      <c r="S1416" s="6"/>
      <c r="T1416" s="6"/>
      <c r="U1416" s="22" t="str">
        <f aca="false">IF(OR($Q1416="",$Q1416="OK",$Q1416="Not set",NOT(ISNUMBER($G1416))),"",ROUND($G1416*IF($Q1416="Danger",Lists!$M$15,Lists!$M$16),0))</f>
        <v/>
      </c>
      <c r="V1416" s="22" t="str">
        <f aca="false">IF($U1416="","",IF(OR($Q1416="Danger",$U1416&gt;=Lists!$M$10),"P1",IF($U1416&gt;=Lists!$M$11,"P2","P3")))</f>
        <v/>
      </c>
      <c r="W1416" s="24" t="str">
        <f aca="false">IF(OR($V1416="",$B1416=""),"",$B1416+INDEX(Lists!$N$10:$N$12,MATCH($V1416,Lists!$L$10:$L$12,0)))</f>
        <v/>
      </c>
      <c r="X1416" s="19"/>
      <c r="Y1416" s="19"/>
      <c r="Z1416" s="19"/>
      <c r="AA1416" s="21"/>
      <c r="AB1416" s="19"/>
      <c r="AC1416" s="22" t="str">
        <f aca="true">IF(OR($U1416="",$B1416=""),"",IF($AA1416&lt;&gt;"",$AA1416-$B1416,TODAY()-$B1416))</f>
        <v/>
      </c>
      <c r="AD1416" s="22" t="str">
        <f aca="true">IF($W1416="","",IF($Y1416="Closed",IF($AA1416="","Closed",IF($AA1416&lt;=$W1416,"Closed on time","Closed late")),IF(TODAY()&gt;$W1416,"Overdue","Within time")))</f>
        <v/>
      </c>
      <c r="AE1416" s="6"/>
      <c r="AF1416" s="19"/>
      <c r="AG1416" s="19"/>
      <c r="AH1416" s="19"/>
      <c r="AI1416" s="19"/>
      <c r="AJ1416" s="19"/>
    </row>
    <row r="1417" customFormat="false" ht="15" hidden="false" customHeight="false" outlineLevel="0" collapsed="false">
      <c r="A1417" s="22" t="str">
        <f aca="false">IF($C1417="","","R"&amp;TEXT(ROW()-4,"00000"))</f>
        <v/>
      </c>
      <c r="B1417" s="21"/>
      <c r="C1417" s="19"/>
      <c r="D1417" s="22" t="str">
        <f aca="false">IF($C1417="","",IFERROR(INDEX(Asset_Register!$C$5:$C$1000,MATCH($C1417,Asset_Register!$A$5:$A$1000,0)),"Not in register"))</f>
        <v/>
      </c>
      <c r="E1417" s="22" t="str">
        <f aca="false">IF($C1417="","",IFERROR(INDEX(Asset_Register!$D$5:$D$1000,MATCH($C1417,Asset_Register!$A$5:$A$1000,0)),"Not in register"))</f>
        <v/>
      </c>
      <c r="F1417" s="22" t="str">
        <f aca="false">IF($C1417="","",IFERROR(INDEX(Asset_Register!$R$5:$R$1000,MATCH($C1417,Asset_Register!$A$5:$A$1000,0)),"Not in register"))</f>
        <v/>
      </c>
      <c r="G1417" s="22" t="str">
        <f aca="false">IF($C1417="","",IFERROR(INDEX(Asset_Register!$Q$5:$Q$1000,MATCH($C1417,Asset_Register!$A$5:$A$1000,0)),"Not in register"))</f>
        <v/>
      </c>
      <c r="H1417" s="19"/>
      <c r="I1417" s="19"/>
      <c r="J1417" s="6"/>
      <c r="K1417" s="19"/>
      <c r="L1417" s="19"/>
      <c r="M1417" s="19"/>
      <c r="N1417" s="19"/>
      <c r="O1417" s="19"/>
      <c r="P1417" s="19"/>
      <c r="Q1417" s="22" t="str">
        <f aca="false">IF($C1417="","",IF($P1417&lt;&gt;"",$P1417,IF(AND(ISNUMBER($K1417),ISNUMBER($M1417),ISNUMBER($N1417)),IF($O1417="Lower is worse",IF($K1417&lt;=$N1417,"Danger",IF($K1417&lt;=$M1417,"Alert","OK")),IF($K1417&gt;=$N1417,"Danger",IF($K1417&gt;=$M1417,"Alert","OK"))),"Not set")))</f>
        <v/>
      </c>
      <c r="R1417" s="22" t="str">
        <f aca="false">IF(OR($Q1417="",$Q1417="Not set"),"",MATCH($Q1417,Lists!$F$2:$F$4,0)-1)</f>
        <v/>
      </c>
      <c r="S1417" s="6"/>
      <c r="T1417" s="6"/>
      <c r="U1417" s="22" t="str">
        <f aca="false">IF(OR($Q1417="",$Q1417="OK",$Q1417="Not set",NOT(ISNUMBER($G1417))),"",ROUND($G1417*IF($Q1417="Danger",Lists!$M$15,Lists!$M$16),0))</f>
        <v/>
      </c>
      <c r="V1417" s="22" t="str">
        <f aca="false">IF($U1417="","",IF(OR($Q1417="Danger",$U1417&gt;=Lists!$M$10),"P1",IF($U1417&gt;=Lists!$M$11,"P2","P3")))</f>
        <v/>
      </c>
      <c r="W1417" s="24" t="str">
        <f aca="false">IF(OR($V1417="",$B1417=""),"",$B1417+INDEX(Lists!$N$10:$N$12,MATCH($V1417,Lists!$L$10:$L$12,0)))</f>
        <v/>
      </c>
      <c r="X1417" s="19"/>
      <c r="Y1417" s="19"/>
      <c r="Z1417" s="19"/>
      <c r="AA1417" s="21"/>
      <c r="AB1417" s="19"/>
      <c r="AC1417" s="22" t="str">
        <f aca="true">IF(OR($U1417="",$B1417=""),"",IF($AA1417&lt;&gt;"",$AA1417-$B1417,TODAY()-$B1417))</f>
        <v/>
      </c>
      <c r="AD1417" s="22" t="str">
        <f aca="true">IF($W1417="","",IF($Y1417="Closed",IF($AA1417="","Closed",IF($AA1417&lt;=$W1417,"Closed on time","Closed late")),IF(TODAY()&gt;$W1417,"Overdue","Within time")))</f>
        <v/>
      </c>
      <c r="AE1417" s="6"/>
      <c r="AF1417" s="19"/>
      <c r="AG1417" s="19"/>
      <c r="AH1417" s="19"/>
      <c r="AI1417" s="19"/>
      <c r="AJ1417" s="19"/>
    </row>
    <row r="1418" customFormat="false" ht="15" hidden="false" customHeight="false" outlineLevel="0" collapsed="false">
      <c r="A1418" s="22" t="str">
        <f aca="false">IF($C1418="","","R"&amp;TEXT(ROW()-4,"00000"))</f>
        <v/>
      </c>
      <c r="B1418" s="21"/>
      <c r="C1418" s="19"/>
      <c r="D1418" s="22" t="str">
        <f aca="false">IF($C1418="","",IFERROR(INDEX(Asset_Register!$C$5:$C$1000,MATCH($C1418,Asset_Register!$A$5:$A$1000,0)),"Not in register"))</f>
        <v/>
      </c>
      <c r="E1418" s="22" t="str">
        <f aca="false">IF($C1418="","",IFERROR(INDEX(Asset_Register!$D$5:$D$1000,MATCH($C1418,Asset_Register!$A$5:$A$1000,0)),"Not in register"))</f>
        <v/>
      </c>
      <c r="F1418" s="22" t="str">
        <f aca="false">IF($C1418="","",IFERROR(INDEX(Asset_Register!$R$5:$R$1000,MATCH($C1418,Asset_Register!$A$5:$A$1000,0)),"Not in register"))</f>
        <v/>
      </c>
      <c r="G1418" s="22" t="str">
        <f aca="false">IF($C1418="","",IFERROR(INDEX(Asset_Register!$Q$5:$Q$1000,MATCH($C1418,Asset_Register!$A$5:$A$1000,0)),"Not in register"))</f>
        <v/>
      </c>
      <c r="H1418" s="19"/>
      <c r="I1418" s="19"/>
      <c r="J1418" s="6"/>
      <c r="K1418" s="19"/>
      <c r="L1418" s="19"/>
      <c r="M1418" s="19"/>
      <c r="N1418" s="19"/>
      <c r="O1418" s="19"/>
      <c r="P1418" s="19"/>
      <c r="Q1418" s="22" t="str">
        <f aca="false">IF($C1418="","",IF($P1418&lt;&gt;"",$P1418,IF(AND(ISNUMBER($K1418),ISNUMBER($M1418),ISNUMBER($N1418)),IF($O1418="Lower is worse",IF($K1418&lt;=$N1418,"Danger",IF($K1418&lt;=$M1418,"Alert","OK")),IF($K1418&gt;=$N1418,"Danger",IF($K1418&gt;=$M1418,"Alert","OK"))),"Not set")))</f>
        <v/>
      </c>
      <c r="R1418" s="22" t="str">
        <f aca="false">IF(OR($Q1418="",$Q1418="Not set"),"",MATCH($Q1418,Lists!$F$2:$F$4,0)-1)</f>
        <v/>
      </c>
      <c r="S1418" s="6"/>
      <c r="T1418" s="6"/>
      <c r="U1418" s="22" t="str">
        <f aca="false">IF(OR($Q1418="",$Q1418="OK",$Q1418="Not set",NOT(ISNUMBER($G1418))),"",ROUND($G1418*IF($Q1418="Danger",Lists!$M$15,Lists!$M$16),0))</f>
        <v/>
      </c>
      <c r="V1418" s="22" t="str">
        <f aca="false">IF($U1418="","",IF(OR($Q1418="Danger",$U1418&gt;=Lists!$M$10),"P1",IF($U1418&gt;=Lists!$M$11,"P2","P3")))</f>
        <v/>
      </c>
      <c r="W1418" s="24" t="str">
        <f aca="false">IF(OR($V1418="",$B1418=""),"",$B1418+INDEX(Lists!$N$10:$N$12,MATCH($V1418,Lists!$L$10:$L$12,0)))</f>
        <v/>
      </c>
      <c r="X1418" s="19"/>
      <c r="Y1418" s="19"/>
      <c r="Z1418" s="19"/>
      <c r="AA1418" s="21"/>
      <c r="AB1418" s="19"/>
      <c r="AC1418" s="22" t="str">
        <f aca="true">IF(OR($U1418="",$B1418=""),"",IF($AA1418&lt;&gt;"",$AA1418-$B1418,TODAY()-$B1418))</f>
        <v/>
      </c>
      <c r="AD1418" s="22" t="str">
        <f aca="true">IF($W1418="","",IF($Y1418="Closed",IF($AA1418="","Closed",IF($AA1418&lt;=$W1418,"Closed on time","Closed late")),IF(TODAY()&gt;$W1418,"Overdue","Within time")))</f>
        <v/>
      </c>
      <c r="AE1418" s="6"/>
      <c r="AF1418" s="19"/>
      <c r="AG1418" s="19"/>
      <c r="AH1418" s="19"/>
      <c r="AI1418" s="19"/>
      <c r="AJ1418" s="19"/>
    </row>
    <row r="1419" customFormat="false" ht="15" hidden="false" customHeight="false" outlineLevel="0" collapsed="false">
      <c r="A1419" s="22" t="str">
        <f aca="false">IF($C1419="","","R"&amp;TEXT(ROW()-4,"00000"))</f>
        <v/>
      </c>
      <c r="B1419" s="21"/>
      <c r="C1419" s="19"/>
      <c r="D1419" s="22" t="str">
        <f aca="false">IF($C1419="","",IFERROR(INDEX(Asset_Register!$C$5:$C$1000,MATCH($C1419,Asset_Register!$A$5:$A$1000,0)),"Not in register"))</f>
        <v/>
      </c>
      <c r="E1419" s="22" t="str">
        <f aca="false">IF($C1419="","",IFERROR(INDEX(Asset_Register!$D$5:$D$1000,MATCH($C1419,Asset_Register!$A$5:$A$1000,0)),"Not in register"))</f>
        <v/>
      </c>
      <c r="F1419" s="22" t="str">
        <f aca="false">IF($C1419="","",IFERROR(INDEX(Asset_Register!$R$5:$R$1000,MATCH($C1419,Asset_Register!$A$5:$A$1000,0)),"Not in register"))</f>
        <v/>
      </c>
      <c r="G1419" s="22" t="str">
        <f aca="false">IF($C1419="","",IFERROR(INDEX(Asset_Register!$Q$5:$Q$1000,MATCH($C1419,Asset_Register!$A$5:$A$1000,0)),"Not in register"))</f>
        <v/>
      </c>
      <c r="H1419" s="19"/>
      <c r="I1419" s="19"/>
      <c r="J1419" s="6"/>
      <c r="K1419" s="19"/>
      <c r="L1419" s="19"/>
      <c r="M1419" s="19"/>
      <c r="N1419" s="19"/>
      <c r="O1419" s="19"/>
      <c r="P1419" s="19"/>
      <c r="Q1419" s="22" t="str">
        <f aca="false">IF($C1419="","",IF($P1419&lt;&gt;"",$P1419,IF(AND(ISNUMBER($K1419),ISNUMBER($M1419),ISNUMBER($N1419)),IF($O1419="Lower is worse",IF($K1419&lt;=$N1419,"Danger",IF($K1419&lt;=$M1419,"Alert","OK")),IF($K1419&gt;=$N1419,"Danger",IF($K1419&gt;=$M1419,"Alert","OK"))),"Not set")))</f>
        <v/>
      </c>
      <c r="R1419" s="22" t="str">
        <f aca="false">IF(OR($Q1419="",$Q1419="Not set"),"",MATCH($Q1419,Lists!$F$2:$F$4,0)-1)</f>
        <v/>
      </c>
      <c r="S1419" s="6"/>
      <c r="T1419" s="6"/>
      <c r="U1419" s="22" t="str">
        <f aca="false">IF(OR($Q1419="",$Q1419="OK",$Q1419="Not set",NOT(ISNUMBER($G1419))),"",ROUND($G1419*IF($Q1419="Danger",Lists!$M$15,Lists!$M$16),0))</f>
        <v/>
      </c>
      <c r="V1419" s="22" t="str">
        <f aca="false">IF($U1419="","",IF(OR($Q1419="Danger",$U1419&gt;=Lists!$M$10),"P1",IF($U1419&gt;=Lists!$M$11,"P2","P3")))</f>
        <v/>
      </c>
      <c r="W1419" s="24" t="str">
        <f aca="false">IF(OR($V1419="",$B1419=""),"",$B1419+INDEX(Lists!$N$10:$N$12,MATCH($V1419,Lists!$L$10:$L$12,0)))</f>
        <v/>
      </c>
      <c r="X1419" s="19"/>
      <c r="Y1419" s="19"/>
      <c r="Z1419" s="19"/>
      <c r="AA1419" s="21"/>
      <c r="AB1419" s="19"/>
      <c r="AC1419" s="22" t="str">
        <f aca="true">IF(OR($U1419="",$B1419=""),"",IF($AA1419&lt;&gt;"",$AA1419-$B1419,TODAY()-$B1419))</f>
        <v/>
      </c>
      <c r="AD1419" s="22" t="str">
        <f aca="true">IF($W1419="","",IF($Y1419="Closed",IF($AA1419="","Closed",IF($AA1419&lt;=$W1419,"Closed on time","Closed late")),IF(TODAY()&gt;$W1419,"Overdue","Within time")))</f>
        <v/>
      </c>
      <c r="AE1419" s="6"/>
      <c r="AF1419" s="19"/>
      <c r="AG1419" s="19"/>
      <c r="AH1419" s="19"/>
      <c r="AI1419" s="19"/>
      <c r="AJ1419" s="19"/>
    </row>
    <row r="1420" customFormat="false" ht="15" hidden="false" customHeight="false" outlineLevel="0" collapsed="false">
      <c r="A1420" s="22" t="str">
        <f aca="false">IF($C1420="","","R"&amp;TEXT(ROW()-4,"00000"))</f>
        <v/>
      </c>
      <c r="B1420" s="21"/>
      <c r="C1420" s="19"/>
      <c r="D1420" s="22" t="str">
        <f aca="false">IF($C1420="","",IFERROR(INDEX(Asset_Register!$C$5:$C$1000,MATCH($C1420,Asset_Register!$A$5:$A$1000,0)),"Not in register"))</f>
        <v/>
      </c>
      <c r="E1420" s="22" t="str">
        <f aca="false">IF($C1420="","",IFERROR(INDEX(Asset_Register!$D$5:$D$1000,MATCH($C1420,Asset_Register!$A$5:$A$1000,0)),"Not in register"))</f>
        <v/>
      </c>
      <c r="F1420" s="22" t="str">
        <f aca="false">IF($C1420="","",IFERROR(INDEX(Asset_Register!$R$5:$R$1000,MATCH($C1420,Asset_Register!$A$5:$A$1000,0)),"Not in register"))</f>
        <v/>
      </c>
      <c r="G1420" s="22" t="str">
        <f aca="false">IF($C1420="","",IFERROR(INDEX(Asset_Register!$Q$5:$Q$1000,MATCH($C1420,Asset_Register!$A$5:$A$1000,0)),"Not in register"))</f>
        <v/>
      </c>
      <c r="H1420" s="19"/>
      <c r="I1420" s="19"/>
      <c r="J1420" s="6"/>
      <c r="K1420" s="19"/>
      <c r="L1420" s="19"/>
      <c r="M1420" s="19"/>
      <c r="N1420" s="19"/>
      <c r="O1420" s="19"/>
      <c r="P1420" s="19"/>
      <c r="Q1420" s="22" t="str">
        <f aca="false">IF($C1420="","",IF($P1420&lt;&gt;"",$P1420,IF(AND(ISNUMBER($K1420),ISNUMBER($M1420),ISNUMBER($N1420)),IF($O1420="Lower is worse",IF($K1420&lt;=$N1420,"Danger",IF($K1420&lt;=$M1420,"Alert","OK")),IF($K1420&gt;=$N1420,"Danger",IF($K1420&gt;=$M1420,"Alert","OK"))),"Not set")))</f>
        <v/>
      </c>
      <c r="R1420" s="22" t="str">
        <f aca="false">IF(OR($Q1420="",$Q1420="Not set"),"",MATCH($Q1420,Lists!$F$2:$F$4,0)-1)</f>
        <v/>
      </c>
      <c r="S1420" s="6"/>
      <c r="T1420" s="6"/>
      <c r="U1420" s="22" t="str">
        <f aca="false">IF(OR($Q1420="",$Q1420="OK",$Q1420="Not set",NOT(ISNUMBER($G1420))),"",ROUND($G1420*IF($Q1420="Danger",Lists!$M$15,Lists!$M$16),0))</f>
        <v/>
      </c>
      <c r="V1420" s="22" t="str">
        <f aca="false">IF($U1420="","",IF(OR($Q1420="Danger",$U1420&gt;=Lists!$M$10),"P1",IF($U1420&gt;=Lists!$M$11,"P2","P3")))</f>
        <v/>
      </c>
      <c r="W1420" s="24" t="str">
        <f aca="false">IF(OR($V1420="",$B1420=""),"",$B1420+INDEX(Lists!$N$10:$N$12,MATCH($V1420,Lists!$L$10:$L$12,0)))</f>
        <v/>
      </c>
      <c r="X1420" s="19"/>
      <c r="Y1420" s="19"/>
      <c r="Z1420" s="19"/>
      <c r="AA1420" s="21"/>
      <c r="AB1420" s="19"/>
      <c r="AC1420" s="22" t="str">
        <f aca="true">IF(OR($U1420="",$B1420=""),"",IF($AA1420&lt;&gt;"",$AA1420-$B1420,TODAY()-$B1420))</f>
        <v/>
      </c>
      <c r="AD1420" s="22" t="str">
        <f aca="true">IF($W1420="","",IF($Y1420="Closed",IF($AA1420="","Closed",IF($AA1420&lt;=$W1420,"Closed on time","Closed late")),IF(TODAY()&gt;$W1420,"Overdue","Within time")))</f>
        <v/>
      </c>
      <c r="AE1420" s="6"/>
      <c r="AF1420" s="19"/>
      <c r="AG1420" s="19"/>
      <c r="AH1420" s="19"/>
      <c r="AI1420" s="19"/>
      <c r="AJ1420" s="19"/>
    </row>
    <row r="1421" customFormat="false" ht="15" hidden="false" customHeight="false" outlineLevel="0" collapsed="false">
      <c r="A1421" s="22" t="str">
        <f aca="false">IF($C1421="","","R"&amp;TEXT(ROW()-4,"00000"))</f>
        <v/>
      </c>
      <c r="B1421" s="21"/>
      <c r="C1421" s="19"/>
      <c r="D1421" s="22" t="str">
        <f aca="false">IF($C1421="","",IFERROR(INDEX(Asset_Register!$C$5:$C$1000,MATCH($C1421,Asset_Register!$A$5:$A$1000,0)),"Not in register"))</f>
        <v/>
      </c>
      <c r="E1421" s="22" t="str">
        <f aca="false">IF($C1421="","",IFERROR(INDEX(Asset_Register!$D$5:$D$1000,MATCH($C1421,Asset_Register!$A$5:$A$1000,0)),"Not in register"))</f>
        <v/>
      </c>
      <c r="F1421" s="22" t="str">
        <f aca="false">IF($C1421="","",IFERROR(INDEX(Asset_Register!$R$5:$R$1000,MATCH($C1421,Asset_Register!$A$5:$A$1000,0)),"Not in register"))</f>
        <v/>
      </c>
      <c r="G1421" s="22" t="str">
        <f aca="false">IF($C1421="","",IFERROR(INDEX(Asset_Register!$Q$5:$Q$1000,MATCH($C1421,Asset_Register!$A$5:$A$1000,0)),"Not in register"))</f>
        <v/>
      </c>
      <c r="H1421" s="19"/>
      <c r="I1421" s="19"/>
      <c r="J1421" s="6"/>
      <c r="K1421" s="19"/>
      <c r="L1421" s="19"/>
      <c r="M1421" s="19"/>
      <c r="N1421" s="19"/>
      <c r="O1421" s="19"/>
      <c r="P1421" s="19"/>
      <c r="Q1421" s="22" t="str">
        <f aca="false">IF($C1421="","",IF($P1421&lt;&gt;"",$P1421,IF(AND(ISNUMBER($K1421),ISNUMBER($M1421),ISNUMBER($N1421)),IF($O1421="Lower is worse",IF($K1421&lt;=$N1421,"Danger",IF($K1421&lt;=$M1421,"Alert","OK")),IF($K1421&gt;=$N1421,"Danger",IF($K1421&gt;=$M1421,"Alert","OK"))),"Not set")))</f>
        <v/>
      </c>
      <c r="R1421" s="22" t="str">
        <f aca="false">IF(OR($Q1421="",$Q1421="Not set"),"",MATCH($Q1421,Lists!$F$2:$F$4,0)-1)</f>
        <v/>
      </c>
      <c r="S1421" s="6"/>
      <c r="T1421" s="6"/>
      <c r="U1421" s="22" t="str">
        <f aca="false">IF(OR($Q1421="",$Q1421="OK",$Q1421="Not set",NOT(ISNUMBER($G1421))),"",ROUND($G1421*IF($Q1421="Danger",Lists!$M$15,Lists!$M$16),0))</f>
        <v/>
      </c>
      <c r="V1421" s="22" t="str">
        <f aca="false">IF($U1421="","",IF(OR($Q1421="Danger",$U1421&gt;=Lists!$M$10),"P1",IF($U1421&gt;=Lists!$M$11,"P2","P3")))</f>
        <v/>
      </c>
      <c r="W1421" s="24" t="str">
        <f aca="false">IF(OR($V1421="",$B1421=""),"",$B1421+INDEX(Lists!$N$10:$N$12,MATCH($V1421,Lists!$L$10:$L$12,0)))</f>
        <v/>
      </c>
      <c r="X1421" s="19"/>
      <c r="Y1421" s="19"/>
      <c r="Z1421" s="19"/>
      <c r="AA1421" s="21"/>
      <c r="AB1421" s="19"/>
      <c r="AC1421" s="22" t="str">
        <f aca="true">IF(OR($U1421="",$B1421=""),"",IF($AA1421&lt;&gt;"",$AA1421-$B1421,TODAY()-$B1421))</f>
        <v/>
      </c>
      <c r="AD1421" s="22" t="str">
        <f aca="true">IF($W1421="","",IF($Y1421="Closed",IF($AA1421="","Closed",IF($AA1421&lt;=$W1421,"Closed on time","Closed late")),IF(TODAY()&gt;$W1421,"Overdue","Within time")))</f>
        <v/>
      </c>
      <c r="AE1421" s="6"/>
      <c r="AF1421" s="19"/>
      <c r="AG1421" s="19"/>
      <c r="AH1421" s="19"/>
      <c r="AI1421" s="19"/>
      <c r="AJ1421" s="19"/>
    </row>
    <row r="1422" customFormat="false" ht="15" hidden="false" customHeight="false" outlineLevel="0" collapsed="false">
      <c r="A1422" s="22" t="str">
        <f aca="false">IF($C1422="","","R"&amp;TEXT(ROW()-4,"00000"))</f>
        <v/>
      </c>
      <c r="B1422" s="21"/>
      <c r="C1422" s="19"/>
      <c r="D1422" s="22" t="str">
        <f aca="false">IF($C1422="","",IFERROR(INDEX(Asset_Register!$C$5:$C$1000,MATCH($C1422,Asset_Register!$A$5:$A$1000,0)),"Not in register"))</f>
        <v/>
      </c>
      <c r="E1422" s="22" t="str">
        <f aca="false">IF($C1422="","",IFERROR(INDEX(Asset_Register!$D$5:$D$1000,MATCH($C1422,Asset_Register!$A$5:$A$1000,0)),"Not in register"))</f>
        <v/>
      </c>
      <c r="F1422" s="22" t="str">
        <f aca="false">IF($C1422="","",IFERROR(INDEX(Asset_Register!$R$5:$R$1000,MATCH($C1422,Asset_Register!$A$5:$A$1000,0)),"Not in register"))</f>
        <v/>
      </c>
      <c r="G1422" s="22" t="str">
        <f aca="false">IF($C1422="","",IFERROR(INDEX(Asset_Register!$Q$5:$Q$1000,MATCH($C1422,Asset_Register!$A$5:$A$1000,0)),"Not in register"))</f>
        <v/>
      </c>
      <c r="H1422" s="19"/>
      <c r="I1422" s="19"/>
      <c r="J1422" s="6"/>
      <c r="K1422" s="19"/>
      <c r="L1422" s="19"/>
      <c r="M1422" s="19"/>
      <c r="N1422" s="19"/>
      <c r="O1422" s="19"/>
      <c r="P1422" s="19"/>
      <c r="Q1422" s="22" t="str">
        <f aca="false">IF($C1422="","",IF($P1422&lt;&gt;"",$P1422,IF(AND(ISNUMBER($K1422),ISNUMBER($M1422),ISNUMBER($N1422)),IF($O1422="Lower is worse",IF($K1422&lt;=$N1422,"Danger",IF($K1422&lt;=$M1422,"Alert","OK")),IF($K1422&gt;=$N1422,"Danger",IF($K1422&gt;=$M1422,"Alert","OK"))),"Not set")))</f>
        <v/>
      </c>
      <c r="R1422" s="22" t="str">
        <f aca="false">IF(OR($Q1422="",$Q1422="Not set"),"",MATCH($Q1422,Lists!$F$2:$F$4,0)-1)</f>
        <v/>
      </c>
      <c r="S1422" s="6"/>
      <c r="T1422" s="6"/>
      <c r="U1422" s="22" t="str">
        <f aca="false">IF(OR($Q1422="",$Q1422="OK",$Q1422="Not set",NOT(ISNUMBER($G1422))),"",ROUND($G1422*IF($Q1422="Danger",Lists!$M$15,Lists!$M$16),0))</f>
        <v/>
      </c>
      <c r="V1422" s="22" t="str">
        <f aca="false">IF($U1422="","",IF(OR($Q1422="Danger",$U1422&gt;=Lists!$M$10),"P1",IF($U1422&gt;=Lists!$M$11,"P2","P3")))</f>
        <v/>
      </c>
      <c r="W1422" s="24" t="str">
        <f aca="false">IF(OR($V1422="",$B1422=""),"",$B1422+INDEX(Lists!$N$10:$N$12,MATCH($V1422,Lists!$L$10:$L$12,0)))</f>
        <v/>
      </c>
      <c r="X1422" s="19"/>
      <c r="Y1422" s="19"/>
      <c r="Z1422" s="19"/>
      <c r="AA1422" s="21"/>
      <c r="AB1422" s="19"/>
      <c r="AC1422" s="22" t="str">
        <f aca="true">IF(OR($U1422="",$B1422=""),"",IF($AA1422&lt;&gt;"",$AA1422-$B1422,TODAY()-$B1422))</f>
        <v/>
      </c>
      <c r="AD1422" s="22" t="str">
        <f aca="true">IF($W1422="","",IF($Y1422="Closed",IF($AA1422="","Closed",IF($AA1422&lt;=$W1422,"Closed on time","Closed late")),IF(TODAY()&gt;$W1422,"Overdue","Within time")))</f>
        <v/>
      </c>
      <c r="AE1422" s="6"/>
      <c r="AF1422" s="19"/>
      <c r="AG1422" s="19"/>
      <c r="AH1422" s="19"/>
      <c r="AI1422" s="19"/>
      <c r="AJ1422" s="19"/>
    </row>
    <row r="1423" customFormat="false" ht="15" hidden="false" customHeight="false" outlineLevel="0" collapsed="false">
      <c r="A1423" s="22" t="str">
        <f aca="false">IF($C1423="","","R"&amp;TEXT(ROW()-4,"00000"))</f>
        <v/>
      </c>
      <c r="B1423" s="21"/>
      <c r="C1423" s="19"/>
      <c r="D1423" s="22" t="str">
        <f aca="false">IF($C1423="","",IFERROR(INDEX(Asset_Register!$C$5:$C$1000,MATCH($C1423,Asset_Register!$A$5:$A$1000,0)),"Not in register"))</f>
        <v/>
      </c>
      <c r="E1423" s="22" t="str">
        <f aca="false">IF($C1423="","",IFERROR(INDEX(Asset_Register!$D$5:$D$1000,MATCH($C1423,Asset_Register!$A$5:$A$1000,0)),"Not in register"))</f>
        <v/>
      </c>
      <c r="F1423" s="22" t="str">
        <f aca="false">IF($C1423="","",IFERROR(INDEX(Asset_Register!$R$5:$R$1000,MATCH($C1423,Asset_Register!$A$5:$A$1000,0)),"Not in register"))</f>
        <v/>
      </c>
      <c r="G1423" s="22" t="str">
        <f aca="false">IF($C1423="","",IFERROR(INDEX(Asset_Register!$Q$5:$Q$1000,MATCH($C1423,Asset_Register!$A$5:$A$1000,0)),"Not in register"))</f>
        <v/>
      </c>
      <c r="H1423" s="19"/>
      <c r="I1423" s="19"/>
      <c r="J1423" s="6"/>
      <c r="K1423" s="19"/>
      <c r="L1423" s="19"/>
      <c r="M1423" s="19"/>
      <c r="N1423" s="19"/>
      <c r="O1423" s="19"/>
      <c r="P1423" s="19"/>
      <c r="Q1423" s="22" t="str">
        <f aca="false">IF($C1423="","",IF($P1423&lt;&gt;"",$P1423,IF(AND(ISNUMBER($K1423),ISNUMBER($M1423),ISNUMBER($N1423)),IF($O1423="Lower is worse",IF($K1423&lt;=$N1423,"Danger",IF($K1423&lt;=$M1423,"Alert","OK")),IF($K1423&gt;=$N1423,"Danger",IF($K1423&gt;=$M1423,"Alert","OK"))),"Not set")))</f>
        <v/>
      </c>
      <c r="R1423" s="22" t="str">
        <f aca="false">IF(OR($Q1423="",$Q1423="Not set"),"",MATCH($Q1423,Lists!$F$2:$F$4,0)-1)</f>
        <v/>
      </c>
      <c r="S1423" s="6"/>
      <c r="T1423" s="6"/>
      <c r="U1423" s="22" t="str">
        <f aca="false">IF(OR($Q1423="",$Q1423="OK",$Q1423="Not set",NOT(ISNUMBER($G1423))),"",ROUND($G1423*IF($Q1423="Danger",Lists!$M$15,Lists!$M$16),0))</f>
        <v/>
      </c>
      <c r="V1423" s="22" t="str">
        <f aca="false">IF($U1423="","",IF(OR($Q1423="Danger",$U1423&gt;=Lists!$M$10),"P1",IF($U1423&gt;=Lists!$M$11,"P2","P3")))</f>
        <v/>
      </c>
      <c r="W1423" s="24" t="str">
        <f aca="false">IF(OR($V1423="",$B1423=""),"",$B1423+INDEX(Lists!$N$10:$N$12,MATCH($V1423,Lists!$L$10:$L$12,0)))</f>
        <v/>
      </c>
      <c r="X1423" s="19"/>
      <c r="Y1423" s="19"/>
      <c r="Z1423" s="19"/>
      <c r="AA1423" s="21"/>
      <c r="AB1423" s="19"/>
      <c r="AC1423" s="22" t="str">
        <f aca="true">IF(OR($U1423="",$B1423=""),"",IF($AA1423&lt;&gt;"",$AA1423-$B1423,TODAY()-$B1423))</f>
        <v/>
      </c>
      <c r="AD1423" s="22" t="str">
        <f aca="true">IF($W1423="","",IF($Y1423="Closed",IF($AA1423="","Closed",IF($AA1423&lt;=$W1423,"Closed on time","Closed late")),IF(TODAY()&gt;$W1423,"Overdue","Within time")))</f>
        <v/>
      </c>
      <c r="AE1423" s="6"/>
      <c r="AF1423" s="19"/>
      <c r="AG1423" s="19"/>
      <c r="AH1423" s="19"/>
      <c r="AI1423" s="19"/>
      <c r="AJ1423" s="19"/>
    </row>
    <row r="1424" customFormat="false" ht="15" hidden="false" customHeight="false" outlineLevel="0" collapsed="false">
      <c r="A1424" s="22" t="str">
        <f aca="false">IF($C1424="","","R"&amp;TEXT(ROW()-4,"00000"))</f>
        <v/>
      </c>
      <c r="B1424" s="21"/>
      <c r="C1424" s="19"/>
      <c r="D1424" s="22" t="str">
        <f aca="false">IF($C1424="","",IFERROR(INDEX(Asset_Register!$C$5:$C$1000,MATCH($C1424,Asset_Register!$A$5:$A$1000,0)),"Not in register"))</f>
        <v/>
      </c>
      <c r="E1424" s="22" t="str">
        <f aca="false">IF($C1424="","",IFERROR(INDEX(Asset_Register!$D$5:$D$1000,MATCH($C1424,Asset_Register!$A$5:$A$1000,0)),"Not in register"))</f>
        <v/>
      </c>
      <c r="F1424" s="22" t="str">
        <f aca="false">IF($C1424="","",IFERROR(INDEX(Asset_Register!$R$5:$R$1000,MATCH($C1424,Asset_Register!$A$5:$A$1000,0)),"Not in register"))</f>
        <v/>
      </c>
      <c r="G1424" s="22" t="str">
        <f aca="false">IF($C1424="","",IFERROR(INDEX(Asset_Register!$Q$5:$Q$1000,MATCH($C1424,Asset_Register!$A$5:$A$1000,0)),"Not in register"))</f>
        <v/>
      </c>
      <c r="H1424" s="19"/>
      <c r="I1424" s="19"/>
      <c r="J1424" s="6"/>
      <c r="K1424" s="19"/>
      <c r="L1424" s="19"/>
      <c r="M1424" s="19"/>
      <c r="N1424" s="19"/>
      <c r="O1424" s="19"/>
      <c r="P1424" s="19"/>
      <c r="Q1424" s="22" t="str">
        <f aca="false">IF($C1424="","",IF($P1424&lt;&gt;"",$P1424,IF(AND(ISNUMBER($K1424),ISNUMBER($M1424),ISNUMBER($N1424)),IF($O1424="Lower is worse",IF($K1424&lt;=$N1424,"Danger",IF($K1424&lt;=$M1424,"Alert","OK")),IF($K1424&gt;=$N1424,"Danger",IF($K1424&gt;=$M1424,"Alert","OK"))),"Not set")))</f>
        <v/>
      </c>
      <c r="R1424" s="22" t="str">
        <f aca="false">IF(OR($Q1424="",$Q1424="Not set"),"",MATCH($Q1424,Lists!$F$2:$F$4,0)-1)</f>
        <v/>
      </c>
      <c r="S1424" s="6"/>
      <c r="T1424" s="6"/>
      <c r="U1424" s="22" t="str">
        <f aca="false">IF(OR($Q1424="",$Q1424="OK",$Q1424="Not set",NOT(ISNUMBER($G1424))),"",ROUND($G1424*IF($Q1424="Danger",Lists!$M$15,Lists!$M$16),0))</f>
        <v/>
      </c>
      <c r="V1424" s="22" t="str">
        <f aca="false">IF($U1424="","",IF(OR($Q1424="Danger",$U1424&gt;=Lists!$M$10),"P1",IF($U1424&gt;=Lists!$M$11,"P2","P3")))</f>
        <v/>
      </c>
      <c r="W1424" s="24" t="str">
        <f aca="false">IF(OR($V1424="",$B1424=""),"",$B1424+INDEX(Lists!$N$10:$N$12,MATCH($V1424,Lists!$L$10:$L$12,0)))</f>
        <v/>
      </c>
      <c r="X1424" s="19"/>
      <c r="Y1424" s="19"/>
      <c r="Z1424" s="19"/>
      <c r="AA1424" s="21"/>
      <c r="AB1424" s="19"/>
      <c r="AC1424" s="22" t="str">
        <f aca="true">IF(OR($U1424="",$B1424=""),"",IF($AA1424&lt;&gt;"",$AA1424-$B1424,TODAY()-$B1424))</f>
        <v/>
      </c>
      <c r="AD1424" s="22" t="str">
        <f aca="true">IF($W1424="","",IF($Y1424="Closed",IF($AA1424="","Closed",IF($AA1424&lt;=$W1424,"Closed on time","Closed late")),IF(TODAY()&gt;$W1424,"Overdue","Within time")))</f>
        <v/>
      </c>
      <c r="AE1424" s="6"/>
      <c r="AF1424" s="19"/>
      <c r="AG1424" s="19"/>
      <c r="AH1424" s="19"/>
      <c r="AI1424" s="19"/>
      <c r="AJ1424" s="19"/>
    </row>
    <row r="1425" customFormat="false" ht="15" hidden="false" customHeight="false" outlineLevel="0" collapsed="false">
      <c r="A1425" s="22" t="str">
        <f aca="false">IF($C1425="","","R"&amp;TEXT(ROW()-4,"00000"))</f>
        <v/>
      </c>
      <c r="B1425" s="21"/>
      <c r="C1425" s="19"/>
      <c r="D1425" s="22" t="str">
        <f aca="false">IF($C1425="","",IFERROR(INDEX(Asset_Register!$C$5:$C$1000,MATCH($C1425,Asset_Register!$A$5:$A$1000,0)),"Not in register"))</f>
        <v/>
      </c>
      <c r="E1425" s="22" t="str">
        <f aca="false">IF($C1425="","",IFERROR(INDEX(Asset_Register!$D$5:$D$1000,MATCH($C1425,Asset_Register!$A$5:$A$1000,0)),"Not in register"))</f>
        <v/>
      </c>
      <c r="F1425" s="22" t="str">
        <f aca="false">IF($C1425="","",IFERROR(INDEX(Asset_Register!$R$5:$R$1000,MATCH($C1425,Asset_Register!$A$5:$A$1000,0)),"Not in register"))</f>
        <v/>
      </c>
      <c r="G1425" s="22" t="str">
        <f aca="false">IF($C1425="","",IFERROR(INDEX(Asset_Register!$Q$5:$Q$1000,MATCH($C1425,Asset_Register!$A$5:$A$1000,0)),"Not in register"))</f>
        <v/>
      </c>
      <c r="H1425" s="19"/>
      <c r="I1425" s="19"/>
      <c r="J1425" s="6"/>
      <c r="K1425" s="19"/>
      <c r="L1425" s="19"/>
      <c r="M1425" s="19"/>
      <c r="N1425" s="19"/>
      <c r="O1425" s="19"/>
      <c r="P1425" s="19"/>
      <c r="Q1425" s="22" t="str">
        <f aca="false">IF($C1425="","",IF($P1425&lt;&gt;"",$P1425,IF(AND(ISNUMBER($K1425),ISNUMBER($M1425),ISNUMBER($N1425)),IF($O1425="Lower is worse",IF($K1425&lt;=$N1425,"Danger",IF($K1425&lt;=$M1425,"Alert","OK")),IF($K1425&gt;=$N1425,"Danger",IF($K1425&gt;=$M1425,"Alert","OK"))),"Not set")))</f>
        <v/>
      </c>
      <c r="R1425" s="22" t="str">
        <f aca="false">IF(OR($Q1425="",$Q1425="Not set"),"",MATCH($Q1425,Lists!$F$2:$F$4,0)-1)</f>
        <v/>
      </c>
      <c r="S1425" s="6"/>
      <c r="T1425" s="6"/>
      <c r="U1425" s="22" t="str">
        <f aca="false">IF(OR($Q1425="",$Q1425="OK",$Q1425="Not set",NOT(ISNUMBER($G1425))),"",ROUND($G1425*IF($Q1425="Danger",Lists!$M$15,Lists!$M$16),0))</f>
        <v/>
      </c>
      <c r="V1425" s="22" t="str">
        <f aca="false">IF($U1425="","",IF(OR($Q1425="Danger",$U1425&gt;=Lists!$M$10),"P1",IF($U1425&gt;=Lists!$M$11,"P2","P3")))</f>
        <v/>
      </c>
      <c r="W1425" s="24" t="str">
        <f aca="false">IF(OR($V1425="",$B1425=""),"",$B1425+INDEX(Lists!$N$10:$N$12,MATCH($V1425,Lists!$L$10:$L$12,0)))</f>
        <v/>
      </c>
      <c r="X1425" s="19"/>
      <c r="Y1425" s="19"/>
      <c r="Z1425" s="19"/>
      <c r="AA1425" s="21"/>
      <c r="AB1425" s="19"/>
      <c r="AC1425" s="22" t="str">
        <f aca="true">IF(OR($U1425="",$B1425=""),"",IF($AA1425&lt;&gt;"",$AA1425-$B1425,TODAY()-$B1425))</f>
        <v/>
      </c>
      <c r="AD1425" s="22" t="str">
        <f aca="true">IF($W1425="","",IF($Y1425="Closed",IF($AA1425="","Closed",IF($AA1425&lt;=$W1425,"Closed on time","Closed late")),IF(TODAY()&gt;$W1425,"Overdue","Within time")))</f>
        <v/>
      </c>
      <c r="AE1425" s="6"/>
      <c r="AF1425" s="19"/>
      <c r="AG1425" s="19"/>
      <c r="AH1425" s="19"/>
      <c r="AI1425" s="19"/>
      <c r="AJ1425" s="19"/>
    </row>
    <row r="1426" customFormat="false" ht="15" hidden="false" customHeight="false" outlineLevel="0" collapsed="false">
      <c r="A1426" s="22" t="str">
        <f aca="false">IF($C1426="","","R"&amp;TEXT(ROW()-4,"00000"))</f>
        <v/>
      </c>
      <c r="B1426" s="21"/>
      <c r="C1426" s="19"/>
      <c r="D1426" s="22" t="str">
        <f aca="false">IF($C1426="","",IFERROR(INDEX(Asset_Register!$C$5:$C$1000,MATCH($C1426,Asset_Register!$A$5:$A$1000,0)),"Not in register"))</f>
        <v/>
      </c>
      <c r="E1426" s="22" t="str">
        <f aca="false">IF($C1426="","",IFERROR(INDEX(Asset_Register!$D$5:$D$1000,MATCH($C1426,Asset_Register!$A$5:$A$1000,0)),"Not in register"))</f>
        <v/>
      </c>
      <c r="F1426" s="22" t="str">
        <f aca="false">IF($C1426="","",IFERROR(INDEX(Asset_Register!$R$5:$R$1000,MATCH($C1426,Asset_Register!$A$5:$A$1000,0)),"Not in register"))</f>
        <v/>
      </c>
      <c r="G1426" s="22" t="str">
        <f aca="false">IF($C1426="","",IFERROR(INDEX(Asset_Register!$Q$5:$Q$1000,MATCH($C1426,Asset_Register!$A$5:$A$1000,0)),"Not in register"))</f>
        <v/>
      </c>
      <c r="H1426" s="19"/>
      <c r="I1426" s="19"/>
      <c r="J1426" s="6"/>
      <c r="K1426" s="19"/>
      <c r="L1426" s="19"/>
      <c r="M1426" s="19"/>
      <c r="N1426" s="19"/>
      <c r="O1426" s="19"/>
      <c r="P1426" s="19"/>
      <c r="Q1426" s="22" t="str">
        <f aca="false">IF($C1426="","",IF($P1426&lt;&gt;"",$P1426,IF(AND(ISNUMBER($K1426),ISNUMBER($M1426),ISNUMBER($N1426)),IF($O1426="Lower is worse",IF($K1426&lt;=$N1426,"Danger",IF($K1426&lt;=$M1426,"Alert","OK")),IF($K1426&gt;=$N1426,"Danger",IF($K1426&gt;=$M1426,"Alert","OK"))),"Not set")))</f>
        <v/>
      </c>
      <c r="R1426" s="22" t="str">
        <f aca="false">IF(OR($Q1426="",$Q1426="Not set"),"",MATCH($Q1426,Lists!$F$2:$F$4,0)-1)</f>
        <v/>
      </c>
      <c r="S1426" s="6"/>
      <c r="T1426" s="6"/>
      <c r="U1426" s="22" t="str">
        <f aca="false">IF(OR($Q1426="",$Q1426="OK",$Q1426="Not set",NOT(ISNUMBER($G1426))),"",ROUND($G1426*IF($Q1426="Danger",Lists!$M$15,Lists!$M$16),0))</f>
        <v/>
      </c>
      <c r="V1426" s="22" t="str">
        <f aca="false">IF($U1426="","",IF(OR($Q1426="Danger",$U1426&gt;=Lists!$M$10),"P1",IF($U1426&gt;=Lists!$M$11,"P2","P3")))</f>
        <v/>
      </c>
      <c r="W1426" s="24" t="str">
        <f aca="false">IF(OR($V1426="",$B1426=""),"",$B1426+INDEX(Lists!$N$10:$N$12,MATCH($V1426,Lists!$L$10:$L$12,0)))</f>
        <v/>
      </c>
      <c r="X1426" s="19"/>
      <c r="Y1426" s="19"/>
      <c r="Z1426" s="19"/>
      <c r="AA1426" s="21"/>
      <c r="AB1426" s="19"/>
      <c r="AC1426" s="22" t="str">
        <f aca="true">IF(OR($U1426="",$B1426=""),"",IF($AA1426&lt;&gt;"",$AA1426-$B1426,TODAY()-$B1426))</f>
        <v/>
      </c>
      <c r="AD1426" s="22" t="str">
        <f aca="true">IF($W1426="","",IF($Y1426="Closed",IF($AA1426="","Closed",IF($AA1426&lt;=$W1426,"Closed on time","Closed late")),IF(TODAY()&gt;$W1426,"Overdue","Within time")))</f>
        <v/>
      </c>
      <c r="AE1426" s="6"/>
      <c r="AF1426" s="19"/>
      <c r="AG1426" s="19"/>
      <c r="AH1426" s="19"/>
      <c r="AI1426" s="19"/>
      <c r="AJ1426" s="19"/>
    </row>
    <row r="1427" customFormat="false" ht="15" hidden="false" customHeight="false" outlineLevel="0" collapsed="false">
      <c r="A1427" s="22" t="str">
        <f aca="false">IF($C1427="","","R"&amp;TEXT(ROW()-4,"00000"))</f>
        <v/>
      </c>
      <c r="B1427" s="21"/>
      <c r="C1427" s="19"/>
      <c r="D1427" s="22" t="str">
        <f aca="false">IF($C1427="","",IFERROR(INDEX(Asset_Register!$C$5:$C$1000,MATCH($C1427,Asset_Register!$A$5:$A$1000,0)),"Not in register"))</f>
        <v/>
      </c>
      <c r="E1427" s="22" t="str">
        <f aca="false">IF($C1427="","",IFERROR(INDEX(Asset_Register!$D$5:$D$1000,MATCH($C1427,Asset_Register!$A$5:$A$1000,0)),"Not in register"))</f>
        <v/>
      </c>
      <c r="F1427" s="22" t="str">
        <f aca="false">IF($C1427="","",IFERROR(INDEX(Asset_Register!$R$5:$R$1000,MATCH($C1427,Asset_Register!$A$5:$A$1000,0)),"Not in register"))</f>
        <v/>
      </c>
      <c r="G1427" s="22" t="str">
        <f aca="false">IF($C1427="","",IFERROR(INDEX(Asset_Register!$Q$5:$Q$1000,MATCH($C1427,Asset_Register!$A$5:$A$1000,0)),"Not in register"))</f>
        <v/>
      </c>
      <c r="H1427" s="19"/>
      <c r="I1427" s="19"/>
      <c r="J1427" s="6"/>
      <c r="K1427" s="19"/>
      <c r="L1427" s="19"/>
      <c r="M1427" s="19"/>
      <c r="N1427" s="19"/>
      <c r="O1427" s="19"/>
      <c r="P1427" s="19"/>
      <c r="Q1427" s="22" t="str">
        <f aca="false">IF($C1427="","",IF($P1427&lt;&gt;"",$P1427,IF(AND(ISNUMBER($K1427),ISNUMBER($M1427),ISNUMBER($N1427)),IF($O1427="Lower is worse",IF($K1427&lt;=$N1427,"Danger",IF($K1427&lt;=$M1427,"Alert","OK")),IF($K1427&gt;=$N1427,"Danger",IF($K1427&gt;=$M1427,"Alert","OK"))),"Not set")))</f>
        <v/>
      </c>
      <c r="R1427" s="22" t="str">
        <f aca="false">IF(OR($Q1427="",$Q1427="Not set"),"",MATCH($Q1427,Lists!$F$2:$F$4,0)-1)</f>
        <v/>
      </c>
      <c r="S1427" s="6"/>
      <c r="T1427" s="6"/>
      <c r="U1427" s="22" t="str">
        <f aca="false">IF(OR($Q1427="",$Q1427="OK",$Q1427="Not set",NOT(ISNUMBER($G1427))),"",ROUND($G1427*IF($Q1427="Danger",Lists!$M$15,Lists!$M$16),0))</f>
        <v/>
      </c>
      <c r="V1427" s="22" t="str">
        <f aca="false">IF($U1427="","",IF(OR($Q1427="Danger",$U1427&gt;=Lists!$M$10),"P1",IF($U1427&gt;=Lists!$M$11,"P2","P3")))</f>
        <v/>
      </c>
      <c r="W1427" s="24" t="str">
        <f aca="false">IF(OR($V1427="",$B1427=""),"",$B1427+INDEX(Lists!$N$10:$N$12,MATCH($V1427,Lists!$L$10:$L$12,0)))</f>
        <v/>
      </c>
      <c r="X1427" s="19"/>
      <c r="Y1427" s="19"/>
      <c r="Z1427" s="19"/>
      <c r="AA1427" s="21"/>
      <c r="AB1427" s="19"/>
      <c r="AC1427" s="22" t="str">
        <f aca="true">IF(OR($U1427="",$B1427=""),"",IF($AA1427&lt;&gt;"",$AA1427-$B1427,TODAY()-$B1427))</f>
        <v/>
      </c>
      <c r="AD1427" s="22" t="str">
        <f aca="true">IF($W1427="","",IF($Y1427="Closed",IF($AA1427="","Closed",IF($AA1427&lt;=$W1427,"Closed on time","Closed late")),IF(TODAY()&gt;$W1427,"Overdue","Within time")))</f>
        <v/>
      </c>
      <c r="AE1427" s="6"/>
      <c r="AF1427" s="19"/>
      <c r="AG1427" s="19"/>
      <c r="AH1427" s="19"/>
      <c r="AI1427" s="19"/>
      <c r="AJ1427" s="19"/>
    </row>
    <row r="1428" customFormat="false" ht="15" hidden="false" customHeight="false" outlineLevel="0" collapsed="false">
      <c r="A1428" s="22" t="str">
        <f aca="false">IF($C1428="","","R"&amp;TEXT(ROW()-4,"00000"))</f>
        <v/>
      </c>
      <c r="B1428" s="21"/>
      <c r="C1428" s="19"/>
      <c r="D1428" s="22" t="str">
        <f aca="false">IF($C1428="","",IFERROR(INDEX(Asset_Register!$C$5:$C$1000,MATCH($C1428,Asset_Register!$A$5:$A$1000,0)),"Not in register"))</f>
        <v/>
      </c>
      <c r="E1428" s="22" t="str">
        <f aca="false">IF($C1428="","",IFERROR(INDEX(Asset_Register!$D$5:$D$1000,MATCH($C1428,Asset_Register!$A$5:$A$1000,0)),"Not in register"))</f>
        <v/>
      </c>
      <c r="F1428" s="22" t="str">
        <f aca="false">IF($C1428="","",IFERROR(INDEX(Asset_Register!$R$5:$R$1000,MATCH($C1428,Asset_Register!$A$5:$A$1000,0)),"Not in register"))</f>
        <v/>
      </c>
      <c r="G1428" s="22" t="str">
        <f aca="false">IF($C1428="","",IFERROR(INDEX(Asset_Register!$Q$5:$Q$1000,MATCH($C1428,Asset_Register!$A$5:$A$1000,0)),"Not in register"))</f>
        <v/>
      </c>
      <c r="H1428" s="19"/>
      <c r="I1428" s="19"/>
      <c r="J1428" s="6"/>
      <c r="K1428" s="19"/>
      <c r="L1428" s="19"/>
      <c r="M1428" s="19"/>
      <c r="N1428" s="19"/>
      <c r="O1428" s="19"/>
      <c r="P1428" s="19"/>
      <c r="Q1428" s="22" t="str">
        <f aca="false">IF($C1428="","",IF($P1428&lt;&gt;"",$P1428,IF(AND(ISNUMBER($K1428),ISNUMBER($M1428),ISNUMBER($N1428)),IF($O1428="Lower is worse",IF($K1428&lt;=$N1428,"Danger",IF($K1428&lt;=$M1428,"Alert","OK")),IF($K1428&gt;=$N1428,"Danger",IF($K1428&gt;=$M1428,"Alert","OK"))),"Not set")))</f>
        <v/>
      </c>
      <c r="R1428" s="22" t="str">
        <f aca="false">IF(OR($Q1428="",$Q1428="Not set"),"",MATCH($Q1428,Lists!$F$2:$F$4,0)-1)</f>
        <v/>
      </c>
      <c r="S1428" s="6"/>
      <c r="T1428" s="6"/>
      <c r="U1428" s="22" t="str">
        <f aca="false">IF(OR($Q1428="",$Q1428="OK",$Q1428="Not set",NOT(ISNUMBER($G1428))),"",ROUND($G1428*IF($Q1428="Danger",Lists!$M$15,Lists!$M$16),0))</f>
        <v/>
      </c>
      <c r="V1428" s="22" t="str">
        <f aca="false">IF($U1428="","",IF(OR($Q1428="Danger",$U1428&gt;=Lists!$M$10),"P1",IF($U1428&gt;=Lists!$M$11,"P2","P3")))</f>
        <v/>
      </c>
      <c r="W1428" s="24" t="str">
        <f aca="false">IF(OR($V1428="",$B1428=""),"",$B1428+INDEX(Lists!$N$10:$N$12,MATCH($V1428,Lists!$L$10:$L$12,0)))</f>
        <v/>
      </c>
      <c r="X1428" s="19"/>
      <c r="Y1428" s="19"/>
      <c r="Z1428" s="19"/>
      <c r="AA1428" s="21"/>
      <c r="AB1428" s="19"/>
      <c r="AC1428" s="22" t="str">
        <f aca="true">IF(OR($U1428="",$B1428=""),"",IF($AA1428&lt;&gt;"",$AA1428-$B1428,TODAY()-$B1428))</f>
        <v/>
      </c>
      <c r="AD1428" s="22" t="str">
        <f aca="true">IF($W1428="","",IF($Y1428="Closed",IF($AA1428="","Closed",IF($AA1428&lt;=$W1428,"Closed on time","Closed late")),IF(TODAY()&gt;$W1428,"Overdue","Within time")))</f>
        <v/>
      </c>
      <c r="AE1428" s="6"/>
      <c r="AF1428" s="19"/>
      <c r="AG1428" s="19"/>
      <c r="AH1428" s="19"/>
      <c r="AI1428" s="19"/>
      <c r="AJ1428" s="19"/>
    </row>
    <row r="1429" customFormat="false" ht="15" hidden="false" customHeight="false" outlineLevel="0" collapsed="false">
      <c r="A1429" s="22" t="str">
        <f aca="false">IF($C1429="","","R"&amp;TEXT(ROW()-4,"00000"))</f>
        <v/>
      </c>
      <c r="B1429" s="21"/>
      <c r="C1429" s="19"/>
      <c r="D1429" s="22" t="str">
        <f aca="false">IF($C1429="","",IFERROR(INDEX(Asset_Register!$C$5:$C$1000,MATCH($C1429,Asset_Register!$A$5:$A$1000,0)),"Not in register"))</f>
        <v/>
      </c>
      <c r="E1429" s="22" t="str">
        <f aca="false">IF($C1429="","",IFERROR(INDEX(Asset_Register!$D$5:$D$1000,MATCH($C1429,Asset_Register!$A$5:$A$1000,0)),"Not in register"))</f>
        <v/>
      </c>
      <c r="F1429" s="22" t="str">
        <f aca="false">IF($C1429="","",IFERROR(INDEX(Asset_Register!$R$5:$R$1000,MATCH($C1429,Asset_Register!$A$5:$A$1000,0)),"Not in register"))</f>
        <v/>
      </c>
      <c r="G1429" s="22" t="str">
        <f aca="false">IF($C1429="","",IFERROR(INDEX(Asset_Register!$Q$5:$Q$1000,MATCH($C1429,Asset_Register!$A$5:$A$1000,0)),"Not in register"))</f>
        <v/>
      </c>
      <c r="H1429" s="19"/>
      <c r="I1429" s="19"/>
      <c r="J1429" s="6"/>
      <c r="K1429" s="19"/>
      <c r="L1429" s="19"/>
      <c r="M1429" s="19"/>
      <c r="N1429" s="19"/>
      <c r="O1429" s="19"/>
      <c r="P1429" s="19"/>
      <c r="Q1429" s="22" t="str">
        <f aca="false">IF($C1429="","",IF($P1429&lt;&gt;"",$P1429,IF(AND(ISNUMBER($K1429),ISNUMBER($M1429),ISNUMBER($N1429)),IF($O1429="Lower is worse",IF($K1429&lt;=$N1429,"Danger",IF($K1429&lt;=$M1429,"Alert","OK")),IF($K1429&gt;=$N1429,"Danger",IF($K1429&gt;=$M1429,"Alert","OK"))),"Not set")))</f>
        <v/>
      </c>
      <c r="R1429" s="22" t="str">
        <f aca="false">IF(OR($Q1429="",$Q1429="Not set"),"",MATCH($Q1429,Lists!$F$2:$F$4,0)-1)</f>
        <v/>
      </c>
      <c r="S1429" s="6"/>
      <c r="T1429" s="6"/>
      <c r="U1429" s="22" t="str">
        <f aca="false">IF(OR($Q1429="",$Q1429="OK",$Q1429="Not set",NOT(ISNUMBER($G1429))),"",ROUND($G1429*IF($Q1429="Danger",Lists!$M$15,Lists!$M$16),0))</f>
        <v/>
      </c>
      <c r="V1429" s="22" t="str">
        <f aca="false">IF($U1429="","",IF(OR($Q1429="Danger",$U1429&gt;=Lists!$M$10),"P1",IF($U1429&gt;=Lists!$M$11,"P2","P3")))</f>
        <v/>
      </c>
      <c r="W1429" s="24" t="str">
        <f aca="false">IF(OR($V1429="",$B1429=""),"",$B1429+INDEX(Lists!$N$10:$N$12,MATCH($V1429,Lists!$L$10:$L$12,0)))</f>
        <v/>
      </c>
      <c r="X1429" s="19"/>
      <c r="Y1429" s="19"/>
      <c r="Z1429" s="19"/>
      <c r="AA1429" s="21"/>
      <c r="AB1429" s="19"/>
      <c r="AC1429" s="22" t="str">
        <f aca="true">IF(OR($U1429="",$B1429=""),"",IF($AA1429&lt;&gt;"",$AA1429-$B1429,TODAY()-$B1429))</f>
        <v/>
      </c>
      <c r="AD1429" s="22" t="str">
        <f aca="true">IF($W1429="","",IF($Y1429="Closed",IF($AA1429="","Closed",IF($AA1429&lt;=$W1429,"Closed on time","Closed late")),IF(TODAY()&gt;$W1429,"Overdue","Within time")))</f>
        <v/>
      </c>
      <c r="AE1429" s="6"/>
      <c r="AF1429" s="19"/>
      <c r="AG1429" s="19"/>
      <c r="AH1429" s="19"/>
      <c r="AI1429" s="19"/>
      <c r="AJ1429" s="19"/>
    </row>
    <row r="1430" customFormat="false" ht="15" hidden="false" customHeight="false" outlineLevel="0" collapsed="false">
      <c r="A1430" s="22" t="str">
        <f aca="false">IF($C1430="","","R"&amp;TEXT(ROW()-4,"00000"))</f>
        <v/>
      </c>
      <c r="B1430" s="21"/>
      <c r="C1430" s="19"/>
      <c r="D1430" s="22" t="str">
        <f aca="false">IF($C1430="","",IFERROR(INDEX(Asset_Register!$C$5:$C$1000,MATCH($C1430,Asset_Register!$A$5:$A$1000,0)),"Not in register"))</f>
        <v/>
      </c>
      <c r="E1430" s="22" t="str">
        <f aca="false">IF($C1430="","",IFERROR(INDEX(Asset_Register!$D$5:$D$1000,MATCH($C1430,Asset_Register!$A$5:$A$1000,0)),"Not in register"))</f>
        <v/>
      </c>
      <c r="F1430" s="22" t="str">
        <f aca="false">IF($C1430="","",IFERROR(INDEX(Asset_Register!$R$5:$R$1000,MATCH($C1430,Asset_Register!$A$5:$A$1000,0)),"Not in register"))</f>
        <v/>
      </c>
      <c r="G1430" s="22" t="str">
        <f aca="false">IF($C1430="","",IFERROR(INDEX(Asset_Register!$Q$5:$Q$1000,MATCH($C1430,Asset_Register!$A$5:$A$1000,0)),"Not in register"))</f>
        <v/>
      </c>
      <c r="H1430" s="19"/>
      <c r="I1430" s="19"/>
      <c r="J1430" s="6"/>
      <c r="K1430" s="19"/>
      <c r="L1430" s="19"/>
      <c r="M1430" s="19"/>
      <c r="N1430" s="19"/>
      <c r="O1430" s="19"/>
      <c r="P1430" s="19"/>
      <c r="Q1430" s="22" t="str">
        <f aca="false">IF($C1430="","",IF($P1430&lt;&gt;"",$P1430,IF(AND(ISNUMBER($K1430),ISNUMBER($M1430),ISNUMBER($N1430)),IF($O1430="Lower is worse",IF($K1430&lt;=$N1430,"Danger",IF($K1430&lt;=$M1430,"Alert","OK")),IF($K1430&gt;=$N1430,"Danger",IF($K1430&gt;=$M1430,"Alert","OK"))),"Not set")))</f>
        <v/>
      </c>
      <c r="R1430" s="22" t="str">
        <f aca="false">IF(OR($Q1430="",$Q1430="Not set"),"",MATCH($Q1430,Lists!$F$2:$F$4,0)-1)</f>
        <v/>
      </c>
      <c r="S1430" s="6"/>
      <c r="T1430" s="6"/>
      <c r="U1430" s="22" t="str">
        <f aca="false">IF(OR($Q1430="",$Q1430="OK",$Q1430="Not set",NOT(ISNUMBER($G1430))),"",ROUND($G1430*IF($Q1430="Danger",Lists!$M$15,Lists!$M$16),0))</f>
        <v/>
      </c>
      <c r="V1430" s="22" t="str">
        <f aca="false">IF($U1430="","",IF(OR($Q1430="Danger",$U1430&gt;=Lists!$M$10),"P1",IF($U1430&gt;=Lists!$M$11,"P2","P3")))</f>
        <v/>
      </c>
      <c r="W1430" s="24" t="str">
        <f aca="false">IF(OR($V1430="",$B1430=""),"",$B1430+INDEX(Lists!$N$10:$N$12,MATCH($V1430,Lists!$L$10:$L$12,0)))</f>
        <v/>
      </c>
      <c r="X1430" s="19"/>
      <c r="Y1430" s="19"/>
      <c r="Z1430" s="19"/>
      <c r="AA1430" s="21"/>
      <c r="AB1430" s="19"/>
      <c r="AC1430" s="22" t="str">
        <f aca="true">IF(OR($U1430="",$B1430=""),"",IF($AA1430&lt;&gt;"",$AA1430-$B1430,TODAY()-$B1430))</f>
        <v/>
      </c>
      <c r="AD1430" s="22" t="str">
        <f aca="true">IF($W1430="","",IF($Y1430="Closed",IF($AA1430="","Closed",IF($AA1430&lt;=$W1430,"Closed on time","Closed late")),IF(TODAY()&gt;$W1430,"Overdue","Within time")))</f>
        <v/>
      </c>
      <c r="AE1430" s="6"/>
      <c r="AF1430" s="19"/>
      <c r="AG1430" s="19"/>
      <c r="AH1430" s="19"/>
      <c r="AI1430" s="19"/>
      <c r="AJ1430" s="19"/>
    </row>
    <row r="1431" customFormat="false" ht="15" hidden="false" customHeight="false" outlineLevel="0" collapsed="false">
      <c r="A1431" s="22" t="str">
        <f aca="false">IF($C1431="","","R"&amp;TEXT(ROW()-4,"00000"))</f>
        <v/>
      </c>
      <c r="B1431" s="21"/>
      <c r="C1431" s="19"/>
      <c r="D1431" s="22" t="str">
        <f aca="false">IF($C1431="","",IFERROR(INDEX(Asset_Register!$C$5:$C$1000,MATCH($C1431,Asset_Register!$A$5:$A$1000,0)),"Not in register"))</f>
        <v/>
      </c>
      <c r="E1431" s="22" t="str">
        <f aca="false">IF($C1431="","",IFERROR(INDEX(Asset_Register!$D$5:$D$1000,MATCH($C1431,Asset_Register!$A$5:$A$1000,0)),"Not in register"))</f>
        <v/>
      </c>
      <c r="F1431" s="22" t="str">
        <f aca="false">IF($C1431="","",IFERROR(INDEX(Asset_Register!$R$5:$R$1000,MATCH($C1431,Asset_Register!$A$5:$A$1000,0)),"Not in register"))</f>
        <v/>
      </c>
      <c r="G1431" s="22" t="str">
        <f aca="false">IF($C1431="","",IFERROR(INDEX(Asset_Register!$Q$5:$Q$1000,MATCH($C1431,Asset_Register!$A$5:$A$1000,0)),"Not in register"))</f>
        <v/>
      </c>
      <c r="H1431" s="19"/>
      <c r="I1431" s="19"/>
      <c r="J1431" s="6"/>
      <c r="K1431" s="19"/>
      <c r="L1431" s="19"/>
      <c r="M1431" s="19"/>
      <c r="N1431" s="19"/>
      <c r="O1431" s="19"/>
      <c r="P1431" s="19"/>
      <c r="Q1431" s="22" t="str">
        <f aca="false">IF($C1431="","",IF($P1431&lt;&gt;"",$P1431,IF(AND(ISNUMBER($K1431),ISNUMBER($M1431),ISNUMBER($N1431)),IF($O1431="Lower is worse",IF($K1431&lt;=$N1431,"Danger",IF($K1431&lt;=$M1431,"Alert","OK")),IF($K1431&gt;=$N1431,"Danger",IF($K1431&gt;=$M1431,"Alert","OK"))),"Not set")))</f>
        <v/>
      </c>
      <c r="R1431" s="22" t="str">
        <f aca="false">IF(OR($Q1431="",$Q1431="Not set"),"",MATCH($Q1431,Lists!$F$2:$F$4,0)-1)</f>
        <v/>
      </c>
      <c r="S1431" s="6"/>
      <c r="T1431" s="6"/>
      <c r="U1431" s="22" t="str">
        <f aca="false">IF(OR($Q1431="",$Q1431="OK",$Q1431="Not set",NOT(ISNUMBER($G1431))),"",ROUND($G1431*IF($Q1431="Danger",Lists!$M$15,Lists!$M$16),0))</f>
        <v/>
      </c>
      <c r="V1431" s="22" t="str">
        <f aca="false">IF($U1431="","",IF(OR($Q1431="Danger",$U1431&gt;=Lists!$M$10),"P1",IF($U1431&gt;=Lists!$M$11,"P2","P3")))</f>
        <v/>
      </c>
      <c r="W1431" s="24" t="str">
        <f aca="false">IF(OR($V1431="",$B1431=""),"",$B1431+INDEX(Lists!$N$10:$N$12,MATCH($V1431,Lists!$L$10:$L$12,0)))</f>
        <v/>
      </c>
      <c r="X1431" s="19"/>
      <c r="Y1431" s="19"/>
      <c r="Z1431" s="19"/>
      <c r="AA1431" s="21"/>
      <c r="AB1431" s="19"/>
      <c r="AC1431" s="22" t="str">
        <f aca="true">IF(OR($U1431="",$B1431=""),"",IF($AA1431&lt;&gt;"",$AA1431-$B1431,TODAY()-$B1431))</f>
        <v/>
      </c>
      <c r="AD1431" s="22" t="str">
        <f aca="true">IF($W1431="","",IF($Y1431="Closed",IF($AA1431="","Closed",IF($AA1431&lt;=$W1431,"Closed on time","Closed late")),IF(TODAY()&gt;$W1431,"Overdue","Within time")))</f>
        <v/>
      </c>
      <c r="AE1431" s="6"/>
      <c r="AF1431" s="19"/>
      <c r="AG1431" s="19"/>
      <c r="AH1431" s="19"/>
      <c r="AI1431" s="19"/>
      <c r="AJ1431" s="19"/>
    </row>
    <row r="1432" customFormat="false" ht="15" hidden="false" customHeight="false" outlineLevel="0" collapsed="false">
      <c r="A1432" s="22" t="str">
        <f aca="false">IF($C1432="","","R"&amp;TEXT(ROW()-4,"00000"))</f>
        <v/>
      </c>
      <c r="B1432" s="21"/>
      <c r="C1432" s="19"/>
      <c r="D1432" s="22" t="str">
        <f aca="false">IF($C1432="","",IFERROR(INDEX(Asset_Register!$C$5:$C$1000,MATCH($C1432,Asset_Register!$A$5:$A$1000,0)),"Not in register"))</f>
        <v/>
      </c>
      <c r="E1432" s="22" t="str">
        <f aca="false">IF($C1432="","",IFERROR(INDEX(Asset_Register!$D$5:$D$1000,MATCH($C1432,Asset_Register!$A$5:$A$1000,0)),"Not in register"))</f>
        <v/>
      </c>
      <c r="F1432" s="22" t="str">
        <f aca="false">IF($C1432="","",IFERROR(INDEX(Asset_Register!$R$5:$R$1000,MATCH($C1432,Asset_Register!$A$5:$A$1000,0)),"Not in register"))</f>
        <v/>
      </c>
      <c r="G1432" s="22" t="str">
        <f aca="false">IF($C1432="","",IFERROR(INDEX(Asset_Register!$Q$5:$Q$1000,MATCH($C1432,Asset_Register!$A$5:$A$1000,0)),"Not in register"))</f>
        <v/>
      </c>
      <c r="H1432" s="19"/>
      <c r="I1432" s="19"/>
      <c r="J1432" s="6"/>
      <c r="K1432" s="19"/>
      <c r="L1432" s="19"/>
      <c r="M1432" s="19"/>
      <c r="N1432" s="19"/>
      <c r="O1432" s="19"/>
      <c r="P1432" s="19"/>
      <c r="Q1432" s="22" t="str">
        <f aca="false">IF($C1432="","",IF($P1432&lt;&gt;"",$P1432,IF(AND(ISNUMBER($K1432),ISNUMBER($M1432),ISNUMBER($N1432)),IF($O1432="Lower is worse",IF($K1432&lt;=$N1432,"Danger",IF($K1432&lt;=$M1432,"Alert","OK")),IF($K1432&gt;=$N1432,"Danger",IF($K1432&gt;=$M1432,"Alert","OK"))),"Not set")))</f>
        <v/>
      </c>
      <c r="R1432" s="22" t="str">
        <f aca="false">IF(OR($Q1432="",$Q1432="Not set"),"",MATCH($Q1432,Lists!$F$2:$F$4,0)-1)</f>
        <v/>
      </c>
      <c r="S1432" s="6"/>
      <c r="T1432" s="6"/>
      <c r="U1432" s="22" t="str">
        <f aca="false">IF(OR($Q1432="",$Q1432="OK",$Q1432="Not set",NOT(ISNUMBER($G1432))),"",ROUND($G1432*IF($Q1432="Danger",Lists!$M$15,Lists!$M$16),0))</f>
        <v/>
      </c>
      <c r="V1432" s="22" t="str">
        <f aca="false">IF($U1432="","",IF(OR($Q1432="Danger",$U1432&gt;=Lists!$M$10),"P1",IF($U1432&gt;=Lists!$M$11,"P2","P3")))</f>
        <v/>
      </c>
      <c r="W1432" s="24" t="str">
        <f aca="false">IF(OR($V1432="",$B1432=""),"",$B1432+INDEX(Lists!$N$10:$N$12,MATCH($V1432,Lists!$L$10:$L$12,0)))</f>
        <v/>
      </c>
      <c r="X1432" s="19"/>
      <c r="Y1432" s="19"/>
      <c r="Z1432" s="19"/>
      <c r="AA1432" s="21"/>
      <c r="AB1432" s="19"/>
      <c r="AC1432" s="22" t="str">
        <f aca="true">IF(OR($U1432="",$B1432=""),"",IF($AA1432&lt;&gt;"",$AA1432-$B1432,TODAY()-$B1432))</f>
        <v/>
      </c>
      <c r="AD1432" s="22" t="str">
        <f aca="true">IF($W1432="","",IF($Y1432="Closed",IF($AA1432="","Closed",IF($AA1432&lt;=$W1432,"Closed on time","Closed late")),IF(TODAY()&gt;$W1432,"Overdue","Within time")))</f>
        <v/>
      </c>
      <c r="AE1432" s="6"/>
      <c r="AF1432" s="19"/>
      <c r="AG1432" s="19"/>
      <c r="AH1432" s="19"/>
      <c r="AI1432" s="19"/>
      <c r="AJ1432" s="19"/>
    </row>
    <row r="1433" customFormat="false" ht="15" hidden="false" customHeight="false" outlineLevel="0" collapsed="false">
      <c r="A1433" s="22" t="str">
        <f aca="false">IF($C1433="","","R"&amp;TEXT(ROW()-4,"00000"))</f>
        <v/>
      </c>
      <c r="B1433" s="21"/>
      <c r="C1433" s="19"/>
      <c r="D1433" s="22" t="str">
        <f aca="false">IF($C1433="","",IFERROR(INDEX(Asset_Register!$C$5:$C$1000,MATCH($C1433,Asset_Register!$A$5:$A$1000,0)),"Not in register"))</f>
        <v/>
      </c>
      <c r="E1433" s="22" t="str">
        <f aca="false">IF($C1433="","",IFERROR(INDEX(Asset_Register!$D$5:$D$1000,MATCH($C1433,Asset_Register!$A$5:$A$1000,0)),"Not in register"))</f>
        <v/>
      </c>
      <c r="F1433" s="22" t="str">
        <f aca="false">IF($C1433="","",IFERROR(INDEX(Asset_Register!$R$5:$R$1000,MATCH($C1433,Asset_Register!$A$5:$A$1000,0)),"Not in register"))</f>
        <v/>
      </c>
      <c r="G1433" s="22" t="str">
        <f aca="false">IF($C1433="","",IFERROR(INDEX(Asset_Register!$Q$5:$Q$1000,MATCH($C1433,Asset_Register!$A$5:$A$1000,0)),"Not in register"))</f>
        <v/>
      </c>
      <c r="H1433" s="19"/>
      <c r="I1433" s="19"/>
      <c r="J1433" s="6"/>
      <c r="K1433" s="19"/>
      <c r="L1433" s="19"/>
      <c r="M1433" s="19"/>
      <c r="N1433" s="19"/>
      <c r="O1433" s="19"/>
      <c r="P1433" s="19"/>
      <c r="Q1433" s="22" t="str">
        <f aca="false">IF($C1433="","",IF($P1433&lt;&gt;"",$P1433,IF(AND(ISNUMBER($K1433),ISNUMBER($M1433),ISNUMBER($N1433)),IF($O1433="Lower is worse",IF($K1433&lt;=$N1433,"Danger",IF($K1433&lt;=$M1433,"Alert","OK")),IF($K1433&gt;=$N1433,"Danger",IF($K1433&gt;=$M1433,"Alert","OK"))),"Not set")))</f>
        <v/>
      </c>
      <c r="R1433" s="22" t="str">
        <f aca="false">IF(OR($Q1433="",$Q1433="Not set"),"",MATCH($Q1433,Lists!$F$2:$F$4,0)-1)</f>
        <v/>
      </c>
      <c r="S1433" s="6"/>
      <c r="T1433" s="6"/>
      <c r="U1433" s="22" t="str">
        <f aca="false">IF(OR($Q1433="",$Q1433="OK",$Q1433="Not set",NOT(ISNUMBER($G1433))),"",ROUND($G1433*IF($Q1433="Danger",Lists!$M$15,Lists!$M$16),0))</f>
        <v/>
      </c>
      <c r="V1433" s="22" t="str">
        <f aca="false">IF($U1433="","",IF(OR($Q1433="Danger",$U1433&gt;=Lists!$M$10),"P1",IF($U1433&gt;=Lists!$M$11,"P2","P3")))</f>
        <v/>
      </c>
      <c r="W1433" s="24" t="str">
        <f aca="false">IF(OR($V1433="",$B1433=""),"",$B1433+INDEX(Lists!$N$10:$N$12,MATCH($V1433,Lists!$L$10:$L$12,0)))</f>
        <v/>
      </c>
      <c r="X1433" s="19"/>
      <c r="Y1433" s="19"/>
      <c r="Z1433" s="19"/>
      <c r="AA1433" s="21"/>
      <c r="AB1433" s="19"/>
      <c r="AC1433" s="22" t="str">
        <f aca="true">IF(OR($U1433="",$B1433=""),"",IF($AA1433&lt;&gt;"",$AA1433-$B1433,TODAY()-$B1433))</f>
        <v/>
      </c>
      <c r="AD1433" s="22" t="str">
        <f aca="true">IF($W1433="","",IF($Y1433="Closed",IF($AA1433="","Closed",IF($AA1433&lt;=$W1433,"Closed on time","Closed late")),IF(TODAY()&gt;$W1433,"Overdue","Within time")))</f>
        <v/>
      </c>
      <c r="AE1433" s="6"/>
      <c r="AF1433" s="19"/>
      <c r="AG1433" s="19"/>
      <c r="AH1433" s="19"/>
      <c r="AI1433" s="19"/>
      <c r="AJ1433" s="19"/>
    </row>
    <row r="1434" customFormat="false" ht="15" hidden="false" customHeight="false" outlineLevel="0" collapsed="false">
      <c r="A1434" s="22" t="str">
        <f aca="false">IF($C1434="","","R"&amp;TEXT(ROW()-4,"00000"))</f>
        <v/>
      </c>
      <c r="B1434" s="21"/>
      <c r="C1434" s="19"/>
      <c r="D1434" s="22" t="str">
        <f aca="false">IF($C1434="","",IFERROR(INDEX(Asset_Register!$C$5:$C$1000,MATCH($C1434,Asset_Register!$A$5:$A$1000,0)),"Not in register"))</f>
        <v/>
      </c>
      <c r="E1434" s="22" t="str">
        <f aca="false">IF($C1434="","",IFERROR(INDEX(Asset_Register!$D$5:$D$1000,MATCH($C1434,Asset_Register!$A$5:$A$1000,0)),"Not in register"))</f>
        <v/>
      </c>
      <c r="F1434" s="22" t="str">
        <f aca="false">IF($C1434="","",IFERROR(INDEX(Asset_Register!$R$5:$R$1000,MATCH($C1434,Asset_Register!$A$5:$A$1000,0)),"Not in register"))</f>
        <v/>
      </c>
      <c r="G1434" s="22" t="str">
        <f aca="false">IF($C1434="","",IFERROR(INDEX(Asset_Register!$Q$5:$Q$1000,MATCH($C1434,Asset_Register!$A$5:$A$1000,0)),"Not in register"))</f>
        <v/>
      </c>
      <c r="H1434" s="19"/>
      <c r="I1434" s="19"/>
      <c r="J1434" s="6"/>
      <c r="K1434" s="19"/>
      <c r="L1434" s="19"/>
      <c r="M1434" s="19"/>
      <c r="N1434" s="19"/>
      <c r="O1434" s="19"/>
      <c r="P1434" s="19"/>
      <c r="Q1434" s="22" t="str">
        <f aca="false">IF($C1434="","",IF($P1434&lt;&gt;"",$P1434,IF(AND(ISNUMBER($K1434),ISNUMBER($M1434),ISNUMBER($N1434)),IF($O1434="Lower is worse",IF($K1434&lt;=$N1434,"Danger",IF($K1434&lt;=$M1434,"Alert","OK")),IF($K1434&gt;=$N1434,"Danger",IF($K1434&gt;=$M1434,"Alert","OK"))),"Not set")))</f>
        <v/>
      </c>
      <c r="R1434" s="22" t="str">
        <f aca="false">IF(OR($Q1434="",$Q1434="Not set"),"",MATCH($Q1434,Lists!$F$2:$F$4,0)-1)</f>
        <v/>
      </c>
      <c r="S1434" s="6"/>
      <c r="T1434" s="6"/>
      <c r="U1434" s="22" t="str">
        <f aca="false">IF(OR($Q1434="",$Q1434="OK",$Q1434="Not set",NOT(ISNUMBER($G1434))),"",ROUND($G1434*IF($Q1434="Danger",Lists!$M$15,Lists!$M$16),0))</f>
        <v/>
      </c>
      <c r="V1434" s="22" t="str">
        <f aca="false">IF($U1434="","",IF(OR($Q1434="Danger",$U1434&gt;=Lists!$M$10),"P1",IF($U1434&gt;=Lists!$M$11,"P2","P3")))</f>
        <v/>
      </c>
      <c r="W1434" s="24" t="str">
        <f aca="false">IF(OR($V1434="",$B1434=""),"",$B1434+INDEX(Lists!$N$10:$N$12,MATCH($V1434,Lists!$L$10:$L$12,0)))</f>
        <v/>
      </c>
      <c r="X1434" s="19"/>
      <c r="Y1434" s="19"/>
      <c r="Z1434" s="19"/>
      <c r="AA1434" s="21"/>
      <c r="AB1434" s="19"/>
      <c r="AC1434" s="22" t="str">
        <f aca="true">IF(OR($U1434="",$B1434=""),"",IF($AA1434&lt;&gt;"",$AA1434-$B1434,TODAY()-$B1434))</f>
        <v/>
      </c>
      <c r="AD1434" s="22" t="str">
        <f aca="true">IF($W1434="","",IF($Y1434="Closed",IF($AA1434="","Closed",IF($AA1434&lt;=$W1434,"Closed on time","Closed late")),IF(TODAY()&gt;$W1434,"Overdue","Within time")))</f>
        <v/>
      </c>
      <c r="AE1434" s="6"/>
      <c r="AF1434" s="19"/>
      <c r="AG1434" s="19"/>
      <c r="AH1434" s="19"/>
      <c r="AI1434" s="19"/>
      <c r="AJ1434" s="19"/>
    </row>
    <row r="1435" customFormat="false" ht="15" hidden="false" customHeight="false" outlineLevel="0" collapsed="false">
      <c r="A1435" s="22" t="str">
        <f aca="false">IF($C1435="","","R"&amp;TEXT(ROW()-4,"00000"))</f>
        <v/>
      </c>
      <c r="B1435" s="21"/>
      <c r="C1435" s="19"/>
      <c r="D1435" s="22" t="str">
        <f aca="false">IF($C1435="","",IFERROR(INDEX(Asset_Register!$C$5:$C$1000,MATCH($C1435,Asset_Register!$A$5:$A$1000,0)),"Not in register"))</f>
        <v/>
      </c>
      <c r="E1435" s="22" t="str">
        <f aca="false">IF($C1435="","",IFERROR(INDEX(Asset_Register!$D$5:$D$1000,MATCH($C1435,Asset_Register!$A$5:$A$1000,0)),"Not in register"))</f>
        <v/>
      </c>
      <c r="F1435" s="22" t="str">
        <f aca="false">IF($C1435="","",IFERROR(INDEX(Asset_Register!$R$5:$R$1000,MATCH($C1435,Asset_Register!$A$5:$A$1000,0)),"Not in register"))</f>
        <v/>
      </c>
      <c r="G1435" s="22" t="str">
        <f aca="false">IF($C1435="","",IFERROR(INDEX(Asset_Register!$Q$5:$Q$1000,MATCH($C1435,Asset_Register!$A$5:$A$1000,0)),"Not in register"))</f>
        <v/>
      </c>
      <c r="H1435" s="19"/>
      <c r="I1435" s="19"/>
      <c r="J1435" s="6"/>
      <c r="K1435" s="19"/>
      <c r="L1435" s="19"/>
      <c r="M1435" s="19"/>
      <c r="N1435" s="19"/>
      <c r="O1435" s="19"/>
      <c r="P1435" s="19"/>
      <c r="Q1435" s="22" t="str">
        <f aca="false">IF($C1435="","",IF($P1435&lt;&gt;"",$P1435,IF(AND(ISNUMBER($K1435),ISNUMBER($M1435),ISNUMBER($N1435)),IF($O1435="Lower is worse",IF($K1435&lt;=$N1435,"Danger",IF($K1435&lt;=$M1435,"Alert","OK")),IF($K1435&gt;=$N1435,"Danger",IF($K1435&gt;=$M1435,"Alert","OK"))),"Not set")))</f>
        <v/>
      </c>
      <c r="R1435" s="22" t="str">
        <f aca="false">IF(OR($Q1435="",$Q1435="Not set"),"",MATCH($Q1435,Lists!$F$2:$F$4,0)-1)</f>
        <v/>
      </c>
      <c r="S1435" s="6"/>
      <c r="T1435" s="6"/>
      <c r="U1435" s="22" t="str">
        <f aca="false">IF(OR($Q1435="",$Q1435="OK",$Q1435="Not set",NOT(ISNUMBER($G1435))),"",ROUND($G1435*IF($Q1435="Danger",Lists!$M$15,Lists!$M$16),0))</f>
        <v/>
      </c>
      <c r="V1435" s="22" t="str">
        <f aca="false">IF($U1435="","",IF(OR($Q1435="Danger",$U1435&gt;=Lists!$M$10),"P1",IF($U1435&gt;=Lists!$M$11,"P2","P3")))</f>
        <v/>
      </c>
      <c r="W1435" s="24" t="str">
        <f aca="false">IF(OR($V1435="",$B1435=""),"",$B1435+INDEX(Lists!$N$10:$N$12,MATCH($V1435,Lists!$L$10:$L$12,0)))</f>
        <v/>
      </c>
      <c r="X1435" s="19"/>
      <c r="Y1435" s="19"/>
      <c r="Z1435" s="19"/>
      <c r="AA1435" s="21"/>
      <c r="AB1435" s="19"/>
      <c r="AC1435" s="22" t="str">
        <f aca="true">IF(OR($U1435="",$B1435=""),"",IF($AA1435&lt;&gt;"",$AA1435-$B1435,TODAY()-$B1435))</f>
        <v/>
      </c>
      <c r="AD1435" s="22" t="str">
        <f aca="true">IF($W1435="","",IF($Y1435="Closed",IF($AA1435="","Closed",IF($AA1435&lt;=$W1435,"Closed on time","Closed late")),IF(TODAY()&gt;$W1435,"Overdue","Within time")))</f>
        <v/>
      </c>
      <c r="AE1435" s="6"/>
      <c r="AF1435" s="19"/>
      <c r="AG1435" s="19"/>
      <c r="AH1435" s="19"/>
      <c r="AI1435" s="19"/>
      <c r="AJ1435" s="19"/>
    </row>
    <row r="1436" customFormat="false" ht="15" hidden="false" customHeight="false" outlineLevel="0" collapsed="false">
      <c r="A1436" s="22" t="str">
        <f aca="false">IF($C1436="","","R"&amp;TEXT(ROW()-4,"00000"))</f>
        <v/>
      </c>
      <c r="B1436" s="21"/>
      <c r="C1436" s="19"/>
      <c r="D1436" s="22" t="str">
        <f aca="false">IF($C1436="","",IFERROR(INDEX(Asset_Register!$C$5:$C$1000,MATCH($C1436,Asset_Register!$A$5:$A$1000,0)),"Not in register"))</f>
        <v/>
      </c>
      <c r="E1436" s="22" t="str">
        <f aca="false">IF($C1436="","",IFERROR(INDEX(Asset_Register!$D$5:$D$1000,MATCH($C1436,Asset_Register!$A$5:$A$1000,0)),"Not in register"))</f>
        <v/>
      </c>
      <c r="F1436" s="22" t="str">
        <f aca="false">IF($C1436="","",IFERROR(INDEX(Asset_Register!$R$5:$R$1000,MATCH($C1436,Asset_Register!$A$5:$A$1000,0)),"Not in register"))</f>
        <v/>
      </c>
      <c r="G1436" s="22" t="str">
        <f aca="false">IF($C1436="","",IFERROR(INDEX(Asset_Register!$Q$5:$Q$1000,MATCH($C1436,Asset_Register!$A$5:$A$1000,0)),"Not in register"))</f>
        <v/>
      </c>
      <c r="H1436" s="19"/>
      <c r="I1436" s="19"/>
      <c r="J1436" s="6"/>
      <c r="K1436" s="19"/>
      <c r="L1436" s="19"/>
      <c r="M1436" s="19"/>
      <c r="N1436" s="19"/>
      <c r="O1436" s="19"/>
      <c r="P1436" s="19"/>
      <c r="Q1436" s="22" t="str">
        <f aca="false">IF($C1436="","",IF($P1436&lt;&gt;"",$P1436,IF(AND(ISNUMBER($K1436),ISNUMBER($M1436),ISNUMBER($N1436)),IF($O1436="Lower is worse",IF($K1436&lt;=$N1436,"Danger",IF($K1436&lt;=$M1436,"Alert","OK")),IF($K1436&gt;=$N1436,"Danger",IF($K1436&gt;=$M1436,"Alert","OK"))),"Not set")))</f>
        <v/>
      </c>
      <c r="R1436" s="22" t="str">
        <f aca="false">IF(OR($Q1436="",$Q1436="Not set"),"",MATCH($Q1436,Lists!$F$2:$F$4,0)-1)</f>
        <v/>
      </c>
      <c r="S1436" s="6"/>
      <c r="T1436" s="6"/>
      <c r="U1436" s="22" t="str">
        <f aca="false">IF(OR($Q1436="",$Q1436="OK",$Q1436="Not set",NOT(ISNUMBER($G1436))),"",ROUND($G1436*IF($Q1436="Danger",Lists!$M$15,Lists!$M$16),0))</f>
        <v/>
      </c>
      <c r="V1436" s="22" t="str">
        <f aca="false">IF($U1436="","",IF(OR($Q1436="Danger",$U1436&gt;=Lists!$M$10),"P1",IF($U1436&gt;=Lists!$M$11,"P2","P3")))</f>
        <v/>
      </c>
      <c r="W1436" s="24" t="str">
        <f aca="false">IF(OR($V1436="",$B1436=""),"",$B1436+INDEX(Lists!$N$10:$N$12,MATCH($V1436,Lists!$L$10:$L$12,0)))</f>
        <v/>
      </c>
      <c r="X1436" s="19"/>
      <c r="Y1436" s="19"/>
      <c r="Z1436" s="19"/>
      <c r="AA1436" s="21"/>
      <c r="AB1436" s="19"/>
      <c r="AC1436" s="22" t="str">
        <f aca="true">IF(OR($U1436="",$B1436=""),"",IF($AA1436&lt;&gt;"",$AA1436-$B1436,TODAY()-$B1436))</f>
        <v/>
      </c>
      <c r="AD1436" s="22" t="str">
        <f aca="true">IF($W1436="","",IF($Y1436="Closed",IF($AA1436="","Closed",IF($AA1436&lt;=$W1436,"Closed on time","Closed late")),IF(TODAY()&gt;$W1436,"Overdue","Within time")))</f>
        <v/>
      </c>
      <c r="AE1436" s="6"/>
      <c r="AF1436" s="19"/>
      <c r="AG1436" s="19"/>
      <c r="AH1436" s="19"/>
      <c r="AI1436" s="19"/>
      <c r="AJ1436" s="19"/>
    </row>
    <row r="1437" customFormat="false" ht="15" hidden="false" customHeight="false" outlineLevel="0" collapsed="false">
      <c r="A1437" s="22" t="str">
        <f aca="false">IF($C1437="","","R"&amp;TEXT(ROW()-4,"00000"))</f>
        <v/>
      </c>
      <c r="B1437" s="21"/>
      <c r="C1437" s="19"/>
      <c r="D1437" s="22" t="str">
        <f aca="false">IF($C1437="","",IFERROR(INDEX(Asset_Register!$C$5:$C$1000,MATCH($C1437,Asset_Register!$A$5:$A$1000,0)),"Not in register"))</f>
        <v/>
      </c>
      <c r="E1437" s="22" t="str">
        <f aca="false">IF($C1437="","",IFERROR(INDEX(Asset_Register!$D$5:$D$1000,MATCH($C1437,Asset_Register!$A$5:$A$1000,0)),"Not in register"))</f>
        <v/>
      </c>
      <c r="F1437" s="22" t="str">
        <f aca="false">IF($C1437="","",IFERROR(INDEX(Asset_Register!$R$5:$R$1000,MATCH($C1437,Asset_Register!$A$5:$A$1000,0)),"Not in register"))</f>
        <v/>
      </c>
      <c r="G1437" s="22" t="str">
        <f aca="false">IF($C1437="","",IFERROR(INDEX(Asset_Register!$Q$5:$Q$1000,MATCH($C1437,Asset_Register!$A$5:$A$1000,0)),"Not in register"))</f>
        <v/>
      </c>
      <c r="H1437" s="19"/>
      <c r="I1437" s="19"/>
      <c r="J1437" s="6"/>
      <c r="K1437" s="19"/>
      <c r="L1437" s="19"/>
      <c r="M1437" s="19"/>
      <c r="N1437" s="19"/>
      <c r="O1437" s="19"/>
      <c r="P1437" s="19"/>
      <c r="Q1437" s="22" t="str">
        <f aca="false">IF($C1437="","",IF($P1437&lt;&gt;"",$P1437,IF(AND(ISNUMBER($K1437),ISNUMBER($M1437),ISNUMBER($N1437)),IF($O1437="Lower is worse",IF($K1437&lt;=$N1437,"Danger",IF($K1437&lt;=$M1437,"Alert","OK")),IF($K1437&gt;=$N1437,"Danger",IF($K1437&gt;=$M1437,"Alert","OK"))),"Not set")))</f>
        <v/>
      </c>
      <c r="R1437" s="22" t="str">
        <f aca="false">IF(OR($Q1437="",$Q1437="Not set"),"",MATCH($Q1437,Lists!$F$2:$F$4,0)-1)</f>
        <v/>
      </c>
      <c r="S1437" s="6"/>
      <c r="T1437" s="6"/>
      <c r="U1437" s="22" t="str">
        <f aca="false">IF(OR($Q1437="",$Q1437="OK",$Q1437="Not set",NOT(ISNUMBER($G1437))),"",ROUND($G1437*IF($Q1437="Danger",Lists!$M$15,Lists!$M$16),0))</f>
        <v/>
      </c>
      <c r="V1437" s="22" t="str">
        <f aca="false">IF($U1437="","",IF(OR($Q1437="Danger",$U1437&gt;=Lists!$M$10),"P1",IF($U1437&gt;=Lists!$M$11,"P2","P3")))</f>
        <v/>
      </c>
      <c r="W1437" s="24" t="str">
        <f aca="false">IF(OR($V1437="",$B1437=""),"",$B1437+INDEX(Lists!$N$10:$N$12,MATCH($V1437,Lists!$L$10:$L$12,0)))</f>
        <v/>
      </c>
      <c r="X1437" s="19"/>
      <c r="Y1437" s="19"/>
      <c r="Z1437" s="19"/>
      <c r="AA1437" s="21"/>
      <c r="AB1437" s="19"/>
      <c r="AC1437" s="22" t="str">
        <f aca="true">IF(OR($U1437="",$B1437=""),"",IF($AA1437&lt;&gt;"",$AA1437-$B1437,TODAY()-$B1437))</f>
        <v/>
      </c>
      <c r="AD1437" s="22" t="str">
        <f aca="true">IF($W1437="","",IF($Y1437="Closed",IF($AA1437="","Closed",IF($AA1437&lt;=$W1437,"Closed on time","Closed late")),IF(TODAY()&gt;$W1437,"Overdue","Within time")))</f>
        <v/>
      </c>
      <c r="AE1437" s="6"/>
      <c r="AF1437" s="19"/>
      <c r="AG1437" s="19"/>
      <c r="AH1437" s="19"/>
      <c r="AI1437" s="19"/>
      <c r="AJ1437" s="19"/>
    </row>
    <row r="1438" customFormat="false" ht="15" hidden="false" customHeight="false" outlineLevel="0" collapsed="false">
      <c r="A1438" s="22" t="str">
        <f aca="false">IF($C1438="","","R"&amp;TEXT(ROW()-4,"00000"))</f>
        <v/>
      </c>
      <c r="B1438" s="21"/>
      <c r="C1438" s="19"/>
      <c r="D1438" s="22" t="str">
        <f aca="false">IF($C1438="","",IFERROR(INDEX(Asset_Register!$C$5:$C$1000,MATCH($C1438,Asset_Register!$A$5:$A$1000,0)),"Not in register"))</f>
        <v/>
      </c>
      <c r="E1438" s="22" t="str">
        <f aca="false">IF($C1438="","",IFERROR(INDEX(Asset_Register!$D$5:$D$1000,MATCH($C1438,Asset_Register!$A$5:$A$1000,0)),"Not in register"))</f>
        <v/>
      </c>
      <c r="F1438" s="22" t="str">
        <f aca="false">IF($C1438="","",IFERROR(INDEX(Asset_Register!$R$5:$R$1000,MATCH($C1438,Asset_Register!$A$5:$A$1000,0)),"Not in register"))</f>
        <v/>
      </c>
      <c r="G1438" s="22" t="str">
        <f aca="false">IF($C1438="","",IFERROR(INDEX(Asset_Register!$Q$5:$Q$1000,MATCH($C1438,Asset_Register!$A$5:$A$1000,0)),"Not in register"))</f>
        <v/>
      </c>
      <c r="H1438" s="19"/>
      <c r="I1438" s="19"/>
      <c r="J1438" s="6"/>
      <c r="K1438" s="19"/>
      <c r="L1438" s="19"/>
      <c r="M1438" s="19"/>
      <c r="N1438" s="19"/>
      <c r="O1438" s="19"/>
      <c r="P1438" s="19"/>
      <c r="Q1438" s="22" t="str">
        <f aca="false">IF($C1438="","",IF($P1438&lt;&gt;"",$P1438,IF(AND(ISNUMBER($K1438),ISNUMBER($M1438),ISNUMBER($N1438)),IF($O1438="Lower is worse",IF($K1438&lt;=$N1438,"Danger",IF($K1438&lt;=$M1438,"Alert","OK")),IF($K1438&gt;=$N1438,"Danger",IF($K1438&gt;=$M1438,"Alert","OK"))),"Not set")))</f>
        <v/>
      </c>
      <c r="R1438" s="22" t="str">
        <f aca="false">IF(OR($Q1438="",$Q1438="Not set"),"",MATCH($Q1438,Lists!$F$2:$F$4,0)-1)</f>
        <v/>
      </c>
      <c r="S1438" s="6"/>
      <c r="T1438" s="6"/>
      <c r="U1438" s="22" t="str">
        <f aca="false">IF(OR($Q1438="",$Q1438="OK",$Q1438="Not set",NOT(ISNUMBER($G1438))),"",ROUND($G1438*IF($Q1438="Danger",Lists!$M$15,Lists!$M$16),0))</f>
        <v/>
      </c>
      <c r="V1438" s="22" t="str">
        <f aca="false">IF($U1438="","",IF(OR($Q1438="Danger",$U1438&gt;=Lists!$M$10),"P1",IF($U1438&gt;=Lists!$M$11,"P2","P3")))</f>
        <v/>
      </c>
      <c r="W1438" s="24" t="str">
        <f aca="false">IF(OR($V1438="",$B1438=""),"",$B1438+INDEX(Lists!$N$10:$N$12,MATCH($V1438,Lists!$L$10:$L$12,0)))</f>
        <v/>
      </c>
      <c r="X1438" s="19"/>
      <c r="Y1438" s="19"/>
      <c r="Z1438" s="19"/>
      <c r="AA1438" s="21"/>
      <c r="AB1438" s="19"/>
      <c r="AC1438" s="22" t="str">
        <f aca="true">IF(OR($U1438="",$B1438=""),"",IF($AA1438&lt;&gt;"",$AA1438-$B1438,TODAY()-$B1438))</f>
        <v/>
      </c>
      <c r="AD1438" s="22" t="str">
        <f aca="true">IF($W1438="","",IF($Y1438="Closed",IF($AA1438="","Closed",IF($AA1438&lt;=$W1438,"Closed on time","Closed late")),IF(TODAY()&gt;$W1438,"Overdue","Within time")))</f>
        <v/>
      </c>
      <c r="AE1438" s="6"/>
      <c r="AF1438" s="19"/>
      <c r="AG1438" s="19"/>
      <c r="AH1438" s="19"/>
      <c r="AI1438" s="19"/>
      <c r="AJ1438" s="19"/>
    </row>
    <row r="1439" customFormat="false" ht="15" hidden="false" customHeight="false" outlineLevel="0" collapsed="false">
      <c r="A1439" s="22" t="str">
        <f aca="false">IF($C1439="","","R"&amp;TEXT(ROW()-4,"00000"))</f>
        <v/>
      </c>
      <c r="B1439" s="21"/>
      <c r="C1439" s="19"/>
      <c r="D1439" s="22" t="str">
        <f aca="false">IF($C1439="","",IFERROR(INDEX(Asset_Register!$C$5:$C$1000,MATCH($C1439,Asset_Register!$A$5:$A$1000,0)),"Not in register"))</f>
        <v/>
      </c>
      <c r="E1439" s="22" t="str">
        <f aca="false">IF($C1439="","",IFERROR(INDEX(Asset_Register!$D$5:$D$1000,MATCH($C1439,Asset_Register!$A$5:$A$1000,0)),"Not in register"))</f>
        <v/>
      </c>
      <c r="F1439" s="22" t="str">
        <f aca="false">IF($C1439="","",IFERROR(INDEX(Asset_Register!$R$5:$R$1000,MATCH($C1439,Asset_Register!$A$5:$A$1000,0)),"Not in register"))</f>
        <v/>
      </c>
      <c r="G1439" s="22" t="str">
        <f aca="false">IF($C1439="","",IFERROR(INDEX(Asset_Register!$Q$5:$Q$1000,MATCH($C1439,Asset_Register!$A$5:$A$1000,0)),"Not in register"))</f>
        <v/>
      </c>
      <c r="H1439" s="19"/>
      <c r="I1439" s="19"/>
      <c r="J1439" s="6"/>
      <c r="K1439" s="19"/>
      <c r="L1439" s="19"/>
      <c r="M1439" s="19"/>
      <c r="N1439" s="19"/>
      <c r="O1439" s="19"/>
      <c r="P1439" s="19"/>
      <c r="Q1439" s="22" t="str">
        <f aca="false">IF($C1439="","",IF($P1439&lt;&gt;"",$P1439,IF(AND(ISNUMBER($K1439),ISNUMBER($M1439),ISNUMBER($N1439)),IF($O1439="Lower is worse",IF($K1439&lt;=$N1439,"Danger",IF($K1439&lt;=$M1439,"Alert","OK")),IF($K1439&gt;=$N1439,"Danger",IF($K1439&gt;=$M1439,"Alert","OK"))),"Not set")))</f>
        <v/>
      </c>
      <c r="R1439" s="22" t="str">
        <f aca="false">IF(OR($Q1439="",$Q1439="Not set"),"",MATCH($Q1439,Lists!$F$2:$F$4,0)-1)</f>
        <v/>
      </c>
      <c r="S1439" s="6"/>
      <c r="T1439" s="6"/>
      <c r="U1439" s="22" t="str">
        <f aca="false">IF(OR($Q1439="",$Q1439="OK",$Q1439="Not set",NOT(ISNUMBER($G1439))),"",ROUND($G1439*IF($Q1439="Danger",Lists!$M$15,Lists!$M$16),0))</f>
        <v/>
      </c>
      <c r="V1439" s="22" t="str">
        <f aca="false">IF($U1439="","",IF(OR($Q1439="Danger",$U1439&gt;=Lists!$M$10),"P1",IF($U1439&gt;=Lists!$M$11,"P2","P3")))</f>
        <v/>
      </c>
      <c r="W1439" s="24" t="str">
        <f aca="false">IF(OR($V1439="",$B1439=""),"",$B1439+INDEX(Lists!$N$10:$N$12,MATCH($V1439,Lists!$L$10:$L$12,0)))</f>
        <v/>
      </c>
      <c r="X1439" s="19"/>
      <c r="Y1439" s="19"/>
      <c r="Z1439" s="19"/>
      <c r="AA1439" s="21"/>
      <c r="AB1439" s="19"/>
      <c r="AC1439" s="22" t="str">
        <f aca="true">IF(OR($U1439="",$B1439=""),"",IF($AA1439&lt;&gt;"",$AA1439-$B1439,TODAY()-$B1439))</f>
        <v/>
      </c>
      <c r="AD1439" s="22" t="str">
        <f aca="true">IF($W1439="","",IF($Y1439="Closed",IF($AA1439="","Closed",IF($AA1439&lt;=$W1439,"Closed on time","Closed late")),IF(TODAY()&gt;$W1439,"Overdue","Within time")))</f>
        <v/>
      </c>
      <c r="AE1439" s="6"/>
      <c r="AF1439" s="19"/>
      <c r="AG1439" s="19"/>
      <c r="AH1439" s="19"/>
      <c r="AI1439" s="19"/>
      <c r="AJ1439" s="19"/>
    </row>
    <row r="1440" customFormat="false" ht="15" hidden="false" customHeight="false" outlineLevel="0" collapsed="false">
      <c r="A1440" s="22" t="str">
        <f aca="false">IF($C1440="","","R"&amp;TEXT(ROW()-4,"00000"))</f>
        <v/>
      </c>
      <c r="B1440" s="21"/>
      <c r="C1440" s="19"/>
      <c r="D1440" s="22" t="str">
        <f aca="false">IF($C1440="","",IFERROR(INDEX(Asset_Register!$C$5:$C$1000,MATCH($C1440,Asset_Register!$A$5:$A$1000,0)),"Not in register"))</f>
        <v/>
      </c>
      <c r="E1440" s="22" t="str">
        <f aca="false">IF($C1440="","",IFERROR(INDEX(Asset_Register!$D$5:$D$1000,MATCH($C1440,Asset_Register!$A$5:$A$1000,0)),"Not in register"))</f>
        <v/>
      </c>
      <c r="F1440" s="22" t="str">
        <f aca="false">IF($C1440="","",IFERROR(INDEX(Asset_Register!$R$5:$R$1000,MATCH($C1440,Asset_Register!$A$5:$A$1000,0)),"Not in register"))</f>
        <v/>
      </c>
      <c r="G1440" s="22" t="str">
        <f aca="false">IF($C1440="","",IFERROR(INDEX(Asset_Register!$Q$5:$Q$1000,MATCH($C1440,Asset_Register!$A$5:$A$1000,0)),"Not in register"))</f>
        <v/>
      </c>
      <c r="H1440" s="19"/>
      <c r="I1440" s="19"/>
      <c r="J1440" s="6"/>
      <c r="K1440" s="19"/>
      <c r="L1440" s="19"/>
      <c r="M1440" s="19"/>
      <c r="N1440" s="19"/>
      <c r="O1440" s="19"/>
      <c r="P1440" s="19"/>
      <c r="Q1440" s="22" t="str">
        <f aca="false">IF($C1440="","",IF($P1440&lt;&gt;"",$P1440,IF(AND(ISNUMBER($K1440),ISNUMBER($M1440),ISNUMBER($N1440)),IF($O1440="Lower is worse",IF($K1440&lt;=$N1440,"Danger",IF($K1440&lt;=$M1440,"Alert","OK")),IF($K1440&gt;=$N1440,"Danger",IF($K1440&gt;=$M1440,"Alert","OK"))),"Not set")))</f>
        <v/>
      </c>
      <c r="R1440" s="22" t="str">
        <f aca="false">IF(OR($Q1440="",$Q1440="Not set"),"",MATCH($Q1440,Lists!$F$2:$F$4,0)-1)</f>
        <v/>
      </c>
      <c r="S1440" s="6"/>
      <c r="T1440" s="6"/>
      <c r="U1440" s="22" t="str">
        <f aca="false">IF(OR($Q1440="",$Q1440="OK",$Q1440="Not set",NOT(ISNUMBER($G1440))),"",ROUND($G1440*IF($Q1440="Danger",Lists!$M$15,Lists!$M$16),0))</f>
        <v/>
      </c>
      <c r="V1440" s="22" t="str">
        <f aca="false">IF($U1440="","",IF(OR($Q1440="Danger",$U1440&gt;=Lists!$M$10),"P1",IF($U1440&gt;=Lists!$M$11,"P2","P3")))</f>
        <v/>
      </c>
      <c r="W1440" s="24" t="str">
        <f aca="false">IF(OR($V1440="",$B1440=""),"",$B1440+INDEX(Lists!$N$10:$N$12,MATCH($V1440,Lists!$L$10:$L$12,0)))</f>
        <v/>
      </c>
      <c r="X1440" s="19"/>
      <c r="Y1440" s="19"/>
      <c r="Z1440" s="19"/>
      <c r="AA1440" s="21"/>
      <c r="AB1440" s="19"/>
      <c r="AC1440" s="22" t="str">
        <f aca="true">IF(OR($U1440="",$B1440=""),"",IF($AA1440&lt;&gt;"",$AA1440-$B1440,TODAY()-$B1440))</f>
        <v/>
      </c>
      <c r="AD1440" s="22" t="str">
        <f aca="true">IF($W1440="","",IF($Y1440="Closed",IF($AA1440="","Closed",IF($AA1440&lt;=$W1440,"Closed on time","Closed late")),IF(TODAY()&gt;$W1440,"Overdue","Within time")))</f>
        <v/>
      </c>
      <c r="AE1440" s="6"/>
      <c r="AF1440" s="19"/>
      <c r="AG1440" s="19"/>
      <c r="AH1440" s="19"/>
      <c r="AI1440" s="19"/>
      <c r="AJ1440" s="19"/>
    </row>
    <row r="1441" customFormat="false" ht="15" hidden="false" customHeight="false" outlineLevel="0" collapsed="false">
      <c r="A1441" s="22" t="str">
        <f aca="false">IF($C1441="","","R"&amp;TEXT(ROW()-4,"00000"))</f>
        <v/>
      </c>
      <c r="B1441" s="21"/>
      <c r="C1441" s="19"/>
      <c r="D1441" s="22" t="str">
        <f aca="false">IF($C1441="","",IFERROR(INDEX(Asset_Register!$C$5:$C$1000,MATCH($C1441,Asset_Register!$A$5:$A$1000,0)),"Not in register"))</f>
        <v/>
      </c>
      <c r="E1441" s="22" t="str">
        <f aca="false">IF($C1441="","",IFERROR(INDEX(Asset_Register!$D$5:$D$1000,MATCH($C1441,Asset_Register!$A$5:$A$1000,0)),"Not in register"))</f>
        <v/>
      </c>
      <c r="F1441" s="22" t="str">
        <f aca="false">IF($C1441="","",IFERROR(INDEX(Asset_Register!$R$5:$R$1000,MATCH($C1441,Asset_Register!$A$5:$A$1000,0)),"Not in register"))</f>
        <v/>
      </c>
      <c r="G1441" s="22" t="str">
        <f aca="false">IF($C1441="","",IFERROR(INDEX(Asset_Register!$Q$5:$Q$1000,MATCH($C1441,Asset_Register!$A$5:$A$1000,0)),"Not in register"))</f>
        <v/>
      </c>
      <c r="H1441" s="19"/>
      <c r="I1441" s="19"/>
      <c r="J1441" s="6"/>
      <c r="K1441" s="19"/>
      <c r="L1441" s="19"/>
      <c r="M1441" s="19"/>
      <c r="N1441" s="19"/>
      <c r="O1441" s="19"/>
      <c r="P1441" s="19"/>
      <c r="Q1441" s="22" t="str">
        <f aca="false">IF($C1441="","",IF($P1441&lt;&gt;"",$P1441,IF(AND(ISNUMBER($K1441),ISNUMBER($M1441),ISNUMBER($N1441)),IF($O1441="Lower is worse",IF($K1441&lt;=$N1441,"Danger",IF($K1441&lt;=$M1441,"Alert","OK")),IF($K1441&gt;=$N1441,"Danger",IF($K1441&gt;=$M1441,"Alert","OK"))),"Not set")))</f>
        <v/>
      </c>
      <c r="R1441" s="22" t="str">
        <f aca="false">IF(OR($Q1441="",$Q1441="Not set"),"",MATCH($Q1441,Lists!$F$2:$F$4,0)-1)</f>
        <v/>
      </c>
      <c r="S1441" s="6"/>
      <c r="T1441" s="6"/>
      <c r="U1441" s="22" t="str">
        <f aca="false">IF(OR($Q1441="",$Q1441="OK",$Q1441="Not set",NOT(ISNUMBER($G1441))),"",ROUND($G1441*IF($Q1441="Danger",Lists!$M$15,Lists!$M$16),0))</f>
        <v/>
      </c>
      <c r="V1441" s="22" t="str">
        <f aca="false">IF($U1441="","",IF(OR($Q1441="Danger",$U1441&gt;=Lists!$M$10),"P1",IF($U1441&gt;=Lists!$M$11,"P2","P3")))</f>
        <v/>
      </c>
      <c r="W1441" s="24" t="str">
        <f aca="false">IF(OR($V1441="",$B1441=""),"",$B1441+INDEX(Lists!$N$10:$N$12,MATCH($V1441,Lists!$L$10:$L$12,0)))</f>
        <v/>
      </c>
      <c r="X1441" s="19"/>
      <c r="Y1441" s="19"/>
      <c r="Z1441" s="19"/>
      <c r="AA1441" s="21"/>
      <c r="AB1441" s="19"/>
      <c r="AC1441" s="22" t="str">
        <f aca="true">IF(OR($U1441="",$B1441=""),"",IF($AA1441&lt;&gt;"",$AA1441-$B1441,TODAY()-$B1441))</f>
        <v/>
      </c>
      <c r="AD1441" s="22" t="str">
        <f aca="true">IF($W1441="","",IF($Y1441="Closed",IF($AA1441="","Closed",IF($AA1441&lt;=$W1441,"Closed on time","Closed late")),IF(TODAY()&gt;$W1441,"Overdue","Within time")))</f>
        <v/>
      </c>
      <c r="AE1441" s="6"/>
      <c r="AF1441" s="19"/>
      <c r="AG1441" s="19"/>
      <c r="AH1441" s="19"/>
      <c r="AI1441" s="19"/>
      <c r="AJ1441" s="19"/>
    </row>
    <row r="1442" customFormat="false" ht="15" hidden="false" customHeight="false" outlineLevel="0" collapsed="false">
      <c r="A1442" s="22" t="str">
        <f aca="false">IF($C1442="","","R"&amp;TEXT(ROW()-4,"00000"))</f>
        <v/>
      </c>
      <c r="B1442" s="21"/>
      <c r="C1442" s="19"/>
      <c r="D1442" s="22" t="str">
        <f aca="false">IF($C1442="","",IFERROR(INDEX(Asset_Register!$C$5:$C$1000,MATCH($C1442,Asset_Register!$A$5:$A$1000,0)),"Not in register"))</f>
        <v/>
      </c>
      <c r="E1442" s="22" t="str">
        <f aca="false">IF($C1442="","",IFERROR(INDEX(Asset_Register!$D$5:$D$1000,MATCH($C1442,Asset_Register!$A$5:$A$1000,0)),"Not in register"))</f>
        <v/>
      </c>
      <c r="F1442" s="22" t="str">
        <f aca="false">IF($C1442="","",IFERROR(INDEX(Asset_Register!$R$5:$R$1000,MATCH($C1442,Asset_Register!$A$5:$A$1000,0)),"Not in register"))</f>
        <v/>
      </c>
      <c r="G1442" s="22" t="str">
        <f aca="false">IF($C1442="","",IFERROR(INDEX(Asset_Register!$Q$5:$Q$1000,MATCH($C1442,Asset_Register!$A$5:$A$1000,0)),"Not in register"))</f>
        <v/>
      </c>
      <c r="H1442" s="19"/>
      <c r="I1442" s="19"/>
      <c r="J1442" s="6"/>
      <c r="K1442" s="19"/>
      <c r="L1442" s="19"/>
      <c r="M1442" s="19"/>
      <c r="N1442" s="19"/>
      <c r="O1442" s="19"/>
      <c r="P1442" s="19"/>
      <c r="Q1442" s="22" t="str">
        <f aca="false">IF($C1442="","",IF($P1442&lt;&gt;"",$P1442,IF(AND(ISNUMBER($K1442),ISNUMBER($M1442),ISNUMBER($N1442)),IF($O1442="Lower is worse",IF($K1442&lt;=$N1442,"Danger",IF($K1442&lt;=$M1442,"Alert","OK")),IF($K1442&gt;=$N1442,"Danger",IF($K1442&gt;=$M1442,"Alert","OK"))),"Not set")))</f>
        <v/>
      </c>
      <c r="R1442" s="22" t="str">
        <f aca="false">IF(OR($Q1442="",$Q1442="Not set"),"",MATCH($Q1442,Lists!$F$2:$F$4,0)-1)</f>
        <v/>
      </c>
      <c r="S1442" s="6"/>
      <c r="T1442" s="6"/>
      <c r="U1442" s="22" t="str">
        <f aca="false">IF(OR($Q1442="",$Q1442="OK",$Q1442="Not set",NOT(ISNUMBER($G1442))),"",ROUND($G1442*IF($Q1442="Danger",Lists!$M$15,Lists!$M$16),0))</f>
        <v/>
      </c>
      <c r="V1442" s="22" t="str">
        <f aca="false">IF($U1442="","",IF(OR($Q1442="Danger",$U1442&gt;=Lists!$M$10),"P1",IF($U1442&gt;=Lists!$M$11,"P2","P3")))</f>
        <v/>
      </c>
      <c r="W1442" s="24" t="str">
        <f aca="false">IF(OR($V1442="",$B1442=""),"",$B1442+INDEX(Lists!$N$10:$N$12,MATCH($V1442,Lists!$L$10:$L$12,0)))</f>
        <v/>
      </c>
      <c r="X1442" s="19"/>
      <c r="Y1442" s="19"/>
      <c r="Z1442" s="19"/>
      <c r="AA1442" s="21"/>
      <c r="AB1442" s="19"/>
      <c r="AC1442" s="22" t="str">
        <f aca="true">IF(OR($U1442="",$B1442=""),"",IF($AA1442&lt;&gt;"",$AA1442-$B1442,TODAY()-$B1442))</f>
        <v/>
      </c>
      <c r="AD1442" s="22" t="str">
        <f aca="true">IF($W1442="","",IF($Y1442="Closed",IF($AA1442="","Closed",IF($AA1442&lt;=$W1442,"Closed on time","Closed late")),IF(TODAY()&gt;$W1442,"Overdue","Within time")))</f>
        <v/>
      </c>
      <c r="AE1442" s="6"/>
      <c r="AF1442" s="19"/>
      <c r="AG1442" s="19"/>
      <c r="AH1442" s="19"/>
      <c r="AI1442" s="19"/>
      <c r="AJ1442" s="19"/>
    </row>
    <row r="1443" customFormat="false" ht="15" hidden="false" customHeight="false" outlineLevel="0" collapsed="false">
      <c r="A1443" s="22" t="str">
        <f aca="false">IF($C1443="","","R"&amp;TEXT(ROW()-4,"00000"))</f>
        <v/>
      </c>
      <c r="B1443" s="21"/>
      <c r="C1443" s="19"/>
      <c r="D1443" s="22" t="str">
        <f aca="false">IF($C1443="","",IFERROR(INDEX(Asset_Register!$C$5:$C$1000,MATCH($C1443,Asset_Register!$A$5:$A$1000,0)),"Not in register"))</f>
        <v/>
      </c>
      <c r="E1443" s="22" t="str">
        <f aca="false">IF($C1443="","",IFERROR(INDEX(Asset_Register!$D$5:$D$1000,MATCH($C1443,Asset_Register!$A$5:$A$1000,0)),"Not in register"))</f>
        <v/>
      </c>
      <c r="F1443" s="22" t="str">
        <f aca="false">IF($C1443="","",IFERROR(INDEX(Asset_Register!$R$5:$R$1000,MATCH($C1443,Asset_Register!$A$5:$A$1000,0)),"Not in register"))</f>
        <v/>
      </c>
      <c r="G1443" s="22" t="str">
        <f aca="false">IF($C1443="","",IFERROR(INDEX(Asset_Register!$Q$5:$Q$1000,MATCH($C1443,Asset_Register!$A$5:$A$1000,0)),"Not in register"))</f>
        <v/>
      </c>
      <c r="H1443" s="19"/>
      <c r="I1443" s="19"/>
      <c r="J1443" s="6"/>
      <c r="K1443" s="19"/>
      <c r="L1443" s="19"/>
      <c r="M1443" s="19"/>
      <c r="N1443" s="19"/>
      <c r="O1443" s="19"/>
      <c r="P1443" s="19"/>
      <c r="Q1443" s="22" t="str">
        <f aca="false">IF($C1443="","",IF($P1443&lt;&gt;"",$P1443,IF(AND(ISNUMBER($K1443),ISNUMBER($M1443),ISNUMBER($N1443)),IF($O1443="Lower is worse",IF($K1443&lt;=$N1443,"Danger",IF($K1443&lt;=$M1443,"Alert","OK")),IF($K1443&gt;=$N1443,"Danger",IF($K1443&gt;=$M1443,"Alert","OK"))),"Not set")))</f>
        <v/>
      </c>
      <c r="R1443" s="22" t="str">
        <f aca="false">IF(OR($Q1443="",$Q1443="Not set"),"",MATCH($Q1443,Lists!$F$2:$F$4,0)-1)</f>
        <v/>
      </c>
      <c r="S1443" s="6"/>
      <c r="T1443" s="6"/>
      <c r="U1443" s="22" t="str">
        <f aca="false">IF(OR($Q1443="",$Q1443="OK",$Q1443="Not set",NOT(ISNUMBER($G1443))),"",ROUND($G1443*IF($Q1443="Danger",Lists!$M$15,Lists!$M$16),0))</f>
        <v/>
      </c>
      <c r="V1443" s="22" t="str">
        <f aca="false">IF($U1443="","",IF(OR($Q1443="Danger",$U1443&gt;=Lists!$M$10),"P1",IF($U1443&gt;=Lists!$M$11,"P2","P3")))</f>
        <v/>
      </c>
      <c r="W1443" s="24" t="str">
        <f aca="false">IF(OR($V1443="",$B1443=""),"",$B1443+INDEX(Lists!$N$10:$N$12,MATCH($V1443,Lists!$L$10:$L$12,0)))</f>
        <v/>
      </c>
      <c r="X1443" s="19"/>
      <c r="Y1443" s="19"/>
      <c r="Z1443" s="19"/>
      <c r="AA1443" s="21"/>
      <c r="AB1443" s="19"/>
      <c r="AC1443" s="22" t="str">
        <f aca="true">IF(OR($U1443="",$B1443=""),"",IF($AA1443&lt;&gt;"",$AA1443-$B1443,TODAY()-$B1443))</f>
        <v/>
      </c>
      <c r="AD1443" s="22" t="str">
        <f aca="true">IF($W1443="","",IF($Y1443="Closed",IF($AA1443="","Closed",IF($AA1443&lt;=$W1443,"Closed on time","Closed late")),IF(TODAY()&gt;$W1443,"Overdue","Within time")))</f>
        <v/>
      </c>
      <c r="AE1443" s="6"/>
      <c r="AF1443" s="19"/>
      <c r="AG1443" s="19"/>
      <c r="AH1443" s="19"/>
      <c r="AI1443" s="19"/>
      <c r="AJ1443" s="19"/>
    </row>
    <row r="1444" customFormat="false" ht="15" hidden="false" customHeight="false" outlineLevel="0" collapsed="false">
      <c r="A1444" s="22" t="str">
        <f aca="false">IF($C1444="","","R"&amp;TEXT(ROW()-4,"00000"))</f>
        <v/>
      </c>
      <c r="B1444" s="21"/>
      <c r="C1444" s="19"/>
      <c r="D1444" s="22" t="str">
        <f aca="false">IF($C1444="","",IFERROR(INDEX(Asset_Register!$C$5:$C$1000,MATCH($C1444,Asset_Register!$A$5:$A$1000,0)),"Not in register"))</f>
        <v/>
      </c>
      <c r="E1444" s="22" t="str">
        <f aca="false">IF($C1444="","",IFERROR(INDEX(Asset_Register!$D$5:$D$1000,MATCH($C1444,Asset_Register!$A$5:$A$1000,0)),"Not in register"))</f>
        <v/>
      </c>
      <c r="F1444" s="22" t="str">
        <f aca="false">IF($C1444="","",IFERROR(INDEX(Asset_Register!$R$5:$R$1000,MATCH($C1444,Asset_Register!$A$5:$A$1000,0)),"Not in register"))</f>
        <v/>
      </c>
      <c r="G1444" s="22" t="str">
        <f aca="false">IF($C1444="","",IFERROR(INDEX(Asset_Register!$Q$5:$Q$1000,MATCH($C1444,Asset_Register!$A$5:$A$1000,0)),"Not in register"))</f>
        <v/>
      </c>
      <c r="H1444" s="19"/>
      <c r="I1444" s="19"/>
      <c r="J1444" s="6"/>
      <c r="K1444" s="19"/>
      <c r="L1444" s="19"/>
      <c r="M1444" s="19"/>
      <c r="N1444" s="19"/>
      <c r="O1444" s="19"/>
      <c r="P1444" s="19"/>
      <c r="Q1444" s="22" t="str">
        <f aca="false">IF($C1444="","",IF($P1444&lt;&gt;"",$P1444,IF(AND(ISNUMBER($K1444),ISNUMBER($M1444),ISNUMBER($N1444)),IF($O1444="Lower is worse",IF($K1444&lt;=$N1444,"Danger",IF($K1444&lt;=$M1444,"Alert","OK")),IF($K1444&gt;=$N1444,"Danger",IF($K1444&gt;=$M1444,"Alert","OK"))),"Not set")))</f>
        <v/>
      </c>
      <c r="R1444" s="22" t="str">
        <f aca="false">IF(OR($Q1444="",$Q1444="Not set"),"",MATCH($Q1444,Lists!$F$2:$F$4,0)-1)</f>
        <v/>
      </c>
      <c r="S1444" s="6"/>
      <c r="T1444" s="6"/>
      <c r="U1444" s="22" t="str">
        <f aca="false">IF(OR($Q1444="",$Q1444="OK",$Q1444="Not set",NOT(ISNUMBER($G1444))),"",ROUND($G1444*IF($Q1444="Danger",Lists!$M$15,Lists!$M$16),0))</f>
        <v/>
      </c>
      <c r="V1444" s="22" t="str">
        <f aca="false">IF($U1444="","",IF(OR($Q1444="Danger",$U1444&gt;=Lists!$M$10),"P1",IF($U1444&gt;=Lists!$M$11,"P2","P3")))</f>
        <v/>
      </c>
      <c r="W1444" s="24" t="str">
        <f aca="false">IF(OR($V1444="",$B1444=""),"",$B1444+INDEX(Lists!$N$10:$N$12,MATCH($V1444,Lists!$L$10:$L$12,0)))</f>
        <v/>
      </c>
      <c r="X1444" s="19"/>
      <c r="Y1444" s="19"/>
      <c r="Z1444" s="19"/>
      <c r="AA1444" s="21"/>
      <c r="AB1444" s="19"/>
      <c r="AC1444" s="22" t="str">
        <f aca="true">IF(OR($U1444="",$B1444=""),"",IF($AA1444&lt;&gt;"",$AA1444-$B1444,TODAY()-$B1444))</f>
        <v/>
      </c>
      <c r="AD1444" s="22" t="str">
        <f aca="true">IF($W1444="","",IF($Y1444="Closed",IF($AA1444="","Closed",IF($AA1444&lt;=$W1444,"Closed on time","Closed late")),IF(TODAY()&gt;$W1444,"Overdue","Within time")))</f>
        <v/>
      </c>
      <c r="AE1444" s="6"/>
      <c r="AF1444" s="19"/>
      <c r="AG1444" s="19"/>
      <c r="AH1444" s="19"/>
      <c r="AI1444" s="19"/>
      <c r="AJ1444" s="19"/>
    </row>
    <row r="1445" customFormat="false" ht="15" hidden="false" customHeight="false" outlineLevel="0" collapsed="false">
      <c r="A1445" s="22" t="str">
        <f aca="false">IF($C1445="","","R"&amp;TEXT(ROW()-4,"00000"))</f>
        <v/>
      </c>
      <c r="B1445" s="21"/>
      <c r="C1445" s="19"/>
      <c r="D1445" s="22" t="str">
        <f aca="false">IF($C1445="","",IFERROR(INDEX(Asset_Register!$C$5:$C$1000,MATCH($C1445,Asset_Register!$A$5:$A$1000,0)),"Not in register"))</f>
        <v/>
      </c>
      <c r="E1445" s="22" t="str">
        <f aca="false">IF($C1445="","",IFERROR(INDEX(Asset_Register!$D$5:$D$1000,MATCH($C1445,Asset_Register!$A$5:$A$1000,0)),"Not in register"))</f>
        <v/>
      </c>
      <c r="F1445" s="22" t="str">
        <f aca="false">IF($C1445="","",IFERROR(INDEX(Asset_Register!$R$5:$R$1000,MATCH($C1445,Asset_Register!$A$5:$A$1000,0)),"Not in register"))</f>
        <v/>
      </c>
      <c r="G1445" s="22" t="str">
        <f aca="false">IF($C1445="","",IFERROR(INDEX(Asset_Register!$Q$5:$Q$1000,MATCH($C1445,Asset_Register!$A$5:$A$1000,0)),"Not in register"))</f>
        <v/>
      </c>
      <c r="H1445" s="19"/>
      <c r="I1445" s="19"/>
      <c r="J1445" s="6"/>
      <c r="K1445" s="19"/>
      <c r="L1445" s="19"/>
      <c r="M1445" s="19"/>
      <c r="N1445" s="19"/>
      <c r="O1445" s="19"/>
      <c r="P1445" s="19"/>
      <c r="Q1445" s="22" t="str">
        <f aca="false">IF($C1445="","",IF($P1445&lt;&gt;"",$P1445,IF(AND(ISNUMBER($K1445),ISNUMBER($M1445),ISNUMBER($N1445)),IF($O1445="Lower is worse",IF($K1445&lt;=$N1445,"Danger",IF($K1445&lt;=$M1445,"Alert","OK")),IF($K1445&gt;=$N1445,"Danger",IF($K1445&gt;=$M1445,"Alert","OK"))),"Not set")))</f>
        <v/>
      </c>
      <c r="R1445" s="22" t="str">
        <f aca="false">IF(OR($Q1445="",$Q1445="Not set"),"",MATCH($Q1445,Lists!$F$2:$F$4,0)-1)</f>
        <v/>
      </c>
      <c r="S1445" s="6"/>
      <c r="T1445" s="6"/>
      <c r="U1445" s="22" t="str">
        <f aca="false">IF(OR($Q1445="",$Q1445="OK",$Q1445="Not set",NOT(ISNUMBER($G1445))),"",ROUND($G1445*IF($Q1445="Danger",Lists!$M$15,Lists!$M$16),0))</f>
        <v/>
      </c>
      <c r="V1445" s="22" t="str">
        <f aca="false">IF($U1445="","",IF(OR($Q1445="Danger",$U1445&gt;=Lists!$M$10),"P1",IF($U1445&gt;=Lists!$M$11,"P2","P3")))</f>
        <v/>
      </c>
      <c r="W1445" s="24" t="str">
        <f aca="false">IF(OR($V1445="",$B1445=""),"",$B1445+INDEX(Lists!$N$10:$N$12,MATCH($V1445,Lists!$L$10:$L$12,0)))</f>
        <v/>
      </c>
      <c r="X1445" s="19"/>
      <c r="Y1445" s="19"/>
      <c r="Z1445" s="19"/>
      <c r="AA1445" s="21"/>
      <c r="AB1445" s="19"/>
      <c r="AC1445" s="22" t="str">
        <f aca="true">IF(OR($U1445="",$B1445=""),"",IF($AA1445&lt;&gt;"",$AA1445-$B1445,TODAY()-$B1445))</f>
        <v/>
      </c>
      <c r="AD1445" s="22" t="str">
        <f aca="true">IF($W1445="","",IF($Y1445="Closed",IF($AA1445="","Closed",IF($AA1445&lt;=$W1445,"Closed on time","Closed late")),IF(TODAY()&gt;$W1445,"Overdue","Within time")))</f>
        <v/>
      </c>
      <c r="AE1445" s="6"/>
      <c r="AF1445" s="19"/>
      <c r="AG1445" s="19"/>
      <c r="AH1445" s="19"/>
      <c r="AI1445" s="19"/>
      <c r="AJ1445" s="19"/>
    </row>
    <row r="1446" customFormat="false" ht="15" hidden="false" customHeight="false" outlineLevel="0" collapsed="false">
      <c r="A1446" s="22" t="str">
        <f aca="false">IF($C1446="","","R"&amp;TEXT(ROW()-4,"00000"))</f>
        <v/>
      </c>
      <c r="B1446" s="21"/>
      <c r="C1446" s="19"/>
      <c r="D1446" s="22" t="str">
        <f aca="false">IF($C1446="","",IFERROR(INDEX(Asset_Register!$C$5:$C$1000,MATCH($C1446,Asset_Register!$A$5:$A$1000,0)),"Not in register"))</f>
        <v/>
      </c>
      <c r="E1446" s="22" t="str">
        <f aca="false">IF($C1446="","",IFERROR(INDEX(Asset_Register!$D$5:$D$1000,MATCH($C1446,Asset_Register!$A$5:$A$1000,0)),"Not in register"))</f>
        <v/>
      </c>
      <c r="F1446" s="22" t="str">
        <f aca="false">IF($C1446="","",IFERROR(INDEX(Asset_Register!$R$5:$R$1000,MATCH($C1446,Asset_Register!$A$5:$A$1000,0)),"Not in register"))</f>
        <v/>
      </c>
      <c r="G1446" s="22" t="str">
        <f aca="false">IF($C1446="","",IFERROR(INDEX(Asset_Register!$Q$5:$Q$1000,MATCH($C1446,Asset_Register!$A$5:$A$1000,0)),"Not in register"))</f>
        <v/>
      </c>
      <c r="H1446" s="19"/>
      <c r="I1446" s="19"/>
      <c r="J1446" s="6"/>
      <c r="K1446" s="19"/>
      <c r="L1446" s="19"/>
      <c r="M1446" s="19"/>
      <c r="N1446" s="19"/>
      <c r="O1446" s="19"/>
      <c r="P1446" s="19"/>
      <c r="Q1446" s="22" t="str">
        <f aca="false">IF($C1446="","",IF($P1446&lt;&gt;"",$P1446,IF(AND(ISNUMBER($K1446),ISNUMBER($M1446),ISNUMBER($N1446)),IF($O1446="Lower is worse",IF($K1446&lt;=$N1446,"Danger",IF($K1446&lt;=$M1446,"Alert","OK")),IF($K1446&gt;=$N1446,"Danger",IF($K1446&gt;=$M1446,"Alert","OK"))),"Not set")))</f>
        <v/>
      </c>
      <c r="R1446" s="22" t="str">
        <f aca="false">IF(OR($Q1446="",$Q1446="Not set"),"",MATCH($Q1446,Lists!$F$2:$F$4,0)-1)</f>
        <v/>
      </c>
      <c r="S1446" s="6"/>
      <c r="T1446" s="6"/>
      <c r="U1446" s="22" t="str">
        <f aca="false">IF(OR($Q1446="",$Q1446="OK",$Q1446="Not set",NOT(ISNUMBER($G1446))),"",ROUND($G1446*IF($Q1446="Danger",Lists!$M$15,Lists!$M$16),0))</f>
        <v/>
      </c>
      <c r="V1446" s="22" t="str">
        <f aca="false">IF($U1446="","",IF(OR($Q1446="Danger",$U1446&gt;=Lists!$M$10),"P1",IF($U1446&gt;=Lists!$M$11,"P2","P3")))</f>
        <v/>
      </c>
      <c r="W1446" s="24" t="str">
        <f aca="false">IF(OR($V1446="",$B1446=""),"",$B1446+INDEX(Lists!$N$10:$N$12,MATCH($V1446,Lists!$L$10:$L$12,0)))</f>
        <v/>
      </c>
      <c r="X1446" s="19"/>
      <c r="Y1446" s="19"/>
      <c r="Z1446" s="19"/>
      <c r="AA1446" s="21"/>
      <c r="AB1446" s="19"/>
      <c r="AC1446" s="22" t="str">
        <f aca="true">IF(OR($U1446="",$B1446=""),"",IF($AA1446&lt;&gt;"",$AA1446-$B1446,TODAY()-$B1446))</f>
        <v/>
      </c>
      <c r="AD1446" s="22" t="str">
        <f aca="true">IF($W1446="","",IF($Y1446="Closed",IF($AA1446="","Closed",IF($AA1446&lt;=$W1446,"Closed on time","Closed late")),IF(TODAY()&gt;$W1446,"Overdue","Within time")))</f>
        <v/>
      </c>
      <c r="AE1446" s="6"/>
      <c r="AF1446" s="19"/>
      <c r="AG1446" s="19"/>
      <c r="AH1446" s="19"/>
      <c r="AI1446" s="19"/>
      <c r="AJ1446" s="19"/>
    </row>
    <row r="1447" customFormat="false" ht="15" hidden="false" customHeight="false" outlineLevel="0" collapsed="false">
      <c r="A1447" s="22" t="str">
        <f aca="false">IF($C1447="","","R"&amp;TEXT(ROW()-4,"00000"))</f>
        <v/>
      </c>
      <c r="B1447" s="21"/>
      <c r="C1447" s="19"/>
      <c r="D1447" s="22" t="str">
        <f aca="false">IF($C1447="","",IFERROR(INDEX(Asset_Register!$C$5:$C$1000,MATCH($C1447,Asset_Register!$A$5:$A$1000,0)),"Not in register"))</f>
        <v/>
      </c>
      <c r="E1447" s="22" t="str">
        <f aca="false">IF($C1447="","",IFERROR(INDEX(Asset_Register!$D$5:$D$1000,MATCH($C1447,Asset_Register!$A$5:$A$1000,0)),"Not in register"))</f>
        <v/>
      </c>
      <c r="F1447" s="22" t="str">
        <f aca="false">IF($C1447="","",IFERROR(INDEX(Asset_Register!$R$5:$R$1000,MATCH($C1447,Asset_Register!$A$5:$A$1000,0)),"Not in register"))</f>
        <v/>
      </c>
      <c r="G1447" s="22" t="str">
        <f aca="false">IF($C1447="","",IFERROR(INDEX(Asset_Register!$Q$5:$Q$1000,MATCH($C1447,Asset_Register!$A$5:$A$1000,0)),"Not in register"))</f>
        <v/>
      </c>
      <c r="H1447" s="19"/>
      <c r="I1447" s="19"/>
      <c r="J1447" s="6"/>
      <c r="K1447" s="19"/>
      <c r="L1447" s="19"/>
      <c r="M1447" s="19"/>
      <c r="N1447" s="19"/>
      <c r="O1447" s="19"/>
      <c r="P1447" s="19"/>
      <c r="Q1447" s="22" t="str">
        <f aca="false">IF($C1447="","",IF($P1447&lt;&gt;"",$P1447,IF(AND(ISNUMBER($K1447),ISNUMBER($M1447),ISNUMBER($N1447)),IF($O1447="Lower is worse",IF($K1447&lt;=$N1447,"Danger",IF($K1447&lt;=$M1447,"Alert","OK")),IF($K1447&gt;=$N1447,"Danger",IF($K1447&gt;=$M1447,"Alert","OK"))),"Not set")))</f>
        <v/>
      </c>
      <c r="R1447" s="22" t="str">
        <f aca="false">IF(OR($Q1447="",$Q1447="Not set"),"",MATCH($Q1447,Lists!$F$2:$F$4,0)-1)</f>
        <v/>
      </c>
      <c r="S1447" s="6"/>
      <c r="T1447" s="6"/>
      <c r="U1447" s="22" t="str">
        <f aca="false">IF(OR($Q1447="",$Q1447="OK",$Q1447="Not set",NOT(ISNUMBER($G1447))),"",ROUND($G1447*IF($Q1447="Danger",Lists!$M$15,Lists!$M$16),0))</f>
        <v/>
      </c>
      <c r="V1447" s="22" t="str">
        <f aca="false">IF($U1447="","",IF(OR($Q1447="Danger",$U1447&gt;=Lists!$M$10),"P1",IF($U1447&gt;=Lists!$M$11,"P2","P3")))</f>
        <v/>
      </c>
      <c r="W1447" s="24" t="str">
        <f aca="false">IF(OR($V1447="",$B1447=""),"",$B1447+INDEX(Lists!$N$10:$N$12,MATCH($V1447,Lists!$L$10:$L$12,0)))</f>
        <v/>
      </c>
      <c r="X1447" s="19"/>
      <c r="Y1447" s="19"/>
      <c r="Z1447" s="19"/>
      <c r="AA1447" s="21"/>
      <c r="AB1447" s="19"/>
      <c r="AC1447" s="22" t="str">
        <f aca="true">IF(OR($U1447="",$B1447=""),"",IF($AA1447&lt;&gt;"",$AA1447-$B1447,TODAY()-$B1447))</f>
        <v/>
      </c>
      <c r="AD1447" s="22" t="str">
        <f aca="true">IF($W1447="","",IF($Y1447="Closed",IF($AA1447="","Closed",IF($AA1447&lt;=$W1447,"Closed on time","Closed late")),IF(TODAY()&gt;$W1447,"Overdue","Within time")))</f>
        <v/>
      </c>
      <c r="AE1447" s="6"/>
      <c r="AF1447" s="19"/>
      <c r="AG1447" s="19"/>
      <c r="AH1447" s="19"/>
      <c r="AI1447" s="19"/>
      <c r="AJ1447" s="19"/>
    </row>
    <row r="1448" customFormat="false" ht="15" hidden="false" customHeight="false" outlineLevel="0" collapsed="false">
      <c r="A1448" s="22" t="str">
        <f aca="false">IF($C1448="","","R"&amp;TEXT(ROW()-4,"00000"))</f>
        <v/>
      </c>
      <c r="B1448" s="21"/>
      <c r="C1448" s="19"/>
      <c r="D1448" s="22" t="str">
        <f aca="false">IF($C1448="","",IFERROR(INDEX(Asset_Register!$C$5:$C$1000,MATCH($C1448,Asset_Register!$A$5:$A$1000,0)),"Not in register"))</f>
        <v/>
      </c>
      <c r="E1448" s="22" t="str">
        <f aca="false">IF($C1448="","",IFERROR(INDEX(Asset_Register!$D$5:$D$1000,MATCH($C1448,Asset_Register!$A$5:$A$1000,0)),"Not in register"))</f>
        <v/>
      </c>
      <c r="F1448" s="22" t="str">
        <f aca="false">IF($C1448="","",IFERROR(INDEX(Asset_Register!$R$5:$R$1000,MATCH($C1448,Asset_Register!$A$5:$A$1000,0)),"Not in register"))</f>
        <v/>
      </c>
      <c r="G1448" s="22" t="str">
        <f aca="false">IF($C1448="","",IFERROR(INDEX(Asset_Register!$Q$5:$Q$1000,MATCH($C1448,Asset_Register!$A$5:$A$1000,0)),"Not in register"))</f>
        <v/>
      </c>
      <c r="H1448" s="19"/>
      <c r="I1448" s="19"/>
      <c r="J1448" s="6"/>
      <c r="K1448" s="19"/>
      <c r="L1448" s="19"/>
      <c r="M1448" s="19"/>
      <c r="N1448" s="19"/>
      <c r="O1448" s="19"/>
      <c r="P1448" s="19"/>
      <c r="Q1448" s="22" t="str">
        <f aca="false">IF($C1448="","",IF($P1448&lt;&gt;"",$P1448,IF(AND(ISNUMBER($K1448),ISNUMBER($M1448),ISNUMBER($N1448)),IF($O1448="Lower is worse",IF($K1448&lt;=$N1448,"Danger",IF($K1448&lt;=$M1448,"Alert","OK")),IF($K1448&gt;=$N1448,"Danger",IF($K1448&gt;=$M1448,"Alert","OK"))),"Not set")))</f>
        <v/>
      </c>
      <c r="R1448" s="22" t="str">
        <f aca="false">IF(OR($Q1448="",$Q1448="Not set"),"",MATCH($Q1448,Lists!$F$2:$F$4,0)-1)</f>
        <v/>
      </c>
      <c r="S1448" s="6"/>
      <c r="T1448" s="6"/>
      <c r="U1448" s="22" t="str">
        <f aca="false">IF(OR($Q1448="",$Q1448="OK",$Q1448="Not set",NOT(ISNUMBER($G1448))),"",ROUND($G1448*IF($Q1448="Danger",Lists!$M$15,Lists!$M$16),0))</f>
        <v/>
      </c>
      <c r="V1448" s="22" t="str">
        <f aca="false">IF($U1448="","",IF(OR($Q1448="Danger",$U1448&gt;=Lists!$M$10),"P1",IF($U1448&gt;=Lists!$M$11,"P2","P3")))</f>
        <v/>
      </c>
      <c r="W1448" s="24" t="str">
        <f aca="false">IF(OR($V1448="",$B1448=""),"",$B1448+INDEX(Lists!$N$10:$N$12,MATCH($V1448,Lists!$L$10:$L$12,0)))</f>
        <v/>
      </c>
      <c r="X1448" s="19"/>
      <c r="Y1448" s="19"/>
      <c r="Z1448" s="19"/>
      <c r="AA1448" s="21"/>
      <c r="AB1448" s="19"/>
      <c r="AC1448" s="22" t="str">
        <f aca="true">IF(OR($U1448="",$B1448=""),"",IF($AA1448&lt;&gt;"",$AA1448-$B1448,TODAY()-$B1448))</f>
        <v/>
      </c>
      <c r="AD1448" s="22" t="str">
        <f aca="true">IF($W1448="","",IF($Y1448="Closed",IF($AA1448="","Closed",IF($AA1448&lt;=$W1448,"Closed on time","Closed late")),IF(TODAY()&gt;$W1448,"Overdue","Within time")))</f>
        <v/>
      </c>
      <c r="AE1448" s="6"/>
      <c r="AF1448" s="19"/>
      <c r="AG1448" s="19"/>
      <c r="AH1448" s="19"/>
      <c r="AI1448" s="19"/>
      <c r="AJ1448" s="19"/>
    </row>
    <row r="1449" customFormat="false" ht="15" hidden="false" customHeight="false" outlineLevel="0" collapsed="false">
      <c r="A1449" s="22" t="str">
        <f aca="false">IF($C1449="","","R"&amp;TEXT(ROW()-4,"00000"))</f>
        <v/>
      </c>
      <c r="B1449" s="21"/>
      <c r="C1449" s="19"/>
      <c r="D1449" s="22" t="str">
        <f aca="false">IF($C1449="","",IFERROR(INDEX(Asset_Register!$C$5:$C$1000,MATCH($C1449,Asset_Register!$A$5:$A$1000,0)),"Not in register"))</f>
        <v/>
      </c>
      <c r="E1449" s="22" t="str">
        <f aca="false">IF($C1449="","",IFERROR(INDEX(Asset_Register!$D$5:$D$1000,MATCH($C1449,Asset_Register!$A$5:$A$1000,0)),"Not in register"))</f>
        <v/>
      </c>
      <c r="F1449" s="22" t="str">
        <f aca="false">IF($C1449="","",IFERROR(INDEX(Asset_Register!$R$5:$R$1000,MATCH($C1449,Asset_Register!$A$5:$A$1000,0)),"Not in register"))</f>
        <v/>
      </c>
      <c r="G1449" s="22" t="str">
        <f aca="false">IF($C1449="","",IFERROR(INDEX(Asset_Register!$Q$5:$Q$1000,MATCH($C1449,Asset_Register!$A$5:$A$1000,0)),"Not in register"))</f>
        <v/>
      </c>
      <c r="H1449" s="19"/>
      <c r="I1449" s="19"/>
      <c r="J1449" s="6"/>
      <c r="K1449" s="19"/>
      <c r="L1449" s="19"/>
      <c r="M1449" s="19"/>
      <c r="N1449" s="19"/>
      <c r="O1449" s="19"/>
      <c r="P1449" s="19"/>
      <c r="Q1449" s="22" t="str">
        <f aca="false">IF($C1449="","",IF($P1449&lt;&gt;"",$P1449,IF(AND(ISNUMBER($K1449),ISNUMBER($M1449),ISNUMBER($N1449)),IF($O1449="Lower is worse",IF($K1449&lt;=$N1449,"Danger",IF($K1449&lt;=$M1449,"Alert","OK")),IF($K1449&gt;=$N1449,"Danger",IF($K1449&gt;=$M1449,"Alert","OK"))),"Not set")))</f>
        <v/>
      </c>
      <c r="R1449" s="22" t="str">
        <f aca="false">IF(OR($Q1449="",$Q1449="Not set"),"",MATCH($Q1449,Lists!$F$2:$F$4,0)-1)</f>
        <v/>
      </c>
      <c r="S1449" s="6"/>
      <c r="T1449" s="6"/>
      <c r="U1449" s="22" t="str">
        <f aca="false">IF(OR($Q1449="",$Q1449="OK",$Q1449="Not set",NOT(ISNUMBER($G1449))),"",ROUND($G1449*IF($Q1449="Danger",Lists!$M$15,Lists!$M$16),0))</f>
        <v/>
      </c>
      <c r="V1449" s="22" t="str">
        <f aca="false">IF($U1449="","",IF(OR($Q1449="Danger",$U1449&gt;=Lists!$M$10),"P1",IF($U1449&gt;=Lists!$M$11,"P2","P3")))</f>
        <v/>
      </c>
      <c r="W1449" s="24" t="str">
        <f aca="false">IF(OR($V1449="",$B1449=""),"",$B1449+INDEX(Lists!$N$10:$N$12,MATCH($V1449,Lists!$L$10:$L$12,0)))</f>
        <v/>
      </c>
      <c r="X1449" s="19"/>
      <c r="Y1449" s="19"/>
      <c r="Z1449" s="19"/>
      <c r="AA1449" s="21"/>
      <c r="AB1449" s="19"/>
      <c r="AC1449" s="22" t="str">
        <f aca="true">IF(OR($U1449="",$B1449=""),"",IF($AA1449&lt;&gt;"",$AA1449-$B1449,TODAY()-$B1449))</f>
        <v/>
      </c>
      <c r="AD1449" s="22" t="str">
        <f aca="true">IF($W1449="","",IF($Y1449="Closed",IF($AA1449="","Closed",IF($AA1449&lt;=$W1449,"Closed on time","Closed late")),IF(TODAY()&gt;$W1449,"Overdue","Within time")))</f>
        <v/>
      </c>
      <c r="AE1449" s="6"/>
      <c r="AF1449" s="19"/>
      <c r="AG1449" s="19"/>
      <c r="AH1449" s="19"/>
      <c r="AI1449" s="19"/>
      <c r="AJ1449" s="19"/>
    </row>
    <row r="1450" customFormat="false" ht="15" hidden="false" customHeight="false" outlineLevel="0" collapsed="false">
      <c r="A1450" s="22" t="str">
        <f aca="false">IF($C1450="","","R"&amp;TEXT(ROW()-4,"00000"))</f>
        <v/>
      </c>
      <c r="B1450" s="21"/>
      <c r="C1450" s="19"/>
      <c r="D1450" s="22" t="str">
        <f aca="false">IF($C1450="","",IFERROR(INDEX(Asset_Register!$C$5:$C$1000,MATCH($C1450,Asset_Register!$A$5:$A$1000,0)),"Not in register"))</f>
        <v/>
      </c>
      <c r="E1450" s="22" t="str">
        <f aca="false">IF($C1450="","",IFERROR(INDEX(Asset_Register!$D$5:$D$1000,MATCH($C1450,Asset_Register!$A$5:$A$1000,0)),"Not in register"))</f>
        <v/>
      </c>
      <c r="F1450" s="22" t="str">
        <f aca="false">IF($C1450="","",IFERROR(INDEX(Asset_Register!$R$5:$R$1000,MATCH($C1450,Asset_Register!$A$5:$A$1000,0)),"Not in register"))</f>
        <v/>
      </c>
      <c r="G1450" s="22" t="str">
        <f aca="false">IF($C1450="","",IFERROR(INDEX(Asset_Register!$Q$5:$Q$1000,MATCH($C1450,Asset_Register!$A$5:$A$1000,0)),"Not in register"))</f>
        <v/>
      </c>
      <c r="H1450" s="19"/>
      <c r="I1450" s="19"/>
      <c r="J1450" s="6"/>
      <c r="K1450" s="19"/>
      <c r="L1450" s="19"/>
      <c r="M1450" s="19"/>
      <c r="N1450" s="19"/>
      <c r="O1450" s="19"/>
      <c r="P1450" s="19"/>
      <c r="Q1450" s="22" t="str">
        <f aca="false">IF($C1450="","",IF($P1450&lt;&gt;"",$P1450,IF(AND(ISNUMBER($K1450),ISNUMBER($M1450),ISNUMBER($N1450)),IF($O1450="Lower is worse",IF($K1450&lt;=$N1450,"Danger",IF($K1450&lt;=$M1450,"Alert","OK")),IF($K1450&gt;=$N1450,"Danger",IF($K1450&gt;=$M1450,"Alert","OK"))),"Not set")))</f>
        <v/>
      </c>
      <c r="R1450" s="22" t="str">
        <f aca="false">IF(OR($Q1450="",$Q1450="Not set"),"",MATCH($Q1450,Lists!$F$2:$F$4,0)-1)</f>
        <v/>
      </c>
      <c r="S1450" s="6"/>
      <c r="T1450" s="6"/>
      <c r="U1450" s="22" t="str">
        <f aca="false">IF(OR($Q1450="",$Q1450="OK",$Q1450="Not set",NOT(ISNUMBER($G1450))),"",ROUND($G1450*IF($Q1450="Danger",Lists!$M$15,Lists!$M$16),0))</f>
        <v/>
      </c>
      <c r="V1450" s="22" t="str">
        <f aca="false">IF($U1450="","",IF(OR($Q1450="Danger",$U1450&gt;=Lists!$M$10),"P1",IF($U1450&gt;=Lists!$M$11,"P2","P3")))</f>
        <v/>
      </c>
      <c r="W1450" s="24" t="str">
        <f aca="false">IF(OR($V1450="",$B1450=""),"",$B1450+INDEX(Lists!$N$10:$N$12,MATCH($V1450,Lists!$L$10:$L$12,0)))</f>
        <v/>
      </c>
      <c r="X1450" s="19"/>
      <c r="Y1450" s="19"/>
      <c r="Z1450" s="19"/>
      <c r="AA1450" s="21"/>
      <c r="AB1450" s="19"/>
      <c r="AC1450" s="22" t="str">
        <f aca="true">IF(OR($U1450="",$B1450=""),"",IF($AA1450&lt;&gt;"",$AA1450-$B1450,TODAY()-$B1450))</f>
        <v/>
      </c>
      <c r="AD1450" s="22" t="str">
        <f aca="true">IF($W1450="","",IF($Y1450="Closed",IF($AA1450="","Closed",IF($AA1450&lt;=$W1450,"Closed on time","Closed late")),IF(TODAY()&gt;$W1450,"Overdue","Within time")))</f>
        <v/>
      </c>
      <c r="AE1450" s="6"/>
      <c r="AF1450" s="19"/>
      <c r="AG1450" s="19"/>
      <c r="AH1450" s="19"/>
      <c r="AI1450" s="19"/>
      <c r="AJ1450" s="19"/>
    </row>
    <row r="1451" customFormat="false" ht="15" hidden="false" customHeight="false" outlineLevel="0" collapsed="false">
      <c r="A1451" s="22" t="str">
        <f aca="false">IF($C1451="","","R"&amp;TEXT(ROW()-4,"00000"))</f>
        <v/>
      </c>
      <c r="B1451" s="21"/>
      <c r="C1451" s="19"/>
      <c r="D1451" s="22" t="str">
        <f aca="false">IF($C1451="","",IFERROR(INDEX(Asset_Register!$C$5:$C$1000,MATCH($C1451,Asset_Register!$A$5:$A$1000,0)),"Not in register"))</f>
        <v/>
      </c>
      <c r="E1451" s="22" t="str">
        <f aca="false">IF($C1451="","",IFERROR(INDEX(Asset_Register!$D$5:$D$1000,MATCH($C1451,Asset_Register!$A$5:$A$1000,0)),"Not in register"))</f>
        <v/>
      </c>
      <c r="F1451" s="22" t="str">
        <f aca="false">IF($C1451="","",IFERROR(INDEX(Asset_Register!$R$5:$R$1000,MATCH($C1451,Asset_Register!$A$5:$A$1000,0)),"Not in register"))</f>
        <v/>
      </c>
      <c r="G1451" s="22" t="str">
        <f aca="false">IF($C1451="","",IFERROR(INDEX(Asset_Register!$Q$5:$Q$1000,MATCH($C1451,Asset_Register!$A$5:$A$1000,0)),"Not in register"))</f>
        <v/>
      </c>
      <c r="H1451" s="19"/>
      <c r="I1451" s="19"/>
      <c r="J1451" s="6"/>
      <c r="K1451" s="19"/>
      <c r="L1451" s="19"/>
      <c r="M1451" s="19"/>
      <c r="N1451" s="19"/>
      <c r="O1451" s="19"/>
      <c r="P1451" s="19"/>
      <c r="Q1451" s="22" t="str">
        <f aca="false">IF($C1451="","",IF($P1451&lt;&gt;"",$P1451,IF(AND(ISNUMBER($K1451),ISNUMBER($M1451),ISNUMBER($N1451)),IF($O1451="Lower is worse",IF($K1451&lt;=$N1451,"Danger",IF($K1451&lt;=$M1451,"Alert","OK")),IF($K1451&gt;=$N1451,"Danger",IF($K1451&gt;=$M1451,"Alert","OK"))),"Not set")))</f>
        <v/>
      </c>
      <c r="R1451" s="22" t="str">
        <f aca="false">IF(OR($Q1451="",$Q1451="Not set"),"",MATCH($Q1451,Lists!$F$2:$F$4,0)-1)</f>
        <v/>
      </c>
      <c r="S1451" s="6"/>
      <c r="T1451" s="6"/>
      <c r="U1451" s="22" t="str">
        <f aca="false">IF(OR($Q1451="",$Q1451="OK",$Q1451="Not set",NOT(ISNUMBER($G1451))),"",ROUND($G1451*IF($Q1451="Danger",Lists!$M$15,Lists!$M$16),0))</f>
        <v/>
      </c>
      <c r="V1451" s="22" t="str">
        <f aca="false">IF($U1451="","",IF(OR($Q1451="Danger",$U1451&gt;=Lists!$M$10),"P1",IF($U1451&gt;=Lists!$M$11,"P2","P3")))</f>
        <v/>
      </c>
      <c r="W1451" s="24" t="str">
        <f aca="false">IF(OR($V1451="",$B1451=""),"",$B1451+INDEX(Lists!$N$10:$N$12,MATCH($V1451,Lists!$L$10:$L$12,0)))</f>
        <v/>
      </c>
      <c r="X1451" s="19"/>
      <c r="Y1451" s="19"/>
      <c r="Z1451" s="19"/>
      <c r="AA1451" s="21"/>
      <c r="AB1451" s="19"/>
      <c r="AC1451" s="22" t="str">
        <f aca="true">IF(OR($U1451="",$B1451=""),"",IF($AA1451&lt;&gt;"",$AA1451-$B1451,TODAY()-$B1451))</f>
        <v/>
      </c>
      <c r="AD1451" s="22" t="str">
        <f aca="true">IF($W1451="","",IF($Y1451="Closed",IF($AA1451="","Closed",IF($AA1451&lt;=$W1451,"Closed on time","Closed late")),IF(TODAY()&gt;$W1451,"Overdue","Within time")))</f>
        <v/>
      </c>
      <c r="AE1451" s="6"/>
      <c r="AF1451" s="19"/>
      <c r="AG1451" s="19"/>
      <c r="AH1451" s="19"/>
      <c r="AI1451" s="19"/>
      <c r="AJ1451" s="19"/>
    </row>
    <row r="1452" customFormat="false" ht="15" hidden="false" customHeight="false" outlineLevel="0" collapsed="false">
      <c r="A1452" s="22" t="str">
        <f aca="false">IF($C1452="","","R"&amp;TEXT(ROW()-4,"00000"))</f>
        <v/>
      </c>
      <c r="B1452" s="21"/>
      <c r="C1452" s="19"/>
      <c r="D1452" s="22" t="str">
        <f aca="false">IF($C1452="","",IFERROR(INDEX(Asset_Register!$C$5:$C$1000,MATCH($C1452,Asset_Register!$A$5:$A$1000,0)),"Not in register"))</f>
        <v/>
      </c>
      <c r="E1452" s="22" t="str">
        <f aca="false">IF($C1452="","",IFERROR(INDEX(Asset_Register!$D$5:$D$1000,MATCH($C1452,Asset_Register!$A$5:$A$1000,0)),"Not in register"))</f>
        <v/>
      </c>
      <c r="F1452" s="22" t="str">
        <f aca="false">IF($C1452="","",IFERROR(INDEX(Asset_Register!$R$5:$R$1000,MATCH($C1452,Asset_Register!$A$5:$A$1000,0)),"Not in register"))</f>
        <v/>
      </c>
      <c r="G1452" s="22" t="str">
        <f aca="false">IF($C1452="","",IFERROR(INDEX(Asset_Register!$Q$5:$Q$1000,MATCH($C1452,Asset_Register!$A$5:$A$1000,0)),"Not in register"))</f>
        <v/>
      </c>
      <c r="H1452" s="19"/>
      <c r="I1452" s="19"/>
      <c r="J1452" s="6"/>
      <c r="K1452" s="19"/>
      <c r="L1452" s="19"/>
      <c r="M1452" s="19"/>
      <c r="N1452" s="19"/>
      <c r="O1452" s="19"/>
      <c r="P1452" s="19"/>
      <c r="Q1452" s="22" t="str">
        <f aca="false">IF($C1452="","",IF($P1452&lt;&gt;"",$P1452,IF(AND(ISNUMBER($K1452),ISNUMBER($M1452),ISNUMBER($N1452)),IF($O1452="Lower is worse",IF($K1452&lt;=$N1452,"Danger",IF($K1452&lt;=$M1452,"Alert","OK")),IF($K1452&gt;=$N1452,"Danger",IF($K1452&gt;=$M1452,"Alert","OK"))),"Not set")))</f>
        <v/>
      </c>
      <c r="R1452" s="22" t="str">
        <f aca="false">IF(OR($Q1452="",$Q1452="Not set"),"",MATCH($Q1452,Lists!$F$2:$F$4,0)-1)</f>
        <v/>
      </c>
      <c r="S1452" s="6"/>
      <c r="T1452" s="6"/>
      <c r="U1452" s="22" t="str">
        <f aca="false">IF(OR($Q1452="",$Q1452="OK",$Q1452="Not set",NOT(ISNUMBER($G1452))),"",ROUND($G1452*IF($Q1452="Danger",Lists!$M$15,Lists!$M$16),0))</f>
        <v/>
      </c>
      <c r="V1452" s="22" t="str">
        <f aca="false">IF($U1452="","",IF(OR($Q1452="Danger",$U1452&gt;=Lists!$M$10),"P1",IF($U1452&gt;=Lists!$M$11,"P2","P3")))</f>
        <v/>
      </c>
      <c r="W1452" s="24" t="str">
        <f aca="false">IF(OR($V1452="",$B1452=""),"",$B1452+INDEX(Lists!$N$10:$N$12,MATCH($V1452,Lists!$L$10:$L$12,0)))</f>
        <v/>
      </c>
      <c r="X1452" s="19"/>
      <c r="Y1452" s="19"/>
      <c r="Z1452" s="19"/>
      <c r="AA1452" s="21"/>
      <c r="AB1452" s="19"/>
      <c r="AC1452" s="22" t="str">
        <f aca="true">IF(OR($U1452="",$B1452=""),"",IF($AA1452&lt;&gt;"",$AA1452-$B1452,TODAY()-$B1452))</f>
        <v/>
      </c>
      <c r="AD1452" s="22" t="str">
        <f aca="true">IF($W1452="","",IF($Y1452="Closed",IF($AA1452="","Closed",IF($AA1452&lt;=$W1452,"Closed on time","Closed late")),IF(TODAY()&gt;$W1452,"Overdue","Within time")))</f>
        <v/>
      </c>
      <c r="AE1452" s="6"/>
      <c r="AF1452" s="19"/>
      <c r="AG1452" s="19"/>
      <c r="AH1452" s="19"/>
      <c r="AI1452" s="19"/>
      <c r="AJ1452" s="19"/>
    </row>
    <row r="1453" customFormat="false" ht="15" hidden="false" customHeight="false" outlineLevel="0" collapsed="false">
      <c r="A1453" s="22" t="str">
        <f aca="false">IF($C1453="","","R"&amp;TEXT(ROW()-4,"00000"))</f>
        <v/>
      </c>
      <c r="B1453" s="21"/>
      <c r="C1453" s="19"/>
      <c r="D1453" s="22" t="str">
        <f aca="false">IF($C1453="","",IFERROR(INDEX(Asset_Register!$C$5:$C$1000,MATCH($C1453,Asset_Register!$A$5:$A$1000,0)),"Not in register"))</f>
        <v/>
      </c>
      <c r="E1453" s="22" t="str">
        <f aca="false">IF($C1453="","",IFERROR(INDEX(Asset_Register!$D$5:$D$1000,MATCH($C1453,Asset_Register!$A$5:$A$1000,0)),"Not in register"))</f>
        <v/>
      </c>
      <c r="F1453" s="22" t="str">
        <f aca="false">IF($C1453="","",IFERROR(INDEX(Asset_Register!$R$5:$R$1000,MATCH($C1453,Asset_Register!$A$5:$A$1000,0)),"Not in register"))</f>
        <v/>
      </c>
      <c r="G1453" s="22" t="str">
        <f aca="false">IF($C1453="","",IFERROR(INDEX(Asset_Register!$Q$5:$Q$1000,MATCH($C1453,Asset_Register!$A$5:$A$1000,0)),"Not in register"))</f>
        <v/>
      </c>
      <c r="H1453" s="19"/>
      <c r="I1453" s="19"/>
      <c r="J1453" s="6"/>
      <c r="K1453" s="19"/>
      <c r="L1453" s="19"/>
      <c r="M1453" s="19"/>
      <c r="N1453" s="19"/>
      <c r="O1453" s="19"/>
      <c r="P1453" s="19"/>
      <c r="Q1453" s="22" t="str">
        <f aca="false">IF($C1453="","",IF($P1453&lt;&gt;"",$P1453,IF(AND(ISNUMBER($K1453),ISNUMBER($M1453),ISNUMBER($N1453)),IF($O1453="Lower is worse",IF($K1453&lt;=$N1453,"Danger",IF($K1453&lt;=$M1453,"Alert","OK")),IF($K1453&gt;=$N1453,"Danger",IF($K1453&gt;=$M1453,"Alert","OK"))),"Not set")))</f>
        <v/>
      </c>
      <c r="R1453" s="22" t="str">
        <f aca="false">IF(OR($Q1453="",$Q1453="Not set"),"",MATCH($Q1453,Lists!$F$2:$F$4,0)-1)</f>
        <v/>
      </c>
      <c r="S1453" s="6"/>
      <c r="T1453" s="6"/>
      <c r="U1453" s="22" t="str">
        <f aca="false">IF(OR($Q1453="",$Q1453="OK",$Q1453="Not set",NOT(ISNUMBER($G1453))),"",ROUND($G1453*IF($Q1453="Danger",Lists!$M$15,Lists!$M$16),0))</f>
        <v/>
      </c>
      <c r="V1453" s="22" t="str">
        <f aca="false">IF($U1453="","",IF(OR($Q1453="Danger",$U1453&gt;=Lists!$M$10),"P1",IF($U1453&gt;=Lists!$M$11,"P2","P3")))</f>
        <v/>
      </c>
      <c r="W1453" s="24" t="str">
        <f aca="false">IF(OR($V1453="",$B1453=""),"",$B1453+INDEX(Lists!$N$10:$N$12,MATCH($V1453,Lists!$L$10:$L$12,0)))</f>
        <v/>
      </c>
      <c r="X1453" s="19"/>
      <c r="Y1453" s="19"/>
      <c r="Z1453" s="19"/>
      <c r="AA1453" s="21"/>
      <c r="AB1453" s="19"/>
      <c r="AC1453" s="22" t="str">
        <f aca="true">IF(OR($U1453="",$B1453=""),"",IF($AA1453&lt;&gt;"",$AA1453-$B1453,TODAY()-$B1453))</f>
        <v/>
      </c>
      <c r="AD1453" s="22" t="str">
        <f aca="true">IF($W1453="","",IF($Y1453="Closed",IF($AA1453="","Closed",IF($AA1453&lt;=$W1453,"Closed on time","Closed late")),IF(TODAY()&gt;$W1453,"Overdue","Within time")))</f>
        <v/>
      </c>
      <c r="AE1453" s="6"/>
      <c r="AF1453" s="19"/>
      <c r="AG1453" s="19"/>
      <c r="AH1453" s="19"/>
      <c r="AI1453" s="19"/>
      <c r="AJ1453" s="19"/>
    </row>
    <row r="1454" customFormat="false" ht="15" hidden="false" customHeight="false" outlineLevel="0" collapsed="false">
      <c r="A1454" s="22" t="str">
        <f aca="false">IF($C1454="","","R"&amp;TEXT(ROW()-4,"00000"))</f>
        <v/>
      </c>
      <c r="B1454" s="21"/>
      <c r="C1454" s="19"/>
      <c r="D1454" s="22" t="str">
        <f aca="false">IF($C1454="","",IFERROR(INDEX(Asset_Register!$C$5:$C$1000,MATCH($C1454,Asset_Register!$A$5:$A$1000,0)),"Not in register"))</f>
        <v/>
      </c>
      <c r="E1454" s="22" t="str">
        <f aca="false">IF($C1454="","",IFERROR(INDEX(Asset_Register!$D$5:$D$1000,MATCH($C1454,Asset_Register!$A$5:$A$1000,0)),"Not in register"))</f>
        <v/>
      </c>
      <c r="F1454" s="22" t="str">
        <f aca="false">IF($C1454="","",IFERROR(INDEX(Asset_Register!$R$5:$R$1000,MATCH($C1454,Asset_Register!$A$5:$A$1000,0)),"Not in register"))</f>
        <v/>
      </c>
      <c r="G1454" s="22" t="str">
        <f aca="false">IF($C1454="","",IFERROR(INDEX(Asset_Register!$Q$5:$Q$1000,MATCH($C1454,Asset_Register!$A$5:$A$1000,0)),"Not in register"))</f>
        <v/>
      </c>
      <c r="H1454" s="19"/>
      <c r="I1454" s="19"/>
      <c r="J1454" s="6"/>
      <c r="K1454" s="19"/>
      <c r="L1454" s="19"/>
      <c r="M1454" s="19"/>
      <c r="N1454" s="19"/>
      <c r="O1454" s="19"/>
      <c r="P1454" s="19"/>
      <c r="Q1454" s="22" t="str">
        <f aca="false">IF($C1454="","",IF($P1454&lt;&gt;"",$P1454,IF(AND(ISNUMBER($K1454),ISNUMBER($M1454),ISNUMBER($N1454)),IF($O1454="Lower is worse",IF($K1454&lt;=$N1454,"Danger",IF($K1454&lt;=$M1454,"Alert","OK")),IF($K1454&gt;=$N1454,"Danger",IF($K1454&gt;=$M1454,"Alert","OK"))),"Not set")))</f>
        <v/>
      </c>
      <c r="R1454" s="22" t="str">
        <f aca="false">IF(OR($Q1454="",$Q1454="Not set"),"",MATCH($Q1454,Lists!$F$2:$F$4,0)-1)</f>
        <v/>
      </c>
      <c r="S1454" s="6"/>
      <c r="T1454" s="6"/>
      <c r="U1454" s="22" t="str">
        <f aca="false">IF(OR($Q1454="",$Q1454="OK",$Q1454="Not set",NOT(ISNUMBER($G1454))),"",ROUND($G1454*IF($Q1454="Danger",Lists!$M$15,Lists!$M$16),0))</f>
        <v/>
      </c>
      <c r="V1454" s="22" t="str">
        <f aca="false">IF($U1454="","",IF(OR($Q1454="Danger",$U1454&gt;=Lists!$M$10),"P1",IF($U1454&gt;=Lists!$M$11,"P2","P3")))</f>
        <v/>
      </c>
      <c r="W1454" s="24" t="str">
        <f aca="false">IF(OR($V1454="",$B1454=""),"",$B1454+INDEX(Lists!$N$10:$N$12,MATCH($V1454,Lists!$L$10:$L$12,0)))</f>
        <v/>
      </c>
      <c r="X1454" s="19"/>
      <c r="Y1454" s="19"/>
      <c r="Z1454" s="19"/>
      <c r="AA1454" s="21"/>
      <c r="AB1454" s="19"/>
      <c r="AC1454" s="22" t="str">
        <f aca="true">IF(OR($U1454="",$B1454=""),"",IF($AA1454&lt;&gt;"",$AA1454-$B1454,TODAY()-$B1454))</f>
        <v/>
      </c>
      <c r="AD1454" s="22" t="str">
        <f aca="true">IF($W1454="","",IF($Y1454="Closed",IF($AA1454="","Closed",IF($AA1454&lt;=$W1454,"Closed on time","Closed late")),IF(TODAY()&gt;$W1454,"Overdue","Within time")))</f>
        <v/>
      </c>
      <c r="AE1454" s="6"/>
      <c r="AF1454" s="19"/>
      <c r="AG1454" s="19"/>
      <c r="AH1454" s="19"/>
      <c r="AI1454" s="19"/>
      <c r="AJ1454" s="19"/>
    </row>
    <row r="1455" customFormat="false" ht="15" hidden="false" customHeight="false" outlineLevel="0" collapsed="false">
      <c r="A1455" s="22" t="str">
        <f aca="false">IF($C1455="","","R"&amp;TEXT(ROW()-4,"00000"))</f>
        <v/>
      </c>
      <c r="B1455" s="21"/>
      <c r="C1455" s="19"/>
      <c r="D1455" s="22" t="str">
        <f aca="false">IF($C1455="","",IFERROR(INDEX(Asset_Register!$C$5:$C$1000,MATCH($C1455,Asset_Register!$A$5:$A$1000,0)),"Not in register"))</f>
        <v/>
      </c>
      <c r="E1455" s="22" t="str">
        <f aca="false">IF($C1455="","",IFERROR(INDEX(Asset_Register!$D$5:$D$1000,MATCH($C1455,Asset_Register!$A$5:$A$1000,0)),"Not in register"))</f>
        <v/>
      </c>
      <c r="F1455" s="22" t="str">
        <f aca="false">IF($C1455="","",IFERROR(INDEX(Asset_Register!$R$5:$R$1000,MATCH($C1455,Asset_Register!$A$5:$A$1000,0)),"Not in register"))</f>
        <v/>
      </c>
      <c r="G1455" s="22" t="str">
        <f aca="false">IF($C1455="","",IFERROR(INDEX(Asset_Register!$Q$5:$Q$1000,MATCH($C1455,Asset_Register!$A$5:$A$1000,0)),"Not in register"))</f>
        <v/>
      </c>
      <c r="H1455" s="19"/>
      <c r="I1455" s="19"/>
      <c r="J1455" s="6"/>
      <c r="K1455" s="19"/>
      <c r="L1455" s="19"/>
      <c r="M1455" s="19"/>
      <c r="N1455" s="19"/>
      <c r="O1455" s="19"/>
      <c r="P1455" s="19"/>
      <c r="Q1455" s="22" t="str">
        <f aca="false">IF($C1455="","",IF($P1455&lt;&gt;"",$P1455,IF(AND(ISNUMBER($K1455),ISNUMBER($M1455),ISNUMBER($N1455)),IF($O1455="Lower is worse",IF($K1455&lt;=$N1455,"Danger",IF($K1455&lt;=$M1455,"Alert","OK")),IF($K1455&gt;=$N1455,"Danger",IF($K1455&gt;=$M1455,"Alert","OK"))),"Not set")))</f>
        <v/>
      </c>
      <c r="R1455" s="22" t="str">
        <f aca="false">IF(OR($Q1455="",$Q1455="Not set"),"",MATCH($Q1455,Lists!$F$2:$F$4,0)-1)</f>
        <v/>
      </c>
      <c r="S1455" s="6"/>
      <c r="T1455" s="6"/>
      <c r="U1455" s="22" t="str">
        <f aca="false">IF(OR($Q1455="",$Q1455="OK",$Q1455="Not set",NOT(ISNUMBER($G1455))),"",ROUND($G1455*IF($Q1455="Danger",Lists!$M$15,Lists!$M$16),0))</f>
        <v/>
      </c>
      <c r="V1455" s="22" t="str">
        <f aca="false">IF($U1455="","",IF(OR($Q1455="Danger",$U1455&gt;=Lists!$M$10),"P1",IF($U1455&gt;=Lists!$M$11,"P2","P3")))</f>
        <v/>
      </c>
      <c r="W1455" s="24" t="str">
        <f aca="false">IF(OR($V1455="",$B1455=""),"",$B1455+INDEX(Lists!$N$10:$N$12,MATCH($V1455,Lists!$L$10:$L$12,0)))</f>
        <v/>
      </c>
      <c r="X1455" s="19"/>
      <c r="Y1455" s="19"/>
      <c r="Z1455" s="19"/>
      <c r="AA1455" s="21"/>
      <c r="AB1455" s="19"/>
      <c r="AC1455" s="22" t="str">
        <f aca="true">IF(OR($U1455="",$B1455=""),"",IF($AA1455&lt;&gt;"",$AA1455-$B1455,TODAY()-$B1455))</f>
        <v/>
      </c>
      <c r="AD1455" s="22" t="str">
        <f aca="true">IF($W1455="","",IF($Y1455="Closed",IF($AA1455="","Closed",IF($AA1455&lt;=$W1455,"Closed on time","Closed late")),IF(TODAY()&gt;$W1455,"Overdue","Within time")))</f>
        <v/>
      </c>
      <c r="AE1455" s="6"/>
      <c r="AF1455" s="19"/>
      <c r="AG1455" s="19"/>
      <c r="AH1455" s="19"/>
      <c r="AI1455" s="19"/>
      <c r="AJ1455" s="19"/>
    </row>
    <row r="1456" customFormat="false" ht="15" hidden="false" customHeight="false" outlineLevel="0" collapsed="false">
      <c r="A1456" s="22" t="str">
        <f aca="false">IF($C1456="","","R"&amp;TEXT(ROW()-4,"00000"))</f>
        <v/>
      </c>
      <c r="B1456" s="21"/>
      <c r="C1456" s="19"/>
      <c r="D1456" s="22" t="str">
        <f aca="false">IF($C1456="","",IFERROR(INDEX(Asset_Register!$C$5:$C$1000,MATCH($C1456,Asset_Register!$A$5:$A$1000,0)),"Not in register"))</f>
        <v/>
      </c>
      <c r="E1456" s="22" t="str">
        <f aca="false">IF($C1456="","",IFERROR(INDEX(Asset_Register!$D$5:$D$1000,MATCH($C1456,Asset_Register!$A$5:$A$1000,0)),"Not in register"))</f>
        <v/>
      </c>
      <c r="F1456" s="22" t="str">
        <f aca="false">IF($C1456="","",IFERROR(INDEX(Asset_Register!$R$5:$R$1000,MATCH($C1456,Asset_Register!$A$5:$A$1000,0)),"Not in register"))</f>
        <v/>
      </c>
      <c r="G1456" s="22" t="str">
        <f aca="false">IF($C1456="","",IFERROR(INDEX(Asset_Register!$Q$5:$Q$1000,MATCH($C1456,Asset_Register!$A$5:$A$1000,0)),"Not in register"))</f>
        <v/>
      </c>
      <c r="H1456" s="19"/>
      <c r="I1456" s="19"/>
      <c r="J1456" s="6"/>
      <c r="K1456" s="19"/>
      <c r="L1456" s="19"/>
      <c r="M1456" s="19"/>
      <c r="N1456" s="19"/>
      <c r="O1456" s="19"/>
      <c r="P1456" s="19"/>
      <c r="Q1456" s="22" t="str">
        <f aca="false">IF($C1456="","",IF($P1456&lt;&gt;"",$P1456,IF(AND(ISNUMBER($K1456),ISNUMBER($M1456),ISNUMBER($N1456)),IF($O1456="Lower is worse",IF($K1456&lt;=$N1456,"Danger",IF($K1456&lt;=$M1456,"Alert","OK")),IF($K1456&gt;=$N1456,"Danger",IF($K1456&gt;=$M1456,"Alert","OK"))),"Not set")))</f>
        <v/>
      </c>
      <c r="R1456" s="22" t="str">
        <f aca="false">IF(OR($Q1456="",$Q1456="Not set"),"",MATCH($Q1456,Lists!$F$2:$F$4,0)-1)</f>
        <v/>
      </c>
      <c r="S1456" s="6"/>
      <c r="T1456" s="6"/>
      <c r="U1456" s="22" t="str">
        <f aca="false">IF(OR($Q1456="",$Q1456="OK",$Q1456="Not set",NOT(ISNUMBER($G1456))),"",ROUND($G1456*IF($Q1456="Danger",Lists!$M$15,Lists!$M$16),0))</f>
        <v/>
      </c>
      <c r="V1456" s="22" t="str">
        <f aca="false">IF($U1456="","",IF(OR($Q1456="Danger",$U1456&gt;=Lists!$M$10),"P1",IF($U1456&gt;=Lists!$M$11,"P2","P3")))</f>
        <v/>
      </c>
      <c r="W1456" s="24" t="str">
        <f aca="false">IF(OR($V1456="",$B1456=""),"",$B1456+INDEX(Lists!$N$10:$N$12,MATCH($V1456,Lists!$L$10:$L$12,0)))</f>
        <v/>
      </c>
      <c r="X1456" s="19"/>
      <c r="Y1456" s="19"/>
      <c r="Z1456" s="19"/>
      <c r="AA1456" s="21"/>
      <c r="AB1456" s="19"/>
      <c r="AC1456" s="22" t="str">
        <f aca="true">IF(OR($U1456="",$B1456=""),"",IF($AA1456&lt;&gt;"",$AA1456-$B1456,TODAY()-$B1456))</f>
        <v/>
      </c>
      <c r="AD1456" s="22" t="str">
        <f aca="true">IF($W1456="","",IF($Y1456="Closed",IF($AA1456="","Closed",IF($AA1456&lt;=$W1456,"Closed on time","Closed late")),IF(TODAY()&gt;$W1456,"Overdue","Within time")))</f>
        <v/>
      </c>
      <c r="AE1456" s="6"/>
      <c r="AF1456" s="19"/>
      <c r="AG1456" s="19"/>
      <c r="AH1456" s="19"/>
      <c r="AI1456" s="19"/>
      <c r="AJ1456" s="19"/>
    </row>
    <row r="1457" customFormat="false" ht="15" hidden="false" customHeight="false" outlineLevel="0" collapsed="false">
      <c r="A1457" s="22" t="str">
        <f aca="false">IF($C1457="","","R"&amp;TEXT(ROW()-4,"00000"))</f>
        <v/>
      </c>
      <c r="B1457" s="21"/>
      <c r="C1457" s="19"/>
      <c r="D1457" s="22" t="str">
        <f aca="false">IF($C1457="","",IFERROR(INDEX(Asset_Register!$C$5:$C$1000,MATCH($C1457,Asset_Register!$A$5:$A$1000,0)),"Not in register"))</f>
        <v/>
      </c>
      <c r="E1457" s="22" t="str">
        <f aca="false">IF($C1457="","",IFERROR(INDEX(Asset_Register!$D$5:$D$1000,MATCH($C1457,Asset_Register!$A$5:$A$1000,0)),"Not in register"))</f>
        <v/>
      </c>
      <c r="F1457" s="22" t="str">
        <f aca="false">IF($C1457="","",IFERROR(INDEX(Asset_Register!$R$5:$R$1000,MATCH($C1457,Asset_Register!$A$5:$A$1000,0)),"Not in register"))</f>
        <v/>
      </c>
      <c r="G1457" s="22" t="str">
        <f aca="false">IF($C1457="","",IFERROR(INDEX(Asset_Register!$Q$5:$Q$1000,MATCH($C1457,Asset_Register!$A$5:$A$1000,0)),"Not in register"))</f>
        <v/>
      </c>
      <c r="H1457" s="19"/>
      <c r="I1457" s="19"/>
      <c r="J1457" s="6"/>
      <c r="K1457" s="19"/>
      <c r="L1457" s="19"/>
      <c r="M1457" s="19"/>
      <c r="N1457" s="19"/>
      <c r="O1457" s="19"/>
      <c r="P1457" s="19"/>
      <c r="Q1457" s="22" t="str">
        <f aca="false">IF($C1457="","",IF($P1457&lt;&gt;"",$P1457,IF(AND(ISNUMBER($K1457),ISNUMBER($M1457),ISNUMBER($N1457)),IF($O1457="Lower is worse",IF($K1457&lt;=$N1457,"Danger",IF($K1457&lt;=$M1457,"Alert","OK")),IF($K1457&gt;=$N1457,"Danger",IF($K1457&gt;=$M1457,"Alert","OK"))),"Not set")))</f>
        <v/>
      </c>
      <c r="R1457" s="22" t="str">
        <f aca="false">IF(OR($Q1457="",$Q1457="Not set"),"",MATCH($Q1457,Lists!$F$2:$F$4,0)-1)</f>
        <v/>
      </c>
      <c r="S1457" s="6"/>
      <c r="T1457" s="6"/>
      <c r="U1457" s="22" t="str">
        <f aca="false">IF(OR($Q1457="",$Q1457="OK",$Q1457="Not set",NOT(ISNUMBER($G1457))),"",ROUND($G1457*IF($Q1457="Danger",Lists!$M$15,Lists!$M$16),0))</f>
        <v/>
      </c>
      <c r="V1457" s="22" t="str">
        <f aca="false">IF($U1457="","",IF(OR($Q1457="Danger",$U1457&gt;=Lists!$M$10),"P1",IF($U1457&gt;=Lists!$M$11,"P2","P3")))</f>
        <v/>
      </c>
      <c r="W1457" s="24" t="str">
        <f aca="false">IF(OR($V1457="",$B1457=""),"",$B1457+INDEX(Lists!$N$10:$N$12,MATCH($V1457,Lists!$L$10:$L$12,0)))</f>
        <v/>
      </c>
      <c r="X1457" s="19"/>
      <c r="Y1457" s="19"/>
      <c r="Z1457" s="19"/>
      <c r="AA1457" s="21"/>
      <c r="AB1457" s="19"/>
      <c r="AC1457" s="22" t="str">
        <f aca="true">IF(OR($U1457="",$B1457=""),"",IF($AA1457&lt;&gt;"",$AA1457-$B1457,TODAY()-$B1457))</f>
        <v/>
      </c>
      <c r="AD1457" s="22" t="str">
        <f aca="true">IF($W1457="","",IF($Y1457="Closed",IF($AA1457="","Closed",IF($AA1457&lt;=$W1457,"Closed on time","Closed late")),IF(TODAY()&gt;$W1457,"Overdue","Within time")))</f>
        <v/>
      </c>
      <c r="AE1457" s="6"/>
      <c r="AF1457" s="19"/>
      <c r="AG1457" s="19"/>
      <c r="AH1457" s="19"/>
      <c r="AI1457" s="19"/>
      <c r="AJ1457" s="19"/>
    </row>
    <row r="1458" customFormat="false" ht="15" hidden="false" customHeight="false" outlineLevel="0" collapsed="false">
      <c r="A1458" s="22" t="str">
        <f aca="false">IF($C1458="","","R"&amp;TEXT(ROW()-4,"00000"))</f>
        <v/>
      </c>
      <c r="B1458" s="21"/>
      <c r="C1458" s="19"/>
      <c r="D1458" s="22" t="str">
        <f aca="false">IF($C1458="","",IFERROR(INDEX(Asset_Register!$C$5:$C$1000,MATCH($C1458,Asset_Register!$A$5:$A$1000,0)),"Not in register"))</f>
        <v/>
      </c>
      <c r="E1458" s="22" t="str">
        <f aca="false">IF($C1458="","",IFERROR(INDEX(Asset_Register!$D$5:$D$1000,MATCH($C1458,Asset_Register!$A$5:$A$1000,0)),"Not in register"))</f>
        <v/>
      </c>
      <c r="F1458" s="22" t="str">
        <f aca="false">IF($C1458="","",IFERROR(INDEX(Asset_Register!$R$5:$R$1000,MATCH($C1458,Asset_Register!$A$5:$A$1000,0)),"Not in register"))</f>
        <v/>
      </c>
      <c r="G1458" s="22" t="str">
        <f aca="false">IF($C1458="","",IFERROR(INDEX(Asset_Register!$Q$5:$Q$1000,MATCH($C1458,Asset_Register!$A$5:$A$1000,0)),"Not in register"))</f>
        <v/>
      </c>
      <c r="H1458" s="19"/>
      <c r="I1458" s="19"/>
      <c r="J1458" s="6"/>
      <c r="K1458" s="19"/>
      <c r="L1458" s="19"/>
      <c r="M1458" s="19"/>
      <c r="N1458" s="19"/>
      <c r="O1458" s="19"/>
      <c r="P1458" s="19"/>
      <c r="Q1458" s="22" t="str">
        <f aca="false">IF($C1458="","",IF($P1458&lt;&gt;"",$P1458,IF(AND(ISNUMBER($K1458),ISNUMBER($M1458),ISNUMBER($N1458)),IF($O1458="Lower is worse",IF($K1458&lt;=$N1458,"Danger",IF($K1458&lt;=$M1458,"Alert","OK")),IF($K1458&gt;=$N1458,"Danger",IF($K1458&gt;=$M1458,"Alert","OK"))),"Not set")))</f>
        <v/>
      </c>
      <c r="R1458" s="22" t="str">
        <f aca="false">IF(OR($Q1458="",$Q1458="Not set"),"",MATCH($Q1458,Lists!$F$2:$F$4,0)-1)</f>
        <v/>
      </c>
      <c r="S1458" s="6"/>
      <c r="T1458" s="6"/>
      <c r="U1458" s="22" t="str">
        <f aca="false">IF(OR($Q1458="",$Q1458="OK",$Q1458="Not set",NOT(ISNUMBER($G1458))),"",ROUND($G1458*IF($Q1458="Danger",Lists!$M$15,Lists!$M$16),0))</f>
        <v/>
      </c>
      <c r="V1458" s="22" t="str">
        <f aca="false">IF($U1458="","",IF(OR($Q1458="Danger",$U1458&gt;=Lists!$M$10),"P1",IF($U1458&gt;=Lists!$M$11,"P2","P3")))</f>
        <v/>
      </c>
      <c r="W1458" s="24" t="str">
        <f aca="false">IF(OR($V1458="",$B1458=""),"",$B1458+INDEX(Lists!$N$10:$N$12,MATCH($V1458,Lists!$L$10:$L$12,0)))</f>
        <v/>
      </c>
      <c r="X1458" s="19"/>
      <c r="Y1458" s="19"/>
      <c r="Z1458" s="19"/>
      <c r="AA1458" s="21"/>
      <c r="AB1458" s="19"/>
      <c r="AC1458" s="22" t="str">
        <f aca="true">IF(OR($U1458="",$B1458=""),"",IF($AA1458&lt;&gt;"",$AA1458-$B1458,TODAY()-$B1458))</f>
        <v/>
      </c>
      <c r="AD1458" s="22" t="str">
        <f aca="true">IF($W1458="","",IF($Y1458="Closed",IF($AA1458="","Closed",IF($AA1458&lt;=$W1458,"Closed on time","Closed late")),IF(TODAY()&gt;$W1458,"Overdue","Within time")))</f>
        <v/>
      </c>
      <c r="AE1458" s="6"/>
      <c r="AF1458" s="19"/>
      <c r="AG1458" s="19"/>
      <c r="AH1458" s="19"/>
      <c r="AI1458" s="19"/>
      <c r="AJ1458" s="19"/>
    </row>
    <row r="1459" customFormat="false" ht="15" hidden="false" customHeight="false" outlineLevel="0" collapsed="false">
      <c r="A1459" s="22" t="str">
        <f aca="false">IF($C1459="","","R"&amp;TEXT(ROW()-4,"00000"))</f>
        <v/>
      </c>
      <c r="B1459" s="21"/>
      <c r="C1459" s="19"/>
      <c r="D1459" s="22" t="str">
        <f aca="false">IF($C1459="","",IFERROR(INDEX(Asset_Register!$C$5:$C$1000,MATCH($C1459,Asset_Register!$A$5:$A$1000,0)),"Not in register"))</f>
        <v/>
      </c>
      <c r="E1459" s="22" t="str">
        <f aca="false">IF($C1459="","",IFERROR(INDEX(Asset_Register!$D$5:$D$1000,MATCH($C1459,Asset_Register!$A$5:$A$1000,0)),"Not in register"))</f>
        <v/>
      </c>
      <c r="F1459" s="22" t="str">
        <f aca="false">IF($C1459="","",IFERROR(INDEX(Asset_Register!$R$5:$R$1000,MATCH($C1459,Asset_Register!$A$5:$A$1000,0)),"Not in register"))</f>
        <v/>
      </c>
      <c r="G1459" s="22" t="str">
        <f aca="false">IF($C1459="","",IFERROR(INDEX(Asset_Register!$Q$5:$Q$1000,MATCH($C1459,Asset_Register!$A$5:$A$1000,0)),"Not in register"))</f>
        <v/>
      </c>
      <c r="H1459" s="19"/>
      <c r="I1459" s="19"/>
      <c r="J1459" s="6"/>
      <c r="K1459" s="19"/>
      <c r="L1459" s="19"/>
      <c r="M1459" s="19"/>
      <c r="N1459" s="19"/>
      <c r="O1459" s="19"/>
      <c r="P1459" s="19"/>
      <c r="Q1459" s="22" t="str">
        <f aca="false">IF($C1459="","",IF($P1459&lt;&gt;"",$P1459,IF(AND(ISNUMBER($K1459),ISNUMBER($M1459),ISNUMBER($N1459)),IF($O1459="Lower is worse",IF($K1459&lt;=$N1459,"Danger",IF($K1459&lt;=$M1459,"Alert","OK")),IF($K1459&gt;=$N1459,"Danger",IF($K1459&gt;=$M1459,"Alert","OK"))),"Not set")))</f>
        <v/>
      </c>
      <c r="R1459" s="22" t="str">
        <f aca="false">IF(OR($Q1459="",$Q1459="Not set"),"",MATCH($Q1459,Lists!$F$2:$F$4,0)-1)</f>
        <v/>
      </c>
      <c r="S1459" s="6"/>
      <c r="T1459" s="6"/>
      <c r="U1459" s="22" t="str">
        <f aca="false">IF(OR($Q1459="",$Q1459="OK",$Q1459="Not set",NOT(ISNUMBER($G1459))),"",ROUND($G1459*IF($Q1459="Danger",Lists!$M$15,Lists!$M$16),0))</f>
        <v/>
      </c>
      <c r="V1459" s="22" t="str">
        <f aca="false">IF($U1459="","",IF(OR($Q1459="Danger",$U1459&gt;=Lists!$M$10),"P1",IF($U1459&gt;=Lists!$M$11,"P2","P3")))</f>
        <v/>
      </c>
      <c r="W1459" s="24" t="str">
        <f aca="false">IF(OR($V1459="",$B1459=""),"",$B1459+INDEX(Lists!$N$10:$N$12,MATCH($V1459,Lists!$L$10:$L$12,0)))</f>
        <v/>
      </c>
      <c r="X1459" s="19"/>
      <c r="Y1459" s="19"/>
      <c r="Z1459" s="19"/>
      <c r="AA1459" s="21"/>
      <c r="AB1459" s="19"/>
      <c r="AC1459" s="22" t="str">
        <f aca="true">IF(OR($U1459="",$B1459=""),"",IF($AA1459&lt;&gt;"",$AA1459-$B1459,TODAY()-$B1459))</f>
        <v/>
      </c>
      <c r="AD1459" s="22" t="str">
        <f aca="true">IF($W1459="","",IF($Y1459="Closed",IF($AA1459="","Closed",IF($AA1459&lt;=$W1459,"Closed on time","Closed late")),IF(TODAY()&gt;$W1459,"Overdue","Within time")))</f>
        <v/>
      </c>
      <c r="AE1459" s="6"/>
      <c r="AF1459" s="19"/>
      <c r="AG1459" s="19"/>
      <c r="AH1459" s="19"/>
      <c r="AI1459" s="19"/>
      <c r="AJ1459" s="19"/>
    </row>
    <row r="1460" customFormat="false" ht="15" hidden="false" customHeight="false" outlineLevel="0" collapsed="false">
      <c r="A1460" s="22" t="str">
        <f aca="false">IF($C1460="","","R"&amp;TEXT(ROW()-4,"00000"))</f>
        <v/>
      </c>
      <c r="B1460" s="21"/>
      <c r="C1460" s="19"/>
      <c r="D1460" s="22" t="str">
        <f aca="false">IF($C1460="","",IFERROR(INDEX(Asset_Register!$C$5:$C$1000,MATCH($C1460,Asset_Register!$A$5:$A$1000,0)),"Not in register"))</f>
        <v/>
      </c>
      <c r="E1460" s="22" t="str">
        <f aca="false">IF($C1460="","",IFERROR(INDEX(Asset_Register!$D$5:$D$1000,MATCH($C1460,Asset_Register!$A$5:$A$1000,0)),"Not in register"))</f>
        <v/>
      </c>
      <c r="F1460" s="22" t="str">
        <f aca="false">IF($C1460="","",IFERROR(INDEX(Asset_Register!$R$5:$R$1000,MATCH($C1460,Asset_Register!$A$5:$A$1000,0)),"Not in register"))</f>
        <v/>
      </c>
      <c r="G1460" s="22" t="str">
        <f aca="false">IF($C1460="","",IFERROR(INDEX(Asset_Register!$Q$5:$Q$1000,MATCH($C1460,Asset_Register!$A$5:$A$1000,0)),"Not in register"))</f>
        <v/>
      </c>
      <c r="H1460" s="19"/>
      <c r="I1460" s="19"/>
      <c r="J1460" s="6"/>
      <c r="K1460" s="19"/>
      <c r="L1460" s="19"/>
      <c r="M1460" s="19"/>
      <c r="N1460" s="19"/>
      <c r="O1460" s="19"/>
      <c r="P1460" s="19"/>
      <c r="Q1460" s="22" t="str">
        <f aca="false">IF($C1460="","",IF($P1460&lt;&gt;"",$P1460,IF(AND(ISNUMBER($K1460),ISNUMBER($M1460),ISNUMBER($N1460)),IF($O1460="Lower is worse",IF($K1460&lt;=$N1460,"Danger",IF($K1460&lt;=$M1460,"Alert","OK")),IF($K1460&gt;=$N1460,"Danger",IF($K1460&gt;=$M1460,"Alert","OK"))),"Not set")))</f>
        <v/>
      </c>
      <c r="R1460" s="22" t="str">
        <f aca="false">IF(OR($Q1460="",$Q1460="Not set"),"",MATCH($Q1460,Lists!$F$2:$F$4,0)-1)</f>
        <v/>
      </c>
      <c r="S1460" s="6"/>
      <c r="T1460" s="6"/>
      <c r="U1460" s="22" t="str">
        <f aca="false">IF(OR($Q1460="",$Q1460="OK",$Q1460="Not set",NOT(ISNUMBER($G1460))),"",ROUND($G1460*IF($Q1460="Danger",Lists!$M$15,Lists!$M$16),0))</f>
        <v/>
      </c>
      <c r="V1460" s="22" t="str">
        <f aca="false">IF($U1460="","",IF(OR($Q1460="Danger",$U1460&gt;=Lists!$M$10),"P1",IF($U1460&gt;=Lists!$M$11,"P2","P3")))</f>
        <v/>
      </c>
      <c r="W1460" s="24" t="str">
        <f aca="false">IF(OR($V1460="",$B1460=""),"",$B1460+INDEX(Lists!$N$10:$N$12,MATCH($V1460,Lists!$L$10:$L$12,0)))</f>
        <v/>
      </c>
      <c r="X1460" s="19"/>
      <c r="Y1460" s="19"/>
      <c r="Z1460" s="19"/>
      <c r="AA1460" s="21"/>
      <c r="AB1460" s="19"/>
      <c r="AC1460" s="22" t="str">
        <f aca="true">IF(OR($U1460="",$B1460=""),"",IF($AA1460&lt;&gt;"",$AA1460-$B1460,TODAY()-$B1460))</f>
        <v/>
      </c>
      <c r="AD1460" s="22" t="str">
        <f aca="true">IF($W1460="","",IF($Y1460="Closed",IF($AA1460="","Closed",IF($AA1460&lt;=$W1460,"Closed on time","Closed late")),IF(TODAY()&gt;$W1460,"Overdue","Within time")))</f>
        <v/>
      </c>
      <c r="AE1460" s="6"/>
      <c r="AF1460" s="19"/>
      <c r="AG1460" s="19"/>
      <c r="AH1460" s="19"/>
      <c r="AI1460" s="19"/>
      <c r="AJ1460" s="19"/>
    </row>
    <row r="1461" customFormat="false" ht="15" hidden="false" customHeight="false" outlineLevel="0" collapsed="false">
      <c r="A1461" s="22" t="str">
        <f aca="false">IF($C1461="","","R"&amp;TEXT(ROW()-4,"00000"))</f>
        <v/>
      </c>
      <c r="B1461" s="21"/>
      <c r="C1461" s="19"/>
      <c r="D1461" s="22" t="str">
        <f aca="false">IF($C1461="","",IFERROR(INDEX(Asset_Register!$C$5:$C$1000,MATCH($C1461,Asset_Register!$A$5:$A$1000,0)),"Not in register"))</f>
        <v/>
      </c>
      <c r="E1461" s="22" t="str">
        <f aca="false">IF($C1461="","",IFERROR(INDEX(Asset_Register!$D$5:$D$1000,MATCH($C1461,Asset_Register!$A$5:$A$1000,0)),"Not in register"))</f>
        <v/>
      </c>
      <c r="F1461" s="22" t="str">
        <f aca="false">IF($C1461="","",IFERROR(INDEX(Asset_Register!$R$5:$R$1000,MATCH($C1461,Asset_Register!$A$5:$A$1000,0)),"Not in register"))</f>
        <v/>
      </c>
      <c r="G1461" s="22" t="str">
        <f aca="false">IF($C1461="","",IFERROR(INDEX(Asset_Register!$Q$5:$Q$1000,MATCH($C1461,Asset_Register!$A$5:$A$1000,0)),"Not in register"))</f>
        <v/>
      </c>
      <c r="H1461" s="19"/>
      <c r="I1461" s="19"/>
      <c r="J1461" s="6"/>
      <c r="K1461" s="19"/>
      <c r="L1461" s="19"/>
      <c r="M1461" s="19"/>
      <c r="N1461" s="19"/>
      <c r="O1461" s="19"/>
      <c r="P1461" s="19"/>
      <c r="Q1461" s="22" t="str">
        <f aca="false">IF($C1461="","",IF($P1461&lt;&gt;"",$P1461,IF(AND(ISNUMBER($K1461),ISNUMBER($M1461),ISNUMBER($N1461)),IF($O1461="Lower is worse",IF($K1461&lt;=$N1461,"Danger",IF($K1461&lt;=$M1461,"Alert","OK")),IF($K1461&gt;=$N1461,"Danger",IF($K1461&gt;=$M1461,"Alert","OK"))),"Not set")))</f>
        <v/>
      </c>
      <c r="R1461" s="22" t="str">
        <f aca="false">IF(OR($Q1461="",$Q1461="Not set"),"",MATCH($Q1461,Lists!$F$2:$F$4,0)-1)</f>
        <v/>
      </c>
      <c r="S1461" s="6"/>
      <c r="T1461" s="6"/>
      <c r="U1461" s="22" t="str">
        <f aca="false">IF(OR($Q1461="",$Q1461="OK",$Q1461="Not set",NOT(ISNUMBER($G1461))),"",ROUND($G1461*IF($Q1461="Danger",Lists!$M$15,Lists!$M$16),0))</f>
        <v/>
      </c>
      <c r="V1461" s="22" t="str">
        <f aca="false">IF($U1461="","",IF(OR($Q1461="Danger",$U1461&gt;=Lists!$M$10),"P1",IF($U1461&gt;=Lists!$M$11,"P2","P3")))</f>
        <v/>
      </c>
      <c r="W1461" s="24" t="str">
        <f aca="false">IF(OR($V1461="",$B1461=""),"",$B1461+INDEX(Lists!$N$10:$N$12,MATCH($V1461,Lists!$L$10:$L$12,0)))</f>
        <v/>
      </c>
      <c r="X1461" s="19"/>
      <c r="Y1461" s="19"/>
      <c r="Z1461" s="19"/>
      <c r="AA1461" s="21"/>
      <c r="AB1461" s="19"/>
      <c r="AC1461" s="22" t="str">
        <f aca="true">IF(OR($U1461="",$B1461=""),"",IF($AA1461&lt;&gt;"",$AA1461-$B1461,TODAY()-$B1461))</f>
        <v/>
      </c>
      <c r="AD1461" s="22" t="str">
        <f aca="true">IF($W1461="","",IF($Y1461="Closed",IF($AA1461="","Closed",IF($AA1461&lt;=$W1461,"Closed on time","Closed late")),IF(TODAY()&gt;$W1461,"Overdue","Within time")))</f>
        <v/>
      </c>
      <c r="AE1461" s="6"/>
      <c r="AF1461" s="19"/>
      <c r="AG1461" s="19"/>
      <c r="AH1461" s="19"/>
      <c r="AI1461" s="19"/>
      <c r="AJ1461" s="19"/>
    </row>
    <row r="1462" customFormat="false" ht="15" hidden="false" customHeight="false" outlineLevel="0" collapsed="false">
      <c r="A1462" s="22" t="str">
        <f aca="false">IF($C1462="","","R"&amp;TEXT(ROW()-4,"00000"))</f>
        <v/>
      </c>
      <c r="B1462" s="21"/>
      <c r="C1462" s="19"/>
      <c r="D1462" s="22" t="str">
        <f aca="false">IF($C1462="","",IFERROR(INDEX(Asset_Register!$C$5:$C$1000,MATCH($C1462,Asset_Register!$A$5:$A$1000,0)),"Not in register"))</f>
        <v/>
      </c>
      <c r="E1462" s="22" t="str">
        <f aca="false">IF($C1462="","",IFERROR(INDEX(Asset_Register!$D$5:$D$1000,MATCH($C1462,Asset_Register!$A$5:$A$1000,0)),"Not in register"))</f>
        <v/>
      </c>
      <c r="F1462" s="22" t="str">
        <f aca="false">IF($C1462="","",IFERROR(INDEX(Asset_Register!$R$5:$R$1000,MATCH($C1462,Asset_Register!$A$5:$A$1000,0)),"Not in register"))</f>
        <v/>
      </c>
      <c r="G1462" s="22" t="str">
        <f aca="false">IF($C1462="","",IFERROR(INDEX(Asset_Register!$Q$5:$Q$1000,MATCH($C1462,Asset_Register!$A$5:$A$1000,0)),"Not in register"))</f>
        <v/>
      </c>
      <c r="H1462" s="19"/>
      <c r="I1462" s="19"/>
      <c r="J1462" s="6"/>
      <c r="K1462" s="19"/>
      <c r="L1462" s="19"/>
      <c r="M1462" s="19"/>
      <c r="N1462" s="19"/>
      <c r="O1462" s="19"/>
      <c r="P1462" s="19"/>
      <c r="Q1462" s="22" t="str">
        <f aca="false">IF($C1462="","",IF($P1462&lt;&gt;"",$P1462,IF(AND(ISNUMBER($K1462),ISNUMBER($M1462),ISNUMBER($N1462)),IF($O1462="Lower is worse",IF($K1462&lt;=$N1462,"Danger",IF($K1462&lt;=$M1462,"Alert","OK")),IF($K1462&gt;=$N1462,"Danger",IF($K1462&gt;=$M1462,"Alert","OK"))),"Not set")))</f>
        <v/>
      </c>
      <c r="R1462" s="22" t="str">
        <f aca="false">IF(OR($Q1462="",$Q1462="Not set"),"",MATCH($Q1462,Lists!$F$2:$F$4,0)-1)</f>
        <v/>
      </c>
      <c r="S1462" s="6"/>
      <c r="T1462" s="6"/>
      <c r="U1462" s="22" t="str">
        <f aca="false">IF(OR($Q1462="",$Q1462="OK",$Q1462="Not set",NOT(ISNUMBER($G1462))),"",ROUND($G1462*IF($Q1462="Danger",Lists!$M$15,Lists!$M$16),0))</f>
        <v/>
      </c>
      <c r="V1462" s="22" t="str">
        <f aca="false">IF($U1462="","",IF(OR($Q1462="Danger",$U1462&gt;=Lists!$M$10),"P1",IF($U1462&gt;=Lists!$M$11,"P2","P3")))</f>
        <v/>
      </c>
      <c r="W1462" s="24" t="str">
        <f aca="false">IF(OR($V1462="",$B1462=""),"",$B1462+INDEX(Lists!$N$10:$N$12,MATCH($V1462,Lists!$L$10:$L$12,0)))</f>
        <v/>
      </c>
      <c r="X1462" s="19"/>
      <c r="Y1462" s="19"/>
      <c r="Z1462" s="19"/>
      <c r="AA1462" s="21"/>
      <c r="AB1462" s="19"/>
      <c r="AC1462" s="22" t="str">
        <f aca="true">IF(OR($U1462="",$B1462=""),"",IF($AA1462&lt;&gt;"",$AA1462-$B1462,TODAY()-$B1462))</f>
        <v/>
      </c>
      <c r="AD1462" s="22" t="str">
        <f aca="true">IF($W1462="","",IF($Y1462="Closed",IF($AA1462="","Closed",IF($AA1462&lt;=$W1462,"Closed on time","Closed late")),IF(TODAY()&gt;$W1462,"Overdue","Within time")))</f>
        <v/>
      </c>
      <c r="AE1462" s="6"/>
      <c r="AF1462" s="19"/>
      <c r="AG1462" s="19"/>
      <c r="AH1462" s="19"/>
      <c r="AI1462" s="19"/>
      <c r="AJ1462" s="19"/>
    </row>
    <row r="1463" customFormat="false" ht="15" hidden="false" customHeight="false" outlineLevel="0" collapsed="false">
      <c r="A1463" s="22" t="str">
        <f aca="false">IF($C1463="","","R"&amp;TEXT(ROW()-4,"00000"))</f>
        <v/>
      </c>
      <c r="B1463" s="21"/>
      <c r="C1463" s="19"/>
      <c r="D1463" s="22" t="str">
        <f aca="false">IF($C1463="","",IFERROR(INDEX(Asset_Register!$C$5:$C$1000,MATCH($C1463,Asset_Register!$A$5:$A$1000,0)),"Not in register"))</f>
        <v/>
      </c>
      <c r="E1463" s="22" t="str">
        <f aca="false">IF($C1463="","",IFERROR(INDEX(Asset_Register!$D$5:$D$1000,MATCH($C1463,Asset_Register!$A$5:$A$1000,0)),"Not in register"))</f>
        <v/>
      </c>
      <c r="F1463" s="22" t="str">
        <f aca="false">IF($C1463="","",IFERROR(INDEX(Asset_Register!$R$5:$R$1000,MATCH($C1463,Asset_Register!$A$5:$A$1000,0)),"Not in register"))</f>
        <v/>
      </c>
      <c r="G1463" s="22" t="str">
        <f aca="false">IF($C1463="","",IFERROR(INDEX(Asset_Register!$Q$5:$Q$1000,MATCH($C1463,Asset_Register!$A$5:$A$1000,0)),"Not in register"))</f>
        <v/>
      </c>
      <c r="H1463" s="19"/>
      <c r="I1463" s="19"/>
      <c r="J1463" s="6"/>
      <c r="K1463" s="19"/>
      <c r="L1463" s="19"/>
      <c r="M1463" s="19"/>
      <c r="N1463" s="19"/>
      <c r="O1463" s="19"/>
      <c r="P1463" s="19"/>
      <c r="Q1463" s="22" t="str">
        <f aca="false">IF($C1463="","",IF($P1463&lt;&gt;"",$P1463,IF(AND(ISNUMBER($K1463),ISNUMBER($M1463),ISNUMBER($N1463)),IF($O1463="Lower is worse",IF($K1463&lt;=$N1463,"Danger",IF($K1463&lt;=$M1463,"Alert","OK")),IF($K1463&gt;=$N1463,"Danger",IF($K1463&gt;=$M1463,"Alert","OK"))),"Not set")))</f>
        <v/>
      </c>
      <c r="R1463" s="22" t="str">
        <f aca="false">IF(OR($Q1463="",$Q1463="Not set"),"",MATCH($Q1463,Lists!$F$2:$F$4,0)-1)</f>
        <v/>
      </c>
      <c r="S1463" s="6"/>
      <c r="T1463" s="6"/>
      <c r="U1463" s="22" t="str">
        <f aca="false">IF(OR($Q1463="",$Q1463="OK",$Q1463="Not set",NOT(ISNUMBER($G1463))),"",ROUND($G1463*IF($Q1463="Danger",Lists!$M$15,Lists!$M$16),0))</f>
        <v/>
      </c>
      <c r="V1463" s="22" t="str">
        <f aca="false">IF($U1463="","",IF(OR($Q1463="Danger",$U1463&gt;=Lists!$M$10),"P1",IF($U1463&gt;=Lists!$M$11,"P2","P3")))</f>
        <v/>
      </c>
      <c r="W1463" s="24" t="str">
        <f aca="false">IF(OR($V1463="",$B1463=""),"",$B1463+INDEX(Lists!$N$10:$N$12,MATCH($V1463,Lists!$L$10:$L$12,0)))</f>
        <v/>
      </c>
      <c r="X1463" s="19"/>
      <c r="Y1463" s="19"/>
      <c r="Z1463" s="19"/>
      <c r="AA1463" s="21"/>
      <c r="AB1463" s="19"/>
      <c r="AC1463" s="22" t="str">
        <f aca="true">IF(OR($U1463="",$B1463=""),"",IF($AA1463&lt;&gt;"",$AA1463-$B1463,TODAY()-$B1463))</f>
        <v/>
      </c>
      <c r="AD1463" s="22" t="str">
        <f aca="true">IF($W1463="","",IF($Y1463="Closed",IF($AA1463="","Closed",IF($AA1463&lt;=$W1463,"Closed on time","Closed late")),IF(TODAY()&gt;$W1463,"Overdue","Within time")))</f>
        <v/>
      </c>
      <c r="AE1463" s="6"/>
      <c r="AF1463" s="19"/>
      <c r="AG1463" s="19"/>
      <c r="AH1463" s="19"/>
      <c r="AI1463" s="19"/>
      <c r="AJ1463" s="19"/>
    </row>
    <row r="1464" customFormat="false" ht="15" hidden="false" customHeight="false" outlineLevel="0" collapsed="false">
      <c r="A1464" s="22" t="str">
        <f aca="false">IF($C1464="","","R"&amp;TEXT(ROW()-4,"00000"))</f>
        <v/>
      </c>
      <c r="B1464" s="21"/>
      <c r="C1464" s="19"/>
      <c r="D1464" s="22" t="str">
        <f aca="false">IF($C1464="","",IFERROR(INDEX(Asset_Register!$C$5:$C$1000,MATCH($C1464,Asset_Register!$A$5:$A$1000,0)),"Not in register"))</f>
        <v/>
      </c>
      <c r="E1464" s="22" t="str">
        <f aca="false">IF($C1464="","",IFERROR(INDEX(Asset_Register!$D$5:$D$1000,MATCH($C1464,Asset_Register!$A$5:$A$1000,0)),"Not in register"))</f>
        <v/>
      </c>
      <c r="F1464" s="22" t="str">
        <f aca="false">IF($C1464="","",IFERROR(INDEX(Asset_Register!$R$5:$R$1000,MATCH($C1464,Asset_Register!$A$5:$A$1000,0)),"Not in register"))</f>
        <v/>
      </c>
      <c r="G1464" s="22" t="str">
        <f aca="false">IF($C1464="","",IFERROR(INDEX(Asset_Register!$Q$5:$Q$1000,MATCH($C1464,Asset_Register!$A$5:$A$1000,0)),"Not in register"))</f>
        <v/>
      </c>
      <c r="H1464" s="19"/>
      <c r="I1464" s="19"/>
      <c r="J1464" s="6"/>
      <c r="K1464" s="19"/>
      <c r="L1464" s="19"/>
      <c r="M1464" s="19"/>
      <c r="N1464" s="19"/>
      <c r="O1464" s="19"/>
      <c r="P1464" s="19"/>
      <c r="Q1464" s="22" t="str">
        <f aca="false">IF($C1464="","",IF($P1464&lt;&gt;"",$P1464,IF(AND(ISNUMBER($K1464),ISNUMBER($M1464),ISNUMBER($N1464)),IF($O1464="Lower is worse",IF($K1464&lt;=$N1464,"Danger",IF($K1464&lt;=$M1464,"Alert","OK")),IF($K1464&gt;=$N1464,"Danger",IF($K1464&gt;=$M1464,"Alert","OK"))),"Not set")))</f>
        <v/>
      </c>
      <c r="R1464" s="22" t="str">
        <f aca="false">IF(OR($Q1464="",$Q1464="Not set"),"",MATCH($Q1464,Lists!$F$2:$F$4,0)-1)</f>
        <v/>
      </c>
      <c r="S1464" s="6"/>
      <c r="T1464" s="6"/>
      <c r="U1464" s="22" t="str">
        <f aca="false">IF(OR($Q1464="",$Q1464="OK",$Q1464="Not set",NOT(ISNUMBER($G1464))),"",ROUND($G1464*IF($Q1464="Danger",Lists!$M$15,Lists!$M$16),0))</f>
        <v/>
      </c>
      <c r="V1464" s="22" t="str">
        <f aca="false">IF($U1464="","",IF(OR($Q1464="Danger",$U1464&gt;=Lists!$M$10),"P1",IF($U1464&gt;=Lists!$M$11,"P2","P3")))</f>
        <v/>
      </c>
      <c r="W1464" s="24" t="str">
        <f aca="false">IF(OR($V1464="",$B1464=""),"",$B1464+INDEX(Lists!$N$10:$N$12,MATCH($V1464,Lists!$L$10:$L$12,0)))</f>
        <v/>
      </c>
      <c r="X1464" s="19"/>
      <c r="Y1464" s="19"/>
      <c r="Z1464" s="19"/>
      <c r="AA1464" s="21"/>
      <c r="AB1464" s="19"/>
      <c r="AC1464" s="22" t="str">
        <f aca="true">IF(OR($U1464="",$B1464=""),"",IF($AA1464&lt;&gt;"",$AA1464-$B1464,TODAY()-$B1464))</f>
        <v/>
      </c>
      <c r="AD1464" s="22" t="str">
        <f aca="true">IF($W1464="","",IF($Y1464="Closed",IF($AA1464="","Closed",IF($AA1464&lt;=$W1464,"Closed on time","Closed late")),IF(TODAY()&gt;$W1464,"Overdue","Within time")))</f>
        <v/>
      </c>
      <c r="AE1464" s="6"/>
      <c r="AF1464" s="19"/>
      <c r="AG1464" s="19"/>
      <c r="AH1464" s="19"/>
      <c r="AI1464" s="19"/>
      <c r="AJ1464" s="19"/>
    </row>
    <row r="1465" customFormat="false" ht="15" hidden="false" customHeight="false" outlineLevel="0" collapsed="false">
      <c r="A1465" s="22" t="str">
        <f aca="false">IF($C1465="","","R"&amp;TEXT(ROW()-4,"00000"))</f>
        <v/>
      </c>
      <c r="B1465" s="21"/>
      <c r="C1465" s="19"/>
      <c r="D1465" s="22" t="str">
        <f aca="false">IF($C1465="","",IFERROR(INDEX(Asset_Register!$C$5:$C$1000,MATCH($C1465,Asset_Register!$A$5:$A$1000,0)),"Not in register"))</f>
        <v/>
      </c>
      <c r="E1465" s="22" t="str">
        <f aca="false">IF($C1465="","",IFERROR(INDEX(Asset_Register!$D$5:$D$1000,MATCH($C1465,Asset_Register!$A$5:$A$1000,0)),"Not in register"))</f>
        <v/>
      </c>
      <c r="F1465" s="22" t="str">
        <f aca="false">IF($C1465="","",IFERROR(INDEX(Asset_Register!$R$5:$R$1000,MATCH($C1465,Asset_Register!$A$5:$A$1000,0)),"Not in register"))</f>
        <v/>
      </c>
      <c r="G1465" s="22" t="str">
        <f aca="false">IF($C1465="","",IFERROR(INDEX(Asset_Register!$Q$5:$Q$1000,MATCH($C1465,Asset_Register!$A$5:$A$1000,0)),"Not in register"))</f>
        <v/>
      </c>
      <c r="H1465" s="19"/>
      <c r="I1465" s="19"/>
      <c r="J1465" s="6"/>
      <c r="K1465" s="19"/>
      <c r="L1465" s="19"/>
      <c r="M1465" s="19"/>
      <c r="N1465" s="19"/>
      <c r="O1465" s="19"/>
      <c r="P1465" s="19"/>
      <c r="Q1465" s="22" t="str">
        <f aca="false">IF($C1465="","",IF($P1465&lt;&gt;"",$P1465,IF(AND(ISNUMBER($K1465),ISNUMBER($M1465),ISNUMBER($N1465)),IF($O1465="Lower is worse",IF($K1465&lt;=$N1465,"Danger",IF($K1465&lt;=$M1465,"Alert","OK")),IF($K1465&gt;=$N1465,"Danger",IF($K1465&gt;=$M1465,"Alert","OK"))),"Not set")))</f>
        <v/>
      </c>
      <c r="R1465" s="22" t="str">
        <f aca="false">IF(OR($Q1465="",$Q1465="Not set"),"",MATCH($Q1465,Lists!$F$2:$F$4,0)-1)</f>
        <v/>
      </c>
      <c r="S1465" s="6"/>
      <c r="T1465" s="6"/>
      <c r="U1465" s="22" t="str">
        <f aca="false">IF(OR($Q1465="",$Q1465="OK",$Q1465="Not set",NOT(ISNUMBER($G1465))),"",ROUND($G1465*IF($Q1465="Danger",Lists!$M$15,Lists!$M$16),0))</f>
        <v/>
      </c>
      <c r="V1465" s="22" t="str">
        <f aca="false">IF($U1465="","",IF(OR($Q1465="Danger",$U1465&gt;=Lists!$M$10),"P1",IF($U1465&gt;=Lists!$M$11,"P2","P3")))</f>
        <v/>
      </c>
      <c r="W1465" s="24" t="str">
        <f aca="false">IF(OR($V1465="",$B1465=""),"",$B1465+INDEX(Lists!$N$10:$N$12,MATCH($V1465,Lists!$L$10:$L$12,0)))</f>
        <v/>
      </c>
      <c r="X1465" s="19"/>
      <c r="Y1465" s="19"/>
      <c r="Z1465" s="19"/>
      <c r="AA1465" s="21"/>
      <c r="AB1465" s="19"/>
      <c r="AC1465" s="22" t="str">
        <f aca="true">IF(OR($U1465="",$B1465=""),"",IF($AA1465&lt;&gt;"",$AA1465-$B1465,TODAY()-$B1465))</f>
        <v/>
      </c>
      <c r="AD1465" s="22" t="str">
        <f aca="true">IF($W1465="","",IF($Y1465="Closed",IF($AA1465="","Closed",IF($AA1465&lt;=$W1465,"Closed on time","Closed late")),IF(TODAY()&gt;$W1465,"Overdue","Within time")))</f>
        <v/>
      </c>
      <c r="AE1465" s="6"/>
      <c r="AF1465" s="19"/>
      <c r="AG1465" s="19"/>
      <c r="AH1465" s="19"/>
      <c r="AI1465" s="19"/>
      <c r="AJ1465" s="19"/>
    </row>
    <row r="1466" customFormat="false" ht="15" hidden="false" customHeight="false" outlineLevel="0" collapsed="false">
      <c r="A1466" s="22" t="str">
        <f aca="false">IF($C1466="","","R"&amp;TEXT(ROW()-4,"00000"))</f>
        <v/>
      </c>
      <c r="B1466" s="21"/>
      <c r="C1466" s="19"/>
      <c r="D1466" s="22" t="str">
        <f aca="false">IF($C1466="","",IFERROR(INDEX(Asset_Register!$C$5:$C$1000,MATCH($C1466,Asset_Register!$A$5:$A$1000,0)),"Not in register"))</f>
        <v/>
      </c>
      <c r="E1466" s="22" t="str">
        <f aca="false">IF($C1466="","",IFERROR(INDEX(Asset_Register!$D$5:$D$1000,MATCH($C1466,Asset_Register!$A$5:$A$1000,0)),"Not in register"))</f>
        <v/>
      </c>
      <c r="F1466" s="22" t="str">
        <f aca="false">IF($C1466="","",IFERROR(INDEX(Asset_Register!$R$5:$R$1000,MATCH($C1466,Asset_Register!$A$5:$A$1000,0)),"Not in register"))</f>
        <v/>
      </c>
      <c r="G1466" s="22" t="str">
        <f aca="false">IF($C1466="","",IFERROR(INDEX(Asset_Register!$Q$5:$Q$1000,MATCH($C1466,Asset_Register!$A$5:$A$1000,0)),"Not in register"))</f>
        <v/>
      </c>
      <c r="H1466" s="19"/>
      <c r="I1466" s="19"/>
      <c r="J1466" s="6"/>
      <c r="K1466" s="19"/>
      <c r="L1466" s="19"/>
      <c r="M1466" s="19"/>
      <c r="N1466" s="19"/>
      <c r="O1466" s="19"/>
      <c r="P1466" s="19"/>
      <c r="Q1466" s="22" t="str">
        <f aca="false">IF($C1466="","",IF($P1466&lt;&gt;"",$P1466,IF(AND(ISNUMBER($K1466),ISNUMBER($M1466),ISNUMBER($N1466)),IF($O1466="Lower is worse",IF($K1466&lt;=$N1466,"Danger",IF($K1466&lt;=$M1466,"Alert","OK")),IF($K1466&gt;=$N1466,"Danger",IF($K1466&gt;=$M1466,"Alert","OK"))),"Not set")))</f>
        <v/>
      </c>
      <c r="R1466" s="22" t="str">
        <f aca="false">IF(OR($Q1466="",$Q1466="Not set"),"",MATCH($Q1466,Lists!$F$2:$F$4,0)-1)</f>
        <v/>
      </c>
      <c r="S1466" s="6"/>
      <c r="T1466" s="6"/>
      <c r="U1466" s="22" t="str">
        <f aca="false">IF(OR($Q1466="",$Q1466="OK",$Q1466="Not set",NOT(ISNUMBER($G1466))),"",ROUND($G1466*IF($Q1466="Danger",Lists!$M$15,Lists!$M$16),0))</f>
        <v/>
      </c>
      <c r="V1466" s="22" t="str">
        <f aca="false">IF($U1466="","",IF(OR($Q1466="Danger",$U1466&gt;=Lists!$M$10),"P1",IF($U1466&gt;=Lists!$M$11,"P2","P3")))</f>
        <v/>
      </c>
      <c r="W1466" s="24" t="str">
        <f aca="false">IF(OR($V1466="",$B1466=""),"",$B1466+INDEX(Lists!$N$10:$N$12,MATCH($V1466,Lists!$L$10:$L$12,0)))</f>
        <v/>
      </c>
      <c r="X1466" s="19"/>
      <c r="Y1466" s="19"/>
      <c r="Z1466" s="19"/>
      <c r="AA1466" s="21"/>
      <c r="AB1466" s="19"/>
      <c r="AC1466" s="22" t="str">
        <f aca="true">IF(OR($U1466="",$B1466=""),"",IF($AA1466&lt;&gt;"",$AA1466-$B1466,TODAY()-$B1466))</f>
        <v/>
      </c>
      <c r="AD1466" s="22" t="str">
        <f aca="true">IF($W1466="","",IF($Y1466="Closed",IF($AA1466="","Closed",IF($AA1466&lt;=$W1466,"Closed on time","Closed late")),IF(TODAY()&gt;$W1466,"Overdue","Within time")))</f>
        <v/>
      </c>
      <c r="AE1466" s="6"/>
      <c r="AF1466" s="19"/>
      <c r="AG1466" s="19"/>
      <c r="AH1466" s="19"/>
      <c r="AI1466" s="19"/>
      <c r="AJ1466" s="19"/>
    </row>
    <row r="1467" customFormat="false" ht="15" hidden="false" customHeight="false" outlineLevel="0" collapsed="false">
      <c r="A1467" s="22" t="str">
        <f aca="false">IF($C1467="","","R"&amp;TEXT(ROW()-4,"00000"))</f>
        <v/>
      </c>
      <c r="B1467" s="21"/>
      <c r="C1467" s="19"/>
      <c r="D1467" s="22" t="str">
        <f aca="false">IF($C1467="","",IFERROR(INDEX(Asset_Register!$C$5:$C$1000,MATCH($C1467,Asset_Register!$A$5:$A$1000,0)),"Not in register"))</f>
        <v/>
      </c>
      <c r="E1467" s="22" t="str">
        <f aca="false">IF($C1467="","",IFERROR(INDEX(Asset_Register!$D$5:$D$1000,MATCH($C1467,Asset_Register!$A$5:$A$1000,0)),"Not in register"))</f>
        <v/>
      </c>
      <c r="F1467" s="22" t="str">
        <f aca="false">IF($C1467="","",IFERROR(INDEX(Asset_Register!$R$5:$R$1000,MATCH($C1467,Asset_Register!$A$5:$A$1000,0)),"Not in register"))</f>
        <v/>
      </c>
      <c r="G1467" s="22" t="str">
        <f aca="false">IF($C1467="","",IFERROR(INDEX(Asset_Register!$Q$5:$Q$1000,MATCH($C1467,Asset_Register!$A$5:$A$1000,0)),"Not in register"))</f>
        <v/>
      </c>
      <c r="H1467" s="19"/>
      <c r="I1467" s="19"/>
      <c r="J1467" s="6"/>
      <c r="K1467" s="19"/>
      <c r="L1467" s="19"/>
      <c r="M1467" s="19"/>
      <c r="N1467" s="19"/>
      <c r="O1467" s="19"/>
      <c r="P1467" s="19"/>
      <c r="Q1467" s="22" t="str">
        <f aca="false">IF($C1467="","",IF($P1467&lt;&gt;"",$P1467,IF(AND(ISNUMBER($K1467),ISNUMBER($M1467),ISNUMBER($N1467)),IF($O1467="Lower is worse",IF($K1467&lt;=$N1467,"Danger",IF($K1467&lt;=$M1467,"Alert","OK")),IF($K1467&gt;=$N1467,"Danger",IF($K1467&gt;=$M1467,"Alert","OK"))),"Not set")))</f>
        <v/>
      </c>
      <c r="R1467" s="22" t="str">
        <f aca="false">IF(OR($Q1467="",$Q1467="Not set"),"",MATCH($Q1467,Lists!$F$2:$F$4,0)-1)</f>
        <v/>
      </c>
      <c r="S1467" s="6"/>
      <c r="T1467" s="6"/>
      <c r="U1467" s="22" t="str">
        <f aca="false">IF(OR($Q1467="",$Q1467="OK",$Q1467="Not set",NOT(ISNUMBER($G1467))),"",ROUND($G1467*IF($Q1467="Danger",Lists!$M$15,Lists!$M$16),0))</f>
        <v/>
      </c>
      <c r="V1467" s="22" t="str">
        <f aca="false">IF($U1467="","",IF(OR($Q1467="Danger",$U1467&gt;=Lists!$M$10),"P1",IF($U1467&gt;=Lists!$M$11,"P2","P3")))</f>
        <v/>
      </c>
      <c r="W1467" s="24" t="str">
        <f aca="false">IF(OR($V1467="",$B1467=""),"",$B1467+INDEX(Lists!$N$10:$N$12,MATCH($V1467,Lists!$L$10:$L$12,0)))</f>
        <v/>
      </c>
      <c r="X1467" s="19"/>
      <c r="Y1467" s="19"/>
      <c r="Z1467" s="19"/>
      <c r="AA1467" s="21"/>
      <c r="AB1467" s="19"/>
      <c r="AC1467" s="22" t="str">
        <f aca="true">IF(OR($U1467="",$B1467=""),"",IF($AA1467&lt;&gt;"",$AA1467-$B1467,TODAY()-$B1467))</f>
        <v/>
      </c>
      <c r="AD1467" s="22" t="str">
        <f aca="true">IF($W1467="","",IF($Y1467="Closed",IF($AA1467="","Closed",IF($AA1467&lt;=$W1467,"Closed on time","Closed late")),IF(TODAY()&gt;$W1467,"Overdue","Within time")))</f>
        <v/>
      </c>
      <c r="AE1467" s="6"/>
      <c r="AF1467" s="19"/>
      <c r="AG1467" s="19"/>
      <c r="AH1467" s="19"/>
      <c r="AI1467" s="19"/>
      <c r="AJ1467" s="19"/>
    </row>
    <row r="1468" customFormat="false" ht="15" hidden="false" customHeight="false" outlineLevel="0" collapsed="false">
      <c r="A1468" s="22" t="str">
        <f aca="false">IF($C1468="","","R"&amp;TEXT(ROW()-4,"00000"))</f>
        <v/>
      </c>
      <c r="B1468" s="21"/>
      <c r="C1468" s="19"/>
      <c r="D1468" s="22" t="str">
        <f aca="false">IF($C1468="","",IFERROR(INDEX(Asset_Register!$C$5:$C$1000,MATCH($C1468,Asset_Register!$A$5:$A$1000,0)),"Not in register"))</f>
        <v/>
      </c>
      <c r="E1468" s="22" t="str">
        <f aca="false">IF($C1468="","",IFERROR(INDEX(Asset_Register!$D$5:$D$1000,MATCH($C1468,Asset_Register!$A$5:$A$1000,0)),"Not in register"))</f>
        <v/>
      </c>
      <c r="F1468" s="22" t="str">
        <f aca="false">IF($C1468="","",IFERROR(INDEX(Asset_Register!$R$5:$R$1000,MATCH($C1468,Asset_Register!$A$5:$A$1000,0)),"Not in register"))</f>
        <v/>
      </c>
      <c r="G1468" s="22" t="str">
        <f aca="false">IF($C1468="","",IFERROR(INDEX(Asset_Register!$Q$5:$Q$1000,MATCH($C1468,Asset_Register!$A$5:$A$1000,0)),"Not in register"))</f>
        <v/>
      </c>
      <c r="H1468" s="19"/>
      <c r="I1468" s="19"/>
      <c r="J1468" s="6"/>
      <c r="K1468" s="19"/>
      <c r="L1468" s="19"/>
      <c r="M1468" s="19"/>
      <c r="N1468" s="19"/>
      <c r="O1468" s="19"/>
      <c r="P1468" s="19"/>
      <c r="Q1468" s="22" t="str">
        <f aca="false">IF($C1468="","",IF($P1468&lt;&gt;"",$P1468,IF(AND(ISNUMBER($K1468),ISNUMBER($M1468),ISNUMBER($N1468)),IF($O1468="Lower is worse",IF($K1468&lt;=$N1468,"Danger",IF($K1468&lt;=$M1468,"Alert","OK")),IF($K1468&gt;=$N1468,"Danger",IF($K1468&gt;=$M1468,"Alert","OK"))),"Not set")))</f>
        <v/>
      </c>
      <c r="R1468" s="22" t="str">
        <f aca="false">IF(OR($Q1468="",$Q1468="Not set"),"",MATCH($Q1468,Lists!$F$2:$F$4,0)-1)</f>
        <v/>
      </c>
      <c r="S1468" s="6"/>
      <c r="T1468" s="6"/>
      <c r="U1468" s="22" t="str">
        <f aca="false">IF(OR($Q1468="",$Q1468="OK",$Q1468="Not set",NOT(ISNUMBER($G1468))),"",ROUND($G1468*IF($Q1468="Danger",Lists!$M$15,Lists!$M$16),0))</f>
        <v/>
      </c>
      <c r="V1468" s="22" t="str">
        <f aca="false">IF($U1468="","",IF(OR($Q1468="Danger",$U1468&gt;=Lists!$M$10),"P1",IF($U1468&gt;=Lists!$M$11,"P2","P3")))</f>
        <v/>
      </c>
      <c r="W1468" s="24" t="str">
        <f aca="false">IF(OR($V1468="",$B1468=""),"",$B1468+INDEX(Lists!$N$10:$N$12,MATCH($V1468,Lists!$L$10:$L$12,0)))</f>
        <v/>
      </c>
      <c r="X1468" s="19"/>
      <c r="Y1468" s="19"/>
      <c r="Z1468" s="19"/>
      <c r="AA1468" s="21"/>
      <c r="AB1468" s="19"/>
      <c r="AC1468" s="22" t="str">
        <f aca="true">IF(OR($U1468="",$B1468=""),"",IF($AA1468&lt;&gt;"",$AA1468-$B1468,TODAY()-$B1468))</f>
        <v/>
      </c>
      <c r="AD1468" s="22" t="str">
        <f aca="true">IF($W1468="","",IF($Y1468="Closed",IF($AA1468="","Closed",IF($AA1468&lt;=$W1468,"Closed on time","Closed late")),IF(TODAY()&gt;$W1468,"Overdue","Within time")))</f>
        <v/>
      </c>
      <c r="AE1468" s="6"/>
      <c r="AF1468" s="19"/>
      <c r="AG1468" s="19"/>
      <c r="AH1468" s="19"/>
      <c r="AI1468" s="19"/>
      <c r="AJ1468" s="19"/>
    </row>
    <row r="1469" customFormat="false" ht="15" hidden="false" customHeight="false" outlineLevel="0" collapsed="false">
      <c r="A1469" s="22" t="str">
        <f aca="false">IF($C1469="","","R"&amp;TEXT(ROW()-4,"00000"))</f>
        <v/>
      </c>
      <c r="B1469" s="21"/>
      <c r="C1469" s="19"/>
      <c r="D1469" s="22" t="str">
        <f aca="false">IF($C1469="","",IFERROR(INDEX(Asset_Register!$C$5:$C$1000,MATCH($C1469,Asset_Register!$A$5:$A$1000,0)),"Not in register"))</f>
        <v/>
      </c>
      <c r="E1469" s="22" t="str">
        <f aca="false">IF($C1469="","",IFERROR(INDEX(Asset_Register!$D$5:$D$1000,MATCH($C1469,Asset_Register!$A$5:$A$1000,0)),"Not in register"))</f>
        <v/>
      </c>
      <c r="F1469" s="22" t="str">
        <f aca="false">IF($C1469="","",IFERROR(INDEX(Asset_Register!$R$5:$R$1000,MATCH($C1469,Asset_Register!$A$5:$A$1000,0)),"Not in register"))</f>
        <v/>
      </c>
      <c r="G1469" s="22" t="str">
        <f aca="false">IF($C1469="","",IFERROR(INDEX(Asset_Register!$Q$5:$Q$1000,MATCH($C1469,Asset_Register!$A$5:$A$1000,0)),"Not in register"))</f>
        <v/>
      </c>
      <c r="H1469" s="19"/>
      <c r="I1469" s="19"/>
      <c r="J1469" s="6"/>
      <c r="K1469" s="19"/>
      <c r="L1469" s="19"/>
      <c r="M1469" s="19"/>
      <c r="N1469" s="19"/>
      <c r="O1469" s="19"/>
      <c r="P1469" s="19"/>
      <c r="Q1469" s="22" t="str">
        <f aca="false">IF($C1469="","",IF($P1469&lt;&gt;"",$P1469,IF(AND(ISNUMBER($K1469),ISNUMBER($M1469),ISNUMBER($N1469)),IF($O1469="Lower is worse",IF($K1469&lt;=$N1469,"Danger",IF($K1469&lt;=$M1469,"Alert","OK")),IF($K1469&gt;=$N1469,"Danger",IF($K1469&gt;=$M1469,"Alert","OK"))),"Not set")))</f>
        <v/>
      </c>
      <c r="R1469" s="22" t="str">
        <f aca="false">IF(OR($Q1469="",$Q1469="Not set"),"",MATCH($Q1469,Lists!$F$2:$F$4,0)-1)</f>
        <v/>
      </c>
      <c r="S1469" s="6"/>
      <c r="T1469" s="6"/>
      <c r="U1469" s="22" t="str">
        <f aca="false">IF(OR($Q1469="",$Q1469="OK",$Q1469="Not set",NOT(ISNUMBER($G1469))),"",ROUND($G1469*IF($Q1469="Danger",Lists!$M$15,Lists!$M$16),0))</f>
        <v/>
      </c>
      <c r="V1469" s="22" t="str">
        <f aca="false">IF($U1469="","",IF(OR($Q1469="Danger",$U1469&gt;=Lists!$M$10),"P1",IF($U1469&gt;=Lists!$M$11,"P2","P3")))</f>
        <v/>
      </c>
      <c r="W1469" s="24" t="str">
        <f aca="false">IF(OR($V1469="",$B1469=""),"",$B1469+INDEX(Lists!$N$10:$N$12,MATCH($V1469,Lists!$L$10:$L$12,0)))</f>
        <v/>
      </c>
      <c r="X1469" s="19"/>
      <c r="Y1469" s="19"/>
      <c r="Z1469" s="19"/>
      <c r="AA1469" s="21"/>
      <c r="AB1469" s="19"/>
      <c r="AC1469" s="22" t="str">
        <f aca="true">IF(OR($U1469="",$B1469=""),"",IF($AA1469&lt;&gt;"",$AA1469-$B1469,TODAY()-$B1469))</f>
        <v/>
      </c>
      <c r="AD1469" s="22" t="str">
        <f aca="true">IF($W1469="","",IF($Y1469="Closed",IF($AA1469="","Closed",IF($AA1469&lt;=$W1469,"Closed on time","Closed late")),IF(TODAY()&gt;$W1469,"Overdue","Within time")))</f>
        <v/>
      </c>
      <c r="AE1469" s="6"/>
      <c r="AF1469" s="19"/>
      <c r="AG1469" s="19"/>
      <c r="AH1469" s="19"/>
      <c r="AI1469" s="19"/>
      <c r="AJ1469" s="19"/>
    </row>
    <row r="1470" customFormat="false" ht="15" hidden="false" customHeight="false" outlineLevel="0" collapsed="false">
      <c r="A1470" s="22" t="str">
        <f aca="false">IF($C1470="","","R"&amp;TEXT(ROW()-4,"00000"))</f>
        <v/>
      </c>
      <c r="B1470" s="21"/>
      <c r="C1470" s="19"/>
      <c r="D1470" s="22" t="str">
        <f aca="false">IF($C1470="","",IFERROR(INDEX(Asset_Register!$C$5:$C$1000,MATCH($C1470,Asset_Register!$A$5:$A$1000,0)),"Not in register"))</f>
        <v/>
      </c>
      <c r="E1470" s="22" t="str">
        <f aca="false">IF($C1470="","",IFERROR(INDEX(Asset_Register!$D$5:$D$1000,MATCH($C1470,Asset_Register!$A$5:$A$1000,0)),"Not in register"))</f>
        <v/>
      </c>
      <c r="F1470" s="22" t="str">
        <f aca="false">IF($C1470="","",IFERROR(INDEX(Asset_Register!$R$5:$R$1000,MATCH($C1470,Asset_Register!$A$5:$A$1000,0)),"Not in register"))</f>
        <v/>
      </c>
      <c r="G1470" s="22" t="str">
        <f aca="false">IF($C1470="","",IFERROR(INDEX(Asset_Register!$Q$5:$Q$1000,MATCH($C1470,Asset_Register!$A$5:$A$1000,0)),"Not in register"))</f>
        <v/>
      </c>
      <c r="H1470" s="19"/>
      <c r="I1470" s="19"/>
      <c r="J1470" s="6"/>
      <c r="K1470" s="19"/>
      <c r="L1470" s="19"/>
      <c r="M1470" s="19"/>
      <c r="N1470" s="19"/>
      <c r="O1470" s="19"/>
      <c r="P1470" s="19"/>
      <c r="Q1470" s="22" t="str">
        <f aca="false">IF($C1470="","",IF($P1470&lt;&gt;"",$P1470,IF(AND(ISNUMBER($K1470),ISNUMBER($M1470),ISNUMBER($N1470)),IF($O1470="Lower is worse",IF($K1470&lt;=$N1470,"Danger",IF($K1470&lt;=$M1470,"Alert","OK")),IF($K1470&gt;=$N1470,"Danger",IF($K1470&gt;=$M1470,"Alert","OK"))),"Not set")))</f>
        <v/>
      </c>
      <c r="R1470" s="22" t="str">
        <f aca="false">IF(OR($Q1470="",$Q1470="Not set"),"",MATCH($Q1470,Lists!$F$2:$F$4,0)-1)</f>
        <v/>
      </c>
      <c r="S1470" s="6"/>
      <c r="T1470" s="6"/>
      <c r="U1470" s="22" t="str">
        <f aca="false">IF(OR($Q1470="",$Q1470="OK",$Q1470="Not set",NOT(ISNUMBER($G1470))),"",ROUND($G1470*IF($Q1470="Danger",Lists!$M$15,Lists!$M$16),0))</f>
        <v/>
      </c>
      <c r="V1470" s="22" t="str">
        <f aca="false">IF($U1470="","",IF(OR($Q1470="Danger",$U1470&gt;=Lists!$M$10),"P1",IF($U1470&gt;=Lists!$M$11,"P2","P3")))</f>
        <v/>
      </c>
      <c r="W1470" s="24" t="str">
        <f aca="false">IF(OR($V1470="",$B1470=""),"",$B1470+INDEX(Lists!$N$10:$N$12,MATCH($V1470,Lists!$L$10:$L$12,0)))</f>
        <v/>
      </c>
      <c r="X1470" s="19"/>
      <c r="Y1470" s="19"/>
      <c r="Z1470" s="19"/>
      <c r="AA1470" s="21"/>
      <c r="AB1470" s="19"/>
      <c r="AC1470" s="22" t="str">
        <f aca="true">IF(OR($U1470="",$B1470=""),"",IF($AA1470&lt;&gt;"",$AA1470-$B1470,TODAY()-$B1470))</f>
        <v/>
      </c>
      <c r="AD1470" s="22" t="str">
        <f aca="true">IF($W1470="","",IF($Y1470="Closed",IF($AA1470="","Closed",IF($AA1470&lt;=$W1470,"Closed on time","Closed late")),IF(TODAY()&gt;$W1470,"Overdue","Within time")))</f>
        <v/>
      </c>
      <c r="AE1470" s="6"/>
      <c r="AF1470" s="19"/>
      <c r="AG1470" s="19"/>
      <c r="AH1470" s="19"/>
      <c r="AI1470" s="19"/>
      <c r="AJ1470" s="19"/>
    </row>
    <row r="1471" customFormat="false" ht="15" hidden="false" customHeight="false" outlineLevel="0" collapsed="false">
      <c r="A1471" s="22" t="str">
        <f aca="false">IF($C1471="","","R"&amp;TEXT(ROW()-4,"00000"))</f>
        <v/>
      </c>
      <c r="B1471" s="21"/>
      <c r="C1471" s="19"/>
      <c r="D1471" s="22" t="str">
        <f aca="false">IF($C1471="","",IFERROR(INDEX(Asset_Register!$C$5:$C$1000,MATCH($C1471,Asset_Register!$A$5:$A$1000,0)),"Not in register"))</f>
        <v/>
      </c>
      <c r="E1471" s="22" t="str">
        <f aca="false">IF($C1471="","",IFERROR(INDEX(Asset_Register!$D$5:$D$1000,MATCH($C1471,Asset_Register!$A$5:$A$1000,0)),"Not in register"))</f>
        <v/>
      </c>
      <c r="F1471" s="22" t="str">
        <f aca="false">IF($C1471="","",IFERROR(INDEX(Asset_Register!$R$5:$R$1000,MATCH($C1471,Asset_Register!$A$5:$A$1000,0)),"Not in register"))</f>
        <v/>
      </c>
      <c r="G1471" s="22" t="str">
        <f aca="false">IF($C1471="","",IFERROR(INDEX(Asset_Register!$Q$5:$Q$1000,MATCH($C1471,Asset_Register!$A$5:$A$1000,0)),"Not in register"))</f>
        <v/>
      </c>
      <c r="H1471" s="19"/>
      <c r="I1471" s="19"/>
      <c r="J1471" s="6"/>
      <c r="K1471" s="19"/>
      <c r="L1471" s="19"/>
      <c r="M1471" s="19"/>
      <c r="N1471" s="19"/>
      <c r="O1471" s="19"/>
      <c r="P1471" s="19"/>
      <c r="Q1471" s="22" t="str">
        <f aca="false">IF($C1471="","",IF($P1471&lt;&gt;"",$P1471,IF(AND(ISNUMBER($K1471),ISNUMBER($M1471),ISNUMBER($N1471)),IF($O1471="Lower is worse",IF($K1471&lt;=$N1471,"Danger",IF($K1471&lt;=$M1471,"Alert","OK")),IF($K1471&gt;=$N1471,"Danger",IF($K1471&gt;=$M1471,"Alert","OK"))),"Not set")))</f>
        <v/>
      </c>
      <c r="R1471" s="22" t="str">
        <f aca="false">IF(OR($Q1471="",$Q1471="Not set"),"",MATCH($Q1471,Lists!$F$2:$F$4,0)-1)</f>
        <v/>
      </c>
      <c r="S1471" s="6"/>
      <c r="T1471" s="6"/>
      <c r="U1471" s="22" t="str">
        <f aca="false">IF(OR($Q1471="",$Q1471="OK",$Q1471="Not set",NOT(ISNUMBER($G1471))),"",ROUND($G1471*IF($Q1471="Danger",Lists!$M$15,Lists!$M$16),0))</f>
        <v/>
      </c>
      <c r="V1471" s="22" t="str">
        <f aca="false">IF($U1471="","",IF(OR($Q1471="Danger",$U1471&gt;=Lists!$M$10),"P1",IF($U1471&gt;=Lists!$M$11,"P2","P3")))</f>
        <v/>
      </c>
      <c r="W1471" s="24" t="str">
        <f aca="false">IF(OR($V1471="",$B1471=""),"",$B1471+INDEX(Lists!$N$10:$N$12,MATCH($V1471,Lists!$L$10:$L$12,0)))</f>
        <v/>
      </c>
      <c r="X1471" s="19"/>
      <c r="Y1471" s="19"/>
      <c r="Z1471" s="19"/>
      <c r="AA1471" s="21"/>
      <c r="AB1471" s="19"/>
      <c r="AC1471" s="22" t="str">
        <f aca="true">IF(OR($U1471="",$B1471=""),"",IF($AA1471&lt;&gt;"",$AA1471-$B1471,TODAY()-$B1471))</f>
        <v/>
      </c>
      <c r="AD1471" s="22" t="str">
        <f aca="true">IF($W1471="","",IF($Y1471="Closed",IF($AA1471="","Closed",IF($AA1471&lt;=$W1471,"Closed on time","Closed late")),IF(TODAY()&gt;$W1471,"Overdue","Within time")))</f>
        <v/>
      </c>
      <c r="AE1471" s="6"/>
      <c r="AF1471" s="19"/>
      <c r="AG1471" s="19"/>
      <c r="AH1471" s="19"/>
      <c r="AI1471" s="19"/>
      <c r="AJ1471" s="19"/>
    </row>
    <row r="1472" customFormat="false" ht="15" hidden="false" customHeight="false" outlineLevel="0" collapsed="false">
      <c r="A1472" s="22" t="str">
        <f aca="false">IF($C1472="","","R"&amp;TEXT(ROW()-4,"00000"))</f>
        <v/>
      </c>
      <c r="B1472" s="21"/>
      <c r="C1472" s="19"/>
      <c r="D1472" s="22" t="str">
        <f aca="false">IF($C1472="","",IFERROR(INDEX(Asset_Register!$C$5:$C$1000,MATCH($C1472,Asset_Register!$A$5:$A$1000,0)),"Not in register"))</f>
        <v/>
      </c>
      <c r="E1472" s="22" t="str">
        <f aca="false">IF($C1472="","",IFERROR(INDEX(Asset_Register!$D$5:$D$1000,MATCH($C1472,Asset_Register!$A$5:$A$1000,0)),"Not in register"))</f>
        <v/>
      </c>
      <c r="F1472" s="22" t="str">
        <f aca="false">IF($C1472="","",IFERROR(INDEX(Asset_Register!$R$5:$R$1000,MATCH($C1472,Asset_Register!$A$5:$A$1000,0)),"Not in register"))</f>
        <v/>
      </c>
      <c r="G1472" s="22" t="str">
        <f aca="false">IF($C1472="","",IFERROR(INDEX(Asset_Register!$Q$5:$Q$1000,MATCH($C1472,Asset_Register!$A$5:$A$1000,0)),"Not in register"))</f>
        <v/>
      </c>
      <c r="H1472" s="19"/>
      <c r="I1472" s="19"/>
      <c r="J1472" s="6"/>
      <c r="K1472" s="19"/>
      <c r="L1472" s="19"/>
      <c r="M1472" s="19"/>
      <c r="N1472" s="19"/>
      <c r="O1472" s="19"/>
      <c r="P1472" s="19"/>
      <c r="Q1472" s="22" t="str">
        <f aca="false">IF($C1472="","",IF($P1472&lt;&gt;"",$P1472,IF(AND(ISNUMBER($K1472),ISNUMBER($M1472),ISNUMBER($N1472)),IF($O1472="Lower is worse",IF($K1472&lt;=$N1472,"Danger",IF($K1472&lt;=$M1472,"Alert","OK")),IF($K1472&gt;=$N1472,"Danger",IF($K1472&gt;=$M1472,"Alert","OK"))),"Not set")))</f>
        <v/>
      </c>
      <c r="R1472" s="22" t="str">
        <f aca="false">IF(OR($Q1472="",$Q1472="Not set"),"",MATCH($Q1472,Lists!$F$2:$F$4,0)-1)</f>
        <v/>
      </c>
      <c r="S1472" s="6"/>
      <c r="T1472" s="6"/>
      <c r="U1472" s="22" t="str">
        <f aca="false">IF(OR($Q1472="",$Q1472="OK",$Q1472="Not set",NOT(ISNUMBER($G1472))),"",ROUND($G1472*IF($Q1472="Danger",Lists!$M$15,Lists!$M$16),0))</f>
        <v/>
      </c>
      <c r="V1472" s="22" t="str">
        <f aca="false">IF($U1472="","",IF(OR($Q1472="Danger",$U1472&gt;=Lists!$M$10),"P1",IF($U1472&gt;=Lists!$M$11,"P2","P3")))</f>
        <v/>
      </c>
      <c r="W1472" s="24" t="str">
        <f aca="false">IF(OR($V1472="",$B1472=""),"",$B1472+INDEX(Lists!$N$10:$N$12,MATCH($V1472,Lists!$L$10:$L$12,0)))</f>
        <v/>
      </c>
      <c r="X1472" s="19"/>
      <c r="Y1472" s="19"/>
      <c r="Z1472" s="19"/>
      <c r="AA1472" s="21"/>
      <c r="AB1472" s="19"/>
      <c r="AC1472" s="22" t="str">
        <f aca="true">IF(OR($U1472="",$B1472=""),"",IF($AA1472&lt;&gt;"",$AA1472-$B1472,TODAY()-$B1472))</f>
        <v/>
      </c>
      <c r="AD1472" s="22" t="str">
        <f aca="true">IF($W1472="","",IF($Y1472="Closed",IF($AA1472="","Closed",IF($AA1472&lt;=$W1472,"Closed on time","Closed late")),IF(TODAY()&gt;$W1472,"Overdue","Within time")))</f>
        <v/>
      </c>
      <c r="AE1472" s="6"/>
      <c r="AF1472" s="19"/>
      <c r="AG1472" s="19"/>
      <c r="AH1472" s="19"/>
      <c r="AI1472" s="19"/>
      <c r="AJ1472" s="19"/>
    </row>
    <row r="1473" customFormat="false" ht="15" hidden="false" customHeight="false" outlineLevel="0" collapsed="false">
      <c r="A1473" s="22" t="str">
        <f aca="false">IF($C1473="","","R"&amp;TEXT(ROW()-4,"00000"))</f>
        <v/>
      </c>
      <c r="B1473" s="21"/>
      <c r="C1473" s="19"/>
      <c r="D1473" s="22" t="str">
        <f aca="false">IF($C1473="","",IFERROR(INDEX(Asset_Register!$C$5:$C$1000,MATCH($C1473,Asset_Register!$A$5:$A$1000,0)),"Not in register"))</f>
        <v/>
      </c>
      <c r="E1473" s="22" t="str">
        <f aca="false">IF($C1473="","",IFERROR(INDEX(Asset_Register!$D$5:$D$1000,MATCH($C1473,Asset_Register!$A$5:$A$1000,0)),"Not in register"))</f>
        <v/>
      </c>
      <c r="F1473" s="22" t="str">
        <f aca="false">IF($C1473="","",IFERROR(INDEX(Asset_Register!$R$5:$R$1000,MATCH($C1473,Asset_Register!$A$5:$A$1000,0)),"Not in register"))</f>
        <v/>
      </c>
      <c r="G1473" s="22" t="str">
        <f aca="false">IF($C1473="","",IFERROR(INDEX(Asset_Register!$Q$5:$Q$1000,MATCH($C1473,Asset_Register!$A$5:$A$1000,0)),"Not in register"))</f>
        <v/>
      </c>
      <c r="H1473" s="19"/>
      <c r="I1473" s="19"/>
      <c r="J1473" s="6"/>
      <c r="K1473" s="19"/>
      <c r="L1473" s="19"/>
      <c r="M1473" s="19"/>
      <c r="N1473" s="19"/>
      <c r="O1473" s="19"/>
      <c r="P1473" s="19"/>
      <c r="Q1473" s="22" t="str">
        <f aca="false">IF($C1473="","",IF($P1473&lt;&gt;"",$P1473,IF(AND(ISNUMBER($K1473),ISNUMBER($M1473),ISNUMBER($N1473)),IF($O1473="Lower is worse",IF($K1473&lt;=$N1473,"Danger",IF($K1473&lt;=$M1473,"Alert","OK")),IF($K1473&gt;=$N1473,"Danger",IF($K1473&gt;=$M1473,"Alert","OK"))),"Not set")))</f>
        <v/>
      </c>
      <c r="R1473" s="22" t="str">
        <f aca="false">IF(OR($Q1473="",$Q1473="Not set"),"",MATCH($Q1473,Lists!$F$2:$F$4,0)-1)</f>
        <v/>
      </c>
      <c r="S1473" s="6"/>
      <c r="T1473" s="6"/>
      <c r="U1473" s="22" t="str">
        <f aca="false">IF(OR($Q1473="",$Q1473="OK",$Q1473="Not set",NOT(ISNUMBER($G1473))),"",ROUND($G1473*IF($Q1473="Danger",Lists!$M$15,Lists!$M$16),0))</f>
        <v/>
      </c>
      <c r="V1473" s="22" t="str">
        <f aca="false">IF($U1473="","",IF(OR($Q1473="Danger",$U1473&gt;=Lists!$M$10),"P1",IF($U1473&gt;=Lists!$M$11,"P2","P3")))</f>
        <v/>
      </c>
      <c r="W1473" s="24" t="str">
        <f aca="false">IF(OR($V1473="",$B1473=""),"",$B1473+INDEX(Lists!$N$10:$N$12,MATCH($V1473,Lists!$L$10:$L$12,0)))</f>
        <v/>
      </c>
      <c r="X1473" s="19"/>
      <c r="Y1473" s="19"/>
      <c r="Z1473" s="19"/>
      <c r="AA1473" s="21"/>
      <c r="AB1473" s="19"/>
      <c r="AC1473" s="22" t="str">
        <f aca="true">IF(OR($U1473="",$B1473=""),"",IF($AA1473&lt;&gt;"",$AA1473-$B1473,TODAY()-$B1473))</f>
        <v/>
      </c>
      <c r="AD1473" s="22" t="str">
        <f aca="true">IF($W1473="","",IF($Y1473="Closed",IF($AA1473="","Closed",IF($AA1473&lt;=$W1473,"Closed on time","Closed late")),IF(TODAY()&gt;$W1473,"Overdue","Within time")))</f>
        <v/>
      </c>
      <c r="AE1473" s="6"/>
      <c r="AF1473" s="19"/>
      <c r="AG1473" s="19"/>
      <c r="AH1473" s="19"/>
      <c r="AI1473" s="19"/>
      <c r="AJ1473" s="19"/>
    </row>
    <row r="1474" customFormat="false" ht="15" hidden="false" customHeight="false" outlineLevel="0" collapsed="false">
      <c r="A1474" s="22" t="str">
        <f aca="false">IF($C1474="","","R"&amp;TEXT(ROW()-4,"00000"))</f>
        <v/>
      </c>
      <c r="B1474" s="21"/>
      <c r="C1474" s="19"/>
      <c r="D1474" s="22" t="str">
        <f aca="false">IF($C1474="","",IFERROR(INDEX(Asset_Register!$C$5:$C$1000,MATCH($C1474,Asset_Register!$A$5:$A$1000,0)),"Not in register"))</f>
        <v/>
      </c>
      <c r="E1474" s="22" t="str">
        <f aca="false">IF($C1474="","",IFERROR(INDEX(Asset_Register!$D$5:$D$1000,MATCH($C1474,Asset_Register!$A$5:$A$1000,0)),"Not in register"))</f>
        <v/>
      </c>
      <c r="F1474" s="22" t="str">
        <f aca="false">IF($C1474="","",IFERROR(INDEX(Asset_Register!$R$5:$R$1000,MATCH($C1474,Asset_Register!$A$5:$A$1000,0)),"Not in register"))</f>
        <v/>
      </c>
      <c r="G1474" s="22" t="str">
        <f aca="false">IF($C1474="","",IFERROR(INDEX(Asset_Register!$Q$5:$Q$1000,MATCH($C1474,Asset_Register!$A$5:$A$1000,0)),"Not in register"))</f>
        <v/>
      </c>
      <c r="H1474" s="19"/>
      <c r="I1474" s="19"/>
      <c r="J1474" s="6"/>
      <c r="K1474" s="19"/>
      <c r="L1474" s="19"/>
      <c r="M1474" s="19"/>
      <c r="N1474" s="19"/>
      <c r="O1474" s="19"/>
      <c r="P1474" s="19"/>
      <c r="Q1474" s="22" t="str">
        <f aca="false">IF($C1474="","",IF($P1474&lt;&gt;"",$P1474,IF(AND(ISNUMBER($K1474),ISNUMBER($M1474),ISNUMBER($N1474)),IF($O1474="Lower is worse",IF($K1474&lt;=$N1474,"Danger",IF($K1474&lt;=$M1474,"Alert","OK")),IF($K1474&gt;=$N1474,"Danger",IF($K1474&gt;=$M1474,"Alert","OK"))),"Not set")))</f>
        <v/>
      </c>
      <c r="R1474" s="22" t="str">
        <f aca="false">IF(OR($Q1474="",$Q1474="Not set"),"",MATCH($Q1474,Lists!$F$2:$F$4,0)-1)</f>
        <v/>
      </c>
      <c r="S1474" s="6"/>
      <c r="T1474" s="6"/>
      <c r="U1474" s="22" t="str">
        <f aca="false">IF(OR($Q1474="",$Q1474="OK",$Q1474="Not set",NOT(ISNUMBER($G1474))),"",ROUND($G1474*IF($Q1474="Danger",Lists!$M$15,Lists!$M$16),0))</f>
        <v/>
      </c>
      <c r="V1474" s="22" t="str">
        <f aca="false">IF($U1474="","",IF(OR($Q1474="Danger",$U1474&gt;=Lists!$M$10),"P1",IF($U1474&gt;=Lists!$M$11,"P2","P3")))</f>
        <v/>
      </c>
      <c r="W1474" s="24" t="str">
        <f aca="false">IF(OR($V1474="",$B1474=""),"",$B1474+INDEX(Lists!$N$10:$N$12,MATCH($V1474,Lists!$L$10:$L$12,0)))</f>
        <v/>
      </c>
      <c r="X1474" s="19"/>
      <c r="Y1474" s="19"/>
      <c r="Z1474" s="19"/>
      <c r="AA1474" s="21"/>
      <c r="AB1474" s="19"/>
      <c r="AC1474" s="22" t="str">
        <f aca="true">IF(OR($U1474="",$B1474=""),"",IF($AA1474&lt;&gt;"",$AA1474-$B1474,TODAY()-$B1474))</f>
        <v/>
      </c>
      <c r="AD1474" s="22" t="str">
        <f aca="true">IF($W1474="","",IF($Y1474="Closed",IF($AA1474="","Closed",IF($AA1474&lt;=$W1474,"Closed on time","Closed late")),IF(TODAY()&gt;$W1474,"Overdue","Within time")))</f>
        <v/>
      </c>
      <c r="AE1474" s="6"/>
      <c r="AF1474" s="19"/>
      <c r="AG1474" s="19"/>
      <c r="AH1474" s="19"/>
      <c r="AI1474" s="19"/>
      <c r="AJ1474" s="19"/>
    </row>
    <row r="1475" customFormat="false" ht="15" hidden="false" customHeight="false" outlineLevel="0" collapsed="false">
      <c r="A1475" s="22" t="str">
        <f aca="false">IF($C1475="","","R"&amp;TEXT(ROW()-4,"00000"))</f>
        <v/>
      </c>
      <c r="B1475" s="21"/>
      <c r="C1475" s="19"/>
      <c r="D1475" s="22" t="str">
        <f aca="false">IF($C1475="","",IFERROR(INDEX(Asset_Register!$C$5:$C$1000,MATCH($C1475,Asset_Register!$A$5:$A$1000,0)),"Not in register"))</f>
        <v/>
      </c>
      <c r="E1475" s="22" t="str">
        <f aca="false">IF($C1475="","",IFERROR(INDEX(Asset_Register!$D$5:$D$1000,MATCH($C1475,Asset_Register!$A$5:$A$1000,0)),"Not in register"))</f>
        <v/>
      </c>
      <c r="F1475" s="22" t="str">
        <f aca="false">IF($C1475="","",IFERROR(INDEX(Asset_Register!$R$5:$R$1000,MATCH($C1475,Asset_Register!$A$5:$A$1000,0)),"Not in register"))</f>
        <v/>
      </c>
      <c r="G1475" s="22" t="str">
        <f aca="false">IF($C1475="","",IFERROR(INDEX(Asset_Register!$Q$5:$Q$1000,MATCH($C1475,Asset_Register!$A$5:$A$1000,0)),"Not in register"))</f>
        <v/>
      </c>
      <c r="H1475" s="19"/>
      <c r="I1475" s="19"/>
      <c r="J1475" s="6"/>
      <c r="K1475" s="19"/>
      <c r="L1475" s="19"/>
      <c r="M1475" s="19"/>
      <c r="N1475" s="19"/>
      <c r="O1475" s="19"/>
      <c r="P1475" s="19"/>
      <c r="Q1475" s="22" t="str">
        <f aca="false">IF($C1475="","",IF($P1475&lt;&gt;"",$P1475,IF(AND(ISNUMBER($K1475),ISNUMBER($M1475),ISNUMBER($N1475)),IF($O1475="Lower is worse",IF($K1475&lt;=$N1475,"Danger",IF($K1475&lt;=$M1475,"Alert","OK")),IF($K1475&gt;=$N1475,"Danger",IF($K1475&gt;=$M1475,"Alert","OK"))),"Not set")))</f>
        <v/>
      </c>
      <c r="R1475" s="22" t="str">
        <f aca="false">IF(OR($Q1475="",$Q1475="Not set"),"",MATCH($Q1475,Lists!$F$2:$F$4,0)-1)</f>
        <v/>
      </c>
      <c r="S1475" s="6"/>
      <c r="T1475" s="6"/>
      <c r="U1475" s="22" t="str">
        <f aca="false">IF(OR($Q1475="",$Q1475="OK",$Q1475="Not set",NOT(ISNUMBER($G1475))),"",ROUND($G1475*IF($Q1475="Danger",Lists!$M$15,Lists!$M$16),0))</f>
        <v/>
      </c>
      <c r="V1475" s="22" t="str">
        <f aca="false">IF($U1475="","",IF(OR($Q1475="Danger",$U1475&gt;=Lists!$M$10),"P1",IF($U1475&gt;=Lists!$M$11,"P2","P3")))</f>
        <v/>
      </c>
      <c r="W1475" s="24" t="str">
        <f aca="false">IF(OR($V1475="",$B1475=""),"",$B1475+INDEX(Lists!$N$10:$N$12,MATCH($V1475,Lists!$L$10:$L$12,0)))</f>
        <v/>
      </c>
      <c r="X1475" s="19"/>
      <c r="Y1475" s="19"/>
      <c r="Z1475" s="19"/>
      <c r="AA1475" s="21"/>
      <c r="AB1475" s="19"/>
      <c r="AC1475" s="22" t="str">
        <f aca="true">IF(OR($U1475="",$B1475=""),"",IF($AA1475&lt;&gt;"",$AA1475-$B1475,TODAY()-$B1475))</f>
        <v/>
      </c>
      <c r="AD1475" s="22" t="str">
        <f aca="true">IF($W1475="","",IF($Y1475="Closed",IF($AA1475="","Closed",IF($AA1475&lt;=$W1475,"Closed on time","Closed late")),IF(TODAY()&gt;$W1475,"Overdue","Within time")))</f>
        <v/>
      </c>
      <c r="AE1475" s="6"/>
      <c r="AF1475" s="19"/>
      <c r="AG1475" s="19"/>
      <c r="AH1475" s="19"/>
      <c r="AI1475" s="19"/>
      <c r="AJ1475" s="19"/>
    </row>
    <row r="1476" customFormat="false" ht="15" hidden="false" customHeight="false" outlineLevel="0" collapsed="false">
      <c r="A1476" s="22" t="str">
        <f aca="false">IF($C1476="","","R"&amp;TEXT(ROW()-4,"00000"))</f>
        <v/>
      </c>
      <c r="B1476" s="21"/>
      <c r="C1476" s="19"/>
      <c r="D1476" s="22" t="str">
        <f aca="false">IF($C1476="","",IFERROR(INDEX(Asset_Register!$C$5:$C$1000,MATCH($C1476,Asset_Register!$A$5:$A$1000,0)),"Not in register"))</f>
        <v/>
      </c>
      <c r="E1476" s="22" t="str">
        <f aca="false">IF($C1476="","",IFERROR(INDEX(Asset_Register!$D$5:$D$1000,MATCH($C1476,Asset_Register!$A$5:$A$1000,0)),"Not in register"))</f>
        <v/>
      </c>
      <c r="F1476" s="22" t="str">
        <f aca="false">IF($C1476="","",IFERROR(INDEX(Asset_Register!$R$5:$R$1000,MATCH($C1476,Asset_Register!$A$5:$A$1000,0)),"Not in register"))</f>
        <v/>
      </c>
      <c r="G1476" s="22" t="str">
        <f aca="false">IF($C1476="","",IFERROR(INDEX(Asset_Register!$Q$5:$Q$1000,MATCH($C1476,Asset_Register!$A$5:$A$1000,0)),"Not in register"))</f>
        <v/>
      </c>
      <c r="H1476" s="19"/>
      <c r="I1476" s="19"/>
      <c r="J1476" s="6"/>
      <c r="K1476" s="19"/>
      <c r="L1476" s="19"/>
      <c r="M1476" s="19"/>
      <c r="N1476" s="19"/>
      <c r="O1476" s="19"/>
      <c r="P1476" s="19"/>
      <c r="Q1476" s="22" t="str">
        <f aca="false">IF($C1476="","",IF($P1476&lt;&gt;"",$P1476,IF(AND(ISNUMBER($K1476),ISNUMBER($M1476),ISNUMBER($N1476)),IF($O1476="Lower is worse",IF($K1476&lt;=$N1476,"Danger",IF($K1476&lt;=$M1476,"Alert","OK")),IF($K1476&gt;=$N1476,"Danger",IF($K1476&gt;=$M1476,"Alert","OK"))),"Not set")))</f>
        <v/>
      </c>
      <c r="R1476" s="22" t="str">
        <f aca="false">IF(OR($Q1476="",$Q1476="Not set"),"",MATCH($Q1476,Lists!$F$2:$F$4,0)-1)</f>
        <v/>
      </c>
      <c r="S1476" s="6"/>
      <c r="T1476" s="6"/>
      <c r="U1476" s="22" t="str">
        <f aca="false">IF(OR($Q1476="",$Q1476="OK",$Q1476="Not set",NOT(ISNUMBER($G1476))),"",ROUND($G1476*IF($Q1476="Danger",Lists!$M$15,Lists!$M$16),0))</f>
        <v/>
      </c>
      <c r="V1476" s="22" t="str">
        <f aca="false">IF($U1476="","",IF(OR($Q1476="Danger",$U1476&gt;=Lists!$M$10),"P1",IF($U1476&gt;=Lists!$M$11,"P2","P3")))</f>
        <v/>
      </c>
      <c r="W1476" s="24" t="str">
        <f aca="false">IF(OR($V1476="",$B1476=""),"",$B1476+INDEX(Lists!$N$10:$N$12,MATCH($V1476,Lists!$L$10:$L$12,0)))</f>
        <v/>
      </c>
      <c r="X1476" s="19"/>
      <c r="Y1476" s="19"/>
      <c r="Z1476" s="19"/>
      <c r="AA1476" s="21"/>
      <c r="AB1476" s="19"/>
      <c r="AC1476" s="22" t="str">
        <f aca="true">IF(OR($U1476="",$B1476=""),"",IF($AA1476&lt;&gt;"",$AA1476-$B1476,TODAY()-$B1476))</f>
        <v/>
      </c>
      <c r="AD1476" s="22" t="str">
        <f aca="true">IF($W1476="","",IF($Y1476="Closed",IF($AA1476="","Closed",IF($AA1476&lt;=$W1476,"Closed on time","Closed late")),IF(TODAY()&gt;$W1476,"Overdue","Within time")))</f>
        <v/>
      </c>
      <c r="AE1476" s="6"/>
      <c r="AF1476" s="19"/>
      <c r="AG1476" s="19"/>
      <c r="AH1476" s="19"/>
      <c r="AI1476" s="19"/>
      <c r="AJ1476" s="19"/>
    </row>
    <row r="1477" customFormat="false" ht="15" hidden="false" customHeight="false" outlineLevel="0" collapsed="false">
      <c r="A1477" s="22" t="str">
        <f aca="false">IF($C1477="","","R"&amp;TEXT(ROW()-4,"00000"))</f>
        <v/>
      </c>
      <c r="B1477" s="21"/>
      <c r="C1477" s="19"/>
      <c r="D1477" s="22" t="str">
        <f aca="false">IF($C1477="","",IFERROR(INDEX(Asset_Register!$C$5:$C$1000,MATCH($C1477,Asset_Register!$A$5:$A$1000,0)),"Not in register"))</f>
        <v/>
      </c>
      <c r="E1477" s="22" t="str">
        <f aca="false">IF($C1477="","",IFERROR(INDEX(Asset_Register!$D$5:$D$1000,MATCH($C1477,Asset_Register!$A$5:$A$1000,0)),"Not in register"))</f>
        <v/>
      </c>
      <c r="F1477" s="22" t="str">
        <f aca="false">IF($C1477="","",IFERROR(INDEX(Asset_Register!$R$5:$R$1000,MATCH($C1477,Asset_Register!$A$5:$A$1000,0)),"Not in register"))</f>
        <v/>
      </c>
      <c r="G1477" s="22" t="str">
        <f aca="false">IF($C1477="","",IFERROR(INDEX(Asset_Register!$Q$5:$Q$1000,MATCH($C1477,Asset_Register!$A$5:$A$1000,0)),"Not in register"))</f>
        <v/>
      </c>
      <c r="H1477" s="19"/>
      <c r="I1477" s="19"/>
      <c r="J1477" s="6"/>
      <c r="K1477" s="19"/>
      <c r="L1477" s="19"/>
      <c r="M1477" s="19"/>
      <c r="N1477" s="19"/>
      <c r="O1477" s="19"/>
      <c r="P1477" s="19"/>
      <c r="Q1477" s="22" t="str">
        <f aca="false">IF($C1477="","",IF($P1477&lt;&gt;"",$P1477,IF(AND(ISNUMBER($K1477),ISNUMBER($M1477),ISNUMBER($N1477)),IF($O1477="Lower is worse",IF($K1477&lt;=$N1477,"Danger",IF($K1477&lt;=$M1477,"Alert","OK")),IF($K1477&gt;=$N1477,"Danger",IF($K1477&gt;=$M1477,"Alert","OK"))),"Not set")))</f>
        <v/>
      </c>
      <c r="R1477" s="22" t="str">
        <f aca="false">IF(OR($Q1477="",$Q1477="Not set"),"",MATCH($Q1477,Lists!$F$2:$F$4,0)-1)</f>
        <v/>
      </c>
      <c r="S1477" s="6"/>
      <c r="T1477" s="6"/>
      <c r="U1477" s="22" t="str">
        <f aca="false">IF(OR($Q1477="",$Q1477="OK",$Q1477="Not set",NOT(ISNUMBER($G1477))),"",ROUND($G1477*IF($Q1477="Danger",Lists!$M$15,Lists!$M$16),0))</f>
        <v/>
      </c>
      <c r="V1477" s="22" t="str">
        <f aca="false">IF($U1477="","",IF(OR($Q1477="Danger",$U1477&gt;=Lists!$M$10),"P1",IF($U1477&gt;=Lists!$M$11,"P2","P3")))</f>
        <v/>
      </c>
      <c r="W1477" s="24" t="str">
        <f aca="false">IF(OR($V1477="",$B1477=""),"",$B1477+INDEX(Lists!$N$10:$N$12,MATCH($V1477,Lists!$L$10:$L$12,0)))</f>
        <v/>
      </c>
      <c r="X1477" s="19"/>
      <c r="Y1477" s="19"/>
      <c r="Z1477" s="19"/>
      <c r="AA1477" s="21"/>
      <c r="AB1477" s="19"/>
      <c r="AC1477" s="22" t="str">
        <f aca="true">IF(OR($U1477="",$B1477=""),"",IF($AA1477&lt;&gt;"",$AA1477-$B1477,TODAY()-$B1477))</f>
        <v/>
      </c>
      <c r="AD1477" s="22" t="str">
        <f aca="true">IF($W1477="","",IF($Y1477="Closed",IF($AA1477="","Closed",IF($AA1477&lt;=$W1477,"Closed on time","Closed late")),IF(TODAY()&gt;$W1477,"Overdue","Within time")))</f>
        <v/>
      </c>
      <c r="AE1477" s="6"/>
      <c r="AF1477" s="19"/>
      <c r="AG1477" s="19"/>
      <c r="AH1477" s="19"/>
      <c r="AI1477" s="19"/>
      <c r="AJ1477" s="19"/>
    </row>
    <row r="1478" customFormat="false" ht="15" hidden="false" customHeight="false" outlineLevel="0" collapsed="false">
      <c r="A1478" s="22" t="str">
        <f aca="false">IF($C1478="","","R"&amp;TEXT(ROW()-4,"00000"))</f>
        <v/>
      </c>
      <c r="B1478" s="21"/>
      <c r="C1478" s="19"/>
      <c r="D1478" s="22" t="str">
        <f aca="false">IF($C1478="","",IFERROR(INDEX(Asset_Register!$C$5:$C$1000,MATCH($C1478,Asset_Register!$A$5:$A$1000,0)),"Not in register"))</f>
        <v/>
      </c>
      <c r="E1478" s="22" t="str">
        <f aca="false">IF($C1478="","",IFERROR(INDEX(Asset_Register!$D$5:$D$1000,MATCH($C1478,Asset_Register!$A$5:$A$1000,0)),"Not in register"))</f>
        <v/>
      </c>
      <c r="F1478" s="22" t="str">
        <f aca="false">IF($C1478="","",IFERROR(INDEX(Asset_Register!$R$5:$R$1000,MATCH($C1478,Asset_Register!$A$5:$A$1000,0)),"Not in register"))</f>
        <v/>
      </c>
      <c r="G1478" s="22" t="str">
        <f aca="false">IF($C1478="","",IFERROR(INDEX(Asset_Register!$Q$5:$Q$1000,MATCH($C1478,Asset_Register!$A$5:$A$1000,0)),"Not in register"))</f>
        <v/>
      </c>
      <c r="H1478" s="19"/>
      <c r="I1478" s="19"/>
      <c r="J1478" s="6"/>
      <c r="K1478" s="19"/>
      <c r="L1478" s="19"/>
      <c r="M1478" s="19"/>
      <c r="N1478" s="19"/>
      <c r="O1478" s="19"/>
      <c r="P1478" s="19"/>
      <c r="Q1478" s="22" t="str">
        <f aca="false">IF($C1478="","",IF($P1478&lt;&gt;"",$P1478,IF(AND(ISNUMBER($K1478),ISNUMBER($M1478),ISNUMBER($N1478)),IF($O1478="Lower is worse",IF($K1478&lt;=$N1478,"Danger",IF($K1478&lt;=$M1478,"Alert","OK")),IF($K1478&gt;=$N1478,"Danger",IF($K1478&gt;=$M1478,"Alert","OK"))),"Not set")))</f>
        <v/>
      </c>
      <c r="R1478" s="22" t="str">
        <f aca="false">IF(OR($Q1478="",$Q1478="Not set"),"",MATCH($Q1478,Lists!$F$2:$F$4,0)-1)</f>
        <v/>
      </c>
      <c r="S1478" s="6"/>
      <c r="T1478" s="6"/>
      <c r="U1478" s="22" t="str">
        <f aca="false">IF(OR($Q1478="",$Q1478="OK",$Q1478="Not set",NOT(ISNUMBER($G1478))),"",ROUND($G1478*IF($Q1478="Danger",Lists!$M$15,Lists!$M$16),0))</f>
        <v/>
      </c>
      <c r="V1478" s="22" t="str">
        <f aca="false">IF($U1478="","",IF(OR($Q1478="Danger",$U1478&gt;=Lists!$M$10),"P1",IF($U1478&gt;=Lists!$M$11,"P2","P3")))</f>
        <v/>
      </c>
      <c r="W1478" s="24" t="str">
        <f aca="false">IF(OR($V1478="",$B1478=""),"",$B1478+INDEX(Lists!$N$10:$N$12,MATCH($V1478,Lists!$L$10:$L$12,0)))</f>
        <v/>
      </c>
      <c r="X1478" s="19"/>
      <c r="Y1478" s="19"/>
      <c r="Z1478" s="19"/>
      <c r="AA1478" s="21"/>
      <c r="AB1478" s="19"/>
      <c r="AC1478" s="22" t="str">
        <f aca="true">IF(OR($U1478="",$B1478=""),"",IF($AA1478&lt;&gt;"",$AA1478-$B1478,TODAY()-$B1478))</f>
        <v/>
      </c>
      <c r="AD1478" s="22" t="str">
        <f aca="true">IF($W1478="","",IF($Y1478="Closed",IF($AA1478="","Closed",IF($AA1478&lt;=$W1478,"Closed on time","Closed late")),IF(TODAY()&gt;$W1478,"Overdue","Within time")))</f>
        <v/>
      </c>
      <c r="AE1478" s="6"/>
      <c r="AF1478" s="19"/>
      <c r="AG1478" s="19"/>
      <c r="AH1478" s="19"/>
      <c r="AI1478" s="19"/>
      <c r="AJ1478" s="19"/>
    </row>
    <row r="1479" customFormat="false" ht="15" hidden="false" customHeight="false" outlineLevel="0" collapsed="false">
      <c r="A1479" s="22" t="str">
        <f aca="false">IF($C1479="","","R"&amp;TEXT(ROW()-4,"00000"))</f>
        <v/>
      </c>
      <c r="B1479" s="21"/>
      <c r="C1479" s="19"/>
      <c r="D1479" s="22" t="str">
        <f aca="false">IF($C1479="","",IFERROR(INDEX(Asset_Register!$C$5:$C$1000,MATCH($C1479,Asset_Register!$A$5:$A$1000,0)),"Not in register"))</f>
        <v/>
      </c>
      <c r="E1479" s="22" t="str">
        <f aca="false">IF($C1479="","",IFERROR(INDEX(Asset_Register!$D$5:$D$1000,MATCH($C1479,Asset_Register!$A$5:$A$1000,0)),"Not in register"))</f>
        <v/>
      </c>
      <c r="F1479" s="22" t="str">
        <f aca="false">IF($C1479="","",IFERROR(INDEX(Asset_Register!$R$5:$R$1000,MATCH($C1479,Asset_Register!$A$5:$A$1000,0)),"Not in register"))</f>
        <v/>
      </c>
      <c r="G1479" s="22" t="str">
        <f aca="false">IF($C1479="","",IFERROR(INDEX(Asset_Register!$Q$5:$Q$1000,MATCH($C1479,Asset_Register!$A$5:$A$1000,0)),"Not in register"))</f>
        <v/>
      </c>
      <c r="H1479" s="19"/>
      <c r="I1479" s="19"/>
      <c r="J1479" s="6"/>
      <c r="K1479" s="19"/>
      <c r="L1479" s="19"/>
      <c r="M1479" s="19"/>
      <c r="N1479" s="19"/>
      <c r="O1479" s="19"/>
      <c r="P1479" s="19"/>
      <c r="Q1479" s="22" t="str">
        <f aca="false">IF($C1479="","",IF($P1479&lt;&gt;"",$P1479,IF(AND(ISNUMBER($K1479),ISNUMBER($M1479),ISNUMBER($N1479)),IF($O1479="Lower is worse",IF($K1479&lt;=$N1479,"Danger",IF($K1479&lt;=$M1479,"Alert","OK")),IF($K1479&gt;=$N1479,"Danger",IF($K1479&gt;=$M1479,"Alert","OK"))),"Not set")))</f>
        <v/>
      </c>
      <c r="R1479" s="22" t="str">
        <f aca="false">IF(OR($Q1479="",$Q1479="Not set"),"",MATCH($Q1479,Lists!$F$2:$F$4,0)-1)</f>
        <v/>
      </c>
      <c r="S1479" s="6"/>
      <c r="T1479" s="6"/>
      <c r="U1479" s="22" t="str">
        <f aca="false">IF(OR($Q1479="",$Q1479="OK",$Q1479="Not set",NOT(ISNUMBER($G1479))),"",ROUND($G1479*IF($Q1479="Danger",Lists!$M$15,Lists!$M$16),0))</f>
        <v/>
      </c>
      <c r="V1479" s="22" t="str">
        <f aca="false">IF($U1479="","",IF(OR($Q1479="Danger",$U1479&gt;=Lists!$M$10),"P1",IF($U1479&gt;=Lists!$M$11,"P2","P3")))</f>
        <v/>
      </c>
      <c r="W1479" s="24" t="str">
        <f aca="false">IF(OR($V1479="",$B1479=""),"",$B1479+INDEX(Lists!$N$10:$N$12,MATCH($V1479,Lists!$L$10:$L$12,0)))</f>
        <v/>
      </c>
      <c r="X1479" s="19"/>
      <c r="Y1479" s="19"/>
      <c r="Z1479" s="19"/>
      <c r="AA1479" s="21"/>
      <c r="AB1479" s="19"/>
      <c r="AC1479" s="22" t="str">
        <f aca="true">IF(OR($U1479="",$B1479=""),"",IF($AA1479&lt;&gt;"",$AA1479-$B1479,TODAY()-$B1479))</f>
        <v/>
      </c>
      <c r="AD1479" s="22" t="str">
        <f aca="true">IF($W1479="","",IF($Y1479="Closed",IF($AA1479="","Closed",IF($AA1479&lt;=$W1479,"Closed on time","Closed late")),IF(TODAY()&gt;$W1479,"Overdue","Within time")))</f>
        <v/>
      </c>
      <c r="AE1479" s="6"/>
      <c r="AF1479" s="19"/>
      <c r="AG1479" s="19"/>
      <c r="AH1479" s="19"/>
      <c r="AI1479" s="19"/>
      <c r="AJ1479" s="19"/>
    </row>
    <row r="1480" customFormat="false" ht="15" hidden="false" customHeight="false" outlineLevel="0" collapsed="false">
      <c r="A1480" s="22" t="str">
        <f aca="false">IF($C1480="","","R"&amp;TEXT(ROW()-4,"00000"))</f>
        <v/>
      </c>
      <c r="B1480" s="21"/>
      <c r="C1480" s="19"/>
      <c r="D1480" s="22" t="str">
        <f aca="false">IF($C1480="","",IFERROR(INDEX(Asset_Register!$C$5:$C$1000,MATCH($C1480,Asset_Register!$A$5:$A$1000,0)),"Not in register"))</f>
        <v/>
      </c>
      <c r="E1480" s="22" t="str">
        <f aca="false">IF($C1480="","",IFERROR(INDEX(Asset_Register!$D$5:$D$1000,MATCH($C1480,Asset_Register!$A$5:$A$1000,0)),"Not in register"))</f>
        <v/>
      </c>
      <c r="F1480" s="22" t="str">
        <f aca="false">IF($C1480="","",IFERROR(INDEX(Asset_Register!$R$5:$R$1000,MATCH($C1480,Asset_Register!$A$5:$A$1000,0)),"Not in register"))</f>
        <v/>
      </c>
      <c r="G1480" s="22" t="str">
        <f aca="false">IF($C1480="","",IFERROR(INDEX(Asset_Register!$Q$5:$Q$1000,MATCH($C1480,Asset_Register!$A$5:$A$1000,0)),"Not in register"))</f>
        <v/>
      </c>
      <c r="H1480" s="19"/>
      <c r="I1480" s="19"/>
      <c r="J1480" s="6"/>
      <c r="K1480" s="19"/>
      <c r="L1480" s="19"/>
      <c r="M1480" s="19"/>
      <c r="N1480" s="19"/>
      <c r="O1480" s="19"/>
      <c r="P1480" s="19"/>
      <c r="Q1480" s="22" t="str">
        <f aca="false">IF($C1480="","",IF($P1480&lt;&gt;"",$P1480,IF(AND(ISNUMBER($K1480),ISNUMBER($M1480),ISNUMBER($N1480)),IF($O1480="Lower is worse",IF($K1480&lt;=$N1480,"Danger",IF($K1480&lt;=$M1480,"Alert","OK")),IF($K1480&gt;=$N1480,"Danger",IF($K1480&gt;=$M1480,"Alert","OK"))),"Not set")))</f>
        <v/>
      </c>
      <c r="R1480" s="22" t="str">
        <f aca="false">IF(OR($Q1480="",$Q1480="Not set"),"",MATCH($Q1480,Lists!$F$2:$F$4,0)-1)</f>
        <v/>
      </c>
      <c r="S1480" s="6"/>
      <c r="T1480" s="6"/>
      <c r="U1480" s="22" t="str">
        <f aca="false">IF(OR($Q1480="",$Q1480="OK",$Q1480="Not set",NOT(ISNUMBER($G1480))),"",ROUND($G1480*IF($Q1480="Danger",Lists!$M$15,Lists!$M$16),0))</f>
        <v/>
      </c>
      <c r="V1480" s="22" t="str">
        <f aca="false">IF($U1480="","",IF(OR($Q1480="Danger",$U1480&gt;=Lists!$M$10),"P1",IF($U1480&gt;=Lists!$M$11,"P2","P3")))</f>
        <v/>
      </c>
      <c r="W1480" s="24" t="str">
        <f aca="false">IF(OR($V1480="",$B1480=""),"",$B1480+INDEX(Lists!$N$10:$N$12,MATCH($V1480,Lists!$L$10:$L$12,0)))</f>
        <v/>
      </c>
      <c r="X1480" s="19"/>
      <c r="Y1480" s="19"/>
      <c r="Z1480" s="19"/>
      <c r="AA1480" s="21"/>
      <c r="AB1480" s="19"/>
      <c r="AC1480" s="22" t="str">
        <f aca="true">IF(OR($U1480="",$B1480=""),"",IF($AA1480&lt;&gt;"",$AA1480-$B1480,TODAY()-$B1480))</f>
        <v/>
      </c>
      <c r="AD1480" s="22" t="str">
        <f aca="true">IF($W1480="","",IF($Y1480="Closed",IF($AA1480="","Closed",IF($AA1480&lt;=$W1480,"Closed on time","Closed late")),IF(TODAY()&gt;$W1480,"Overdue","Within time")))</f>
        <v/>
      </c>
      <c r="AE1480" s="6"/>
      <c r="AF1480" s="19"/>
      <c r="AG1480" s="19"/>
      <c r="AH1480" s="19"/>
      <c r="AI1480" s="19"/>
      <c r="AJ1480" s="19"/>
    </row>
    <row r="1481" customFormat="false" ht="15" hidden="false" customHeight="false" outlineLevel="0" collapsed="false">
      <c r="A1481" s="22" t="str">
        <f aca="false">IF($C1481="","","R"&amp;TEXT(ROW()-4,"00000"))</f>
        <v/>
      </c>
      <c r="B1481" s="21"/>
      <c r="C1481" s="19"/>
      <c r="D1481" s="22" t="str">
        <f aca="false">IF($C1481="","",IFERROR(INDEX(Asset_Register!$C$5:$C$1000,MATCH($C1481,Asset_Register!$A$5:$A$1000,0)),"Not in register"))</f>
        <v/>
      </c>
      <c r="E1481" s="22" t="str">
        <f aca="false">IF($C1481="","",IFERROR(INDEX(Asset_Register!$D$5:$D$1000,MATCH($C1481,Asset_Register!$A$5:$A$1000,0)),"Not in register"))</f>
        <v/>
      </c>
      <c r="F1481" s="22" t="str">
        <f aca="false">IF($C1481="","",IFERROR(INDEX(Asset_Register!$R$5:$R$1000,MATCH($C1481,Asset_Register!$A$5:$A$1000,0)),"Not in register"))</f>
        <v/>
      </c>
      <c r="G1481" s="22" t="str">
        <f aca="false">IF($C1481="","",IFERROR(INDEX(Asset_Register!$Q$5:$Q$1000,MATCH($C1481,Asset_Register!$A$5:$A$1000,0)),"Not in register"))</f>
        <v/>
      </c>
      <c r="H1481" s="19"/>
      <c r="I1481" s="19"/>
      <c r="J1481" s="6"/>
      <c r="K1481" s="19"/>
      <c r="L1481" s="19"/>
      <c r="M1481" s="19"/>
      <c r="N1481" s="19"/>
      <c r="O1481" s="19"/>
      <c r="P1481" s="19"/>
      <c r="Q1481" s="22" t="str">
        <f aca="false">IF($C1481="","",IF($P1481&lt;&gt;"",$P1481,IF(AND(ISNUMBER($K1481),ISNUMBER($M1481),ISNUMBER($N1481)),IF($O1481="Lower is worse",IF($K1481&lt;=$N1481,"Danger",IF($K1481&lt;=$M1481,"Alert","OK")),IF($K1481&gt;=$N1481,"Danger",IF($K1481&gt;=$M1481,"Alert","OK"))),"Not set")))</f>
        <v/>
      </c>
      <c r="R1481" s="22" t="str">
        <f aca="false">IF(OR($Q1481="",$Q1481="Not set"),"",MATCH($Q1481,Lists!$F$2:$F$4,0)-1)</f>
        <v/>
      </c>
      <c r="S1481" s="6"/>
      <c r="T1481" s="6"/>
      <c r="U1481" s="22" t="str">
        <f aca="false">IF(OR($Q1481="",$Q1481="OK",$Q1481="Not set",NOT(ISNUMBER($G1481))),"",ROUND($G1481*IF($Q1481="Danger",Lists!$M$15,Lists!$M$16),0))</f>
        <v/>
      </c>
      <c r="V1481" s="22" t="str">
        <f aca="false">IF($U1481="","",IF(OR($Q1481="Danger",$U1481&gt;=Lists!$M$10),"P1",IF($U1481&gt;=Lists!$M$11,"P2","P3")))</f>
        <v/>
      </c>
      <c r="W1481" s="24" t="str">
        <f aca="false">IF(OR($V1481="",$B1481=""),"",$B1481+INDEX(Lists!$N$10:$N$12,MATCH($V1481,Lists!$L$10:$L$12,0)))</f>
        <v/>
      </c>
      <c r="X1481" s="19"/>
      <c r="Y1481" s="19"/>
      <c r="Z1481" s="19"/>
      <c r="AA1481" s="21"/>
      <c r="AB1481" s="19"/>
      <c r="AC1481" s="22" t="str">
        <f aca="true">IF(OR($U1481="",$B1481=""),"",IF($AA1481&lt;&gt;"",$AA1481-$B1481,TODAY()-$B1481))</f>
        <v/>
      </c>
      <c r="AD1481" s="22" t="str">
        <f aca="true">IF($W1481="","",IF($Y1481="Closed",IF($AA1481="","Closed",IF($AA1481&lt;=$W1481,"Closed on time","Closed late")),IF(TODAY()&gt;$W1481,"Overdue","Within time")))</f>
        <v/>
      </c>
      <c r="AE1481" s="6"/>
      <c r="AF1481" s="19"/>
      <c r="AG1481" s="19"/>
      <c r="AH1481" s="19"/>
      <c r="AI1481" s="19"/>
      <c r="AJ1481" s="19"/>
    </row>
    <row r="1482" customFormat="false" ht="15" hidden="false" customHeight="false" outlineLevel="0" collapsed="false">
      <c r="A1482" s="22" t="str">
        <f aca="false">IF($C1482="","","R"&amp;TEXT(ROW()-4,"00000"))</f>
        <v/>
      </c>
      <c r="B1482" s="21"/>
      <c r="C1482" s="19"/>
      <c r="D1482" s="22" t="str">
        <f aca="false">IF($C1482="","",IFERROR(INDEX(Asset_Register!$C$5:$C$1000,MATCH($C1482,Asset_Register!$A$5:$A$1000,0)),"Not in register"))</f>
        <v/>
      </c>
      <c r="E1482" s="22" t="str">
        <f aca="false">IF($C1482="","",IFERROR(INDEX(Asset_Register!$D$5:$D$1000,MATCH($C1482,Asset_Register!$A$5:$A$1000,0)),"Not in register"))</f>
        <v/>
      </c>
      <c r="F1482" s="22" t="str">
        <f aca="false">IF($C1482="","",IFERROR(INDEX(Asset_Register!$R$5:$R$1000,MATCH($C1482,Asset_Register!$A$5:$A$1000,0)),"Not in register"))</f>
        <v/>
      </c>
      <c r="G1482" s="22" t="str">
        <f aca="false">IF($C1482="","",IFERROR(INDEX(Asset_Register!$Q$5:$Q$1000,MATCH($C1482,Asset_Register!$A$5:$A$1000,0)),"Not in register"))</f>
        <v/>
      </c>
      <c r="H1482" s="19"/>
      <c r="I1482" s="19"/>
      <c r="J1482" s="6"/>
      <c r="K1482" s="19"/>
      <c r="L1482" s="19"/>
      <c r="M1482" s="19"/>
      <c r="N1482" s="19"/>
      <c r="O1482" s="19"/>
      <c r="P1482" s="19"/>
      <c r="Q1482" s="22" t="str">
        <f aca="false">IF($C1482="","",IF($P1482&lt;&gt;"",$P1482,IF(AND(ISNUMBER($K1482),ISNUMBER($M1482),ISNUMBER($N1482)),IF($O1482="Lower is worse",IF($K1482&lt;=$N1482,"Danger",IF($K1482&lt;=$M1482,"Alert","OK")),IF($K1482&gt;=$N1482,"Danger",IF($K1482&gt;=$M1482,"Alert","OK"))),"Not set")))</f>
        <v/>
      </c>
      <c r="R1482" s="22" t="str">
        <f aca="false">IF(OR($Q1482="",$Q1482="Not set"),"",MATCH($Q1482,Lists!$F$2:$F$4,0)-1)</f>
        <v/>
      </c>
      <c r="S1482" s="6"/>
      <c r="T1482" s="6"/>
      <c r="U1482" s="22" t="str">
        <f aca="false">IF(OR($Q1482="",$Q1482="OK",$Q1482="Not set",NOT(ISNUMBER($G1482))),"",ROUND($G1482*IF($Q1482="Danger",Lists!$M$15,Lists!$M$16),0))</f>
        <v/>
      </c>
      <c r="V1482" s="22" t="str">
        <f aca="false">IF($U1482="","",IF(OR($Q1482="Danger",$U1482&gt;=Lists!$M$10),"P1",IF($U1482&gt;=Lists!$M$11,"P2","P3")))</f>
        <v/>
      </c>
      <c r="W1482" s="24" t="str">
        <f aca="false">IF(OR($V1482="",$B1482=""),"",$B1482+INDEX(Lists!$N$10:$N$12,MATCH($V1482,Lists!$L$10:$L$12,0)))</f>
        <v/>
      </c>
      <c r="X1482" s="19"/>
      <c r="Y1482" s="19"/>
      <c r="Z1482" s="19"/>
      <c r="AA1482" s="21"/>
      <c r="AB1482" s="19"/>
      <c r="AC1482" s="22" t="str">
        <f aca="true">IF(OR($U1482="",$B1482=""),"",IF($AA1482&lt;&gt;"",$AA1482-$B1482,TODAY()-$B1482))</f>
        <v/>
      </c>
      <c r="AD1482" s="22" t="str">
        <f aca="true">IF($W1482="","",IF($Y1482="Closed",IF($AA1482="","Closed",IF($AA1482&lt;=$W1482,"Closed on time","Closed late")),IF(TODAY()&gt;$W1482,"Overdue","Within time")))</f>
        <v/>
      </c>
      <c r="AE1482" s="6"/>
      <c r="AF1482" s="19"/>
      <c r="AG1482" s="19"/>
      <c r="AH1482" s="19"/>
      <c r="AI1482" s="19"/>
      <c r="AJ1482" s="19"/>
    </row>
    <row r="1483" customFormat="false" ht="15" hidden="false" customHeight="false" outlineLevel="0" collapsed="false">
      <c r="A1483" s="22" t="str">
        <f aca="false">IF($C1483="","","R"&amp;TEXT(ROW()-4,"00000"))</f>
        <v/>
      </c>
      <c r="B1483" s="21"/>
      <c r="C1483" s="19"/>
      <c r="D1483" s="22" t="str">
        <f aca="false">IF($C1483="","",IFERROR(INDEX(Asset_Register!$C$5:$C$1000,MATCH($C1483,Asset_Register!$A$5:$A$1000,0)),"Not in register"))</f>
        <v/>
      </c>
      <c r="E1483" s="22" t="str">
        <f aca="false">IF($C1483="","",IFERROR(INDEX(Asset_Register!$D$5:$D$1000,MATCH($C1483,Asset_Register!$A$5:$A$1000,0)),"Not in register"))</f>
        <v/>
      </c>
      <c r="F1483" s="22" t="str">
        <f aca="false">IF($C1483="","",IFERROR(INDEX(Asset_Register!$R$5:$R$1000,MATCH($C1483,Asset_Register!$A$5:$A$1000,0)),"Not in register"))</f>
        <v/>
      </c>
      <c r="G1483" s="22" t="str">
        <f aca="false">IF($C1483="","",IFERROR(INDEX(Asset_Register!$Q$5:$Q$1000,MATCH($C1483,Asset_Register!$A$5:$A$1000,0)),"Not in register"))</f>
        <v/>
      </c>
      <c r="H1483" s="19"/>
      <c r="I1483" s="19"/>
      <c r="J1483" s="6"/>
      <c r="K1483" s="19"/>
      <c r="L1483" s="19"/>
      <c r="M1483" s="19"/>
      <c r="N1483" s="19"/>
      <c r="O1483" s="19"/>
      <c r="P1483" s="19"/>
      <c r="Q1483" s="22" t="str">
        <f aca="false">IF($C1483="","",IF($P1483&lt;&gt;"",$P1483,IF(AND(ISNUMBER($K1483),ISNUMBER($M1483),ISNUMBER($N1483)),IF($O1483="Lower is worse",IF($K1483&lt;=$N1483,"Danger",IF($K1483&lt;=$M1483,"Alert","OK")),IF($K1483&gt;=$N1483,"Danger",IF($K1483&gt;=$M1483,"Alert","OK"))),"Not set")))</f>
        <v/>
      </c>
      <c r="R1483" s="22" t="str">
        <f aca="false">IF(OR($Q1483="",$Q1483="Not set"),"",MATCH($Q1483,Lists!$F$2:$F$4,0)-1)</f>
        <v/>
      </c>
      <c r="S1483" s="6"/>
      <c r="T1483" s="6"/>
      <c r="U1483" s="22" t="str">
        <f aca="false">IF(OR($Q1483="",$Q1483="OK",$Q1483="Not set",NOT(ISNUMBER($G1483))),"",ROUND($G1483*IF($Q1483="Danger",Lists!$M$15,Lists!$M$16),0))</f>
        <v/>
      </c>
      <c r="V1483" s="22" t="str">
        <f aca="false">IF($U1483="","",IF(OR($Q1483="Danger",$U1483&gt;=Lists!$M$10),"P1",IF($U1483&gt;=Lists!$M$11,"P2","P3")))</f>
        <v/>
      </c>
      <c r="W1483" s="24" t="str">
        <f aca="false">IF(OR($V1483="",$B1483=""),"",$B1483+INDEX(Lists!$N$10:$N$12,MATCH($V1483,Lists!$L$10:$L$12,0)))</f>
        <v/>
      </c>
      <c r="X1483" s="19"/>
      <c r="Y1483" s="19"/>
      <c r="Z1483" s="19"/>
      <c r="AA1483" s="21"/>
      <c r="AB1483" s="19"/>
      <c r="AC1483" s="22" t="str">
        <f aca="true">IF(OR($U1483="",$B1483=""),"",IF($AA1483&lt;&gt;"",$AA1483-$B1483,TODAY()-$B1483))</f>
        <v/>
      </c>
      <c r="AD1483" s="22" t="str">
        <f aca="true">IF($W1483="","",IF($Y1483="Closed",IF($AA1483="","Closed",IF($AA1483&lt;=$W1483,"Closed on time","Closed late")),IF(TODAY()&gt;$W1483,"Overdue","Within time")))</f>
        <v/>
      </c>
      <c r="AE1483" s="6"/>
      <c r="AF1483" s="19"/>
      <c r="AG1483" s="19"/>
      <c r="AH1483" s="19"/>
      <c r="AI1483" s="19"/>
      <c r="AJ1483" s="19"/>
    </row>
    <row r="1484" customFormat="false" ht="15" hidden="false" customHeight="false" outlineLevel="0" collapsed="false">
      <c r="A1484" s="22" t="str">
        <f aca="false">IF($C1484="","","R"&amp;TEXT(ROW()-4,"00000"))</f>
        <v/>
      </c>
      <c r="B1484" s="21"/>
      <c r="C1484" s="19"/>
      <c r="D1484" s="22" t="str">
        <f aca="false">IF($C1484="","",IFERROR(INDEX(Asset_Register!$C$5:$C$1000,MATCH($C1484,Asset_Register!$A$5:$A$1000,0)),"Not in register"))</f>
        <v/>
      </c>
      <c r="E1484" s="22" t="str">
        <f aca="false">IF($C1484="","",IFERROR(INDEX(Asset_Register!$D$5:$D$1000,MATCH($C1484,Asset_Register!$A$5:$A$1000,0)),"Not in register"))</f>
        <v/>
      </c>
      <c r="F1484" s="22" t="str">
        <f aca="false">IF($C1484="","",IFERROR(INDEX(Asset_Register!$R$5:$R$1000,MATCH($C1484,Asset_Register!$A$5:$A$1000,0)),"Not in register"))</f>
        <v/>
      </c>
      <c r="G1484" s="22" t="str">
        <f aca="false">IF($C1484="","",IFERROR(INDEX(Asset_Register!$Q$5:$Q$1000,MATCH($C1484,Asset_Register!$A$5:$A$1000,0)),"Not in register"))</f>
        <v/>
      </c>
      <c r="H1484" s="19"/>
      <c r="I1484" s="19"/>
      <c r="J1484" s="6"/>
      <c r="K1484" s="19"/>
      <c r="L1484" s="19"/>
      <c r="M1484" s="19"/>
      <c r="N1484" s="19"/>
      <c r="O1484" s="19"/>
      <c r="P1484" s="19"/>
      <c r="Q1484" s="22" t="str">
        <f aca="false">IF($C1484="","",IF($P1484&lt;&gt;"",$P1484,IF(AND(ISNUMBER($K1484),ISNUMBER($M1484),ISNUMBER($N1484)),IF($O1484="Lower is worse",IF($K1484&lt;=$N1484,"Danger",IF($K1484&lt;=$M1484,"Alert","OK")),IF($K1484&gt;=$N1484,"Danger",IF($K1484&gt;=$M1484,"Alert","OK"))),"Not set")))</f>
        <v/>
      </c>
      <c r="R1484" s="22" t="str">
        <f aca="false">IF(OR($Q1484="",$Q1484="Not set"),"",MATCH($Q1484,Lists!$F$2:$F$4,0)-1)</f>
        <v/>
      </c>
      <c r="S1484" s="6"/>
      <c r="T1484" s="6"/>
      <c r="U1484" s="22" t="str">
        <f aca="false">IF(OR($Q1484="",$Q1484="OK",$Q1484="Not set",NOT(ISNUMBER($G1484))),"",ROUND($G1484*IF($Q1484="Danger",Lists!$M$15,Lists!$M$16),0))</f>
        <v/>
      </c>
      <c r="V1484" s="22" t="str">
        <f aca="false">IF($U1484="","",IF(OR($Q1484="Danger",$U1484&gt;=Lists!$M$10),"P1",IF($U1484&gt;=Lists!$M$11,"P2","P3")))</f>
        <v/>
      </c>
      <c r="W1484" s="24" t="str">
        <f aca="false">IF(OR($V1484="",$B1484=""),"",$B1484+INDEX(Lists!$N$10:$N$12,MATCH($V1484,Lists!$L$10:$L$12,0)))</f>
        <v/>
      </c>
      <c r="X1484" s="19"/>
      <c r="Y1484" s="19"/>
      <c r="Z1484" s="19"/>
      <c r="AA1484" s="21"/>
      <c r="AB1484" s="19"/>
      <c r="AC1484" s="22" t="str">
        <f aca="true">IF(OR($U1484="",$B1484=""),"",IF($AA1484&lt;&gt;"",$AA1484-$B1484,TODAY()-$B1484))</f>
        <v/>
      </c>
      <c r="AD1484" s="22" t="str">
        <f aca="true">IF($W1484="","",IF($Y1484="Closed",IF($AA1484="","Closed",IF($AA1484&lt;=$W1484,"Closed on time","Closed late")),IF(TODAY()&gt;$W1484,"Overdue","Within time")))</f>
        <v/>
      </c>
      <c r="AE1484" s="6"/>
      <c r="AF1484" s="19"/>
      <c r="AG1484" s="19"/>
      <c r="AH1484" s="19"/>
      <c r="AI1484" s="19"/>
      <c r="AJ1484" s="19"/>
    </row>
    <row r="1485" customFormat="false" ht="15" hidden="false" customHeight="false" outlineLevel="0" collapsed="false">
      <c r="A1485" s="22" t="str">
        <f aca="false">IF($C1485="","","R"&amp;TEXT(ROW()-4,"00000"))</f>
        <v/>
      </c>
      <c r="B1485" s="21"/>
      <c r="C1485" s="19"/>
      <c r="D1485" s="22" t="str">
        <f aca="false">IF($C1485="","",IFERROR(INDEX(Asset_Register!$C$5:$C$1000,MATCH($C1485,Asset_Register!$A$5:$A$1000,0)),"Not in register"))</f>
        <v/>
      </c>
      <c r="E1485" s="22" t="str">
        <f aca="false">IF($C1485="","",IFERROR(INDEX(Asset_Register!$D$5:$D$1000,MATCH($C1485,Asset_Register!$A$5:$A$1000,0)),"Not in register"))</f>
        <v/>
      </c>
      <c r="F1485" s="22" t="str">
        <f aca="false">IF($C1485="","",IFERROR(INDEX(Asset_Register!$R$5:$R$1000,MATCH($C1485,Asset_Register!$A$5:$A$1000,0)),"Not in register"))</f>
        <v/>
      </c>
      <c r="G1485" s="22" t="str">
        <f aca="false">IF($C1485="","",IFERROR(INDEX(Asset_Register!$Q$5:$Q$1000,MATCH($C1485,Asset_Register!$A$5:$A$1000,0)),"Not in register"))</f>
        <v/>
      </c>
      <c r="H1485" s="19"/>
      <c r="I1485" s="19"/>
      <c r="J1485" s="6"/>
      <c r="K1485" s="19"/>
      <c r="L1485" s="19"/>
      <c r="M1485" s="19"/>
      <c r="N1485" s="19"/>
      <c r="O1485" s="19"/>
      <c r="P1485" s="19"/>
      <c r="Q1485" s="22" t="str">
        <f aca="false">IF($C1485="","",IF($P1485&lt;&gt;"",$P1485,IF(AND(ISNUMBER($K1485),ISNUMBER($M1485),ISNUMBER($N1485)),IF($O1485="Lower is worse",IF($K1485&lt;=$N1485,"Danger",IF($K1485&lt;=$M1485,"Alert","OK")),IF($K1485&gt;=$N1485,"Danger",IF($K1485&gt;=$M1485,"Alert","OK"))),"Not set")))</f>
        <v/>
      </c>
      <c r="R1485" s="22" t="str">
        <f aca="false">IF(OR($Q1485="",$Q1485="Not set"),"",MATCH($Q1485,Lists!$F$2:$F$4,0)-1)</f>
        <v/>
      </c>
      <c r="S1485" s="6"/>
      <c r="T1485" s="6"/>
      <c r="U1485" s="22" t="str">
        <f aca="false">IF(OR($Q1485="",$Q1485="OK",$Q1485="Not set",NOT(ISNUMBER($G1485))),"",ROUND($G1485*IF($Q1485="Danger",Lists!$M$15,Lists!$M$16),0))</f>
        <v/>
      </c>
      <c r="V1485" s="22" t="str">
        <f aca="false">IF($U1485="","",IF(OR($Q1485="Danger",$U1485&gt;=Lists!$M$10),"P1",IF($U1485&gt;=Lists!$M$11,"P2","P3")))</f>
        <v/>
      </c>
      <c r="W1485" s="24" t="str">
        <f aca="false">IF(OR($V1485="",$B1485=""),"",$B1485+INDEX(Lists!$N$10:$N$12,MATCH($V1485,Lists!$L$10:$L$12,0)))</f>
        <v/>
      </c>
      <c r="X1485" s="19"/>
      <c r="Y1485" s="19"/>
      <c r="Z1485" s="19"/>
      <c r="AA1485" s="21"/>
      <c r="AB1485" s="19"/>
      <c r="AC1485" s="22" t="str">
        <f aca="true">IF(OR($U1485="",$B1485=""),"",IF($AA1485&lt;&gt;"",$AA1485-$B1485,TODAY()-$B1485))</f>
        <v/>
      </c>
      <c r="AD1485" s="22" t="str">
        <f aca="true">IF($W1485="","",IF($Y1485="Closed",IF($AA1485="","Closed",IF($AA1485&lt;=$W1485,"Closed on time","Closed late")),IF(TODAY()&gt;$W1485,"Overdue","Within time")))</f>
        <v/>
      </c>
      <c r="AE1485" s="6"/>
      <c r="AF1485" s="19"/>
      <c r="AG1485" s="19"/>
      <c r="AH1485" s="19"/>
      <c r="AI1485" s="19"/>
      <c r="AJ1485" s="19"/>
    </row>
    <row r="1486" customFormat="false" ht="15" hidden="false" customHeight="false" outlineLevel="0" collapsed="false">
      <c r="A1486" s="22" t="str">
        <f aca="false">IF($C1486="","","R"&amp;TEXT(ROW()-4,"00000"))</f>
        <v/>
      </c>
      <c r="B1486" s="21"/>
      <c r="C1486" s="19"/>
      <c r="D1486" s="22" t="str">
        <f aca="false">IF($C1486="","",IFERROR(INDEX(Asset_Register!$C$5:$C$1000,MATCH($C1486,Asset_Register!$A$5:$A$1000,0)),"Not in register"))</f>
        <v/>
      </c>
      <c r="E1486" s="22" t="str">
        <f aca="false">IF($C1486="","",IFERROR(INDEX(Asset_Register!$D$5:$D$1000,MATCH($C1486,Asset_Register!$A$5:$A$1000,0)),"Not in register"))</f>
        <v/>
      </c>
      <c r="F1486" s="22" t="str">
        <f aca="false">IF($C1486="","",IFERROR(INDEX(Asset_Register!$R$5:$R$1000,MATCH($C1486,Asset_Register!$A$5:$A$1000,0)),"Not in register"))</f>
        <v/>
      </c>
      <c r="G1486" s="22" t="str">
        <f aca="false">IF($C1486="","",IFERROR(INDEX(Asset_Register!$Q$5:$Q$1000,MATCH($C1486,Asset_Register!$A$5:$A$1000,0)),"Not in register"))</f>
        <v/>
      </c>
      <c r="H1486" s="19"/>
      <c r="I1486" s="19"/>
      <c r="J1486" s="6"/>
      <c r="K1486" s="19"/>
      <c r="L1486" s="19"/>
      <c r="M1486" s="19"/>
      <c r="N1486" s="19"/>
      <c r="O1486" s="19"/>
      <c r="P1486" s="19"/>
      <c r="Q1486" s="22" t="str">
        <f aca="false">IF($C1486="","",IF($P1486&lt;&gt;"",$P1486,IF(AND(ISNUMBER($K1486),ISNUMBER($M1486),ISNUMBER($N1486)),IF($O1486="Lower is worse",IF($K1486&lt;=$N1486,"Danger",IF($K1486&lt;=$M1486,"Alert","OK")),IF($K1486&gt;=$N1486,"Danger",IF($K1486&gt;=$M1486,"Alert","OK"))),"Not set")))</f>
        <v/>
      </c>
      <c r="R1486" s="22" t="str">
        <f aca="false">IF(OR($Q1486="",$Q1486="Not set"),"",MATCH($Q1486,Lists!$F$2:$F$4,0)-1)</f>
        <v/>
      </c>
      <c r="S1486" s="6"/>
      <c r="T1486" s="6"/>
      <c r="U1486" s="22" t="str">
        <f aca="false">IF(OR($Q1486="",$Q1486="OK",$Q1486="Not set",NOT(ISNUMBER($G1486))),"",ROUND($G1486*IF($Q1486="Danger",Lists!$M$15,Lists!$M$16),0))</f>
        <v/>
      </c>
      <c r="V1486" s="22" t="str">
        <f aca="false">IF($U1486="","",IF(OR($Q1486="Danger",$U1486&gt;=Lists!$M$10),"P1",IF($U1486&gt;=Lists!$M$11,"P2","P3")))</f>
        <v/>
      </c>
      <c r="W1486" s="24" t="str">
        <f aca="false">IF(OR($V1486="",$B1486=""),"",$B1486+INDEX(Lists!$N$10:$N$12,MATCH($V1486,Lists!$L$10:$L$12,0)))</f>
        <v/>
      </c>
      <c r="X1486" s="19"/>
      <c r="Y1486" s="19"/>
      <c r="Z1486" s="19"/>
      <c r="AA1486" s="21"/>
      <c r="AB1486" s="19"/>
      <c r="AC1486" s="22" t="str">
        <f aca="true">IF(OR($U1486="",$B1486=""),"",IF($AA1486&lt;&gt;"",$AA1486-$B1486,TODAY()-$B1486))</f>
        <v/>
      </c>
      <c r="AD1486" s="22" t="str">
        <f aca="true">IF($W1486="","",IF($Y1486="Closed",IF($AA1486="","Closed",IF($AA1486&lt;=$W1486,"Closed on time","Closed late")),IF(TODAY()&gt;$W1486,"Overdue","Within time")))</f>
        <v/>
      </c>
      <c r="AE1486" s="6"/>
      <c r="AF1486" s="19"/>
      <c r="AG1486" s="19"/>
      <c r="AH1486" s="19"/>
      <c r="AI1486" s="19"/>
      <c r="AJ1486" s="19"/>
    </row>
    <row r="1487" customFormat="false" ht="15" hidden="false" customHeight="false" outlineLevel="0" collapsed="false">
      <c r="A1487" s="22" t="str">
        <f aca="false">IF($C1487="","","R"&amp;TEXT(ROW()-4,"00000"))</f>
        <v/>
      </c>
      <c r="B1487" s="21"/>
      <c r="C1487" s="19"/>
      <c r="D1487" s="22" t="str">
        <f aca="false">IF($C1487="","",IFERROR(INDEX(Asset_Register!$C$5:$C$1000,MATCH($C1487,Asset_Register!$A$5:$A$1000,0)),"Not in register"))</f>
        <v/>
      </c>
      <c r="E1487" s="22" t="str">
        <f aca="false">IF($C1487="","",IFERROR(INDEX(Asset_Register!$D$5:$D$1000,MATCH($C1487,Asset_Register!$A$5:$A$1000,0)),"Not in register"))</f>
        <v/>
      </c>
      <c r="F1487" s="22" t="str">
        <f aca="false">IF($C1487="","",IFERROR(INDEX(Asset_Register!$R$5:$R$1000,MATCH($C1487,Asset_Register!$A$5:$A$1000,0)),"Not in register"))</f>
        <v/>
      </c>
      <c r="G1487" s="22" t="str">
        <f aca="false">IF($C1487="","",IFERROR(INDEX(Asset_Register!$Q$5:$Q$1000,MATCH($C1487,Asset_Register!$A$5:$A$1000,0)),"Not in register"))</f>
        <v/>
      </c>
      <c r="H1487" s="19"/>
      <c r="I1487" s="19"/>
      <c r="J1487" s="6"/>
      <c r="K1487" s="19"/>
      <c r="L1487" s="19"/>
      <c r="M1487" s="19"/>
      <c r="N1487" s="19"/>
      <c r="O1487" s="19"/>
      <c r="P1487" s="19"/>
      <c r="Q1487" s="22" t="str">
        <f aca="false">IF($C1487="","",IF($P1487&lt;&gt;"",$P1487,IF(AND(ISNUMBER($K1487),ISNUMBER($M1487),ISNUMBER($N1487)),IF($O1487="Lower is worse",IF($K1487&lt;=$N1487,"Danger",IF($K1487&lt;=$M1487,"Alert","OK")),IF($K1487&gt;=$N1487,"Danger",IF($K1487&gt;=$M1487,"Alert","OK"))),"Not set")))</f>
        <v/>
      </c>
      <c r="R1487" s="22" t="str">
        <f aca="false">IF(OR($Q1487="",$Q1487="Not set"),"",MATCH($Q1487,Lists!$F$2:$F$4,0)-1)</f>
        <v/>
      </c>
      <c r="S1487" s="6"/>
      <c r="T1487" s="6"/>
      <c r="U1487" s="22" t="str">
        <f aca="false">IF(OR($Q1487="",$Q1487="OK",$Q1487="Not set",NOT(ISNUMBER($G1487))),"",ROUND($G1487*IF($Q1487="Danger",Lists!$M$15,Lists!$M$16),0))</f>
        <v/>
      </c>
      <c r="V1487" s="22" t="str">
        <f aca="false">IF($U1487="","",IF(OR($Q1487="Danger",$U1487&gt;=Lists!$M$10),"P1",IF($U1487&gt;=Lists!$M$11,"P2","P3")))</f>
        <v/>
      </c>
      <c r="W1487" s="24" t="str">
        <f aca="false">IF(OR($V1487="",$B1487=""),"",$B1487+INDEX(Lists!$N$10:$N$12,MATCH($V1487,Lists!$L$10:$L$12,0)))</f>
        <v/>
      </c>
      <c r="X1487" s="19"/>
      <c r="Y1487" s="19"/>
      <c r="Z1487" s="19"/>
      <c r="AA1487" s="21"/>
      <c r="AB1487" s="19"/>
      <c r="AC1487" s="22" t="str">
        <f aca="true">IF(OR($U1487="",$B1487=""),"",IF($AA1487&lt;&gt;"",$AA1487-$B1487,TODAY()-$B1487))</f>
        <v/>
      </c>
      <c r="AD1487" s="22" t="str">
        <f aca="true">IF($W1487="","",IF($Y1487="Closed",IF($AA1487="","Closed",IF($AA1487&lt;=$W1487,"Closed on time","Closed late")),IF(TODAY()&gt;$W1487,"Overdue","Within time")))</f>
        <v/>
      </c>
      <c r="AE1487" s="6"/>
      <c r="AF1487" s="19"/>
      <c r="AG1487" s="19"/>
      <c r="AH1487" s="19"/>
      <c r="AI1487" s="19"/>
      <c r="AJ1487" s="19"/>
    </row>
    <row r="1488" customFormat="false" ht="15" hidden="false" customHeight="false" outlineLevel="0" collapsed="false">
      <c r="A1488" s="22" t="str">
        <f aca="false">IF($C1488="","","R"&amp;TEXT(ROW()-4,"00000"))</f>
        <v/>
      </c>
      <c r="B1488" s="21"/>
      <c r="C1488" s="19"/>
      <c r="D1488" s="22" t="str">
        <f aca="false">IF($C1488="","",IFERROR(INDEX(Asset_Register!$C$5:$C$1000,MATCH($C1488,Asset_Register!$A$5:$A$1000,0)),"Not in register"))</f>
        <v/>
      </c>
      <c r="E1488" s="22" t="str">
        <f aca="false">IF($C1488="","",IFERROR(INDEX(Asset_Register!$D$5:$D$1000,MATCH($C1488,Asset_Register!$A$5:$A$1000,0)),"Not in register"))</f>
        <v/>
      </c>
      <c r="F1488" s="22" t="str">
        <f aca="false">IF($C1488="","",IFERROR(INDEX(Asset_Register!$R$5:$R$1000,MATCH($C1488,Asset_Register!$A$5:$A$1000,0)),"Not in register"))</f>
        <v/>
      </c>
      <c r="G1488" s="22" t="str">
        <f aca="false">IF($C1488="","",IFERROR(INDEX(Asset_Register!$Q$5:$Q$1000,MATCH($C1488,Asset_Register!$A$5:$A$1000,0)),"Not in register"))</f>
        <v/>
      </c>
      <c r="H1488" s="19"/>
      <c r="I1488" s="19"/>
      <c r="J1488" s="6"/>
      <c r="K1488" s="19"/>
      <c r="L1488" s="19"/>
      <c r="M1488" s="19"/>
      <c r="N1488" s="19"/>
      <c r="O1488" s="19"/>
      <c r="P1488" s="19"/>
      <c r="Q1488" s="22" t="str">
        <f aca="false">IF($C1488="","",IF($P1488&lt;&gt;"",$P1488,IF(AND(ISNUMBER($K1488),ISNUMBER($M1488),ISNUMBER($N1488)),IF($O1488="Lower is worse",IF($K1488&lt;=$N1488,"Danger",IF($K1488&lt;=$M1488,"Alert","OK")),IF($K1488&gt;=$N1488,"Danger",IF($K1488&gt;=$M1488,"Alert","OK"))),"Not set")))</f>
        <v/>
      </c>
      <c r="R1488" s="22" t="str">
        <f aca="false">IF(OR($Q1488="",$Q1488="Not set"),"",MATCH($Q1488,Lists!$F$2:$F$4,0)-1)</f>
        <v/>
      </c>
      <c r="S1488" s="6"/>
      <c r="T1488" s="6"/>
      <c r="U1488" s="22" t="str">
        <f aca="false">IF(OR($Q1488="",$Q1488="OK",$Q1488="Not set",NOT(ISNUMBER($G1488))),"",ROUND($G1488*IF($Q1488="Danger",Lists!$M$15,Lists!$M$16),0))</f>
        <v/>
      </c>
      <c r="V1488" s="22" t="str">
        <f aca="false">IF($U1488="","",IF(OR($Q1488="Danger",$U1488&gt;=Lists!$M$10),"P1",IF($U1488&gt;=Lists!$M$11,"P2","P3")))</f>
        <v/>
      </c>
      <c r="W1488" s="24" t="str">
        <f aca="false">IF(OR($V1488="",$B1488=""),"",$B1488+INDEX(Lists!$N$10:$N$12,MATCH($V1488,Lists!$L$10:$L$12,0)))</f>
        <v/>
      </c>
      <c r="X1488" s="19"/>
      <c r="Y1488" s="19"/>
      <c r="Z1488" s="19"/>
      <c r="AA1488" s="21"/>
      <c r="AB1488" s="19"/>
      <c r="AC1488" s="22" t="str">
        <f aca="true">IF(OR($U1488="",$B1488=""),"",IF($AA1488&lt;&gt;"",$AA1488-$B1488,TODAY()-$B1488))</f>
        <v/>
      </c>
      <c r="AD1488" s="22" t="str">
        <f aca="true">IF($W1488="","",IF($Y1488="Closed",IF($AA1488="","Closed",IF($AA1488&lt;=$W1488,"Closed on time","Closed late")),IF(TODAY()&gt;$W1488,"Overdue","Within time")))</f>
        <v/>
      </c>
      <c r="AE1488" s="6"/>
      <c r="AF1488" s="19"/>
      <c r="AG1488" s="19"/>
      <c r="AH1488" s="19"/>
      <c r="AI1488" s="19"/>
      <c r="AJ1488" s="19"/>
    </row>
    <row r="1489" customFormat="false" ht="15" hidden="false" customHeight="false" outlineLevel="0" collapsed="false">
      <c r="A1489" s="22" t="str">
        <f aca="false">IF($C1489="","","R"&amp;TEXT(ROW()-4,"00000"))</f>
        <v/>
      </c>
      <c r="B1489" s="21"/>
      <c r="C1489" s="19"/>
      <c r="D1489" s="22" t="str">
        <f aca="false">IF($C1489="","",IFERROR(INDEX(Asset_Register!$C$5:$C$1000,MATCH($C1489,Asset_Register!$A$5:$A$1000,0)),"Not in register"))</f>
        <v/>
      </c>
      <c r="E1489" s="22" t="str">
        <f aca="false">IF($C1489="","",IFERROR(INDEX(Asset_Register!$D$5:$D$1000,MATCH($C1489,Asset_Register!$A$5:$A$1000,0)),"Not in register"))</f>
        <v/>
      </c>
      <c r="F1489" s="22" t="str">
        <f aca="false">IF($C1489="","",IFERROR(INDEX(Asset_Register!$R$5:$R$1000,MATCH($C1489,Asset_Register!$A$5:$A$1000,0)),"Not in register"))</f>
        <v/>
      </c>
      <c r="G1489" s="22" t="str">
        <f aca="false">IF($C1489="","",IFERROR(INDEX(Asset_Register!$Q$5:$Q$1000,MATCH($C1489,Asset_Register!$A$5:$A$1000,0)),"Not in register"))</f>
        <v/>
      </c>
      <c r="H1489" s="19"/>
      <c r="I1489" s="19"/>
      <c r="J1489" s="6"/>
      <c r="K1489" s="19"/>
      <c r="L1489" s="19"/>
      <c r="M1489" s="19"/>
      <c r="N1489" s="19"/>
      <c r="O1489" s="19"/>
      <c r="P1489" s="19"/>
      <c r="Q1489" s="22" t="str">
        <f aca="false">IF($C1489="","",IF($P1489&lt;&gt;"",$P1489,IF(AND(ISNUMBER($K1489),ISNUMBER($M1489),ISNUMBER($N1489)),IF($O1489="Lower is worse",IF($K1489&lt;=$N1489,"Danger",IF($K1489&lt;=$M1489,"Alert","OK")),IF($K1489&gt;=$N1489,"Danger",IF($K1489&gt;=$M1489,"Alert","OK"))),"Not set")))</f>
        <v/>
      </c>
      <c r="R1489" s="22" t="str">
        <f aca="false">IF(OR($Q1489="",$Q1489="Not set"),"",MATCH($Q1489,Lists!$F$2:$F$4,0)-1)</f>
        <v/>
      </c>
      <c r="S1489" s="6"/>
      <c r="T1489" s="6"/>
      <c r="U1489" s="22" t="str">
        <f aca="false">IF(OR($Q1489="",$Q1489="OK",$Q1489="Not set",NOT(ISNUMBER($G1489))),"",ROUND($G1489*IF($Q1489="Danger",Lists!$M$15,Lists!$M$16),0))</f>
        <v/>
      </c>
      <c r="V1489" s="22" t="str">
        <f aca="false">IF($U1489="","",IF(OR($Q1489="Danger",$U1489&gt;=Lists!$M$10),"P1",IF($U1489&gt;=Lists!$M$11,"P2","P3")))</f>
        <v/>
      </c>
      <c r="W1489" s="24" t="str">
        <f aca="false">IF(OR($V1489="",$B1489=""),"",$B1489+INDEX(Lists!$N$10:$N$12,MATCH($V1489,Lists!$L$10:$L$12,0)))</f>
        <v/>
      </c>
      <c r="X1489" s="19"/>
      <c r="Y1489" s="19"/>
      <c r="Z1489" s="19"/>
      <c r="AA1489" s="21"/>
      <c r="AB1489" s="19"/>
      <c r="AC1489" s="22" t="str">
        <f aca="true">IF(OR($U1489="",$B1489=""),"",IF($AA1489&lt;&gt;"",$AA1489-$B1489,TODAY()-$B1489))</f>
        <v/>
      </c>
      <c r="AD1489" s="22" t="str">
        <f aca="true">IF($W1489="","",IF($Y1489="Closed",IF($AA1489="","Closed",IF($AA1489&lt;=$W1489,"Closed on time","Closed late")),IF(TODAY()&gt;$W1489,"Overdue","Within time")))</f>
        <v/>
      </c>
      <c r="AE1489" s="6"/>
      <c r="AF1489" s="19"/>
      <c r="AG1489" s="19"/>
      <c r="AH1489" s="19"/>
      <c r="AI1489" s="19"/>
      <c r="AJ1489" s="19"/>
    </row>
    <row r="1490" customFormat="false" ht="15" hidden="false" customHeight="false" outlineLevel="0" collapsed="false">
      <c r="A1490" s="22" t="str">
        <f aca="false">IF($C1490="","","R"&amp;TEXT(ROW()-4,"00000"))</f>
        <v/>
      </c>
      <c r="B1490" s="21"/>
      <c r="C1490" s="19"/>
      <c r="D1490" s="22" t="str">
        <f aca="false">IF($C1490="","",IFERROR(INDEX(Asset_Register!$C$5:$C$1000,MATCH($C1490,Asset_Register!$A$5:$A$1000,0)),"Not in register"))</f>
        <v/>
      </c>
      <c r="E1490" s="22" t="str">
        <f aca="false">IF($C1490="","",IFERROR(INDEX(Asset_Register!$D$5:$D$1000,MATCH($C1490,Asset_Register!$A$5:$A$1000,0)),"Not in register"))</f>
        <v/>
      </c>
      <c r="F1490" s="22" t="str">
        <f aca="false">IF($C1490="","",IFERROR(INDEX(Asset_Register!$R$5:$R$1000,MATCH($C1490,Asset_Register!$A$5:$A$1000,0)),"Not in register"))</f>
        <v/>
      </c>
      <c r="G1490" s="22" t="str">
        <f aca="false">IF($C1490="","",IFERROR(INDEX(Asset_Register!$Q$5:$Q$1000,MATCH($C1490,Asset_Register!$A$5:$A$1000,0)),"Not in register"))</f>
        <v/>
      </c>
      <c r="H1490" s="19"/>
      <c r="I1490" s="19"/>
      <c r="J1490" s="6"/>
      <c r="K1490" s="19"/>
      <c r="L1490" s="19"/>
      <c r="M1490" s="19"/>
      <c r="N1490" s="19"/>
      <c r="O1490" s="19"/>
      <c r="P1490" s="19"/>
      <c r="Q1490" s="22" t="str">
        <f aca="false">IF($C1490="","",IF($P1490&lt;&gt;"",$P1490,IF(AND(ISNUMBER($K1490),ISNUMBER($M1490),ISNUMBER($N1490)),IF($O1490="Lower is worse",IF($K1490&lt;=$N1490,"Danger",IF($K1490&lt;=$M1490,"Alert","OK")),IF($K1490&gt;=$N1490,"Danger",IF($K1490&gt;=$M1490,"Alert","OK"))),"Not set")))</f>
        <v/>
      </c>
      <c r="R1490" s="22" t="str">
        <f aca="false">IF(OR($Q1490="",$Q1490="Not set"),"",MATCH($Q1490,Lists!$F$2:$F$4,0)-1)</f>
        <v/>
      </c>
      <c r="S1490" s="6"/>
      <c r="T1490" s="6"/>
      <c r="U1490" s="22" t="str">
        <f aca="false">IF(OR($Q1490="",$Q1490="OK",$Q1490="Not set",NOT(ISNUMBER($G1490))),"",ROUND($G1490*IF($Q1490="Danger",Lists!$M$15,Lists!$M$16),0))</f>
        <v/>
      </c>
      <c r="V1490" s="22" t="str">
        <f aca="false">IF($U1490="","",IF(OR($Q1490="Danger",$U1490&gt;=Lists!$M$10),"P1",IF($U1490&gt;=Lists!$M$11,"P2","P3")))</f>
        <v/>
      </c>
      <c r="W1490" s="24" t="str">
        <f aca="false">IF(OR($V1490="",$B1490=""),"",$B1490+INDEX(Lists!$N$10:$N$12,MATCH($V1490,Lists!$L$10:$L$12,0)))</f>
        <v/>
      </c>
      <c r="X1490" s="19"/>
      <c r="Y1490" s="19"/>
      <c r="Z1490" s="19"/>
      <c r="AA1490" s="21"/>
      <c r="AB1490" s="19"/>
      <c r="AC1490" s="22" t="str">
        <f aca="true">IF(OR($U1490="",$B1490=""),"",IF($AA1490&lt;&gt;"",$AA1490-$B1490,TODAY()-$B1490))</f>
        <v/>
      </c>
      <c r="AD1490" s="22" t="str">
        <f aca="true">IF($W1490="","",IF($Y1490="Closed",IF($AA1490="","Closed",IF($AA1490&lt;=$W1490,"Closed on time","Closed late")),IF(TODAY()&gt;$W1490,"Overdue","Within time")))</f>
        <v/>
      </c>
      <c r="AE1490" s="6"/>
      <c r="AF1490" s="19"/>
      <c r="AG1490" s="19"/>
      <c r="AH1490" s="19"/>
      <c r="AI1490" s="19"/>
      <c r="AJ1490" s="19"/>
    </row>
    <row r="1491" customFormat="false" ht="15" hidden="false" customHeight="false" outlineLevel="0" collapsed="false">
      <c r="A1491" s="22" t="str">
        <f aca="false">IF($C1491="","","R"&amp;TEXT(ROW()-4,"00000"))</f>
        <v/>
      </c>
      <c r="B1491" s="21"/>
      <c r="C1491" s="19"/>
      <c r="D1491" s="22" t="str">
        <f aca="false">IF($C1491="","",IFERROR(INDEX(Asset_Register!$C$5:$C$1000,MATCH($C1491,Asset_Register!$A$5:$A$1000,0)),"Not in register"))</f>
        <v/>
      </c>
      <c r="E1491" s="22" t="str">
        <f aca="false">IF($C1491="","",IFERROR(INDEX(Asset_Register!$D$5:$D$1000,MATCH($C1491,Asset_Register!$A$5:$A$1000,0)),"Not in register"))</f>
        <v/>
      </c>
      <c r="F1491" s="22" t="str">
        <f aca="false">IF($C1491="","",IFERROR(INDEX(Asset_Register!$R$5:$R$1000,MATCH($C1491,Asset_Register!$A$5:$A$1000,0)),"Not in register"))</f>
        <v/>
      </c>
      <c r="G1491" s="22" t="str">
        <f aca="false">IF($C1491="","",IFERROR(INDEX(Asset_Register!$Q$5:$Q$1000,MATCH($C1491,Asset_Register!$A$5:$A$1000,0)),"Not in register"))</f>
        <v/>
      </c>
      <c r="H1491" s="19"/>
      <c r="I1491" s="19"/>
      <c r="J1491" s="6"/>
      <c r="K1491" s="19"/>
      <c r="L1491" s="19"/>
      <c r="M1491" s="19"/>
      <c r="N1491" s="19"/>
      <c r="O1491" s="19"/>
      <c r="P1491" s="19"/>
      <c r="Q1491" s="22" t="str">
        <f aca="false">IF($C1491="","",IF($P1491&lt;&gt;"",$P1491,IF(AND(ISNUMBER($K1491),ISNUMBER($M1491),ISNUMBER($N1491)),IF($O1491="Lower is worse",IF($K1491&lt;=$N1491,"Danger",IF($K1491&lt;=$M1491,"Alert","OK")),IF($K1491&gt;=$N1491,"Danger",IF($K1491&gt;=$M1491,"Alert","OK"))),"Not set")))</f>
        <v/>
      </c>
      <c r="R1491" s="22" t="str">
        <f aca="false">IF(OR($Q1491="",$Q1491="Not set"),"",MATCH($Q1491,Lists!$F$2:$F$4,0)-1)</f>
        <v/>
      </c>
      <c r="S1491" s="6"/>
      <c r="T1491" s="6"/>
      <c r="U1491" s="22" t="str">
        <f aca="false">IF(OR($Q1491="",$Q1491="OK",$Q1491="Not set",NOT(ISNUMBER($G1491))),"",ROUND($G1491*IF($Q1491="Danger",Lists!$M$15,Lists!$M$16),0))</f>
        <v/>
      </c>
      <c r="V1491" s="22" t="str">
        <f aca="false">IF($U1491="","",IF(OR($Q1491="Danger",$U1491&gt;=Lists!$M$10),"P1",IF($U1491&gt;=Lists!$M$11,"P2","P3")))</f>
        <v/>
      </c>
      <c r="W1491" s="24" t="str">
        <f aca="false">IF(OR($V1491="",$B1491=""),"",$B1491+INDEX(Lists!$N$10:$N$12,MATCH($V1491,Lists!$L$10:$L$12,0)))</f>
        <v/>
      </c>
      <c r="X1491" s="19"/>
      <c r="Y1491" s="19"/>
      <c r="Z1491" s="19"/>
      <c r="AA1491" s="21"/>
      <c r="AB1491" s="19"/>
      <c r="AC1491" s="22" t="str">
        <f aca="true">IF(OR($U1491="",$B1491=""),"",IF($AA1491&lt;&gt;"",$AA1491-$B1491,TODAY()-$B1491))</f>
        <v/>
      </c>
      <c r="AD1491" s="22" t="str">
        <f aca="true">IF($W1491="","",IF($Y1491="Closed",IF($AA1491="","Closed",IF($AA1491&lt;=$W1491,"Closed on time","Closed late")),IF(TODAY()&gt;$W1491,"Overdue","Within time")))</f>
        <v/>
      </c>
      <c r="AE1491" s="6"/>
      <c r="AF1491" s="19"/>
      <c r="AG1491" s="19"/>
      <c r="AH1491" s="19"/>
      <c r="AI1491" s="19"/>
      <c r="AJ1491" s="19"/>
    </row>
    <row r="1492" customFormat="false" ht="15" hidden="false" customHeight="false" outlineLevel="0" collapsed="false">
      <c r="A1492" s="22" t="str">
        <f aca="false">IF($C1492="","","R"&amp;TEXT(ROW()-4,"00000"))</f>
        <v/>
      </c>
      <c r="B1492" s="21"/>
      <c r="C1492" s="19"/>
      <c r="D1492" s="22" t="str">
        <f aca="false">IF($C1492="","",IFERROR(INDEX(Asset_Register!$C$5:$C$1000,MATCH($C1492,Asset_Register!$A$5:$A$1000,0)),"Not in register"))</f>
        <v/>
      </c>
      <c r="E1492" s="22" t="str">
        <f aca="false">IF($C1492="","",IFERROR(INDEX(Asset_Register!$D$5:$D$1000,MATCH($C1492,Asset_Register!$A$5:$A$1000,0)),"Not in register"))</f>
        <v/>
      </c>
      <c r="F1492" s="22" t="str">
        <f aca="false">IF($C1492="","",IFERROR(INDEX(Asset_Register!$R$5:$R$1000,MATCH($C1492,Asset_Register!$A$5:$A$1000,0)),"Not in register"))</f>
        <v/>
      </c>
      <c r="G1492" s="22" t="str">
        <f aca="false">IF($C1492="","",IFERROR(INDEX(Asset_Register!$Q$5:$Q$1000,MATCH($C1492,Asset_Register!$A$5:$A$1000,0)),"Not in register"))</f>
        <v/>
      </c>
      <c r="H1492" s="19"/>
      <c r="I1492" s="19"/>
      <c r="J1492" s="6"/>
      <c r="K1492" s="19"/>
      <c r="L1492" s="19"/>
      <c r="M1492" s="19"/>
      <c r="N1492" s="19"/>
      <c r="O1492" s="19"/>
      <c r="P1492" s="19"/>
      <c r="Q1492" s="22" t="str">
        <f aca="false">IF($C1492="","",IF($P1492&lt;&gt;"",$P1492,IF(AND(ISNUMBER($K1492),ISNUMBER($M1492),ISNUMBER($N1492)),IF($O1492="Lower is worse",IF($K1492&lt;=$N1492,"Danger",IF($K1492&lt;=$M1492,"Alert","OK")),IF($K1492&gt;=$N1492,"Danger",IF($K1492&gt;=$M1492,"Alert","OK"))),"Not set")))</f>
        <v/>
      </c>
      <c r="R1492" s="22" t="str">
        <f aca="false">IF(OR($Q1492="",$Q1492="Not set"),"",MATCH($Q1492,Lists!$F$2:$F$4,0)-1)</f>
        <v/>
      </c>
      <c r="S1492" s="6"/>
      <c r="T1492" s="6"/>
      <c r="U1492" s="22" t="str">
        <f aca="false">IF(OR($Q1492="",$Q1492="OK",$Q1492="Not set",NOT(ISNUMBER($G1492))),"",ROUND($G1492*IF($Q1492="Danger",Lists!$M$15,Lists!$M$16),0))</f>
        <v/>
      </c>
      <c r="V1492" s="22" t="str">
        <f aca="false">IF($U1492="","",IF(OR($Q1492="Danger",$U1492&gt;=Lists!$M$10),"P1",IF($U1492&gt;=Lists!$M$11,"P2","P3")))</f>
        <v/>
      </c>
      <c r="W1492" s="24" t="str">
        <f aca="false">IF(OR($V1492="",$B1492=""),"",$B1492+INDEX(Lists!$N$10:$N$12,MATCH($V1492,Lists!$L$10:$L$12,0)))</f>
        <v/>
      </c>
      <c r="X1492" s="19"/>
      <c r="Y1492" s="19"/>
      <c r="Z1492" s="19"/>
      <c r="AA1492" s="21"/>
      <c r="AB1492" s="19"/>
      <c r="AC1492" s="22" t="str">
        <f aca="true">IF(OR($U1492="",$B1492=""),"",IF($AA1492&lt;&gt;"",$AA1492-$B1492,TODAY()-$B1492))</f>
        <v/>
      </c>
      <c r="AD1492" s="22" t="str">
        <f aca="true">IF($W1492="","",IF($Y1492="Closed",IF($AA1492="","Closed",IF($AA1492&lt;=$W1492,"Closed on time","Closed late")),IF(TODAY()&gt;$W1492,"Overdue","Within time")))</f>
        <v/>
      </c>
      <c r="AE1492" s="6"/>
      <c r="AF1492" s="19"/>
      <c r="AG1492" s="19"/>
      <c r="AH1492" s="19"/>
      <c r="AI1492" s="19"/>
      <c r="AJ1492" s="19"/>
    </row>
    <row r="1493" customFormat="false" ht="15" hidden="false" customHeight="false" outlineLevel="0" collapsed="false">
      <c r="A1493" s="22" t="str">
        <f aca="false">IF($C1493="","","R"&amp;TEXT(ROW()-4,"00000"))</f>
        <v/>
      </c>
      <c r="B1493" s="21"/>
      <c r="C1493" s="19"/>
      <c r="D1493" s="22" t="str">
        <f aca="false">IF($C1493="","",IFERROR(INDEX(Asset_Register!$C$5:$C$1000,MATCH($C1493,Asset_Register!$A$5:$A$1000,0)),"Not in register"))</f>
        <v/>
      </c>
      <c r="E1493" s="22" t="str">
        <f aca="false">IF($C1493="","",IFERROR(INDEX(Asset_Register!$D$5:$D$1000,MATCH($C1493,Asset_Register!$A$5:$A$1000,0)),"Not in register"))</f>
        <v/>
      </c>
      <c r="F1493" s="22" t="str">
        <f aca="false">IF($C1493="","",IFERROR(INDEX(Asset_Register!$R$5:$R$1000,MATCH($C1493,Asset_Register!$A$5:$A$1000,0)),"Not in register"))</f>
        <v/>
      </c>
      <c r="G1493" s="22" t="str">
        <f aca="false">IF($C1493="","",IFERROR(INDEX(Asset_Register!$Q$5:$Q$1000,MATCH($C1493,Asset_Register!$A$5:$A$1000,0)),"Not in register"))</f>
        <v/>
      </c>
      <c r="H1493" s="19"/>
      <c r="I1493" s="19"/>
      <c r="J1493" s="6"/>
      <c r="K1493" s="19"/>
      <c r="L1493" s="19"/>
      <c r="M1493" s="19"/>
      <c r="N1493" s="19"/>
      <c r="O1493" s="19"/>
      <c r="P1493" s="19"/>
      <c r="Q1493" s="22" t="str">
        <f aca="false">IF($C1493="","",IF($P1493&lt;&gt;"",$P1493,IF(AND(ISNUMBER($K1493),ISNUMBER($M1493),ISNUMBER($N1493)),IF($O1493="Lower is worse",IF($K1493&lt;=$N1493,"Danger",IF($K1493&lt;=$M1493,"Alert","OK")),IF($K1493&gt;=$N1493,"Danger",IF($K1493&gt;=$M1493,"Alert","OK"))),"Not set")))</f>
        <v/>
      </c>
      <c r="R1493" s="22" t="str">
        <f aca="false">IF(OR($Q1493="",$Q1493="Not set"),"",MATCH($Q1493,Lists!$F$2:$F$4,0)-1)</f>
        <v/>
      </c>
      <c r="S1493" s="6"/>
      <c r="T1493" s="6"/>
      <c r="U1493" s="22" t="str">
        <f aca="false">IF(OR($Q1493="",$Q1493="OK",$Q1493="Not set",NOT(ISNUMBER($G1493))),"",ROUND($G1493*IF($Q1493="Danger",Lists!$M$15,Lists!$M$16),0))</f>
        <v/>
      </c>
      <c r="V1493" s="22" t="str">
        <f aca="false">IF($U1493="","",IF(OR($Q1493="Danger",$U1493&gt;=Lists!$M$10),"P1",IF($U1493&gt;=Lists!$M$11,"P2","P3")))</f>
        <v/>
      </c>
      <c r="W1493" s="24" t="str">
        <f aca="false">IF(OR($V1493="",$B1493=""),"",$B1493+INDEX(Lists!$N$10:$N$12,MATCH($V1493,Lists!$L$10:$L$12,0)))</f>
        <v/>
      </c>
      <c r="X1493" s="19"/>
      <c r="Y1493" s="19"/>
      <c r="Z1493" s="19"/>
      <c r="AA1493" s="21"/>
      <c r="AB1493" s="19"/>
      <c r="AC1493" s="22" t="str">
        <f aca="true">IF(OR($U1493="",$B1493=""),"",IF($AA1493&lt;&gt;"",$AA1493-$B1493,TODAY()-$B1493))</f>
        <v/>
      </c>
      <c r="AD1493" s="22" t="str">
        <f aca="true">IF($W1493="","",IF($Y1493="Closed",IF($AA1493="","Closed",IF($AA1493&lt;=$W1493,"Closed on time","Closed late")),IF(TODAY()&gt;$W1493,"Overdue","Within time")))</f>
        <v/>
      </c>
      <c r="AE1493" s="6"/>
      <c r="AF1493" s="19"/>
      <c r="AG1493" s="19"/>
      <c r="AH1493" s="19"/>
      <c r="AI1493" s="19"/>
      <c r="AJ1493" s="19"/>
    </row>
    <row r="1494" customFormat="false" ht="15" hidden="false" customHeight="false" outlineLevel="0" collapsed="false">
      <c r="A1494" s="22" t="str">
        <f aca="false">IF($C1494="","","R"&amp;TEXT(ROW()-4,"00000"))</f>
        <v/>
      </c>
      <c r="B1494" s="21"/>
      <c r="C1494" s="19"/>
      <c r="D1494" s="22" t="str">
        <f aca="false">IF($C1494="","",IFERROR(INDEX(Asset_Register!$C$5:$C$1000,MATCH($C1494,Asset_Register!$A$5:$A$1000,0)),"Not in register"))</f>
        <v/>
      </c>
      <c r="E1494" s="22" t="str">
        <f aca="false">IF($C1494="","",IFERROR(INDEX(Asset_Register!$D$5:$D$1000,MATCH($C1494,Asset_Register!$A$5:$A$1000,0)),"Not in register"))</f>
        <v/>
      </c>
      <c r="F1494" s="22" t="str">
        <f aca="false">IF($C1494="","",IFERROR(INDEX(Asset_Register!$R$5:$R$1000,MATCH($C1494,Asset_Register!$A$5:$A$1000,0)),"Not in register"))</f>
        <v/>
      </c>
      <c r="G1494" s="22" t="str">
        <f aca="false">IF($C1494="","",IFERROR(INDEX(Asset_Register!$Q$5:$Q$1000,MATCH($C1494,Asset_Register!$A$5:$A$1000,0)),"Not in register"))</f>
        <v/>
      </c>
      <c r="H1494" s="19"/>
      <c r="I1494" s="19"/>
      <c r="J1494" s="6"/>
      <c r="K1494" s="19"/>
      <c r="L1494" s="19"/>
      <c r="M1494" s="19"/>
      <c r="N1494" s="19"/>
      <c r="O1494" s="19"/>
      <c r="P1494" s="19"/>
      <c r="Q1494" s="22" t="str">
        <f aca="false">IF($C1494="","",IF($P1494&lt;&gt;"",$P1494,IF(AND(ISNUMBER($K1494),ISNUMBER($M1494),ISNUMBER($N1494)),IF($O1494="Lower is worse",IF($K1494&lt;=$N1494,"Danger",IF($K1494&lt;=$M1494,"Alert","OK")),IF($K1494&gt;=$N1494,"Danger",IF($K1494&gt;=$M1494,"Alert","OK"))),"Not set")))</f>
        <v/>
      </c>
      <c r="R1494" s="22" t="str">
        <f aca="false">IF(OR($Q1494="",$Q1494="Not set"),"",MATCH($Q1494,Lists!$F$2:$F$4,0)-1)</f>
        <v/>
      </c>
      <c r="S1494" s="6"/>
      <c r="T1494" s="6"/>
      <c r="U1494" s="22" t="str">
        <f aca="false">IF(OR($Q1494="",$Q1494="OK",$Q1494="Not set",NOT(ISNUMBER($G1494))),"",ROUND($G1494*IF($Q1494="Danger",Lists!$M$15,Lists!$M$16),0))</f>
        <v/>
      </c>
      <c r="V1494" s="22" t="str">
        <f aca="false">IF($U1494="","",IF(OR($Q1494="Danger",$U1494&gt;=Lists!$M$10),"P1",IF($U1494&gt;=Lists!$M$11,"P2","P3")))</f>
        <v/>
      </c>
      <c r="W1494" s="24" t="str">
        <f aca="false">IF(OR($V1494="",$B1494=""),"",$B1494+INDEX(Lists!$N$10:$N$12,MATCH($V1494,Lists!$L$10:$L$12,0)))</f>
        <v/>
      </c>
      <c r="X1494" s="19"/>
      <c r="Y1494" s="19"/>
      <c r="Z1494" s="19"/>
      <c r="AA1494" s="21"/>
      <c r="AB1494" s="19"/>
      <c r="AC1494" s="22" t="str">
        <f aca="true">IF(OR($U1494="",$B1494=""),"",IF($AA1494&lt;&gt;"",$AA1494-$B1494,TODAY()-$B1494))</f>
        <v/>
      </c>
      <c r="AD1494" s="22" t="str">
        <f aca="true">IF($W1494="","",IF($Y1494="Closed",IF($AA1494="","Closed",IF($AA1494&lt;=$W1494,"Closed on time","Closed late")),IF(TODAY()&gt;$W1494,"Overdue","Within time")))</f>
        <v/>
      </c>
      <c r="AE1494" s="6"/>
      <c r="AF1494" s="19"/>
      <c r="AG1494" s="19"/>
      <c r="AH1494" s="19"/>
      <c r="AI1494" s="19"/>
      <c r="AJ1494" s="19"/>
    </row>
    <row r="1495" customFormat="false" ht="15" hidden="false" customHeight="false" outlineLevel="0" collapsed="false">
      <c r="A1495" s="22" t="str">
        <f aca="false">IF($C1495="","","R"&amp;TEXT(ROW()-4,"00000"))</f>
        <v/>
      </c>
      <c r="B1495" s="21"/>
      <c r="C1495" s="19"/>
      <c r="D1495" s="22" t="str">
        <f aca="false">IF($C1495="","",IFERROR(INDEX(Asset_Register!$C$5:$C$1000,MATCH($C1495,Asset_Register!$A$5:$A$1000,0)),"Not in register"))</f>
        <v/>
      </c>
      <c r="E1495" s="22" t="str">
        <f aca="false">IF($C1495="","",IFERROR(INDEX(Asset_Register!$D$5:$D$1000,MATCH($C1495,Asset_Register!$A$5:$A$1000,0)),"Not in register"))</f>
        <v/>
      </c>
      <c r="F1495" s="22" t="str">
        <f aca="false">IF($C1495="","",IFERROR(INDEX(Asset_Register!$R$5:$R$1000,MATCH($C1495,Asset_Register!$A$5:$A$1000,0)),"Not in register"))</f>
        <v/>
      </c>
      <c r="G1495" s="22" t="str">
        <f aca="false">IF($C1495="","",IFERROR(INDEX(Asset_Register!$Q$5:$Q$1000,MATCH($C1495,Asset_Register!$A$5:$A$1000,0)),"Not in register"))</f>
        <v/>
      </c>
      <c r="H1495" s="19"/>
      <c r="I1495" s="19"/>
      <c r="J1495" s="6"/>
      <c r="K1495" s="19"/>
      <c r="L1495" s="19"/>
      <c r="M1495" s="19"/>
      <c r="N1495" s="19"/>
      <c r="O1495" s="19"/>
      <c r="P1495" s="19"/>
      <c r="Q1495" s="22" t="str">
        <f aca="false">IF($C1495="","",IF($P1495&lt;&gt;"",$P1495,IF(AND(ISNUMBER($K1495),ISNUMBER($M1495),ISNUMBER($N1495)),IF($O1495="Lower is worse",IF($K1495&lt;=$N1495,"Danger",IF($K1495&lt;=$M1495,"Alert","OK")),IF($K1495&gt;=$N1495,"Danger",IF($K1495&gt;=$M1495,"Alert","OK"))),"Not set")))</f>
        <v/>
      </c>
      <c r="R1495" s="22" t="str">
        <f aca="false">IF(OR($Q1495="",$Q1495="Not set"),"",MATCH($Q1495,Lists!$F$2:$F$4,0)-1)</f>
        <v/>
      </c>
      <c r="S1495" s="6"/>
      <c r="T1495" s="6"/>
      <c r="U1495" s="22" t="str">
        <f aca="false">IF(OR($Q1495="",$Q1495="OK",$Q1495="Not set",NOT(ISNUMBER($G1495))),"",ROUND($G1495*IF($Q1495="Danger",Lists!$M$15,Lists!$M$16),0))</f>
        <v/>
      </c>
      <c r="V1495" s="22" t="str">
        <f aca="false">IF($U1495="","",IF(OR($Q1495="Danger",$U1495&gt;=Lists!$M$10),"P1",IF($U1495&gt;=Lists!$M$11,"P2","P3")))</f>
        <v/>
      </c>
      <c r="W1495" s="24" t="str">
        <f aca="false">IF(OR($V1495="",$B1495=""),"",$B1495+INDEX(Lists!$N$10:$N$12,MATCH($V1495,Lists!$L$10:$L$12,0)))</f>
        <v/>
      </c>
      <c r="X1495" s="19"/>
      <c r="Y1495" s="19"/>
      <c r="Z1495" s="19"/>
      <c r="AA1495" s="21"/>
      <c r="AB1495" s="19"/>
      <c r="AC1495" s="22" t="str">
        <f aca="true">IF(OR($U1495="",$B1495=""),"",IF($AA1495&lt;&gt;"",$AA1495-$B1495,TODAY()-$B1495))</f>
        <v/>
      </c>
      <c r="AD1495" s="22" t="str">
        <f aca="true">IF($W1495="","",IF($Y1495="Closed",IF($AA1495="","Closed",IF($AA1495&lt;=$W1495,"Closed on time","Closed late")),IF(TODAY()&gt;$W1495,"Overdue","Within time")))</f>
        <v/>
      </c>
      <c r="AE1495" s="6"/>
      <c r="AF1495" s="19"/>
      <c r="AG1495" s="19"/>
      <c r="AH1495" s="19"/>
      <c r="AI1495" s="19"/>
      <c r="AJ1495" s="19"/>
    </row>
    <row r="1496" customFormat="false" ht="15" hidden="false" customHeight="false" outlineLevel="0" collapsed="false">
      <c r="A1496" s="22" t="str">
        <f aca="false">IF($C1496="","","R"&amp;TEXT(ROW()-4,"00000"))</f>
        <v/>
      </c>
      <c r="B1496" s="21"/>
      <c r="C1496" s="19"/>
      <c r="D1496" s="22" t="str">
        <f aca="false">IF($C1496="","",IFERROR(INDEX(Asset_Register!$C$5:$C$1000,MATCH($C1496,Asset_Register!$A$5:$A$1000,0)),"Not in register"))</f>
        <v/>
      </c>
      <c r="E1496" s="22" t="str">
        <f aca="false">IF($C1496="","",IFERROR(INDEX(Asset_Register!$D$5:$D$1000,MATCH($C1496,Asset_Register!$A$5:$A$1000,0)),"Not in register"))</f>
        <v/>
      </c>
      <c r="F1496" s="22" t="str">
        <f aca="false">IF($C1496="","",IFERROR(INDEX(Asset_Register!$R$5:$R$1000,MATCH($C1496,Asset_Register!$A$5:$A$1000,0)),"Not in register"))</f>
        <v/>
      </c>
      <c r="G1496" s="22" t="str">
        <f aca="false">IF($C1496="","",IFERROR(INDEX(Asset_Register!$Q$5:$Q$1000,MATCH($C1496,Asset_Register!$A$5:$A$1000,0)),"Not in register"))</f>
        <v/>
      </c>
      <c r="H1496" s="19"/>
      <c r="I1496" s="19"/>
      <c r="J1496" s="6"/>
      <c r="K1496" s="19"/>
      <c r="L1496" s="19"/>
      <c r="M1496" s="19"/>
      <c r="N1496" s="19"/>
      <c r="O1496" s="19"/>
      <c r="P1496" s="19"/>
      <c r="Q1496" s="22" t="str">
        <f aca="false">IF($C1496="","",IF($P1496&lt;&gt;"",$P1496,IF(AND(ISNUMBER($K1496),ISNUMBER($M1496),ISNUMBER($N1496)),IF($O1496="Lower is worse",IF($K1496&lt;=$N1496,"Danger",IF($K1496&lt;=$M1496,"Alert","OK")),IF($K1496&gt;=$N1496,"Danger",IF($K1496&gt;=$M1496,"Alert","OK"))),"Not set")))</f>
        <v/>
      </c>
      <c r="R1496" s="22" t="str">
        <f aca="false">IF(OR($Q1496="",$Q1496="Not set"),"",MATCH($Q1496,Lists!$F$2:$F$4,0)-1)</f>
        <v/>
      </c>
      <c r="S1496" s="6"/>
      <c r="T1496" s="6"/>
      <c r="U1496" s="22" t="str">
        <f aca="false">IF(OR($Q1496="",$Q1496="OK",$Q1496="Not set",NOT(ISNUMBER($G1496))),"",ROUND($G1496*IF($Q1496="Danger",Lists!$M$15,Lists!$M$16),0))</f>
        <v/>
      </c>
      <c r="V1496" s="22" t="str">
        <f aca="false">IF($U1496="","",IF(OR($Q1496="Danger",$U1496&gt;=Lists!$M$10),"P1",IF($U1496&gt;=Lists!$M$11,"P2","P3")))</f>
        <v/>
      </c>
      <c r="W1496" s="24" t="str">
        <f aca="false">IF(OR($V1496="",$B1496=""),"",$B1496+INDEX(Lists!$N$10:$N$12,MATCH($V1496,Lists!$L$10:$L$12,0)))</f>
        <v/>
      </c>
      <c r="X1496" s="19"/>
      <c r="Y1496" s="19"/>
      <c r="Z1496" s="19"/>
      <c r="AA1496" s="21"/>
      <c r="AB1496" s="19"/>
      <c r="AC1496" s="22" t="str">
        <f aca="true">IF(OR($U1496="",$B1496=""),"",IF($AA1496&lt;&gt;"",$AA1496-$B1496,TODAY()-$B1496))</f>
        <v/>
      </c>
      <c r="AD1496" s="22" t="str">
        <f aca="true">IF($W1496="","",IF($Y1496="Closed",IF($AA1496="","Closed",IF($AA1496&lt;=$W1496,"Closed on time","Closed late")),IF(TODAY()&gt;$W1496,"Overdue","Within time")))</f>
        <v/>
      </c>
      <c r="AE1496" s="6"/>
      <c r="AF1496" s="19"/>
      <c r="AG1496" s="19"/>
      <c r="AH1496" s="19"/>
      <c r="AI1496" s="19"/>
      <c r="AJ1496" s="19"/>
    </row>
    <row r="1497" customFormat="false" ht="15" hidden="false" customHeight="false" outlineLevel="0" collapsed="false">
      <c r="A1497" s="22" t="str">
        <f aca="false">IF($C1497="","","R"&amp;TEXT(ROW()-4,"00000"))</f>
        <v/>
      </c>
      <c r="B1497" s="21"/>
      <c r="C1497" s="19"/>
      <c r="D1497" s="22" t="str">
        <f aca="false">IF($C1497="","",IFERROR(INDEX(Asset_Register!$C$5:$C$1000,MATCH($C1497,Asset_Register!$A$5:$A$1000,0)),"Not in register"))</f>
        <v/>
      </c>
      <c r="E1497" s="22" t="str">
        <f aca="false">IF($C1497="","",IFERROR(INDEX(Asset_Register!$D$5:$D$1000,MATCH($C1497,Asset_Register!$A$5:$A$1000,0)),"Not in register"))</f>
        <v/>
      </c>
      <c r="F1497" s="22" t="str">
        <f aca="false">IF($C1497="","",IFERROR(INDEX(Asset_Register!$R$5:$R$1000,MATCH($C1497,Asset_Register!$A$5:$A$1000,0)),"Not in register"))</f>
        <v/>
      </c>
      <c r="G1497" s="22" t="str">
        <f aca="false">IF($C1497="","",IFERROR(INDEX(Asset_Register!$Q$5:$Q$1000,MATCH($C1497,Asset_Register!$A$5:$A$1000,0)),"Not in register"))</f>
        <v/>
      </c>
      <c r="H1497" s="19"/>
      <c r="I1497" s="19"/>
      <c r="J1497" s="6"/>
      <c r="K1497" s="19"/>
      <c r="L1497" s="19"/>
      <c r="M1497" s="19"/>
      <c r="N1497" s="19"/>
      <c r="O1497" s="19"/>
      <c r="P1497" s="19"/>
      <c r="Q1497" s="22" t="str">
        <f aca="false">IF($C1497="","",IF($P1497&lt;&gt;"",$P1497,IF(AND(ISNUMBER($K1497),ISNUMBER($M1497),ISNUMBER($N1497)),IF($O1497="Lower is worse",IF($K1497&lt;=$N1497,"Danger",IF($K1497&lt;=$M1497,"Alert","OK")),IF($K1497&gt;=$N1497,"Danger",IF($K1497&gt;=$M1497,"Alert","OK"))),"Not set")))</f>
        <v/>
      </c>
      <c r="R1497" s="22" t="str">
        <f aca="false">IF(OR($Q1497="",$Q1497="Not set"),"",MATCH($Q1497,Lists!$F$2:$F$4,0)-1)</f>
        <v/>
      </c>
      <c r="S1497" s="6"/>
      <c r="T1497" s="6"/>
      <c r="U1497" s="22" t="str">
        <f aca="false">IF(OR($Q1497="",$Q1497="OK",$Q1497="Not set",NOT(ISNUMBER($G1497))),"",ROUND($G1497*IF($Q1497="Danger",Lists!$M$15,Lists!$M$16),0))</f>
        <v/>
      </c>
      <c r="V1497" s="22" t="str">
        <f aca="false">IF($U1497="","",IF(OR($Q1497="Danger",$U1497&gt;=Lists!$M$10),"P1",IF($U1497&gt;=Lists!$M$11,"P2","P3")))</f>
        <v/>
      </c>
      <c r="W1497" s="24" t="str">
        <f aca="false">IF(OR($V1497="",$B1497=""),"",$B1497+INDEX(Lists!$N$10:$N$12,MATCH($V1497,Lists!$L$10:$L$12,0)))</f>
        <v/>
      </c>
      <c r="X1497" s="19"/>
      <c r="Y1497" s="19"/>
      <c r="Z1497" s="19"/>
      <c r="AA1497" s="21"/>
      <c r="AB1497" s="19"/>
      <c r="AC1497" s="22" t="str">
        <f aca="true">IF(OR($U1497="",$B1497=""),"",IF($AA1497&lt;&gt;"",$AA1497-$B1497,TODAY()-$B1497))</f>
        <v/>
      </c>
      <c r="AD1497" s="22" t="str">
        <f aca="true">IF($W1497="","",IF($Y1497="Closed",IF($AA1497="","Closed",IF($AA1497&lt;=$W1497,"Closed on time","Closed late")),IF(TODAY()&gt;$W1497,"Overdue","Within time")))</f>
        <v/>
      </c>
      <c r="AE1497" s="6"/>
      <c r="AF1497" s="19"/>
      <c r="AG1497" s="19"/>
      <c r="AH1497" s="19"/>
      <c r="AI1497" s="19"/>
      <c r="AJ1497" s="19"/>
    </row>
    <row r="1498" customFormat="false" ht="15" hidden="false" customHeight="false" outlineLevel="0" collapsed="false">
      <c r="A1498" s="22" t="str">
        <f aca="false">IF($C1498="","","R"&amp;TEXT(ROW()-4,"00000"))</f>
        <v/>
      </c>
      <c r="B1498" s="21"/>
      <c r="C1498" s="19"/>
      <c r="D1498" s="22" t="str">
        <f aca="false">IF($C1498="","",IFERROR(INDEX(Asset_Register!$C$5:$C$1000,MATCH($C1498,Asset_Register!$A$5:$A$1000,0)),"Not in register"))</f>
        <v/>
      </c>
      <c r="E1498" s="22" t="str">
        <f aca="false">IF($C1498="","",IFERROR(INDEX(Asset_Register!$D$5:$D$1000,MATCH($C1498,Asset_Register!$A$5:$A$1000,0)),"Not in register"))</f>
        <v/>
      </c>
      <c r="F1498" s="22" t="str">
        <f aca="false">IF($C1498="","",IFERROR(INDEX(Asset_Register!$R$5:$R$1000,MATCH($C1498,Asset_Register!$A$5:$A$1000,0)),"Not in register"))</f>
        <v/>
      </c>
      <c r="G1498" s="22" t="str">
        <f aca="false">IF($C1498="","",IFERROR(INDEX(Asset_Register!$Q$5:$Q$1000,MATCH($C1498,Asset_Register!$A$5:$A$1000,0)),"Not in register"))</f>
        <v/>
      </c>
      <c r="H1498" s="19"/>
      <c r="I1498" s="19"/>
      <c r="J1498" s="6"/>
      <c r="K1498" s="19"/>
      <c r="L1498" s="19"/>
      <c r="M1498" s="19"/>
      <c r="N1498" s="19"/>
      <c r="O1498" s="19"/>
      <c r="P1498" s="19"/>
      <c r="Q1498" s="22" t="str">
        <f aca="false">IF($C1498="","",IF($P1498&lt;&gt;"",$P1498,IF(AND(ISNUMBER($K1498),ISNUMBER($M1498),ISNUMBER($N1498)),IF($O1498="Lower is worse",IF($K1498&lt;=$N1498,"Danger",IF($K1498&lt;=$M1498,"Alert","OK")),IF($K1498&gt;=$N1498,"Danger",IF($K1498&gt;=$M1498,"Alert","OK"))),"Not set")))</f>
        <v/>
      </c>
      <c r="R1498" s="22" t="str">
        <f aca="false">IF(OR($Q1498="",$Q1498="Not set"),"",MATCH($Q1498,Lists!$F$2:$F$4,0)-1)</f>
        <v/>
      </c>
      <c r="S1498" s="6"/>
      <c r="T1498" s="6"/>
      <c r="U1498" s="22" t="str">
        <f aca="false">IF(OR($Q1498="",$Q1498="OK",$Q1498="Not set",NOT(ISNUMBER($G1498))),"",ROUND($G1498*IF($Q1498="Danger",Lists!$M$15,Lists!$M$16),0))</f>
        <v/>
      </c>
      <c r="V1498" s="22" t="str">
        <f aca="false">IF($U1498="","",IF(OR($Q1498="Danger",$U1498&gt;=Lists!$M$10),"P1",IF($U1498&gt;=Lists!$M$11,"P2","P3")))</f>
        <v/>
      </c>
      <c r="W1498" s="24" t="str">
        <f aca="false">IF(OR($V1498="",$B1498=""),"",$B1498+INDEX(Lists!$N$10:$N$12,MATCH($V1498,Lists!$L$10:$L$12,0)))</f>
        <v/>
      </c>
      <c r="X1498" s="19"/>
      <c r="Y1498" s="19"/>
      <c r="Z1498" s="19"/>
      <c r="AA1498" s="21"/>
      <c r="AB1498" s="19"/>
      <c r="AC1498" s="22" t="str">
        <f aca="true">IF(OR($U1498="",$B1498=""),"",IF($AA1498&lt;&gt;"",$AA1498-$B1498,TODAY()-$B1498))</f>
        <v/>
      </c>
      <c r="AD1498" s="22" t="str">
        <f aca="true">IF($W1498="","",IF($Y1498="Closed",IF($AA1498="","Closed",IF($AA1498&lt;=$W1498,"Closed on time","Closed late")),IF(TODAY()&gt;$W1498,"Overdue","Within time")))</f>
        <v/>
      </c>
      <c r="AE1498" s="6"/>
      <c r="AF1498" s="19"/>
      <c r="AG1498" s="19"/>
      <c r="AH1498" s="19"/>
      <c r="AI1498" s="19"/>
      <c r="AJ1498" s="19"/>
    </row>
    <row r="1499" customFormat="false" ht="15" hidden="false" customHeight="false" outlineLevel="0" collapsed="false">
      <c r="A1499" s="22" t="str">
        <f aca="false">IF($C1499="","","R"&amp;TEXT(ROW()-4,"00000"))</f>
        <v/>
      </c>
      <c r="B1499" s="21"/>
      <c r="C1499" s="19"/>
      <c r="D1499" s="22" t="str">
        <f aca="false">IF($C1499="","",IFERROR(INDEX(Asset_Register!$C$5:$C$1000,MATCH($C1499,Asset_Register!$A$5:$A$1000,0)),"Not in register"))</f>
        <v/>
      </c>
      <c r="E1499" s="22" t="str">
        <f aca="false">IF($C1499="","",IFERROR(INDEX(Asset_Register!$D$5:$D$1000,MATCH($C1499,Asset_Register!$A$5:$A$1000,0)),"Not in register"))</f>
        <v/>
      </c>
      <c r="F1499" s="22" t="str">
        <f aca="false">IF($C1499="","",IFERROR(INDEX(Asset_Register!$R$5:$R$1000,MATCH($C1499,Asset_Register!$A$5:$A$1000,0)),"Not in register"))</f>
        <v/>
      </c>
      <c r="G1499" s="22" t="str">
        <f aca="false">IF($C1499="","",IFERROR(INDEX(Asset_Register!$Q$5:$Q$1000,MATCH($C1499,Asset_Register!$A$5:$A$1000,0)),"Not in register"))</f>
        <v/>
      </c>
      <c r="H1499" s="19"/>
      <c r="I1499" s="19"/>
      <c r="J1499" s="6"/>
      <c r="K1499" s="19"/>
      <c r="L1499" s="19"/>
      <c r="M1499" s="19"/>
      <c r="N1499" s="19"/>
      <c r="O1499" s="19"/>
      <c r="P1499" s="19"/>
      <c r="Q1499" s="22" t="str">
        <f aca="false">IF($C1499="","",IF($P1499&lt;&gt;"",$P1499,IF(AND(ISNUMBER($K1499),ISNUMBER($M1499),ISNUMBER($N1499)),IF($O1499="Lower is worse",IF($K1499&lt;=$N1499,"Danger",IF($K1499&lt;=$M1499,"Alert","OK")),IF($K1499&gt;=$N1499,"Danger",IF($K1499&gt;=$M1499,"Alert","OK"))),"Not set")))</f>
        <v/>
      </c>
      <c r="R1499" s="22" t="str">
        <f aca="false">IF(OR($Q1499="",$Q1499="Not set"),"",MATCH($Q1499,Lists!$F$2:$F$4,0)-1)</f>
        <v/>
      </c>
      <c r="S1499" s="6"/>
      <c r="T1499" s="6"/>
      <c r="U1499" s="22" t="str">
        <f aca="false">IF(OR($Q1499="",$Q1499="OK",$Q1499="Not set",NOT(ISNUMBER($G1499))),"",ROUND($G1499*IF($Q1499="Danger",Lists!$M$15,Lists!$M$16),0))</f>
        <v/>
      </c>
      <c r="V1499" s="22" t="str">
        <f aca="false">IF($U1499="","",IF(OR($Q1499="Danger",$U1499&gt;=Lists!$M$10),"P1",IF($U1499&gt;=Lists!$M$11,"P2","P3")))</f>
        <v/>
      </c>
      <c r="W1499" s="24" t="str">
        <f aca="false">IF(OR($V1499="",$B1499=""),"",$B1499+INDEX(Lists!$N$10:$N$12,MATCH($V1499,Lists!$L$10:$L$12,0)))</f>
        <v/>
      </c>
      <c r="X1499" s="19"/>
      <c r="Y1499" s="19"/>
      <c r="Z1499" s="19"/>
      <c r="AA1499" s="21"/>
      <c r="AB1499" s="19"/>
      <c r="AC1499" s="22" t="str">
        <f aca="true">IF(OR($U1499="",$B1499=""),"",IF($AA1499&lt;&gt;"",$AA1499-$B1499,TODAY()-$B1499))</f>
        <v/>
      </c>
      <c r="AD1499" s="22" t="str">
        <f aca="true">IF($W1499="","",IF($Y1499="Closed",IF($AA1499="","Closed",IF($AA1499&lt;=$W1499,"Closed on time","Closed late")),IF(TODAY()&gt;$W1499,"Overdue","Within time")))</f>
        <v/>
      </c>
      <c r="AE1499" s="6"/>
      <c r="AF1499" s="19"/>
      <c r="AG1499" s="19"/>
      <c r="AH1499" s="19"/>
      <c r="AI1499" s="19"/>
      <c r="AJ1499" s="19"/>
    </row>
    <row r="1500" customFormat="false" ht="15" hidden="false" customHeight="false" outlineLevel="0" collapsed="false">
      <c r="A1500" s="22" t="str">
        <f aca="false">IF($C1500="","","R"&amp;TEXT(ROW()-4,"00000"))</f>
        <v/>
      </c>
      <c r="B1500" s="21"/>
      <c r="C1500" s="19"/>
      <c r="D1500" s="22" t="str">
        <f aca="false">IF($C1500="","",IFERROR(INDEX(Asset_Register!$C$5:$C$1000,MATCH($C1500,Asset_Register!$A$5:$A$1000,0)),"Not in register"))</f>
        <v/>
      </c>
      <c r="E1500" s="22" t="str">
        <f aca="false">IF($C1500="","",IFERROR(INDEX(Asset_Register!$D$5:$D$1000,MATCH($C1500,Asset_Register!$A$5:$A$1000,0)),"Not in register"))</f>
        <v/>
      </c>
      <c r="F1500" s="22" t="str">
        <f aca="false">IF($C1500="","",IFERROR(INDEX(Asset_Register!$R$5:$R$1000,MATCH($C1500,Asset_Register!$A$5:$A$1000,0)),"Not in register"))</f>
        <v/>
      </c>
      <c r="G1500" s="22" t="str">
        <f aca="false">IF($C1500="","",IFERROR(INDEX(Asset_Register!$Q$5:$Q$1000,MATCH($C1500,Asset_Register!$A$5:$A$1000,0)),"Not in register"))</f>
        <v/>
      </c>
      <c r="H1500" s="19"/>
      <c r="I1500" s="19"/>
      <c r="J1500" s="6"/>
      <c r="K1500" s="19"/>
      <c r="L1500" s="19"/>
      <c r="M1500" s="19"/>
      <c r="N1500" s="19"/>
      <c r="O1500" s="19"/>
      <c r="P1500" s="19"/>
      <c r="Q1500" s="22" t="str">
        <f aca="false">IF($C1500="","",IF($P1500&lt;&gt;"",$P1500,IF(AND(ISNUMBER($K1500),ISNUMBER($M1500),ISNUMBER($N1500)),IF($O1500="Lower is worse",IF($K1500&lt;=$N1500,"Danger",IF($K1500&lt;=$M1500,"Alert","OK")),IF($K1500&gt;=$N1500,"Danger",IF($K1500&gt;=$M1500,"Alert","OK"))),"Not set")))</f>
        <v/>
      </c>
      <c r="R1500" s="22" t="str">
        <f aca="false">IF(OR($Q1500="",$Q1500="Not set"),"",MATCH($Q1500,Lists!$F$2:$F$4,0)-1)</f>
        <v/>
      </c>
      <c r="S1500" s="6"/>
      <c r="T1500" s="6"/>
      <c r="U1500" s="22" t="str">
        <f aca="false">IF(OR($Q1500="",$Q1500="OK",$Q1500="Not set",NOT(ISNUMBER($G1500))),"",ROUND($G1500*IF($Q1500="Danger",Lists!$M$15,Lists!$M$16),0))</f>
        <v/>
      </c>
      <c r="V1500" s="22" t="str">
        <f aca="false">IF($U1500="","",IF(OR($Q1500="Danger",$U1500&gt;=Lists!$M$10),"P1",IF($U1500&gt;=Lists!$M$11,"P2","P3")))</f>
        <v/>
      </c>
      <c r="W1500" s="24" t="str">
        <f aca="false">IF(OR($V1500="",$B1500=""),"",$B1500+INDEX(Lists!$N$10:$N$12,MATCH($V1500,Lists!$L$10:$L$12,0)))</f>
        <v/>
      </c>
      <c r="X1500" s="19"/>
      <c r="Y1500" s="19"/>
      <c r="Z1500" s="19"/>
      <c r="AA1500" s="21"/>
      <c r="AB1500" s="19"/>
      <c r="AC1500" s="22" t="str">
        <f aca="true">IF(OR($U1500="",$B1500=""),"",IF($AA1500&lt;&gt;"",$AA1500-$B1500,TODAY()-$B1500))</f>
        <v/>
      </c>
      <c r="AD1500" s="22" t="str">
        <f aca="true">IF($W1500="","",IF($Y1500="Closed",IF($AA1500="","Closed",IF($AA1500&lt;=$W1500,"Closed on time","Closed late")),IF(TODAY()&gt;$W1500,"Overdue","Within time")))</f>
        <v/>
      </c>
      <c r="AE1500" s="6"/>
      <c r="AF1500" s="19"/>
      <c r="AG1500" s="19"/>
      <c r="AH1500" s="19"/>
      <c r="AI1500" s="19"/>
      <c r="AJ1500" s="19"/>
    </row>
    <row r="1501" customFormat="false" ht="15" hidden="false" customHeight="false" outlineLevel="0" collapsed="false">
      <c r="A1501" s="22" t="str">
        <f aca="false">IF($C1501="","","R"&amp;TEXT(ROW()-4,"00000"))</f>
        <v/>
      </c>
      <c r="B1501" s="21"/>
      <c r="C1501" s="19"/>
      <c r="D1501" s="22" t="str">
        <f aca="false">IF($C1501="","",IFERROR(INDEX(Asset_Register!$C$5:$C$1000,MATCH($C1501,Asset_Register!$A$5:$A$1000,0)),"Not in register"))</f>
        <v/>
      </c>
      <c r="E1501" s="22" t="str">
        <f aca="false">IF($C1501="","",IFERROR(INDEX(Asset_Register!$D$5:$D$1000,MATCH($C1501,Asset_Register!$A$5:$A$1000,0)),"Not in register"))</f>
        <v/>
      </c>
      <c r="F1501" s="22" t="str">
        <f aca="false">IF($C1501="","",IFERROR(INDEX(Asset_Register!$R$5:$R$1000,MATCH($C1501,Asset_Register!$A$5:$A$1000,0)),"Not in register"))</f>
        <v/>
      </c>
      <c r="G1501" s="22" t="str">
        <f aca="false">IF($C1501="","",IFERROR(INDEX(Asset_Register!$Q$5:$Q$1000,MATCH($C1501,Asset_Register!$A$5:$A$1000,0)),"Not in register"))</f>
        <v/>
      </c>
      <c r="H1501" s="19"/>
      <c r="I1501" s="19"/>
      <c r="J1501" s="6"/>
      <c r="K1501" s="19"/>
      <c r="L1501" s="19"/>
      <c r="M1501" s="19"/>
      <c r="N1501" s="19"/>
      <c r="O1501" s="19"/>
      <c r="P1501" s="19"/>
      <c r="Q1501" s="22" t="str">
        <f aca="false">IF($C1501="","",IF($P1501&lt;&gt;"",$P1501,IF(AND(ISNUMBER($K1501),ISNUMBER($M1501),ISNUMBER($N1501)),IF($O1501="Lower is worse",IF($K1501&lt;=$N1501,"Danger",IF($K1501&lt;=$M1501,"Alert","OK")),IF($K1501&gt;=$N1501,"Danger",IF($K1501&gt;=$M1501,"Alert","OK"))),"Not set")))</f>
        <v/>
      </c>
      <c r="R1501" s="22" t="str">
        <f aca="false">IF(OR($Q1501="",$Q1501="Not set"),"",MATCH($Q1501,Lists!$F$2:$F$4,0)-1)</f>
        <v/>
      </c>
      <c r="S1501" s="6"/>
      <c r="T1501" s="6"/>
      <c r="U1501" s="22" t="str">
        <f aca="false">IF(OR($Q1501="",$Q1501="OK",$Q1501="Not set",NOT(ISNUMBER($G1501))),"",ROUND($G1501*IF($Q1501="Danger",Lists!$M$15,Lists!$M$16),0))</f>
        <v/>
      </c>
      <c r="V1501" s="22" t="str">
        <f aca="false">IF($U1501="","",IF(OR($Q1501="Danger",$U1501&gt;=Lists!$M$10),"P1",IF($U1501&gt;=Lists!$M$11,"P2","P3")))</f>
        <v/>
      </c>
      <c r="W1501" s="24" t="str">
        <f aca="false">IF(OR($V1501="",$B1501=""),"",$B1501+INDEX(Lists!$N$10:$N$12,MATCH($V1501,Lists!$L$10:$L$12,0)))</f>
        <v/>
      </c>
      <c r="X1501" s="19"/>
      <c r="Y1501" s="19"/>
      <c r="Z1501" s="19"/>
      <c r="AA1501" s="21"/>
      <c r="AB1501" s="19"/>
      <c r="AC1501" s="22" t="str">
        <f aca="true">IF(OR($U1501="",$B1501=""),"",IF($AA1501&lt;&gt;"",$AA1501-$B1501,TODAY()-$B1501))</f>
        <v/>
      </c>
      <c r="AD1501" s="22" t="str">
        <f aca="true">IF($W1501="","",IF($Y1501="Closed",IF($AA1501="","Closed",IF($AA1501&lt;=$W1501,"Closed on time","Closed late")),IF(TODAY()&gt;$W1501,"Overdue","Within time")))</f>
        <v/>
      </c>
      <c r="AE1501" s="6"/>
      <c r="AF1501" s="19"/>
      <c r="AG1501" s="19"/>
      <c r="AH1501" s="19"/>
      <c r="AI1501" s="19"/>
      <c r="AJ1501" s="19"/>
    </row>
    <row r="1502" customFormat="false" ht="15" hidden="false" customHeight="false" outlineLevel="0" collapsed="false">
      <c r="A1502" s="22" t="str">
        <f aca="false">IF($C1502="","","R"&amp;TEXT(ROW()-4,"00000"))</f>
        <v/>
      </c>
      <c r="B1502" s="21"/>
      <c r="C1502" s="19"/>
      <c r="D1502" s="22" t="str">
        <f aca="false">IF($C1502="","",IFERROR(INDEX(Asset_Register!$C$5:$C$1000,MATCH($C1502,Asset_Register!$A$5:$A$1000,0)),"Not in register"))</f>
        <v/>
      </c>
      <c r="E1502" s="22" t="str">
        <f aca="false">IF($C1502="","",IFERROR(INDEX(Asset_Register!$D$5:$D$1000,MATCH($C1502,Asset_Register!$A$5:$A$1000,0)),"Not in register"))</f>
        <v/>
      </c>
      <c r="F1502" s="22" t="str">
        <f aca="false">IF($C1502="","",IFERROR(INDEX(Asset_Register!$R$5:$R$1000,MATCH($C1502,Asset_Register!$A$5:$A$1000,0)),"Not in register"))</f>
        <v/>
      </c>
      <c r="G1502" s="22" t="str">
        <f aca="false">IF($C1502="","",IFERROR(INDEX(Asset_Register!$Q$5:$Q$1000,MATCH($C1502,Asset_Register!$A$5:$A$1000,0)),"Not in register"))</f>
        <v/>
      </c>
      <c r="H1502" s="19"/>
      <c r="I1502" s="19"/>
      <c r="J1502" s="6"/>
      <c r="K1502" s="19"/>
      <c r="L1502" s="19"/>
      <c r="M1502" s="19"/>
      <c r="N1502" s="19"/>
      <c r="O1502" s="19"/>
      <c r="P1502" s="19"/>
      <c r="Q1502" s="22" t="str">
        <f aca="false">IF($C1502="","",IF($P1502&lt;&gt;"",$P1502,IF(AND(ISNUMBER($K1502),ISNUMBER($M1502),ISNUMBER($N1502)),IF($O1502="Lower is worse",IF($K1502&lt;=$N1502,"Danger",IF($K1502&lt;=$M1502,"Alert","OK")),IF($K1502&gt;=$N1502,"Danger",IF($K1502&gt;=$M1502,"Alert","OK"))),"Not set")))</f>
        <v/>
      </c>
      <c r="R1502" s="22" t="str">
        <f aca="false">IF(OR($Q1502="",$Q1502="Not set"),"",MATCH($Q1502,Lists!$F$2:$F$4,0)-1)</f>
        <v/>
      </c>
      <c r="S1502" s="6"/>
      <c r="T1502" s="6"/>
      <c r="U1502" s="22" t="str">
        <f aca="false">IF(OR($Q1502="",$Q1502="OK",$Q1502="Not set",NOT(ISNUMBER($G1502))),"",ROUND($G1502*IF($Q1502="Danger",Lists!$M$15,Lists!$M$16),0))</f>
        <v/>
      </c>
      <c r="V1502" s="22" t="str">
        <f aca="false">IF($U1502="","",IF(OR($Q1502="Danger",$U1502&gt;=Lists!$M$10),"P1",IF($U1502&gt;=Lists!$M$11,"P2","P3")))</f>
        <v/>
      </c>
      <c r="W1502" s="24" t="str">
        <f aca="false">IF(OR($V1502="",$B1502=""),"",$B1502+INDEX(Lists!$N$10:$N$12,MATCH($V1502,Lists!$L$10:$L$12,0)))</f>
        <v/>
      </c>
      <c r="X1502" s="19"/>
      <c r="Y1502" s="19"/>
      <c r="Z1502" s="19"/>
      <c r="AA1502" s="21"/>
      <c r="AB1502" s="19"/>
      <c r="AC1502" s="22" t="str">
        <f aca="true">IF(OR($U1502="",$B1502=""),"",IF($AA1502&lt;&gt;"",$AA1502-$B1502,TODAY()-$B1502))</f>
        <v/>
      </c>
      <c r="AD1502" s="22" t="str">
        <f aca="true">IF($W1502="","",IF($Y1502="Closed",IF($AA1502="","Closed",IF($AA1502&lt;=$W1502,"Closed on time","Closed late")),IF(TODAY()&gt;$W1502,"Overdue","Within time")))</f>
        <v/>
      </c>
      <c r="AE1502" s="6"/>
      <c r="AF1502" s="19"/>
      <c r="AG1502" s="19"/>
      <c r="AH1502" s="19"/>
      <c r="AI1502" s="19"/>
      <c r="AJ1502" s="19"/>
    </row>
    <row r="1503" customFormat="false" ht="15" hidden="false" customHeight="false" outlineLevel="0" collapsed="false">
      <c r="A1503" s="22" t="str">
        <f aca="false">IF($C1503="","","R"&amp;TEXT(ROW()-4,"00000"))</f>
        <v/>
      </c>
      <c r="B1503" s="21"/>
      <c r="C1503" s="19"/>
      <c r="D1503" s="22" t="str">
        <f aca="false">IF($C1503="","",IFERROR(INDEX(Asset_Register!$C$5:$C$1000,MATCH($C1503,Asset_Register!$A$5:$A$1000,0)),"Not in register"))</f>
        <v/>
      </c>
      <c r="E1503" s="22" t="str">
        <f aca="false">IF($C1503="","",IFERROR(INDEX(Asset_Register!$D$5:$D$1000,MATCH($C1503,Asset_Register!$A$5:$A$1000,0)),"Not in register"))</f>
        <v/>
      </c>
      <c r="F1503" s="22" t="str">
        <f aca="false">IF($C1503="","",IFERROR(INDEX(Asset_Register!$R$5:$R$1000,MATCH($C1503,Asset_Register!$A$5:$A$1000,0)),"Not in register"))</f>
        <v/>
      </c>
      <c r="G1503" s="22" t="str">
        <f aca="false">IF($C1503="","",IFERROR(INDEX(Asset_Register!$Q$5:$Q$1000,MATCH($C1503,Asset_Register!$A$5:$A$1000,0)),"Not in register"))</f>
        <v/>
      </c>
      <c r="H1503" s="19"/>
      <c r="I1503" s="19"/>
      <c r="J1503" s="6"/>
      <c r="K1503" s="19"/>
      <c r="L1503" s="19"/>
      <c r="M1503" s="19"/>
      <c r="N1503" s="19"/>
      <c r="O1503" s="19"/>
      <c r="P1503" s="19"/>
      <c r="Q1503" s="22" t="str">
        <f aca="false">IF($C1503="","",IF($P1503&lt;&gt;"",$P1503,IF(AND(ISNUMBER($K1503),ISNUMBER($M1503),ISNUMBER($N1503)),IF($O1503="Lower is worse",IF($K1503&lt;=$N1503,"Danger",IF($K1503&lt;=$M1503,"Alert","OK")),IF($K1503&gt;=$N1503,"Danger",IF($K1503&gt;=$M1503,"Alert","OK"))),"Not set")))</f>
        <v/>
      </c>
      <c r="R1503" s="22" t="str">
        <f aca="false">IF(OR($Q1503="",$Q1503="Not set"),"",MATCH($Q1503,Lists!$F$2:$F$4,0)-1)</f>
        <v/>
      </c>
      <c r="S1503" s="6"/>
      <c r="T1503" s="6"/>
      <c r="U1503" s="22" t="str">
        <f aca="false">IF(OR($Q1503="",$Q1503="OK",$Q1503="Not set",NOT(ISNUMBER($G1503))),"",ROUND($G1503*IF($Q1503="Danger",Lists!$M$15,Lists!$M$16),0))</f>
        <v/>
      </c>
      <c r="V1503" s="22" t="str">
        <f aca="false">IF($U1503="","",IF(OR($Q1503="Danger",$U1503&gt;=Lists!$M$10),"P1",IF($U1503&gt;=Lists!$M$11,"P2","P3")))</f>
        <v/>
      </c>
      <c r="W1503" s="24" t="str">
        <f aca="false">IF(OR($V1503="",$B1503=""),"",$B1503+INDEX(Lists!$N$10:$N$12,MATCH($V1503,Lists!$L$10:$L$12,0)))</f>
        <v/>
      </c>
      <c r="X1503" s="19"/>
      <c r="Y1503" s="19"/>
      <c r="Z1503" s="19"/>
      <c r="AA1503" s="21"/>
      <c r="AB1503" s="19"/>
      <c r="AC1503" s="22" t="str">
        <f aca="true">IF(OR($U1503="",$B1503=""),"",IF($AA1503&lt;&gt;"",$AA1503-$B1503,TODAY()-$B1503))</f>
        <v/>
      </c>
      <c r="AD1503" s="22" t="str">
        <f aca="true">IF($W1503="","",IF($Y1503="Closed",IF($AA1503="","Closed",IF($AA1503&lt;=$W1503,"Closed on time","Closed late")),IF(TODAY()&gt;$W1503,"Overdue","Within time")))</f>
        <v/>
      </c>
      <c r="AE1503" s="6"/>
      <c r="AF1503" s="19"/>
      <c r="AG1503" s="19"/>
      <c r="AH1503" s="19"/>
      <c r="AI1503" s="19"/>
      <c r="AJ1503" s="19"/>
    </row>
    <row r="1504" customFormat="false" ht="15" hidden="false" customHeight="false" outlineLevel="0" collapsed="false">
      <c r="A1504" s="22" t="str">
        <f aca="false">IF($C1504="","","R"&amp;TEXT(ROW()-4,"00000"))</f>
        <v/>
      </c>
      <c r="B1504" s="21"/>
      <c r="C1504" s="19"/>
      <c r="D1504" s="22" t="str">
        <f aca="false">IF($C1504="","",IFERROR(INDEX(Asset_Register!$C$5:$C$1000,MATCH($C1504,Asset_Register!$A$5:$A$1000,0)),"Not in register"))</f>
        <v/>
      </c>
      <c r="E1504" s="22" t="str">
        <f aca="false">IF($C1504="","",IFERROR(INDEX(Asset_Register!$D$5:$D$1000,MATCH($C1504,Asset_Register!$A$5:$A$1000,0)),"Not in register"))</f>
        <v/>
      </c>
      <c r="F1504" s="22" t="str">
        <f aca="false">IF($C1504="","",IFERROR(INDEX(Asset_Register!$R$5:$R$1000,MATCH($C1504,Asset_Register!$A$5:$A$1000,0)),"Not in register"))</f>
        <v/>
      </c>
      <c r="G1504" s="22" t="str">
        <f aca="false">IF($C1504="","",IFERROR(INDEX(Asset_Register!$Q$5:$Q$1000,MATCH($C1504,Asset_Register!$A$5:$A$1000,0)),"Not in register"))</f>
        <v/>
      </c>
      <c r="H1504" s="19"/>
      <c r="I1504" s="19"/>
      <c r="J1504" s="6"/>
      <c r="K1504" s="19"/>
      <c r="L1504" s="19"/>
      <c r="M1504" s="19"/>
      <c r="N1504" s="19"/>
      <c r="O1504" s="19"/>
      <c r="P1504" s="19"/>
      <c r="Q1504" s="22" t="str">
        <f aca="false">IF($C1504="","",IF($P1504&lt;&gt;"",$P1504,IF(AND(ISNUMBER($K1504),ISNUMBER($M1504),ISNUMBER($N1504)),IF($O1504="Lower is worse",IF($K1504&lt;=$N1504,"Danger",IF($K1504&lt;=$M1504,"Alert","OK")),IF($K1504&gt;=$N1504,"Danger",IF($K1504&gt;=$M1504,"Alert","OK"))),"Not set")))</f>
        <v/>
      </c>
      <c r="R1504" s="22" t="str">
        <f aca="false">IF(OR($Q1504="",$Q1504="Not set"),"",MATCH($Q1504,Lists!$F$2:$F$4,0)-1)</f>
        <v/>
      </c>
      <c r="S1504" s="6"/>
      <c r="T1504" s="6"/>
      <c r="U1504" s="22" t="str">
        <f aca="false">IF(OR($Q1504="",$Q1504="OK",$Q1504="Not set",NOT(ISNUMBER($G1504))),"",ROUND($G1504*IF($Q1504="Danger",Lists!$M$15,Lists!$M$16),0))</f>
        <v/>
      </c>
      <c r="V1504" s="22" t="str">
        <f aca="false">IF($U1504="","",IF(OR($Q1504="Danger",$U1504&gt;=Lists!$M$10),"P1",IF($U1504&gt;=Lists!$M$11,"P2","P3")))</f>
        <v/>
      </c>
      <c r="W1504" s="24" t="str">
        <f aca="false">IF(OR($V1504="",$B1504=""),"",$B1504+INDEX(Lists!$N$10:$N$12,MATCH($V1504,Lists!$L$10:$L$12,0)))</f>
        <v/>
      </c>
      <c r="X1504" s="19"/>
      <c r="Y1504" s="19"/>
      <c r="Z1504" s="19"/>
      <c r="AA1504" s="21"/>
      <c r="AB1504" s="19"/>
      <c r="AC1504" s="22" t="str">
        <f aca="true">IF(OR($U1504="",$B1504=""),"",IF($AA1504&lt;&gt;"",$AA1504-$B1504,TODAY()-$B1504))</f>
        <v/>
      </c>
      <c r="AD1504" s="22" t="str">
        <f aca="true">IF($W1504="","",IF($Y1504="Closed",IF($AA1504="","Closed",IF($AA1504&lt;=$W1504,"Closed on time","Closed late")),IF(TODAY()&gt;$W1504,"Overdue","Within time")))</f>
        <v/>
      </c>
      <c r="AE1504" s="6"/>
      <c r="AF1504" s="19"/>
      <c r="AG1504" s="19"/>
      <c r="AH1504" s="19"/>
      <c r="AI1504" s="19"/>
      <c r="AJ1504" s="19"/>
    </row>
    <row r="1505" customFormat="false" ht="15" hidden="false" customHeight="false" outlineLevel="0" collapsed="false">
      <c r="A1505" s="22" t="str">
        <f aca="false">IF($C1505="","","R"&amp;TEXT(ROW()-4,"00000"))</f>
        <v/>
      </c>
      <c r="B1505" s="21"/>
      <c r="C1505" s="19"/>
      <c r="D1505" s="22" t="str">
        <f aca="false">IF($C1505="","",IFERROR(INDEX(Asset_Register!$C$5:$C$1000,MATCH($C1505,Asset_Register!$A$5:$A$1000,0)),"Not in register"))</f>
        <v/>
      </c>
      <c r="E1505" s="22" t="str">
        <f aca="false">IF($C1505="","",IFERROR(INDEX(Asset_Register!$D$5:$D$1000,MATCH($C1505,Asset_Register!$A$5:$A$1000,0)),"Not in register"))</f>
        <v/>
      </c>
      <c r="F1505" s="22" t="str">
        <f aca="false">IF($C1505="","",IFERROR(INDEX(Asset_Register!$R$5:$R$1000,MATCH($C1505,Asset_Register!$A$5:$A$1000,0)),"Not in register"))</f>
        <v/>
      </c>
      <c r="G1505" s="22" t="str">
        <f aca="false">IF($C1505="","",IFERROR(INDEX(Asset_Register!$Q$5:$Q$1000,MATCH($C1505,Asset_Register!$A$5:$A$1000,0)),"Not in register"))</f>
        <v/>
      </c>
      <c r="H1505" s="19"/>
      <c r="I1505" s="19"/>
      <c r="J1505" s="6"/>
      <c r="K1505" s="19"/>
      <c r="L1505" s="19"/>
      <c r="M1505" s="19"/>
      <c r="N1505" s="19"/>
      <c r="O1505" s="19"/>
      <c r="P1505" s="19"/>
      <c r="Q1505" s="22" t="str">
        <f aca="false">IF($C1505="","",IF($P1505&lt;&gt;"",$P1505,IF(AND(ISNUMBER($K1505),ISNUMBER($M1505),ISNUMBER($N1505)),IF($O1505="Lower is worse",IF($K1505&lt;=$N1505,"Danger",IF($K1505&lt;=$M1505,"Alert","OK")),IF($K1505&gt;=$N1505,"Danger",IF($K1505&gt;=$M1505,"Alert","OK"))),"Not set")))</f>
        <v/>
      </c>
      <c r="R1505" s="22" t="str">
        <f aca="false">IF(OR($Q1505="",$Q1505="Not set"),"",MATCH($Q1505,Lists!$F$2:$F$4,0)-1)</f>
        <v/>
      </c>
      <c r="S1505" s="6"/>
      <c r="T1505" s="6"/>
      <c r="U1505" s="22" t="str">
        <f aca="false">IF(OR($Q1505="",$Q1505="OK",$Q1505="Not set",NOT(ISNUMBER($G1505))),"",ROUND($G1505*IF($Q1505="Danger",Lists!$M$15,Lists!$M$16),0))</f>
        <v/>
      </c>
      <c r="V1505" s="22" t="str">
        <f aca="false">IF($U1505="","",IF(OR($Q1505="Danger",$U1505&gt;=Lists!$M$10),"P1",IF($U1505&gt;=Lists!$M$11,"P2","P3")))</f>
        <v/>
      </c>
      <c r="W1505" s="24" t="str">
        <f aca="false">IF(OR($V1505="",$B1505=""),"",$B1505+INDEX(Lists!$N$10:$N$12,MATCH($V1505,Lists!$L$10:$L$12,0)))</f>
        <v/>
      </c>
      <c r="X1505" s="19"/>
      <c r="Y1505" s="19"/>
      <c r="Z1505" s="19"/>
      <c r="AA1505" s="21"/>
      <c r="AB1505" s="19"/>
      <c r="AC1505" s="22" t="str">
        <f aca="true">IF(OR($U1505="",$B1505=""),"",IF($AA1505&lt;&gt;"",$AA1505-$B1505,TODAY()-$B1505))</f>
        <v/>
      </c>
      <c r="AD1505" s="22" t="str">
        <f aca="true">IF($W1505="","",IF($Y1505="Closed",IF($AA1505="","Closed",IF($AA1505&lt;=$W1505,"Closed on time","Closed late")),IF(TODAY()&gt;$W1505,"Overdue","Within time")))</f>
        <v/>
      </c>
      <c r="AE1505" s="6"/>
      <c r="AF1505" s="19"/>
      <c r="AG1505" s="19"/>
      <c r="AH1505" s="19"/>
      <c r="AI1505" s="19"/>
      <c r="AJ1505" s="19"/>
    </row>
    <row r="1506" customFormat="false" ht="15" hidden="false" customHeight="false" outlineLevel="0" collapsed="false">
      <c r="A1506" s="22" t="str">
        <f aca="false">IF($C1506="","","R"&amp;TEXT(ROW()-4,"00000"))</f>
        <v/>
      </c>
      <c r="B1506" s="21"/>
      <c r="C1506" s="19"/>
      <c r="D1506" s="22" t="str">
        <f aca="false">IF($C1506="","",IFERROR(INDEX(Asset_Register!$C$5:$C$1000,MATCH($C1506,Asset_Register!$A$5:$A$1000,0)),"Not in register"))</f>
        <v/>
      </c>
      <c r="E1506" s="22" t="str">
        <f aca="false">IF($C1506="","",IFERROR(INDEX(Asset_Register!$D$5:$D$1000,MATCH($C1506,Asset_Register!$A$5:$A$1000,0)),"Not in register"))</f>
        <v/>
      </c>
      <c r="F1506" s="22" t="str">
        <f aca="false">IF($C1506="","",IFERROR(INDEX(Asset_Register!$R$5:$R$1000,MATCH($C1506,Asset_Register!$A$5:$A$1000,0)),"Not in register"))</f>
        <v/>
      </c>
      <c r="G1506" s="22" t="str">
        <f aca="false">IF($C1506="","",IFERROR(INDEX(Asset_Register!$Q$5:$Q$1000,MATCH($C1506,Asset_Register!$A$5:$A$1000,0)),"Not in register"))</f>
        <v/>
      </c>
      <c r="H1506" s="19"/>
      <c r="I1506" s="19"/>
      <c r="J1506" s="6"/>
      <c r="K1506" s="19"/>
      <c r="L1506" s="19"/>
      <c r="M1506" s="19"/>
      <c r="N1506" s="19"/>
      <c r="O1506" s="19"/>
      <c r="P1506" s="19"/>
      <c r="Q1506" s="22" t="str">
        <f aca="false">IF($C1506="","",IF($P1506&lt;&gt;"",$P1506,IF(AND(ISNUMBER($K1506),ISNUMBER($M1506),ISNUMBER($N1506)),IF($O1506="Lower is worse",IF($K1506&lt;=$N1506,"Danger",IF($K1506&lt;=$M1506,"Alert","OK")),IF($K1506&gt;=$N1506,"Danger",IF($K1506&gt;=$M1506,"Alert","OK"))),"Not set")))</f>
        <v/>
      </c>
      <c r="R1506" s="22" t="str">
        <f aca="false">IF(OR($Q1506="",$Q1506="Not set"),"",MATCH($Q1506,Lists!$F$2:$F$4,0)-1)</f>
        <v/>
      </c>
      <c r="S1506" s="6"/>
      <c r="T1506" s="6"/>
      <c r="U1506" s="22" t="str">
        <f aca="false">IF(OR($Q1506="",$Q1506="OK",$Q1506="Not set",NOT(ISNUMBER($G1506))),"",ROUND($G1506*IF($Q1506="Danger",Lists!$M$15,Lists!$M$16),0))</f>
        <v/>
      </c>
      <c r="V1506" s="22" t="str">
        <f aca="false">IF($U1506="","",IF(OR($Q1506="Danger",$U1506&gt;=Lists!$M$10),"P1",IF($U1506&gt;=Lists!$M$11,"P2","P3")))</f>
        <v/>
      </c>
      <c r="W1506" s="24" t="str">
        <f aca="false">IF(OR($V1506="",$B1506=""),"",$B1506+INDEX(Lists!$N$10:$N$12,MATCH($V1506,Lists!$L$10:$L$12,0)))</f>
        <v/>
      </c>
      <c r="X1506" s="19"/>
      <c r="Y1506" s="19"/>
      <c r="Z1506" s="19"/>
      <c r="AA1506" s="21"/>
      <c r="AB1506" s="19"/>
      <c r="AC1506" s="22" t="str">
        <f aca="true">IF(OR($U1506="",$B1506=""),"",IF($AA1506&lt;&gt;"",$AA1506-$B1506,TODAY()-$B1506))</f>
        <v/>
      </c>
      <c r="AD1506" s="22" t="str">
        <f aca="true">IF($W1506="","",IF($Y1506="Closed",IF($AA1506="","Closed",IF($AA1506&lt;=$W1506,"Closed on time","Closed late")),IF(TODAY()&gt;$W1506,"Overdue","Within time")))</f>
        <v/>
      </c>
      <c r="AE1506" s="6"/>
      <c r="AF1506" s="19"/>
      <c r="AG1506" s="19"/>
      <c r="AH1506" s="19"/>
      <c r="AI1506" s="19"/>
      <c r="AJ1506" s="19"/>
    </row>
    <row r="1507" customFormat="false" ht="15" hidden="false" customHeight="false" outlineLevel="0" collapsed="false">
      <c r="A1507" s="22" t="str">
        <f aca="false">IF($C1507="","","R"&amp;TEXT(ROW()-4,"00000"))</f>
        <v/>
      </c>
      <c r="B1507" s="21"/>
      <c r="C1507" s="19"/>
      <c r="D1507" s="22" t="str">
        <f aca="false">IF($C1507="","",IFERROR(INDEX(Asset_Register!$C$5:$C$1000,MATCH($C1507,Asset_Register!$A$5:$A$1000,0)),"Not in register"))</f>
        <v/>
      </c>
      <c r="E1507" s="22" t="str">
        <f aca="false">IF($C1507="","",IFERROR(INDEX(Asset_Register!$D$5:$D$1000,MATCH($C1507,Asset_Register!$A$5:$A$1000,0)),"Not in register"))</f>
        <v/>
      </c>
      <c r="F1507" s="22" t="str">
        <f aca="false">IF($C1507="","",IFERROR(INDEX(Asset_Register!$R$5:$R$1000,MATCH($C1507,Asset_Register!$A$5:$A$1000,0)),"Not in register"))</f>
        <v/>
      </c>
      <c r="G1507" s="22" t="str">
        <f aca="false">IF($C1507="","",IFERROR(INDEX(Asset_Register!$Q$5:$Q$1000,MATCH($C1507,Asset_Register!$A$5:$A$1000,0)),"Not in register"))</f>
        <v/>
      </c>
      <c r="H1507" s="19"/>
      <c r="I1507" s="19"/>
      <c r="J1507" s="6"/>
      <c r="K1507" s="19"/>
      <c r="L1507" s="19"/>
      <c r="M1507" s="19"/>
      <c r="N1507" s="19"/>
      <c r="O1507" s="19"/>
      <c r="P1507" s="19"/>
      <c r="Q1507" s="22" t="str">
        <f aca="false">IF($C1507="","",IF($P1507&lt;&gt;"",$P1507,IF(AND(ISNUMBER($K1507),ISNUMBER($M1507),ISNUMBER($N1507)),IF($O1507="Lower is worse",IF($K1507&lt;=$N1507,"Danger",IF($K1507&lt;=$M1507,"Alert","OK")),IF($K1507&gt;=$N1507,"Danger",IF($K1507&gt;=$M1507,"Alert","OK"))),"Not set")))</f>
        <v/>
      </c>
      <c r="R1507" s="22" t="str">
        <f aca="false">IF(OR($Q1507="",$Q1507="Not set"),"",MATCH($Q1507,Lists!$F$2:$F$4,0)-1)</f>
        <v/>
      </c>
      <c r="S1507" s="6"/>
      <c r="T1507" s="6"/>
      <c r="U1507" s="22" t="str">
        <f aca="false">IF(OR($Q1507="",$Q1507="OK",$Q1507="Not set",NOT(ISNUMBER($G1507))),"",ROUND($G1507*IF($Q1507="Danger",Lists!$M$15,Lists!$M$16),0))</f>
        <v/>
      </c>
      <c r="V1507" s="22" t="str">
        <f aca="false">IF($U1507="","",IF(OR($Q1507="Danger",$U1507&gt;=Lists!$M$10),"P1",IF($U1507&gt;=Lists!$M$11,"P2","P3")))</f>
        <v/>
      </c>
      <c r="W1507" s="24" t="str">
        <f aca="false">IF(OR($V1507="",$B1507=""),"",$B1507+INDEX(Lists!$N$10:$N$12,MATCH($V1507,Lists!$L$10:$L$12,0)))</f>
        <v/>
      </c>
      <c r="X1507" s="19"/>
      <c r="Y1507" s="19"/>
      <c r="Z1507" s="19"/>
      <c r="AA1507" s="21"/>
      <c r="AB1507" s="19"/>
      <c r="AC1507" s="22" t="str">
        <f aca="true">IF(OR($U1507="",$B1507=""),"",IF($AA1507&lt;&gt;"",$AA1507-$B1507,TODAY()-$B1507))</f>
        <v/>
      </c>
      <c r="AD1507" s="22" t="str">
        <f aca="true">IF($W1507="","",IF($Y1507="Closed",IF($AA1507="","Closed",IF($AA1507&lt;=$W1507,"Closed on time","Closed late")),IF(TODAY()&gt;$W1507,"Overdue","Within time")))</f>
        <v/>
      </c>
      <c r="AE1507" s="6"/>
      <c r="AF1507" s="19"/>
      <c r="AG1507" s="19"/>
      <c r="AH1507" s="19"/>
      <c r="AI1507" s="19"/>
      <c r="AJ1507" s="19"/>
    </row>
    <row r="1508" customFormat="false" ht="15" hidden="false" customHeight="false" outlineLevel="0" collapsed="false">
      <c r="A1508" s="22" t="str">
        <f aca="false">IF($C1508="","","R"&amp;TEXT(ROW()-4,"00000"))</f>
        <v/>
      </c>
      <c r="B1508" s="21"/>
      <c r="C1508" s="19"/>
      <c r="D1508" s="22" t="str">
        <f aca="false">IF($C1508="","",IFERROR(INDEX(Asset_Register!$C$5:$C$1000,MATCH($C1508,Asset_Register!$A$5:$A$1000,0)),"Not in register"))</f>
        <v/>
      </c>
      <c r="E1508" s="22" t="str">
        <f aca="false">IF($C1508="","",IFERROR(INDEX(Asset_Register!$D$5:$D$1000,MATCH($C1508,Asset_Register!$A$5:$A$1000,0)),"Not in register"))</f>
        <v/>
      </c>
      <c r="F1508" s="22" t="str">
        <f aca="false">IF($C1508="","",IFERROR(INDEX(Asset_Register!$R$5:$R$1000,MATCH($C1508,Asset_Register!$A$5:$A$1000,0)),"Not in register"))</f>
        <v/>
      </c>
      <c r="G1508" s="22" t="str">
        <f aca="false">IF($C1508="","",IFERROR(INDEX(Asset_Register!$Q$5:$Q$1000,MATCH($C1508,Asset_Register!$A$5:$A$1000,0)),"Not in register"))</f>
        <v/>
      </c>
      <c r="H1508" s="19"/>
      <c r="I1508" s="19"/>
      <c r="J1508" s="6"/>
      <c r="K1508" s="19"/>
      <c r="L1508" s="19"/>
      <c r="M1508" s="19"/>
      <c r="N1508" s="19"/>
      <c r="O1508" s="19"/>
      <c r="P1508" s="19"/>
      <c r="Q1508" s="22" t="str">
        <f aca="false">IF($C1508="","",IF($P1508&lt;&gt;"",$P1508,IF(AND(ISNUMBER($K1508),ISNUMBER($M1508),ISNUMBER($N1508)),IF($O1508="Lower is worse",IF($K1508&lt;=$N1508,"Danger",IF($K1508&lt;=$M1508,"Alert","OK")),IF($K1508&gt;=$N1508,"Danger",IF($K1508&gt;=$M1508,"Alert","OK"))),"Not set")))</f>
        <v/>
      </c>
      <c r="R1508" s="22" t="str">
        <f aca="false">IF(OR($Q1508="",$Q1508="Not set"),"",MATCH($Q1508,Lists!$F$2:$F$4,0)-1)</f>
        <v/>
      </c>
      <c r="S1508" s="6"/>
      <c r="T1508" s="6"/>
      <c r="U1508" s="22" t="str">
        <f aca="false">IF(OR($Q1508="",$Q1508="OK",$Q1508="Not set",NOT(ISNUMBER($G1508))),"",ROUND($G1508*IF($Q1508="Danger",Lists!$M$15,Lists!$M$16),0))</f>
        <v/>
      </c>
      <c r="V1508" s="22" t="str">
        <f aca="false">IF($U1508="","",IF(OR($Q1508="Danger",$U1508&gt;=Lists!$M$10),"P1",IF($U1508&gt;=Lists!$M$11,"P2","P3")))</f>
        <v/>
      </c>
      <c r="W1508" s="24" t="str">
        <f aca="false">IF(OR($V1508="",$B1508=""),"",$B1508+INDEX(Lists!$N$10:$N$12,MATCH($V1508,Lists!$L$10:$L$12,0)))</f>
        <v/>
      </c>
      <c r="X1508" s="19"/>
      <c r="Y1508" s="19"/>
      <c r="Z1508" s="19"/>
      <c r="AA1508" s="21"/>
      <c r="AB1508" s="19"/>
      <c r="AC1508" s="22" t="str">
        <f aca="true">IF(OR($U1508="",$B1508=""),"",IF($AA1508&lt;&gt;"",$AA1508-$B1508,TODAY()-$B1508))</f>
        <v/>
      </c>
      <c r="AD1508" s="22" t="str">
        <f aca="true">IF($W1508="","",IF($Y1508="Closed",IF($AA1508="","Closed",IF($AA1508&lt;=$W1508,"Closed on time","Closed late")),IF(TODAY()&gt;$W1508,"Overdue","Within time")))</f>
        <v/>
      </c>
      <c r="AE1508" s="6"/>
      <c r="AF1508" s="19"/>
      <c r="AG1508" s="19"/>
      <c r="AH1508" s="19"/>
      <c r="AI1508" s="19"/>
      <c r="AJ1508" s="19"/>
    </row>
    <row r="1509" customFormat="false" ht="15" hidden="false" customHeight="false" outlineLevel="0" collapsed="false">
      <c r="A1509" s="22" t="str">
        <f aca="false">IF($C1509="","","R"&amp;TEXT(ROW()-4,"00000"))</f>
        <v/>
      </c>
      <c r="B1509" s="21"/>
      <c r="C1509" s="19"/>
      <c r="D1509" s="22" t="str">
        <f aca="false">IF($C1509="","",IFERROR(INDEX(Asset_Register!$C$5:$C$1000,MATCH($C1509,Asset_Register!$A$5:$A$1000,0)),"Not in register"))</f>
        <v/>
      </c>
      <c r="E1509" s="22" t="str">
        <f aca="false">IF($C1509="","",IFERROR(INDEX(Asset_Register!$D$5:$D$1000,MATCH($C1509,Asset_Register!$A$5:$A$1000,0)),"Not in register"))</f>
        <v/>
      </c>
      <c r="F1509" s="22" t="str">
        <f aca="false">IF($C1509="","",IFERROR(INDEX(Asset_Register!$R$5:$R$1000,MATCH($C1509,Asset_Register!$A$5:$A$1000,0)),"Not in register"))</f>
        <v/>
      </c>
      <c r="G1509" s="22" t="str">
        <f aca="false">IF($C1509="","",IFERROR(INDEX(Asset_Register!$Q$5:$Q$1000,MATCH($C1509,Asset_Register!$A$5:$A$1000,0)),"Not in register"))</f>
        <v/>
      </c>
      <c r="H1509" s="19"/>
      <c r="I1509" s="19"/>
      <c r="J1509" s="6"/>
      <c r="K1509" s="19"/>
      <c r="L1509" s="19"/>
      <c r="M1509" s="19"/>
      <c r="N1509" s="19"/>
      <c r="O1509" s="19"/>
      <c r="P1509" s="19"/>
      <c r="Q1509" s="22" t="str">
        <f aca="false">IF($C1509="","",IF($P1509&lt;&gt;"",$P1509,IF(AND(ISNUMBER($K1509),ISNUMBER($M1509),ISNUMBER($N1509)),IF($O1509="Lower is worse",IF($K1509&lt;=$N1509,"Danger",IF($K1509&lt;=$M1509,"Alert","OK")),IF($K1509&gt;=$N1509,"Danger",IF($K1509&gt;=$M1509,"Alert","OK"))),"Not set")))</f>
        <v/>
      </c>
      <c r="R1509" s="22" t="str">
        <f aca="false">IF(OR($Q1509="",$Q1509="Not set"),"",MATCH($Q1509,Lists!$F$2:$F$4,0)-1)</f>
        <v/>
      </c>
      <c r="S1509" s="6"/>
      <c r="T1509" s="6"/>
      <c r="U1509" s="22" t="str">
        <f aca="false">IF(OR($Q1509="",$Q1509="OK",$Q1509="Not set",NOT(ISNUMBER($G1509))),"",ROUND($G1509*IF($Q1509="Danger",Lists!$M$15,Lists!$M$16),0))</f>
        <v/>
      </c>
      <c r="V1509" s="22" t="str">
        <f aca="false">IF($U1509="","",IF(OR($Q1509="Danger",$U1509&gt;=Lists!$M$10),"P1",IF($U1509&gt;=Lists!$M$11,"P2","P3")))</f>
        <v/>
      </c>
      <c r="W1509" s="24" t="str">
        <f aca="false">IF(OR($V1509="",$B1509=""),"",$B1509+INDEX(Lists!$N$10:$N$12,MATCH($V1509,Lists!$L$10:$L$12,0)))</f>
        <v/>
      </c>
      <c r="X1509" s="19"/>
      <c r="Y1509" s="19"/>
      <c r="Z1509" s="19"/>
      <c r="AA1509" s="21"/>
      <c r="AB1509" s="19"/>
      <c r="AC1509" s="22" t="str">
        <f aca="true">IF(OR($U1509="",$B1509=""),"",IF($AA1509&lt;&gt;"",$AA1509-$B1509,TODAY()-$B1509))</f>
        <v/>
      </c>
      <c r="AD1509" s="22" t="str">
        <f aca="true">IF($W1509="","",IF($Y1509="Closed",IF($AA1509="","Closed",IF($AA1509&lt;=$W1509,"Closed on time","Closed late")),IF(TODAY()&gt;$W1509,"Overdue","Within time")))</f>
        <v/>
      </c>
      <c r="AE1509" s="6"/>
      <c r="AF1509" s="19"/>
      <c r="AG1509" s="19"/>
      <c r="AH1509" s="19"/>
      <c r="AI1509" s="19"/>
      <c r="AJ1509" s="19"/>
    </row>
    <row r="1510" customFormat="false" ht="15" hidden="false" customHeight="false" outlineLevel="0" collapsed="false">
      <c r="A1510" s="22" t="str">
        <f aca="false">IF($C1510="","","R"&amp;TEXT(ROW()-4,"00000"))</f>
        <v/>
      </c>
      <c r="B1510" s="21"/>
      <c r="C1510" s="19"/>
      <c r="D1510" s="22" t="str">
        <f aca="false">IF($C1510="","",IFERROR(INDEX(Asset_Register!$C$5:$C$1000,MATCH($C1510,Asset_Register!$A$5:$A$1000,0)),"Not in register"))</f>
        <v/>
      </c>
      <c r="E1510" s="22" t="str">
        <f aca="false">IF($C1510="","",IFERROR(INDEX(Asset_Register!$D$5:$D$1000,MATCH($C1510,Asset_Register!$A$5:$A$1000,0)),"Not in register"))</f>
        <v/>
      </c>
      <c r="F1510" s="22" t="str">
        <f aca="false">IF($C1510="","",IFERROR(INDEX(Asset_Register!$R$5:$R$1000,MATCH($C1510,Asset_Register!$A$5:$A$1000,0)),"Not in register"))</f>
        <v/>
      </c>
      <c r="G1510" s="22" t="str">
        <f aca="false">IF($C1510="","",IFERROR(INDEX(Asset_Register!$Q$5:$Q$1000,MATCH($C1510,Asset_Register!$A$5:$A$1000,0)),"Not in register"))</f>
        <v/>
      </c>
      <c r="H1510" s="19"/>
      <c r="I1510" s="19"/>
      <c r="J1510" s="6"/>
      <c r="K1510" s="19"/>
      <c r="L1510" s="19"/>
      <c r="M1510" s="19"/>
      <c r="N1510" s="19"/>
      <c r="O1510" s="19"/>
      <c r="P1510" s="19"/>
      <c r="Q1510" s="22" t="str">
        <f aca="false">IF($C1510="","",IF($P1510&lt;&gt;"",$P1510,IF(AND(ISNUMBER($K1510),ISNUMBER($M1510),ISNUMBER($N1510)),IF($O1510="Lower is worse",IF($K1510&lt;=$N1510,"Danger",IF($K1510&lt;=$M1510,"Alert","OK")),IF($K1510&gt;=$N1510,"Danger",IF($K1510&gt;=$M1510,"Alert","OK"))),"Not set")))</f>
        <v/>
      </c>
      <c r="R1510" s="22" t="str">
        <f aca="false">IF(OR($Q1510="",$Q1510="Not set"),"",MATCH($Q1510,Lists!$F$2:$F$4,0)-1)</f>
        <v/>
      </c>
      <c r="S1510" s="6"/>
      <c r="T1510" s="6"/>
      <c r="U1510" s="22" t="str">
        <f aca="false">IF(OR($Q1510="",$Q1510="OK",$Q1510="Not set",NOT(ISNUMBER($G1510))),"",ROUND($G1510*IF($Q1510="Danger",Lists!$M$15,Lists!$M$16),0))</f>
        <v/>
      </c>
      <c r="V1510" s="22" t="str">
        <f aca="false">IF($U1510="","",IF(OR($Q1510="Danger",$U1510&gt;=Lists!$M$10),"P1",IF($U1510&gt;=Lists!$M$11,"P2","P3")))</f>
        <v/>
      </c>
      <c r="W1510" s="24" t="str">
        <f aca="false">IF(OR($V1510="",$B1510=""),"",$B1510+INDEX(Lists!$N$10:$N$12,MATCH($V1510,Lists!$L$10:$L$12,0)))</f>
        <v/>
      </c>
      <c r="X1510" s="19"/>
      <c r="Y1510" s="19"/>
      <c r="Z1510" s="19"/>
      <c r="AA1510" s="21"/>
      <c r="AB1510" s="19"/>
      <c r="AC1510" s="22" t="str">
        <f aca="true">IF(OR($U1510="",$B1510=""),"",IF($AA1510&lt;&gt;"",$AA1510-$B1510,TODAY()-$B1510))</f>
        <v/>
      </c>
      <c r="AD1510" s="22" t="str">
        <f aca="true">IF($W1510="","",IF($Y1510="Closed",IF($AA1510="","Closed",IF($AA1510&lt;=$W1510,"Closed on time","Closed late")),IF(TODAY()&gt;$W1510,"Overdue","Within time")))</f>
        <v/>
      </c>
      <c r="AE1510" s="6"/>
      <c r="AF1510" s="19"/>
      <c r="AG1510" s="19"/>
      <c r="AH1510" s="19"/>
      <c r="AI1510" s="19"/>
      <c r="AJ1510" s="19"/>
    </row>
    <row r="1511" customFormat="false" ht="15" hidden="false" customHeight="false" outlineLevel="0" collapsed="false">
      <c r="A1511" s="22" t="str">
        <f aca="false">IF($C1511="","","R"&amp;TEXT(ROW()-4,"00000"))</f>
        <v/>
      </c>
      <c r="B1511" s="21"/>
      <c r="C1511" s="19"/>
      <c r="D1511" s="22" t="str">
        <f aca="false">IF($C1511="","",IFERROR(INDEX(Asset_Register!$C$5:$C$1000,MATCH($C1511,Asset_Register!$A$5:$A$1000,0)),"Not in register"))</f>
        <v/>
      </c>
      <c r="E1511" s="22" t="str">
        <f aca="false">IF($C1511="","",IFERROR(INDEX(Asset_Register!$D$5:$D$1000,MATCH($C1511,Asset_Register!$A$5:$A$1000,0)),"Not in register"))</f>
        <v/>
      </c>
      <c r="F1511" s="22" t="str">
        <f aca="false">IF($C1511="","",IFERROR(INDEX(Asset_Register!$R$5:$R$1000,MATCH($C1511,Asset_Register!$A$5:$A$1000,0)),"Not in register"))</f>
        <v/>
      </c>
      <c r="G1511" s="22" t="str">
        <f aca="false">IF($C1511="","",IFERROR(INDEX(Asset_Register!$Q$5:$Q$1000,MATCH($C1511,Asset_Register!$A$5:$A$1000,0)),"Not in register"))</f>
        <v/>
      </c>
      <c r="H1511" s="19"/>
      <c r="I1511" s="19"/>
      <c r="J1511" s="6"/>
      <c r="K1511" s="19"/>
      <c r="L1511" s="19"/>
      <c r="M1511" s="19"/>
      <c r="N1511" s="19"/>
      <c r="O1511" s="19"/>
      <c r="P1511" s="19"/>
      <c r="Q1511" s="22" t="str">
        <f aca="false">IF($C1511="","",IF($P1511&lt;&gt;"",$P1511,IF(AND(ISNUMBER($K1511),ISNUMBER($M1511),ISNUMBER($N1511)),IF($O1511="Lower is worse",IF($K1511&lt;=$N1511,"Danger",IF($K1511&lt;=$M1511,"Alert","OK")),IF($K1511&gt;=$N1511,"Danger",IF($K1511&gt;=$M1511,"Alert","OK"))),"Not set")))</f>
        <v/>
      </c>
      <c r="R1511" s="22" t="str">
        <f aca="false">IF(OR($Q1511="",$Q1511="Not set"),"",MATCH($Q1511,Lists!$F$2:$F$4,0)-1)</f>
        <v/>
      </c>
      <c r="S1511" s="6"/>
      <c r="T1511" s="6"/>
      <c r="U1511" s="22" t="str">
        <f aca="false">IF(OR($Q1511="",$Q1511="OK",$Q1511="Not set",NOT(ISNUMBER($G1511))),"",ROUND($G1511*IF($Q1511="Danger",Lists!$M$15,Lists!$M$16),0))</f>
        <v/>
      </c>
      <c r="V1511" s="22" t="str">
        <f aca="false">IF($U1511="","",IF(OR($Q1511="Danger",$U1511&gt;=Lists!$M$10),"P1",IF($U1511&gt;=Lists!$M$11,"P2","P3")))</f>
        <v/>
      </c>
      <c r="W1511" s="24" t="str">
        <f aca="false">IF(OR($V1511="",$B1511=""),"",$B1511+INDEX(Lists!$N$10:$N$12,MATCH($V1511,Lists!$L$10:$L$12,0)))</f>
        <v/>
      </c>
      <c r="X1511" s="19"/>
      <c r="Y1511" s="19"/>
      <c r="Z1511" s="19"/>
      <c r="AA1511" s="21"/>
      <c r="AB1511" s="19"/>
      <c r="AC1511" s="22" t="str">
        <f aca="true">IF(OR($U1511="",$B1511=""),"",IF($AA1511&lt;&gt;"",$AA1511-$B1511,TODAY()-$B1511))</f>
        <v/>
      </c>
      <c r="AD1511" s="22" t="str">
        <f aca="true">IF($W1511="","",IF($Y1511="Closed",IF($AA1511="","Closed",IF($AA1511&lt;=$W1511,"Closed on time","Closed late")),IF(TODAY()&gt;$W1511,"Overdue","Within time")))</f>
        <v/>
      </c>
      <c r="AE1511" s="6"/>
      <c r="AF1511" s="19"/>
      <c r="AG1511" s="19"/>
      <c r="AH1511" s="19"/>
      <c r="AI1511" s="19"/>
      <c r="AJ1511" s="19"/>
    </row>
    <row r="1512" customFormat="false" ht="15" hidden="false" customHeight="false" outlineLevel="0" collapsed="false">
      <c r="A1512" s="22" t="str">
        <f aca="false">IF($C1512="","","R"&amp;TEXT(ROW()-4,"00000"))</f>
        <v/>
      </c>
      <c r="B1512" s="21"/>
      <c r="C1512" s="19"/>
      <c r="D1512" s="22" t="str">
        <f aca="false">IF($C1512="","",IFERROR(INDEX(Asset_Register!$C$5:$C$1000,MATCH($C1512,Asset_Register!$A$5:$A$1000,0)),"Not in register"))</f>
        <v/>
      </c>
      <c r="E1512" s="22" t="str">
        <f aca="false">IF($C1512="","",IFERROR(INDEX(Asset_Register!$D$5:$D$1000,MATCH($C1512,Asset_Register!$A$5:$A$1000,0)),"Not in register"))</f>
        <v/>
      </c>
      <c r="F1512" s="22" t="str">
        <f aca="false">IF($C1512="","",IFERROR(INDEX(Asset_Register!$R$5:$R$1000,MATCH($C1512,Asset_Register!$A$5:$A$1000,0)),"Not in register"))</f>
        <v/>
      </c>
      <c r="G1512" s="22" t="str">
        <f aca="false">IF($C1512="","",IFERROR(INDEX(Asset_Register!$Q$5:$Q$1000,MATCH($C1512,Asset_Register!$A$5:$A$1000,0)),"Not in register"))</f>
        <v/>
      </c>
      <c r="H1512" s="19"/>
      <c r="I1512" s="19"/>
      <c r="J1512" s="6"/>
      <c r="K1512" s="19"/>
      <c r="L1512" s="19"/>
      <c r="M1512" s="19"/>
      <c r="N1512" s="19"/>
      <c r="O1512" s="19"/>
      <c r="P1512" s="19"/>
      <c r="Q1512" s="22" t="str">
        <f aca="false">IF($C1512="","",IF($P1512&lt;&gt;"",$P1512,IF(AND(ISNUMBER($K1512),ISNUMBER($M1512),ISNUMBER($N1512)),IF($O1512="Lower is worse",IF($K1512&lt;=$N1512,"Danger",IF($K1512&lt;=$M1512,"Alert","OK")),IF($K1512&gt;=$N1512,"Danger",IF($K1512&gt;=$M1512,"Alert","OK"))),"Not set")))</f>
        <v/>
      </c>
      <c r="R1512" s="22" t="str">
        <f aca="false">IF(OR($Q1512="",$Q1512="Not set"),"",MATCH($Q1512,Lists!$F$2:$F$4,0)-1)</f>
        <v/>
      </c>
      <c r="S1512" s="6"/>
      <c r="T1512" s="6"/>
      <c r="U1512" s="22" t="str">
        <f aca="false">IF(OR($Q1512="",$Q1512="OK",$Q1512="Not set",NOT(ISNUMBER($G1512))),"",ROUND($G1512*IF($Q1512="Danger",Lists!$M$15,Lists!$M$16),0))</f>
        <v/>
      </c>
      <c r="V1512" s="22" t="str">
        <f aca="false">IF($U1512="","",IF(OR($Q1512="Danger",$U1512&gt;=Lists!$M$10),"P1",IF($U1512&gt;=Lists!$M$11,"P2","P3")))</f>
        <v/>
      </c>
      <c r="W1512" s="24" t="str">
        <f aca="false">IF(OR($V1512="",$B1512=""),"",$B1512+INDEX(Lists!$N$10:$N$12,MATCH($V1512,Lists!$L$10:$L$12,0)))</f>
        <v/>
      </c>
      <c r="X1512" s="19"/>
      <c r="Y1512" s="19"/>
      <c r="Z1512" s="19"/>
      <c r="AA1512" s="21"/>
      <c r="AB1512" s="19"/>
      <c r="AC1512" s="22" t="str">
        <f aca="true">IF(OR($U1512="",$B1512=""),"",IF($AA1512&lt;&gt;"",$AA1512-$B1512,TODAY()-$B1512))</f>
        <v/>
      </c>
      <c r="AD1512" s="22" t="str">
        <f aca="true">IF($W1512="","",IF($Y1512="Closed",IF($AA1512="","Closed",IF($AA1512&lt;=$W1512,"Closed on time","Closed late")),IF(TODAY()&gt;$W1512,"Overdue","Within time")))</f>
        <v/>
      </c>
      <c r="AE1512" s="6"/>
      <c r="AF1512" s="19"/>
      <c r="AG1512" s="19"/>
      <c r="AH1512" s="19"/>
      <c r="AI1512" s="19"/>
      <c r="AJ1512" s="19"/>
    </row>
    <row r="1513" customFormat="false" ht="15" hidden="false" customHeight="false" outlineLevel="0" collapsed="false">
      <c r="A1513" s="22" t="str">
        <f aca="false">IF($C1513="","","R"&amp;TEXT(ROW()-4,"00000"))</f>
        <v/>
      </c>
      <c r="B1513" s="21"/>
      <c r="C1513" s="19"/>
      <c r="D1513" s="22" t="str">
        <f aca="false">IF($C1513="","",IFERROR(INDEX(Asset_Register!$C$5:$C$1000,MATCH($C1513,Asset_Register!$A$5:$A$1000,0)),"Not in register"))</f>
        <v/>
      </c>
      <c r="E1513" s="22" t="str">
        <f aca="false">IF($C1513="","",IFERROR(INDEX(Asset_Register!$D$5:$D$1000,MATCH($C1513,Asset_Register!$A$5:$A$1000,0)),"Not in register"))</f>
        <v/>
      </c>
      <c r="F1513" s="22" t="str">
        <f aca="false">IF($C1513="","",IFERROR(INDEX(Asset_Register!$R$5:$R$1000,MATCH($C1513,Asset_Register!$A$5:$A$1000,0)),"Not in register"))</f>
        <v/>
      </c>
      <c r="G1513" s="22" t="str">
        <f aca="false">IF($C1513="","",IFERROR(INDEX(Asset_Register!$Q$5:$Q$1000,MATCH($C1513,Asset_Register!$A$5:$A$1000,0)),"Not in register"))</f>
        <v/>
      </c>
      <c r="H1513" s="19"/>
      <c r="I1513" s="19"/>
      <c r="J1513" s="6"/>
      <c r="K1513" s="19"/>
      <c r="L1513" s="19"/>
      <c r="M1513" s="19"/>
      <c r="N1513" s="19"/>
      <c r="O1513" s="19"/>
      <c r="P1513" s="19"/>
      <c r="Q1513" s="22" t="str">
        <f aca="false">IF($C1513="","",IF($P1513&lt;&gt;"",$P1513,IF(AND(ISNUMBER($K1513),ISNUMBER($M1513),ISNUMBER($N1513)),IF($O1513="Lower is worse",IF($K1513&lt;=$N1513,"Danger",IF($K1513&lt;=$M1513,"Alert","OK")),IF($K1513&gt;=$N1513,"Danger",IF($K1513&gt;=$M1513,"Alert","OK"))),"Not set")))</f>
        <v/>
      </c>
      <c r="R1513" s="22" t="str">
        <f aca="false">IF(OR($Q1513="",$Q1513="Not set"),"",MATCH($Q1513,Lists!$F$2:$F$4,0)-1)</f>
        <v/>
      </c>
      <c r="S1513" s="6"/>
      <c r="T1513" s="6"/>
      <c r="U1513" s="22" t="str">
        <f aca="false">IF(OR($Q1513="",$Q1513="OK",$Q1513="Not set",NOT(ISNUMBER($G1513))),"",ROUND($G1513*IF($Q1513="Danger",Lists!$M$15,Lists!$M$16),0))</f>
        <v/>
      </c>
      <c r="V1513" s="22" t="str">
        <f aca="false">IF($U1513="","",IF(OR($Q1513="Danger",$U1513&gt;=Lists!$M$10),"P1",IF($U1513&gt;=Lists!$M$11,"P2","P3")))</f>
        <v/>
      </c>
      <c r="W1513" s="24" t="str">
        <f aca="false">IF(OR($V1513="",$B1513=""),"",$B1513+INDEX(Lists!$N$10:$N$12,MATCH($V1513,Lists!$L$10:$L$12,0)))</f>
        <v/>
      </c>
      <c r="X1513" s="19"/>
      <c r="Y1513" s="19"/>
      <c r="Z1513" s="19"/>
      <c r="AA1513" s="21"/>
      <c r="AB1513" s="19"/>
      <c r="AC1513" s="22" t="str">
        <f aca="true">IF(OR($U1513="",$B1513=""),"",IF($AA1513&lt;&gt;"",$AA1513-$B1513,TODAY()-$B1513))</f>
        <v/>
      </c>
      <c r="AD1513" s="22" t="str">
        <f aca="true">IF($W1513="","",IF($Y1513="Closed",IF($AA1513="","Closed",IF($AA1513&lt;=$W1513,"Closed on time","Closed late")),IF(TODAY()&gt;$W1513,"Overdue","Within time")))</f>
        <v/>
      </c>
      <c r="AE1513" s="6"/>
      <c r="AF1513" s="19"/>
      <c r="AG1513" s="19"/>
      <c r="AH1513" s="19"/>
      <c r="AI1513" s="19"/>
      <c r="AJ1513" s="19"/>
    </row>
    <row r="1514" customFormat="false" ht="15" hidden="false" customHeight="false" outlineLevel="0" collapsed="false">
      <c r="A1514" s="22" t="str">
        <f aca="false">IF($C1514="","","R"&amp;TEXT(ROW()-4,"00000"))</f>
        <v/>
      </c>
      <c r="B1514" s="21"/>
      <c r="C1514" s="19"/>
      <c r="D1514" s="22" t="str">
        <f aca="false">IF($C1514="","",IFERROR(INDEX(Asset_Register!$C$5:$C$1000,MATCH($C1514,Asset_Register!$A$5:$A$1000,0)),"Not in register"))</f>
        <v/>
      </c>
      <c r="E1514" s="22" t="str">
        <f aca="false">IF($C1514="","",IFERROR(INDEX(Asset_Register!$D$5:$D$1000,MATCH($C1514,Asset_Register!$A$5:$A$1000,0)),"Not in register"))</f>
        <v/>
      </c>
      <c r="F1514" s="22" t="str">
        <f aca="false">IF($C1514="","",IFERROR(INDEX(Asset_Register!$R$5:$R$1000,MATCH($C1514,Asset_Register!$A$5:$A$1000,0)),"Not in register"))</f>
        <v/>
      </c>
      <c r="G1514" s="22" t="str">
        <f aca="false">IF($C1514="","",IFERROR(INDEX(Asset_Register!$Q$5:$Q$1000,MATCH($C1514,Asset_Register!$A$5:$A$1000,0)),"Not in register"))</f>
        <v/>
      </c>
      <c r="H1514" s="19"/>
      <c r="I1514" s="19"/>
      <c r="J1514" s="6"/>
      <c r="K1514" s="19"/>
      <c r="L1514" s="19"/>
      <c r="M1514" s="19"/>
      <c r="N1514" s="19"/>
      <c r="O1514" s="19"/>
      <c r="P1514" s="19"/>
      <c r="Q1514" s="22" t="str">
        <f aca="false">IF($C1514="","",IF($P1514&lt;&gt;"",$P1514,IF(AND(ISNUMBER($K1514),ISNUMBER($M1514),ISNUMBER($N1514)),IF($O1514="Lower is worse",IF($K1514&lt;=$N1514,"Danger",IF($K1514&lt;=$M1514,"Alert","OK")),IF($K1514&gt;=$N1514,"Danger",IF($K1514&gt;=$M1514,"Alert","OK"))),"Not set")))</f>
        <v/>
      </c>
      <c r="R1514" s="22" t="str">
        <f aca="false">IF(OR($Q1514="",$Q1514="Not set"),"",MATCH($Q1514,Lists!$F$2:$F$4,0)-1)</f>
        <v/>
      </c>
      <c r="S1514" s="6"/>
      <c r="T1514" s="6"/>
      <c r="U1514" s="22" t="str">
        <f aca="false">IF(OR($Q1514="",$Q1514="OK",$Q1514="Not set",NOT(ISNUMBER($G1514))),"",ROUND($G1514*IF($Q1514="Danger",Lists!$M$15,Lists!$M$16),0))</f>
        <v/>
      </c>
      <c r="V1514" s="22" t="str">
        <f aca="false">IF($U1514="","",IF(OR($Q1514="Danger",$U1514&gt;=Lists!$M$10),"P1",IF($U1514&gt;=Lists!$M$11,"P2","P3")))</f>
        <v/>
      </c>
      <c r="W1514" s="24" t="str">
        <f aca="false">IF(OR($V1514="",$B1514=""),"",$B1514+INDEX(Lists!$N$10:$N$12,MATCH($V1514,Lists!$L$10:$L$12,0)))</f>
        <v/>
      </c>
      <c r="X1514" s="19"/>
      <c r="Y1514" s="19"/>
      <c r="Z1514" s="19"/>
      <c r="AA1514" s="21"/>
      <c r="AB1514" s="19"/>
      <c r="AC1514" s="22" t="str">
        <f aca="true">IF(OR($U1514="",$B1514=""),"",IF($AA1514&lt;&gt;"",$AA1514-$B1514,TODAY()-$B1514))</f>
        <v/>
      </c>
      <c r="AD1514" s="22" t="str">
        <f aca="true">IF($W1514="","",IF($Y1514="Closed",IF($AA1514="","Closed",IF($AA1514&lt;=$W1514,"Closed on time","Closed late")),IF(TODAY()&gt;$W1514,"Overdue","Within time")))</f>
        <v/>
      </c>
      <c r="AE1514" s="6"/>
      <c r="AF1514" s="19"/>
      <c r="AG1514" s="19"/>
      <c r="AH1514" s="19"/>
      <c r="AI1514" s="19"/>
      <c r="AJ1514" s="19"/>
    </row>
    <row r="1515" customFormat="false" ht="15" hidden="false" customHeight="false" outlineLevel="0" collapsed="false">
      <c r="A1515" s="22" t="str">
        <f aca="false">IF($C1515="","","R"&amp;TEXT(ROW()-4,"00000"))</f>
        <v/>
      </c>
      <c r="B1515" s="21"/>
      <c r="C1515" s="19"/>
      <c r="D1515" s="22" t="str">
        <f aca="false">IF($C1515="","",IFERROR(INDEX(Asset_Register!$C$5:$C$1000,MATCH($C1515,Asset_Register!$A$5:$A$1000,0)),"Not in register"))</f>
        <v/>
      </c>
      <c r="E1515" s="22" t="str">
        <f aca="false">IF($C1515="","",IFERROR(INDEX(Asset_Register!$D$5:$D$1000,MATCH($C1515,Asset_Register!$A$5:$A$1000,0)),"Not in register"))</f>
        <v/>
      </c>
      <c r="F1515" s="22" t="str">
        <f aca="false">IF($C1515="","",IFERROR(INDEX(Asset_Register!$R$5:$R$1000,MATCH($C1515,Asset_Register!$A$5:$A$1000,0)),"Not in register"))</f>
        <v/>
      </c>
      <c r="G1515" s="22" t="str">
        <f aca="false">IF($C1515="","",IFERROR(INDEX(Asset_Register!$Q$5:$Q$1000,MATCH($C1515,Asset_Register!$A$5:$A$1000,0)),"Not in register"))</f>
        <v/>
      </c>
      <c r="H1515" s="19"/>
      <c r="I1515" s="19"/>
      <c r="J1515" s="6"/>
      <c r="K1515" s="19"/>
      <c r="L1515" s="19"/>
      <c r="M1515" s="19"/>
      <c r="N1515" s="19"/>
      <c r="O1515" s="19"/>
      <c r="P1515" s="19"/>
      <c r="Q1515" s="22" t="str">
        <f aca="false">IF($C1515="","",IF($P1515&lt;&gt;"",$P1515,IF(AND(ISNUMBER($K1515),ISNUMBER($M1515),ISNUMBER($N1515)),IF($O1515="Lower is worse",IF($K1515&lt;=$N1515,"Danger",IF($K1515&lt;=$M1515,"Alert","OK")),IF($K1515&gt;=$N1515,"Danger",IF($K1515&gt;=$M1515,"Alert","OK"))),"Not set")))</f>
        <v/>
      </c>
      <c r="R1515" s="22" t="str">
        <f aca="false">IF(OR($Q1515="",$Q1515="Not set"),"",MATCH($Q1515,Lists!$F$2:$F$4,0)-1)</f>
        <v/>
      </c>
      <c r="S1515" s="6"/>
      <c r="T1515" s="6"/>
      <c r="U1515" s="22" t="str">
        <f aca="false">IF(OR($Q1515="",$Q1515="OK",$Q1515="Not set",NOT(ISNUMBER($G1515))),"",ROUND($G1515*IF($Q1515="Danger",Lists!$M$15,Lists!$M$16),0))</f>
        <v/>
      </c>
      <c r="V1515" s="22" t="str">
        <f aca="false">IF($U1515="","",IF(OR($Q1515="Danger",$U1515&gt;=Lists!$M$10),"P1",IF($U1515&gt;=Lists!$M$11,"P2","P3")))</f>
        <v/>
      </c>
      <c r="W1515" s="24" t="str">
        <f aca="false">IF(OR($V1515="",$B1515=""),"",$B1515+INDEX(Lists!$N$10:$N$12,MATCH($V1515,Lists!$L$10:$L$12,0)))</f>
        <v/>
      </c>
      <c r="X1515" s="19"/>
      <c r="Y1515" s="19"/>
      <c r="Z1515" s="19"/>
      <c r="AA1515" s="21"/>
      <c r="AB1515" s="19"/>
      <c r="AC1515" s="22" t="str">
        <f aca="true">IF(OR($U1515="",$B1515=""),"",IF($AA1515&lt;&gt;"",$AA1515-$B1515,TODAY()-$B1515))</f>
        <v/>
      </c>
      <c r="AD1515" s="22" t="str">
        <f aca="true">IF($W1515="","",IF($Y1515="Closed",IF($AA1515="","Closed",IF($AA1515&lt;=$W1515,"Closed on time","Closed late")),IF(TODAY()&gt;$W1515,"Overdue","Within time")))</f>
        <v/>
      </c>
      <c r="AE1515" s="6"/>
      <c r="AF1515" s="19"/>
      <c r="AG1515" s="19"/>
      <c r="AH1515" s="19"/>
      <c r="AI1515" s="19"/>
      <c r="AJ1515" s="19"/>
    </row>
    <row r="1516" customFormat="false" ht="15" hidden="false" customHeight="false" outlineLevel="0" collapsed="false">
      <c r="A1516" s="22" t="str">
        <f aca="false">IF($C1516="","","R"&amp;TEXT(ROW()-4,"00000"))</f>
        <v/>
      </c>
      <c r="B1516" s="21"/>
      <c r="C1516" s="19"/>
      <c r="D1516" s="22" t="str">
        <f aca="false">IF($C1516="","",IFERROR(INDEX(Asset_Register!$C$5:$C$1000,MATCH($C1516,Asset_Register!$A$5:$A$1000,0)),"Not in register"))</f>
        <v/>
      </c>
      <c r="E1516" s="22" t="str">
        <f aca="false">IF($C1516="","",IFERROR(INDEX(Asset_Register!$D$5:$D$1000,MATCH($C1516,Asset_Register!$A$5:$A$1000,0)),"Not in register"))</f>
        <v/>
      </c>
      <c r="F1516" s="22" t="str">
        <f aca="false">IF($C1516="","",IFERROR(INDEX(Asset_Register!$R$5:$R$1000,MATCH($C1516,Asset_Register!$A$5:$A$1000,0)),"Not in register"))</f>
        <v/>
      </c>
      <c r="G1516" s="22" t="str">
        <f aca="false">IF($C1516="","",IFERROR(INDEX(Asset_Register!$Q$5:$Q$1000,MATCH($C1516,Asset_Register!$A$5:$A$1000,0)),"Not in register"))</f>
        <v/>
      </c>
      <c r="H1516" s="19"/>
      <c r="I1516" s="19"/>
      <c r="J1516" s="6"/>
      <c r="K1516" s="19"/>
      <c r="L1516" s="19"/>
      <c r="M1516" s="19"/>
      <c r="N1516" s="19"/>
      <c r="O1516" s="19"/>
      <c r="P1516" s="19"/>
      <c r="Q1516" s="22" t="str">
        <f aca="false">IF($C1516="","",IF($P1516&lt;&gt;"",$P1516,IF(AND(ISNUMBER($K1516),ISNUMBER($M1516),ISNUMBER($N1516)),IF($O1516="Lower is worse",IF($K1516&lt;=$N1516,"Danger",IF($K1516&lt;=$M1516,"Alert","OK")),IF($K1516&gt;=$N1516,"Danger",IF($K1516&gt;=$M1516,"Alert","OK"))),"Not set")))</f>
        <v/>
      </c>
      <c r="R1516" s="22" t="str">
        <f aca="false">IF(OR($Q1516="",$Q1516="Not set"),"",MATCH($Q1516,Lists!$F$2:$F$4,0)-1)</f>
        <v/>
      </c>
      <c r="S1516" s="6"/>
      <c r="T1516" s="6"/>
      <c r="U1516" s="22" t="str">
        <f aca="false">IF(OR($Q1516="",$Q1516="OK",$Q1516="Not set",NOT(ISNUMBER($G1516))),"",ROUND($G1516*IF($Q1516="Danger",Lists!$M$15,Lists!$M$16),0))</f>
        <v/>
      </c>
      <c r="V1516" s="22" t="str">
        <f aca="false">IF($U1516="","",IF(OR($Q1516="Danger",$U1516&gt;=Lists!$M$10),"P1",IF($U1516&gt;=Lists!$M$11,"P2","P3")))</f>
        <v/>
      </c>
      <c r="W1516" s="24" t="str">
        <f aca="false">IF(OR($V1516="",$B1516=""),"",$B1516+INDEX(Lists!$N$10:$N$12,MATCH($V1516,Lists!$L$10:$L$12,0)))</f>
        <v/>
      </c>
      <c r="X1516" s="19"/>
      <c r="Y1516" s="19"/>
      <c r="Z1516" s="19"/>
      <c r="AA1516" s="21"/>
      <c r="AB1516" s="19"/>
      <c r="AC1516" s="22" t="str">
        <f aca="true">IF(OR($U1516="",$B1516=""),"",IF($AA1516&lt;&gt;"",$AA1516-$B1516,TODAY()-$B1516))</f>
        <v/>
      </c>
      <c r="AD1516" s="22" t="str">
        <f aca="true">IF($W1516="","",IF($Y1516="Closed",IF($AA1516="","Closed",IF($AA1516&lt;=$W1516,"Closed on time","Closed late")),IF(TODAY()&gt;$W1516,"Overdue","Within time")))</f>
        <v/>
      </c>
      <c r="AE1516" s="6"/>
      <c r="AF1516" s="19"/>
      <c r="AG1516" s="19"/>
      <c r="AH1516" s="19"/>
      <c r="AI1516" s="19"/>
      <c r="AJ1516" s="19"/>
    </row>
    <row r="1517" customFormat="false" ht="15" hidden="false" customHeight="false" outlineLevel="0" collapsed="false">
      <c r="A1517" s="22" t="str">
        <f aca="false">IF($C1517="","","R"&amp;TEXT(ROW()-4,"00000"))</f>
        <v/>
      </c>
      <c r="B1517" s="21"/>
      <c r="C1517" s="19"/>
      <c r="D1517" s="22" t="str">
        <f aca="false">IF($C1517="","",IFERROR(INDEX(Asset_Register!$C$5:$C$1000,MATCH($C1517,Asset_Register!$A$5:$A$1000,0)),"Not in register"))</f>
        <v/>
      </c>
      <c r="E1517" s="22" t="str">
        <f aca="false">IF($C1517="","",IFERROR(INDEX(Asset_Register!$D$5:$D$1000,MATCH($C1517,Asset_Register!$A$5:$A$1000,0)),"Not in register"))</f>
        <v/>
      </c>
      <c r="F1517" s="22" t="str">
        <f aca="false">IF($C1517="","",IFERROR(INDEX(Asset_Register!$R$5:$R$1000,MATCH($C1517,Asset_Register!$A$5:$A$1000,0)),"Not in register"))</f>
        <v/>
      </c>
      <c r="G1517" s="22" t="str">
        <f aca="false">IF($C1517="","",IFERROR(INDEX(Asset_Register!$Q$5:$Q$1000,MATCH($C1517,Asset_Register!$A$5:$A$1000,0)),"Not in register"))</f>
        <v/>
      </c>
      <c r="H1517" s="19"/>
      <c r="I1517" s="19"/>
      <c r="J1517" s="6"/>
      <c r="K1517" s="19"/>
      <c r="L1517" s="19"/>
      <c r="M1517" s="19"/>
      <c r="N1517" s="19"/>
      <c r="O1517" s="19"/>
      <c r="P1517" s="19"/>
      <c r="Q1517" s="22" t="str">
        <f aca="false">IF($C1517="","",IF($P1517&lt;&gt;"",$P1517,IF(AND(ISNUMBER($K1517),ISNUMBER($M1517),ISNUMBER($N1517)),IF($O1517="Lower is worse",IF($K1517&lt;=$N1517,"Danger",IF($K1517&lt;=$M1517,"Alert","OK")),IF($K1517&gt;=$N1517,"Danger",IF($K1517&gt;=$M1517,"Alert","OK"))),"Not set")))</f>
        <v/>
      </c>
      <c r="R1517" s="22" t="str">
        <f aca="false">IF(OR($Q1517="",$Q1517="Not set"),"",MATCH($Q1517,Lists!$F$2:$F$4,0)-1)</f>
        <v/>
      </c>
      <c r="S1517" s="6"/>
      <c r="T1517" s="6"/>
      <c r="U1517" s="22" t="str">
        <f aca="false">IF(OR($Q1517="",$Q1517="OK",$Q1517="Not set",NOT(ISNUMBER($G1517))),"",ROUND($G1517*IF($Q1517="Danger",Lists!$M$15,Lists!$M$16),0))</f>
        <v/>
      </c>
      <c r="V1517" s="22" t="str">
        <f aca="false">IF($U1517="","",IF(OR($Q1517="Danger",$U1517&gt;=Lists!$M$10),"P1",IF($U1517&gt;=Lists!$M$11,"P2","P3")))</f>
        <v/>
      </c>
      <c r="W1517" s="24" t="str">
        <f aca="false">IF(OR($V1517="",$B1517=""),"",$B1517+INDEX(Lists!$N$10:$N$12,MATCH($V1517,Lists!$L$10:$L$12,0)))</f>
        <v/>
      </c>
      <c r="X1517" s="19"/>
      <c r="Y1517" s="19"/>
      <c r="Z1517" s="19"/>
      <c r="AA1517" s="21"/>
      <c r="AB1517" s="19"/>
      <c r="AC1517" s="22" t="str">
        <f aca="true">IF(OR($U1517="",$B1517=""),"",IF($AA1517&lt;&gt;"",$AA1517-$B1517,TODAY()-$B1517))</f>
        <v/>
      </c>
      <c r="AD1517" s="22" t="str">
        <f aca="true">IF($W1517="","",IF($Y1517="Closed",IF($AA1517="","Closed",IF($AA1517&lt;=$W1517,"Closed on time","Closed late")),IF(TODAY()&gt;$W1517,"Overdue","Within time")))</f>
        <v/>
      </c>
      <c r="AE1517" s="6"/>
      <c r="AF1517" s="19"/>
      <c r="AG1517" s="19"/>
      <c r="AH1517" s="19"/>
      <c r="AI1517" s="19"/>
      <c r="AJ1517" s="19"/>
    </row>
    <row r="1518" customFormat="false" ht="15" hidden="false" customHeight="false" outlineLevel="0" collapsed="false">
      <c r="A1518" s="22" t="str">
        <f aca="false">IF($C1518="","","R"&amp;TEXT(ROW()-4,"00000"))</f>
        <v/>
      </c>
      <c r="B1518" s="21"/>
      <c r="C1518" s="19"/>
      <c r="D1518" s="22" t="str">
        <f aca="false">IF($C1518="","",IFERROR(INDEX(Asset_Register!$C$5:$C$1000,MATCH($C1518,Asset_Register!$A$5:$A$1000,0)),"Not in register"))</f>
        <v/>
      </c>
      <c r="E1518" s="22" t="str">
        <f aca="false">IF($C1518="","",IFERROR(INDEX(Asset_Register!$D$5:$D$1000,MATCH($C1518,Asset_Register!$A$5:$A$1000,0)),"Not in register"))</f>
        <v/>
      </c>
      <c r="F1518" s="22" t="str">
        <f aca="false">IF($C1518="","",IFERROR(INDEX(Asset_Register!$R$5:$R$1000,MATCH($C1518,Asset_Register!$A$5:$A$1000,0)),"Not in register"))</f>
        <v/>
      </c>
      <c r="G1518" s="22" t="str">
        <f aca="false">IF($C1518="","",IFERROR(INDEX(Asset_Register!$Q$5:$Q$1000,MATCH($C1518,Asset_Register!$A$5:$A$1000,0)),"Not in register"))</f>
        <v/>
      </c>
      <c r="H1518" s="19"/>
      <c r="I1518" s="19"/>
      <c r="J1518" s="6"/>
      <c r="K1518" s="19"/>
      <c r="L1518" s="19"/>
      <c r="M1518" s="19"/>
      <c r="N1518" s="19"/>
      <c r="O1518" s="19"/>
      <c r="P1518" s="19"/>
      <c r="Q1518" s="22" t="str">
        <f aca="false">IF($C1518="","",IF($P1518&lt;&gt;"",$P1518,IF(AND(ISNUMBER($K1518),ISNUMBER($M1518),ISNUMBER($N1518)),IF($O1518="Lower is worse",IF($K1518&lt;=$N1518,"Danger",IF($K1518&lt;=$M1518,"Alert","OK")),IF($K1518&gt;=$N1518,"Danger",IF($K1518&gt;=$M1518,"Alert","OK"))),"Not set")))</f>
        <v/>
      </c>
      <c r="R1518" s="22" t="str">
        <f aca="false">IF(OR($Q1518="",$Q1518="Not set"),"",MATCH($Q1518,Lists!$F$2:$F$4,0)-1)</f>
        <v/>
      </c>
      <c r="S1518" s="6"/>
      <c r="T1518" s="6"/>
      <c r="U1518" s="22" t="str">
        <f aca="false">IF(OR($Q1518="",$Q1518="OK",$Q1518="Not set",NOT(ISNUMBER($G1518))),"",ROUND($G1518*IF($Q1518="Danger",Lists!$M$15,Lists!$M$16),0))</f>
        <v/>
      </c>
      <c r="V1518" s="22" t="str">
        <f aca="false">IF($U1518="","",IF(OR($Q1518="Danger",$U1518&gt;=Lists!$M$10),"P1",IF($U1518&gt;=Lists!$M$11,"P2","P3")))</f>
        <v/>
      </c>
      <c r="W1518" s="24" t="str">
        <f aca="false">IF(OR($V1518="",$B1518=""),"",$B1518+INDEX(Lists!$N$10:$N$12,MATCH($V1518,Lists!$L$10:$L$12,0)))</f>
        <v/>
      </c>
      <c r="X1518" s="19"/>
      <c r="Y1518" s="19"/>
      <c r="Z1518" s="19"/>
      <c r="AA1518" s="21"/>
      <c r="AB1518" s="19"/>
      <c r="AC1518" s="22" t="str">
        <f aca="true">IF(OR($U1518="",$B1518=""),"",IF($AA1518&lt;&gt;"",$AA1518-$B1518,TODAY()-$B1518))</f>
        <v/>
      </c>
      <c r="AD1518" s="22" t="str">
        <f aca="true">IF($W1518="","",IF($Y1518="Closed",IF($AA1518="","Closed",IF($AA1518&lt;=$W1518,"Closed on time","Closed late")),IF(TODAY()&gt;$W1518,"Overdue","Within time")))</f>
        <v/>
      </c>
      <c r="AE1518" s="6"/>
      <c r="AF1518" s="19"/>
      <c r="AG1518" s="19"/>
      <c r="AH1518" s="19"/>
      <c r="AI1518" s="19"/>
      <c r="AJ1518" s="19"/>
    </row>
    <row r="1519" customFormat="false" ht="15" hidden="false" customHeight="false" outlineLevel="0" collapsed="false">
      <c r="A1519" s="22" t="str">
        <f aca="false">IF($C1519="","","R"&amp;TEXT(ROW()-4,"00000"))</f>
        <v/>
      </c>
      <c r="B1519" s="21"/>
      <c r="C1519" s="19"/>
      <c r="D1519" s="22" t="str">
        <f aca="false">IF($C1519="","",IFERROR(INDEX(Asset_Register!$C$5:$C$1000,MATCH($C1519,Asset_Register!$A$5:$A$1000,0)),"Not in register"))</f>
        <v/>
      </c>
      <c r="E1519" s="22" t="str">
        <f aca="false">IF($C1519="","",IFERROR(INDEX(Asset_Register!$D$5:$D$1000,MATCH($C1519,Asset_Register!$A$5:$A$1000,0)),"Not in register"))</f>
        <v/>
      </c>
      <c r="F1519" s="22" t="str">
        <f aca="false">IF($C1519="","",IFERROR(INDEX(Asset_Register!$R$5:$R$1000,MATCH($C1519,Asset_Register!$A$5:$A$1000,0)),"Not in register"))</f>
        <v/>
      </c>
      <c r="G1519" s="22" t="str">
        <f aca="false">IF($C1519="","",IFERROR(INDEX(Asset_Register!$Q$5:$Q$1000,MATCH($C1519,Asset_Register!$A$5:$A$1000,0)),"Not in register"))</f>
        <v/>
      </c>
      <c r="H1519" s="19"/>
      <c r="I1519" s="19"/>
      <c r="J1519" s="6"/>
      <c r="K1519" s="19"/>
      <c r="L1519" s="19"/>
      <c r="M1519" s="19"/>
      <c r="N1519" s="19"/>
      <c r="O1519" s="19"/>
      <c r="P1519" s="19"/>
      <c r="Q1519" s="22" t="str">
        <f aca="false">IF($C1519="","",IF($P1519&lt;&gt;"",$P1519,IF(AND(ISNUMBER($K1519),ISNUMBER($M1519),ISNUMBER($N1519)),IF($O1519="Lower is worse",IF($K1519&lt;=$N1519,"Danger",IF($K1519&lt;=$M1519,"Alert","OK")),IF($K1519&gt;=$N1519,"Danger",IF($K1519&gt;=$M1519,"Alert","OK"))),"Not set")))</f>
        <v/>
      </c>
      <c r="R1519" s="22" t="str">
        <f aca="false">IF(OR($Q1519="",$Q1519="Not set"),"",MATCH($Q1519,Lists!$F$2:$F$4,0)-1)</f>
        <v/>
      </c>
      <c r="S1519" s="6"/>
      <c r="T1519" s="6"/>
      <c r="U1519" s="22" t="str">
        <f aca="false">IF(OR($Q1519="",$Q1519="OK",$Q1519="Not set",NOT(ISNUMBER($G1519))),"",ROUND($G1519*IF($Q1519="Danger",Lists!$M$15,Lists!$M$16),0))</f>
        <v/>
      </c>
      <c r="V1519" s="22" t="str">
        <f aca="false">IF($U1519="","",IF(OR($Q1519="Danger",$U1519&gt;=Lists!$M$10),"P1",IF($U1519&gt;=Lists!$M$11,"P2","P3")))</f>
        <v/>
      </c>
      <c r="W1519" s="24" t="str">
        <f aca="false">IF(OR($V1519="",$B1519=""),"",$B1519+INDEX(Lists!$N$10:$N$12,MATCH($V1519,Lists!$L$10:$L$12,0)))</f>
        <v/>
      </c>
      <c r="X1519" s="19"/>
      <c r="Y1519" s="19"/>
      <c r="Z1519" s="19"/>
      <c r="AA1519" s="21"/>
      <c r="AB1519" s="19"/>
      <c r="AC1519" s="22" t="str">
        <f aca="true">IF(OR($U1519="",$B1519=""),"",IF($AA1519&lt;&gt;"",$AA1519-$B1519,TODAY()-$B1519))</f>
        <v/>
      </c>
      <c r="AD1519" s="22" t="str">
        <f aca="true">IF($W1519="","",IF($Y1519="Closed",IF($AA1519="","Closed",IF($AA1519&lt;=$W1519,"Closed on time","Closed late")),IF(TODAY()&gt;$W1519,"Overdue","Within time")))</f>
        <v/>
      </c>
      <c r="AE1519" s="6"/>
      <c r="AF1519" s="19"/>
      <c r="AG1519" s="19"/>
      <c r="AH1519" s="19"/>
      <c r="AI1519" s="19"/>
      <c r="AJ1519" s="19"/>
    </row>
    <row r="1520" customFormat="false" ht="15" hidden="false" customHeight="false" outlineLevel="0" collapsed="false">
      <c r="A1520" s="22" t="str">
        <f aca="false">IF($C1520="","","R"&amp;TEXT(ROW()-4,"00000"))</f>
        <v/>
      </c>
      <c r="B1520" s="21"/>
      <c r="C1520" s="19"/>
      <c r="D1520" s="22" t="str">
        <f aca="false">IF($C1520="","",IFERROR(INDEX(Asset_Register!$C$5:$C$1000,MATCH($C1520,Asset_Register!$A$5:$A$1000,0)),"Not in register"))</f>
        <v/>
      </c>
      <c r="E1520" s="22" t="str">
        <f aca="false">IF($C1520="","",IFERROR(INDEX(Asset_Register!$D$5:$D$1000,MATCH($C1520,Asset_Register!$A$5:$A$1000,0)),"Not in register"))</f>
        <v/>
      </c>
      <c r="F1520" s="22" t="str">
        <f aca="false">IF($C1520="","",IFERROR(INDEX(Asset_Register!$R$5:$R$1000,MATCH($C1520,Asset_Register!$A$5:$A$1000,0)),"Not in register"))</f>
        <v/>
      </c>
      <c r="G1520" s="22" t="str">
        <f aca="false">IF($C1520="","",IFERROR(INDEX(Asset_Register!$Q$5:$Q$1000,MATCH($C1520,Asset_Register!$A$5:$A$1000,0)),"Not in register"))</f>
        <v/>
      </c>
      <c r="H1520" s="19"/>
      <c r="I1520" s="19"/>
      <c r="J1520" s="6"/>
      <c r="K1520" s="19"/>
      <c r="L1520" s="19"/>
      <c r="M1520" s="19"/>
      <c r="N1520" s="19"/>
      <c r="O1520" s="19"/>
      <c r="P1520" s="19"/>
      <c r="Q1520" s="22" t="str">
        <f aca="false">IF($C1520="","",IF($P1520&lt;&gt;"",$P1520,IF(AND(ISNUMBER($K1520),ISNUMBER($M1520),ISNUMBER($N1520)),IF($O1520="Lower is worse",IF($K1520&lt;=$N1520,"Danger",IF($K1520&lt;=$M1520,"Alert","OK")),IF($K1520&gt;=$N1520,"Danger",IF($K1520&gt;=$M1520,"Alert","OK"))),"Not set")))</f>
        <v/>
      </c>
      <c r="R1520" s="22" t="str">
        <f aca="false">IF(OR($Q1520="",$Q1520="Not set"),"",MATCH($Q1520,Lists!$F$2:$F$4,0)-1)</f>
        <v/>
      </c>
      <c r="S1520" s="6"/>
      <c r="T1520" s="6"/>
      <c r="U1520" s="22" t="str">
        <f aca="false">IF(OR($Q1520="",$Q1520="OK",$Q1520="Not set",NOT(ISNUMBER($G1520))),"",ROUND($G1520*IF($Q1520="Danger",Lists!$M$15,Lists!$M$16),0))</f>
        <v/>
      </c>
      <c r="V1520" s="22" t="str">
        <f aca="false">IF($U1520="","",IF(OR($Q1520="Danger",$U1520&gt;=Lists!$M$10),"P1",IF($U1520&gt;=Lists!$M$11,"P2","P3")))</f>
        <v/>
      </c>
      <c r="W1520" s="24" t="str">
        <f aca="false">IF(OR($V1520="",$B1520=""),"",$B1520+INDEX(Lists!$N$10:$N$12,MATCH($V1520,Lists!$L$10:$L$12,0)))</f>
        <v/>
      </c>
      <c r="X1520" s="19"/>
      <c r="Y1520" s="19"/>
      <c r="Z1520" s="19"/>
      <c r="AA1520" s="21"/>
      <c r="AB1520" s="19"/>
      <c r="AC1520" s="22" t="str">
        <f aca="true">IF(OR($U1520="",$B1520=""),"",IF($AA1520&lt;&gt;"",$AA1520-$B1520,TODAY()-$B1520))</f>
        <v/>
      </c>
      <c r="AD1520" s="22" t="str">
        <f aca="true">IF($W1520="","",IF($Y1520="Closed",IF($AA1520="","Closed",IF($AA1520&lt;=$W1520,"Closed on time","Closed late")),IF(TODAY()&gt;$W1520,"Overdue","Within time")))</f>
        <v/>
      </c>
      <c r="AE1520" s="6"/>
      <c r="AF1520" s="19"/>
      <c r="AG1520" s="19"/>
      <c r="AH1520" s="19"/>
      <c r="AI1520" s="19"/>
      <c r="AJ1520" s="19"/>
    </row>
    <row r="1521" customFormat="false" ht="15" hidden="false" customHeight="false" outlineLevel="0" collapsed="false">
      <c r="A1521" s="22" t="str">
        <f aca="false">IF($C1521="","","R"&amp;TEXT(ROW()-4,"00000"))</f>
        <v/>
      </c>
      <c r="B1521" s="21"/>
      <c r="C1521" s="19"/>
      <c r="D1521" s="22" t="str">
        <f aca="false">IF($C1521="","",IFERROR(INDEX(Asset_Register!$C$5:$C$1000,MATCH($C1521,Asset_Register!$A$5:$A$1000,0)),"Not in register"))</f>
        <v/>
      </c>
      <c r="E1521" s="22" t="str">
        <f aca="false">IF($C1521="","",IFERROR(INDEX(Asset_Register!$D$5:$D$1000,MATCH($C1521,Asset_Register!$A$5:$A$1000,0)),"Not in register"))</f>
        <v/>
      </c>
      <c r="F1521" s="22" t="str">
        <f aca="false">IF($C1521="","",IFERROR(INDEX(Asset_Register!$R$5:$R$1000,MATCH($C1521,Asset_Register!$A$5:$A$1000,0)),"Not in register"))</f>
        <v/>
      </c>
      <c r="G1521" s="22" t="str">
        <f aca="false">IF($C1521="","",IFERROR(INDEX(Asset_Register!$Q$5:$Q$1000,MATCH($C1521,Asset_Register!$A$5:$A$1000,0)),"Not in register"))</f>
        <v/>
      </c>
      <c r="H1521" s="19"/>
      <c r="I1521" s="19"/>
      <c r="J1521" s="6"/>
      <c r="K1521" s="19"/>
      <c r="L1521" s="19"/>
      <c r="M1521" s="19"/>
      <c r="N1521" s="19"/>
      <c r="O1521" s="19"/>
      <c r="P1521" s="19"/>
      <c r="Q1521" s="22" t="str">
        <f aca="false">IF($C1521="","",IF($P1521&lt;&gt;"",$P1521,IF(AND(ISNUMBER($K1521),ISNUMBER($M1521),ISNUMBER($N1521)),IF($O1521="Lower is worse",IF($K1521&lt;=$N1521,"Danger",IF($K1521&lt;=$M1521,"Alert","OK")),IF($K1521&gt;=$N1521,"Danger",IF($K1521&gt;=$M1521,"Alert","OK"))),"Not set")))</f>
        <v/>
      </c>
      <c r="R1521" s="22" t="str">
        <f aca="false">IF(OR($Q1521="",$Q1521="Not set"),"",MATCH($Q1521,Lists!$F$2:$F$4,0)-1)</f>
        <v/>
      </c>
      <c r="S1521" s="6"/>
      <c r="T1521" s="6"/>
      <c r="U1521" s="22" t="str">
        <f aca="false">IF(OR($Q1521="",$Q1521="OK",$Q1521="Not set",NOT(ISNUMBER($G1521))),"",ROUND($G1521*IF($Q1521="Danger",Lists!$M$15,Lists!$M$16),0))</f>
        <v/>
      </c>
      <c r="V1521" s="22" t="str">
        <f aca="false">IF($U1521="","",IF(OR($Q1521="Danger",$U1521&gt;=Lists!$M$10),"P1",IF($U1521&gt;=Lists!$M$11,"P2","P3")))</f>
        <v/>
      </c>
      <c r="W1521" s="24" t="str">
        <f aca="false">IF(OR($V1521="",$B1521=""),"",$B1521+INDEX(Lists!$N$10:$N$12,MATCH($V1521,Lists!$L$10:$L$12,0)))</f>
        <v/>
      </c>
      <c r="X1521" s="19"/>
      <c r="Y1521" s="19"/>
      <c r="Z1521" s="19"/>
      <c r="AA1521" s="21"/>
      <c r="AB1521" s="19"/>
      <c r="AC1521" s="22" t="str">
        <f aca="true">IF(OR($U1521="",$B1521=""),"",IF($AA1521&lt;&gt;"",$AA1521-$B1521,TODAY()-$B1521))</f>
        <v/>
      </c>
      <c r="AD1521" s="22" t="str">
        <f aca="true">IF($W1521="","",IF($Y1521="Closed",IF($AA1521="","Closed",IF($AA1521&lt;=$W1521,"Closed on time","Closed late")),IF(TODAY()&gt;$W1521,"Overdue","Within time")))</f>
        <v/>
      </c>
      <c r="AE1521" s="6"/>
      <c r="AF1521" s="19"/>
      <c r="AG1521" s="19"/>
      <c r="AH1521" s="19"/>
      <c r="AI1521" s="19"/>
      <c r="AJ1521" s="19"/>
    </row>
    <row r="1522" customFormat="false" ht="15" hidden="false" customHeight="false" outlineLevel="0" collapsed="false">
      <c r="A1522" s="22" t="str">
        <f aca="false">IF($C1522="","","R"&amp;TEXT(ROW()-4,"00000"))</f>
        <v/>
      </c>
      <c r="B1522" s="21"/>
      <c r="C1522" s="19"/>
      <c r="D1522" s="22" t="str">
        <f aca="false">IF($C1522="","",IFERROR(INDEX(Asset_Register!$C$5:$C$1000,MATCH($C1522,Asset_Register!$A$5:$A$1000,0)),"Not in register"))</f>
        <v/>
      </c>
      <c r="E1522" s="22" t="str">
        <f aca="false">IF($C1522="","",IFERROR(INDEX(Asset_Register!$D$5:$D$1000,MATCH($C1522,Asset_Register!$A$5:$A$1000,0)),"Not in register"))</f>
        <v/>
      </c>
      <c r="F1522" s="22" t="str">
        <f aca="false">IF($C1522="","",IFERROR(INDEX(Asset_Register!$R$5:$R$1000,MATCH($C1522,Asset_Register!$A$5:$A$1000,0)),"Not in register"))</f>
        <v/>
      </c>
      <c r="G1522" s="22" t="str">
        <f aca="false">IF($C1522="","",IFERROR(INDEX(Asset_Register!$Q$5:$Q$1000,MATCH($C1522,Asset_Register!$A$5:$A$1000,0)),"Not in register"))</f>
        <v/>
      </c>
      <c r="H1522" s="19"/>
      <c r="I1522" s="19"/>
      <c r="J1522" s="6"/>
      <c r="K1522" s="19"/>
      <c r="L1522" s="19"/>
      <c r="M1522" s="19"/>
      <c r="N1522" s="19"/>
      <c r="O1522" s="19"/>
      <c r="P1522" s="19"/>
      <c r="Q1522" s="22" t="str">
        <f aca="false">IF($C1522="","",IF($P1522&lt;&gt;"",$P1522,IF(AND(ISNUMBER($K1522),ISNUMBER($M1522),ISNUMBER($N1522)),IF($O1522="Lower is worse",IF($K1522&lt;=$N1522,"Danger",IF($K1522&lt;=$M1522,"Alert","OK")),IF($K1522&gt;=$N1522,"Danger",IF($K1522&gt;=$M1522,"Alert","OK"))),"Not set")))</f>
        <v/>
      </c>
      <c r="R1522" s="22" t="str">
        <f aca="false">IF(OR($Q1522="",$Q1522="Not set"),"",MATCH($Q1522,Lists!$F$2:$F$4,0)-1)</f>
        <v/>
      </c>
      <c r="S1522" s="6"/>
      <c r="T1522" s="6"/>
      <c r="U1522" s="22" t="str">
        <f aca="false">IF(OR($Q1522="",$Q1522="OK",$Q1522="Not set",NOT(ISNUMBER($G1522))),"",ROUND($G1522*IF($Q1522="Danger",Lists!$M$15,Lists!$M$16),0))</f>
        <v/>
      </c>
      <c r="V1522" s="22" t="str">
        <f aca="false">IF($U1522="","",IF(OR($Q1522="Danger",$U1522&gt;=Lists!$M$10),"P1",IF($U1522&gt;=Lists!$M$11,"P2","P3")))</f>
        <v/>
      </c>
      <c r="W1522" s="24" t="str">
        <f aca="false">IF(OR($V1522="",$B1522=""),"",$B1522+INDEX(Lists!$N$10:$N$12,MATCH($V1522,Lists!$L$10:$L$12,0)))</f>
        <v/>
      </c>
      <c r="X1522" s="19"/>
      <c r="Y1522" s="19"/>
      <c r="Z1522" s="19"/>
      <c r="AA1522" s="21"/>
      <c r="AB1522" s="19"/>
      <c r="AC1522" s="22" t="str">
        <f aca="true">IF(OR($U1522="",$B1522=""),"",IF($AA1522&lt;&gt;"",$AA1522-$B1522,TODAY()-$B1522))</f>
        <v/>
      </c>
      <c r="AD1522" s="22" t="str">
        <f aca="true">IF($W1522="","",IF($Y1522="Closed",IF($AA1522="","Closed",IF($AA1522&lt;=$W1522,"Closed on time","Closed late")),IF(TODAY()&gt;$W1522,"Overdue","Within time")))</f>
        <v/>
      </c>
      <c r="AE1522" s="6"/>
      <c r="AF1522" s="19"/>
      <c r="AG1522" s="19"/>
      <c r="AH1522" s="19"/>
      <c r="AI1522" s="19"/>
      <c r="AJ1522" s="19"/>
    </row>
    <row r="1523" customFormat="false" ht="15" hidden="false" customHeight="false" outlineLevel="0" collapsed="false">
      <c r="A1523" s="22" t="str">
        <f aca="false">IF($C1523="","","R"&amp;TEXT(ROW()-4,"00000"))</f>
        <v/>
      </c>
      <c r="B1523" s="21"/>
      <c r="C1523" s="19"/>
      <c r="D1523" s="22" t="str">
        <f aca="false">IF($C1523="","",IFERROR(INDEX(Asset_Register!$C$5:$C$1000,MATCH($C1523,Asset_Register!$A$5:$A$1000,0)),"Not in register"))</f>
        <v/>
      </c>
      <c r="E1523" s="22" t="str">
        <f aca="false">IF($C1523="","",IFERROR(INDEX(Asset_Register!$D$5:$D$1000,MATCH($C1523,Asset_Register!$A$5:$A$1000,0)),"Not in register"))</f>
        <v/>
      </c>
      <c r="F1523" s="22" t="str">
        <f aca="false">IF($C1523="","",IFERROR(INDEX(Asset_Register!$R$5:$R$1000,MATCH($C1523,Asset_Register!$A$5:$A$1000,0)),"Not in register"))</f>
        <v/>
      </c>
      <c r="G1523" s="22" t="str">
        <f aca="false">IF($C1523="","",IFERROR(INDEX(Asset_Register!$Q$5:$Q$1000,MATCH($C1523,Asset_Register!$A$5:$A$1000,0)),"Not in register"))</f>
        <v/>
      </c>
      <c r="H1523" s="19"/>
      <c r="I1523" s="19"/>
      <c r="J1523" s="6"/>
      <c r="K1523" s="19"/>
      <c r="L1523" s="19"/>
      <c r="M1523" s="19"/>
      <c r="N1523" s="19"/>
      <c r="O1523" s="19"/>
      <c r="P1523" s="19"/>
      <c r="Q1523" s="22" t="str">
        <f aca="false">IF($C1523="","",IF($P1523&lt;&gt;"",$P1523,IF(AND(ISNUMBER($K1523),ISNUMBER($M1523),ISNUMBER($N1523)),IF($O1523="Lower is worse",IF($K1523&lt;=$N1523,"Danger",IF($K1523&lt;=$M1523,"Alert","OK")),IF($K1523&gt;=$N1523,"Danger",IF($K1523&gt;=$M1523,"Alert","OK"))),"Not set")))</f>
        <v/>
      </c>
      <c r="R1523" s="22" t="str">
        <f aca="false">IF(OR($Q1523="",$Q1523="Not set"),"",MATCH($Q1523,Lists!$F$2:$F$4,0)-1)</f>
        <v/>
      </c>
      <c r="S1523" s="6"/>
      <c r="T1523" s="6"/>
      <c r="U1523" s="22" t="str">
        <f aca="false">IF(OR($Q1523="",$Q1523="OK",$Q1523="Not set",NOT(ISNUMBER($G1523))),"",ROUND($G1523*IF($Q1523="Danger",Lists!$M$15,Lists!$M$16),0))</f>
        <v/>
      </c>
      <c r="V1523" s="22" t="str">
        <f aca="false">IF($U1523="","",IF(OR($Q1523="Danger",$U1523&gt;=Lists!$M$10),"P1",IF($U1523&gt;=Lists!$M$11,"P2","P3")))</f>
        <v/>
      </c>
      <c r="W1523" s="24" t="str">
        <f aca="false">IF(OR($V1523="",$B1523=""),"",$B1523+INDEX(Lists!$N$10:$N$12,MATCH($V1523,Lists!$L$10:$L$12,0)))</f>
        <v/>
      </c>
      <c r="X1523" s="19"/>
      <c r="Y1523" s="19"/>
      <c r="Z1523" s="19"/>
      <c r="AA1523" s="21"/>
      <c r="AB1523" s="19"/>
      <c r="AC1523" s="22" t="str">
        <f aca="true">IF(OR($U1523="",$B1523=""),"",IF($AA1523&lt;&gt;"",$AA1523-$B1523,TODAY()-$B1523))</f>
        <v/>
      </c>
      <c r="AD1523" s="22" t="str">
        <f aca="true">IF($W1523="","",IF($Y1523="Closed",IF($AA1523="","Closed",IF($AA1523&lt;=$W1523,"Closed on time","Closed late")),IF(TODAY()&gt;$W1523,"Overdue","Within time")))</f>
        <v/>
      </c>
      <c r="AE1523" s="6"/>
      <c r="AF1523" s="19"/>
      <c r="AG1523" s="19"/>
      <c r="AH1523" s="19"/>
      <c r="AI1523" s="19"/>
      <c r="AJ1523" s="19"/>
    </row>
    <row r="1524" customFormat="false" ht="15" hidden="false" customHeight="false" outlineLevel="0" collapsed="false">
      <c r="A1524" s="22" t="str">
        <f aca="false">IF($C1524="","","R"&amp;TEXT(ROW()-4,"00000"))</f>
        <v/>
      </c>
      <c r="B1524" s="21"/>
      <c r="C1524" s="19"/>
      <c r="D1524" s="22" t="str">
        <f aca="false">IF($C1524="","",IFERROR(INDEX(Asset_Register!$C$5:$C$1000,MATCH($C1524,Asset_Register!$A$5:$A$1000,0)),"Not in register"))</f>
        <v/>
      </c>
      <c r="E1524" s="22" t="str">
        <f aca="false">IF($C1524="","",IFERROR(INDEX(Asset_Register!$D$5:$D$1000,MATCH($C1524,Asset_Register!$A$5:$A$1000,0)),"Not in register"))</f>
        <v/>
      </c>
      <c r="F1524" s="22" t="str">
        <f aca="false">IF($C1524="","",IFERROR(INDEX(Asset_Register!$R$5:$R$1000,MATCH($C1524,Asset_Register!$A$5:$A$1000,0)),"Not in register"))</f>
        <v/>
      </c>
      <c r="G1524" s="22" t="str">
        <f aca="false">IF($C1524="","",IFERROR(INDEX(Asset_Register!$Q$5:$Q$1000,MATCH($C1524,Asset_Register!$A$5:$A$1000,0)),"Not in register"))</f>
        <v/>
      </c>
      <c r="H1524" s="19"/>
      <c r="I1524" s="19"/>
      <c r="J1524" s="6"/>
      <c r="K1524" s="19"/>
      <c r="L1524" s="19"/>
      <c r="M1524" s="19"/>
      <c r="N1524" s="19"/>
      <c r="O1524" s="19"/>
      <c r="P1524" s="19"/>
      <c r="Q1524" s="22" t="str">
        <f aca="false">IF($C1524="","",IF($P1524&lt;&gt;"",$P1524,IF(AND(ISNUMBER($K1524),ISNUMBER($M1524),ISNUMBER($N1524)),IF($O1524="Lower is worse",IF($K1524&lt;=$N1524,"Danger",IF($K1524&lt;=$M1524,"Alert","OK")),IF($K1524&gt;=$N1524,"Danger",IF($K1524&gt;=$M1524,"Alert","OK"))),"Not set")))</f>
        <v/>
      </c>
      <c r="R1524" s="22" t="str">
        <f aca="false">IF(OR($Q1524="",$Q1524="Not set"),"",MATCH($Q1524,Lists!$F$2:$F$4,0)-1)</f>
        <v/>
      </c>
      <c r="S1524" s="6"/>
      <c r="T1524" s="6"/>
      <c r="U1524" s="22" t="str">
        <f aca="false">IF(OR($Q1524="",$Q1524="OK",$Q1524="Not set",NOT(ISNUMBER($G1524))),"",ROUND($G1524*IF($Q1524="Danger",Lists!$M$15,Lists!$M$16),0))</f>
        <v/>
      </c>
      <c r="V1524" s="22" t="str">
        <f aca="false">IF($U1524="","",IF(OR($Q1524="Danger",$U1524&gt;=Lists!$M$10),"P1",IF($U1524&gt;=Lists!$M$11,"P2","P3")))</f>
        <v/>
      </c>
      <c r="W1524" s="24" t="str">
        <f aca="false">IF(OR($V1524="",$B1524=""),"",$B1524+INDEX(Lists!$N$10:$N$12,MATCH($V1524,Lists!$L$10:$L$12,0)))</f>
        <v/>
      </c>
      <c r="X1524" s="19"/>
      <c r="Y1524" s="19"/>
      <c r="Z1524" s="19"/>
      <c r="AA1524" s="21"/>
      <c r="AB1524" s="19"/>
      <c r="AC1524" s="22" t="str">
        <f aca="true">IF(OR($U1524="",$B1524=""),"",IF($AA1524&lt;&gt;"",$AA1524-$B1524,TODAY()-$B1524))</f>
        <v/>
      </c>
      <c r="AD1524" s="22" t="str">
        <f aca="true">IF($W1524="","",IF($Y1524="Closed",IF($AA1524="","Closed",IF($AA1524&lt;=$W1524,"Closed on time","Closed late")),IF(TODAY()&gt;$W1524,"Overdue","Within time")))</f>
        <v/>
      </c>
      <c r="AE1524" s="6"/>
      <c r="AF1524" s="19"/>
      <c r="AG1524" s="19"/>
      <c r="AH1524" s="19"/>
      <c r="AI1524" s="19"/>
      <c r="AJ1524" s="19"/>
    </row>
    <row r="1525" customFormat="false" ht="15" hidden="false" customHeight="false" outlineLevel="0" collapsed="false">
      <c r="A1525" s="22" t="str">
        <f aca="false">IF($C1525="","","R"&amp;TEXT(ROW()-4,"00000"))</f>
        <v/>
      </c>
      <c r="B1525" s="21"/>
      <c r="C1525" s="19"/>
      <c r="D1525" s="22" t="str">
        <f aca="false">IF($C1525="","",IFERROR(INDEX(Asset_Register!$C$5:$C$1000,MATCH($C1525,Asset_Register!$A$5:$A$1000,0)),"Not in register"))</f>
        <v/>
      </c>
      <c r="E1525" s="22" t="str">
        <f aca="false">IF($C1525="","",IFERROR(INDEX(Asset_Register!$D$5:$D$1000,MATCH($C1525,Asset_Register!$A$5:$A$1000,0)),"Not in register"))</f>
        <v/>
      </c>
      <c r="F1525" s="22" t="str">
        <f aca="false">IF($C1525="","",IFERROR(INDEX(Asset_Register!$R$5:$R$1000,MATCH($C1525,Asset_Register!$A$5:$A$1000,0)),"Not in register"))</f>
        <v/>
      </c>
      <c r="G1525" s="22" t="str">
        <f aca="false">IF($C1525="","",IFERROR(INDEX(Asset_Register!$Q$5:$Q$1000,MATCH($C1525,Asset_Register!$A$5:$A$1000,0)),"Not in register"))</f>
        <v/>
      </c>
      <c r="H1525" s="19"/>
      <c r="I1525" s="19"/>
      <c r="J1525" s="6"/>
      <c r="K1525" s="19"/>
      <c r="L1525" s="19"/>
      <c r="M1525" s="19"/>
      <c r="N1525" s="19"/>
      <c r="O1525" s="19"/>
      <c r="P1525" s="19"/>
      <c r="Q1525" s="22" t="str">
        <f aca="false">IF($C1525="","",IF($P1525&lt;&gt;"",$P1525,IF(AND(ISNUMBER($K1525),ISNUMBER($M1525),ISNUMBER($N1525)),IF($O1525="Lower is worse",IF($K1525&lt;=$N1525,"Danger",IF($K1525&lt;=$M1525,"Alert","OK")),IF($K1525&gt;=$N1525,"Danger",IF($K1525&gt;=$M1525,"Alert","OK"))),"Not set")))</f>
        <v/>
      </c>
      <c r="R1525" s="22" t="str">
        <f aca="false">IF(OR($Q1525="",$Q1525="Not set"),"",MATCH($Q1525,Lists!$F$2:$F$4,0)-1)</f>
        <v/>
      </c>
      <c r="S1525" s="6"/>
      <c r="T1525" s="6"/>
      <c r="U1525" s="22" t="str">
        <f aca="false">IF(OR($Q1525="",$Q1525="OK",$Q1525="Not set",NOT(ISNUMBER($G1525))),"",ROUND($G1525*IF($Q1525="Danger",Lists!$M$15,Lists!$M$16),0))</f>
        <v/>
      </c>
      <c r="V1525" s="22" t="str">
        <f aca="false">IF($U1525="","",IF(OR($Q1525="Danger",$U1525&gt;=Lists!$M$10),"P1",IF($U1525&gt;=Lists!$M$11,"P2","P3")))</f>
        <v/>
      </c>
      <c r="W1525" s="24" t="str">
        <f aca="false">IF(OR($V1525="",$B1525=""),"",$B1525+INDEX(Lists!$N$10:$N$12,MATCH($V1525,Lists!$L$10:$L$12,0)))</f>
        <v/>
      </c>
      <c r="X1525" s="19"/>
      <c r="Y1525" s="19"/>
      <c r="Z1525" s="19"/>
      <c r="AA1525" s="21"/>
      <c r="AB1525" s="19"/>
      <c r="AC1525" s="22" t="str">
        <f aca="true">IF(OR($U1525="",$B1525=""),"",IF($AA1525&lt;&gt;"",$AA1525-$B1525,TODAY()-$B1525))</f>
        <v/>
      </c>
      <c r="AD1525" s="22" t="str">
        <f aca="true">IF($W1525="","",IF($Y1525="Closed",IF($AA1525="","Closed",IF($AA1525&lt;=$W1525,"Closed on time","Closed late")),IF(TODAY()&gt;$W1525,"Overdue","Within time")))</f>
        <v/>
      </c>
      <c r="AE1525" s="6"/>
      <c r="AF1525" s="19"/>
      <c r="AG1525" s="19"/>
      <c r="AH1525" s="19"/>
      <c r="AI1525" s="19"/>
      <c r="AJ1525" s="19"/>
    </row>
    <row r="1526" customFormat="false" ht="15" hidden="false" customHeight="false" outlineLevel="0" collapsed="false">
      <c r="A1526" s="22" t="str">
        <f aca="false">IF($C1526="","","R"&amp;TEXT(ROW()-4,"00000"))</f>
        <v/>
      </c>
      <c r="B1526" s="21"/>
      <c r="C1526" s="19"/>
      <c r="D1526" s="22" t="str">
        <f aca="false">IF($C1526="","",IFERROR(INDEX(Asset_Register!$C$5:$C$1000,MATCH($C1526,Asset_Register!$A$5:$A$1000,0)),"Not in register"))</f>
        <v/>
      </c>
      <c r="E1526" s="22" t="str">
        <f aca="false">IF($C1526="","",IFERROR(INDEX(Asset_Register!$D$5:$D$1000,MATCH($C1526,Asset_Register!$A$5:$A$1000,0)),"Not in register"))</f>
        <v/>
      </c>
      <c r="F1526" s="22" t="str">
        <f aca="false">IF($C1526="","",IFERROR(INDEX(Asset_Register!$R$5:$R$1000,MATCH($C1526,Asset_Register!$A$5:$A$1000,0)),"Not in register"))</f>
        <v/>
      </c>
      <c r="G1526" s="22" t="str">
        <f aca="false">IF($C1526="","",IFERROR(INDEX(Asset_Register!$Q$5:$Q$1000,MATCH($C1526,Asset_Register!$A$5:$A$1000,0)),"Not in register"))</f>
        <v/>
      </c>
      <c r="H1526" s="19"/>
      <c r="I1526" s="19"/>
      <c r="J1526" s="6"/>
      <c r="K1526" s="19"/>
      <c r="L1526" s="19"/>
      <c r="M1526" s="19"/>
      <c r="N1526" s="19"/>
      <c r="O1526" s="19"/>
      <c r="P1526" s="19"/>
      <c r="Q1526" s="22" t="str">
        <f aca="false">IF($C1526="","",IF($P1526&lt;&gt;"",$P1526,IF(AND(ISNUMBER($K1526),ISNUMBER($M1526),ISNUMBER($N1526)),IF($O1526="Lower is worse",IF($K1526&lt;=$N1526,"Danger",IF($K1526&lt;=$M1526,"Alert","OK")),IF($K1526&gt;=$N1526,"Danger",IF($K1526&gt;=$M1526,"Alert","OK"))),"Not set")))</f>
        <v/>
      </c>
      <c r="R1526" s="22" t="str">
        <f aca="false">IF(OR($Q1526="",$Q1526="Not set"),"",MATCH($Q1526,Lists!$F$2:$F$4,0)-1)</f>
        <v/>
      </c>
      <c r="S1526" s="6"/>
      <c r="T1526" s="6"/>
      <c r="U1526" s="22" t="str">
        <f aca="false">IF(OR($Q1526="",$Q1526="OK",$Q1526="Not set",NOT(ISNUMBER($G1526))),"",ROUND($G1526*IF($Q1526="Danger",Lists!$M$15,Lists!$M$16),0))</f>
        <v/>
      </c>
      <c r="V1526" s="22" t="str">
        <f aca="false">IF($U1526="","",IF(OR($Q1526="Danger",$U1526&gt;=Lists!$M$10),"P1",IF($U1526&gt;=Lists!$M$11,"P2","P3")))</f>
        <v/>
      </c>
      <c r="W1526" s="24" t="str">
        <f aca="false">IF(OR($V1526="",$B1526=""),"",$B1526+INDEX(Lists!$N$10:$N$12,MATCH($V1526,Lists!$L$10:$L$12,0)))</f>
        <v/>
      </c>
      <c r="X1526" s="19"/>
      <c r="Y1526" s="19"/>
      <c r="Z1526" s="19"/>
      <c r="AA1526" s="21"/>
      <c r="AB1526" s="19"/>
      <c r="AC1526" s="22" t="str">
        <f aca="true">IF(OR($U1526="",$B1526=""),"",IF($AA1526&lt;&gt;"",$AA1526-$B1526,TODAY()-$B1526))</f>
        <v/>
      </c>
      <c r="AD1526" s="22" t="str">
        <f aca="true">IF($W1526="","",IF($Y1526="Closed",IF($AA1526="","Closed",IF($AA1526&lt;=$W1526,"Closed on time","Closed late")),IF(TODAY()&gt;$W1526,"Overdue","Within time")))</f>
        <v/>
      </c>
      <c r="AE1526" s="6"/>
      <c r="AF1526" s="19"/>
      <c r="AG1526" s="19"/>
      <c r="AH1526" s="19"/>
      <c r="AI1526" s="19"/>
      <c r="AJ1526" s="19"/>
    </row>
    <row r="1527" customFormat="false" ht="15" hidden="false" customHeight="false" outlineLevel="0" collapsed="false">
      <c r="A1527" s="22" t="str">
        <f aca="false">IF($C1527="","","R"&amp;TEXT(ROW()-4,"00000"))</f>
        <v/>
      </c>
      <c r="B1527" s="21"/>
      <c r="C1527" s="19"/>
      <c r="D1527" s="22" t="str">
        <f aca="false">IF($C1527="","",IFERROR(INDEX(Asset_Register!$C$5:$C$1000,MATCH($C1527,Asset_Register!$A$5:$A$1000,0)),"Not in register"))</f>
        <v/>
      </c>
      <c r="E1527" s="22" t="str">
        <f aca="false">IF($C1527="","",IFERROR(INDEX(Asset_Register!$D$5:$D$1000,MATCH($C1527,Asset_Register!$A$5:$A$1000,0)),"Not in register"))</f>
        <v/>
      </c>
      <c r="F1527" s="22" t="str">
        <f aca="false">IF($C1527="","",IFERROR(INDEX(Asset_Register!$R$5:$R$1000,MATCH($C1527,Asset_Register!$A$5:$A$1000,0)),"Not in register"))</f>
        <v/>
      </c>
      <c r="G1527" s="22" t="str">
        <f aca="false">IF($C1527="","",IFERROR(INDEX(Asset_Register!$Q$5:$Q$1000,MATCH($C1527,Asset_Register!$A$5:$A$1000,0)),"Not in register"))</f>
        <v/>
      </c>
      <c r="H1527" s="19"/>
      <c r="I1527" s="19"/>
      <c r="J1527" s="6"/>
      <c r="K1527" s="19"/>
      <c r="L1527" s="19"/>
      <c r="M1527" s="19"/>
      <c r="N1527" s="19"/>
      <c r="O1527" s="19"/>
      <c r="P1527" s="19"/>
      <c r="Q1527" s="22" t="str">
        <f aca="false">IF($C1527="","",IF($P1527&lt;&gt;"",$P1527,IF(AND(ISNUMBER($K1527),ISNUMBER($M1527),ISNUMBER($N1527)),IF($O1527="Lower is worse",IF($K1527&lt;=$N1527,"Danger",IF($K1527&lt;=$M1527,"Alert","OK")),IF($K1527&gt;=$N1527,"Danger",IF($K1527&gt;=$M1527,"Alert","OK"))),"Not set")))</f>
        <v/>
      </c>
      <c r="R1527" s="22" t="str">
        <f aca="false">IF(OR($Q1527="",$Q1527="Not set"),"",MATCH($Q1527,Lists!$F$2:$F$4,0)-1)</f>
        <v/>
      </c>
      <c r="S1527" s="6"/>
      <c r="T1527" s="6"/>
      <c r="U1527" s="22" t="str">
        <f aca="false">IF(OR($Q1527="",$Q1527="OK",$Q1527="Not set",NOT(ISNUMBER($G1527))),"",ROUND($G1527*IF($Q1527="Danger",Lists!$M$15,Lists!$M$16),0))</f>
        <v/>
      </c>
      <c r="V1527" s="22" t="str">
        <f aca="false">IF($U1527="","",IF(OR($Q1527="Danger",$U1527&gt;=Lists!$M$10),"P1",IF($U1527&gt;=Lists!$M$11,"P2","P3")))</f>
        <v/>
      </c>
      <c r="W1527" s="24" t="str">
        <f aca="false">IF(OR($V1527="",$B1527=""),"",$B1527+INDEX(Lists!$N$10:$N$12,MATCH($V1527,Lists!$L$10:$L$12,0)))</f>
        <v/>
      </c>
      <c r="X1527" s="19"/>
      <c r="Y1527" s="19"/>
      <c r="Z1527" s="19"/>
      <c r="AA1527" s="21"/>
      <c r="AB1527" s="19"/>
      <c r="AC1527" s="22" t="str">
        <f aca="true">IF(OR($U1527="",$B1527=""),"",IF($AA1527&lt;&gt;"",$AA1527-$B1527,TODAY()-$B1527))</f>
        <v/>
      </c>
      <c r="AD1527" s="22" t="str">
        <f aca="true">IF($W1527="","",IF($Y1527="Closed",IF($AA1527="","Closed",IF($AA1527&lt;=$W1527,"Closed on time","Closed late")),IF(TODAY()&gt;$W1527,"Overdue","Within time")))</f>
        <v/>
      </c>
      <c r="AE1527" s="6"/>
      <c r="AF1527" s="19"/>
      <c r="AG1527" s="19"/>
      <c r="AH1527" s="19"/>
      <c r="AI1527" s="19"/>
      <c r="AJ1527" s="19"/>
    </row>
    <row r="1528" customFormat="false" ht="15" hidden="false" customHeight="false" outlineLevel="0" collapsed="false">
      <c r="A1528" s="22" t="str">
        <f aca="false">IF($C1528="","","R"&amp;TEXT(ROW()-4,"00000"))</f>
        <v/>
      </c>
      <c r="B1528" s="21"/>
      <c r="C1528" s="19"/>
      <c r="D1528" s="22" t="str">
        <f aca="false">IF($C1528="","",IFERROR(INDEX(Asset_Register!$C$5:$C$1000,MATCH($C1528,Asset_Register!$A$5:$A$1000,0)),"Not in register"))</f>
        <v/>
      </c>
      <c r="E1528" s="22" t="str">
        <f aca="false">IF($C1528="","",IFERROR(INDEX(Asset_Register!$D$5:$D$1000,MATCH($C1528,Asset_Register!$A$5:$A$1000,0)),"Not in register"))</f>
        <v/>
      </c>
      <c r="F1528" s="22" t="str">
        <f aca="false">IF($C1528="","",IFERROR(INDEX(Asset_Register!$R$5:$R$1000,MATCH($C1528,Asset_Register!$A$5:$A$1000,0)),"Not in register"))</f>
        <v/>
      </c>
      <c r="G1528" s="22" t="str">
        <f aca="false">IF($C1528="","",IFERROR(INDEX(Asset_Register!$Q$5:$Q$1000,MATCH($C1528,Asset_Register!$A$5:$A$1000,0)),"Not in register"))</f>
        <v/>
      </c>
      <c r="H1528" s="19"/>
      <c r="I1528" s="19"/>
      <c r="J1528" s="6"/>
      <c r="K1528" s="19"/>
      <c r="L1528" s="19"/>
      <c r="M1528" s="19"/>
      <c r="N1528" s="19"/>
      <c r="O1528" s="19"/>
      <c r="P1528" s="19"/>
      <c r="Q1528" s="22" t="str">
        <f aca="false">IF($C1528="","",IF($P1528&lt;&gt;"",$P1528,IF(AND(ISNUMBER($K1528),ISNUMBER($M1528),ISNUMBER($N1528)),IF($O1528="Lower is worse",IF($K1528&lt;=$N1528,"Danger",IF($K1528&lt;=$M1528,"Alert","OK")),IF($K1528&gt;=$N1528,"Danger",IF($K1528&gt;=$M1528,"Alert","OK"))),"Not set")))</f>
        <v/>
      </c>
      <c r="R1528" s="22" t="str">
        <f aca="false">IF(OR($Q1528="",$Q1528="Not set"),"",MATCH($Q1528,Lists!$F$2:$F$4,0)-1)</f>
        <v/>
      </c>
      <c r="S1528" s="6"/>
      <c r="T1528" s="6"/>
      <c r="U1528" s="22" t="str">
        <f aca="false">IF(OR($Q1528="",$Q1528="OK",$Q1528="Not set",NOT(ISNUMBER($G1528))),"",ROUND($G1528*IF($Q1528="Danger",Lists!$M$15,Lists!$M$16),0))</f>
        <v/>
      </c>
      <c r="V1528" s="22" t="str">
        <f aca="false">IF($U1528="","",IF(OR($Q1528="Danger",$U1528&gt;=Lists!$M$10),"P1",IF($U1528&gt;=Lists!$M$11,"P2","P3")))</f>
        <v/>
      </c>
      <c r="W1528" s="24" t="str">
        <f aca="false">IF(OR($V1528="",$B1528=""),"",$B1528+INDEX(Lists!$N$10:$N$12,MATCH($V1528,Lists!$L$10:$L$12,0)))</f>
        <v/>
      </c>
      <c r="X1528" s="19"/>
      <c r="Y1528" s="19"/>
      <c r="Z1528" s="19"/>
      <c r="AA1528" s="21"/>
      <c r="AB1528" s="19"/>
      <c r="AC1528" s="22" t="str">
        <f aca="true">IF(OR($U1528="",$B1528=""),"",IF($AA1528&lt;&gt;"",$AA1528-$B1528,TODAY()-$B1528))</f>
        <v/>
      </c>
      <c r="AD1528" s="22" t="str">
        <f aca="true">IF($W1528="","",IF($Y1528="Closed",IF($AA1528="","Closed",IF($AA1528&lt;=$W1528,"Closed on time","Closed late")),IF(TODAY()&gt;$W1528,"Overdue","Within time")))</f>
        <v/>
      </c>
      <c r="AE1528" s="6"/>
      <c r="AF1528" s="19"/>
      <c r="AG1528" s="19"/>
      <c r="AH1528" s="19"/>
      <c r="AI1528" s="19"/>
      <c r="AJ1528" s="19"/>
    </row>
    <row r="1529" customFormat="false" ht="15" hidden="false" customHeight="false" outlineLevel="0" collapsed="false">
      <c r="A1529" s="22" t="str">
        <f aca="false">IF($C1529="","","R"&amp;TEXT(ROW()-4,"00000"))</f>
        <v/>
      </c>
      <c r="B1529" s="21"/>
      <c r="C1529" s="19"/>
      <c r="D1529" s="22" t="str">
        <f aca="false">IF($C1529="","",IFERROR(INDEX(Asset_Register!$C$5:$C$1000,MATCH($C1529,Asset_Register!$A$5:$A$1000,0)),"Not in register"))</f>
        <v/>
      </c>
      <c r="E1529" s="22" t="str">
        <f aca="false">IF($C1529="","",IFERROR(INDEX(Asset_Register!$D$5:$D$1000,MATCH($C1529,Asset_Register!$A$5:$A$1000,0)),"Not in register"))</f>
        <v/>
      </c>
      <c r="F1529" s="22" t="str">
        <f aca="false">IF($C1529="","",IFERROR(INDEX(Asset_Register!$R$5:$R$1000,MATCH($C1529,Asset_Register!$A$5:$A$1000,0)),"Not in register"))</f>
        <v/>
      </c>
      <c r="G1529" s="22" t="str">
        <f aca="false">IF($C1529="","",IFERROR(INDEX(Asset_Register!$Q$5:$Q$1000,MATCH($C1529,Asset_Register!$A$5:$A$1000,0)),"Not in register"))</f>
        <v/>
      </c>
      <c r="H1529" s="19"/>
      <c r="I1529" s="19"/>
      <c r="J1529" s="6"/>
      <c r="K1529" s="19"/>
      <c r="L1529" s="19"/>
      <c r="M1529" s="19"/>
      <c r="N1529" s="19"/>
      <c r="O1529" s="19"/>
      <c r="P1529" s="19"/>
      <c r="Q1529" s="22" t="str">
        <f aca="false">IF($C1529="","",IF($P1529&lt;&gt;"",$P1529,IF(AND(ISNUMBER($K1529),ISNUMBER($M1529),ISNUMBER($N1529)),IF($O1529="Lower is worse",IF($K1529&lt;=$N1529,"Danger",IF($K1529&lt;=$M1529,"Alert","OK")),IF($K1529&gt;=$N1529,"Danger",IF($K1529&gt;=$M1529,"Alert","OK"))),"Not set")))</f>
        <v/>
      </c>
      <c r="R1529" s="22" t="str">
        <f aca="false">IF(OR($Q1529="",$Q1529="Not set"),"",MATCH($Q1529,Lists!$F$2:$F$4,0)-1)</f>
        <v/>
      </c>
      <c r="S1529" s="6"/>
      <c r="T1529" s="6"/>
      <c r="U1529" s="22" t="str">
        <f aca="false">IF(OR($Q1529="",$Q1529="OK",$Q1529="Not set",NOT(ISNUMBER($G1529))),"",ROUND($G1529*IF($Q1529="Danger",Lists!$M$15,Lists!$M$16),0))</f>
        <v/>
      </c>
      <c r="V1529" s="22" t="str">
        <f aca="false">IF($U1529="","",IF(OR($Q1529="Danger",$U1529&gt;=Lists!$M$10),"P1",IF($U1529&gt;=Lists!$M$11,"P2","P3")))</f>
        <v/>
      </c>
      <c r="W1529" s="24" t="str">
        <f aca="false">IF(OR($V1529="",$B1529=""),"",$B1529+INDEX(Lists!$N$10:$N$12,MATCH($V1529,Lists!$L$10:$L$12,0)))</f>
        <v/>
      </c>
      <c r="X1529" s="19"/>
      <c r="Y1529" s="19"/>
      <c r="Z1529" s="19"/>
      <c r="AA1529" s="21"/>
      <c r="AB1529" s="19"/>
      <c r="AC1529" s="22" t="str">
        <f aca="true">IF(OR($U1529="",$B1529=""),"",IF($AA1529&lt;&gt;"",$AA1529-$B1529,TODAY()-$B1529))</f>
        <v/>
      </c>
      <c r="AD1529" s="22" t="str">
        <f aca="true">IF($W1529="","",IF($Y1529="Closed",IF($AA1529="","Closed",IF($AA1529&lt;=$W1529,"Closed on time","Closed late")),IF(TODAY()&gt;$W1529,"Overdue","Within time")))</f>
        <v/>
      </c>
      <c r="AE1529" s="6"/>
      <c r="AF1529" s="19"/>
      <c r="AG1529" s="19"/>
      <c r="AH1529" s="19"/>
      <c r="AI1529" s="19"/>
      <c r="AJ1529" s="19"/>
    </row>
    <row r="1530" customFormat="false" ht="15" hidden="false" customHeight="false" outlineLevel="0" collapsed="false">
      <c r="A1530" s="22" t="str">
        <f aca="false">IF($C1530="","","R"&amp;TEXT(ROW()-4,"00000"))</f>
        <v/>
      </c>
      <c r="B1530" s="21"/>
      <c r="C1530" s="19"/>
      <c r="D1530" s="22" t="str">
        <f aca="false">IF($C1530="","",IFERROR(INDEX(Asset_Register!$C$5:$C$1000,MATCH($C1530,Asset_Register!$A$5:$A$1000,0)),"Not in register"))</f>
        <v/>
      </c>
      <c r="E1530" s="22" t="str">
        <f aca="false">IF($C1530="","",IFERROR(INDEX(Asset_Register!$D$5:$D$1000,MATCH($C1530,Asset_Register!$A$5:$A$1000,0)),"Not in register"))</f>
        <v/>
      </c>
      <c r="F1530" s="22" t="str">
        <f aca="false">IF($C1530="","",IFERROR(INDEX(Asset_Register!$R$5:$R$1000,MATCH($C1530,Asset_Register!$A$5:$A$1000,0)),"Not in register"))</f>
        <v/>
      </c>
      <c r="G1530" s="22" t="str">
        <f aca="false">IF($C1530="","",IFERROR(INDEX(Asset_Register!$Q$5:$Q$1000,MATCH($C1530,Asset_Register!$A$5:$A$1000,0)),"Not in register"))</f>
        <v/>
      </c>
      <c r="H1530" s="19"/>
      <c r="I1530" s="19"/>
      <c r="J1530" s="6"/>
      <c r="K1530" s="19"/>
      <c r="L1530" s="19"/>
      <c r="M1530" s="19"/>
      <c r="N1530" s="19"/>
      <c r="O1530" s="19"/>
      <c r="P1530" s="19"/>
      <c r="Q1530" s="22" t="str">
        <f aca="false">IF($C1530="","",IF($P1530&lt;&gt;"",$P1530,IF(AND(ISNUMBER($K1530),ISNUMBER($M1530),ISNUMBER($N1530)),IF($O1530="Lower is worse",IF($K1530&lt;=$N1530,"Danger",IF($K1530&lt;=$M1530,"Alert","OK")),IF($K1530&gt;=$N1530,"Danger",IF($K1530&gt;=$M1530,"Alert","OK"))),"Not set")))</f>
        <v/>
      </c>
      <c r="R1530" s="22" t="str">
        <f aca="false">IF(OR($Q1530="",$Q1530="Not set"),"",MATCH($Q1530,Lists!$F$2:$F$4,0)-1)</f>
        <v/>
      </c>
      <c r="S1530" s="6"/>
      <c r="T1530" s="6"/>
      <c r="U1530" s="22" t="str">
        <f aca="false">IF(OR($Q1530="",$Q1530="OK",$Q1530="Not set",NOT(ISNUMBER($G1530))),"",ROUND($G1530*IF($Q1530="Danger",Lists!$M$15,Lists!$M$16),0))</f>
        <v/>
      </c>
      <c r="V1530" s="22" t="str">
        <f aca="false">IF($U1530="","",IF(OR($Q1530="Danger",$U1530&gt;=Lists!$M$10),"P1",IF($U1530&gt;=Lists!$M$11,"P2","P3")))</f>
        <v/>
      </c>
      <c r="W1530" s="24" t="str">
        <f aca="false">IF(OR($V1530="",$B1530=""),"",$B1530+INDEX(Lists!$N$10:$N$12,MATCH($V1530,Lists!$L$10:$L$12,0)))</f>
        <v/>
      </c>
      <c r="X1530" s="19"/>
      <c r="Y1530" s="19"/>
      <c r="Z1530" s="19"/>
      <c r="AA1530" s="21"/>
      <c r="AB1530" s="19"/>
      <c r="AC1530" s="22" t="str">
        <f aca="true">IF(OR($U1530="",$B1530=""),"",IF($AA1530&lt;&gt;"",$AA1530-$B1530,TODAY()-$B1530))</f>
        <v/>
      </c>
      <c r="AD1530" s="22" t="str">
        <f aca="true">IF($W1530="","",IF($Y1530="Closed",IF($AA1530="","Closed",IF($AA1530&lt;=$W1530,"Closed on time","Closed late")),IF(TODAY()&gt;$W1530,"Overdue","Within time")))</f>
        <v/>
      </c>
      <c r="AE1530" s="6"/>
      <c r="AF1530" s="19"/>
      <c r="AG1530" s="19"/>
      <c r="AH1530" s="19"/>
      <c r="AI1530" s="19"/>
      <c r="AJ1530" s="19"/>
    </row>
    <row r="1531" customFormat="false" ht="15" hidden="false" customHeight="false" outlineLevel="0" collapsed="false">
      <c r="A1531" s="22" t="str">
        <f aca="false">IF($C1531="","","R"&amp;TEXT(ROW()-4,"00000"))</f>
        <v/>
      </c>
      <c r="B1531" s="21"/>
      <c r="C1531" s="19"/>
      <c r="D1531" s="22" t="str">
        <f aca="false">IF($C1531="","",IFERROR(INDEX(Asset_Register!$C$5:$C$1000,MATCH($C1531,Asset_Register!$A$5:$A$1000,0)),"Not in register"))</f>
        <v/>
      </c>
      <c r="E1531" s="22" t="str">
        <f aca="false">IF($C1531="","",IFERROR(INDEX(Asset_Register!$D$5:$D$1000,MATCH($C1531,Asset_Register!$A$5:$A$1000,0)),"Not in register"))</f>
        <v/>
      </c>
      <c r="F1531" s="22" t="str">
        <f aca="false">IF($C1531="","",IFERROR(INDEX(Asset_Register!$R$5:$R$1000,MATCH($C1531,Asset_Register!$A$5:$A$1000,0)),"Not in register"))</f>
        <v/>
      </c>
      <c r="G1531" s="22" t="str">
        <f aca="false">IF($C1531="","",IFERROR(INDEX(Asset_Register!$Q$5:$Q$1000,MATCH($C1531,Asset_Register!$A$5:$A$1000,0)),"Not in register"))</f>
        <v/>
      </c>
      <c r="H1531" s="19"/>
      <c r="I1531" s="19"/>
      <c r="J1531" s="6"/>
      <c r="K1531" s="19"/>
      <c r="L1531" s="19"/>
      <c r="M1531" s="19"/>
      <c r="N1531" s="19"/>
      <c r="O1531" s="19"/>
      <c r="P1531" s="19"/>
      <c r="Q1531" s="22" t="str">
        <f aca="false">IF($C1531="","",IF($P1531&lt;&gt;"",$P1531,IF(AND(ISNUMBER($K1531),ISNUMBER($M1531),ISNUMBER($N1531)),IF($O1531="Lower is worse",IF($K1531&lt;=$N1531,"Danger",IF($K1531&lt;=$M1531,"Alert","OK")),IF($K1531&gt;=$N1531,"Danger",IF($K1531&gt;=$M1531,"Alert","OK"))),"Not set")))</f>
        <v/>
      </c>
      <c r="R1531" s="22" t="str">
        <f aca="false">IF(OR($Q1531="",$Q1531="Not set"),"",MATCH($Q1531,Lists!$F$2:$F$4,0)-1)</f>
        <v/>
      </c>
      <c r="S1531" s="6"/>
      <c r="T1531" s="6"/>
      <c r="U1531" s="22" t="str">
        <f aca="false">IF(OR($Q1531="",$Q1531="OK",$Q1531="Not set",NOT(ISNUMBER($G1531))),"",ROUND($G1531*IF($Q1531="Danger",Lists!$M$15,Lists!$M$16),0))</f>
        <v/>
      </c>
      <c r="V1531" s="22" t="str">
        <f aca="false">IF($U1531="","",IF(OR($Q1531="Danger",$U1531&gt;=Lists!$M$10),"P1",IF($U1531&gt;=Lists!$M$11,"P2","P3")))</f>
        <v/>
      </c>
      <c r="W1531" s="24" t="str">
        <f aca="false">IF(OR($V1531="",$B1531=""),"",$B1531+INDEX(Lists!$N$10:$N$12,MATCH($V1531,Lists!$L$10:$L$12,0)))</f>
        <v/>
      </c>
      <c r="X1531" s="19"/>
      <c r="Y1531" s="19"/>
      <c r="Z1531" s="19"/>
      <c r="AA1531" s="21"/>
      <c r="AB1531" s="19"/>
      <c r="AC1531" s="22" t="str">
        <f aca="true">IF(OR($U1531="",$B1531=""),"",IF($AA1531&lt;&gt;"",$AA1531-$B1531,TODAY()-$B1531))</f>
        <v/>
      </c>
      <c r="AD1531" s="22" t="str">
        <f aca="true">IF($W1531="","",IF($Y1531="Closed",IF($AA1531="","Closed",IF($AA1531&lt;=$W1531,"Closed on time","Closed late")),IF(TODAY()&gt;$W1531,"Overdue","Within time")))</f>
        <v/>
      </c>
      <c r="AE1531" s="6"/>
      <c r="AF1531" s="19"/>
      <c r="AG1531" s="19"/>
      <c r="AH1531" s="19"/>
      <c r="AI1531" s="19"/>
      <c r="AJ1531" s="19"/>
    </row>
    <row r="1532" customFormat="false" ht="15" hidden="false" customHeight="false" outlineLevel="0" collapsed="false">
      <c r="A1532" s="22" t="str">
        <f aca="false">IF($C1532="","","R"&amp;TEXT(ROW()-4,"00000"))</f>
        <v/>
      </c>
      <c r="B1532" s="21"/>
      <c r="C1532" s="19"/>
      <c r="D1532" s="22" t="str">
        <f aca="false">IF($C1532="","",IFERROR(INDEX(Asset_Register!$C$5:$C$1000,MATCH($C1532,Asset_Register!$A$5:$A$1000,0)),"Not in register"))</f>
        <v/>
      </c>
      <c r="E1532" s="22" t="str">
        <f aca="false">IF($C1532="","",IFERROR(INDEX(Asset_Register!$D$5:$D$1000,MATCH($C1532,Asset_Register!$A$5:$A$1000,0)),"Not in register"))</f>
        <v/>
      </c>
      <c r="F1532" s="22" t="str">
        <f aca="false">IF($C1532="","",IFERROR(INDEX(Asset_Register!$R$5:$R$1000,MATCH($C1532,Asset_Register!$A$5:$A$1000,0)),"Not in register"))</f>
        <v/>
      </c>
      <c r="G1532" s="22" t="str">
        <f aca="false">IF($C1532="","",IFERROR(INDEX(Asset_Register!$Q$5:$Q$1000,MATCH($C1532,Asset_Register!$A$5:$A$1000,0)),"Not in register"))</f>
        <v/>
      </c>
      <c r="H1532" s="19"/>
      <c r="I1532" s="19"/>
      <c r="J1532" s="6"/>
      <c r="K1532" s="19"/>
      <c r="L1532" s="19"/>
      <c r="M1532" s="19"/>
      <c r="N1532" s="19"/>
      <c r="O1532" s="19"/>
      <c r="P1532" s="19"/>
      <c r="Q1532" s="22" t="str">
        <f aca="false">IF($C1532="","",IF($P1532&lt;&gt;"",$P1532,IF(AND(ISNUMBER($K1532),ISNUMBER($M1532),ISNUMBER($N1532)),IF($O1532="Lower is worse",IF($K1532&lt;=$N1532,"Danger",IF($K1532&lt;=$M1532,"Alert","OK")),IF($K1532&gt;=$N1532,"Danger",IF($K1532&gt;=$M1532,"Alert","OK"))),"Not set")))</f>
        <v/>
      </c>
      <c r="R1532" s="22" t="str">
        <f aca="false">IF(OR($Q1532="",$Q1532="Not set"),"",MATCH($Q1532,Lists!$F$2:$F$4,0)-1)</f>
        <v/>
      </c>
      <c r="S1532" s="6"/>
      <c r="T1532" s="6"/>
      <c r="U1532" s="22" t="str">
        <f aca="false">IF(OR($Q1532="",$Q1532="OK",$Q1532="Not set",NOT(ISNUMBER($G1532))),"",ROUND($G1532*IF($Q1532="Danger",Lists!$M$15,Lists!$M$16),0))</f>
        <v/>
      </c>
      <c r="V1532" s="22" t="str">
        <f aca="false">IF($U1532="","",IF(OR($Q1532="Danger",$U1532&gt;=Lists!$M$10),"P1",IF($U1532&gt;=Lists!$M$11,"P2","P3")))</f>
        <v/>
      </c>
      <c r="W1532" s="24" t="str">
        <f aca="false">IF(OR($V1532="",$B1532=""),"",$B1532+INDEX(Lists!$N$10:$N$12,MATCH($V1532,Lists!$L$10:$L$12,0)))</f>
        <v/>
      </c>
      <c r="X1532" s="19"/>
      <c r="Y1532" s="19"/>
      <c r="Z1532" s="19"/>
      <c r="AA1532" s="21"/>
      <c r="AB1532" s="19"/>
      <c r="AC1532" s="22" t="str">
        <f aca="true">IF(OR($U1532="",$B1532=""),"",IF($AA1532&lt;&gt;"",$AA1532-$B1532,TODAY()-$B1532))</f>
        <v/>
      </c>
      <c r="AD1532" s="22" t="str">
        <f aca="true">IF($W1532="","",IF($Y1532="Closed",IF($AA1532="","Closed",IF($AA1532&lt;=$W1532,"Closed on time","Closed late")),IF(TODAY()&gt;$W1532,"Overdue","Within time")))</f>
        <v/>
      </c>
      <c r="AE1532" s="6"/>
      <c r="AF1532" s="19"/>
      <c r="AG1532" s="19"/>
      <c r="AH1532" s="19"/>
      <c r="AI1532" s="19"/>
      <c r="AJ1532" s="19"/>
    </row>
    <row r="1533" customFormat="false" ht="15" hidden="false" customHeight="false" outlineLevel="0" collapsed="false">
      <c r="A1533" s="22" t="str">
        <f aca="false">IF($C1533="","","R"&amp;TEXT(ROW()-4,"00000"))</f>
        <v/>
      </c>
      <c r="B1533" s="21"/>
      <c r="C1533" s="19"/>
      <c r="D1533" s="22" t="str">
        <f aca="false">IF($C1533="","",IFERROR(INDEX(Asset_Register!$C$5:$C$1000,MATCH($C1533,Asset_Register!$A$5:$A$1000,0)),"Not in register"))</f>
        <v/>
      </c>
      <c r="E1533" s="22" t="str">
        <f aca="false">IF($C1533="","",IFERROR(INDEX(Asset_Register!$D$5:$D$1000,MATCH($C1533,Asset_Register!$A$5:$A$1000,0)),"Not in register"))</f>
        <v/>
      </c>
      <c r="F1533" s="22" t="str">
        <f aca="false">IF($C1533="","",IFERROR(INDEX(Asset_Register!$R$5:$R$1000,MATCH($C1533,Asset_Register!$A$5:$A$1000,0)),"Not in register"))</f>
        <v/>
      </c>
      <c r="G1533" s="22" t="str">
        <f aca="false">IF($C1533="","",IFERROR(INDEX(Asset_Register!$Q$5:$Q$1000,MATCH($C1533,Asset_Register!$A$5:$A$1000,0)),"Not in register"))</f>
        <v/>
      </c>
      <c r="H1533" s="19"/>
      <c r="I1533" s="19"/>
      <c r="J1533" s="6"/>
      <c r="K1533" s="19"/>
      <c r="L1533" s="19"/>
      <c r="M1533" s="19"/>
      <c r="N1533" s="19"/>
      <c r="O1533" s="19"/>
      <c r="P1533" s="19"/>
      <c r="Q1533" s="22" t="str">
        <f aca="false">IF($C1533="","",IF($P1533&lt;&gt;"",$P1533,IF(AND(ISNUMBER($K1533),ISNUMBER($M1533),ISNUMBER($N1533)),IF($O1533="Lower is worse",IF($K1533&lt;=$N1533,"Danger",IF($K1533&lt;=$M1533,"Alert","OK")),IF($K1533&gt;=$N1533,"Danger",IF($K1533&gt;=$M1533,"Alert","OK"))),"Not set")))</f>
        <v/>
      </c>
      <c r="R1533" s="22" t="str">
        <f aca="false">IF(OR($Q1533="",$Q1533="Not set"),"",MATCH($Q1533,Lists!$F$2:$F$4,0)-1)</f>
        <v/>
      </c>
      <c r="S1533" s="6"/>
      <c r="T1533" s="6"/>
      <c r="U1533" s="22" t="str">
        <f aca="false">IF(OR($Q1533="",$Q1533="OK",$Q1533="Not set",NOT(ISNUMBER($G1533))),"",ROUND($G1533*IF($Q1533="Danger",Lists!$M$15,Lists!$M$16),0))</f>
        <v/>
      </c>
      <c r="V1533" s="22" t="str">
        <f aca="false">IF($U1533="","",IF(OR($Q1533="Danger",$U1533&gt;=Lists!$M$10),"P1",IF($U1533&gt;=Lists!$M$11,"P2","P3")))</f>
        <v/>
      </c>
      <c r="W1533" s="24" t="str">
        <f aca="false">IF(OR($V1533="",$B1533=""),"",$B1533+INDEX(Lists!$N$10:$N$12,MATCH($V1533,Lists!$L$10:$L$12,0)))</f>
        <v/>
      </c>
      <c r="X1533" s="19"/>
      <c r="Y1533" s="19"/>
      <c r="Z1533" s="19"/>
      <c r="AA1533" s="21"/>
      <c r="AB1533" s="19"/>
      <c r="AC1533" s="22" t="str">
        <f aca="true">IF(OR($U1533="",$B1533=""),"",IF($AA1533&lt;&gt;"",$AA1533-$B1533,TODAY()-$B1533))</f>
        <v/>
      </c>
      <c r="AD1533" s="22" t="str">
        <f aca="true">IF($W1533="","",IF($Y1533="Closed",IF($AA1533="","Closed",IF($AA1533&lt;=$W1533,"Closed on time","Closed late")),IF(TODAY()&gt;$W1533,"Overdue","Within time")))</f>
        <v/>
      </c>
      <c r="AE1533" s="6"/>
      <c r="AF1533" s="19"/>
      <c r="AG1533" s="19"/>
      <c r="AH1533" s="19"/>
      <c r="AI1533" s="19"/>
      <c r="AJ1533" s="19"/>
    </row>
    <row r="1534" customFormat="false" ht="15" hidden="false" customHeight="false" outlineLevel="0" collapsed="false">
      <c r="A1534" s="22" t="str">
        <f aca="false">IF($C1534="","","R"&amp;TEXT(ROW()-4,"00000"))</f>
        <v/>
      </c>
      <c r="B1534" s="21"/>
      <c r="C1534" s="19"/>
      <c r="D1534" s="22" t="str">
        <f aca="false">IF($C1534="","",IFERROR(INDEX(Asset_Register!$C$5:$C$1000,MATCH($C1534,Asset_Register!$A$5:$A$1000,0)),"Not in register"))</f>
        <v/>
      </c>
      <c r="E1534" s="22" t="str">
        <f aca="false">IF($C1534="","",IFERROR(INDEX(Asset_Register!$D$5:$D$1000,MATCH($C1534,Asset_Register!$A$5:$A$1000,0)),"Not in register"))</f>
        <v/>
      </c>
      <c r="F1534" s="22" t="str">
        <f aca="false">IF($C1534="","",IFERROR(INDEX(Asset_Register!$R$5:$R$1000,MATCH($C1534,Asset_Register!$A$5:$A$1000,0)),"Not in register"))</f>
        <v/>
      </c>
      <c r="G1534" s="22" t="str">
        <f aca="false">IF($C1534="","",IFERROR(INDEX(Asset_Register!$Q$5:$Q$1000,MATCH($C1534,Asset_Register!$A$5:$A$1000,0)),"Not in register"))</f>
        <v/>
      </c>
      <c r="H1534" s="19"/>
      <c r="I1534" s="19"/>
      <c r="J1534" s="6"/>
      <c r="K1534" s="19"/>
      <c r="L1534" s="19"/>
      <c r="M1534" s="19"/>
      <c r="N1534" s="19"/>
      <c r="O1534" s="19"/>
      <c r="P1534" s="19"/>
      <c r="Q1534" s="22" t="str">
        <f aca="false">IF($C1534="","",IF($P1534&lt;&gt;"",$P1534,IF(AND(ISNUMBER($K1534),ISNUMBER($M1534),ISNUMBER($N1534)),IF($O1534="Lower is worse",IF($K1534&lt;=$N1534,"Danger",IF($K1534&lt;=$M1534,"Alert","OK")),IF($K1534&gt;=$N1534,"Danger",IF($K1534&gt;=$M1534,"Alert","OK"))),"Not set")))</f>
        <v/>
      </c>
      <c r="R1534" s="22" t="str">
        <f aca="false">IF(OR($Q1534="",$Q1534="Not set"),"",MATCH($Q1534,Lists!$F$2:$F$4,0)-1)</f>
        <v/>
      </c>
      <c r="S1534" s="6"/>
      <c r="T1534" s="6"/>
      <c r="U1534" s="22" t="str">
        <f aca="false">IF(OR($Q1534="",$Q1534="OK",$Q1534="Not set",NOT(ISNUMBER($G1534))),"",ROUND($G1534*IF($Q1534="Danger",Lists!$M$15,Lists!$M$16),0))</f>
        <v/>
      </c>
      <c r="V1534" s="22" t="str">
        <f aca="false">IF($U1534="","",IF(OR($Q1534="Danger",$U1534&gt;=Lists!$M$10),"P1",IF($U1534&gt;=Lists!$M$11,"P2","P3")))</f>
        <v/>
      </c>
      <c r="W1534" s="24" t="str">
        <f aca="false">IF(OR($V1534="",$B1534=""),"",$B1534+INDEX(Lists!$N$10:$N$12,MATCH($V1534,Lists!$L$10:$L$12,0)))</f>
        <v/>
      </c>
      <c r="X1534" s="19"/>
      <c r="Y1534" s="19"/>
      <c r="Z1534" s="19"/>
      <c r="AA1534" s="21"/>
      <c r="AB1534" s="19"/>
      <c r="AC1534" s="22" t="str">
        <f aca="true">IF(OR($U1534="",$B1534=""),"",IF($AA1534&lt;&gt;"",$AA1534-$B1534,TODAY()-$B1534))</f>
        <v/>
      </c>
      <c r="AD1534" s="22" t="str">
        <f aca="true">IF($W1534="","",IF($Y1534="Closed",IF($AA1534="","Closed",IF($AA1534&lt;=$W1534,"Closed on time","Closed late")),IF(TODAY()&gt;$W1534,"Overdue","Within time")))</f>
        <v/>
      </c>
      <c r="AE1534" s="6"/>
      <c r="AF1534" s="19"/>
      <c r="AG1534" s="19"/>
      <c r="AH1534" s="19"/>
      <c r="AI1534" s="19"/>
      <c r="AJ1534" s="19"/>
    </row>
    <row r="1535" customFormat="false" ht="15" hidden="false" customHeight="false" outlineLevel="0" collapsed="false">
      <c r="A1535" s="22" t="str">
        <f aca="false">IF($C1535="","","R"&amp;TEXT(ROW()-4,"00000"))</f>
        <v/>
      </c>
      <c r="B1535" s="21"/>
      <c r="C1535" s="19"/>
      <c r="D1535" s="22" t="str">
        <f aca="false">IF($C1535="","",IFERROR(INDEX(Asset_Register!$C$5:$C$1000,MATCH($C1535,Asset_Register!$A$5:$A$1000,0)),"Not in register"))</f>
        <v/>
      </c>
      <c r="E1535" s="22" t="str">
        <f aca="false">IF($C1535="","",IFERROR(INDEX(Asset_Register!$D$5:$D$1000,MATCH($C1535,Asset_Register!$A$5:$A$1000,0)),"Not in register"))</f>
        <v/>
      </c>
      <c r="F1535" s="22" t="str">
        <f aca="false">IF($C1535="","",IFERROR(INDEX(Asset_Register!$R$5:$R$1000,MATCH($C1535,Asset_Register!$A$5:$A$1000,0)),"Not in register"))</f>
        <v/>
      </c>
      <c r="G1535" s="22" t="str">
        <f aca="false">IF($C1535="","",IFERROR(INDEX(Asset_Register!$Q$5:$Q$1000,MATCH($C1535,Asset_Register!$A$5:$A$1000,0)),"Not in register"))</f>
        <v/>
      </c>
      <c r="H1535" s="19"/>
      <c r="I1535" s="19"/>
      <c r="J1535" s="6"/>
      <c r="K1535" s="19"/>
      <c r="L1535" s="19"/>
      <c r="M1535" s="19"/>
      <c r="N1535" s="19"/>
      <c r="O1535" s="19"/>
      <c r="P1535" s="19"/>
      <c r="Q1535" s="22" t="str">
        <f aca="false">IF($C1535="","",IF($P1535&lt;&gt;"",$P1535,IF(AND(ISNUMBER($K1535),ISNUMBER($M1535),ISNUMBER($N1535)),IF($O1535="Lower is worse",IF($K1535&lt;=$N1535,"Danger",IF($K1535&lt;=$M1535,"Alert","OK")),IF($K1535&gt;=$N1535,"Danger",IF($K1535&gt;=$M1535,"Alert","OK"))),"Not set")))</f>
        <v/>
      </c>
      <c r="R1535" s="22" t="str">
        <f aca="false">IF(OR($Q1535="",$Q1535="Not set"),"",MATCH($Q1535,Lists!$F$2:$F$4,0)-1)</f>
        <v/>
      </c>
      <c r="S1535" s="6"/>
      <c r="T1535" s="6"/>
      <c r="U1535" s="22" t="str">
        <f aca="false">IF(OR($Q1535="",$Q1535="OK",$Q1535="Not set",NOT(ISNUMBER($G1535))),"",ROUND($G1535*IF($Q1535="Danger",Lists!$M$15,Lists!$M$16),0))</f>
        <v/>
      </c>
      <c r="V1535" s="22" t="str">
        <f aca="false">IF($U1535="","",IF(OR($Q1535="Danger",$U1535&gt;=Lists!$M$10),"P1",IF($U1535&gt;=Lists!$M$11,"P2","P3")))</f>
        <v/>
      </c>
      <c r="W1535" s="24" t="str">
        <f aca="false">IF(OR($V1535="",$B1535=""),"",$B1535+INDEX(Lists!$N$10:$N$12,MATCH($V1535,Lists!$L$10:$L$12,0)))</f>
        <v/>
      </c>
      <c r="X1535" s="19"/>
      <c r="Y1535" s="19"/>
      <c r="Z1535" s="19"/>
      <c r="AA1535" s="21"/>
      <c r="AB1535" s="19"/>
      <c r="AC1535" s="22" t="str">
        <f aca="true">IF(OR($U1535="",$B1535=""),"",IF($AA1535&lt;&gt;"",$AA1535-$B1535,TODAY()-$B1535))</f>
        <v/>
      </c>
      <c r="AD1535" s="22" t="str">
        <f aca="true">IF($W1535="","",IF($Y1535="Closed",IF($AA1535="","Closed",IF($AA1535&lt;=$W1535,"Closed on time","Closed late")),IF(TODAY()&gt;$W1535,"Overdue","Within time")))</f>
        <v/>
      </c>
      <c r="AE1535" s="6"/>
      <c r="AF1535" s="19"/>
      <c r="AG1535" s="19"/>
      <c r="AH1535" s="19"/>
      <c r="AI1535" s="19"/>
      <c r="AJ1535" s="19"/>
    </row>
    <row r="1536" customFormat="false" ht="15" hidden="false" customHeight="false" outlineLevel="0" collapsed="false">
      <c r="A1536" s="22" t="str">
        <f aca="false">IF($C1536="","","R"&amp;TEXT(ROW()-4,"00000"))</f>
        <v/>
      </c>
      <c r="B1536" s="21"/>
      <c r="C1536" s="19"/>
      <c r="D1536" s="22" t="str">
        <f aca="false">IF($C1536="","",IFERROR(INDEX(Asset_Register!$C$5:$C$1000,MATCH($C1536,Asset_Register!$A$5:$A$1000,0)),"Not in register"))</f>
        <v/>
      </c>
      <c r="E1536" s="22" t="str">
        <f aca="false">IF($C1536="","",IFERROR(INDEX(Asset_Register!$D$5:$D$1000,MATCH($C1536,Asset_Register!$A$5:$A$1000,0)),"Not in register"))</f>
        <v/>
      </c>
      <c r="F1536" s="22" t="str">
        <f aca="false">IF($C1536="","",IFERROR(INDEX(Asset_Register!$R$5:$R$1000,MATCH($C1536,Asset_Register!$A$5:$A$1000,0)),"Not in register"))</f>
        <v/>
      </c>
      <c r="G1536" s="22" t="str">
        <f aca="false">IF($C1536="","",IFERROR(INDEX(Asset_Register!$Q$5:$Q$1000,MATCH($C1536,Asset_Register!$A$5:$A$1000,0)),"Not in register"))</f>
        <v/>
      </c>
      <c r="H1536" s="19"/>
      <c r="I1536" s="19"/>
      <c r="J1536" s="6"/>
      <c r="K1536" s="19"/>
      <c r="L1536" s="19"/>
      <c r="M1536" s="19"/>
      <c r="N1536" s="19"/>
      <c r="O1536" s="19"/>
      <c r="P1536" s="19"/>
      <c r="Q1536" s="22" t="str">
        <f aca="false">IF($C1536="","",IF($P1536&lt;&gt;"",$P1536,IF(AND(ISNUMBER($K1536),ISNUMBER($M1536),ISNUMBER($N1536)),IF($O1536="Lower is worse",IF($K1536&lt;=$N1536,"Danger",IF($K1536&lt;=$M1536,"Alert","OK")),IF($K1536&gt;=$N1536,"Danger",IF($K1536&gt;=$M1536,"Alert","OK"))),"Not set")))</f>
        <v/>
      </c>
      <c r="R1536" s="22" t="str">
        <f aca="false">IF(OR($Q1536="",$Q1536="Not set"),"",MATCH($Q1536,Lists!$F$2:$F$4,0)-1)</f>
        <v/>
      </c>
      <c r="S1536" s="6"/>
      <c r="T1536" s="6"/>
      <c r="U1536" s="22" t="str">
        <f aca="false">IF(OR($Q1536="",$Q1536="OK",$Q1536="Not set",NOT(ISNUMBER($G1536))),"",ROUND($G1536*IF($Q1536="Danger",Lists!$M$15,Lists!$M$16),0))</f>
        <v/>
      </c>
      <c r="V1536" s="22" t="str">
        <f aca="false">IF($U1536="","",IF(OR($Q1536="Danger",$U1536&gt;=Lists!$M$10),"P1",IF($U1536&gt;=Lists!$M$11,"P2","P3")))</f>
        <v/>
      </c>
      <c r="W1536" s="24" t="str">
        <f aca="false">IF(OR($V1536="",$B1536=""),"",$B1536+INDEX(Lists!$N$10:$N$12,MATCH($V1536,Lists!$L$10:$L$12,0)))</f>
        <v/>
      </c>
      <c r="X1536" s="19"/>
      <c r="Y1536" s="19"/>
      <c r="Z1536" s="19"/>
      <c r="AA1536" s="21"/>
      <c r="AB1536" s="19"/>
      <c r="AC1536" s="22" t="str">
        <f aca="true">IF(OR($U1536="",$B1536=""),"",IF($AA1536&lt;&gt;"",$AA1536-$B1536,TODAY()-$B1536))</f>
        <v/>
      </c>
      <c r="AD1536" s="22" t="str">
        <f aca="true">IF($W1536="","",IF($Y1536="Closed",IF($AA1536="","Closed",IF($AA1536&lt;=$W1536,"Closed on time","Closed late")),IF(TODAY()&gt;$W1536,"Overdue","Within time")))</f>
        <v/>
      </c>
      <c r="AE1536" s="6"/>
      <c r="AF1536" s="19"/>
      <c r="AG1536" s="19"/>
      <c r="AH1536" s="19"/>
      <c r="AI1536" s="19"/>
      <c r="AJ1536" s="19"/>
    </row>
    <row r="1537" customFormat="false" ht="15" hidden="false" customHeight="false" outlineLevel="0" collapsed="false">
      <c r="A1537" s="22" t="str">
        <f aca="false">IF($C1537="","","R"&amp;TEXT(ROW()-4,"00000"))</f>
        <v/>
      </c>
      <c r="B1537" s="21"/>
      <c r="C1537" s="19"/>
      <c r="D1537" s="22" t="str">
        <f aca="false">IF($C1537="","",IFERROR(INDEX(Asset_Register!$C$5:$C$1000,MATCH($C1537,Asset_Register!$A$5:$A$1000,0)),"Not in register"))</f>
        <v/>
      </c>
      <c r="E1537" s="22" t="str">
        <f aca="false">IF($C1537="","",IFERROR(INDEX(Asset_Register!$D$5:$D$1000,MATCH($C1537,Asset_Register!$A$5:$A$1000,0)),"Not in register"))</f>
        <v/>
      </c>
      <c r="F1537" s="22" t="str">
        <f aca="false">IF($C1537="","",IFERROR(INDEX(Asset_Register!$R$5:$R$1000,MATCH($C1537,Asset_Register!$A$5:$A$1000,0)),"Not in register"))</f>
        <v/>
      </c>
      <c r="G1537" s="22" t="str">
        <f aca="false">IF($C1537="","",IFERROR(INDEX(Asset_Register!$Q$5:$Q$1000,MATCH($C1537,Asset_Register!$A$5:$A$1000,0)),"Not in register"))</f>
        <v/>
      </c>
      <c r="H1537" s="19"/>
      <c r="I1537" s="19"/>
      <c r="J1537" s="6"/>
      <c r="K1537" s="19"/>
      <c r="L1537" s="19"/>
      <c r="M1537" s="19"/>
      <c r="N1537" s="19"/>
      <c r="O1537" s="19"/>
      <c r="P1537" s="19"/>
      <c r="Q1537" s="22" t="str">
        <f aca="false">IF($C1537="","",IF($P1537&lt;&gt;"",$P1537,IF(AND(ISNUMBER($K1537),ISNUMBER($M1537),ISNUMBER($N1537)),IF($O1537="Lower is worse",IF($K1537&lt;=$N1537,"Danger",IF($K1537&lt;=$M1537,"Alert","OK")),IF($K1537&gt;=$N1537,"Danger",IF($K1537&gt;=$M1537,"Alert","OK"))),"Not set")))</f>
        <v/>
      </c>
      <c r="R1537" s="22" t="str">
        <f aca="false">IF(OR($Q1537="",$Q1537="Not set"),"",MATCH($Q1537,Lists!$F$2:$F$4,0)-1)</f>
        <v/>
      </c>
      <c r="S1537" s="6"/>
      <c r="T1537" s="6"/>
      <c r="U1537" s="22" t="str">
        <f aca="false">IF(OR($Q1537="",$Q1537="OK",$Q1537="Not set",NOT(ISNUMBER($G1537))),"",ROUND($G1537*IF($Q1537="Danger",Lists!$M$15,Lists!$M$16),0))</f>
        <v/>
      </c>
      <c r="V1537" s="22" t="str">
        <f aca="false">IF($U1537="","",IF(OR($Q1537="Danger",$U1537&gt;=Lists!$M$10),"P1",IF($U1537&gt;=Lists!$M$11,"P2","P3")))</f>
        <v/>
      </c>
      <c r="W1537" s="24" t="str">
        <f aca="false">IF(OR($V1537="",$B1537=""),"",$B1537+INDEX(Lists!$N$10:$N$12,MATCH($V1537,Lists!$L$10:$L$12,0)))</f>
        <v/>
      </c>
      <c r="X1537" s="19"/>
      <c r="Y1537" s="19"/>
      <c r="Z1537" s="19"/>
      <c r="AA1537" s="21"/>
      <c r="AB1537" s="19"/>
      <c r="AC1537" s="22" t="str">
        <f aca="true">IF(OR($U1537="",$B1537=""),"",IF($AA1537&lt;&gt;"",$AA1537-$B1537,TODAY()-$B1537))</f>
        <v/>
      </c>
      <c r="AD1537" s="22" t="str">
        <f aca="true">IF($W1537="","",IF($Y1537="Closed",IF($AA1537="","Closed",IF($AA1537&lt;=$W1537,"Closed on time","Closed late")),IF(TODAY()&gt;$W1537,"Overdue","Within time")))</f>
        <v/>
      </c>
      <c r="AE1537" s="6"/>
      <c r="AF1537" s="19"/>
      <c r="AG1537" s="19"/>
      <c r="AH1537" s="19"/>
      <c r="AI1537" s="19"/>
      <c r="AJ1537" s="19"/>
    </row>
    <row r="1538" customFormat="false" ht="15" hidden="false" customHeight="false" outlineLevel="0" collapsed="false">
      <c r="A1538" s="22" t="str">
        <f aca="false">IF($C1538="","","R"&amp;TEXT(ROW()-4,"00000"))</f>
        <v/>
      </c>
      <c r="B1538" s="21"/>
      <c r="C1538" s="19"/>
      <c r="D1538" s="22" t="str">
        <f aca="false">IF($C1538="","",IFERROR(INDEX(Asset_Register!$C$5:$C$1000,MATCH($C1538,Asset_Register!$A$5:$A$1000,0)),"Not in register"))</f>
        <v/>
      </c>
      <c r="E1538" s="22" t="str">
        <f aca="false">IF($C1538="","",IFERROR(INDEX(Asset_Register!$D$5:$D$1000,MATCH($C1538,Asset_Register!$A$5:$A$1000,0)),"Not in register"))</f>
        <v/>
      </c>
      <c r="F1538" s="22" t="str">
        <f aca="false">IF($C1538="","",IFERROR(INDEX(Asset_Register!$R$5:$R$1000,MATCH($C1538,Asset_Register!$A$5:$A$1000,0)),"Not in register"))</f>
        <v/>
      </c>
      <c r="G1538" s="22" t="str">
        <f aca="false">IF($C1538="","",IFERROR(INDEX(Asset_Register!$Q$5:$Q$1000,MATCH($C1538,Asset_Register!$A$5:$A$1000,0)),"Not in register"))</f>
        <v/>
      </c>
      <c r="H1538" s="19"/>
      <c r="I1538" s="19"/>
      <c r="J1538" s="6"/>
      <c r="K1538" s="19"/>
      <c r="L1538" s="19"/>
      <c r="M1538" s="19"/>
      <c r="N1538" s="19"/>
      <c r="O1538" s="19"/>
      <c r="P1538" s="19"/>
      <c r="Q1538" s="22" t="str">
        <f aca="false">IF($C1538="","",IF($P1538&lt;&gt;"",$P1538,IF(AND(ISNUMBER($K1538),ISNUMBER($M1538),ISNUMBER($N1538)),IF($O1538="Lower is worse",IF($K1538&lt;=$N1538,"Danger",IF($K1538&lt;=$M1538,"Alert","OK")),IF($K1538&gt;=$N1538,"Danger",IF($K1538&gt;=$M1538,"Alert","OK"))),"Not set")))</f>
        <v/>
      </c>
      <c r="R1538" s="22" t="str">
        <f aca="false">IF(OR($Q1538="",$Q1538="Not set"),"",MATCH($Q1538,Lists!$F$2:$F$4,0)-1)</f>
        <v/>
      </c>
      <c r="S1538" s="6"/>
      <c r="T1538" s="6"/>
      <c r="U1538" s="22" t="str">
        <f aca="false">IF(OR($Q1538="",$Q1538="OK",$Q1538="Not set",NOT(ISNUMBER($G1538))),"",ROUND($G1538*IF($Q1538="Danger",Lists!$M$15,Lists!$M$16),0))</f>
        <v/>
      </c>
      <c r="V1538" s="22" t="str">
        <f aca="false">IF($U1538="","",IF(OR($Q1538="Danger",$U1538&gt;=Lists!$M$10),"P1",IF($U1538&gt;=Lists!$M$11,"P2","P3")))</f>
        <v/>
      </c>
      <c r="W1538" s="24" t="str">
        <f aca="false">IF(OR($V1538="",$B1538=""),"",$B1538+INDEX(Lists!$N$10:$N$12,MATCH($V1538,Lists!$L$10:$L$12,0)))</f>
        <v/>
      </c>
      <c r="X1538" s="19"/>
      <c r="Y1538" s="19"/>
      <c r="Z1538" s="19"/>
      <c r="AA1538" s="21"/>
      <c r="AB1538" s="19"/>
      <c r="AC1538" s="22" t="str">
        <f aca="true">IF(OR($U1538="",$B1538=""),"",IF($AA1538&lt;&gt;"",$AA1538-$B1538,TODAY()-$B1538))</f>
        <v/>
      </c>
      <c r="AD1538" s="22" t="str">
        <f aca="true">IF($W1538="","",IF($Y1538="Closed",IF($AA1538="","Closed",IF($AA1538&lt;=$W1538,"Closed on time","Closed late")),IF(TODAY()&gt;$W1538,"Overdue","Within time")))</f>
        <v/>
      </c>
      <c r="AE1538" s="6"/>
      <c r="AF1538" s="19"/>
      <c r="AG1538" s="19"/>
      <c r="AH1538" s="19"/>
      <c r="AI1538" s="19"/>
      <c r="AJ1538" s="19"/>
    </row>
    <row r="1539" customFormat="false" ht="15" hidden="false" customHeight="false" outlineLevel="0" collapsed="false">
      <c r="A1539" s="22" t="str">
        <f aca="false">IF($C1539="","","R"&amp;TEXT(ROW()-4,"00000"))</f>
        <v/>
      </c>
      <c r="B1539" s="21"/>
      <c r="C1539" s="19"/>
      <c r="D1539" s="22" t="str">
        <f aca="false">IF($C1539="","",IFERROR(INDEX(Asset_Register!$C$5:$C$1000,MATCH($C1539,Asset_Register!$A$5:$A$1000,0)),"Not in register"))</f>
        <v/>
      </c>
      <c r="E1539" s="22" t="str">
        <f aca="false">IF($C1539="","",IFERROR(INDEX(Asset_Register!$D$5:$D$1000,MATCH($C1539,Asset_Register!$A$5:$A$1000,0)),"Not in register"))</f>
        <v/>
      </c>
      <c r="F1539" s="22" t="str">
        <f aca="false">IF($C1539="","",IFERROR(INDEX(Asset_Register!$R$5:$R$1000,MATCH($C1539,Asset_Register!$A$5:$A$1000,0)),"Not in register"))</f>
        <v/>
      </c>
      <c r="G1539" s="22" t="str">
        <f aca="false">IF($C1539="","",IFERROR(INDEX(Asset_Register!$Q$5:$Q$1000,MATCH($C1539,Asset_Register!$A$5:$A$1000,0)),"Not in register"))</f>
        <v/>
      </c>
      <c r="H1539" s="19"/>
      <c r="I1539" s="19"/>
      <c r="J1539" s="6"/>
      <c r="K1539" s="19"/>
      <c r="L1539" s="19"/>
      <c r="M1539" s="19"/>
      <c r="N1539" s="19"/>
      <c r="O1539" s="19"/>
      <c r="P1539" s="19"/>
      <c r="Q1539" s="22" t="str">
        <f aca="false">IF($C1539="","",IF($P1539&lt;&gt;"",$P1539,IF(AND(ISNUMBER($K1539),ISNUMBER($M1539),ISNUMBER($N1539)),IF($O1539="Lower is worse",IF($K1539&lt;=$N1539,"Danger",IF($K1539&lt;=$M1539,"Alert","OK")),IF($K1539&gt;=$N1539,"Danger",IF($K1539&gt;=$M1539,"Alert","OK"))),"Not set")))</f>
        <v/>
      </c>
      <c r="R1539" s="22" t="str">
        <f aca="false">IF(OR($Q1539="",$Q1539="Not set"),"",MATCH($Q1539,Lists!$F$2:$F$4,0)-1)</f>
        <v/>
      </c>
      <c r="S1539" s="6"/>
      <c r="T1539" s="6"/>
      <c r="U1539" s="22" t="str">
        <f aca="false">IF(OR($Q1539="",$Q1539="OK",$Q1539="Not set",NOT(ISNUMBER($G1539))),"",ROUND($G1539*IF($Q1539="Danger",Lists!$M$15,Lists!$M$16),0))</f>
        <v/>
      </c>
      <c r="V1539" s="22" t="str">
        <f aca="false">IF($U1539="","",IF(OR($Q1539="Danger",$U1539&gt;=Lists!$M$10),"P1",IF($U1539&gt;=Lists!$M$11,"P2","P3")))</f>
        <v/>
      </c>
      <c r="W1539" s="24" t="str">
        <f aca="false">IF(OR($V1539="",$B1539=""),"",$B1539+INDEX(Lists!$N$10:$N$12,MATCH($V1539,Lists!$L$10:$L$12,0)))</f>
        <v/>
      </c>
      <c r="X1539" s="19"/>
      <c r="Y1539" s="19"/>
      <c r="Z1539" s="19"/>
      <c r="AA1539" s="21"/>
      <c r="AB1539" s="19"/>
      <c r="AC1539" s="22" t="str">
        <f aca="true">IF(OR($U1539="",$B1539=""),"",IF($AA1539&lt;&gt;"",$AA1539-$B1539,TODAY()-$B1539))</f>
        <v/>
      </c>
      <c r="AD1539" s="22" t="str">
        <f aca="true">IF($W1539="","",IF($Y1539="Closed",IF($AA1539="","Closed",IF($AA1539&lt;=$W1539,"Closed on time","Closed late")),IF(TODAY()&gt;$W1539,"Overdue","Within time")))</f>
        <v/>
      </c>
      <c r="AE1539" s="6"/>
      <c r="AF1539" s="19"/>
      <c r="AG1539" s="19"/>
      <c r="AH1539" s="19"/>
      <c r="AI1539" s="19"/>
      <c r="AJ1539" s="19"/>
    </row>
    <row r="1540" customFormat="false" ht="15" hidden="false" customHeight="false" outlineLevel="0" collapsed="false">
      <c r="A1540" s="22" t="str">
        <f aca="false">IF($C1540="","","R"&amp;TEXT(ROW()-4,"00000"))</f>
        <v/>
      </c>
      <c r="B1540" s="21"/>
      <c r="C1540" s="19"/>
      <c r="D1540" s="22" t="str">
        <f aca="false">IF($C1540="","",IFERROR(INDEX(Asset_Register!$C$5:$C$1000,MATCH($C1540,Asset_Register!$A$5:$A$1000,0)),"Not in register"))</f>
        <v/>
      </c>
      <c r="E1540" s="22" t="str">
        <f aca="false">IF($C1540="","",IFERROR(INDEX(Asset_Register!$D$5:$D$1000,MATCH($C1540,Asset_Register!$A$5:$A$1000,0)),"Not in register"))</f>
        <v/>
      </c>
      <c r="F1540" s="22" t="str">
        <f aca="false">IF($C1540="","",IFERROR(INDEX(Asset_Register!$R$5:$R$1000,MATCH($C1540,Asset_Register!$A$5:$A$1000,0)),"Not in register"))</f>
        <v/>
      </c>
      <c r="G1540" s="22" t="str">
        <f aca="false">IF($C1540="","",IFERROR(INDEX(Asset_Register!$Q$5:$Q$1000,MATCH($C1540,Asset_Register!$A$5:$A$1000,0)),"Not in register"))</f>
        <v/>
      </c>
      <c r="H1540" s="19"/>
      <c r="I1540" s="19"/>
      <c r="J1540" s="6"/>
      <c r="K1540" s="19"/>
      <c r="L1540" s="19"/>
      <c r="M1540" s="19"/>
      <c r="N1540" s="19"/>
      <c r="O1540" s="19"/>
      <c r="P1540" s="19"/>
      <c r="Q1540" s="22" t="str">
        <f aca="false">IF($C1540="","",IF($P1540&lt;&gt;"",$P1540,IF(AND(ISNUMBER($K1540),ISNUMBER($M1540),ISNUMBER($N1540)),IF($O1540="Lower is worse",IF($K1540&lt;=$N1540,"Danger",IF($K1540&lt;=$M1540,"Alert","OK")),IF($K1540&gt;=$N1540,"Danger",IF($K1540&gt;=$M1540,"Alert","OK"))),"Not set")))</f>
        <v/>
      </c>
      <c r="R1540" s="22" t="str">
        <f aca="false">IF(OR($Q1540="",$Q1540="Not set"),"",MATCH($Q1540,Lists!$F$2:$F$4,0)-1)</f>
        <v/>
      </c>
      <c r="S1540" s="6"/>
      <c r="T1540" s="6"/>
      <c r="U1540" s="22" t="str">
        <f aca="false">IF(OR($Q1540="",$Q1540="OK",$Q1540="Not set",NOT(ISNUMBER($G1540))),"",ROUND($G1540*IF($Q1540="Danger",Lists!$M$15,Lists!$M$16),0))</f>
        <v/>
      </c>
      <c r="V1540" s="22" t="str">
        <f aca="false">IF($U1540="","",IF(OR($Q1540="Danger",$U1540&gt;=Lists!$M$10),"P1",IF($U1540&gt;=Lists!$M$11,"P2","P3")))</f>
        <v/>
      </c>
      <c r="W1540" s="24" t="str">
        <f aca="false">IF(OR($V1540="",$B1540=""),"",$B1540+INDEX(Lists!$N$10:$N$12,MATCH($V1540,Lists!$L$10:$L$12,0)))</f>
        <v/>
      </c>
      <c r="X1540" s="19"/>
      <c r="Y1540" s="19"/>
      <c r="Z1540" s="19"/>
      <c r="AA1540" s="21"/>
      <c r="AB1540" s="19"/>
      <c r="AC1540" s="22" t="str">
        <f aca="true">IF(OR($U1540="",$B1540=""),"",IF($AA1540&lt;&gt;"",$AA1540-$B1540,TODAY()-$B1540))</f>
        <v/>
      </c>
      <c r="AD1540" s="22" t="str">
        <f aca="true">IF($W1540="","",IF($Y1540="Closed",IF($AA1540="","Closed",IF($AA1540&lt;=$W1540,"Closed on time","Closed late")),IF(TODAY()&gt;$W1540,"Overdue","Within time")))</f>
        <v/>
      </c>
      <c r="AE1540" s="6"/>
      <c r="AF1540" s="19"/>
      <c r="AG1540" s="19"/>
      <c r="AH1540" s="19"/>
      <c r="AI1540" s="19"/>
      <c r="AJ1540" s="19"/>
    </row>
    <row r="1541" customFormat="false" ht="15" hidden="false" customHeight="false" outlineLevel="0" collapsed="false">
      <c r="A1541" s="22" t="str">
        <f aca="false">IF($C1541="","","R"&amp;TEXT(ROW()-4,"00000"))</f>
        <v/>
      </c>
      <c r="B1541" s="21"/>
      <c r="C1541" s="19"/>
      <c r="D1541" s="22" t="str">
        <f aca="false">IF($C1541="","",IFERROR(INDEX(Asset_Register!$C$5:$C$1000,MATCH($C1541,Asset_Register!$A$5:$A$1000,0)),"Not in register"))</f>
        <v/>
      </c>
      <c r="E1541" s="22" t="str">
        <f aca="false">IF($C1541="","",IFERROR(INDEX(Asset_Register!$D$5:$D$1000,MATCH($C1541,Asset_Register!$A$5:$A$1000,0)),"Not in register"))</f>
        <v/>
      </c>
      <c r="F1541" s="22" t="str">
        <f aca="false">IF($C1541="","",IFERROR(INDEX(Asset_Register!$R$5:$R$1000,MATCH($C1541,Asset_Register!$A$5:$A$1000,0)),"Not in register"))</f>
        <v/>
      </c>
      <c r="G1541" s="22" t="str">
        <f aca="false">IF($C1541="","",IFERROR(INDEX(Asset_Register!$Q$5:$Q$1000,MATCH($C1541,Asset_Register!$A$5:$A$1000,0)),"Not in register"))</f>
        <v/>
      </c>
      <c r="H1541" s="19"/>
      <c r="I1541" s="19"/>
      <c r="J1541" s="6"/>
      <c r="K1541" s="19"/>
      <c r="L1541" s="19"/>
      <c r="M1541" s="19"/>
      <c r="N1541" s="19"/>
      <c r="O1541" s="19"/>
      <c r="P1541" s="19"/>
      <c r="Q1541" s="22" t="str">
        <f aca="false">IF($C1541="","",IF($P1541&lt;&gt;"",$P1541,IF(AND(ISNUMBER($K1541),ISNUMBER($M1541),ISNUMBER($N1541)),IF($O1541="Lower is worse",IF($K1541&lt;=$N1541,"Danger",IF($K1541&lt;=$M1541,"Alert","OK")),IF($K1541&gt;=$N1541,"Danger",IF($K1541&gt;=$M1541,"Alert","OK"))),"Not set")))</f>
        <v/>
      </c>
      <c r="R1541" s="22" t="str">
        <f aca="false">IF(OR($Q1541="",$Q1541="Not set"),"",MATCH($Q1541,Lists!$F$2:$F$4,0)-1)</f>
        <v/>
      </c>
      <c r="S1541" s="6"/>
      <c r="T1541" s="6"/>
      <c r="U1541" s="22" t="str">
        <f aca="false">IF(OR($Q1541="",$Q1541="OK",$Q1541="Not set",NOT(ISNUMBER($G1541))),"",ROUND($G1541*IF($Q1541="Danger",Lists!$M$15,Lists!$M$16),0))</f>
        <v/>
      </c>
      <c r="V1541" s="22" t="str">
        <f aca="false">IF($U1541="","",IF(OR($Q1541="Danger",$U1541&gt;=Lists!$M$10),"P1",IF($U1541&gt;=Lists!$M$11,"P2","P3")))</f>
        <v/>
      </c>
      <c r="W1541" s="24" t="str">
        <f aca="false">IF(OR($V1541="",$B1541=""),"",$B1541+INDEX(Lists!$N$10:$N$12,MATCH($V1541,Lists!$L$10:$L$12,0)))</f>
        <v/>
      </c>
      <c r="X1541" s="19"/>
      <c r="Y1541" s="19"/>
      <c r="Z1541" s="19"/>
      <c r="AA1541" s="21"/>
      <c r="AB1541" s="19"/>
      <c r="AC1541" s="22" t="str">
        <f aca="true">IF(OR($U1541="",$B1541=""),"",IF($AA1541&lt;&gt;"",$AA1541-$B1541,TODAY()-$B1541))</f>
        <v/>
      </c>
      <c r="AD1541" s="22" t="str">
        <f aca="true">IF($W1541="","",IF($Y1541="Closed",IF($AA1541="","Closed",IF($AA1541&lt;=$W1541,"Closed on time","Closed late")),IF(TODAY()&gt;$W1541,"Overdue","Within time")))</f>
        <v/>
      </c>
      <c r="AE1541" s="6"/>
      <c r="AF1541" s="19"/>
      <c r="AG1541" s="19"/>
      <c r="AH1541" s="19"/>
      <c r="AI1541" s="19"/>
      <c r="AJ1541" s="19"/>
    </row>
    <row r="1542" customFormat="false" ht="15" hidden="false" customHeight="false" outlineLevel="0" collapsed="false">
      <c r="A1542" s="22" t="str">
        <f aca="false">IF($C1542="","","R"&amp;TEXT(ROW()-4,"00000"))</f>
        <v/>
      </c>
      <c r="B1542" s="21"/>
      <c r="C1542" s="19"/>
      <c r="D1542" s="22" t="str">
        <f aca="false">IF($C1542="","",IFERROR(INDEX(Asset_Register!$C$5:$C$1000,MATCH($C1542,Asset_Register!$A$5:$A$1000,0)),"Not in register"))</f>
        <v/>
      </c>
      <c r="E1542" s="22" t="str">
        <f aca="false">IF($C1542="","",IFERROR(INDEX(Asset_Register!$D$5:$D$1000,MATCH($C1542,Asset_Register!$A$5:$A$1000,0)),"Not in register"))</f>
        <v/>
      </c>
      <c r="F1542" s="22" t="str">
        <f aca="false">IF($C1542="","",IFERROR(INDEX(Asset_Register!$R$5:$R$1000,MATCH($C1542,Asset_Register!$A$5:$A$1000,0)),"Not in register"))</f>
        <v/>
      </c>
      <c r="G1542" s="22" t="str">
        <f aca="false">IF($C1542="","",IFERROR(INDEX(Asset_Register!$Q$5:$Q$1000,MATCH($C1542,Asset_Register!$A$5:$A$1000,0)),"Not in register"))</f>
        <v/>
      </c>
      <c r="H1542" s="19"/>
      <c r="I1542" s="19"/>
      <c r="J1542" s="6"/>
      <c r="K1542" s="19"/>
      <c r="L1542" s="19"/>
      <c r="M1542" s="19"/>
      <c r="N1542" s="19"/>
      <c r="O1542" s="19"/>
      <c r="P1542" s="19"/>
      <c r="Q1542" s="22" t="str">
        <f aca="false">IF($C1542="","",IF($P1542&lt;&gt;"",$P1542,IF(AND(ISNUMBER($K1542),ISNUMBER($M1542),ISNUMBER($N1542)),IF($O1542="Lower is worse",IF($K1542&lt;=$N1542,"Danger",IF($K1542&lt;=$M1542,"Alert","OK")),IF($K1542&gt;=$N1542,"Danger",IF($K1542&gt;=$M1542,"Alert","OK"))),"Not set")))</f>
        <v/>
      </c>
      <c r="R1542" s="22" t="str">
        <f aca="false">IF(OR($Q1542="",$Q1542="Not set"),"",MATCH($Q1542,Lists!$F$2:$F$4,0)-1)</f>
        <v/>
      </c>
      <c r="S1542" s="6"/>
      <c r="T1542" s="6"/>
      <c r="U1542" s="22" t="str">
        <f aca="false">IF(OR($Q1542="",$Q1542="OK",$Q1542="Not set",NOT(ISNUMBER($G1542))),"",ROUND($G1542*IF($Q1542="Danger",Lists!$M$15,Lists!$M$16),0))</f>
        <v/>
      </c>
      <c r="V1542" s="22" t="str">
        <f aca="false">IF($U1542="","",IF(OR($Q1542="Danger",$U1542&gt;=Lists!$M$10),"P1",IF($U1542&gt;=Lists!$M$11,"P2","P3")))</f>
        <v/>
      </c>
      <c r="W1542" s="24" t="str">
        <f aca="false">IF(OR($V1542="",$B1542=""),"",$B1542+INDEX(Lists!$N$10:$N$12,MATCH($V1542,Lists!$L$10:$L$12,0)))</f>
        <v/>
      </c>
      <c r="X1542" s="19"/>
      <c r="Y1542" s="19"/>
      <c r="Z1542" s="19"/>
      <c r="AA1542" s="21"/>
      <c r="AB1542" s="19"/>
      <c r="AC1542" s="22" t="str">
        <f aca="true">IF(OR($U1542="",$B1542=""),"",IF($AA1542&lt;&gt;"",$AA1542-$B1542,TODAY()-$B1542))</f>
        <v/>
      </c>
      <c r="AD1542" s="22" t="str">
        <f aca="true">IF($W1542="","",IF($Y1542="Closed",IF($AA1542="","Closed",IF($AA1542&lt;=$W1542,"Closed on time","Closed late")),IF(TODAY()&gt;$W1542,"Overdue","Within time")))</f>
        <v/>
      </c>
      <c r="AE1542" s="6"/>
      <c r="AF1542" s="19"/>
      <c r="AG1542" s="19"/>
      <c r="AH1542" s="19"/>
      <c r="AI1542" s="19"/>
      <c r="AJ1542" s="19"/>
    </row>
    <row r="1543" customFormat="false" ht="15" hidden="false" customHeight="false" outlineLevel="0" collapsed="false">
      <c r="A1543" s="22" t="str">
        <f aca="false">IF($C1543="","","R"&amp;TEXT(ROW()-4,"00000"))</f>
        <v/>
      </c>
      <c r="B1543" s="21"/>
      <c r="C1543" s="19"/>
      <c r="D1543" s="22" t="str">
        <f aca="false">IF($C1543="","",IFERROR(INDEX(Asset_Register!$C$5:$C$1000,MATCH($C1543,Asset_Register!$A$5:$A$1000,0)),"Not in register"))</f>
        <v/>
      </c>
      <c r="E1543" s="22" t="str">
        <f aca="false">IF($C1543="","",IFERROR(INDEX(Asset_Register!$D$5:$D$1000,MATCH($C1543,Asset_Register!$A$5:$A$1000,0)),"Not in register"))</f>
        <v/>
      </c>
      <c r="F1543" s="22" t="str">
        <f aca="false">IF($C1543="","",IFERROR(INDEX(Asset_Register!$R$5:$R$1000,MATCH($C1543,Asset_Register!$A$5:$A$1000,0)),"Not in register"))</f>
        <v/>
      </c>
      <c r="G1543" s="22" t="str">
        <f aca="false">IF($C1543="","",IFERROR(INDEX(Asset_Register!$Q$5:$Q$1000,MATCH($C1543,Asset_Register!$A$5:$A$1000,0)),"Not in register"))</f>
        <v/>
      </c>
      <c r="H1543" s="19"/>
      <c r="I1543" s="19"/>
      <c r="J1543" s="6"/>
      <c r="K1543" s="19"/>
      <c r="L1543" s="19"/>
      <c r="M1543" s="19"/>
      <c r="N1543" s="19"/>
      <c r="O1543" s="19"/>
      <c r="P1543" s="19"/>
      <c r="Q1543" s="22" t="str">
        <f aca="false">IF($C1543="","",IF($P1543&lt;&gt;"",$P1543,IF(AND(ISNUMBER($K1543),ISNUMBER($M1543),ISNUMBER($N1543)),IF($O1543="Lower is worse",IF($K1543&lt;=$N1543,"Danger",IF($K1543&lt;=$M1543,"Alert","OK")),IF($K1543&gt;=$N1543,"Danger",IF($K1543&gt;=$M1543,"Alert","OK"))),"Not set")))</f>
        <v/>
      </c>
      <c r="R1543" s="22" t="str">
        <f aca="false">IF(OR($Q1543="",$Q1543="Not set"),"",MATCH($Q1543,Lists!$F$2:$F$4,0)-1)</f>
        <v/>
      </c>
      <c r="S1543" s="6"/>
      <c r="T1543" s="6"/>
      <c r="U1543" s="22" t="str">
        <f aca="false">IF(OR($Q1543="",$Q1543="OK",$Q1543="Not set",NOT(ISNUMBER($G1543))),"",ROUND($G1543*IF($Q1543="Danger",Lists!$M$15,Lists!$M$16),0))</f>
        <v/>
      </c>
      <c r="V1543" s="22" t="str">
        <f aca="false">IF($U1543="","",IF(OR($Q1543="Danger",$U1543&gt;=Lists!$M$10),"P1",IF($U1543&gt;=Lists!$M$11,"P2","P3")))</f>
        <v/>
      </c>
      <c r="W1543" s="24" t="str">
        <f aca="false">IF(OR($V1543="",$B1543=""),"",$B1543+INDEX(Lists!$N$10:$N$12,MATCH($V1543,Lists!$L$10:$L$12,0)))</f>
        <v/>
      </c>
      <c r="X1543" s="19"/>
      <c r="Y1543" s="19"/>
      <c r="Z1543" s="19"/>
      <c r="AA1543" s="21"/>
      <c r="AB1543" s="19"/>
      <c r="AC1543" s="22" t="str">
        <f aca="true">IF(OR($U1543="",$B1543=""),"",IF($AA1543&lt;&gt;"",$AA1543-$B1543,TODAY()-$B1543))</f>
        <v/>
      </c>
      <c r="AD1543" s="22" t="str">
        <f aca="true">IF($W1543="","",IF($Y1543="Closed",IF($AA1543="","Closed",IF($AA1543&lt;=$W1543,"Closed on time","Closed late")),IF(TODAY()&gt;$W1543,"Overdue","Within time")))</f>
        <v/>
      </c>
      <c r="AE1543" s="6"/>
      <c r="AF1543" s="19"/>
      <c r="AG1543" s="19"/>
      <c r="AH1543" s="19"/>
      <c r="AI1543" s="19"/>
      <c r="AJ1543" s="19"/>
    </row>
    <row r="1544" customFormat="false" ht="15" hidden="false" customHeight="false" outlineLevel="0" collapsed="false">
      <c r="A1544" s="22" t="str">
        <f aca="false">IF($C1544="","","R"&amp;TEXT(ROW()-4,"00000"))</f>
        <v/>
      </c>
      <c r="B1544" s="21"/>
      <c r="C1544" s="19"/>
      <c r="D1544" s="22" t="str">
        <f aca="false">IF($C1544="","",IFERROR(INDEX(Asset_Register!$C$5:$C$1000,MATCH($C1544,Asset_Register!$A$5:$A$1000,0)),"Not in register"))</f>
        <v/>
      </c>
      <c r="E1544" s="22" t="str">
        <f aca="false">IF($C1544="","",IFERROR(INDEX(Asset_Register!$D$5:$D$1000,MATCH($C1544,Asset_Register!$A$5:$A$1000,0)),"Not in register"))</f>
        <v/>
      </c>
      <c r="F1544" s="22" t="str">
        <f aca="false">IF($C1544="","",IFERROR(INDEX(Asset_Register!$R$5:$R$1000,MATCH($C1544,Asset_Register!$A$5:$A$1000,0)),"Not in register"))</f>
        <v/>
      </c>
      <c r="G1544" s="22" t="str">
        <f aca="false">IF($C1544="","",IFERROR(INDEX(Asset_Register!$Q$5:$Q$1000,MATCH($C1544,Asset_Register!$A$5:$A$1000,0)),"Not in register"))</f>
        <v/>
      </c>
      <c r="H1544" s="19"/>
      <c r="I1544" s="19"/>
      <c r="J1544" s="6"/>
      <c r="K1544" s="19"/>
      <c r="L1544" s="19"/>
      <c r="M1544" s="19"/>
      <c r="N1544" s="19"/>
      <c r="O1544" s="19"/>
      <c r="P1544" s="19"/>
      <c r="Q1544" s="22" t="str">
        <f aca="false">IF($C1544="","",IF($P1544&lt;&gt;"",$P1544,IF(AND(ISNUMBER($K1544),ISNUMBER($M1544),ISNUMBER($N1544)),IF($O1544="Lower is worse",IF($K1544&lt;=$N1544,"Danger",IF($K1544&lt;=$M1544,"Alert","OK")),IF($K1544&gt;=$N1544,"Danger",IF($K1544&gt;=$M1544,"Alert","OK"))),"Not set")))</f>
        <v/>
      </c>
      <c r="R1544" s="22" t="str">
        <f aca="false">IF(OR($Q1544="",$Q1544="Not set"),"",MATCH($Q1544,Lists!$F$2:$F$4,0)-1)</f>
        <v/>
      </c>
      <c r="S1544" s="6"/>
      <c r="T1544" s="6"/>
      <c r="U1544" s="22" t="str">
        <f aca="false">IF(OR($Q1544="",$Q1544="OK",$Q1544="Not set",NOT(ISNUMBER($G1544))),"",ROUND($G1544*IF($Q1544="Danger",Lists!$M$15,Lists!$M$16),0))</f>
        <v/>
      </c>
      <c r="V1544" s="22" t="str">
        <f aca="false">IF($U1544="","",IF(OR($Q1544="Danger",$U1544&gt;=Lists!$M$10),"P1",IF($U1544&gt;=Lists!$M$11,"P2","P3")))</f>
        <v/>
      </c>
      <c r="W1544" s="24" t="str">
        <f aca="false">IF(OR($V1544="",$B1544=""),"",$B1544+INDEX(Lists!$N$10:$N$12,MATCH($V1544,Lists!$L$10:$L$12,0)))</f>
        <v/>
      </c>
      <c r="X1544" s="19"/>
      <c r="Y1544" s="19"/>
      <c r="Z1544" s="19"/>
      <c r="AA1544" s="21"/>
      <c r="AB1544" s="19"/>
      <c r="AC1544" s="22" t="str">
        <f aca="true">IF(OR($U1544="",$B1544=""),"",IF($AA1544&lt;&gt;"",$AA1544-$B1544,TODAY()-$B1544))</f>
        <v/>
      </c>
      <c r="AD1544" s="22" t="str">
        <f aca="true">IF($W1544="","",IF($Y1544="Closed",IF($AA1544="","Closed",IF($AA1544&lt;=$W1544,"Closed on time","Closed late")),IF(TODAY()&gt;$W1544,"Overdue","Within time")))</f>
        <v/>
      </c>
      <c r="AE1544" s="6"/>
      <c r="AF1544" s="19"/>
      <c r="AG1544" s="19"/>
      <c r="AH1544" s="19"/>
      <c r="AI1544" s="19"/>
      <c r="AJ1544" s="19"/>
    </row>
    <row r="1545" customFormat="false" ht="15" hidden="false" customHeight="false" outlineLevel="0" collapsed="false">
      <c r="A1545" s="22" t="str">
        <f aca="false">IF($C1545="","","R"&amp;TEXT(ROW()-4,"00000"))</f>
        <v/>
      </c>
      <c r="B1545" s="21"/>
      <c r="C1545" s="19"/>
      <c r="D1545" s="22" t="str">
        <f aca="false">IF($C1545="","",IFERROR(INDEX(Asset_Register!$C$5:$C$1000,MATCH($C1545,Asset_Register!$A$5:$A$1000,0)),"Not in register"))</f>
        <v/>
      </c>
      <c r="E1545" s="22" t="str">
        <f aca="false">IF($C1545="","",IFERROR(INDEX(Asset_Register!$D$5:$D$1000,MATCH($C1545,Asset_Register!$A$5:$A$1000,0)),"Not in register"))</f>
        <v/>
      </c>
      <c r="F1545" s="22" t="str">
        <f aca="false">IF($C1545="","",IFERROR(INDEX(Asset_Register!$R$5:$R$1000,MATCH($C1545,Asset_Register!$A$5:$A$1000,0)),"Not in register"))</f>
        <v/>
      </c>
      <c r="G1545" s="22" t="str">
        <f aca="false">IF($C1545="","",IFERROR(INDEX(Asset_Register!$Q$5:$Q$1000,MATCH($C1545,Asset_Register!$A$5:$A$1000,0)),"Not in register"))</f>
        <v/>
      </c>
      <c r="H1545" s="19"/>
      <c r="I1545" s="19"/>
      <c r="J1545" s="6"/>
      <c r="K1545" s="19"/>
      <c r="L1545" s="19"/>
      <c r="M1545" s="19"/>
      <c r="N1545" s="19"/>
      <c r="O1545" s="19"/>
      <c r="P1545" s="19"/>
      <c r="Q1545" s="22" t="str">
        <f aca="false">IF($C1545="","",IF($P1545&lt;&gt;"",$P1545,IF(AND(ISNUMBER($K1545),ISNUMBER($M1545),ISNUMBER($N1545)),IF($O1545="Lower is worse",IF($K1545&lt;=$N1545,"Danger",IF($K1545&lt;=$M1545,"Alert","OK")),IF($K1545&gt;=$N1545,"Danger",IF($K1545&gt;=$M1545,"Alert","OK"))),"Not set")))</f>
        <v/>
      </c>
      <c r="R1545" s="22" t="str">
        <f aca="false">IF(OR($Q1545="",$Q1545="Not set"),"",MATCH($Q1545,Lists!$F$2:$F$4,0)-1)</f>
        <v/>
      </c>
      <c r="S1545" s="6"/>
      <c r="T1545" s="6"/>
      <c r="U1545" s="22" t="str">
        <f aca="false">IF(OR($Q1545="",$Q1545="OK",$Q1545="Not set",NOT(ISNUMBER($G1545))),"",ROUND($G1545*IF($Q1545="Danger",Lists!$M$15,Lists!$M$16),0))</f>
        <v/>
      </c>
      <c r="V1545" s="22" t="str">
        <f aca="false">IF($U1545="","",IF(OR($Q1545="Danger",$U1545&gt;=Lists!$M$10),"P1",IF($U1545&gt;=Lists!$M$11,"P2","P3")))</f>
        <v/>
      </c>
      <c r="W1545" s="24" t="str">
        <f aca="false">IF(OR($V1545="",$B1545=""),"",$B1545+INDEX(Lists!$N$10:$N$12,MATCH($V1545,Lists!$L$10:$L$12,0)))</f>
        <v/>
      </c>
      <c r="X1545" s="19"/>
      <c r="Y1545" s="19"/>
      <c r="Z1545" s="19"/>
      <c r="AA1545" s="21"/>
      <c r="AB1545" s="19"/>
      <c r="AC1545" s="22" t="str">
        <f aca="true">IF(OR($U1545="",$B1545=""),"",IF($AA1545&lt;&gt;"",$AA1545-$B1545,TODAY()-$B1545))</f>
        <v/>
      </c>
      <c r="AD1545" s="22" t="str">
        <f aca="true">IF($W1545="","",IF($Y1545="Closed",IF($AA1545="","Closed",IF($AA1545&lt;=$W1545,"Closed on time","Closed late")),IF(TODAY()&gt;$W1545,"Overdue","Within time")))</f>
        <v/>
      </c>
      <c r="AE1545" s="6"/>
      <c r="AF1545" s="19"/>
      <c r="AG1545" s="19"/>
      <c r="AH1545" s="19"/>
      <c r="AI1545" s="19"/>
      <c r="AJ1545" s="19"/>
    </row>
    <row r="1546" customFormat="false" ht="15" hidden="false" customHeight="false" outlineLevel="0" collapsed="false">
      <c r="A1546" s="22" t="str">
        <f aca="false">IF($C1546="","","R"&amp;TEXT(ROW()-4,"00000"))</f>
        <v/>
      </c>
      <c r="B1546" s="21"/>
      <c r="C1546" s="19"/>
      <c r="D1546" s="22" t="str">
        <f aca="false">IF($C1546="","",IFERROR(INDEX(Asset_Register!$C$5:$C$1000,MATCH($C1546,Asset_Register!$A$5:$A$1000,0)),"Not in register"))</f>
        <v/>
      </c>
      <c r="E1546" s="22" t="str">
        <f aca="false">IF($C1546="","",IFERROR(INDEX(Asset_Register!$D$5:$D$1000,MATCH($C1546,Asset_Register!$A$5:$A$1000,0)),"Not in register"))</f>
        <v/>
      </c>
      <c r="F1546" s="22" t="str">
        <f aca="false">IF($C1546="","",IFERROR(INDEX(Asset_Register!$R$5:$R$1000,MATCH($C1546,Asset_Register!$A$5:$A$1000,0)),"Not in register"))</f>
        <v/>
      </c>
      <c r="G1546" s="22" t="str">
        <f aca="false">IF($C1546="","",IFERROR(INDEX(Asset_Register!$Q$5:$Q$1000,MATCH($C1546,Asset_Register!$A$5:$A$1000,0)),"Not in register"))</f>
        <v/>
      </c>
      <c r="H1546" s="19"/>
      <c r="I1546" s="19"/>
      <c r="J1546" s="6"/>
      <c r="K1546" s="19"/>
      <c r="L1546" s="19"/>
      <c r="M1546" s="19"/>
      <c r="N1546" s="19"/>
      <c r="O1546" s="19"/>
      <c r="P1546" s="19"/>
      <c r="Q1546" s="22" t="str">
        <f aca="false">IF($C1546="","",IF($P1546&lt;&gt;"",$P1546,IF(AND(ISNUMBER($K1546),ISNUMBER($M1546),ISNUMBER($N1546)),IF($O1546="Lower is worse",IF($K1546&lt;=$N1546,"Danger",IF($K1546&lt;=$M1546,"Alert","OK")),IF($K1546&gt;=$N1546,"Danger",IF($K1546&gt;=$M1546,"Alert","OK"))),"Not set")))</f>
        <v/>
      </c>
      <c r="R1546" s="22" t="str">
        <f aca="false">IF(OR($Q1546="",$Q1546="Not set"),"",MATCH($Q1546,Lists!$F$2:$F$4,0)-1)</f>
        <v/>
      </c>
      <c r="S1546" s="6"/>
      <c r="T1546" s="6"/>
      <c r="U1546" s="22" t="str">
        <f aca="false">IF(OR($Q1546="",$Q1546="OK",$Q1546="Not set",NOT(ISNUMBER($G1546))),"",ROUND($G1546*IF($Q1546="Danger",Lists!$M$15,Lists!$M$16),0))</f>
        <v/>
      </c>
      <c r="V1546" s="22" t="str">
        <f aca="false">IF($U1546="","",IF(OR($Q1546="Danger",$U1546&gt;=Lists!$M$10),"P1",IF($U1546&gt;=Lists!$M$11,"P2","P3")))</f>
        <v/>
      </c>
      <c r="W1546" s="24" t="str">
        <f aca="false">IF(OR($V1546="",$B1546=""),"",$B1546+INDEX(Lists!$N$10:$N$12,MATCH($V1546,Lists!$L$10:$L$12,0)))</f>
        <v/>
      </c>
      <c r="X1546" s="19"/>
      <c r="Y1546" s="19"/>
      <c r="Z1546" s="19"/>
      <c r="AA1546" s="21"/>
      <c r="AB1546" s="19"/>
      <c r="AC1546" s="22" t="str">
        <f aca="true">IF(OR($U1546="",$B1546=""),"",IF($AA1546&lt;&gt;"",$AA1546-$B1546,TODAY()-$B1546))</f>
        <v/>
      </c>
      <c r="AD1546" s="22" t="str">
        <f aca="true">IF($W1546="","",IF($Y1546="Closed",IF($AA1546="","Closed",IF($AA1546&lt;=$W1546,"Closed on time","Closed late")),IF(TODAY()&gt;$W1546,"Overdue","Within time")))</f>
        <v/>
      </c>
      <c r="AE1546" s="6"/>
      <c r="AF1546" s="19"/>
      <c r="AG1546" s="19"/>
      <c r="AH1546" s="19"/>
      <c r="AI1546" s="19"/>
      <c r="AJ1546" s="19"/>
    </row>
    <row r="1547" customFormat="false" ht="15" hidden="false" customHeight="false" outlineLevel="0" collapsed="false">
      <c r="A1547" s="22" t="str">
        <f aca="false">IF($C1547="","","R"&amp;TEXT(ROW()-4,"00000"))</f>
        <v/>
      </c>
      <c r="B1547" s="21"/>
      <c r="C1547" s="19"/>
      <c r="D1547" s="22" t="str">
        <f aca="false">IF($C1547="","",IFERROR(INDEX(Asset_Register!$C$5:$C$1000,MATCH($C1547,Asset_Register!$A$5:$A$1000,0)),"Not in register"))</f>
        <v/>
      </c>
      <c r="E1547" s="22" t="str">
        <f aca="false">IF($C1547="","",IFERROR(INDEX(Asset_Register!$D$5:$D$1000,MATCH($C1547,Asset_Register!$A$5:$A$1000,0)),"Not in register"))</f>
        <v/>
      </c>
      <c r="F1547" s="22" t="str">
        <f aca="false">IF($C1547="","",IFERROR(INDEX(Asset_Register!$R$5:$R$1000,MATCH($C1547,Asset_Register!$A$5:$A$1000,0)),"Not in register"))</f>
        <v/>
      </c>
      <c r="G1547" s="22" t="str">
        <f aca="false">IF($C1547="","",IFERROR(INDEX(Asset_Register!$Q$5:$Q$1000,MATCH($C1547,Asset_Register!$A$5:$A$1000,0)),"Not in register"))</f>
        <v/>
      </c>
      <c r="H1547" s="19"/>
      <c r="I1547" s="19"/>
      <c r="J1547" s="6"/>
      <c r="K1547" s="19"/>
      <c r="L1547" s="19"/>
      <c r="M1547" s="19"/>
      <c r="N1547" s="19"/>
      <c r="O1547" s="19"/>
      <c r="P1547" s="19"/>
      <c r="Q1547" s="22" t="str">
        <f aca="false">IF($C1547="","",IF($P1547&lt;&gt;"",$P1547,IF(AND(ISNUMBER($K1547),ISNUMBER($M1547),ISNUMBER($N1547)),IF($O1547="Lower is worse",IF($K1547&lt;=$N1547,"Danger",IF($K1547&lt;=$M1547,"Alert","OK")),IF($K1547&gt;=$N1547,"Danger",IF($K1547&gt;=$M1547,"Alert","OK"))),"Not set")))</f>
        <v/>
      </c>
      <c r="R1547" s="22" t="str">
        <f aca="false">IF(OR($Q1547="",$Q1547="Not set"),"",MATCH($Q1547,Lists!$F$2:$F$4,0)-1)</f>
        <v/>
      </c>
      <c r="S1547" s="6"/>
      <c r="T1547" s="6"/>
      <c r="U1547" s="22" t="str">
        <f aca="false">IF(OR($Q1547="",$Q1547="OK",$Q1547="Not set",NOT(ISNUMBER($G1547))),"",ROUND($G1547*IF($Q1547="Danger",Lists!$M$15,Lists!$M$16),0))</f>
        <v/>
      </c>
      <c r="V1547" s="22" t="str">
        <f aca="false">IF($U1547="","",IF(OR($Q1547="Danger",$U1547&gt;=Lists!$M$10),"P1",IF($U1547&gt;=Lists!$M$11,"P2","P3")))</f>
        <v/>
      </c>
      <c r="W1547" s="24" t="str">
        <f aca="false">IF(OR($V1547="",$B1547=""),"",$B1547+INDEX(Lists!$N$10:$N$12,MATCH($V1547,Lists!$L$10:$L$12,0)))</f>
        <v/>
      </c>
      <c r="X1547" s="19"/>
      <c r="Y1547" s="19"/>
      <c r="Z1547" s="19"/>
      <c r="AA1547" s="21"/>
      <c r="AB1547" s="19"/>
      <c r="AC1547" s="22" t="str">
        <f aca="true">IF(OR($U1547="",$B1547=""),"",IF($AA1547&lt;&gt;"",$AA1547-$B1547,TODAY()-$B1547))</f>
        <v/>
      </c>
      <c r="AD1547" s="22" t="str">
        <f aca="true">IF($W1547="","",IF($Y1547="Closed",IF($AA1547="","Closed",IF($AA1547&lt;=$W1547,"Closed on time","Closed late")),IF(TODAY()&gt;$W1547,"Overdue","Within time")))</f>
        <v/>
      </c>
      <c r="AE1547" s="6"/>
      <c r="AF1547" s="19"/>
      <c r="AG1547" s="19"/>
      <c r="AH1547" s="19"/>
      <c r="AI1547" s="19"/>
      <c r="AJ1547" s="19"/>
    </row>
    <row r="1548" customFormat="false" ht="15" hidden="false" customHeight="false" outlineLevel="0" collapsed="false">
      <c r="A1548" s="22" t="str">
        <f aca="false">IF($C1548="","","R"&amp;TEXT(ROW()-4,"00000"))</f>
        <v/>
      </c>
      <c r="B1548" s="21"/>
      <c r="C1548" s="19"/>
      <c r="D1548" s="22" t="str">
        <f aca="false">IF($C1548="","",IFERROR(INDEX(Asset_Register!$C$5:$C$1000,MATCH($C1548,Asset_Register!$A$5:$A$1000,0)),"Not in register"))</f>
        <v/>
      </c>
      <c r="E1548" s="22" t="str">
        <f aca="false">IF($C1548="","",IFERROR(INDEX(Asset_Register!$D$5:$D$1000,MATCH($C1548,Asset_Register!$A$5:$A$1000,0)),"Not in register"))</f>
        <v/>
      </c>
      <c r="F1548" s="22" t="str">
        <f aca="false">IF($C1548="","",IFERROR(INDEX(Asset_Register!$R$5:$R$1000,MATCH($C1548,Asset_Register!$A$5:$A$1000,0)),"Not in register"))</f>
        <v/>
      </c>
      <c r="G1548" s="22" t="str">
        <f aca="false">IF($C1548="","",IFERROR(INDEX(Asset_Register!$Q$5:$Q$1000,MATCH($C1548,Asset_Register!$A$5:$A$1000,0)),"Not in register"))</f>
        <v/>
      </c>
      <c r="H1548" s="19"/>
      <c r="I1548" s="19"/>
      <c r="J1548" s="6"/>
      <c r="K1548" s="19"/>
      <c r="L1548" s="19"/>
      <c r="M1548" s="19"/>
      <c r="N1548" s="19"/>
      <c r="O1548" s="19"/>
      <c r="P1548" s="19"/>
      <c r="Q1548" s="22" t="str">
        <f aca="false">IF($C1548="","",IF($P1548&lt;&gt;"",$P1548,IF(AND(ISNUMBER($K1548),ISNUMBER($M1548),ISNUMBER($N1548)),IF($O1548="Lower is worse",IF($K1548&lt;=$N1548,"Danger",IF($K1548&lt;=$M1548,"Alert","OK")),IF($K1548&gt;=$N1548,"Danger",IF($K1548&gt;=$M1548,"Alert","OK"))),"Not set")))</f>
        <v/>
      </c>
      <c r="R1548" s="22" t="str">
        <f aca="false">IF(OR($Q1548="",$Q1548="Not set"),"",MATCH($Q1548,Lists!$F$2:$F$4,0)-1)</f>
        <v/>
      </c>
      <c r="S1548" s="6"/>
      <c r="T1548" s="6"/>
      <c r="U1548" s="22" t="str">
        <f aca="false">IF(OR($Q1548="",$Q1548="OK",$Q1548="Not set",NOT(ISNUMBER($G1548))),"",ROUND($G1548*IF($Q1548="Danger",Lists!$M$15,Lists!$M$16),0))</f>
        <v/>
      </c>
      <c r="V1548" s="22" t="str">
        <f aca="false">IF($U1548="","",IF(OR($Q1548="Danger",$U1548&gt;=Lists!$M$10),"P1",IF($U1548&gt;=Lists!$M$11,"P2","P3")))</f>
        <v/>
      </c>
      <c r="W1548" s="24" t="str">
        <f aca="false">IF(OR($V1548="",$B1548=""),"",$B1548+INDEX(Lists!$N$10:$N$12,MATCH($V1548,Lists!$L$10:$L$12,0)))</f>
        <v/>
      </c>
      <c r="X1548" s="19"/>
      <c r="Y1548" s="19"/>
      <c r="Z1548" s="19"/>
      <c r="AA1548" s="21"/>
      <c r="AB1548" s="19"/>
      <c r="AC1548" s="22" t="str">
        <f aca="true">IF(OR($U1548="",$B1548=""),"",IF($AA1548&lt;&gt;"",$AA1548-$B1548,TODAY()-$B1548))</f>
        <v/>
      </c>
      <c r="AD1548" s="22" t="str">
        <f aca="true">IF($W1548="","",IF($Y1548="Closed",IF($AA1548="","Closed",IF($AA1548&lt;=$W1548,"Closed on time","Closed late")),IF(TODAY()&gt;$W1548,"Overdue","Within time")))</f>
        <v/>
      </c>
      <c r="AE1548" s="6"/>
      <c r="AF1548" s="19"/>
      <c r="AG1548" s="19"/>
      <c r="AH1548" s="19"/>
      <c r="AI1548" s="19"/>
      <c r="AJ1548" s="19"/>
    </row>
    <row r="1549" customFormat="false" ht="15" hidden="false" customHeight="false" outlineLevel="0" collapsed="false">
      <c r="A1549" s="22" t="str">
        <f aca="false">IF($C1549="","","R"&amp;TEXT(ROW()-4,"00000"))</f>
        <v/>
      </c>
      <c r="B1549" s="21"/>
      <c r="C1549" s="19"/>
      <c r="D1549" s="22" t="str">
        <f aca="false">IF($C1549="","",IFERROR(INDEX(Asset_Register!$C$5:$C$1000,MATCH($C1549,Asset_Register!$A$5:$A$1000,0)),"Not in register"))</f>
        <v/>
      </c>
      <c r="E1549" s="22" t="str">
        <f aca="false">IF($C1549="","",IFERROR(INDEX(Asset_Register!$D$5:$D$1000,MATCH($C1549,Asset_Register!$A$5:$A$1000,0)),"Not in register"))</f>
        <v/>
      </c>
      <c r="F1549" s="22" t="str">
        <f aca="false">IF($C1549="","",IFERROR(INDEX(Asset_Register!$R$5:$R$1000,MATCH($C1549,Asset_Register!$A$5:$A$1000,0)),"Not in register"))</f>
        <v/>
      </c>
      <c r="G1549" s="22" t="str">
        <f aca="false">IF($C1549="","",IFERROR(INDEX(Asset_Register!$Q$5:$Q$1000,MATCH($C1549,Asset_Register!$A$5:$A$1000,0)),"Not in register"))</f>
        <v/>
      </c>
      <c r="H1549" s="19"/>
      <c r="I1549" s="19"/>
      <c r="J1549" s="6"/>
      <c r="K1549" s="19"/>
      <c r="L1549" s="19"/>
      <c r="M1549" s="19"/>
      <c r="N1549" s="19"/>
      <c r="O1549" s="19"/>
      <c r="P1549" s="19"/>
      <c r="Q1549" s="22" t="str">
        <f aca="false">IF($C1549="","",IF($P1549&lt;&gt;"",$P1549,IF(AND(ISNUMBER($K1549),ISNUMBER($M1549),ISNUMBER($N1549)),IF($O1549="Lower is worse",IF($K1549&lt;=$N1549,"Danger",IF($K1549&lt;=$M1549,"Alert","OK")),IF($K1549&gt;=$N1549,"Danger",IF($K1549&gt;=$M1549,"Alert","OK"))),"Not set")))</f>
        <v/>
      </c>
      <c r="R1549" s="22" t="str">
        <f aca="false">IF(OR($Q1549="",$Q1549="Not set"),"",MATCH($Q1549,Lists!$F$2:$F$4,0)-1)</f>
        <v/>
      </c>
      <c r="S1549" s="6"/>
      <c r="T1549" s="6"/>
      <c r="U1549" s="22" t="str">
        <f aca="false">IF(OR($Q1549="",$Q1549="OK",$Q1549="Not set",NOT(ISNUMBER($G1549))),"",ROUND($G1549*IF($Q1549="Danger",Lists!$M$15,Lists!$M$16),0))</f>
        <v/>
      </c>
      <c r="V1549" s="22" t="str">
        <f aca="false">IF($U1549="","",IF(OR($Q1549="Danger",$U1549&gt;=Lists!$M$10),"P1",IF($U1549&gt;=Lists!$M$11,"P2","P3")))</f>
        <v/>
      </c>
      <c r="W1549" s="24" t="str">
        <f aca="false">IF(OR($V1549="",$B1549=""),"",$B1549+INDEX(Lists!$N$10:$N$12,MATCH($V1549,Lists!$L$10:$L$12,0)))</f>
        <v/>
      </c>
      <c r="X1549" s="19"/>
      <c r="Y1549" s="19"/>
      <c r="Z1549" s="19"/>
      <c r="AA1549" s="21"/>
      <c r="AB1549" s="19"/>
      <c r="AC1549" s="22" t="str">
        <f aca="true">IF(OR($U1549="",$B1549=""),"",IF($AA1549&lt;&gt;"",$AA1549-$B1549,TODAY()-$B1549))</f>
        <v/>
      </c>
      <c r="AD1549" s="22" t="str">
        <f aca="true">IF($W1549="","",IF($Y1549="Closed",IF($AA1549="","Closed",IF($AA1549&lt;=$W1549,"Closed on time","Closed late")),IF(TODAY()&gt;$W1549,"Overdue","Within time")))</f>
        <v/>
      </c>
      <c r="AE1549" s="6"/>
      <c r="AF1549" s="19"/>
      <c r="AG1549" s="19"/>
      <c r="AH1549" s="19"/>
      <c r="AI1549" s="19"/>
      <c r="AJ1549" s="19"/>
    </row>
    <row r="1550" customFormat="false" ht="15" hidden="false" customHeight="false" outlineLevel="0" collapsed="false">
      <c r="A1550" s="22" t="str">
        <f aca="false">IF($C1550="","","R"&amp;TEXT(ROW()-4,"00000"))</f>
        <v/>
      </c>
      <c r="B1550" s="21"/>
      <c r="C1550" s="19"/>
      <c r="D1550" s="22" t="str">
        <f aca="false">IF($C1550="","",IFERROR(INDEX(Asset_Register!$C$5:$C$1000,MATCH($C1550,Asset_Register!$A$5:$A$1000,0)),"Not in register"))</f>
        <v/>
      </c>
      <c r="E1550" s="22" t="str">
        <f aca="false">IF($C1550="","",IFERROR(INDEX(Asset_Register!$D$5:$D$1000,MATCH($C1550,Asset_Register!$A$5:$A$1000,0)),"Not in register"))</f>
        <v/>
      </c>
      <c r="F1550" s="22" t="str">
        <f aca="false">IF($C1550="","",IFERROR(INDEX(Asset_Register!$R$5:$R$1000,MATCH($C1550,Asset_Register!$A$5:$A$1000,0)),"Not in register"))</f>
        <v/>
      </c>
      <c r="G1550" s="22" t="str">
        <f aca="false">IF($C1550="","",IFERROR(INDEX(Asset_Register!$Q$5:$Q$1000,MATCH($C1550,Asset_Register!$A$5:$A$1000,0)),"Not in register"))</f>
        <v/>
      </c>
      <c r="H1550" s="19"/>
      <c r="I1550" s="19"/>
      <c r="J1550" s="6"/>
      <c r="K1550" s="19"/>
      <c r="L1550" s="19"/>
      <c r="M1550" s="19"/>
      <c r="N1550" s="19"/>
      <c r="O1550" s="19"/>
      <c r="P1550" s="19"/>
      <c r="Q1550" s="22" t="str">
        <f aca="false">IF($C1550="","",IF($P1550&lt;&gt;"",$P1550,IF(AND(ISNUMBER($K1550),ISNUMBER($M1550),ISNUMBER($N1550)),IF($O1550="Lower is worse",IF($K1550&lt;=$N1550,"Danger",IF($K1550&lt;=$M1550,"Alert","OK")),IF($K1550&gt;=$N1550,"Danger",IF($K1550&gt;=$M1550,"Alert","OK"))),"Not set")))</f>
        <v/>
      </c>
      <c r="R1550" s="22" t="str">
        <f aca="false">IF(OR($Q1550="",$Q1550="Not set"),"",MATCH($Q1550,Lists!$F$2:$F$4,0)-1)</f>
        <v/>
      </c>
      <c r="S1550" s="6"/>
      <c r="T1550" s="6"/>
      <c r="U1550" s="22" t="str">
        <f aca="false">IF(OR($Q1550="",$Q1550="OK",$Q1550="Not set",NOT(ISNUMBER($G1550))),"",ROUND($G1550*IF($Q1550="Danger",Lists!$M$15,Lists!$M$16),0))</f>
        <v/>
      </c>
      <c r="V1550" s="22" t="str">
        <f aca="false">IF($U1550="","",IF(OR($Q1550="Danger",$U1550&gt;=Lists!$M$10),"P1",IF($U1550&gt;=Lists!$M$11,"P2","P3")))</f>
        <v/>
      </c>
      <c r="W1550" s="24" t="str">
        <f aca="false">IF(OR($V1550="",$B1550=""),"",$B1550+INDEX(Lists!$N$10:$N$12,MATCH($V1550,Lists!$L$10:$L$12,0)))</f>
        <v/>
      </c>
      <c r="X1550" s="19"/>
      <c r="Y1550" s="19"/>
      <c r="Z1550" s="19"/>
      <c r="AA1550" s="21"/>
      <c r="AB1550" s="19"/>
      <c r="AC1550" s="22" t="str">
        <f aca="true">IF(OR($U1550="",$B1550=""),"",IF($AA1550&lt;&gt;"",$AA1550-$B1550,TODAY()-$B1550))</f>
        <v/>
      </c>
      <c r="AD1550" s="22" t="str">
        <f aca="true">IF($W1550="","",IF($Y1550="Closed",IF($AA1550="","Closed",IF($AA1550&lt;=$W1550,"Closed on time","Closed late")),IF(TODAY()&gt;$W1550,"Overdue","Within time")))</f>
        <v/>
      </c>
      <c r="AE1550" s="6"/>
      <c r="AF1550" s="19"/>
      <c r="AG1550" s="19"/>
      <c r="AH1550" s="19"/>
      <c r="AI1550" s="19"/>
      <c r="AJ1550" s="19"/>
    </row>
    <row r="1551" customFormat="false" ht="15" hidden="false" customHeight="false" outlineLevel="0" collapsed="false">
      <c r="A1551" s="22" t="str">
        <f aca="false">IF($C1551="","","R"&amp;TEXT(ROW()-4,"00000"))</f>
        <v/>
      </c>
      <c r="B1551" s="21"/>
      <c r="C1551" s="19"/>
      <c r="D1551" s="22" t="str">
        <f aca="false">IF($C1551="","",IFERROR(INDEX(Asset_Register!$C$5:$C$1000,MATCH($C1551,Asset_Register!$A$5:$A$1000,0)),"Not in register"))</f>
        <v/>
      </c>
      <c r="E1551" s="22" t="str">
        <f aca="false">IF($C1551="","",IFERROR(INDEX(Asset_Register!$D$5:$D$1000,MATCH($C1551,Asset_Register!$A$5:$A$1000,0)),"Not in register"))</f>
        <v/>
      </c>
      <c r="F1551" s="22" t="str">
        <f aca="false">IF($C1551="","",IFERROR(INDEX(Asset_Register!$R$5:$R$1000,MATCH($C1551,Asset_Register!$A$5:$A$1000,0)),"Not in register"))</f>
        <v/>
      </c>
      <c r="G1551" s="22" t="str">
        <f aca="false">IF($C1551="","",IFERROR(INDEX(Asset_Register!$Q$5:$Q$1000,MATCH($C1551,Asset_Register!$A$5:$A$1000,0)),"Not in register"))</f>
        <v/>
      </c>
      <c r="H1551" s="19"/>
      <c r="I1551" s="19"/>
      <c r="J1551" s="6"/>
      <c r="K1551" s="19"/>
      <c r="L1551" s="19"/>
      <c r="M1551" s="19"/>
      <c r="N1551" s="19"/>
      <c r="O1551" s="19"/>
      <c r="P1551" s="19"/>
      <c r="Q1551" s="22" t="str">
        <f aca="false">IF($C1551="","",IF($P1551&lt;&gt;"",$P1551,IF(AND(ISNUMBER($K1551),ISNUMBER($M1551),ISNUMBER($N1551)),IF($O1551="Lower is worse",IF($K1551&lt;=$N1551,"Danger",IF($K1551&lt;=$M1551,"Alert","OK")),IF($K1551&gt;=$N1551,"Danger",IF($K1551&gt;=$M1551,"Alert","OK"))),"Not set")))</f>
        <v/>
      </c>
      <c r="R1551" s="22" t="str">
        <f aca="false">IF(OR($Q1551="",$Q1551="Not set"),"",MATCH($Q1551,Lists!$F$2:$F$4,0)-1)</f>
        <v/>
      </c>
      <c r="S1551" s="6"/>
      <c r="T1551" s="6"/>
      <c r="U1551" s="22" t="str">
        <f aca="false">IF(OR($Q1551="",$Q1551="OK",$Q1551="Not set",NOT(ISNUMBER($G1551))),"",ROUND($G1551*IF($Q1551="Danger",Lists!$M$15,Lists!$M$16),0))</f>
        <v/>
      </c>
      <c r="V1551" s="22" t="str">
        <f aca="false">IF($U1551="","",IF(OR($Q1551="Danger",$U1551&gt;=Lists!$M$10),"P1",IF($U1551&gt;=Lists!$M$11,"P2","P3")))</f>
        <v/>
      </c>
      <c r="W1551" s="24" t="str">
        <f aca="false">IF(OR($V1551="",$B1551=""),"",$B1551+INDEX(Lists!$N$10:$N$12,MATCH($V1551,Lists!$L$10:$L$12,0)))</f>
        <v/>
      </c>
      <c r="X1551" s="19"/>
      <c r="Y1551" s="19"/>
      <c r="Z1551" s="19"/>
      <c r="AA1551" s="21"/>
      <c r="AB1551" s="19"/>
      <c r="AC1551" s="22" t="str">
        <f aca="true">IF(OR($U1551="",$B1551=""),"",IF($AA1551&lt;&gt;"",$AA1551-$B1551,TODAY()-$B1551))</f>
        <v/>
      </c>
      <c r="AD1551" s="22" t="str">
        <f aca="true">IF($W1551="","",IF($Y1551="Closed",IF($AA1551="","Closed",IF($AA1551&lt;=$W1551,"Closed on time","Closed late")),IF(TODAY()&gt;$W1551,"Overdue","Within time")))</f>
        <v/>
      </c>
      <c r="AE1551" s="6"/>
      <c r="AF1551" s="19"/>
      <c r="AG1551" s="19"/>
      <c r="AH1551" s="19"/>
      <c r="AI1551" s="19"/>
      <c r="AJ1551" s="19"/>
    </row>
    <row r="1552" customFormat="false" ht="15" hidden="false" customHeight="false" outlineLevel="0" collapsed="false">
      <c r="A1552" s="22" t="str">
        <f aca="false">IF($C1552="","","R"&amp;TEXT(ROW()-4,"00000"))</f>
        <v/>
      </c>
      <c r="B1552" s="21"/>
      <c r="C1552" s="19"/>
      <c r="D1552" s="22" t="str">
        <f aca="false">IF($C1552="","",IFERROR(INDEX(Asset_Register!$C$5:$C$1000,MATCH($C1552,Asset_Register!$A$5:$A$1000,0)),"Not in register"))</f>
        <v/>
      </c>
      <c r="E1552" s="22" t="str">
        <f aca="false">IF($C1552="","",IFERROR(INDEX(Asset_Register!$D$5:$D$1000,MATCH($C1552,Asset_Register!$A$5:$A$1000,0)),"Not in register"))</f>
        <v/>
      </c>
      <c r="F1552" s="22" t="str">
        <f aca="false">IF($C1552="","",IFERROR(INDEX(Asset_Register!$R$5:$R$1000,MATCH($C1552,Asset_Register!$A$5:$A$1000,0)),"Not in register"))</f>
        <v/>
      </c>
      <c r="G1552" s="22" t="str">
        <f aca="false">IF($C1552="","",IFERROR(INDEX(Asset_Register!$Q$5:$Q$1000,MATCH($C1552,Asset_Register!$A$5:$A$1000,0)),"Not in register"))</f>
        <v/>
      </c>
      <c r="H1552" s="19"/>
      <c r="I1552" s="19"/>
      <c r="J1552" s="6"/>
      <c r="K1552" s="19"/>
      <c r="L1552" s="19"/>
      <c r="M1552" s="19"/>
      <c r="N1552" s="19"/>
      <c r="O1552" s="19"/>
      <c r="P1552" s="19"/>
      <c r="Q1552" s="22" t="str">
        <f aca="false">IF($C1552="","",IF($P1552&lt;&gt;"",$P1552,IF(AND(ISNUMBER($K1552),ISNUMBER($M1552),ISNUMBER($N1552)),IF($O1552="Lower is worse",IF($K1552&lt;=$N1552,"Danger",IF($K1552&lt;=$M1552,"Alert","OK")),IF($K1552&gt;=$N1552,"Danger",IF($K1552&gt;=$M1552,"Alert","OK"))),"Not set")))</f>
        <v/>
      </c>
      <c r="R1552" s="22" t="str">
        <f aca="false">IF(OR($Q1552="",$Q1552="Not set"),"",MATCH($Q1552,Lists!$F$2:$F$4,0)-1)</f>
        <v/>
      </c>
      <c r="S1552" s="6"/>
      <c r="T1552" s="6"/>
      <c r="U1552" s="22" t="str">
        <f aca="false">IF(OR($Q1552="",$Q1552="OK",$Q1552="Not set",NOT(ISNUMBER($G1552))),"",ROUND($G1552*IF($Q1552="Danger",Lists!$M$15,Lists!$M$16),0))</f>
        <v/>
      </c>
      <c r="V1552" s="22" t="str">
        <f aca="false">IF($U1552="","",IF(OR($Q1552="Danger",$U1552&gt;=Lists!$M$10),"P1",IF($U1552&gt;=Lists!$M$11,"P2","P3")))</f>
        <v/>
      </c>
      <c r="W1552" s="24" t="str">
        <f aca="false">IF(OR($V1552="",$B1552=""),"",$B1552+INDEX(Lists!$N$10:$N$12,MATCH($V1552,Lists!$L$10:$L$12,0)))</f>
        <v/>
      </c>
      <c r="X1552" s="19"/>
      <c r="Y1552" s="19"/>
      <c r="Z1552" s="19"/>
      <c r="AA1552" s="21"/>
      <c r="AB1552" s="19"/>
      <c r="AC1552" s="22" t="str">
        <f aca="true">IF(OR($U1552="",$B1552=""),"",IF($AA1552&lt;&gt;"",$AA1552-$B1552,TODAY()-$B1552))</f>
        <v/>
      </c>
      <c r="AD1552" s="22" t="str">
        <f aca="true">IF($W1552="","",IF($Y1552="Closed",IF($AA1552="","Closed",IF($AA1552&lt;=$W1552,"Closed on time","Closed late")),IF(TODAY()&gt;$W1552,"Overdue","Within time")))</f>
        <v/>
      </c>
      <c r="AE1552" s="6"/>
      <c r="AF1552" s="19"/>
      <c r="AG1552" s="19"/>
      <c r="AH1552" s="19"/>
      <c r="AI1552" s="19"/>
      <c r="AJ1552" s="19"/>
    </row>
    <row r="1553" customFormat="false" ht="15" hidden="false" customHeight="false" outlineLevel="0" collapsed="false">
      <c r="A1553" s="22" t="str">
        <f aca="false">IF($C1553="","","R"&amp;TEXT(ROW()-4,"00000"))</f>
        <v/>
      </c>
      <c r="B1553" s="21"/>
      <c r="C1553" s="19"/>
      <c r="D1553" s="22" t="str">
        <f aca="false">IF($C1553="","",IFERROR(INDEX(Asset_Register!$C$5:$C$1000,MATCH($C1553,Asset_Register!$A$5:$A$1000,0)),"Not in register"))</f>
        <v/>
      </c>
      <c r="E1553" s="22" t="str">
        <f aca="false">IF($C1553="","",IFERROR(INDEX(Asset_Register!$D$5:$D$1000,MATCH($C1553,Asset_Register!$A$5:$A$1000,0)),"Not in register"))</f>
        <v/>
      </c>
      <c r="F1553" s="22" t="str">
        <f aca="false">IF($C1553="","",IFERROR(INDEX(Asset_Register!$R$5:$R$1000,MATCH($C1553,Asset_Register!$A$5:$A$1000,0)),"Not in register"))</f>
        <v/>
      </c>
      <c r="G1553" s="22" t="str">
        <f aca="false">IF($C1553="","",IFERROR(INDEX(Asset_Register!$Q$5:$Q$1000,MATCH($C1553,Asset_Register!$A$5:$A$1000,0)),"Not in register"))</f>
        <v/>
      </c>
      <c r="H1553" s="19"/>
      <c r="I1553" s="19"/>
      <c r="J1553" s="6"/>
      <c r="K1553" s="19"/>
      <c r="L1553" s="19"/>
      <c r="M1553" s="19"/>
      <c r="N1553" s="19"/>
      <c r="O1553" s="19"/>
      <c r="P1553" s="19"/>
      <c r="Q1553" s="22" t="str">
        <f aca="false">IF($C1553="","",IF($P1553&lt;&gt;"",$P1553,IF(AND(ISNUMBER($K1553),ISNUMBER($M1553),ISNUMBER($N1553)),IF($O1553="Lower is worse",IF($K1553&lt;=$N1553,"Danger",IF($K1553&lt;=$M1553,"Alert","OK")),IF($K1553&gt;=$N1553,"Danger",IF($K1553&gt;=$M1553,"Alert","OK"))),"Not set")))</f>
        <v/>
      </c>
      <c r="R1553" s="22" t="str">
        <f aca="false">IF(OR($Q1553="",$Q1553="Not set"),"",MATCH($Q1553,Lists!$F$2:$F$4,0)-1)</f>
        <v/>
      </c>
      <c r="S1553" s="6"/>
      <c r="T1553" s="6"/>
      <c r="U1553" s="22" t="str">
        <f aca="false">IF(OR($Q1553="",$Q1553="OK",$Q1553="Not set",NOT(ISNUMBER($G1553))),"",ROUND($G1553*IF($Q1553="Danger",Lists!$M$15,Lists!$M$16),0))</f>
        <v/>
      </c>
      <c r="V1553" s="22" t="str">
        <f aca="false">IF($U1553="","",IF(OR($Q1553="Danger",$U1553&gt;=Lists!$M$10),"P1",IF($U1553&gt;=Lists!$M$11,"P2","P3")))</f>
        <v/>
      </c>
      <c r="W1553" s="24" t="str">
        <f aca="false">IF(OR($V1553="",$B1553=""),"",$B1553+INDEX(Lists!$N$10:$N$12,MATCH($V1553,Lists!$L$10:$L$12,0)))</f>
        <v/>
      </c>
      <c r="X1553" s="19"/>
      <c r="Y1553" s="19"/>
      <c r="Z1553" s="19"/>
      <c r="AA1553" s="21"/>
      <c r="AB1553" s="19"/>
      <c r="AC1553" s="22" t="str">
        <f aca="true">IF(OR($U1553="",$B1553=""),"",IF($AA1553&lt;&gt;"",$AA1553-$B1553,TODAY()-$B1553))</f>
        <v/>
      </c>
      <c r="AD1553" s="22" t="str">
        <f aca="true">IF($W1553="","",IF($Y1553="Closed",IF($AA1553="","Closed",IF($AA1553&lt;=$W1553,"Closed on time","Closed late")),IF(TODAY()&gt;$W1553,"Overdue","Within time")))</f>
        <v/>
      </c>
      <c r="AE1553" s="6"/>
      <c r="AF1553" s="19"/>
      <c r="AG1553" s="19"/>
      <c r="AH1553" s="19"/>
      <c r="AI1553" s="19"/>
      <c r="AJ1553" s="19"/>
    </row>
    <row r="1554" customFormat="false" ht="15" hidden="false" customHeight="false" outlineLevel="0" collapsed="false">
      <c r="A1554" s="22" t="str">
        <f aca="false">IF($C1554="","","R"&amp;TEXT(ROW()-4,"00000"))</f>
        <v/>
      </c>
      <c r="B1554" s="21"/>
      <c r="C1554" s="19"/>
      <c r="D1554" s="22" t="str">
        <f aca="false">IF($C1554="","",IFERROR(INDEX(Asset_Register!$C$5:$C$1000,MATCH($C1554,Asset_Register!$A$5:$A$1000,0)),"Not in register"))</f>
        <v/>
      </c>
      <c r="E1554" s="22" t="str">
        <f aca="false">IF($C1554="","",IFERROR(INDEX(Asset_Register!$D$5:$D$1000,MATCH($C1554,Asset_Register!$A$5:$A$1000,0)),"Not in register"))</f>
        <v/>
      </c>
      <c r="F1554" s="22" t="str">
        <f aca="false">IF($C1554="","",IFERROR(INDEX(Asset_Register!$R$5:$R$1000,MATCH($C1554,Asset_Register!$A$5:$A$1000,0)),"Not in register"))</f>
        <v/>
      </c>
      <c r="G1554" s="22" t="str">
        <f aca="false">IF($C1554="","",IFERROR(INDEX(Asset_Register!$Q$5:$Q$1000,MATCH($C1554,Asset_Register!$A$5:$A$1000,0)),"Not in register"))</f>
        <v/>
      </c>
      <c r="H1554" s="19"/>
      <c r="I1554" s="19"/>
      <c r="J1554" s="6"/>
      <c r="K1554" s="19"/>
      <c r="L1554" s="19"/>
      <c r="M1554" s="19"/>
      <c r="N1554" s="19"/>
      <c r="O1554" s="19"/>
      <c r="P1554" s="19"/>
      <c r="Q1554" s="22" t="str">
        <f aca="false">IF($C1554="","",IF($P1554&lt;&gt;"",$P1554,IF(AND(ISNUMBER($K1554),ISNUMBER($M1554),ISNUMBER($N1554)),IF($O1554="Lower is worse",IF($K1554&lt;=$N1554,"Danger",IF($K1554&lt;=$M1554,"Alert","OK")),IF($K1554&gt;=$N1554,"Danger",IF($K1554&gt;=$M1554,"Alert","OK"))),"Not set")))</f>
        <v/>
      </c>
      <c r="R1554" s="22" t="str">
        <f aca="false">IF(OR($Q1554="",$Q1554="Not set"),"",MATCH($Q1554,Lists!$F$2:$F$4,0)-1)</f>
        <v/>
      </c>
      <c r="S1554" s="6"/>
      <c r="T1554" s="6"/>
      <c r="U1554" s="22" t="str">
        <f aca="false">IF(OR($Q1554="",$Q1554="OK",$Q1554="Not set",NOT(ISNUMBER($G1554))),"",ROUND($G1554*IF($Q1554="Danger",Lists!$M$15,Lists!$M$16),0))</f>
        <v/>
      </c>
      <c r="V1554" s="22" t="str">
        <f aca="false">IF($U1554="","",IF(OR($Q1554="Danger",$U1554&gt;=Lists!$M$10),"P1",IF($U1554&gt;=Lists!$M$11,"P2","P3")))</f>
        <v/>
      </c>
      <c r="W1554" s="24" t="str">
        <f aca="false">IF(OR($V1554="",$B1554=""),"",$B1554+INDEX(Lists!$N$10:$N$12,MATCH($V1554,Lists!$L$10:$L$12,0)))</f>
        <v/>
      </c>
      <c r="X1554" s="19"/>
      <c r="Y1554" s="19"/>
      <c r="Z1554" s="19"/>
      <c r="AA1554" s="21"/>
      <c r="AB1554" s="19"/>
      <c r="AC1554" s="22" t="str">
        <f aca="true">IF(OR($U1554="",$B1554=""),"",IF($AA1554&lt;&gt;"",$AA1554-$B1554,TODAY()-$B1554))</f>
        <v/>
      </c>
      <c r="AD1554" s="22" t="str">
        <f aca="true">IF($W1554="","",IF($Y1554="Closed",IF($AA1554="","Closed",IF($AA1554&lt;=$W1554,"Closed on time","Closed late")),IF(TODAY()&gt;$W1554,"Overdue","Within time")))</f>
        <v/>
      </c>
      <c r="AE1554" s="6"/>
      <c r="AF1554" s="19"/>
      <c r="AG1554" s="19"/>
      <c r="AH1554" s="19"/>
      <c r="AI1554" s="19"/>
      <c r="AJ1554" s="19"/>
    </row>
    <row r="1555" customFormat="false" ht="15" hidden="false" customHeight="false" outlineLevel="0" collapsed="false">
      <c r="A1555" s="22" t="str">
        <f aca="false">IF($C1555="","","R"&amp;TEXT(ROW()-4,"00000"))</f>
        <v/>
      </c>
      <c r="B1555" s="21"/>
      <c r="C1555" s="19"/>
      <c r="D1555" s="22" t="str">
        <f aca="false">IF($C1555="","",IFERROR(INDEX(Asset_Register!$C$5:$C$1000,MATCH($C1555,Asset_Register!$A$5:$A$1000,0)),"Not in register"))</f>
        <v/>
      </c>
      <c r="E1555" s="22" t="str">
        <f aca="false">IF($C1555="","",IFERROR(INDEX(Asset_Register!$D$5:$D$1000,MATCH($C1555,Asset_Register!$A$5:$A$1000,0)),"Not in register"))</f>
        <v/>
      </c>
      <c r="F1555" s="22" t="str">
        <f aca="false">IF($C1555="","",IFERROR(INDEX(Asset_Register!$R$5:$R$1000,MATCH($C1555,Asset_Register!$A$5:$A$1000,0)),"Not in register"))</f>
        <v/>
      </c>
      <c r="G1555" s="22" t="str">
        <f aca="false">IF($C1555="","",IFERROR(INDEX(Asset_Register!$Q$5:$Q$1000,MATCH($C1555,Asset_Register!$A$5:$A$1000,0)),"Not in register"))</f>
        <v/>
      </c>
      <c r="H1555" s="19"/>
      <c r="I1555" s="19"/>
      <c r="J1555" s="6"/>
      <c r="K1555" s="19"/>
      <c r="L1555" s="19"/>
      <c r="M1555" s="19"/>
      <c r="N1555" s="19"/>
      <c r="O1555" s="19"/>
      <c r="P1555" s="19"/>
      <c r="Q1555" s="22" t="str">
        <f aca="false">IF($C1555="","",IF($P1555&lt;&gt;"",$P1555,IF(AND(ISNUMBER($K1555),ISNUMBER($M1555),ISNUMBER($N1555)),IF($O1555="Lower is worse",IF($K1555&lt;=$N1555,"Danger",IF($K1555&lt;=$M1555,"Alert","OK")),IF($K1555&gt;=$N1555,"Danger",IF($K1555&gt;=$M1555,"Alert","OK"))),"Not set")))</f>
        <v/>
      </c>
      <c r="R1555" s="22" t="str">
        <f aca="false">IF(OR($Q1555="",$Q1555="Not set"),"",MATCH($Q1555,Lists!$F$2:$F$4,0)-1)</f>
        <v/>
      </c>
      <c r="S1555" s="6"/>
      <c r="T1555" s="6"/>
      <c r="U1555" s="22" t="str">
        <f aca="false">IF(OR($Q1555="",$Q1555="OK",$Q1555="Not set",NOT(ISNUMBER($G1555))),"",ROUND($G1555*IF($Q1555="Danger",Lists!$M$15,Lists!$M$16),0))</f>
        <v/>
      </c>
      <c r="V1555" s="22" t="str">
        <f aca="false">IF($U1555="","",IF(OR($Q1555="Danger",$U1555&gt;=Lists!$M$10),"P1",IF($U1555&gt;=Lists!$M$11,"P2","P3")))</f>
        <v/>
      </c>
      <c r="W1555" s="24" t="str">
        <f aca="false">IF(OR($V1555="",$B1555=""),"",$B1555+INDEX(Lists!$N$10:$N$12,MATCH($V1555,Lists!$L$10:$L$12,0)))</f>
        <v/>
      </c>
      <c r="X1555" s="19"/>
      <c r="Y1555" s="19"/>
      <c r="Z1555" s="19"/>
      <c r="AA1555" s="21"/>
      <c r="AB1555" s="19"/>
      <c r="AC1555" s="22" t="str">
        <f aca="true">IF(OR($U1555="",$B1555=""),"",IF($AA1555&lt;&gt;"",$AA1555-$B1555,TODAY()-$B1555))</f>
        <v/>
      </c>
      <c r="AD1555" s="22" t="str">
        <f aca="true">IF($W1555="","",IF($Y1555="Closed",IF($AA1555="","Closed",IF($AA1555&lt;=$W1555,"Closed on time","Closed late")),IF(TODAY()&gt;$W1555,"Overdue","Within time")))</f>
        <v/>
      </c>
      <c r="AE1555" s="6"/>
      <c r="AF1555" s="19"/>
      <c r="AG1555" s="19"/>
      <c r="AH1555" s="19"/>
      <c r="AI1555" s="19"/>
      <c r="AJ1555" s="19"/>
    </row>
    <row r="1556" customFormat="false" ht="15" hidden="false" customHeight="false" outlineLevel="0" collapsed="false">
      <c r="A1556" s="22" t="str">
        <f aca="false">IF($C1556="","","R"&amp;TEXT(ROW()-4,"00000"))</f>
        <v/>
      </c>
      <c r="B1556" s="21"/>
      <c r="C1556" s="19"/>
      <c r="D1556" s="22" t="str">
        <f aca="false">IF($C1556="","",IFERROR(INDEX(Asset_Register!$C$5:$C$1000,MATCH($C1556,Asset_Register!$A$5:$A$1000,0)),"Not in register"))</f>
        <v/>
      </c>
      <c r="E1556" s="22" t="str">
        <f aca="false">IF($C1556="","",IFERROR(INDEX(Asset_Register!$D$5:$D$1000,MATCH($C1556,Asset_Register!$A$5:$A$1000,0)),"Not in register"))</f>
        <v/>
      </c>
      <c r="F1556" s="22" t="str">
        <f aca="false">IF($C1556="","",IFERROR(INDEX(Asset_Register!$R$5:$R$1000,MATCH($C1556,Asset_Register!$A$5:$A$1000,0)),"Not in register"))</f>
        <v/>
      </c>
      <c r="G1556" s="22" t="str">
        <f aca="false">IF($C1556="","",IFERROR(INDEX(Asset_Register!$Q$5:$Q$1000,MATCH($C1556,Asset_Register!$A$5:$A$1000,0)),"Not in register"))</f>
        <v/>
      </c>
      <c r="H1556" s="19"/>
      <c r="I1556" s="19"/>
      <c r="J1556" s="6"/>
      <c r="K1556" s="19"/>
      <c r="L1556" s="19"/>
      <c r="M1556" s="19"/>
      <c r="N1556" s="19"/>
      <c r="O1556" s="19"/>
      <c r="P1556" s="19"/>
      <c r="Q1556" s="22" t="str">
        <f aca="false">IF($C1556="","",IF($P1556&lt;&gt;"",$P1556,IF(AND(ISNUMBER($K1556),ISNUMBER($M1556),ISNUMBER($N1556)),IF($O1556="Lower is worse",IF($K1556&lt;=$N1556,"Danger",IF($K1556&lt;=$M1556,"Alert","OK")),IF($K1556&gt;=$N1556,"Danger",IF($K1556&gt;=$M1556,"Alert","OK"))),"Not set")))</f>
        <v/>
      </c>
      <c r="R1556" s="22" t="str">
        <f aca="false">IF(OR($Q1556="",$Q1556="Not set"),"",MATCH($Q1556,Lists!$F$2:$F$4,0)-1)</f>
        <v/>
      </c>
      <c r="S1556" s="6"/>
      <c r="T1556" s="6"/>
      <c r="U1556" s="22" t="str">
        <f aca="false">IF(OR($Q1556="",$Q1556="OK",$Q1556="Not set",NOT(ISNUMBER($G1556))),"",ROUND($G1556*IF($Q1556="Danger",Lists!$M$15,Lists!$M$16),0))</f>
        <v/>
      </c>
      <c r="V1556" s="22" t="str">
        <f aca="false">IF($U1556="","",IF(OR($Q1556="Danger",$U1556&gt;=Lists!$M$10),"P1",IF($U1556&gt;=Lists!$M$11,"P2","P3")))</f>
        <v/>
      </c>
      <c r="W1556" s="24" t="str">
        <f aca="false">IF(OR($V1556="",$B1556=""),"",$B1556+INDEX(Lists!$N$10:$N$12,MATCH($V1556,Lists!$L$10:$L$12,0)))</f>
        <v/>
      </c>
      <c r="X1556" s="19"/>
      <c r="Y1556" s="19"/>
      <c r="Z1556" s="19"/>
      <c r="AA1556" s="21"/>
      <c r="AB1556" s="19"/>
      <c r="AC1556" s="22" t="str">
        <f aca="true">IF(OR($U1556="",$B1556=""),"",IF($AA1556&lt;&gt;"",$AA1556-$B1556,TODAY()-$B1556))</f>
        <v/>
      </c>
      <c r="AD1556" s="22" t="str">
        <f aca="true">IF($W1556="","",IF($Y1556="Closed",IF($AA1556="","Closed",IF($AA1556&lt;=$W1556,"Closed on time","Closed late")),IF(TODAY()&gt;$W1556,"Overdue","Within time")))</f>
        <v/>
      </c>
      <c r="AE1556" s="6"/>
      <c r="AF1556" s="19"/>
      <c r="AG1556" s="19"/>
      <c r="AH1556" s="19"/>
      <c r="AI1556" s="19"/>
      <c r="AJ1556" s="19"/>
    </row>
    <row r="1557" customFormat="false" ht="15" hidden="false" customHeight="false" outlineLevel="0" collapsed="false">
      <c r="A1557" s="22" t="str">
        <f aca="false">IF($C1557="","","R"&amp;TEXT(ROW()-4,"00000"))</f>
        <v/>
      </c>
      <c r="B1557" s="21"/>
      <c r="C1557" s="19"/>
      <c r="D1557" s="22" t="str">
        <f aca="false">IF($C1557="","",IFERROR(INDEX(Asset_Register!$C$5:$C$1000,MATCH($C1557,Asset_Register!$A$5:$A$1000,0)),"Not in register"))</f>
        <v/>
      </c>
      <c r="E1557" s="22" t="str">
        <f aca="false">IF($C1557="","",IFERROR(INDEX(Asset_Register!$D$5:$D$1000,MATCH($C1557,Asset_Register!$A$5:$A$1000,0)),"Not in register"))</f>
        <v/>
      </c>
      <c r="F1557" s="22" t="str">
        <f aca="false">IF($C1557="","",IFERROR(INDEX(Asset_Register!$R$5:$R$1000,MATCH($C1557,Asset_Register!$A$5:$A$1000,0)),"Not in register"))</f>
        <v/>
      </c>
      <c r="G1557" s="22" t="str">
        <f aca="false">IF($C1557="","",IFERROR(INDEX(Asset_Register!$Q$5:$Q$1000,MATCH($C1557,Asset_Register!$A$5:$A$1000,0)),"Not in register"))</f>
        <v/>
      </c>
      <c r="H1557" s="19"/>
      <c r="I1557" s="19"/>
      <c r="J1557" s="6"/>
      <c r="K1557" s="19"/>
      <c r="L1557" s="19"/>
      <c r="M1557" s="19"/>
      <c r="N1557" s="19"/>
      <c r="O1557" s="19"/>
      <c r="P1557" s="19"/>
      <c r="Q1557" s="22" t="str">
        <f aca="false">IF($C1557="","",IF($P1557&lt;&gt;"",$P1557,IF(AND(ISNUMBER($K1557),ISNUMBER($M1557),ISNUMBER($N1557)),IF($O1557="Lower is worse",IF($K1557&lt;=$N1557,"Danger",IF($K1557&lt;=$M1557,"Alert","OK")),IF($K1557&gt;=$N1557,"Danger",IF($K1557&gt;=$M1557,"Alert","OK"))),"Not set")))</f>
        <v/>
      </c>
      <c r="R1557" s="22" t="str">
        <f aca="false">IF(OR($Q1557="",$Q1557="Not set"),"",MATCH($Q1557,Lists!$F$2:$F$4,0)-1)</f>
        <v/>
      </c>
      <c r="S1557" s="6"/>
      <c r="T1557" s="6"/>
      <c r="U1557" s="22" t="str">
        <f aca="false">IF(OR($Q1557="",$Q1557="OK",$Q1557="Not set",NOT(ISNUMBER($G1557))),"",ROUND($G1557*IF($Q1557="Danger",Lists!$M$15,Lists!$M$16),0))</f>
        <v/>
      </c>
      <c r="V1557" s="22" t="str">
        <f aca="false">IF($U1557="","",IF(OR($Q1557="Danger",$U1557&gt;=Lists!$M$10),"P1",IF($U1557&gt;=Lists!$M$11,"P2","P3")))</f>
        <v/>
      </c>
      <c r="W1557" s="24" t="str">
        <f aca="false">IF(OR($V1557="",$B1557=""),"",$B1557+INDEX(Lists!$N$10:$N$12,MATCH($V1557,Lists!$L$10:$L$12,0)))</f>
        <v/>
      </c>
      <c r="X1557" s="19"/>
      <c r="Y1557" s="19"/>
      <c r="Z1557" s="19"/>
      <c r="AA1557" s="21"/>
      <c r="AB1557" s="19"/>
      <c r="AC1557" s="22" t="str">
        <f aca="true">IF(OR($U1557="",$B1557=""),"",IF($AA1557&lt;&gt;"",$AA1557-$B1557,TODAY()-$B1557))</f>
        <v/>
      </c>
      <c r="AD1557" s="22" t="str">
        <f aca="true">IF($W1557="","",IF($Y1557="Closed",IF($AA1557="","Closed",IF($AA1557&lt;=$W1557,"Closed on time","Closed late")),IF(TODAY()&gt;$W1557,"Overdue","Within time")))</f>
        <v/>
      </c>
      <c r="AE1557" s="6"/>
      <c r="AF1557" s="19"/>
      <c r="AG1557" s="19"/>
      <c r="AH1557" s="19"/>
      <c r="AI1557" s="19"/>
      <c r="AJ1557" s="19"/>
    </row>
    <row r="1558" customFormat="false" ht="15" hidden="false" customHeight="false" outlineLevel="0" collapsed="false">
      <c r="A1558" s="22" t="str">
        <f aca="false">IF($C1558="","","R"&amp;TEXT(ROW()-4,"00000"))</f>
        <v/>
      </c>
      <c r="B1558" s="21"/>
      <c r="C1558" s="19"/>
      <c r="D1558" s="22" t="str">
        <f aca="false">IF($C1558="","",IFERROR(INDEX(Asset_Register!$C$5:$C$1000,MATCH($C1558,Asset_Register!$A$5:$A$1000,0)),"Not in register"))</f>
        <v/>
      </c>
      <c r="E1558" s="22" t="str">
        <f aca="false">IF($C1558="","",IFERROR(INDEX(Asset_Register!$D$5:$D$1000,MATCH($C1558,Asset_Register!$A$5:$A$1000,0)),"Not in register"))</f>
        <v/>
      </c>
      <c r="F1558" s="22" t="str">
        <f aca="false">IF($C1558="","",IFERROR(INDEX(Asset_Register!$R$5:$R$1000,MATCH($C1558,Asset_Register!$A$5:$A$1000,0)),"Not in register"))</f>
        <v/>
      </c>
      <c r="G1558" s="22" t="str">
        <f aca="false">IF($C1558="","",IFERROR(INDEX(Asset_Register!$Q$5:$Q$1000,MATCH($C1558,Asset_Register!$A$5:$A$1000,0)),"Not in register"))</f>
        <v/>
      </c>
      <c r="H1558" s="19"/>
      <c r="I1558" s="19"/>
      <c r="J1558" s="6"/>
      <c r="K1558" s="19"/>
      <c r="L1558" s="19"/>
      <c r="M1558" s="19"/>
      <c r="N1558" s="19"/>
      <c r="O1558" s="19"/>
      <c r="P1558" s="19"/>
      <c r="Q1558" s="22" t="str">
        <f aca="false">IF($C1558="","",IF($P1558&lt;&gt;"",$P1558,IF(AND(ISNUMBER($K1558),ISNUMBER($M1558),ISNUMBER($N1558)),IF($O1558="Lower is worse",IF($K1558&lt;=$N1558,"Danger",IF($K1558&lt;=$M1558,"Alert","OK")),IF($K1558&gt;=$N1558,"Danger",IF($K1558&gt;=$M1558,"Alert","OK"))),"Not set")))</f>
        <v/>
      </c>
      <c r="R1558" s="22" t="str">
        <f aca="false">IF(OR($Q1558="",$Q1558="Not set"),"",MATCH($Q1558,Lists!$F$2:$F$4,0)-1)</f>
        <v/>
      </c>
      <c r="S1558" s="6"/>
      <c r="T1558" s="6"/>
      <c r="U1558" s="22" t="str">
        <f aca="false">IF(OR($Q1558="",$Q1558="OK",$Q1558="Not set",NOT(ISNUMBER($G1558))),"",ROUND($G1558*IF($Q1558="Danger",Lists!$M$15,Lists!$M$16),0))</f>
        <v/>
      </c>
      <c r="V1558" s="22" t="str">
        <f aca="false">IF($U1558="","",IF(OR($Q1558="Danger",$U1558&gt;=Lists!$M$10),"P1",IF($U1558&gt;=Lists!$M$11,"P2","P3")))</f>
        <v/>
      </c>
      <c r="W1558" s="24" t="str">
        <f aca="false">IF(OR($V1558="",$B1558=""),"",$B1558+INDEX(Lists!$N$10:$N$12,MATCH($V1558,Lists!$L$10:$L$12,0)))</f>
        <v/>
      </c>
      <c r="X1558" s="19"/>
      <c r="Y1558" s="19"/>
      <c r="Z1558" s="19"/>
      <c r="AA1558" s="21"/>
      <c r="AB1558" s="19"/>
      <c r="AC1558" s="22" t="str">
        <f aca="true">IF(OR($U1558="",$B1558=""),"",IF($AA1558&lt;&gt;"",$AA1558-$B1558,TODAY()-$B1558))</f>
        <v/>
      </c>
      <c r="AD1558" s="22" t="str">
        <f aca="true">IF($W1558="","",IF($Y1558="Closed",IF($AA1558="","Closed",IF($AA1558&lt;=$W1558,"Closed on time","Closed late")),IF(TODAY()&gt;$W1558,"Overdue","Within time")))</f>
        <v/>
      </c>
      <c r="AE1558" s="6"/>
      <c r="AF1558" s="19"/>
      <c r="AG1558" s="19"/>
      <c r="AH1558" s="19"/>
      <c r="AI1558" s="19"/>
      <c r="AJ1558" s="19"/>
    </row>
    <row r="1559" customFormat="false" ht="15" hidden="false" customHeight="false" outlineLevel="0" collapsed="false">
      <c r="A1559" s="22" t="str">
        <f aca="false">IF($C1559="","","R"&amp;TEXT(ROW()-4,"00000"))</f>
        <v/>
      </c>
      <c r="B1559" s="21"/>
      <c r="C1559" s="19"/>
      <c r="D1559" s="22" t="str">
        <f aca="false">IF($C1559="","",IFERROR(INDEX(Asset_Register!$C$5:$C$1000,MATCH($C1559,Asset_Register!$A$5:$A$1000,0)),"Not in register"))</f>
        <v/>
      </c>
      <c r="E1559" s="22" t="str">
        <f aca="false">IF($C1559="","",IFERROR(INDEX(Asset_Register!$D$5:$D$1000,MATCH($C1559,Asset_Register!$A$5:$A$1000,0)),"Not in register"))</f>
        <v/>
      </c>
      <c r="F1559" s="22" t="str">
        <f aca="false">IF($C1559="","",IFERROR(INDEX(Asset_Register!$R$5:$R$1000,MATCH($C1559,Asset_Register!$A$5:$A$1000,0)),"Not in register"))</f>
        <v/>
      </c>
      <c r="G1559" s="22" t="str">
        <f aca="false">IF($C1559="","",IFERROR(INDEX(Asset_Register!$Q$5:$Q$1000,MATCH($C1559,Asset_Register!$A$5:$A$1000,0)),"Not in register"))</f>
        <v/>
      </c>
      <c r="H1559" s="19"/>
      <c r="I1559" s="19"/>
      <c r="J1559" s="6"/>
      <c r="K1559" s="19"/>
      <c r="L1559" s="19"/>
      <c r="M1559" s="19"/>
      <c r="N1559" s="19"/>
      <c r="O1559" s="19"/>
      <c r="P1559" s="19"/>
      <c r="Q1559" s="22" t="str">
        <f aca="false">IF($C1559="","",IF($P1559&lt;&gt;"",$P1559,IF(AND(ISNUMBER($K1559),ISNUMBER($M1559),ISNUMBER($N1559)),IF($O1559="Lower is worse",IF($K1559&lt;=$N1559,"Danger",IF($K1559&lt;=$M1559,"Alert","OK")),IF($K1559&gt;=$N1559,"Danger",IF($K1559&gt;=$M1559,"Alert","OK"))),"Not set")))</f>
        <v/>
      </c>
      <c r="R1559" s="22" t="str">
        <f aca="false">IF(OR($Q1559="",$Q1559="Not set"),"",MATCH($Q1559,Lists!$F$2:$F$4,0)-1)</f>
        <v/>
      </c>
      <c r="S1559" s="6"/>
      <c r="T1559" s="6"/>
      <c r="U1559" s="22" t="str">
        <f aca="false">IF(OR($Q1559="",$Q1559="OK",$Q1559="Not set",NOT(ISNUMBER($G1559))),"",ROUND($G1559*IF($Q1559="Danger",Lists!$M$15,Lists!$M$16),0))</f>
        <v/>
      </c>
      <c r="V1559" s="22" t="str">
        <f aca="false">IF($U1559="","",IF(OR($Q1559="Danger",$U1559&gt;=Lists!$M$10),"P1",IF($U1559&gt;=Lists!$M$11,"P2","P3")))</f>
        <v/>
      </c>
      <c r="W1559" s="24" t="str">
        <f aca="false">IF(OR($V1559="",$B1559=""),"",$B1559+INDEX(Lists!$N$10:$N$12,MATCH($V1559,Lists!$L$10:$L$12,0)))</f>
        <v/>
      </c>
      <c r="X1559" s="19"/>
      <c r="Y1559" s="19"/>
      <c r="Z1559" s="19"/>
      <c r="AA1559" s="21"/>
      <c r="AB1559" s="19"/>
      <c r="AC1559" s="22" t="str">
        <f aca="true">IF(OR($U1559="",$B1559=""),"",IF($AA1559&lt;&gt;"",$AA1559-$B1559,TODAY()-$B1559))</f>
        <v/>
      </c>
      <c r="AD1559" s="22" t="str">
        <f aca="true">IF($W1559="","",IF($Y1559="Closed",IF($AA1559="","Closed",IF($AA1559&lt;=$W1559,"Closed on time","Closed late")),IF(TODAY()&gt;$W1559,"Overdue","Within time")))</f>
        <v/>
      </c>
      <c r="AE1559" s="6"/>
      <c r="AF1559" s="19"/>
      <c r="AG1559" s="19"/>
      <c r="AH1559" s="19"/>
      <c r="AI1559" s="19"/>
      <c r="AJ1559" s="19"/>
    </row>
    <row r="1560" customFormat="false" ht="15" hidden="false" customHeight="false" outlineLevel="0" collapsed="false">
      <c r="A1560" s="22" t="str">
        <f aca="false">IF($C1560="","","R"&amp;TEXT(ROW()-4,"00000"))</f>
        <v/>
      </c>
      <c r="B1560" s="21"/>
      <c r="C1560" s="19"/>
      <c r="D1560" s="22" t="str">
        <f aca="false">IF($C1560="","",IFERROR(INDEX(Asset_Register!$C$5:$C$1000,MATCH($C1560,Asset_Register!$A$5:$A$1000,0)),"Not in register"))</f>
        <v/>
      </c>
      <c r="E1560" s="22" t="str">
        <f aca="false">IF($C1560="","",IFERROR(INDEX(Asset_Register!$D$5:$D$1000,MATCH($C1560,Asset_Register!$A$5:$A$1000,0)),"Not in register"))</f>
        <v/>
      </c>
      <c r="F1560" s="22" t="str">
        <f aca="false">IF($C1560="","",IFERROR(INDEX(Asset_Register!$R$5:$R$1000,MATCH($C1560,Asset_Register!$A$5:$A$1000,0)),"Not in register"))</f>
        <v/>
      </c>
      <c r="G1560" s="22" t="str">
        <f aca="false">IF($C1560="","",IFERROR(INDEX(Asset_Register!$Q$5:$Q$1000,MATCH($C1560,Asset_Register!$A$5:$A$1000,0)),"Not in register"))</f>
        <v/>
      </c>
      <c r="H1560" s="19"/>
      <c r="I1560" s="19"/>
      <c r="J1560" s="6"/>
      <c r="K1560" s="19"/>
      <c r="L1560" s="19"/>
      <c r="M1560" s="19"/>
      <c r="N1560" s="19"/>
      <c r="O1560" s="19"/>
      <c r="P1560" s="19"/>
      <c r="Q1560" s="22" t="str">
        <f aca="false">IF($C1560="","",IF($P1560&lt;&gt;"",$P1560,IF(AND(ISNUMBER($K1560),ISNUMBER($M1560),ISNUMBER($N1560)),IF($O1560="Lower is worse",IF($K1560&lt;=$N1560,"Danger",IF($K1560&lt;=$M1560,"Alert","OK")),IF($K1560&gt;=$N1560,"Danger",IF($K1560&gt;=$M1560,"Alert","OK"))),"Not set")))</f>
        <v/>
      </c>
      <c r="R1560" s="22" t="str">
        <f aca="false">IF(OR($Q1560="",$Q1560="Not set"),"",MATCH($Q1560,Lists!$F$2:$F$4,0)-1)</f>
        <v/>
      </c>
      <c r="S1560" s="6"/>
      <c r="T1560" s="6"/>
      <c r="U1560" s="22" t="str">
        <f aca="false">IF(OR($Q1560="",$Q1560="OK",$Q1560="Not set",NOT(ISNUMBER($G1560))),"",ROUND($G1560*IF($Q1560="Danger",Lists!$M$15,Lists!$M$16),0))</f>
        <v/>
      </c>
      <c r="V1560" s="22" t="str">
        <f aca="false">IF($U1560="","",IF(OR($Q1560="Danger",$U1560&gt;=Lists!$M$10),"P1",IF($U1560&gt;=Lists!$M$11,"P2","P3")))</f>
        <v/>
      </c>
      <c r="W1560" s="24" t="str">
        <f aca="false">IF(OR($V1560="",$B1560=""),"",$B1560+INDEX(Lists!$N$10:$N$12,MATCH($V1560,Lists!$L$10:$L$12,0)))</f>
        <v/>
      </c>
      <c r="X1560" s="19"/>
      <c r="Y1560" s="19"/>
      <c r="Z1560" s="19"/>
      <c r="AA1560" s="21"/>
      <c r="AB1560" s="19"/>
      <c r="AC1560" s="22" t="str">
        <f aca="true">IF(OR($U1560="",$B1560=""),"",IF($AA1560&lt;&gt;"",$AA1560-$B1560,TODAY()-$B1560))</f>
        <v/>
      </c>
      <c r="AD1560" s="22" t="str">
        <f aca="true">IF($W1560="","",IF($Y1560="Closed",IF($AA1560="","Closed",IF($AA1560&lt;=$W1560,"Closed on time","Closed late")),IF(TODAY()&gt;$W1560,"Overdue","Within time")))</f>
        <v/>
      </c>
      <c r="AE1560" s="6"/>
      <c r="AF1560" s="19"/>
      <c r="AG1560" s="19"/>
      <c r="AH1560" s="19"/>
      <c r="AI1560" s="19"/>
      <c r="AJ1560" s="19"/>
    </row>
    <row r="1561" customFormat="false" ht="15" hidden="false" customHeight="false" outlineLevel="0" collapsed="false">
      <c r="A1561" s="22" t="str">
        <f aca="false">IF($C1561="","","R"&amp;TEXT(ROW()-4,"00000"))</f>
        <v/>
      </c>
      <c r="B1561" s="21"/>
      <c r="C1561" s="19"/>
      <c r="D1561" s="22" t="str">
        <f aca="false">IF($C1561="","",IFERROR(INDEX(Asset_Register!$C$5:$C$1000,MATCH($C1561,Asset_Register!$A$5:$A$1000,0)),"Not in register"))</f>
        <v/>
      </c>
      <c r="E1561" s="22" t="str">
        <f aca="false">IF($C1561="","",IFERROR(INDEX(Asset_Register!$D$5:$D$1000,MATCH($C1561,Asset_Register!$A$5:$A$1000,0)),"Not in register"))</f>
        <v/>
      </c>
      <c r="F1561" s="22" t="str">
        <f aca="false">IF($C1561="","",IFERROR(INDEX(Asset_Register!$R$5:$R$1000,MATCH($C1561,Asset_Register!$A$5:$A$1000,0)),"Not in register"))</f>
        <v/>
      </c>
      <c r="G1561" s="22" t="str">
        <f aca="false">IF($C1561="","",IFERROR(INDEX(Asset_Register!$Q$5:$Q$1000,MATCH($C1561,Asset_Register!$A$5:$A$1000,0)),"Not in register"))</f>
        <v/>
      </c>
      <c r="H1561" s="19"/>
      <c r="I1561" s="19"/>
      <c r="J1561" s="6"/>
      <c r="K1561" s="19"/>
      <c r="L1561" s="19"/>
      <c r="M1561" s="19"/>
      <c r="N1561" s="19"/>
      <c r="O1561" s="19"/>
      <c r="P1561" s="19"/>
      <c r="Q1561" s="22" t="str">
        <f aca="false">IF($C1561="","",IF($P1561&lt;&gt;"",$P1561,IF(AND(ISNUMBER($K1561),ISNUMBER($M1561),ISNUMBER($N1561)),IF($O1561="Lower is worse",IF($K1561&lt;=$N1561,"Danger",IF($K1561&lt;=$M1561,"Alert","OK")),IF($K1561&gt;=$N1561,"Danger",IF($K1561&gt;=$M1561,"Alert","OK"))),"Not set")))</f>
        <v/>
      </c>
      <c r="R1561" s="22" t="str">
        <f aca="false">IF(OR($Q1561="",$Q1561="Not set"),"",MATCH($Q1561,Lists!$F$2:$F$4,0)-1)</f>
        <v/>
      </c>
      <c r="S1561" s="6"/>
      <c r="T1561" s="6"/>
      <c r="U1561" s="22" t="str">
        <f aca="false">IF(OR($Q1561="",$Q1561="OK",$Q1561="Not set",NOT(ISNUMBER($G1561))),"",ROUND($G1561*IF($Q1561="Danger",Lists!$M$15,Lists!$M$16),0))</f>
        <v/>
      </c>
      <c r="V1561" s="22" t="str">
        <f aca="false">IF($U1561="","",IF(OR($Q1561="Danger",$U1561&gt;=Lists!$M$10),"P1",IF($U1561&gt;=Lists!$M$11,"P2","P3")))</f>
        <v/>
      </c>
      <c r="W1561" s="24" t="str">
        <f aca="false">IF(OR($V1561="",$B1561=""),"",$B1561+INDEX(Lists!$N$10:$N$12,MATCH($V1561,Lists!$L$10:$L$12,0)))</f>
        <v/>
      </c>
      <c r="X1561" s="19"/>
      <c r="Y1561" s="19"/>
      <c r="Z1561" s="19"/>
      <c r="AA1561" s="21"/>
      <c r="AB1561" s="19"/>
      <c r="AC1561" s="22" t="str">
        <f aca="true">IF(OR($U1561="",$B1561=""),"",IF($AA1561&lt;&gt;"",$AA1561-$B1561,TODAY()-$B1561))</f>
        <v/>
      </c>
      <c r="AD1561" s="22" t="str">
        <f aca="true">IF($W1561="","",IF($Y1561="Closed",IF($AA1561="","Closed",IF($AA1561&lt;=$W1561,"Closed on time","Closed late")),IF(TODAY()&gt;$W1561,"Overdue","Within time")))</f>
        <v/>
      </c>
      <c r="AE1561" s="6"/>
      <c r="AF1561" s="19"/>
      <c r="AG1561" s="19"/>
      <c r="AH1561" s="19"/>
      <c r="AI1561" s="19"/>
      <c r="AJ1561" s="19"/>
    </row>
    <row r="1562" customFormat="false" ht="15" hidden="false" customHeight="false" outlineLevel="0" collapsed="false">
      <c r="A1562" s="22" t="str">
        <f aca="false">IF($C1562="","","R"&amp;TEXT(ROW()-4,"00000"))</f>
        <v/>
      </c>
      <c r="B1562" s="21"/>
      <c r="C1562" s="19"/>
      <c r="D1562" s="22" t="str">
        <f aca="false">IF($C1562="","",IFERROR(INDEX(Asset_Register!$C$5:$C$1000,MATCH($C1562,Asset_Register!$A$5:$A$1000,0)),"Not in register"))</f>
        <v/>
      </c>
      <c r="E1562" s="22" t="str">
        <f aca="false">IF($C1562="","",IFERROR(INDEX(Asset_Register!$D$5:$D$1000,MATCH($C1562,Asset_Register!$A$5:$A$1000,0)),"Not in register"))</f>
        <v/>
      </c>
      <c r="F1562" s="22" t="str">
        <f aca="false">IF($C1562="","",IFERROR(INDEX(Asset_Register!$R$5:$R$1000,MATCH($C1562,Asset_Register!$A$5:$A$1000,0)),"Not in register"))</f>
        <v/>
      </c>
      <c r="G1562" s="22" t="str">
        <f aca="false">IF($C1562="","",IFERROR(INDEX(Asset_Register!$Q$5:$Q$1000,MATCH($C1562,Asset_Register!$A$5:$A$1000,0)),"Not in register"))</f>
        <v/>
      </c>
      <c r="H1562" s="19"/>
      <c r="I1562" s="19"/>
      <c r="J1562" s="6"/>
      <c r="K1562" s="19"/>
      <c r="L1562" s="19"/>
      <c r="M1562" s="19"/>
      <c r="N1562" s="19"/>
      <c r="O1562" s="19"/>
      <c r="P1562" s="19"/>
      <c r="Q1562" s="22" t="str">
        <f aca="false">IF($C1562="","",IF($P1562&lt;&gt;"",$P1562,IF(AND(ISNUMBER($K1562),ISNUMBER($M1562),ISNUMBER($N1562)),IF($O1562="Lower is worse",IF($K1562&lt;=$N1562,"Danger",IF($K1562&lt;=$M1562,"Alert","OK")),IF($K1562&gt;=$N1562,"Danger",IF($K1562&gt;=$M1562,"Alert","OK"))),"Not set")))</f>
        <v/>
      </c>
      <c r="R1562" s="22" t="str">
        <f aca="false">IF(OR($Q1562="",$Q1562="Not set"),"",MATCH($Q1562,Lists!$F$2:$F$4,0)-1)</f>
        <v/>
      </c>
      <c r="S1562" s="6"/>
      <c r="T1562" s="6"/>
      <c r="U1562" s="22" t="str">
        <f aca="false">IF(OR($Q1562="",$Q1562="OK",$Q1562="Not set",NOT(ISNUMBER($G1562))),"",ROUND($G1562*IF($Q1562="Danger",Lists!$M$15,Lists!$M$16),0))</f>
        <v/>
      </c>
      <c r="V1562" s="22" t="str">
        <f aca="false">IF($U1562="","",IF(OR($Q1562="Danger",$U1562&gt;=Lists!$M$10),"P1",IF($U1562&gt;=Lists!$M$11,"P2","P3")))</f>
        <v/>
      </c>
      <c r="W1562" s="24" t="str">
        <f aca="false">IF(OR($V1562="",$B1562=""),"",$B1562+INDEX(Lists!$N$10:$N$12,MATCH($V1562,Lists!$L$10:$L$12,0)))</f>
        <v/>
      </c>
      <c r="X1562" s="19"/>
      <c r="Y1562" s="19"/>
      <c r="Z1562" s="19"/>
      <c r="AA1562" s="21"/>
      <c r="AB1562" s="19"/>
      <c r="AC1562" s="22" t="str">
        <f aca="true">IF(OR($U1562="",$B1562=""),"",IF($AA1562&lt;&gt;"",$AA1562-$B1562,TODAY()-$B1562))</f>
        <v/>
      </c>
      <c r="AD1562" s="22" t="str">
        <f aca="true">IF($W1562="","",IF($Y1562="Closed",IF($AA1562="","Closed",IF($AA1562&lt;=$W1562,"Closed on time","Closed late")),IF(TODAY()&gt;$W1562,"Overdue","Within time")))</f>
        <v/>
      </c>
      <c r="AE1562" s="6"/>
      <c r="AF1562" s="19"/>
      <c r="AG1562" s="19"/>
      <c r="AH1562" s="19"/>
      <c r="AI1562" s="19"/>
      <c r="AJ1562" s="19"/>
    </row>
    <row r="1563" customFormat="false" ht="15" hidden="false" customHeight="false" outlineLevel="0" collapsed="false">
      <c r="A1563" s="22" t="str">
        <f aca="false">IF($C1563="","","R"&amp;TEXT(ROW()-4,"00000"))</f>
        <v/>
      </c>
      <c r="B1563" s="21"/>
      <c r="C1563" s="19"/>
      <c r="D1563" s="22" t="str">
        <f aca="false">IF($C1563="","",IFERROR(INDEX(Asset_Register!$C$5:$C$1000,MATCH($C1563,Asset_Register!$A$5:$A$1000,0)),"Not in register"))</f>
        <v/>
      </c>
      <c r="E1563" s="22" t="str">
        <f aca="false">IF($C1563="","",IFERROR(INDEX(Asset_Register!$D$5:$D$1000,MATCH($C1563,Asset_Register!$A$5:$A$1000,0)),"Not in register"))</f>
        <v/>
      </c>
      <c r="F1563" s="22" t="str">
        <f aca="false">IF($C1563="","",IFERROR(INDEX(Asset_Register!$R$5:$R$1000,MATCH($C1563,Asset_Register!$A$5:$A$1000,0)),"Not in register"))</f>
        <v/>
      </c>
      <c r="G1563" s="22" t="str">
        <f aca="false">IF($C1563="","",IFERROR(INDEX(Asset_Register!$Q$5:$Q$1000,MATCH($C1563,Asset_Register!$A$5:$A$1000,0)),"Not in register"))</f>
        <v/>
      </c>
      <c r="H1563" s="19"/>
      <c r="I1563" s="19"/>
      <c r="J1563" s="6"/>
      <c r="K1563" s="19"/>
      <c r="L1563" s="19"/>
      <c r="M1563" s="19"/>
      <c r="N1563" s="19"/>
      <c r="O1563" s="19"/>
      <c r="P1563" s="19"/>
      <c r="Q1563" s="22" t="str">
        <f aca="false">IF($C1563="","",IF($P1563&lt;&gt;"",$P1563,IF(AND(ISNUMBER($K1563),ISNUMBER($M1563),ISNUMBER($N1563)),IF($O1563="Lower is worse",IF($K1563&lt;=$N1563,"Danger",IF($K1563&lt;=$M1563,"Alert","OK")),IF($K1563&gt;=$N1563,"Danger",IF($K1563&gt;=$M1563,"Alert","OK"))),"Not set")))</f>
        <v/>
      </c>
      <c r="R1563" s="22" t="str">
        <f aca="false">IF(OR($Q1563="",$Q1563="Not set"),"",MATCH($Q1563,Lists!$F$2:$F$4,0)-1)</f>
        <v/>
      </c>
      <c r="S1563" s="6"/>
      <c r="T1563" s="6"/>
      <c r="U1563" s="22" t="str">
        <f aca="false">IF(OR($Q1563="",$Q1563="OK",$Q1563="Not set",NOT(ISNUMBER($G1563))),"",ROUND($G1563*IF($Q1563="Danger",Lists!$M$15,Lists!$M$16),0))</f>
        <v/>
      </c>
      <c r="V1563" s="22" t="str">
        <f aca="false">IF($U1563="","",IF(OR($Q1563="Danger",$U1563&gt;=Lists!$M$10),"P1",IF($U1563&gt;=Lists!$M$11,"P2","P3")))</f>
        <v/>
      </c>
      <c r="W1563" s="24" t="str">
        <f aca="false">IF(OR($V1563="",$B1563=""),"",$B1563+INDEX(Lists!$N$10:$N$12,MATCH($V1563,Lists!$L$10:$L$12,0)))</f>
        <v/>
      </c>
      <c r="X1563" s="19"/>
      <c r="Y1563" s="19"/>
      <c r="Z1563" s="19"/>
      <c r="AA1563" s="21"/>
      <c r="AB1563" s="19"/>
      <c r="AC1563" s="22" t="str">
        <f aca="true">IF(OR($U1563="",$B1563=""),"",IF($AA1563&lt;&gt;"",$AA1563-$B1563,TODAY()-$B1563))</f>
        <v/>
      </c>
      <c r="AD1563" s="22" t="str">
        <f aca="true">IF($W1563="","",IF($Y1563="Closed",IF($AA1563="","Closed",IF($AA1563&lt;=$W1563,"Closed on time","Closed late")),IF(TODAY()&gt;$W1563,"Overdue","Within time")))</f>
        <v/>
      </c>
      <c r="AE1563" s="6"/>
      <c r="AF1563" s="19"/>
      <c r="AG1563" s="19"/>
      <c r="AH1563" s="19"/>
      <c r="AI1563" s="19"/>
      <c r="AJ1563" s="19"/>
    </row>
    <row r="1564" customFormat="false" ht="15" hidden="false" customHeight="false" outlineLevel="0" collapsed="false">
      <c r="A1564" s="22" t="str">
        <f aca="false">IF($C1564="","","R"&amp;TEXT(ROW()-4,"00000"))</f>
        <v/>
      </c>
      <c r="B1564" s="21"/>
      <c r="C1564" s="19"/>
      <c r="D1564" s="22" t="str">
        <f aca="false">IF($C1564="","",IFERROR(INDEX(Asset_Register!$C$5:$C$1000,MATCH($C1564,Asset_Register!$A$5:$A$1000,0)),"Not in register"))</f>
        <v/>
      </c>
      <c r="E1564" s="22" t="str">
        <f aca="false">IF($C1564="","",IFERROR(INDEX(Asset_Register!$D$5:$D$1000,MATCH($C1564,Asset_Register!$A$5:$A$1000,0)),"Not in register"))</f>
        <v/>
      </c>
      <c r="F1564" s="22" t="str">
        <f aca="false">IF($C1564="","",IFERROR(INDEX(Asset_Register!$R$5:$R$1000,MATCH($C1564,Asset_Register!$A$5:$A$1000,0)),"Not in register"))</f>
        <v/>
      </c>
      <c r="G1564" s="22" t="str">
        <f aca="false">IF($C1564="","",IFERROR(INDEX(Asset_Register!$Q$5:$Q$1000,MATCH($C1564,Asset_Register!$A$5:$A$1000,0)),"Not in register"))</f>
        <v/>
      </c>
      <c r="H1564" s="19"/>
      <c r="I1564" s="19"/>
      <c r="J1564" s="6"/>
      <c r="K1564" s="19"/>
      <c r="L1564" s="19"/>
      <c r="M1564" s="19"/>
      <c r="N1564" s="19"/>
      <c r="O1564" s="19"/>
      <c r="P1564" s="19"/>
      <c r="Q1564" s="22" t="str">
        <f aca="false">IF($C1564="","",IF($P1564&lt;&gt;"",$P1564,IF(AND(ISNUMBER($K1564),ISNUMBER($M1564),ISNUMBER($N1564)),IF($O1564="Lower is worse",IF($K1564&lt;=$N1564,"Danger",IF($K1564&lt;=$M1564,"Alert","OK")),IF($K1564&gt;=$N1564,"Danger",IF($K1564&gt;=$M1564,"Alert","OK"))),"Not set")))</f>
        <v/>
      </c>
      <c r="R1564" s="22" t="str">
        <f aca="false">IF(OR($Q1564="",$Q1564="Not set"),"",MATCH($Q1564,Lists!$F$2:$F$4,0)-1)</f>
        <v/>
      </c>
      <c r="S1564" s="6"/>
      <c r="T1564" s="6"/>
      <c r="U1564" s="22" t="str">
        <f aca="false">IF(OR($Q1564="",$Q1564="OK",$Q1564="Not set",NOT(ISNUMBER($G1564))),"",ROUND($G1564*IF($Q1564="Danger",Lists!$M$15,Lists!$M$16),0))</f>
        <v/>
      </c>
      <c r="V1564" s="22" t="str">
        <f aca="false">IF($U1564="","",IF(OR($Q1564="Danger",$U1564&gt;=Lists!$M$10),"P1",IF($U1564&gt;=Lists!$M$11,"P2","P3")))</f>
        <v/>
      </c>
      <c r="W1564" s="24" t="str">
        <f aca="false">IF(OR($V1564="",$B1564=""),"",$B1564+INDEX(Lists!$N$10:$N$12,MATCH($V1564,Lists!$L$10:$L$12,0)))</f>
        <v/>
      </c>
      <c r="X1564" s="19"/>
      <c r="Y1564" s="19"/>
      <c r="Z1564" s="19"/>
      <c r="AA1564" s="21"/>
      <c r="AB1564" s="19"/>
      <c r="AC1564" s="22" t="str">
        <f aca="true">IF(OR($U1564="",$B1564=""),"",IF($AA1564&lt;&gt;"",$AA1564-$B1564,TODAY()-$B1564))</f>
        <v/>
      </c>
      <c r="AD1564" s="22" t="str">
        <f aca="true">IF($W1564="","",IF($Y1564="Closed",IF($AA1564="","Closed",IF($AA1564&lt;=$W1564,"Closed on time","Closed late")),IF(TODAY()&gt;$W1564,"Overdue","Within time")))</f>
        <v/>
      </c>
      <c r="AE1564" s="6"/>
      <c r="AF1564" s="19"/>
      <c r="AG1564" s="19"/>
      <c r="AH1564" s="19"/>
      <c r="AI1564" s="19"/>
      <c r="AJ1564" s="19"/>
    </row>
    <row r="1565" customFormat="false" ht="15" hidden="false" customHeight="false" outlineLevel="0" collapsed="false">
      <c r="A1565" s="22" t="str">
        <f aca="false">IF($C1565="","","R"&amp;TEXT(ROW()-4,"00000"))</f>
        <v/>
      </c>
      <c r="B1565" s="21"/>
      <c r="C1565" s="19"/>
      <c r="D1565" s="22" t="str">
        <f aca="false">IF($C1565="","",IFERROR(INDEX(Asset_Register!$C$5:$C$1000,MATCH($C1565,Asset_Register!$A$5:$A$1000,0)),"Not in register"))</f>
        <v/>
      </c>
      <c r="E1565" s="22" t="str">
        <f aca="false">IF($C1565="","",IFERROR(INDEX(Asset_Register!$D$5:$D$1000,MATCH($C1565,Asset_Register!$A$5:$A$1000,0)),"Not in register"))</f>
        <v/>
      </c>
      <c r="F1565" s="22" t="str">
        <f aca="false">IF($C1565="","",IFERROR(INDEX(Asset_Register!$R$5:$R$1000,MATCH($C1565,Asset_Register!$A$5:$A$1000,0)),"Not in register"))</f>
        <v/>
      </c>
      <c r="G1565" s="22" t="str">
        <f aca="false">IF($C1565="","",IFERROR(INDEX(Asset_Register!$Q$5:$Q$1000,MATCH($C1565,Asset_Register!$A$5:$A$1000,0)),"Not in register"))</f>
        <v/>
      </c>
      <c r="H1565" s="19"/>
      <c r="I1565" s="19"/>
      <c r="J1565" s="6"/>
      <c r="K1565" s="19"/>
      <c r="L1565" s="19"/>
      <c r="M1565" s="19"/>
      <c r="N1565" s="19"/>
      <c r="O1565" s="19"/>
      <c r="P1565" s="19"/>
      <c r="Q1565" s="22" t="str">
        <f aca="false">IF($C1565="","",IF($P1565&lt;&gt;"",$P1565,IF(AND(ISNUMBER($K1565),ISNUMBER($M1565),ISNUMBER($N1565)),IF($O1565="Lower is worse",IF($K1565&lt;=$N1565,"Danger",IF($K1565&lt;=$M1565,"Alert","OK")),IF($K1565&gt;=$N1565,"Danger",IF($K1565&gt;=$M1565,"Alert","OK"))),"Not set")))</f>
        <v/>
      </c>
      <c r="R1565" s="22" t="str">
        <f aca="false">IF(OR($Q1565="",$Q1565="Not set"),"",MATCH($Q1565,Lists!$F$2:$F$4,0)-1)</f>
        <v/>
      </c>
      <c r="S1565" s="6"/>
      <c r="T1565" s="6"/>
      <c r="U1565" s="22" t="str">
        <f aca="false">IF(OR($Q1565="",$Q1565="OK",$Q1565="Not set",NOT(ISNUMBER($G1565))),"",ROUND($G1565*IF($Q1565="Danger",Lists!$M$15,Lists!$M$16),0))</f>
        <v/>
      </c>
      <c r="V1565" s="22" t="str">
        <f aca="false">IF($U1565="","",IF(OR($Q1565="Danger",$U1565&gt;=Lists!$M$10),"P1",IF($U1565&gt;=Lists!$M$11,"P2","P3")))</f>
        <v/>
      </c>
      <c r="W1565" s="24" t="str">
        <f aca="false">IF(OR($V1565="",$B1565=""),"",$B1565+INDEX(Lists!$N$10:$N$12,MATCH($V1565,Lists!$L$10:$L$12,0)))</f>
        <v/>
      </c>
      <c r="X1565" s="19"/>
      <c r="Y1565" s="19"/>
      <c r="Z1565" s="19"/>
      <c r="AA1565" s="21"/>
      <c r="AB1565" s="19"/>
      <c r="AC1565" s="22" t="str">
        <f aca="true">IF(OR($U1565="",$B1565=""),"",IF($AA1565&lt;&gt;"",$AA1565-$B1565,TODAY()-$B1565))</f>
        <v/>
      </c>
      <c r="AD1565" s="22" t="str">
        <f aca="true">IF($W1565="","",IF($Y1565="Closed",IF($AA1565="","Closed",IF($AA1565&lt;=$W1565,"Closed on time","Closed late")),IF(TODAY()&gt;$W1565,"Overdue","Within time")))</f>
        <v/>
      </c>
      <c r="AE1565" s="6"/>
      <c r="AF1565" s="19"/>
      <c r="AG1565" s="19"/>
      <c r="AH1565" s="19"/>
      <c r="AI1565" s="19"/>
      <c r="AJ1565" s="19"/>
    </row>
    <row r="1566" customFormat="false" ht="15" hidden="false" customHeight="false" outlineLevel="0" collapsed="false">
      <c r="A1566" s="22" t="str">
        <f aca="false">IF($C1566="","","R"&amp;TEXT(ROW()-4,"00000"))</f>
        <v/>
      </c>
      <c r="B1566" s="21"/>
      <c r="C1566" s="19"/>
      <c r="D1566" s="22" t="str">
        <f aca="false">IF($C1566="","",IFERROR(INDEX(Asset_Register!$C$5:$C$1000,MATCH($C1566,Asset_Register!$A$5:$A$1000,0)),"Not in register"))</f>
        <v/>
      </c>
      <c r="E1566" s="22" t="str">
        <f aca="false">IF($C1566="","",IFERROR(INDEX(Asset_Register!$D$5:$D$1000,MATCH($C1566,Asset_Register!$A$5:$A$1000,0)),"Not in register"))</f>
        <v/>
      </c>
      <c r="F1566" s="22" t="str">
        <f aca="false">IF($C1566="","",IFERROR(INDEX(Asset_Register!$R$5:$R$1000,MATCH($C1566,Asset_Register!$A$5:$A$1000,0)),"Not in register"))</f>
        <v/>
      </c>
      <c r="G1566" s="22" t="str">
        <f aca="false">IF($C1566="","",IFERROR(INDEX(Asset_Register!$Q$5:$Q$1000,MATCH($C1566,Asset_Register!$A$5:$A$1000,0)),"Not in register"))</f>
        <v/>
      </c>
      <c r="H1566" s="19"/>
      <c r="I1566" s="19"/>
      <c r="J1566" s="6"/>
      <c r="K1566" s="19"/>
      <c r="L1566" s="19"/>
      <c r="M1566" s="19"/>
      <c r="N1566" s="19"/>
      <c r="O1566" s="19"/>
      <c r="P1566" s="19"/>
      <c r="Q1566" s="22" t="str">
        <f aca="false">IF($C1566="","",IF($P1566&lt;&gt;"",$P1566,IF(AND(ISNUMBER($K1566),ISNUMBER($M1566),ISNUMBER($N1566)),IF($O1566="Lower is worse",IF($K1566&lt;=$N1566,"Danger",IF($K1566&lt;=$M1566,"Alert","OK")),IF($K1566&gt;=$N1566,"Danger",IF($K1566&gt;=$M1566,"Alert","OK"))),"Not set")))</f>
        <v/>
      </c>
      <c r="R1566" s="22" t="str">
        <f aca="false">IF(OR($Q1566="",$Q1566="Not set"),"",MATCH($Q1566,Lists!$F$2:$F$4,0)-1)</f>
        <v/>
      </c>
      <c r="S1566" s="6"/>
      <c r="T1566" s="6"/>
      <c r="U1566" s="22" t="str">
        <f aca="false">IF(OR($Q1566="",$Q1566="OK",$Q1566="Not set",NOT(ISNUMBER($G1566))),"",ROUND($G1566*IF($Q1566="Danger",Lists!$M$15,Lists!$M$16),0))</f>
        <v/>
      </c>
      <c r="V1566" s="22" t="str">
        <f aca="false">IF($U1566="","",IF(OR($Q1566="Danger",$U1566&gt;=Lists!$M$10),"P1",IF($U1566&gt;=Lists!$M$11,"P2","P3")))</f>
        <v/>
      </c>
      <c r="W1566" s="24" t="str">
        <f aca="false">IF(OR($V1566="",$B1566=""),"",$B1566+INDEX(Lists!$N$10:$N$12,MATCH($V1566,Lists!$L$10:$L$12,0)))</f>
        <v/>
      </c>
      <c r="X1566" s="19"/>
      <c r="Y1566" s="19"/>
      <c r="Z1566" s="19"/>
      <c r="AA1566" s="21"/>
      <c r="AB1566" s="19"/>
      <c r="AC1566" s="22" t="str">
        <f aca="true">IF(OR($U1566="",$B1566=""),"",IF($AA1566&lt;&gt;"",$AA1566-$B1566,TODAY()-$B1566))</f>
        <v/>
      </c>
      <c r="AD1566" s="22" t="str">
        <f aca="true">IF($W1566="","",IF($Y1566="Closed",IF($AA1566="","Closed",IF($AA1566&lt;=$W1566,"Closed on time","Closed late")),IF(TODAY()&gt;$W1566,"Overdue","Within time")))</f>
        <v/>
      </c>
      <c r="AE1566" s="6"/>
      <c r="AF1566" s="19"/>
      <c r="AG1566" s="19"/>
      <c r="AH1566" s="19"/>
      <c r="AI1566" s="19"/>
      <c r="AJ1566" s="19"/>
    </row>
    <row r="1567" customFormat="false" ht="15" hidden="false" customHeight="false" outlineLevel="0" collapsed="false">
      <c r="A1567" s="22" t="str">
        <f aca="false">IF($C1567="","","R"&amp;TEXT(ROW()-4,"00000"))</f>
        <v/>
      </c>
      <c r="B1567" s="21"/>
      <c r="C1567" s="19"/>
      <c r="D1567" s="22" t="str">
        <f aca="false">IF($C1567="","",IFERROR(INDEX(Asset_Register!$C$5:$C$1000,MATCH($C1567,Asset_Register!$A$5:$A$1000,0)),"Not in register"))</f>
        <v/>
      </c>
      <c r="E1567" s="22" t="str">
        <f aca="false">IF($C1567="","",IFERROR(INDEX(Asset_Register!$D$5:$D$1000,MATCH($C1567,Asset_Register!$A$5:$A$1000,0)),"Not in register"))</f>
        <v/>
      </c>
      <c r="F1567" s="22" t="str">
        <f aca="false">IF($C1567="","",IFERROR(INDEX(Asset_Register!$R$5:$R$1000,MATCH($C1567,Asset_Register!$A$5:$A$1000,0)),"Not in register"))</f>
        <v/>
      </c>
      <c r="G1567" s="22" t="str">
        <f aca="false">IF($C1567="","",IFERROR(INDEX(Asset_Register!$Q$5:$Q$1000,MATCH($C1567,Asset_Register!$A$5:$A$1000,0)),"Not in register"))</f>
        <v/>
      </c>
      <c r="H1567" s="19"/>
      <c r="I1567" s="19"/>
      <c r="J1567" s="6"/>
      <c r="K1567" s="19"/>
      <c r="L1567" s="19"/>
      <c r="M1567" s="19"/>
      <c r="N1567" s="19"/>
      <c r="O1567" s="19"/>
      <c r="P1567" s="19"/>
      <c r="Q1567" s="22" t="str">
        <f aca="false">IF($C1567="","",IF($P1567&lt;&gt;"",$P1567,IF(AND(ISNUMBER($K1567),ISNUMBER($M1567),ISNUMBER($N1567)),IF($O1567="Lower is worse",IF($K1567&lt;=$N1567,"Danger",IF($K1567&lt;=$M1567,"Alert","OK")),IF($K1567&gt;=$N1567,"Danger",IF($K1567&gt;=$M1567,"Alert","OK"))),"Not set")))</f>
        <v/>
      </c>
      <c r="R1567" s="22" t="str">
        <f aca="false">IF(OR($Q1567="",$Q1567="Not set"),"",MATCH($Q1567,Lists!$F$2:$F$4,0)-1)</f>
        <v/>
      </c>
      <c r="S1567" s="6"/>
      <c r="T1567" s="6"/>
      <c r="U1567" s="22" t="str">
        <f aca="false">IF(OR($Q1567="",$Q1567="OK",$Q1567="Not set",NOT(ISNUMBER($G1567))),"",ROUND($G1567*IF($Q1567="Danger",Lists!$M$15,Lists!$M$16),0))</f>
        <v/>
      </c>
      <c r="V1567" s="22" t="str">
        <f aca="false">IF($U1567="","",IF(OR($Q1567="Danger",$U1567&gt;=Lists!$M$10),"P1",IF($U1567&gt;=Lists!$M$11,"P2","P3")))</f>
        <v/>
      </c>
      <c r="W1567" s="24" t="str">
        <f aca="false">IF(OR($V1567="",$B1567=""),"",$B1567+INDEX(Lists!$N$10:$N$12,MATCH($V1567,Lists!$L$10:$L$12,0)))</f>
        <v/>
      </c>
      <c r="X1567" s="19"/>
      <c r="Y1567" s="19"/>
      <c r="Z1567" s="19"/>
      <c r="AA1567" s="21"/>
      <c r="AB1567" s="19"/>
      <c r="AC1567" s="22" t="str">
        <f aca="true">IF(OR($U1567="",$B1567=""),"",IF($AA1567&lt;&gt;"",$AA1567-$B1567,TODAY()-$B1567))</f>
        <v/>
      </c>
      <c r="AD1567" s="22" t="str">
        <f aca="true">IF($W1567="","",IF($Y1567="Closed",IF($AA1567="","Closed",IF($AA1567&lt;=$W1567,"Closed on time","Closed late")),IF(TODAY()&gt;$W1567,"Overdue","Within time")))</f>
        <v/>
      </c>
      <c r="AE1567" s="6"/>
      <c r="AF1567" s="19"/>
      <c r="AG1567" s="19"/>
      <c r="AH1567" s="19"/>
      <c r="AI1567" s="19"/>
      <c r="AJ1567" s="19"/>
    </row>
    <row r="1568" customFormat="false" ht="15" hidden="false" customHeight="false" outlineLevel="0" collapsed="false">
      <c r="A1568" s="22" t="str">
        <f aca="false">IF($C1568="","","R"&amp;TEXT(ROW()-4,"00000"))</f>
        <v/>
      </c>
      <c r="B1568" s="21"/>
      <c r="C1568" s="19"/>
      <c r="D1568" s="22" t="str">
        <f aca="false">IF($C1568="","",IFERROR(INDEX(Asset_Register!$C$5:$C$1000,MATCH($C1568,Asset_Register!$A$5:$A$1000,0)),"Not in register"))</f>
        <v/>
      </c>
      <c r="E1568" s="22" t="str">
        <f aca="false">IF($C1568="","",IFERROR(INDEX(Asset_Register!$D$5:$D$1000,MATCH($C1568,Asset_Register!$A$5:$A$1000,0)),"Not in register"))</f>
        <v/>
      </c>
      <c r="F1568" s="22" t="str">
        <f aca="false">IF($C1568="","",IFERROR(INDEX(Asset_Register!$R$5:$R$1000,MATCH($C1568,Asset_Register!$A$5:$A$1000,0)),"Not in register"))</f>
        <v/>
      </c>
      <c r="G1568" s="22" t="str">
        <f aca="false">IF($C1568="","",IFERROR(INDEX(Asset_Register!$Q$5:$Q$1000,MATCH($C1568,Asset_Register!$A$5:$A$1000,0)),"Not in register"))</f>
        <v/>
      </c>
      <c r="H1568" s="19"/>
      <c r="I1568" s="19"/>
      <c r="J1568" s="6"/>
      <c r="K1568" s="19"/>
      <c r="L1568" s="19"/>
      <c r="M1568" s="19"/>
      <c r="N1568" s="19"/>
      <c r="O1568" s="19"/>
      <c r="P1568" s="19"/>
      <c r="Q1568" s="22" t="str">
        <f aca="false">IF($C1568="","",IF($P1568&lt;&gt;"",$P1568,IF(AND(ISNUMBER($K1568),ISNUMBER($M1568),ISNUMBER($N1568)),IF($O1568="Lower is worse",IF($K1568&lt;=$N1568,"Danger",IF($K1568&lt;=$M1568,"Alert","OK")),IF($K1568&gt;=$N1568,"Danger",IF($K1568&gt;=$M1568,"Alert","OK"))),"Not set")))</f>
        <v/>
      </c>
      <c r="R1568" s="22" t="str">
        <f aca="false">IF(OR($Q1568="",$Q1568="Not set"),"",MATCH($Q1568,Lists!$F$2:$F$4,0)-1)</f>
        <v/>
      </c>
      <c r="S1568" s="6"/>
      <c r="T1568" s="6"/>
      <c r="U1568" s="22" t="str">
        <f aca="false">IF(OR($Q1568="",$Q1568="OK",$Q1568="Not set",NOT(ISNUMBER($G1568))),"",ROUND($G1568*IF($Q1568="Danger",Lists!$M$15,Lists!$M$16),0))</f>
        <v/>
      </c>
      <c r="V1568" s="22" t="str">
        <f aca="false">IF($U1568="","",IF(OR($Q1568="Danger",$U1568&gt;=Lists!$M$10),"P1",IF($U1568&gt;=Lists!$M$11,"P2","P3")))</f>
        <v/>
      </c>
      <c r="W1568" s="24" t="str">
        <f aca="false">IF(OR($V1568="",$B1568=""),"",$B1568+INDEX(Lists!$N$10:$N$12,MATCH($V1568,Lists!$L$10:$L$12,0)))</f>
        <v/>
      </c>
      <c r="X1568" s="19"/>
      <c r="Y1568" s="19"/>
      <c r="Z1568" s="19"/>
      <c r="AA1568" s="21"/>
      <c r="AB1568" s="19"/>
      <c r="AC1568" s="22" t="str">
        <f aca="true">IF(OR($U1568="",$B1568=""),"",IF($AA1568&lt;&gt;"",$AA1568-$B1568,TODAY()-$B1568))</f>
        <v/>
      </c>
      <c r="AD1568" s="22" t="str">
        <f aca="true">IF($W1568="","",IF($Y1568="Closed",IF($AA1568="","Closed",IF($AA1568&lt;=$W1568,"Closed on time","Closed late")),IF(TODAY()&gt;$W1568,"Overdue","Within time")))</f>
        <v/>
      </c>
      <c r="AE1568" s="6"/>
      <c r="AF1568" s="19"/>
      <c r="AG1568" s="19"/>
      <c r="AH1568" s="19"/>
      <c r="AI1568" s="19"/>
      <c r="AJ1568" s="19"/>
    </row>
    <row r="1569" customFormat="false" ht="15" hidden="false" customHeight="false" outlineLevel="0" collapsed="false">
      <c r="A1569" s="22" t="str">
        <f aca="false">IF($C1569="","","R"&amp;TEXT(ROW()-4,"00000"))</f>
        <v/>
      </c>
      <c r="B1569" s="21"/>
      <c r="C1569" s="19"/>
      <c r="D1569" s="22" t="str">
        <f aca="false">IF($C1569="","",IFERROR(INDEX(Asset_Register!$C$5:$C$1000,MATCH($C1569,Asset_Register!$A$5:$A$1000,0)),"Not in register"))</f>
        <v/>
      </c>
      <c r="E1569" s="22" t="str">
        <f aca="false">IF($C1569="","",IFERROR(INDEX(Asset_Register!$D$5:$D$1000,MATCH($C1569,Asset_Register!$A$5:$A$1000,0)),"Not in register"))</f>
        <v/>
      </c>
      <c r="F1569" s="22" t="str">
        <f aca="false">IF($C1569="","",IFERROR(INDEX(Asset_Register!$R$5:$R$1000,MATCH($C1569,Asset_Register!$A$5:$A$1000,0)),"Not in register"))</f>
        <v/>
      </c>
      <c r="G1569" s="22" t="str">
        <f aca="false">IF($C1569="","",IFERROR(INDEX(Asset_Register!$Q$5:$Q$1000,MATCH($C1569,Asset_Register!$A$5:$A$1000,0)),"Not in register"))</f>
        <v/>
      </c>
      <c r="H1569" s="19"/>
      <c r="I1569" s="19"/>
      <c r="J1569" s="6"/>
      <c r="K1569" s="19"/>
      <c r="L1569" s="19"/>
      <c r="M1569" s="19"/>
      <c r="N1569" s="19"/>
      <c r="O1569" s="19"/>
      <c r="P1569" s="19"/>
      <c r="Q1569" s="22" t="str">
        <f aca="false">IF($C1569="","",IF($P1569&lt;&gt;"",$P1569,IF(AND(ISNUMBER($K1569),ISNUMBER($M1569),ISNUMBER($N1569)),IF($O1569="Lower is worse",IF($K1569&lt;=$N1569,"Danger",IF($K1569&lt;=$M1569,"Alert","OK")),IF($K1569&gt;=$N1569,"Danger",IF($K1569&gt;=$M1569,"Alert","OK"))),"Not set")))</f>
        <v/>
      </c>
      <c r="R1569" s="22" t="str">
        <f aca="false">IF(OR($Q1569="",$Q1569="Not set"),"",MATCH($Q1569,Lists!$F$2:$F$4,0)-1)</f>
        <v/>
      </c>
      <c r="S1569" s="6"/>
      <c r="T1569" s="6"/>
      <c r="U1569" s="22" t="str">
        <f aca="false">IF(OR($Q1569="",$Q1569="OK",$Q1569="Not set",NOT(ISNUMBER($G1569))),"",ROUND($G1569*IF($Q1569="Danger",Lists!$M$15,Lists!$M$16),0))</f>
        <v/>
      </c>
      <c r="V1569" s="22" t="str">
        <f aca="false">IF($U1569="","",IF(OR($Q1569="Danger",$U1569&gt;=Lists!$M$10),"P1",IF($U1569&gt;=Lists!$M$11,"P2","P3")))</f>
        <v/>
      </c>
      <c r="W1569" s="24" t="str">
        <f aca="false">IF(OR($V1569="",$B1569=""),"",$B1569+INDEX(Lists!$N$10:$N$12,MATCH($V1569,Lists!$L$10:$L$12,0)))</f>
        <v/>
      </c>
      <c r="X1569" s="19"/>
      <c r="Y1569" s="19"/>
      <c r="Z1569" s="19"/>
      <c r="AA1569" s="21"/>
      <c r="AB1569" s="19"/>
      <c r="AC1569" s="22" t="str">
        <f aca="true">IF(OR($U1569="",$B1569=""),"",IF($AA1569&lt;&gt;"",$AA1569-$B1569,TODAY()-$B1569))</f>
        <v/>
      </c>
      <c r="AD1569" s="22" t="str">
        <f aca="true">IF($W1569="","",IF($Y1569="Closed",IF($AA1569="","Closed",IF($AA1569&lt;=$W1569,"Closed on time","Closed late")),IF(TODAY()&gt;$W1569,"Overdue","Within time")))</f>
        <v/>
      </c>
      <c r="AE1569" s="6"/>
      <c r="AF1569" s="19"/>
      <c r="AG1569" s="19"/>
      <c r="AH1569" s="19"/>
      <c r="AI1569" s="19"/>
      <c r="AJ1569" s="19"/>
    </row>
    <row r="1570" customFormat="false" ht="15" hidden="false" customHeight="false" outlineLevel="0" collapsed="false">
      <c r="A1570" s="22" t="str">
        <f aca="false">IF($C1570="","","R"&amp;TEXT(ROW()-4,"00000"))</f>
        <v/>
      </c>
      <c r="B1570" s="21"/>
      <c r="C1570" s="19"/>
      <c r="D1570" s="22" t="str">
        <f aca="false">IF($C1570="","",IFERROR(INDEX(Asset_Register!$C$5:$C$1000,MATCH($C1570,Asset_Register!$A$5:$A$1000,0)),"Not in register"))</f>
        <v/>
      </c>
      <c r="E1570" s="22" t="str">
        <f aca="false">IF($C1570="","",IFERROR(INDEX(Asset_Register!$D$5:$D$1000,MATCH($C1570,Asset_Register!$A$5:$A$1000,0)),"Not in register"))</f>
        <v/>
      </c>
      <c r="F1570" s="22" t="str">
        <f aca="false">IF($C1570="","",IFERROR(INDEX(Asset_Register!$R$5:$R$1000,MATCH($C1570,Asset_Register!$A$5:$A$1000,0)),"Not in register"))</f>
        <v/>
      </c>
      <c r="G1570" s="22" t="str">
        <f aca="false">IF($C1570="","",IFERROR(INDEX(Asset_Register!$Q$5:$Q$1000,MATCH($C1570,Asset_Register!$A$5:$A$1000,0)),"Not in register"))</f>
        <v/>
      </c>
      <c r="H1570" s="19"/>
      <c r="I1570" s="19"/>
      <c r="J1570" s="6"/>
      <c r="K1570" s="19"/>
      <c r="L1570" s="19"/>
      <c r="M1570" s="19"/>
      <c r="N1570" s="19"/>
      <c r="O1570" s="19"/>
      <c r="P1570" s="19"/>
      <c r="Q1570" s="22" t="str">
        <f aca="false">IF($C1570="","",IF($P1570&lt;&gt;"",$P1570,IF(AND(ISNUMBER($K1570),ISNUMBER($M1570),ISNUMBER($N1570)),IF($O1570="Lower is worse",IF($K1570&lt;=$N1570,"Danger",IF($K1570&lt;=$M1570,"Alert","OK")),IF($K1570&gt;=$N1570,"Danger",IF($K1570&gt;=$M1570,"Alert","OK"))),"Not set")))</f>
        <v/>
      </c>
      <c r="R1570" s="22" t="str">
        <f aca="false">IF(OR($Q1570="",$Q1570="Not set"),"",MATCH($Q1570,Lists!$F$2:$F$4,0)-1)</f>
        <v/>
      </c>
      <c r="S1570" s="6"/>
      <c r="T1570" s="6"/>
      <c r="U1570" s="22" t="str">
        <f aca="false">IF(OR($Q1570="",$Q1570="OK",$Q1570="Not set",NOT(ISNUMBER($G1570))),"",ROUND($G1570*IF($Q1570="Danger",Lists!$M$15,Lists!$M$16),0))</f>
        <v/>
      </c>
      <c r="V1570" s="22" t="str">
        <f aca="false">IF($U1570="","",IF(OR($Q1570="Danger",$U1570&gt;=Lists!$M$10),"P1",IF($U1570&gt;=Lists!$M$11,"P2","P3")))</f>
        <v/>
      </c>
      <c r="W1570" s="24" t="str">
        <f aca="false">IF(OR($V1570="",$B1570=""),"",$B1570+INDEX(Lists!$N$10:$N$12,MATCH($V1570,Lists!$L$10:$L$12,0)))</f>
        <v/>
      </c>
      <c r="X1570" s="19"/>
      <c r="Y1570" s="19"/>
      <c r="Z1570" s="19"/>
      <c r="AA1570" s="21"/>
      <c r="AB1570" s="19"/>
      <c r="AC1570" s="22" t="str">
        <f aca="true">IF(OR($U1570="",$B1570=""),"",IF($AA1570&lt;&gt;"",$AA1570-$B1570,TODAY()-$B1570))</f>
        <v/>
      </c>
      <c r="AD1570" s="22" t="str">
        <f aca="true">IF($W1570="","",IF($Y1570="Closed",IF($AA1570="","Closed",IF($AA1570&lt;=$W1570,"Closed on time","Closed late")),IF(TODAY()&gt;$W1570,"Overdue","Within time")))</f>
        <v/>
      </c>
      <c r="AE1570" s="6"/>
      <c r="AF1570" s="19"/>
      <c r="AG1570" s="19"/>
      <c r="AH1570" s="19"/>
      <c r="AI1570" s="19"/>
      <c r="AJ1570" s="19"/>
    </row>
    <row r="1571" customFormat="false" ht="15" hidden="false" customHeight="false" outlineLevel="0" collapsed="false">
      <c r="A1571" s="22" t="str">
        <f aca="false">IF($C1571="","","R"&amp;TEXT(ROW()-4,"00000"))</f>
        <v/>
      </c>
      <c r="B1571" s="21"/>
      <c r="C1571" s="19"/>
      <c r="D1571" s="22" t="str">
        <f aca="false">IF($C1571="","",IFERROR(INDEX(Asset_Register!$C$5:$C$1000,MATCH($C1571,Asset_Register!$A$5:$A$1000,0)),"Not in register"))</f>
        <v/>
      </c>
      <c r="E1571" s="22" t="str">
        <f aca="false">IF($C1571="","",IFERROR(INDEX(Asset_Register!$D$5:$D$1000,MATCH($C1571,Asset_Register!$A$5:$A$1000,0)),"Not in register"))</f>
        <v/>
      </c>
      <c r="F1571" s="22" t="str">
        <f aca="false">IF($C1571="","",IFERROR(INDEX(Asset_Register!$R$5:$R$1000,MATCH($C1571,Asset_Register!$A$5:$A$1000,0)),"Not in register"))</f>
        <v/>
      </c>
      <c r="G1571" s="22" t="str">
        <f aca="false">IF($C1571="","",IFERROR(INDEX(Asset_Register!$Q$5:$Q$1000,MATCH($C1571,Asset_Register!$A$5:$A$1000,0)),"Not in register"))</f>
        <v/>
      </c>
      <c r="H1571" s="19"/>
      <c r="I1571" s="19"/>
      <c r="J1571" s="6"/>
      <c r="K1571" s="19"/>
      <c r="L1571" s="19"/>
      <c r="M1571" s="19"/>
      <c r="N1571" s="19"/>
      <c r="O1571" s="19"/>
      <c r="P1571" s="19"/>
      <c r="Q1571" s="22" t="str">
        <f aca="false">IF($C1571="","",IF($P1571&lt;&gt;"",$P1571,IF(AND(ISNUMBER($K1571),ISNUMBER($M1571),ISNUMBER($N1571)),IF($O1571="Lower is worse",IF($K1571&lt;=$N1571,"Danger",IF($K1571&lt;=$M1571,"Alert","OK")),IF($K1571&gt;=$N1571,"Danger",IF($K1571&gt;=$M1571,"Alert","OK"))),"Not set")))</f>
        <v/>
      </c>
      <c r="R1571" s="22" t="str">
        <f aca="false">IF(OR($Q1571="",$Q1571="Not set"),"",MATCH($Q1571,Lists!$F$2:$F$4,0)-1)</f>
        <v/>
      </c>
      <c r="S1571" s="6"/>
      <c r="T1571" s="6"/>
      <c r="U1571" s="22" t="str">
        <f aca="false">IF(OR($Q1571="",$Q1571="OK",$Q1571="Not set",NOT(ISNUMBER($G1571))),"",ROUND($G1571*IF($Q1571="Danger",Lists!$M$15,Lists!$M$16),0))</f>
        <v/>
      </c>
      <c r="V1571" s="22" t="str">
        <f aca="false">IF($U1571="","",IF(OR($Q1571="Danger",$U1571&gt;=Lists!$M$10),"P1",IF($U1571&gt;=Lists!$M$11,"P2","P3")))</f>
        <v/>
      </c>
      <c r="W1571" s="24" t="str">
        <f aca="false">IF(OR($V1571="",$B1571=""),"",$B1571+INDEX(Lists!$N$10:$N$12,MATCH($V1571,Lists!$L$10:$L$12,0)))</f>
        <v/>
      </c>
      <c r="X1571" s="19"/>
      <c r="Y1571" s="19"/>
      <c r="Z1571" s="19"/>
      <c r="AA1571" s="21"/>
      <c r="AB1571" s="19"/>
      <c r="AC1571" s="22" t="str">
        <f aca="true">IF(OR($U1571="",$B1571=""),"",IF($AA1571&lt;&gt;"",$AA1571-$B1571,TODAY()-$B1571))</f>
        <v/>
      </c>
      <c r="AD1571" s="22" t="str">
        <f aca="true">IF($W1571="","",IF($Y1571="Closed",IF($AA1571="","Closed",IF($AA1571&lt;=$W1571,"Closed on time","Closed late")),IF(TODAY()&gt;$W1571,"Overdue","Within time")))</f>
        <v/>
      </c>
      <c r="AE1571" s="6"/>
      <c r="AF1571" s="19"/>
      <c r="AG1571" s="19"/>
      <c r="AH1571" s="19"/>
      <c r="AI1571" s="19"/>
      <c r="AJ1571" s="19"/>
    </row>
    <row r="1572" customFormat="false" ht="15" hidden="false" customHeight="false" outlineLevel="0" collapsed="false">
      <c r="A1572" s="22" t="str">
        <f aca="false">IF($C1572="","","R"&amp;TEXT(ROW()-4,"00000"))</f>
        <v/>
      </c>
      <c r="B1572" s="21"/>
      <c r="C1572" s="19"/>
      <c r="D1572" s="22" t="str">
        <f aca="false">IF($C1572="","",IFERROR(INDEX(Asset_Register!$C$5:$C$1000,MATCH($C1572,Asset_Register!$A$5:$A$1000,0)),"Not in register"))</f>
        <v/>
      </c>
      <c r="E1572" s="22" t="str">
        <f aca="false">IF($C1572="","",IFERROR(INDEX(Asset_Register!$D$5:$D$1000,MATCH($C1572,Asset_Register!$A$5:$A$1000,0)),"Not in register"))</f>
        <v/>
      </c>
      <c r="F1572" s="22" t="str">
        <f aca="false">IF($C1572="","",IFERROR(INDEX(Asset_Register!$R$5:$R$1000,MATCH($C1572,Asset_Register!$A$5:$A$1000,0)),"Not in register"))</f>
        <v/>
      </c>
      <c r="G1572" s="22" t="str">
        <f aca="false">IF($C1572="","",IFERROR(INDEX(Asset_Register!$Q$5:$Q$1000,MATCH($C1572,Asset_Register!$A$5:$A$1000,0)),"Not in register"))</f>
        <v/>
      </c>
      <c r="H1572" s="19"/>
      <c r="I1572" s="19"/>
      <c r="J1572" s="6"/>
      <c r="K1572" s="19"/>
      <c r="L1572" s="19"/>
      <c r="M1572" s="19"/>
      <c r="N1572" s="19"/>
      <c r="O1572" s="19"/>
      <c r="P1572" s="19"/>
      <c r="Q1572" s="22" t="str">
        <f aca="false">IF($C1572="","",IF($P1572&lt;&gt;"",$P1572,IF(AND(ISNUMBER($K1572),ISNUMBER($M1572),ISNUMBER($N1572)),IF($O1572="Lower is worse",IF($K1572&lt;=$N1572,"Danger",IF($K1572&lt;=$M1572,"Alert","OK")),IF($K1572&gt;=$N1572,"Danger",IF($K1572&gt;=$M1572,"Alert","OK"))),"Not set")))</f>
        <v/>
      </c>
      <c r="R1572" s="22" t="str">
        <f aca="false">IF(OR($Q1572="",$Q1572="Not set"),"",MATCH($Q1572,Lists!$F$2:$F$4,0)-1)</f>
        <v/>
      </c>
      <c r="S1572" s="6"/>
      <c r="T1572" s="6"/>
      <c r="U1572" s="22" t="str">
        <f aca="false">IF(OR($Q1572="",$Q1572="OK",$Q1572="Not set",NOT(ISNUMBER($G1572))),"",ROUND($G1572*IF($Q1572="Danger",Lists!$M$15,Lists!$M$16),0))</f>
        <v/>
      </c>
      <c r="V1572" s="22" t="str">
        <f aca="false">IF($U1572="","",IF(OR($Q1572="Danger",$U1572&gt;=Lists!$M$10),"P1",IF($U1572&gt;=Lists!$M$11,"P2","P3")))</f>
        <v/>
      </c>
      <c r="W1572" s="24" t="str">
        <f aca="false">IF(OR($V1572="",$B1572=""),"",$B1572+INDEX(Lists!$N$10:$N$12,MATCH($V1572,Lists!$L$10:$L$12,0)))</f>
        <v/>
      </c>
      <c r="X1572" s="19"/>
      <c r="Y1572" s="19"/>
      <c r="Z1572" s="19"/>
      <c r="AA1572" s="21"/>
      <c r="AB1572" s="19"/>
      <c r="AC1572" s="22" t="str">
        <f aca="true">IF(OR($U1572="",$B1572=""),"",IF($AA1572&lt;&gt;"",$AA1572-$B1572,TODAY()-$B1572))</f>
        <v/>
      </c>
      <c r="AD1572" s="22" t="str">
        <f aca="true">IF($W1572="","",IF($Y1572="Closed",IF($AA1572="","Closed",IF($AA1572&lt;=$W1572,"Closed on time","Closed late")),IF(TODAY()&gt;$W1572,"Overdue","Within time")))</f>
        <v/>
      </c>
      <c r="AE1572" s="6"/>
      <c r="AF1572" s="19"/>
      <c r="AG1572" s="19"/>
      <c r="AH1572" s="19"/>
      <c r="AI1572" s="19"/>
      <c r="AJ1572" s="19"/>
    </row>
    <row r="1573" customFormat="false" ht="15" hidden="false" customHeight="false" outlineLevel="0" collapsed="false">
      <c r="A1573" s="22" t="str">
        <f aca="false">IF($C1573="","","R"&amp;TEXT(ROW()-4,"00000"))</f>
        <v/>
      </c>
      <c r="B1573" s="21"/>
      <c r="C1573" s="19"/>
      <c r="D1573" s="22" t="str">
        <f aca="false">IF($C1573="","",IFERROR(INDEX(Asset_Register!$C$5:$C$1000,MATCH($C1573,Asset_Register!$A$5:$A$1000,0)),"Not in register"))</f>
        <v/>
      </c>
      <c r="E1573" s="22" t="str">
        <f aca="false">IF($C1573="","",IFERROR(INDEX(Asset_Register!$D$5:$D$1000,MATCH($C1573,Asset_Register!$A$5:$A$1000,0)),"Not in register"))</f>
        <v/>
      </c>
      <c r="F1573" s="22" t="str">
        <f aca="false">IF($C1573="","",IFERROR(INDEX(Asset_Register!$R$5:$R$1000,MATCH($C1573,Asset_Register!$A$5:$A$1000,0)),"Not in register"))</f>
        <v/>
      </c>
      <c r="G1573" s="22" t="str">
        <f aca="false">IF($C1573="","",IFERROR(INDEX(Asset_Register!$Q$5:$Q$1000,MATCH($C1573,Asset_Register!$A$5:$A$1000,0)),"Not in register"))</f>
        <v/>
      </c>
      <c r="H1573" s="19"/>
      <c r="I1573" s="19"/>
      <c r="J1573" s="6"/>
      <c r="K1573" s="19"/>
      <c r="L1573" s="19"/>
      <c r="M1573" s="19"/>
      <c r="N1573" s="19"/>
      <c r="O1573" s="19"/>
      <c r="P1573" s="19"/>
      <c r="Q1573" s="22" t="str">
        <f aca="false">IF($C1573="","",IF($P1573&lt;&gt;"",$P1573,IF(AND(ISNUMBER($K1573),ISNUMBER($M1573),ISNUMBER($N1573)),IF($O1573="Lower is worse",IF($K1573&lt;=$N1573,"Danger",IF($K1573&lt;=$M1573,"Alert","OK")),IF($K1573&gt;=$N1573,"Danger",IF($K1573&gt;=$M1573,"Alert","OK"))),"Not set")))</f>
        <v/>
      </c>
      <c r="R1573" s="22" t="str">
        <f aca="false">IF(OR($Q1573="",$Q1573="Not set"),"",MATCH($Q1573,Lists!$F$2:$F$4,0)-1)</f>
        <v/>
      </c>
      <c r="S1573" s="6"/>
      <c r="T1573" s="6"/>
      <c r="U1573" s="22" t="str">
        <f aca="false">IF(OR($Q1573="",$Q1573="OK",$Q1573="Not set",NOT(ISNUMBER($G1573))),"",ROUND($G1573*IF($Q1573="Danger",Lists!$M$15,Lists!$M$16),0))</f>
        <v/>
      </c>
      <c r="V1573" s="22" t="str">
        <f aca="false">IF($U1573="","",IF(OR($Q1573="Danger",$U1573&gt;=Lists!$M$10),"P1",IF($U1573&gt;=Lists!$M$11,"P2","P3")))</f>
        <v/>
      </c>
      <c r="W1573" s="24" t="str">
        <f aca="false">IF(OR($V1573="",$B1573=""),"",$B1573+INDEX(Lists!$N$10:$N$12,MATCH($V1573,Lists!$L$10:$L$12,0)))</f>
        <v/>
      </c>
      <c r="X1573" s="19"/>
      <c r="Y1573" s="19"/>
      <c r="Z1573" s="19"/>
      <c r="AA1573" s="21"/>
      <c r="AB1573" s="19"/>
      <c r="AC1573" s="22" t="str">
        <f aca="true">IF(OR($U1573="",$B1573=""),"",IF($AA1573&lt;&gt;"",$AA1573-$B1573,TODAY()-$B1573))</f>
        <v/>
      </c>
      <c r="AD1573" s="22" t="str">
        <f aca="true">IF($W1573="","",IF($Y1573="Closed",IF($AA1573="","Closed",IF($AA1573&lt;=$W1573,"Closed on time","Closed late")),IF(TODAY()&gt;$W1573,"Overdue","Within time")))</f>
        <v/>
      </c>
      <c r="AE1573" s="6"/>
      <c r="AF1573" s="19"/>
      <c r="AG1573" s="19"/>
      <c r="AH1573" s="19"/>
      <c r="AI1573" s="19"/>
      <c r="AJ1573" s="19"/>
    </row>
    <row r="1574" customFormat="false" ht="15" hidden="false" customHeight="false" outlineLevel="0" collapsed="false">
      <c r="A1574" s="22" t="str">
        <f aca="false">IF($C1574="","","R"&amp;TEXT(ROW()-4,"00000"))</f>
        <v/>
      </c>
      <c r="B1574" s="21"/>
      <c r="C1574" s="19"/>
      <c r="D1574" s="22" t="str">
        <f aca="false">IF($C1574="","",IFERROR(INDEX(Asset_Register!$C$5:$C$1000,MATCH($C1574,Asset_Register!$A$5:$A$1000,0)),"Not in register"))</f>
        <v/>
      </c>
      <c r="E1574" s="22" t="str">
        <f aca="false">IF($C1574="","",IFERROR(INDEX(Asset_Register!$D$5:$D$1000,MATCH($C1574,Asset_Register!$A$5:$A$1000,0)),"Not in register"))</f>
        <v/>
      </c>
      <c r="F1574" s="22" t="str">
        <f aca="false">IF($C1574="","",IFERROR(INDEX(Asset_Register!$R$5:$R$1000,MATCH($C1574,Asset_Register!$A$5:$A$1000,0)),"Not in register"))</f>
        <v/>
      </c>
      <c r="G1574" s="22" t="str">
        <f aca="false">IF($C1574="","",IFERROR(INDEX(Asset_Register!$Q$5:$Q$1000,MATCH($C1574,Asset_Register!$A$5:$A$1000,0)),"Not in register"))</f>
        <v/>
      </c>
      <c r="H1574" s="19"/>
      <c r="I1574" s="19"/>
      <c r="J1574" s="6"/>
      <c r="K1574" s="19"/>
      <c r="L1574" s="19"/>
      <c r="M1574" s="19"/>
      <c r="N1574" s="19"/>
      <c r="O1574" s="19"/>
      <c r="P1574" s="19"/>
      <c r="Q1574" s="22" t="str">
        <f aca="false">IF($C1574="","",IF($P1574&lt;&gt;"",$P1574,IF(AND(ISNUMBER($K1574),ISNUMBER($M1574),ISNUMBER($N1574)),IF($O1574="Lower is worse",IF($K1574&lt;=$N1574,"Danger",IF($K1574&lt;=$M1574,"Alert","OK")),IF($K1574&gt;=$N1574,"Danger",IF($K1574&gt;=$M1574,"Alert","OK"))),"Not set")))</f>
        <v/>
      </c>
      <c r="R1574" s="22" t="str">
        <f aca="false">IF(OR($Q1574="",$Q1574="Not set"),"",MATCH($Q1574,Lists!$F$2:$F$4,0)-1)</f>
        <v/>
      </c>
      <c r="S1574" s="6"/>
      <c r="T1574" s="6"/>
      <c r="U1574" s="22" t="str">
        <f aca="false">IF(OR($Q1574="",$Q1574="OK",$Q1574="Not set",NOT(ISNUMBER($G1574))),"",ROUND($G1574*IF($Q1574="Danger",Lists!$M$15,Lists!$M$16),0))</f>
        <v/>
      </c>
      <c r="V1574" s="22" t="str">
        <f aca="false">IF($U1574="","",IF(OR($Q1574="Danger",$U1574&gt;=Lists!$M$10),"P1",IF($U1574&gt;=Lists!$M$11,"P2","P3")))</f>
        <v/>
      </c>
      <c r="W1574" s="24" t="str">
        <f aca="false">IF(OR($V1574="",$B1574=""),"",$B1574+INDEX(Lists!$N$10:$N$12,MATCH($V1574,Lists!$L$10:$L$12,0)))</f>
        <v/>
      </c>
      <c r="X1574" s="19"/>
      <c r="Y1574" s="19"/>
      <c r="Z1574" s="19"/>
      <c r="AA1574" s="21"/>
      <c r="AB1574" s="19"/>
      <c r="AC1574" s="22" t="str">
        <f aca="true">IF(OR($U1574="",$B1574=""),"",IF($AA1574&lt;&gt;"",$AA1574-$B1574,TODAY()-$B1574))</f>
        <v/>
      </c>
      <c r="AD1574" s="22" t="str">
        <f aca="true">IF($W1574="","",IF($Y1574="Closed",IF($AA1574="","Closed",IF($AA1574&lt;=$W1574,"Closed on time","Closed late")),IF(TODAY()&gt;$W1574,"Overdue","Within time")))</f>
        <v/>
      </c>
      <c r="AE1574" s="6"/>
      <c r="AF1574" s="19"/>
      <c r="AG1574" s="19"/>
      <c r="AH1574" s="19"/>
      <c r="AI1574" s="19"/>
      <c r="AJ1574" s="19"/>
    </row>
    <row r="1575" customFormat="false" ht="15" hidden="false" customHeight="false" outlineLevel="0" collapsed="false">
      <c r="A1575" s="22" t="str">
        <f aca="false">IF($C1575="","","R"&amp;TEXT(ROW()-4,"00000"))</f>
        <v/>
      </c>
      <c r="B1575" s="21"/>
      <c r="C1575" s="19"/>
      <c r="D1575" s="22" t="str">
        <f aca="false">IF($C1575="","",IFERROR(INDEX(Asset_Register!$C$5:$C$1000,MATCH($C1575,Asset_Register!$A$5:$A$1000,0)),"Not in register"))</f>
        <v/>
      </c>
      <c r="E1575" s="22" t="str">
        <f aca="false">IF($C1575="","",IFERROR(INDEX(Asset_Register!$D$5:$D$1000,MATCH($C1575,Asset_Register!$A$5:$A$1000,0)),"Not in register"))</f>
        <v/>
      </c>
      <c r="F1575" s="22" t="str">
        <f aca="false">IF($C1575="","",IFERROR(INDEX(Asset_Register!$R$5:$R$1000,MATCH($C1575,Asset_Register!$A$5:$A$1000,0)),"Not in register"))</f>
        <v/>
      </c>
      <c r="G1575" s="22" t="str">
        <f aca="false">IF($C1575="","",IFERROR(INDEX(Asset_Register!$Q$5:$Q$1000,MATCH($C1575,Asset_Register!$A$5:$A$1000,0)),"Not in register"))</f>
        <v/>
      </c>
      <c r="H1575" s="19"/>
      <c r="I1575" s="19"/>
      <c r="J1575" s="6"/>
      <c r="K1575" s="19"/>
      <c r="L1575" s="19"/>
      <c r="M1575" s="19"/>
      <c r="N1575" s="19"/>
      <c r="O1575" s="19"/>
      <c r="P1575" s="19"/>
      <c r="Q1575" s="22" t="str">
        <f aca="false">IF($C1575="","",IF($P1575&lt;&gt;"",$P1575,IF(AND(ISNUMBER($K1575),ISNUMBER($M1575),ISNUMBER($N1575)),IF($O1575="Lower is worse",IF($K1575&lt;=$N1575,"Danger",IF($K1575&lt;=$M1575,"Alert","OK")),IF($K1575&gt;=$N1575,"Danger",IF($K1575&gt;=$M1575,"Alert","OK"))),"Not set")))</f>
        <v/>
      </c>
      <c r="R1575" s="22" t="str">
        <f aca="false">IF(OR($Q1575="",$Q1575="Not set"),"",MATCH($Q1575,Lists!$F$2:$F$4,0)-1)</f>
        <v/>
      </c>
      <c r="S1575" s="6"/>
      <c r="T1575" s="6"/>
      <c r="U1575" s="22" t="str">
        <f aca="false">IF(OR($Q1575="",$Q1575="OK",$Q1575="Not set",NOT(ISNUMBER($G1575))),"",ROUND($G1575*IF($Q1575="Danger",Lists!$M$15,Lists!$M$16),0))</f>
        <v/>
      </c>
      <c r="V1575" s="22" t="str">
        <f aca="false">IF($U1575="","",IF(OR($Q1575="Danger",$U1575&gt;=Lists!$M$10),"P1",IF($U1575&gt;=Lists!$M$11,"P2","P3")))</f>
        <v/>
      </c>
      <c r="W1575" s="24" t="str">
        <f aca="false">IF(OR($V1575="",$B1575=""),"",$B1575+INDEX(Lists!$N$10:$N$12,MATCH($V1575,Lists!$L$10:$L$12,0)))</f>
        <v/>
      </c>
      <c r="X1575" s="19"/>
      <c r="Y1575" s="19"/>
      <c r="Z1575" s="19"/>
      <c r="AA1575" s="21"/>
      <c r="AB1575" s="19"/>
      <c r="AC1575" s="22" t="str">
        <f aca="true">IF(OR($U1575="",$B1575=""),"",IF($AA1575&lt;&gt;"",$AA1575-$B1575,TODAY()-$B1575))</f>
        <v/>
      </c>
      <c r="AD1575" s="22" t="str">
        <f aca="true">IF($W1575="","",IF($Y1575="Closed",IF($AA1575="","Closed",IF($AA1575&lt;=$W1575,"Closed on time","Closed late")),IF(TODAY()&gt;$W1575,"Overdue","Within time")))</f>
        <v/>
      </c>
      <c r="AE1575" s="6"/>
      <c r="AF1575" s="19"/>
      <c r="AG1575" s="19"/>
      <c r="AH1575" s="19"/>
      <c r="AI1575" s="19"/>
      <c r="AJ1575" s="19"/>
    </row>
    <row r="1576" customFormat="false" ht="15" hidden="false" customHeight="false" outlineLevel="0" collapsed="false">
      <c r="A1576" s="22" t="str">
        <f aca="false">IF($C1576="","","R"&amp;TEXT(ROW()-4,"00000"))</f>
        <v/>
      </c>
      <c r="B1576" s="21"/>
      <c r="C1576" s="19"/>
      <c r="D1576" s="22" t="str">
        <f aca="false">IF($C1576="","",IFERROR(INDEX(Asset_Register!$C$5:$C$1000,MATCH($C1576,Asset_Register!$A$5:$A$1000,0)),"Not in register"))</f>
        <v/>
      </c>
      <c r="E1576" s="22" t="str">
        <f aca="false">IF($C1576="","",IFERROR(INDEX(Asset_Register!$D$5:$D$1000,MATCH($C1576,Asset_Register!$A$5:$A$1000,0)),"Not in register"))</f>
        <v/>
      </c>
      <c r="F1576" s="22" t="str">
        <f aca="false">IF($C1576="","",IFERROR(INDEX(Asset_Register!$R$5:$R$1000,MATCH($C1576,Asset_Register!$A$5:$A$1000,0)),"Not in register"))</f>
        <v/>
      </c>
      <c r="G1576" s="22" t="str">
        <f aca="false">IF($C1576="","",IFERROR(INDEX(Asset_Register!$Q$5:$Q$1000,MATCH($C1576,Asset_Register!$A$5:$A$1000,0)),"Not in register"))</f>
        <v/>
      </c>
      <c r="H1576" s="19"/>
      <c r="I1576" s="19"/>
      <c r="J1576" s="6"/>
      <c r="K1576" s="19"/>
      <c r="L1576" s="19"/>
      <c r="M1576" s="19"/>
      <c r="N1576" s="19"/>
      <c r="O1576" s="19"/>
      <c r="P1576" s="19"/>
      <c r="Q1576" s="22" t="str">
        <f aca="false">IF($C1576="","",IF($P1576&lt;&gt;"",$P1576,IF(AND(ISNUMBER($K1576),ISNUMBER($M1576),ISNUMBER($N1576)),IF($O1576="Lower is worse",IF($K1576&lt;=$N1576,"Danger",IF($K1576&lt;=$M1576,"Alert","OK")),IF($K1576&gt;=$N1576,"Danger",IF($K1576&gt;=$M1576,"Alert","OK"))),"Not set")))</f>
        <v/>
      </c>
      <c r="R1576" s="22" t="str">
        <f aca="false">IF(OR($Q1576="",$Q1576="Not set"),"",MATCH($Q1576,Lists!$F$2:$F$4,0)-1)</f>
        <v/>
      </c>
      <c r="S1576" s="6"/>
      <c r="T1576" s="6"/>
      <c r="U1576" s="22" t="str">
        <f aca="false">IF(OR($Q1576="",$Q1576="OK",$Q1576="Not set",NOT(ISNUMBER($G1576))),"",ROUND($G1576*IF($Q1576="Danger",Lists!$M$15,Lists!$M$16),0))</f>
        <v/>
      </c>
      <c r="V1576" s="22" t="str">
        <f aca="false">IF($U1576="","",IF(OR($Q1576="Danger",$U1576&gt;=Lists!$M$10),"P1",IF($U1576&gt;=Lists!$M$11,"P2","P3")))</f>
        <v/>
      </c>
      <c r="W1576" s="24" t="str">
        <f aca="false">IF(OR($V1576="",$B1576=""),"",$B1576+INDEX(Lists!$N$10:$N$12,MATCH($V1576,Lists!$L$10:$L$12,0)))</f>
        <v/>
      </c>
      <c r="X1576" s="19"/>
      <c r="Y1576" s="19"/>
      <c r="Z1576" s="19"/>
      <c r="AA1576" s="21"/>
      <c r="AB1576" s="19"/>
      <c r="AC1576" s="22" t="str">
        <f aca="true">IF(OR($U1576="",$B1576=""),"",IF($AA1576&lt;&gt;"",$AA1576-$B1576,TODAY()-$B1576))</f>
        <v/>
      </c>
      <c r="AD1576" s="22" t="str">
        <f aca="true">IF($W1576="","",IF($Y1576="Closed",IF($AA1576="","Closed",IF($AA1576&lt;=$W1576,"Closed on time","Closed late")),IF(TODAY()&gt;$W1576,"Overdue","Within time")))</f>
        <v/>
      </c>
      <c r="AE1576" s="6"/>
      <c r="AF1576" s="19"/>
      <c r="AG1576" s="19"/>
      <c r="AH1576" s="19"/>
      <c r="AI1576" s="19"/>
      <c r="AJ1576" s="19"/>
    </row>
    <row r="1577" customFormat="false" ht="15" hidden="false" customHeight="false" outlineLevel="0" collapsed="false">
      <c r="A1577" s="22" t="str">
        <f aca="false">IF($C1577="","","R"&amp;TEXT(ROW()-4,"00000"))</f>
        <v/>
      </c>
      <c r="B1577" s="21"/>
      <c r="C1577" s="19"/>
      <c r="D1577" s="22" t="str">
        <f aca="false">IF($C1577="","",IFERROR(INDEX(Asset_Register!$C$5:$C$1000,MATCH($C1577,Asset_Register!$A$5:$A$1000,0)),"Not in register"))</f>
        <v/>
      </c>
      <c r="E1577" s="22" t="str">
        <f aca="false">IF($C1577="","",IFERROR(INDEX(Asset_Register!$D$5:$D$1000,MATCH($C1577,Asset_Register!$A$5:$A$1000,0)),"Not in register"))</f>
        <v/>
      </c>
      <c r="F1577" s="22" t="str">
        <f aca="false">IF($C1577="","",IFERROR(INDEX(Asset_Register!$R$5:$R$1000,MATCH($C1577,Asset_Register!$A$5:$A$1000,0)),"Not in register"))</f>
        <v/>
      </c>
      <c r="G1577" s="22" t="str">
        <f aca="false">IF($C1577="","",IFERROR(INDEX(Asset_Register!$Q$5:$Q$1000,MATCH($C1577,Asset_Register!$A$5:$A$1000,0)),"Not in register"))</f>
        <v/>
      </c>
      <c r="H1577" s="19"/>
      <c r="I1577" s="19"/>
      <c r="J1577" s="6"/>
      <c r="K1577" s="19"/>
      <c r="L1577" s="19"/>
      <c r="M1577" s="19"/>
      <c r="N1577" s="19"/>
      <c r="O1577" s="19"/>
      <c r="P1577" s="19"/>
      <c r="Q1577" s="22" t="str">
        <f aca="false">IF($C1577="","",IF($P1577&lt;&gt;"",$P1577,IF(AND(ISNUMBER($K1577),ISNUMBER($M1577),ISNUMBER($N1577)),IF($O1577="Lower is worse",IF($K1577&lt;=$N1577,"Danger",IF($K1577&lt;=$M1577,"Alert","OK")),IF($K1577&gt;=$N1577,"Danger",IF($K1577&gt;=$M1577,"Alert","OK"))),"Not set")))</f>
        <v/>
      </c>
      <c r="R1577" s="22" t="str">
        <f aca="false">IF(OR($Q1577="",$Q1577="Not set"),"",MATCH($Q1577,Lists!$F$2:$F$4,0)-1)</f>
        <v/>
      </c>
      <c r="S1577" s="6"/>
      <c r="T1577" s="6"/>
      <c r="U1577" s="22" t="str">
        <f aca="false">IF(OR($Q1577="",$Q1577="OK",$Q1577="Not set",NOT(ISNUMBER($G1577))),"",ROUND($G1577*IF($Q1577="Danger",Lists!$M$15,Lists!$M$16),0))</f>
        <v/>
      </c>
      <c r="V1577" s="22" t="str">
        <f aca="false">IF($U1577="","",IF(OR($Q1577="Danger",$U1577&gt;=Lists!$M$10),"P1",IF($U1577&gt;=Lists!$M$11,"P2","P3")))</f>
        <v/>
      </c>
      <c r="W1577" s="24" t="str">
        <f aca="false">IF(OR($V1577="",$B1577=""),"",$B1577+INDEX(Lists!$N$10:$N$12,MATCH($V1577,Lists!$L$10:$L$12,0)))</f>
        <v/>
      </c>
      <c r="X1577" s="19"/>
      <c r="Y1577" s="19"/>
      <c r="Z1577" s="19"/>
      <c r="AA1577" s="21"/>
      <c r="AB1577" s="19"/>
      <c r="AC1577" s="22" t="str">
        <f aca="true">IF(OR($U1577="",$B1577=""),"",IF($AA1577&lt;&gt;"",$AA1577-$B1577,TODAY()-$B1577))</f>
        <v/>
      </c>
      <c r="AD1577" s="22" t="str">
        <f aca="true">IF($W1577="","",IF($Y1577="Closed",IF($AA1577="","Closed",IF($AA1577&lt;=$W1577,"Closed on time","Closed late")),IF(TODAY()&gt;$W1577,"Overdue","Within time")))</f>
        <v/>
      </c>
      <c r="AE1577" s="6"/>
      <c r="AF1577" s="19"/>
      <c r="AG1577" s="19"/>
      <c r="AH1577" s="19"/>
      <c r="AI1577" s="19"/>
      <c r="AJ1577" s="19"/>
    </row>
    <row r="1578" customFormat="false" ht="15" hidden="false" customHeight="false" outlineLevel="0" collapsed="false">
      <c r="A1578" s="22" t="str">
        <f aca="false">IF($C1578="","","R"&amp;TEXT(ROW()-4,"00000"))</f>
        <v/>
      </c>
      <c r="B1578" s="21"/>
      <c r="C1578" s="19"/>
      <c r="D1578" s="22" t="str">
        <f aca="false">IF($C1578="","",IFERROR(INDEX(Asset_Register!$C$5:$C$1000,MATCH($C1578,Asset_Register!$A$5:$A$1000,0)),"Not in register"))</f>
        <v/>
      </c>
      <c r="E1578" s="22" t="str">
        <f aca="false">IF($C1578="","",IFERROR(INDEX(Asset_Register!$D$5:$D$1000,MATCH($C1578,Asset_Register!$A$5:$A$1000,0)),"Not in register"))</f>
        <v/>
      </c>
      <c r="F1578" s="22" t="str">
        <f aca="false">IF($C1578="","",IFERROR(INDEX(Asset_Register!$R$5:$R$1000,MATCH($C1578,Asset_Register!$A$5:$A$1000,0)),"Not in register"))</f>
        <v/>
      </c>
      <c r="G1578" s="22" t="str">
        <f aca="false">IF($C1578="","",IFERROR(INDEX(Asset_Register!$Q$5:$Q$1000,MATCH($C1578,Asset_Register!$A$5:$A$1000,0)),"Not in register"))</f>
        <v/>
      </c>
      <c r="H1578" s="19"/>
      <c r="I1578" s="19"/>
      <c r="J1578" s="6"/>
      <c r="K1578" s="19"/>
      <c r="L1578" s="19"/>
      <c r="M1578" s="19"/>
      <c r="N1578" s="19"/>
      <c r="O1578" s="19"/>
      <c r="P1578" s="19"/>
      <c r="Q1578" s="22" t="str">
        <f aca="false">IF($C1578="","",IF($P1578&lt;&gt;"",$P1578,IF(AND(ISNUMBER($K1578),ISNUMBER($M1578),ISNUMBER($N1578)),IF($O1578="Lower is worse",IF($K1578&lt;=$N1578,"Danger",IF($K1578&lt;=$M1578,"Alert","OK")),IF($K1578&gt;=$N1578,"Danger",IF($K1578&gt;=$M1578,"Alert","OK"))),"Not set")))</f>
        <v/>
      </c>
      <c r="R1578" s="22" t="str">
        <f aca="false">IF(OR($Q1578="",$Q1578="Not set"),"",MATCH($Q1578,Lists!$F$2:$F$4,0)-1)</f>
        <v/>
      </c>
      <c r="S1578" s="6"/>
      <c r="T1578" s="6"/>
      <c r="U1578" s="22" t="str">
        <f aca="false">IF(OR($Q1578="",$Q1578="OK",$Q1578="Not set",NOT(ISNUMBER($G1578))),"",ROUND($G1578*IF($Q1578="Danger",Lists!$M$15,Lists!$M$16),0))</f>
        <v/>
      </c>
      <c r="V1578" s="22" t="str">
        <f aca="false">IF($U1578="","",IF(OR($Q1578="Danger",$U1578&gt;=Lists!$M$10),"P1",IF($U1578&gt;=Lists!$M$11,"P2","P3")))</f>
        <v/>
      </c>
      <c r="W1578" s="24" t="str">
        <f aca="false">IF(OR($V1578="",$B1578=""),"",$B1578+INDEX(Lists!$N$10:$N$12,MATCH($V1578,Lists!$L$10:$L$12,0)))</f>
        <v/>
      </c>
      <c r="X1578" s="19"/>
      <c r="Y1578" s="19"/>
      <c r="Z1578" s="19"/>
      <c r="AA1578" s="21"/>
      <c r="AB1578" s="19"/>
      <c r="AC1578" s="22" t="str">
        <f aca="true">IF(OR($U1578="",$B1578=""),"",IF($AA1578&lt;&gt;"",$AA1578-$B1578,TODAY()-$B1578))</f>
        <v/>
      </c>
      <c r="AD1578" s="22" t="str">
        <f aca="true">IF($W1578="","",IF($Y1578="Closed",IF($AA1578="","Closed",IF($AA1578&lt;=$W1578,"Closed on time","Closed late")),IF(TODAY()&gt;$W1578,"Overdue","Within time")))</f>
        <v/>
      </c>
      <c r="AE1578" s="6"/>
      <c r="AF1578" s="19"/>
      <c r="AG1578" s="19"/>
      <c r="AH1578" s="19"/>
      <c r="AI1578" s="19"/>
      <c r="AJ1578" s="19"/>
    </row>
    <row r="1579" customFormat="false" ht="15" hidden="false" customHeight="false" outlineLevel="0" collapsed="false">
      <c r="A1579" s="22" t="str">
        <f aca="false">IF($C1579="","","R"&amp;TEXT(ROW()-4,"00000"))</f>
        <v/>
      </c>
      <c r="B1579" s="21"/>
      <c r="C1579" s="19"/>
      <c r="D1579" s="22" t="str">
        <f aca="false">IF($C1579="","",IFERROR(INDEX(Asset_Register!$C$5:$C$1000,MATCH($C1579,Asset_Register!$A$5:$A$1000,0)),"Not in register"))</f>
        <v/>
      </c>
      <c r="E1579" s="22" t="str">
        <f aca="false">IF($C1579="","",IFERROR(INDEX(Asset_Register!$D$5:$D$1000,MATCH($C1579,Asset_Register!$A$5:$A$1000,0)),"Not in register"))</f>
        <v/>
      </c>
      <c r="F1579" s="22" t="str">
        <f aca="false">IF($C1579="","",IFERROR(INDEX(Asset_Register!$R$5:$R$1000,MATCH($C1579,Asset_Register!$A$5:$A$1000,0)),"Not in register"))</f>
        <v/>
      </c>
      <c r="G1579" s="22" t="str">
        <f aca="false">IF($C1579="","",IFERROR(INDEX(Asset_Register!$Q$5:$Q$1000,MATCH($C1579,Asset_Register!$A$5:$A$1000,0)),"Not in register"))</f>
        <v/>
      </c>
      <c r="H1579" s="19"/>
      <c r="I1579" s="19"/>
      <c r="J1579" s="6"/>
      <c r="K1579" s="19"/>
      <c r="L1579" s="19"/>
      <c r="M1579" s="19"/>
      <c r="N1579" s="19"/>
      <c r="O1579" s="19"/>
      <c r="P1579" s="19"/>
      <c r="Q1579" s="22" t="str">
        <f aca="false">IF($C1579="","",IF($P1579&lt;&gt;"",$P1579,IF(AND(ISNUMBER($K1579),ISNUMBER($M1579),ISNUMBER($N1579)),IF($O1579="Lower is worse",IF($K1579&lt;=$N1579,"Danger",IF($K1579&lt;=$M1579,"Alert","OK")),IF($K1579&gt;=$N1579,"Danger",IF($K1579&gt;=$M1579,"Alert","OK"))),"Not set")))</f>
        <v/>
      </c>
      <c r="R1579" s="22" t="str">
        <f aca="false">IF(OR($Q1579="",$Q1579="Not set"),"",MATCH($Q1579,Lists!$F$2:$F$4,0)-1)</f>
        <v/>
      </c>
      <c r="S1579" s="6"/>
      <c r="T1579" s="6"/>
      <c r="U1579" s="22" t="str">
        <f aca="false">IF(OR($Q1579="",$Q1579="OK",$Q1579="Not set",NOT(ISNUMBER($G1579))),"",ROUND($G1579*IF($Q1579="Danger",Lists!$M$15,Lists!$M$16),0))</f>
        <v/>
      </c>
      <c r="V1579" s="22" t="str">
        <f aca="false">IF($U1579="","",IF(OR($Q1579="Danger",$U1579&gt;=Lists!$M$10),"P1",IF($U1579&gt;=Lists!$M$11,"P2","P3")))</f>
        <v/>
      </c>
      <c r="W1579" s="24" t="str">
        <f aca="false">IF(OR($V1579="",$B1579=""),"",$B1579+INDEX(Lists!$N$10:$N$12,MATCH($V1579,Lists!$L$10:$L$12,0)))</f>
        <v/>
      </c>
      <c r="X1579" s="19"/>
      <c r="Y1579" s="19"/>
      <c r="Z1579" s="19"/>
      <c r="AA1579" s="21"/>
      <c r="AB1579" s="19"/>
      <c r="AC1579" s="22" t="str">
        <f aca="true">IF(OR($U1579="",$B1579=""),"",IF($AA1579&lt;&gt;"",$AA1579-$B1579,TODAY()-$B1579))</f>
        <v/>
      </c>
      <c r="AD1579" s="22" t="str">
        <f aca="true">IF($W1579="","",IF($Y1579="Closed",IF($AA1579="","Closed",IF($AA1579&lt;=$W1579,"Closed on time","Closed late")),IF(TODAY()&gt;$W1579,"Overdue","Within time")))</f>
        <v/>
      </c>
      <c r="AE1579" s="6"/>
      <c r="AF1579" s="19"/>
      <c r="AG1579" s="19"/>
      <c r="AH1579" s="19"/>
      <c r="AI1579" s="19"/>
      <c r="AJ1579" s="19"/>
    </row>
    <row r="1580" customFormat="false" ht="15" hidden="false" customHeight="false" outlineLevel="0" collapsed="false">
      <c r="A1580" s="22" t="str">
        <f aca="false">IF($C1580="","","R"&amp;TEXT(ROW()-4,"00000"))</f>
        <v/>
      </c>
      <c r="B1580" s="21"/>
      <c r="C1580" s="19"/>
      <c r="D1580" s="22" t="str">
        <f aca="false">IF($C1580="","",IFERROR(INDEX(Asset_Register!$C$5:$C$1000,MATCH($C1580,Asset_Register!$A$5:$A$1000,0)),"Not in register"))</f>
        <v/>
      </c>
      <c r="E1580" s="22" t="str">
        <f aca="false">IF($C1580="","",IFERROR(INDEX(Asset_Register!$D$5:$D$1000,MATCH($C1580,Asset_Register!$A$5:$A$1000,0)),"Not in register"))</f>
        <v/>
      </c>
      <c r="F1580" s="22" t="str">
        <f aca="false">IF($C1580="","",IFERROR(INDEX(Asset_Register!$R$5:$R$1000,MATCH($C1580,Asset_Register!$A$5:$A$1000,0)),"Not in register"))</f>
        <v/>
      </c>
      <c r="G1580" s="22" t="str">
        <f aca="false">IF($C1580="","",IFERROR(INDEX(Asset_Register!$Q$5:$Q$1000,MATCH($C1580,Asset_Register!$A$5:$A$1000,0)),"Not in register"))</f>
        <v/>
      </c>
      <c r="H1580" s="19"/>
      <c r="I1580" s="19"/>
      <c r="J1580" s="6"/>
      <c r="K1580" s="19"/>
      <c r="L1580" s="19"/>
      <c r="M1580" s="19"/>
      <c r="N1580" s="19"/>
      <c r="O1580" s="19"/>
      <c r="P1580" s="19"/>
      <c r="Q1580" s="22" t="str">
        <f aca="false">IF($C1580="","",IF($P1580&lt;&gt;"",$P1580,IF(AND(ISNUMBER($K1580),ISNUMBER($M1580),ISNUMBER($N1580)),IF($O1580="Lower is worse",IF($K1580&lt;=$N1580,"Danger",IF($K1580&lt;=$M1580,"Alert","OK")),IF($K1580&gt;=$N1580,"Danger",IF($K1580&gt;=$M1580,"Alert","OK"))),"Not set")))</f>
        <v/>
      </c>
      <c r="R1580" s="22" t="str">
        <f aca="false">IF(OR($Q1580="",$Q1580="Not set"),"",MATCH($Q1580,Lists!$F$2:$F$4,0)-1)</f>
        <v/>
      </c>
      <c r="S1580" s="6"/>
      <c r="T1580" s="6"/>
      <c r="U1580" s="22" t="str">
        <f aca="false">IF(OR($Q1580="",$Q1580="OK",$Q1580="Not set",NOT(ISNUMBER($G1580))),"",ROUND($G1580*IF($Q1580="Danger",Lists!$M$15,Lists!$M$16),0))</f>
        <v/>
      </c>
      <c r="V1580" s="22" t="str">
        <f aca="false">IF($U1580="","",IF(OR($Q1580="Danger",$U1580&gt;=Lists!$M$10),"P1",IF($U1580&gt;=Lists!$M$11,"P2","P3")))</f>
        <v/>
      </c>
      <c r="W1580" s="24" t="str">
        <f aca="false">IF(OR($V1580="",$B1580=""),"",$B1580+INDEX(Lists!$N$10:$N$12,MATCH($V1580,Lists!$L$10:$L$12,0)))</f>
        <v/>
      </c>
      <c r="X1580" s="19"/>
      <c r="Y1580" s="19"/>
      <c r="Z1580" s="19"/>
      <c r="AA1580" s="21"/>
      <c r="AB1580" s="19"/>
      <c r="AC1580" s="22" t="str">
        <f aca="true">IF(OR($U1580="",$B1580=""),"",IF($AA1580&lt;&gt;"",$AA1580-$B1580,TODAY()-$B1580))</f>
        <v/>
      </c>
      <c r="AD1580" s="22" t="str">
        <f aca="true">IF($W1580="","",IF($Y1580="Closed",IF($AA1580="","Closed",IF($AA1580&lt;=$W1580,"Closed on time","Closed late")),IF(TODAY()&gt;$W1580,"Overdue","Within time")))</f>
        <v/>
      </c>
      <c r="AE1580" s="6"/>
      <c r="AF1580" s="19"/>
      <c r="AG1580" s="19"/>
      <c r="AH1580" s="19"/>
      <c r="AI1580" s="19"/>
      <c r="AJ1580" s="19"/>
    </row>
    <row r="1581" customFormat="false" ht="15" hidden="false" customHeight="false" outlineLevel="0" collapsed="false">
      <c r="A1581" s="22" t="str">
        <f aca="false">IF($C1581="","","R"&amp;TEXT(ROW()-4,"00000"))</f>
        <v/>
      </c>
      <c r="B1581" s="21"/>
      <c r="C1581" s="19"/>
      <c r="D1581" s="22" t="str">
        <f aca="false">IF($C1581="","",IFERROR(INDEX(Asset_Register!$C$5:$C$1000,MATCH($C1581,Asset_Register!$A$5:$A$1000,0)),"Not in register"))</f>
        <v/>
      </c>
      <c r="E1581" s="22" t="str">
        <f aca="false">IF($C1581="","",IFERROR(INDEX(Asset_Register!$D$5:$D$1000,MATCH($C1581,Asset_Register!$A$5:$A$1000,0)),"Not in register"))</f>
        <v/>
      </c>
      <c r="F1581" s="22" t="str">
        <f aca="false">IF($C1581="","",IFERROR(INDEX(Asset_Register!$R$5:$R$1000,MATCH($C1581,Asset_Register!$A$5:$A$1000,0)),"Not in register"))</f>
        <v/>
      </c>
      <c r="G1581" s="22" t="str">
        <f aca="false">IF($C1581="","",IFERROR(INDEX(Asset_Register!$Q$5:$Q$1000,MATCH($C1581,Asset_Register!$A$5:$A$1000,0)),"Not in register"))</f>
        <v/>
      </c>
      <c r="H1581" s="19"/>
      <c r="I1581" s="19"/>
      <c r="J1581" s="6"/>
      <c r="K1581" s="19"/>
      <c r="L1581" s="19"/>
      <c r="M1581" s="19"/>
      <c r="N1581" s="19"/>
      <c r="O1581" s="19"/>
      <c r="P1581" s="19"/>
      <c r="Q1581" s="22" t="str">
        <f aca="false">IF($C1581="","",IF($P1581&lt;&gt;"",$P1581,IF(AND(ISNUMBER($K1581),ISNUMBER($M1581),ISNUMBER($N1581)),IF($O1581="Lower is worse",IF($K1581&lt;=$N1581,"Danger",IF($K1581&lt;=$M1581,"Alert","OK")),IF($K1581&gt;=$N1581,"Danger",IF($K1581&gt;=$M1581,"Alert","OK"))),"Not set")))</f>
        <v/>
      </c>
      <c r="R1581" s="22" t="str">
        <f aca="false">IF(OR($Q1581="",$Q1581="Not set"),"",MATCH($Q1581,Lists!$F$2:$F$4,0)-1)</f>
        <v/>
      </c>
      <c r="S1581" s="6"/>
      <c r="T1581" s="6"/>
      <c r="U1581" s="22" t="str">
        <f aca="false">IF(OR($Q1581="",$Q1581="OK",$Q1581="Not set",NOT(ISNUMBER($G1581))),"",ROUND($G1581*IF($Q1581="Danger",Lists!$M$15,Lists!$M$16),0))</f>
        <v/>
      </c>
      <c r="V1581" s="22" t="str">
        <f aca="false">IF($U1581="","",IF(OR($Q1581="Danger",$U1581&gt;=Lists!$M$10),"P1",IF($U1581&gt;=Lists!$M$11,"P2","P3")))</f>
        <v/>
      </c>
      <c r="W1581" s="24" t="str">
        <f aca="false">IF(OR($V1581="",$B1581=""),"",$B1581+INDEX(Lists!$N$10:$N$12,MATCH($V1581,Lists!$L$10:$L$12,0)))</f>
        <v/>
      </c>
      <c r="X1581" s="19"/>
      <c r="Y1581" s="19"/>
      <c r="Z1581" s="19"/>
      <c r="AA1581" s="21"/>
      <c r="AB1581" s="19"/>
      <c r="AC1581" s="22" t="str">
        <f aca="true">IF(OR($U1581="",$B1581=""),"",IF($AA1581&lt;&gt;"",$AA1581-$B1581,TODAY()-$B1581))</f>
        <v/>
      </c>
      <c r="AD1581" s="22" t="str">
        <f aca="true">IF($W1581="","",IF($Y1581="Closed",IF($AA1581="","Closed",IF($AA1581&lt;=$W1581,"Closed on time","Closed late")),IF(TODAY()&gt;$W1581,"Overdue","Within time")))</f>
        <v/>
      </c>
      <c r="AE1581" s="6"/>
      <c r="AF1581" s="19"/>
      <c r="AG1581" s="19"/>
      <c r="AH1581" s="19"/>
      <c r="AI1581" s="19"/>
      <c r="AJ1581" s="19"/>
    </row>
    <row r="1582" customFormat="false" ht="15" hidden="false" customHeight="false" outlineLevel="0" collapsed="false">
      <c r="A1582" s="22" t="str">
        <f aca="false">IF($C1582="","","R"&amp;TEXT(ROW()-4,"00000"))</f>
        <v/>
      </c>
      <c r="B1582" s="21"/>
      <c r="C1582" s="19"/>
      <c r="D1582" s="22" t="str">
        <f aca="false">IF($C1582="","",IFERROR(INDEX(Asset_Register!$C$5:$C$1000,MATCH($C1582,Asset_Register!$A$5:$A$1000,0)),"Not in register"))</f>
        <v/>
      </c>
      <c r="E1582" s="22" t="str">
        <f aca="false">IF($C1582="","",IFERROR(INDEX(Asset_Register!$D$5:$D$1000,MATCH($C1582,Asset_Register!$A$5:$A$1000,0)),"Not in register"))</f>
        <v/>
      </c>
      <c r="F1582" s="22" t="str">
        <f aca="false">IF($C1582="","",IFERROR(INDEX(Asset_Register!$R$5:$R$1000,MATCH($C1582,Asset_Register!$A$5:$A$1000,0)),"Not in register"))</f>
        <v/>
      </c>
      <c r="G1582" s="22" t="str">
        <f aca="false">IF($C1582="","",IFERROR(INDEX(Asset_Register!$Q$5:$Q$1000,MATCH($C1582,Asset_Register!$A$5:$A$1000,0)),"Not in register"))</f>
        <v/>
      </c>
      <c r="H1582" s="19"/>
      <c r="I1582" s="19"/>
      <c r="J1582" s="6"/>
      <c r="K1582" s="19"/>
      <c r="L1582" s="19"/>
      <c r="M1582" s="19"/>
      <c r="N1582" s="19"/>
      <c r="O1582" s="19"/>
      <c r="P1582" s="19"/>
      <c r="Q1582" s="22" t="str">
        <f aca="false">IF($C1582="","",IF($P1582&lt;&gt;"",$P1582,IF(AND(ISNUMBER($K1582),ISNUMBER($M1582),ISNUMBER($N1582)),IF($O1582="Lower is worse",IF($K1582&lt;=$N1582,"Danger",IF($K1582&lt;=$M1582,"Alert","OK")),IF($K1582&gt;=$N1582,"Danger",IF($K1582&gt;=$M1582,"Alert","OK"))),"Not set")))</f>
        <v/>
      </c>
      <c r="R1582" s="22" t="str">
        <f aca="false">IF(OR($Q1582="",$Q1582="Not set"),"",MATCH($Q1582,Lists!$F$2:$F$4,0)-1)</f>
        <v/>
      </c>
      <c r="S1582" s="6"/>
      <c r="T1582" s="6"/>
      <c r="U1582" s="22" t="str">
        <f aca="false">IF(OR($Q1582="",$Q1582="OK",$Q1582="Not set",NOT(ISNUMBER($G1582))),"",ROUND($G1582*IF($Q1582="Danger",Lists!$M$15,Lists!$M$16),0))</f>
        <v/>
      </c>
      <c r="V1582" s="22" t="str">
        <f aca="false">IF($U1582="","",IF(OR($Q1582="Danger",$U1582&gt;=Lists!$M$10),"P1",IF($U1582&gt;=Lists!$M$11,"P2","P3")))</f>
        <v/>
      </c>
      <c r="W1582" s="24" t="str">
        <f aca="false">IF(OR($V1582="",$B1582=""),"",$B1582+INDEX(Lists!$N$10:$N$12,MATCH($V1582,Lists!$L$10:$L$12,0)))</f>
        <v/>
      </c>
      <c r="X1582" s="19"/>
      <c r="Y1582" s="19"/>
      <c r="Z1582" s="19"/>
      <c r="AA1582" s="21"/>
      <c r="AB1582" s="19"/>
      <c r="AC1582" s="22" t="str">
        <f aca="true">IF(OR($U1582="",$B1582=""),"",IF($AA1582&lt;&gt;"",$AA1582-$B1582,TODAY()-$B1582))</f>
        <v/>
      </c>
      <c r="AD1582" s="22" t="str">
        <f aca="true">IF($W1582="","",IF($Y1582="Closed",IF($AA1582="","Closed",IF($AA1582&lt;=$W1582,"Closed on time","Closed late")),IF(TODAY()&gt;$W1582,"Overdue","Within time")))</f>
        <v/>
      </c>
      <c r="AE1582" s="6"/>
      <c r="AF1582" s="19"/>
      <c r="AG1582" s="19"/>
      <c r="AH1582" s="19"/>
      <c r="AI1582" s="19"/>
      <c r="AJ1582" s="19"/>
    </row>
    <row r="1583" customFormat="false" ht="15" hidden="false" customHeight="false" outlineLevel="0" collapsed="false">
      <c r="A1583" s="22" t="str">
        <f aca="false">IF($C1583="","","R"&amp;TEXT(ROW()-4,"00000"))</f>
        <v/>
      </c>
      <c r="B1583" s="21"/>
      <c r="C1583" s="19"/>
      <c r="D1583" s="22" t="str">
        <f aca="false">IF($C1583="","",IFERROR(INDEX(Asset_Register!$C$5:$C$1000,MATCH($C1583,Asset_Register!$A$5:$A$1000,0)),"Not in register"))</f>
        <v/>
      </c>
      <c r="E1583" s="22" t="str">
        <f aca="false">IF($C1583="","",IFERROR(INDEX(Asset_Register!$D$5:$D$1000,MATCH($C1583,Asset_Register!$A$5:$A$1000,0)),"Not in register"))</f>
        <v/>
      </c>
      <c r="F1583" s="22" t="str">
        <f aca="false">IF($C1583="","",IFERROR(INDEX(Asset_Register!$R$5:$R$1000,MATCH($C1583,Asset_Register!$A$5:$A$1000,0)),"Not in register"))</f>
        <v/>
      </c>
      <c r="G1583" s="22" t="str">
        <f aca="false">IF($C1583="","",IFERROR(INDEX(Asset_Register!$Q$5:$Q$1000,MATCH($C1583,Asset_Register!$A$5:$A$1000,0)),"Not in register"))</f>
        <v/>
      </c>
      <c r="H1583" s="19"/>
      <c r="I1583" s="19"/>
      <c r="J1583" s="6"/>
      <c r="K1583" s="19"/>
      <c r="L1583" s="19"/>
      <c r="M1583" s="19"/>
      <c r="N1583" s="19"/>
      <c r="O1583" s="19"/>
      <c r="P1583" s="19"/>
      <c r="Q1583" s="22" t="str">
        <f aca="false">IF($C1583="","",IF($P1583&lt;&gt;"",$P1583,IF(AND(ISNUMBER($K1583),ISNUMBER($M1583),ISNUMBER($N1583)),IF($O1583="Lower is worse",IF($K1583&lt;=$N1583,"Danger",IF($K1583&lt;=$M1583,"Alert","OK")),IF($K1583&gt;=$N1583,"Danger",IF($K1583&gt;=$M1583,"Alert","OK"))),"Not set")))</f>
        <v/>
      </c>
      <c r="R1583" s="22" t="str">
        <f aca="false">IF(OR($Q1583="",$Q1583="Not set"),"",MATCH($Q1583,Lists!$F$2:$F$4,0)-1)</f>
        <v/>
      </c>
      <c r="S1583" s="6"/>
      <c r="T1583" s="6"/>
      <c r="U1583" s="22" t="str">
        <f aca="false">IF(OR($Q1583="",$Q1583="OK",$Q1583="Not set",NOT(ISNUMBER($G1583))),"",ROUND($G1583*IF($Q1583="Danger",Lists!$M$15,Lists!$M$16),0))</f>
        <v/>
      </c>
      <c r="V1583" s="22" t="str">
        <f aca="false">IF($U1583="","",IF(OR($Q1583="Danger",$U1583&gt;=Lists!$M$10),"P1",IF($U1583&gt;=Lists!$M$11,"P2","P3")))</f>
        <v/>
      </c>
      <c r="W1583" s="24" t="str">
        <f aca="false">IF(OR($V1583="",$B1583=""),"",$B1583+INDEX(Lists!$N$10:$N$12,MATCH($V1583,Lists!$L$10:$L$12,0)))</f>
        <v/>
      </c>
      <c r="X1583" s="19"/>
      <c r="Y1583" s="19"/>
      <c r="Z1583" s="19"/>
      <c r="AA1583" s="21"/>
      <c r="AB1583" s="19"/>
      <c r="AC1583" s="22" t="str">
        <f aca="true">IF(OR($U1583="",$B1583=""),"",IF($AA1583&lt;&gt;"",$AA1583-$B1583,TODAY()-$B1583))</f>
        <v/>
      </c>
      <c r="AD1583" s="22" t="str">
        <f aca="true">IF($W1583="","",IF($Y1583="Closed",IF($AA1583="","Closed",IF($AA1583&lt;=$W1583,"Closed on time","Closed late")),IF(TODAY()&gt;$W1583,"Overdue","Within time")))</f>
        <v/>
      </c>
      <c r="AE1583" s="6"/>
      <c r="AF1583" s="19"/>
      <c r="AG1583" s="19"/>
      <c r="AH1583" s="19"/>
      <c r="AI1583" s="19"/>
      <c r="AJ1583" s="19"/>
    </row>
    <row r="1584" customFormat="false" ht="15" hidden="false" customHeight="false" outlineLevel="0" collapsed="false">
      <c r="A1584" s="22" t="str">
        <f aca="false">IF($C1584="","","R"&amp;TEXT(ROW()-4,"00000"))</f>
        <v/>
      </c>
      <c r="B1584" s="21"/>
      <c r="C1584" s="19"/>
      <c r="D1584" s="22" t="str">
        <f aca="false">IF($C1584="","",IFERROR(INDEX(Asset_Register!$C$5:$C$1000,MATCH($C1584,Asset_Register!$A$5:$A$1000,0)),"Not in register"))</f>
        <v/>
      </c>
      <c r="E1584" s="22" t="str">
        <f aca="false">IF($C1584="","",IFERROR(INDEX(Asset_Register!$D$5:$D$1000,MATCH($C1584,Asset_Register!$A$5:$A$1000,0)),"Not in register"))</f>
        <v/>
      </c>
      <c r="F1584" s="22" t="str">
        <f aca="false">IF($C1584="","",IFERROR(INDEX(Asset_Register!$R$5:$R$1000,MATCH($C1584,Asset_Register!$A$5:$A$1000,0)),"Not in register"))</f>
        <v/>
      </c>
      <c r="G1584" s="22" t="str">
        <f aca="false">IF($C1584="","",IFERROR(INDEX(Asset_Register!$Q$5:$Q$1000,MATCH($C1584,Asset_Register!$A$5:$A$1000,0)),"Not in register"))</f>
        <v/>
      </c>
      <c r="H1584" s="19"/>
      <c r="I1584" s="19"/>
      <c r="J1584" s="6"/>
      <c r="K1584" s="19"/>
      <c r="L1584" s="19"/>
      <c r="M1584" s="19"/>
      <c r="N1584" s="19"/>
      <c r="O1584" s="19"/>
      <c r="P1584" s="19"/>
      <c r="Q1584" s="22" t="str">
        <f aca="false">IF($C1584="","",IF($P1584&lt;&gt;"",$P1584,IF(AND(ISNUMBER($K1584),ISNUMBER($M1584),ISNUMBER($N1584)),IF($O1584="Lower is worse",IF($K1584&lt;=$N1584,"Danger",IF($K1584&lt;=$M1584,"Alert","OK")),IF($K1584&gt;=$N1584,"Danger",IF($K1584&gt;=$M1584,"Alert","OK"))),"Not set")))</f>
        <v/>
      </c>
      <c r="R1584" s="22" t="str">
        <f aca="false">IF(OR($Q1584="",$Q1584="Not set"),"",MATCH($Q1584,Lists!$F$2:$F$4,0)-1)</f>
        <v/>
      </c>
      <c r="S1584" s="6"/>
      <c r="T1584" s="6"/>
      <c r="U1584" s="22" t="str">
        <f aca="false">IF(OR($Q1584="",$Q1584="OK",$Q1584="Not set",NOT(ISNUMBER($G1584))),"",ROUND($G1584*IF($Q1584="Danger",Lists!$M$15,Lists!$M$16),0))</f>
        <v/>
      </c>
      <c r="V1584" s="22" t="str">
        <f aca="false">IF($U1584="","",IF(OR($Q1584="Danger",$U1584&gt;=Lists!$M$10),"P1",IF($U1584&gt;=Lists!$M$11,"P2","P3")))</f>
        <v/>
      </c>
      <c r="W1584" s="24" t="str">
        <f aca="false">IF(OR($V1584="",$B1584=""),"",$B1584+INDEX(Lists!$N$10:$N$12,MATCH($V1584,Lists!$L$10:$L$12,0)))</f>
        <v/>
      </c>
      <c r="X1584" s="19"/>
      <c r="Y1584" s="19"/>
      <c r="Z1584" s="19"/>
      <c r="AA1584" s="21"/>
      <c r="AB1584" s="19"/>
      <c r="AC1584" s="22" t="str">
        <f aca="true">IF(OR($U1584="",$B1584=""),"",IF($AA1584&lt;&gt;"",$AA1584-$B1584,TODAY()-$B1584))</f>
        <v/>
      </c>
      <c r="AD1584" s="22" t="str">
        <f aca="true">IF($W1584="","",IF($Y1584="Closed",IF($AA1584="","Closed",IF($AA1584&lt;=$W1584,"Closed on time","Closed late")),IF(TODAY()&gt;$W1584,"Overdue","Within time")))</f>
        <v/>
      </c>
      <c r="AE1584" s="6"/>
      <c r="AF1584" s="19"/>
      <c r="AG1584" s="19"/>
      <c r="AH1584" s="19"/>
      <c r="AI1584" s="19"/>
      <c r="AJ1584" s="19"/>
    </row>
    <row r="1585" customFormat="false" ht="15" hidden="false" customHeight="false" outlineLevel="0" collapsed="false">
      <c r="A1585" s="22" t="str">
        <f aca="false">IF($C1585="","","R"&amp;TEXT(ROW()-4,"00000"))</f>
        <v/>
      </c>
      <c r="B1585" s="21"/>
      <c r="C1585" s="19"/>
      <c r="D1585" s="22" t="str">
        <f aca="false">IF($C1585="","",IFERROR(INDEX(Asset_Register!$C$5:$C$1000,MATCH($C1585,Asset_Register!$A$5:$A$1000,0)),"Not in register"))</f>
        <v/>
      </c>
      <c r="E1585" s="22" t="str">
        <f aca="false">IF($C1585="","",IFERROR(INDEX(Asset_Register!$D$5:$D$1000,MATCH($C1585,Asset_Register!$A$5:$A$1000,0)),"Not in register"))</f>
        <v/>
      </c>
      <c r="F1585" s="22" t="str">
        <f aca="false">IF($C1585="","",IFERROR(INDEX(Asset_Register!$R$5:$R$1000,MATCH($C1585,Asset_Register!$A$5:$A$1000,0)),"Not in register"))</f>
        <v/>
      </c>
      <c r="G1585" s="22" t="str">
        <f aca="false">IF($C1585="","",IFERROR(INDEX(Asset_Register!$Q$5:$Q$1000,MATCH($C1585,Asset_Register!$A$5:$A$1000,0)),"Not in register"))</f>
        <v/>
      </c>
      <c r="H1585" s="19"/>
      <c r="I1585" s="19"/>
      <c r="J1585" s="6"/>
      <c r="K1585" s="19"/>
      <c r="L1585" s="19"/>
      <c r="M1585" s="19"/>
      <c r="N1585" s="19"/>
      <c r="O1585" s="19"/>
      <c r="P1585" s="19"/>
      <c r="Q1585" s="22" t="str">
        <f aca="false">IF($C1585="","",IF($P1585&lt;&gt;"",$P1585,IF(AND(ISNUMBER($K1585),ISNUMBER($M1585),ISNUMBER($N1585)),IF($O1585="Lower is worse",IF($K1585&lt;=$N1585,"Danger",IF($K1585&lt;=$M1585,"Alert","OK")),IF($K1585&gt;=$N1585,"Danger",IF($K1585&gt;=$M1585,"Alert","OK"))),"Not set")))</f>
        <v/>
      </c>
      <c r="R1585" s="22" t="str">
        <f aca="false">IF(OR($Q1585="",$Q1585="Not set"),"",MATCH($Q1585,Lists!$F$2:$F$4,0)-1)</f>
        <v/>
      </c>
      <c r="S1585" s="6"/>
      <c r="T1585" s="6"/>
      <c r="U1585" s="22" t="str">
        <f aca="false">IF(OR($Q1585="",$Q1585="OK",$Q1585="Not set",NOT(ISNUMBER($G1585))),"",ROUND($G1585*IF($Q1585="Danger",Lists!$M$15,Lists!$M$16),0))</f>
        <v/>
      </c>
      <c r="V1585" s="22" t="str">
        <f aca="false">IF($U1585="","",IF(OR($Q1585="Danger",$U1585&gt;=Lists!$M$10),"P1",IF($U1585&gt;=Lists!$M$11,"P2","P3")))</f>
        <v/>
      </c>
      <c r="W1585" s="24" t="str">
        <f aca="false">IF(OR($V1585="",$B1585=""),"",$B1585+INDEX(Lists!$N$10:$N$12,MATCH($V1585,Lists!$L$10:$L$12,0)))</f>
        <v/>
      </c>
      <c r="X1585" s="19"/>
      <c r="Y1585" s="19"/>
      <c r="Z1585" s="19"/>
      <c r="AA1585" s="21"/>
      <c r="AB1585" s="19"/>
      <c r="AC1585" s="22" t="str">
        <f aca="true">IF(OR($U1585="",$B1585=""),"",IF($AA1585&lt;&gt;"",$AA1585-$B1585,TODAY()-$B1585))</f>
        <v/>
      </c>
      <c r="AD1585" s="22" t="str">
        <f aca="true">IF($W1585="","",IF($Y1585="Closed",IF($AA1585="","Closed",IF($AA1585&lt;=$W1585,"Closed on time","Closed late")),IF(TODAY()&gt;$W1585,"Overdue","Within time")))</f>
        <v/>
      </c>
      <c r="AE1585" s="6"/>
      <c r="AF1585" s="19"/>
      <c r="AG1585" s="19"/>
      <c r="AH1585" s="19"/>
      <c r="AI1585" s="19"/>
      <c r="AJ1585" s="19"/>
    </row>
    <row r="1586" customFormat="false" ht="15" hidden="false" customHeight="false" outlineLevel="0" collapsed="false">
      <c r="A1586" s="22" t="str">
        <f aca="false">IF($C1586="","","R"&amp;TEXT(ROW()-4,"00000"))</f>
        <v/>
      </c>
      <c r="B1586" s="21"/>
      <c r="C1586" s="19"/>
      <c r="D1586" s="22" t="str">
        <f aca="false">IF($C1586="","",IFERROR(INDEX(Asset_Register!$C$5:$C$1000,MATCH($C1586,Asset_Register!$A$5:$A$1000,0)),"Not in register"))</f>
        <v/>
      </c>
      <c r="E1586" s="22" t="str">
        <f aca="false">IF($C1586="","",IFERROR(INDEX(Asset_Register!$D$5:$D$1000,MATCH($C1586,Asset_Register!$A$5:$A$1000,0)),"Not in register"))</f>
        <v/>
      </c>
      <c r="F1586" s="22" t="str">
        <f aca="false">IF($C1586="","",IFERROR(INDEX(Asset_Register!$R$5:$R$1000,MATCH($C1586,Asset_Register!$A$5:$A$1000,0)),"Not in register"))</f>
        <v/>
      </c>
      <c r="G1586" s="22" t="str">
        <f aca="false">IF($C1586="","",IFERROR(INDEX(Asset_Register!$Q$5:$Q$1000,MATCH($C1586,Asset_Register!$A$5:$A$1000,0)),"Not in register"))</f>
        <v/>
      </c>
      <c r="H1586" s="19"/>
      <c r="I1586" s="19"/>
      <c r="J1586" s="6"/>
      <c r="K1586" s="19"/>
      <c r="L1586" s="19"/>
      <c r="M1586" s="19"/>
      <c r="N1586" s="19"/>
      <c r="O1586" s="19"/>
      <c r="P1586" s="19"/>
      <c r="Q1586" s="22" t="str">
        <f aca="false">IF($C1586="","",IF($P1586&lt;&gt;"",$P1586,IF(AND(ISNUMBER($K1586),ISNUMBER($M1586),ISNUMBER($N1586)),IF($O1586="Lower is worse",IF($K1586&lt;=$N1586,"Danger",IF($K1586&lt;=$M1586,"Alert","OK")),IF($K1586&gt;=$N1586,"Danger",IF($K1586&gt;=$M1586,"Alert","OK"))),"Not set")))</f>
        <v/>
      </c>
      <c r="R1586" s="22" t="str">
        <f aca="false">IF(OR($Q1586="",$Q1586="Not set"),"",MATCH($Q1586,Lists!$F$2:$F$4,0)-1)</f>
        <v/>
      </c>
      <c r="S1586" s="6"/>
      <c r="T1586" s="6"/>
      <c r="U1586" s="22" t="str">
        <f aca="false">IF(OR($Q1586="",$Q1586="OK",$Q1586="Not set",NOT(ISNUMBER($G1586))),"",ROUND($G1586*IF($Q1586="Danger",Lists!$M$15,Lists!$M$16),0))</f>
        <v/>
      </c>
      <c r="V1586" s="22" t="str">
        <f aca="false">IF($U1586="","",IF(OR($Q1586="Danger",$U1586&gt;=Lists!$M$10),"P1",IF($U1586&gt;=Lists!$M$11,"P2","P3")))</f>
        <v/>
      </c>
      <c r="W1586" s="24" t="str">
        <f aca="false">IF(OR($V1586="",$B1586=""),"",$B1586+INDEX(Lists!$N$10:$N$12,MATCH($V1586,Lists!$L$10:$L$12,0)))</f>
        <v/>
      </c>
      <c r="X1586" s="19"/>
      <c r="Y1586" s="19"/>
      <c r="Z1586" s="19"/>
      <c r="AA1586" s="21"/>
      <c r="AB1586" s="19"/>
      <c r="AC1586" s="22" t="str">
        <f aca="true">IF(OR($U1586="",$B1586=""),"",IF($AA1586&lt;&gt;"",$AA1586-$B1586,TODAY()-$B1586))</f>
        <v/>
      </c>
      <c r="AD1586" s="22" t="str">
        <f aca="true">IF($W1586="","",IF($Y1586="Closed",IF($AA1586="","Closed",IF($AA1586&lt;=$W1586,"Closed on time","Closed late")),IF(TODAY()&gt;$W1586,"Overdue","Within time")))</f>
        <v/>
      </c>
      <c r="AE1586" s="6"/>
      <c r="AF1586" s="19"/>
      <c r="AG1586" s="19"/>
      <c r="AH1586" s="19"/>
      <c r="AI1586" s="19"/>
      <c r="AJ1586" s="19"/>
    </row>
    <row r="1587" customFormat="false" ht="15" hidden="false" customHeight="false" outlineLevel="0" collapsed="false">
      <c r="A1587" s="22" t="str">
        <f aca="false">IF($C1587="","","R"&amp;TEXT(ROW()-4,"00000"))</f>
        <v/>
      </c>
      <c r="B1587" s="21"/>
      <c r="C1587" s="19"/>
      <c r="D1587" s="22" t="str">
        <f aca="false">IF($C1587="","",IFERROR(INDEX(Asset_Register!$C$5:$C$1000,MATCH($C1587,Asset_Register!$A$5:$A$1000,0)),"Not in register"))</f>
        <v/>
      </c>
      <c r="E1587" s="22" t="str">
        <f aca="false">IF($C1587="","",IFERROR(INDEX(Asset_Register!$D$5:$D$1000,MATCH($C1587,Asset_Register!$A$5:$A$1000,0)),"Not in register"))</f>
        <v/>
      </c>
      <c r="F1587" s="22" t="str">
        <f aca="false">IF($C1587="","",IFERROR(INDEX(Asset_Register!$R$5:$R$1000,MATCH($C1587,Asset_Register!$A$5:$A$1000,0)),"Not in register"))</f>
        <v/>
      </c>
      <c r="G1587" s="22" t="str">
        <f aca="false">IF($C1587="","",IFERROR(INDEX(Asset_Register!$Q$5:$Q$1000,MATCH($C1587,Asset_Register!$A$5:$A$1000,0)),"Not in register"))</f>
        <v/>
      </c>
      <c r="H1587" s="19"/>
      <c r="I1587" s="19"/>
      <c r="J1587" s="6"/>
      <c r="K1587" s="19"/>
      <c r="L1587" s="19"/>
      <c r="M1587" s="19"/>
      <c r="N1587" s="19"/>
      <c r="O1587" s="19"/>
      <c r="P1587" s="19"/>
      <c r="Q1587" s="22" t="str">
        <f aca="false">IF($C1587="","",IF($P1587&lt;&gt;"",$P1587,IF(AND(ISNUMBER($K1587),ISNUMBER($M1587),ISNUMBER($N1587)),IF($O1587="Lower is worse",IF($K1587&lt;=$N1587,"Danger",IF($K1587&lt;=$M1587,"Alert","OK")),IF($K1587&gt;=$N1587,"Danger",IF($K1587&gt;=$M1587,"Alert","OK"))),"Not set")))</f>
        <v/>
      </c>
      <c r="R1587" s="22" t="str">
        <f aca="false">IF(OR($Q1587="",$Q1587="Not set"),"",MATCH($Q1587,Lists!$F$2:$F$4,0)-1)</f>
        <v/>
      </c>
      <c r="S1587" s="6"/>
      <c r="T1587" s="6"/>
      <c r="U1587" s="22" t="str">
        <f aca="false">IF(OR($Q1587="",$Q1587="OK",$Q1587="Not set",NOT(ISNUMBER($G1587))),"",ROUND($G1587*IF($Q1587="Danger",Lists!$M$15,Lists!$M$16),0))</f>
        <v/>
      </c>
      <c r="V1587" s="22" t="str">
        <f aca="false">IF($U1587="","",IF(OR($Q1587="Danger",$U1587&gt;=Lists!$M$10),"P1",IF($U1587&gt;=Lists!$M$11,"P2","P3")))</f>
        <v/>
      </c>
      <c r="W1587" s="24" t="str">
        <f aca="false">IF(OR($V1587="",$B1587=""),"",$B1587+INDEX(Lists!$N$10:$N$12,MATCH($V1587,Lists!$L$10:$L$12,0)))</f>
        <v/>
      </c>
      <c r="X1587" s="19"/>
      <c r="Y1587" s="19"/>
      <c r="Z1587" s="19"/>
      <c r="AA1587" s="21"/>
      <c r="AB1587" s="19"/>
      <c r="AC1587" s="22" t="str">
        <f aca="true">IF(OR($U1587="",$B1587=""),"",IF($AA1587&lt;&gt;"",$AA1587-$B1587,TODAY()-$B1587))</f>
        <v/>
      </c>
      <c r="AD1587" s="22" t="str">
        <f aca="true">IF($W1587="","",IF($Y1587="Closed",IF($AA1587="","Closed",IF($AA1587&lt;=$W1587,"Closed on time","Closed late")),IF(TODAY()&gt;$W1587,"Overdue","Within time")))</f>
        <v/>
      </c>
      <c r="AE1587" s="6"/>
      <c r="AF1587" s="19"/>
      <c r="AG1587" s="19"/>
      <c r="AH1587" s="19"/>
      <c r="AI1587" s="19"/>
      <c r="AJ1587" s="19"/>
    </row>
    <row r="1588" customFormat="false" ht="15" hidden="false" customHeight="false" outlineLevel="0" collapsed="false">
      <c r="A1588" s="22" t="str">
        <f aca="false">IF($C1588="","","R"&amp;TEXT(ROW()-4,"00000"))</f>
        <v/>
      </c>
      <c r="B1588" s="21"/>
      <c r="C1588" s="19"/>
      <c r="D1588" s="22" t="str">
        <f aca="false">IF($C1588="","",IFERROR(INDEX(Asset_Register!$C$5:$C$1000,MATCH($C1588,Asset_Register!$A$5:$A$1000,0)),"Not in register"))</f>
        <v/>
      </c>
      <c r="E1588" s="22" t="str">
        <f aca="false">IF($C1588="","",IFERROR(INDEX(Asset_Register!$D$5:$D$1000,MATCH($C1588,Asset_Register!$A$5:$A$1000,0)),"Not in register"))</f>
        <v/>
      </c>
      <c r="F1588" s="22" t="str">
        <f aca="false">IF($C1588="","",IFERROR(INDEX(Asset_Register!$R$5:$R$1000,MATCH($C1588,Asset_Register!$A$5:$A$1000,0)),"Not in register"))</f>
        <v/>
      </c>
      <c r="G1588" s="22" t="str">
        <f aca="false">IF($C1588="","",IFERROR(INDEX(Asset_Register!$Q$5:$Q$1000,MATCH($C1588,Asset_Register!$A$5:$A$1000,0)),"Not in register"))</f>
        <v/>
      </c>
      <c r="H1588" s="19"/>
      <c r="I1588" s="19"/>
      <c r="J1588" s="6"/>
      <c r="K1588" s="19"/>
      <c r="L1588" s="19"/>
      <c r="M1588" s="19"/>
      <c r="N1588" s="19"/>
      <c r="O1588" s="19"/>
      <c r="P1588" s="19"/>
      <c r="Q1588" s="22" t="str">
        <f aca="false">IF($C1588="","",IF($P1588&lt;&gt;"",$P1588,IF(AND(ISNUMBER($K1588),ISNUMBER($M1588),ISNUMBER($N1588)),IF($O1588="Lower is worse",IF($K1588&lt;=$N1588,"Danger",IF($K1588&lt;=$M1588,"Alert","OK")),IF($K1588&gt;=$N1588,"Danger",IF($K1588&gt;=$M1588,"Alert","OK"))),"Not set")))</f>
        <v/>
      </c>
      <c r="R1588" s="22" t="str">
        <f aca="false">IF(OR($Q1588="",$Q1588="Not set"),"",MATCH($Q1588,Lists!$F$2:$F$4,0)-1)</f>
        <v/>
      </c>
      <c r="S1588" s="6"/>
      <c r="T1588" s="6"/>
      <c r="U1588" s="22" t="str">
        <f aca="false">IF(OR($Q1588="",$Q1588="OK",$Q1588="Not set",NOT(ISNUMBER($G1588))),"",ROUND($G1588*IF($Q1588="Danger",Lists!$M$15,Lists!$M$16),0))</f>
        <v/>
      </c>
      <c r="V1588" s="22" t="str">
        <f aca="false">IF($U1588="","",IF(OR($Q1588="Danger",$U1588&gt;=Lists!$M$10),"P1",IF($U1588&gt;=Lists!$M$11,"P2","P3")))</f>
        <v/>
      </c>
      <c r="W1588" s="24" t="str">
        <f aca="false">IF(OR($V1588="",$B1588=""),"",$B1588+INDEX(Lists!$N$10:$N$12,MATCH($V1588,Lists!$L$10:$L$12,0)))</f>
        <v/>
      </c>
      <c r="X1588" s="19"/>
      <c r="Y1588" s="19"/>
      <c r="Z1588" s="19"/>
      <c r="AA1588" s="21"/>
      <c r="AB1588" s="19"/>
      <c r="AC1588" s="22" t="str">
        <f aca="true">IF(OR($U1588="",$B1588=""),"",IF($AA1588&lt;&gt;"",$AA1588-$B1588,TODAY()-$B1588))</f>
        <v/>
      </c>
      <c r="AD1588" s="22" t="str">
        <f aca="true">IF($W1588="","",IF($Y1588="Closed",IF($AA1588="","Closed",IF($AA1588&lt;=$W1588,"Closed on time","Closed late")),IF(TODAY()&gt;$W1588,"Overdue","Within time")))</f>
        <v/>
      </c>
      <c r="AE1588" s="6"/>
      <c r="AF1588" s="19"/>
      <c r="AG1588" s="19"/>
      <c r="AH1588" s="19"/>
      <c r="AI1588" s="19"/>
      <c r="AJ1588" s="19"/>
    </row>
    <row r="1589" customFormat="false" ht="15" hidden="false" customHeight="false" outlineLevel="0" collapsed="false">
      <c r="A1589" s="22" t="str">
        <f aca="false">IF($C1589="","","R"&amp;TEXT(ROW()-4,"00000"))</f>
        <v/>
      </c>
      <c r="B1589" s="21"/>
      <c r="C1589" s="19"/>
      <c r="D1589" s="22" t="str">
        <f aca="false">IF($C1589="","",IFERROR(INDEX(Asset_Register!$C$5:$C$1000,MATCH($C1589,Asset_Register!$A$5:$A$1000,0)),"Not in register"))</f>
        <v/>
      </c>
      <c r="E1589" s="22" t="str">
        <f aca="false">IF($C1589="","",IFERROR(INDEX(Asset_Register!$D$5:$D$1000,MATCH($C1589,Asset_Register!$A$5:$A$1000,0)),"Not in register"))</f>
        <v/>
      </c>
      <c r="F1589" s="22" t="str">
        <f aca="false">IF($C1589="","",IFERROR(INDEX(Asset_Register!$R$5:$R$1000,MATCH($C1589,Asset_Register!$A$5:$A$1000,0)),"Not in register"))</f>
        <v/>
      </c>
      <c r="G1589" s="22" t="str">
        <f aca="false">IF($C1589="","",IFERROR(INDEX(Asset_Register!$Q$5:$Q$1000,MATCH($C1589,Asset_Register!$A$5:$A$1000,0)),"Not in register"))</f>
        <v/>
      </c>
      <c r="H1589" s="19"/>
      <c r="I1589" s="19"/>
      <c r="J1589" s="6"/>
      <c r="K1589" s="19"/>
      <c r="L1589" s="19"/>
      <c r="M1589" s="19"/>
      <c r="N1589" s="19"/>
      <c r="O1589" s="19"/>
      <c r="P1589" s="19"/>
      <c r="Q1589" s="22" t="str">
        <f aca="false">IF($C1589="","",IF($P1589&lt;&gt;"",$P1589,IF(AND(ISNUMBER($K1589),ISNUMBER($M1589),ISNUMBER($N1589)),IF($O1589="Lower is worse",IF($K1589&lt;=$N1589,"Danger",IF($K1589&lt;=$M1589,"Alert","OK")),IF($K1589&gt;=$N1589,"Danger",IF($K1589&gt;=$M1589,"Alert","OK"))),"Not set")))</f>
        <v/>
      </c>
      <c r="R1589" s="22" t="str">
        <f aca="false">IF(OR($Q1589="",$Q1589="Not set"),"",MATCH($Q1589,Lists!$F$2:$F$4,0)-1)</f>
        <v/>
      </c>
      <c r="S1589" s="6"/>
      <c r="T1589" s="6"/>
      <c r="U1589" s="22" t="str">
        <f aca="false">IF(OR($Q1589="",$Q1589="OK",$Q1589="Not set",NOT(ISNUMBER($G1589))),"",ROUND($G1589*IF($Q1589="Danger",Lists!$M$15,Lists!$M$16),0))</f>
        <v/>
      </c>
      <c r="V1589" s="22" t="str">
        <f aca="false">IF($U1589="","",IF(OR($Q1589="Danger",$U1589&gt;=Lists!$M$10),"P1",IF($U1589&gt;=Lists!$M$11,"P2","P3")))</f>
        <v/>
      </c>
      <c r="W1589" s="24" t="str">
        <f aca="false">IF(OR($V1589="",$B1589=""),"",$B1589+INDEX(Lists!$N$10:$N$12,MATCH($V1589,Lists!$L$10:$L$12,0)))</f>
        <v/>
      </c>
      <c r="X1589" s="19"/>
      <c r="Y1589" s="19"/>
      <c r="Z1589" s="19"/>
      <c r="AA1589" s="21"/>
      <c r="AB1589" s="19"/>
      <c r="AC1589" s="22" t="str">
        <f aca="true">IF(OR($U1589="",$B1589=""),"",IF($AA1589&lt;&gt;"",$AA1589-$B1589,TODAY()-$B1589))</f>
        <v/>
      </c>
      <c r="AD1589" s="22" t="str">
        <f aca="true">IF($W1589="","",IF($Y1589="Closed",IF($AA1589="","Closed",IF($AA1589&lt;=$W1589,"Closed on time","Closed late")),IF(TODAY()&gt;$W1589,"Overdue","Within time")))</f>
        <v/>
      </c>
      <c r="AE1589" s="6"/>
      <c r="AF1589" s="19"/>
      <c r="AG1589" s="19"/>
      <c r="AH1589" s="19"/>
      <c r="AI1589" s="19"/>
      <c r="AJ1589" s="19"/>
    </row>
    <row r="1590" customFormat="false" ht="15" hidden="false" customHeight="false" outlineLevel="0" collapsed="false">
      <c r="A1590" s="22" t="str">
        <f aca="false">IF($C1590="","","R"&amp;TEXT(ROW()-4,"00000"))</f>
        <v/>
      </c>
      <c r="B1590" s="21"/>
      <c r="C1590" s="19"/>
      <c r="D1590" s="22" t="str">
        <f aca="false">IF($C1590="","",IFERROR(INDEX(Asset_Register!$C$5:$C$1000,MATCH($C1590,Asset_Register!$A$5:$A$1000,0)),"Not in register"))</f>
        <v/>
      </c>
      <c r="E1590" s="22" t="str">
        <f aca="false">IF($C1590="","",IFERROR(INDEX(Asset_Register!$D$5:$D$1000,MATCH($C1590,Asset_Register!$A$5:$A$1000,0)),"Not in register"))</f>
        <v/>
      </c>
      <c r="F1590" s="22" t="str">
        <f aca="false">IF($C1590="","",IFERROR(INDEX(Asset_Register!$R$5:$R$1000,MATCH($C1590,Asset_Register!$A$5:$A$1000,0)),"Not in register"))</f>
        <v/>
      </c>
      <c r="G1590" s="22" t="str">
        <f aca="false">IF($C1590="","",IFERROR(INDEX(Asset_Register!$Q$5:$Q$1000,MATCH($C1590,Asset_Register!$A$5:$A$1000,0)),"Not in register"))</f>
        <v/>
      </c>
      <c r="H1590" s="19"/>
      <c r="I1590" s="19"/>
      <c r="J1590" s="6"/>
      <c r="K1590" s="19"/>
      <c r="L1590" s="19"/>
      <c r="M1590" s="19"/>
      <c r="N1590" s="19"/>
      <c r="O1590" s="19"/>
      <c r="P1590" s="19"/>
      <c r="Q1590" s="22" t="str">
        <f aca="false">IF($C1590="","",IF($P1590&lt;&gt;"",$P1590,IF(AND(ISNUMBER($K1590),ISNUMBER($M1590),ISNUMBER($N1590)),IF($O1590="Lower is worse",IF($K1590&lt;=$N1590,"Danger",IF($K1590&lt;=$M1590,"Alert","OK")),IF($K1590&gt;=$N1590,"Danger",IF($K1590&gt;=$M1590,"Alert","OK"))),"Not set")))</f>
        <v/>
      </c>
      <c r="R1590" s="22" t="str">
        <f aca="false">IF(OR($Q1590="",$Q1590="Not set"),"",MATCH($Q1590,Lists!$F$2:$F$4,0)-1)</f>
        <v/>
      </c>
      <c r="S1590" s="6"/>
      <c r="T1590" s="6"/>
      <c r="U1590" s="22" t="str">
        <f aca="false">IF(OR($Q1590="",$Q1590="OK",$Q1590="Not set",NOT(ISNUMBER($G1590))),"",ROUND($G1590*IF($Q1590="Danger",Lists!$M$15,Lists!$M$16),0))</f>
        <v/>
      </c>
      <c r="V1590" s="22" t="str">
        <f aca="false">IF($U1590="","",IF(OR($Q1590="Danger",$U1590&gt;=Lists!$M$10),"P1",IF($U1590&gt;=Lists!$M$11,"P2","P3")))</f>
        <v/>
      </c>
      <c r="W1590" s="24" t="str">
        <f aca="false">IF(OR($V1590="",$B1590=""),"",$B1590+INDEX(Lists!$N$10:$N$12,MATCH($V1590,Lists!$L$10:$L$12,0)))</f>
        <v/>
      </c>
      <c r="X1590" s="19"/>
      <c r="Y1590" s="19"/>
      <c r="Z1590" s="19"/>
      <c r="AA1590" s="21"/>
      <c r="AB1590" s="19"/>
      <c r="AC1590" s="22" t="str">
        <f aca="true">IF(OR($U1590="",$B1590=""),"",IF($AA1590&lt;&gt;"",$AA1590-$B1590,TODAY()-$B1590))</f>
        <v/>
      </c>
      <c r="AD1590" s="22" t="str">
        <f aca="true">IF($W1590="","",IF($Y1590="Closed",IF($AA1590="","Closed",IF($AA1590&lt;=$W1590,"Closed on time","Closed late")),IF(TODAY()&gt;$W1590,"Overdue","Within time")))</f>
        <v/>
      </c>
      <c r="AE1590" s="6"/>
      <c r="AF1590" s="19"/>
      <c r="AG1590" s="19"/>
      <c r="AH1590" s="19"/>
      <c r="AI1590" s="19"/>
      <c r="AJ1590" s="19"/>
    </row>
    <row r="1591" customFormat="false" ht="15" hidden="false" customHeight="false" outlineLevel="0" collapsed="false">
      <c r="A1591" s="22" t="str">
        <f aca="false">IF($C1591="","","R"&amp;TEXT(ROW()-4,"00000"))</f>
        <v/>
      </c>
      <c r="B1591" s="21"/>
      <c r="C1591" s="19"/>
      <c r="D1591" s="22" t="str">
        <f aca="false">IF($C1591="","",IFERROR(INDEX(Asset_Register!$C$5:$C$1000,MATCH($C1591,Asset_Register!$A$5:$A$1000,0)),"Not in register"))</f>
        <v/>
      </c>
      <c r="E1591" s="22" t="str">
        <f aca="false">IF($C1591="","",IFERROR(INDEX(Asset_Register!$D$5:$D$1000,MATCH($C1591,Asset_Register!$A$5:$A$1000,0)),"Not in register"))</f>
        <v/>
      </c>
      <c r="F1591" s="22" t="str">
        <f aca="false">IF($C1591="","",IFERROR(INDEX(Asset_Register!$R$5:$R$1000,MATCH($C1591,Asset_Register!$A$5:$A$1000,0)),"Not in register"))</f>
        <v/>
      </c>
      <c r="G1591" s="22" t="str">
        <f aca="false">IF($C1591="","",IFERROR(INDEX(Asset_Register!$Q$5:$Q$1000,MATCH($C1591,Asset_Register!$A$5:$A$1000,0)),"Not in register"))</f>
        <v/>
      </c>
      <c r="H1591" s="19"/>
      <c r="I1591" s="19"/>
      <c r="J1591" s="6"/>
      <c r="K1591" s="19"/>
      <c r="L1591" s="19"/>
      <c r="M1591" s="19"/>
      <c r="N1591" s="19"/>
      <c r="O1591" s="19"/>
      <c r="P1591" s="19"/>
      <c r="Q1591" s="22" t="str">
        <f aca="false">IF($C1591="","",IF($P1591&lt;&gt;"",$P1591,IF(AND(ISNUMBER($K1591),ISNUMBER($M1591),ISNUMBER($N1591)),IF($O1591="Lower is worse",IF($K1591&lt;=$N1591,"Danger",IF($K1591&lt;=$M1591,"Alert","OK")),IF($K1591&gt;=$N1591,"Danger",IF($K1591&gt;=$M1591,"Alert","OK"))),"Not set")))</f>
        <v/>
      </c>
      <c r="R1591" s="22" t="str">
        <f aca="false">IF(OR($Q1591="",$Q1591="Not set"),"",MATCH($Q1591,Lists!$F$2:$F$4,0)-1)</f>
        <v/>
      </c>
      <c r="S1591" s="6"/>
      <c r="T1591" s="6"/>
      <c r="U1591" s="22" t="str">
        <f aca="false">IF(OR($Q1591="",$Q1591="OK",$Q1591="Not set",NOT(ISNUMBER($G1591))),"",ROUND($G1591*IF($Q1591="Danger",Lists!$M$15,Lists!$M$16),0))</f>
        <v/>
      </c>
      <c r="V1591" s="22" t="str">
        <f aca="false">IF($U1591="","",IF(OR($Q1591="Danger",$U1591&gt;=Lists!$M$10),"P1",IF($U1591&gt;=Lists!$M$11,"P2","P3")))</f>
        <v/>
      </c>
      <c r="W1591" s="24" t="str">
        <f aca="false">IF(OR($V1591="",$B1591=""),"",$B1591+INDEX(Lists!$N$10:$N$12,MATCH($V1591,Lists!$L$10:$L$12,0)))</f>
        <v/>
      </c>
      <c r="X1591" s="19"/>
      <c r="Y1591" s="19"/>
      <c r="Z1591" s="19"/>
      <c r="AA1591" s="21"/>
      <c r="AB1591" s="19"/>
      <c r="AC1591" s="22" t="str">
        <f aca="true">IF(OR($U1591="",$B1591=""),"",IF($AA1591&lt;&gt;"",$AA1591-$B1591,TODAY()-$B1591))</f>
        <v/>
      </c>
      <c r="AD1591" s="22" t="str">
        <f aca="true">IF($W1591="","",IF($Y1591="Closed",IF($AA1591="","Closed",IF($AA1591&lt;=$W1591,"Closed on time","Closed late")),IF(TODAY()&gt;$W1591,"Overdue","Within time")))</f>
        <v/>
      </c>
      <c r="AE1591" s="6"/>
      <c r="AF1591" s="19"/>
      <c r="AG1591" s="19"/>
      <c r="AH1591" s="19"/>
      <c r="AI1591" s="19"/>
      <c r="AJ1591" s="19"/>
    </row>
    <row r="1592" customFormat="false" ht="15" hidden="false" customHeight="false" outlineLevel="0" collapsed="false">
      <c r="A1592" s="22" t="str">
        <f aca="false">IF($C1592="","","R"&amp;TEXT(ROW()-4,"00000"))</f>
        <v/>
      </c>
      <c r="B1592" s="21"/>
      <c r="C1592" s="19"/>
      <c r="D1592" s="22" t="str">
        <f aca="false">IF($C1592="","",IFERROR(INDEX(Asset_Register!$C$5:$C$1000,MATCH($C1592,Asset_Register!$A$5:$A$1000,0)),"Not in register"))</f>
        <v/>
      </c>
      <c r="E1592" s="22" t="str">
        <f aca="false">IF($C1592="","",IFERROR(INDEX(Asset_Register!$D$5:$D$1000,MATCH($C1592,Asset_Register!$A$5:$A$1000,0)),"Not in register"))</f>
        <v/>
      </c>
      <c r="F1592" s="22" t="str">
        <f aca="false">IF($C1592="","",IFERROR(INDEX(Asset_Register!$R$5:$R$1000,MATCH($C1592,Asset_Register!$A$5:$A$1000,0)),"Not in register"))</f>
        <v/>
      </c>
      <c r="G1592" s="22" t="str">
        <f aca="false">IF($C1592="","",IFERROR(INDEX(Asset_Register!$Q$5:$Q$1000,MATCH($C1592,Asset_Register!$A$5:$A$1000,0)),"Not in register"))</f>
        <v/>
      </c>
      <c r="H1592" s="19"/>
      <c r="I1592" s="19"/>
      <c r="J1592" s="6"/>
      <c r="K1592" s="19"/>
      <c r="L1592" s="19"/>
      <c r="M1592" s="19"/>
      <c r="N1592" s="19"/>
      <c r="O1592" s="19"/>
      <c r="P1592" s="19"/>
      <c r="Q1592" s="22" t="str">
        <f aca="false">IF($C1592="","",IF($P1592&lt;&gt;"",$P1592,IF(AND(ISNUMBER($K1592),ISNUMBER($M1592),ISNUMBER($N1592)),IF($O1592="Lower is worse",IF($K1592&lt;=$N1592,"Danger",IF($K1592&lt;=$M1592,"Alert","OK")),IF($K1592&gt;=$N1592,"Danger",IF($K1592&gt;=$M1592,"Alert","OK"))),"Not set")))</f>
        <v/>
      </c>
      <c r="R1592" s="22" t="str">
        <f aca="false">IF(OR($Q1592="",$Q1592="Not set"),"",MATCH($Q1592,Lists!$F$2:$F$4,0)-1)</f>
        <v/>
      </c>
      <c r="S1592" s="6"/>
      <c r="T1592" s="6"/>
      <c r="U1592" s="22" t="str">
        <f aca="false">IF(OR($Q1592="",$Q1592="OK",$Q1592="Not set",NOT(ISNUMBER($G1592))),"",ROUND($G1592*IF($Q1592="Danger",Lists!$M$15,Lists!$M$16),0))</f>
        <v/>
      </c>
      <c r="V1592" s="22" t="str">
        <f aca="false">IF($U1592="","",IF(OR($Q1592="Danger",$U1592&gt;=Lists!$M$10),"P1",IF($U1592&gt;=Lists!$M$11,"P2","P3")))</f>
        <v/>
      </c>
      <c r="W1592" s="24" t="str">
        <f aca="false">IF(OR($V1592="",$B1592=""),"",$B1592+INDEX(Lists!$N$10:$N$12,MATCH($V1592,Lists!$L$10:$L$12,0)))</f>
        <v/>
      </c>
      <c r="X1592" s="19"/>
      <c r="Y1592" s="19"/>
      <c r="Z1592" s="19"/>
      <c r="AA1592" s="21"/>
      <c r="AB1592" s="19"/>
      <c r="AC1592" s="22" t="str">
        <f aca="true">IF(OR($U1592="",$B1592=""),"",IF($AA1592&lt;&gt;"",$AA1592-$B1592,TODAY()-$B1592))</f>
        <v/>
      </c>
      <c r="AD1592" s="22" t="str">
        <f aca="true">IF($W1592="","",IF($Y1592="Closed",IF($AA1592="","Closed",IF($AA1592&lt;=$W1592,"Closed on time","Closed late")),IF(TODAY()&gt;$W1592,"Overdue","Within time")))</f>
        <v/>
      </c>
      <c r="AE1592" s="6"/>
      <c r="AF1592" s="19"/>
      <c r="AG1592" s="19"/>
      <c r="AH1592" s="19"/>
      <c r="AI1592" s="19"/>
      <c r="AJ1592" s="19"/>
    </row>
    <row r="1593" customFormat="false" ht="15" hidden="false" customHeight="false" outlineLevel="0" collapsed="false">
      <c r="A1593" s="22" t="str">
        <f aca="false">IF($C1593="","","R"&amp;TEXT(ROW()-4,"00000"))</f>
        <v/>
      </c>
      <c r="B1593" s="21"/>
      <c r="C1593" s="19"/>
      <c r="D1593" s="22" t="str">
        <f aca="false">IF($C1593="","",IFERROR(INDEX(Asset_Register!$C$5:$C$1000,MATCH($C1593,Asset_Register!$A$5:$A$1000,0)),"Not in register"))</f>
        <v/>
      </c>
      <c r="E1593" s="22" t="str">
        <f aca="false">IF($C1593="","",IFERROR(INDEX(Asset_Register!$D$5:$D$1000,MATCH($C1593,Asset_Register!$A$5:$A$1000,0)),"Not in register"))</f>
        <v/>
      </c>
      <c r="F1593" s="22" t="str">
        <f aca="false">IF($C1593="","",IFERROR(INDEX(Asset_Register!$R$5:$R$1000,MATCH($C1593,Asset_Register!$A$5:$A$1000,0)),"Not in register"))</f>
        <v/>
      </c>
      <c r="G1593" s="22" t="str">
        <f aca="false">IF($C1593="","",IFERROR(INDEX(Asset_Register!$Q$5:$Q$1000,MATCH($C1593,Asset_Register!$A$5:$A$1000,0)),"Not in register"))</f>
        <v/>
      </c>
      <c r="H1593" s="19"/>
      <c r="I1593" s="19"/>
      <c r="J1593" s="6"/>
      <c r="K1593" s="19"/>
      <c r="L1593" s="19"/>
      <c r="M1593" s="19"/>
      <c r="N1593" s="19"/>
      <c r="O1593" s="19"/>
      <c r="P1593" s="19"/>
      <c r="Q1593" s="22" t="str">
        <f aca="false">IF($C1593="","",IF($P1593&lt;&gt;"",$P1593,IF(AND(ISNUMBER($K1593),ISNUMBER($M1593),ISNUMBER($N1593)),IF($O1593="Lower is worse",IF($K1593&lt;=$N1593,"Danger",IF($K1593&lt;=$M1593,"Alert","OK")),IF($K1593&gt;=$N1593,"Danger",IF($K1593&gt;=$M1593,"Alert","OK"))),"Not set")))</f>
        <v/>
      </c>
      <c r="R1593" s="22" t="str">
        <f aca="false">IF(OR($Q1593="",$Q1593="Not set"),"",MATCH($Q1593,Lists!$F$2:$F$4,0)-1)</f>
        <v/>
      </c>
      <c r="S1593" s="6"/>
      <c r="T1593" s="6"/>
      <c r="U1593" s="22" t="str">
        <f aca="false">IF(OR($Q1593="",$Q1593="OK",$Q1593="Not set",NOT(ISNUMBER($G1593))),"",ROUND($G1593*IF($Q1593="Danger",Lists!$M$15,Lists!$M$16),0))</f>
        <v/>
      </c>
      <c r="V1593" s="22" t="str">
        <f aca="false">IF($U1593="","",IF(OR($Q1593="Danger",$U1593&gt;=Lists!$M$10),"P1",IF($U1593&gt;=Lists!$M$11,"P2","P3")))</f>
        <v/>
      </c>
      <c r="W1593" s="24" t="str">
        <f aca="false">IF(OR($V1593="",$B1593=""),"",$B1593+INDEX(Lists!$N$10:$N$12,MATCH($V1593,Lists!$L$10:$L$12,0)))</f>
        <v/>
      </c>
      <c r="X1593" s="19"/>
      <c r="Y1593" s="19"/>
      <c r="Z1593" s="19"/>
      <c r="AA1593" s="21"/>
      <c r="AB1593" s="19"/>
      <c r="AC1593" s="22" t="str">
        <f aca="true">IF(OR($U1593="",$B1593=""),"",IF($AA1593&lt;&gt;"",$AA1593-$B1593,TODAY()-$B1593))</f>
        <v/>
      </c>
      <c r="AD1593" s="22" t="str">
        <f aca="true">IF($W1593="","",IF($Y1593="Closed",IF($AA1593="","Closed",IF($AA1593&lt;=$W1593,"Closed on time","Closed late")),IF(TODAY()&gt;$W1593,"Overdue","Within time")))</f>
        <v/>
      </c>
      <c r="AE1593" s="6"/>
      <c r="AF1593" s="19"/>
      <c r="AG1593" s="19"/>
      <c r="AH1593" s="19"/>
      <c r="AI1593" s="19"/>
      <c r="AJ1593" s="19"/>
    </row>
    <row r="1594" customFormat="false" ht="15" hidden="false" customHeight="false" outlineLevel="0" collapsed="false">
      <c r="A1594" s="22" t="str">
        <f aca="false">IF($C1594="","","R"&amp;TEXT(ROW()-4,"00000"))</f>
        <v/>
      </c>
      <c r="B1594" s="21"/>
      <c r="C1594" s="19"/>
      <c r="D1594" s="22" t="str">
        <f aca="false">IF($C1594="","",IFERROR(INDEX(Asset_Register!$C$5:$C$1000,MATCH($C1594,Asset_Register!$A$5:$A$1000,0)),"Not in register"))</f>
        <v/>
      </c>
      <c r="E1594" s="22" t="str">
        <f aca="false">IF($C1594="","",IFERROR(INDEX(Asset_Register!$D$5:$D$1000,MATCH($C1594,Asset_Register!$A$5:$A$1000,0)),"Not in register"))</f>
        <v/>
      </c>
      <c r="F1594" s="22" t="str">
        <f aca="false">IF($C1594="","",IFERROR(INDEX(Asset_Register!$R$5:$R$1000,MATCH($C1594,Asset_Register!$A$5:$A$1000,0)),"Not in register"))</f>
        <v/>
      </c>
      <c r="G1594" s="22" t="str">
        <f aca="false">IF($C1594="","",IFERROR(INDEX(Asset_Register!$Q$5:$Q$1000,MATCH($C1594,Asset_Register!$A$5:$A$1000,0)),"Not in register"))</f>
        <v/>
      </c>
      <c r="H1594" s="19"/>
      <c r="I1594" s="19"/>
      <c r="J1594" s="6"/>
      <c r="K1594" s="19"/>
      <c r="L1594" s="19"/>
      <c r="M1594" s="19"/>
      <c r="N1594" s="19"/>
      <c r="O1594" s="19"/>
      <c r="P1594" s="19"/>
      <c r="Q1594" s="22" t="str">
        <f aca="false">IF($C1594="","",IF($P1594&lt;&gt;"",$P1594,IF(AND(ISNUMBER($K1594),ISNUMBER($M1594),ISNUMBER($N1594)),IF($O1594="Lower is worse",IF($K1594&lt;=$N1594,"Danger",IF($K1594&lt;=$M1594,"Alert","OK")),IF($K1594&gt;=$N1594,"Danger",IF($K1594&gt;=$M1594,"Alert","OK"))),"Not set")))</f>
        <v/>
      </c>
      <c r="R1594" s="22" t="str">
        <f aca="false">IF(OR($Q1594="",$Q1594="Not set"),"",MATCH($Q1594,Lists!$F$2:$F$4,0)-1)</f>
        <v/>
      </c>
      <c r="S1594" s="6"/>
      <c r="T1594" s="6"/>
      <c r="U1594" s="22" t="str">
        <f aca="false">IF(OR($Q1594="",$Q1594="OK",$Q1594="Not set",NOT(ISNUMBER($G1594))),"",ROUND($G1594*IF($Q1594="Danger",Lists!$M$15,Lists!$M$16),0))</f>
        <v/>
      </c>
      <c r="V1594" s="22" t="str">
        <f aca="false">IF($U1594="","",IF(OR($Q1594="Danger",$U1594&gt;=Lists!$M$10),"P1",IF($U1594&gt;=Lists!$M$11,"P2","P3")))</f>
        <v/>
      </c>
      <c r="W1594" s="24" t="str">
        <f aca="false">IF(OR($V1594="",$B1594=""),"",$B1594+INDEX(Lists!$N$10:$N$12,MATCH($V1594,Lists!$L$10:$L$12,0)))</f>
        <v/>
      </c>
      <c r="X1594" s="19"/>
      <c r="Y1594" s="19"/>
      <c r="Z1594" s="19"/>
      <c r="AA1594" s="21"/>
      <c r="AB1594" s="19"/>
      <c r="AC1594" s="22" t="str">
        <f aca="true">IF(OR($U1594="",$B1594=""),"",IF($AA1594&lt;&gt;"",$AA1594-$B1594,TODAY()-$B1594))</f>
        <v/>
      </c>
      <c r="AD1594" s="22" t="str">
        <f aca="true">IF($W1594="","",IF($Y1594="Closed",IF($AA1594="","Closed",IF($AA1594&lt;=$W1594,"Closed on time","Closed late")),IF(TODAY()&gt;$W1594,"Overdue","Within time")))</f>
        <v/>
      </c>
      <c r="AE1594" s="6"/>
      <c r="AF1594" s="19"/>
      <c r="AG1594" s="19"/>
      <c r="AH1594" s="19"/>
      <c r="AI1594" s="19"/>
      <c r="AJ1594" s="19"/>
    </row>
    <row r="1595" customFormat="false" ht="15" hidden="false" customHeight="false" outlineLevel="0" collapsed="false">
      <c r="A1595" s="22" t="str">
        <f aca="false">IF($C1595="","","R"&amp;TEXT(ROW()-4,"00000"))</f>
        <v/>
      </c>
      <c r="B1595" s="21"/>
      <c r="C1595" s="19"/>
      <c r="D1595" s="22" t="str">
        <f aca="false">IF($C1595="","",IFERROR(INDEX(Asset_Register!$C$5:$C$1000,MATCH($C1595,Asset_Register!$A$5:$A$1000,0)),"Not in register"))</f>
        <v/>
      </c>
      <c r="E1595" s="22" t="str">
        <f aca="false">IF($C1595="","",IFERROR(INDEX(Asset_Register!$D$5:$D$1000,MATCH($C1595,Asset_Register!$A$5:$A$1000,0)),"Not in register"))</f>
        <v/>
      </c>
      <c r="F1595" s="22" t="str">
        <f aca="false">IF($C1595="","",IFERROR(INDEX(Asset_Register!$R$5:$R$1000,MATCH($C1595,Asset_Register!$A$5:$A$1000,0)),"Not in register"))</f>
        <v/>
      </c>
      <c r="G1595" s="22" t="str">
        <f aca="false">IF($C1595="","",IFERROR(INDEX(Asset_Register!$Q$5:$Q$1000,MATCH($C1595,Asset_Register!$A$5:$A$1000,0)),"Not in register"))</f>
        <v/>
      </c>
      <c r="H1595" s="19"/>
      <c r="I1595" s="19"/>
      <c r="J1595" s="6"/>
      <c r="K1595" s="19"/>
      <c r="L1595" s="19"/>
      <c r="M1595" s="19"/>
      <c r="N1595" s="19"/>
      <c r="O1595" s="19"/>
      <c r="P1595" s="19"/>
      <c r="Q1595" s="22" t="str">
        <f aca="false">IF($C1595="","",IF($P1595&lt;&gt;"",$P1595,IF(AND(ISNUMBER($K1595),ISNUMBER($M1595),ISNUMBER($N1595)),IF($O1595="Lower is worse",IF($K1595&lt;=$N1595,"Danger",IF($K1595&lt;=$M1595,"Alert","OK")),IF($K1595&gt;=$N1595,"Danger",IF($K1595&gt;=$M1595,"Alert","OK"))),"Not set")))</f>
        <v/>
      </c>
      <c r="R1595" s="22" t="str">
        <f aca="false">IF(OR($Q1595="",$Q1595="Not set"),"",MATCH($Q1595,Lists!$F$2:$F$4,0)-1)</f>
        <v/>
      </c>
      <c r="S1595" s="6"/>
      <c r="T1595" s="6"/>
      <c r="U1595" s="22" t="str">
        <f aca="false">IF(OR($Q1595="",$Q1595="OK",$Q1595="Not set",NOT(ISNUMBER($G1595))),"",ROUND($G1595*IF($Q1595="Danger",Lists!$M$15,Lists!$M$16),0))</f>
        <v/>
      </c>
      <c r="V1595" s="22" t="str">
        <f aca="false">IF($U1595="","",IF(OR($Q1595="Danger",$U1595&gt;=Lists!$M$10),"P1",IF($U1595&gt;=Lists!$M$11,"P2","P3")))</f>
        <v/>
      </c>
      <c r="W1595" s="24" t="str">
        <f aca="false">IF(OR($V1595="",$B1595=""),"",$B1595+INDEX(Lists!$N$10:$N$12,MATCH($V1595,Lists!$L$10:$L$12,0)))</f>
        <v/>
      </c>
      <c r="X1595" s="19"/>
      <c r="Y1595" s="19"/>
      <c r="Z1595" s="19"/>
      <c r="AA1595" s="21"/>
      <c r="AB1595" s="19"/>
      <c r="AC1595" s="22" t="str">
        <f aca="true">IF(OR($U1595="",$B1595=""),"",IF($AA1595&lt;&gt;"",$AA1595-$B1595,TODAY()-$B1595))</f>
        <v/>
      </c>
      <c r="AD1595" s="22" t="str">
        <f aca="true">IF($W1595="","",IF($Y1595="Closed",IF($AA1595="","Closed",IF($AA1595&lt;=$W1595,"Closed on time","Closed late")),IF(TODAY()&gt;$W1595,"Overdue","Within time")))</f>
        <v/>
      </c>
      <c r="AE1595" s="6"/>
      <c r="AF1595" s="19"/>
      <c r="AG1595" s="19"/>
      <c r="AH1595" s="19"/>
      <c r="AI1595" s="19"/>
      <c r="AJ1595" s="19"/>
    </row>
    <row r="1596" customFormat="false" ht="15" hidden="false" customHeight="false" outlineLevel="0" collapsed="false">
      <c r="A1596" s="22" t="str">
        <f aca="false">IF($C1596="","","R"&amp;TEXT(ROW()-4,"00000"))</f>
        <v/>
      </c>
      <c r="B1596" s="21"/>
      <c r="C1596" s="19"/>
      <c r="D1596" s="22" t="str">
        <f aca="false">IF($C1596="","",IFERROR(INDEX(Asset_Register!$C$5:$C$1000,MATCH($C1596,Asset_Register!$A$5:$A$1000,0)),"Not in register"))</f>
        <v/>
      </c>
      <c r="E1596" s="22" t="str">
        <f aca="false">IF($C1596="","",IFERROR(INDEX(Asset_Register!$D$5:$D$1000,MATCH($C1596,Asset_Register!$A$5:$A$1000,0)),"Not in register"))</f>
        <v/>
      </c>
      <c r="F1596" s="22" t="str">
        <f aca="false">IF($C1596="","",IFERROR(INDEX(Asset_Register!$R$5:$R$1000,MATCH($C1596,Asset_Register!$A$5:$A$1000,0)),"Not in register"))</f>
        <v/>
      </c>
      <c r="G1596" s="22" t="str">
        <f aca="false">IF($C1596="","",IFERROR(INDEX(Asset_Register!$Q$5:$Q$1000,MATCH($C1596,Asset_Register!$A$5:$A$1000,0)),"Not in register"))</f>
        <v/>
      </c>
      <c r="H1596" s="19"/>
      <c r="I1596" s="19"/>
      <c r="J1596" s="6"/>
      <c r="K1596" s="19"/>
      <c r="L1596" s="19"/>
      <c r="M1596" s="19"/>
      <c r="N1596" s="19"/>
      <c r="O1596" s="19"/>
      <c r="P1596" s="19"/>
      <c r="Q1596" s="22" t="str">
        <f aca="false">IF($C1596="","",IF($P1596&lt;&gt;"",$P1596,IF(AND(ISNUMBER($K1596),ISNUMBER($M1596),ISNUMBER($N1596)),IF($O1596="Lower is worse",IF($K1596&lt;=$N1596,"Danger",IF($K1596&lt;=$M1596,"Alert","OK")),IF($K1596&gt;=$N1596,"Danger",IF($K1596&gt;=$M1596,"Alert","OK"))),"Not set")))</f>
        <v/>
      </c>
      <c r="R1596" s="22" t="str">
        <f aca="false">IF(OR($Q1596="",$Q1596="Not set"),"",MATCH($Q1596,Lists!$F$2:$F$4,0)-1)</f>
        <v/>
      </c>
      <c r="S1596" s="6"/>
      <c r="T1596" s="6"/>
      <c r="U1596" s="22" t="str">
        <f aca="false">IF(OR($Q1596="",$Q1596="OK",$Q1596="Not set",NOT(ISNUMBER($G1596))),"",ROUND($G1596*IF($Q1596="Danger",Lists!$M$15,Lists!$M$16),0))</f>
        <v/>
      </c>
      <c r="V1596" s="22" t="str">
        <f aca="false">IF($U1596="","",IF(OR($Q1596="Danger",$U1596&gt;=Lists!$M$10),"P1",IF($U1596&gt;=Lists!$M$11,"P2","P3")))</f>
        <v/>
      </c>
      <c r="W1596" s="24" t="str">
        <f aca="false">IF(OR($V1596="",$B1596=""),"",$B1596+INDEX(Lists!$N$10:$N$12,MATCH($V1596,Lists!$L$10:$L$12,0)))</f>
        <v/>
      </c>
      <c r="X1596" s="19"/>
      <c r="Y1596" s="19"/>
      <c r="Z1596" s="19"/>
      <c r="AA1596" s="21"/>
      <c r="AB1596" s="19"/>
      <c r="AC1596" s="22" t="str">
        <f aca="true">IF(OR($U1596="",$B1596=""),"",IF($AA1596&lt;&gt;"",$AA1596-$B1596,TODAY()-$B1596))</f>
        <v/>
      </c>
      <c r="AD1596" s="22" t="str">
        <f aca="true">IF($W1596="","",IF($Y1596="Closed",IF($AA1596="","Closed",IF($AA1596&lt;=$W1596,"Closed on time","Closed late")),IF(TODAY()&gt;$W1596,"Overdue","Within time")))</f>
        <v/>
      </c>
      <c r="AE1596" s="6"/>
      <c r="AF1596" s="19"/>
      <c r="AG1596" s="19"/>
      <c r="AH1596" s="19"/>
      <c r="AI1596" s="19"/>
      <c r="AJ1596" s="19"/>
    </row>
    <row r="1597" customFormat="false" ht="15" hidden="false" customHeight="false" outlineLevel="0" collapsed="false">
      <c r="A1597" s="22" t="str">
        <f aca="false">IF($C1597="","","R"&amp;TEXT(ROW()-4,"00000"))</f>
        <v/>
      </c>
      <c r="B1597" s="21"/>
      <c r="C1597" s="19"/>
      <c r="D1597" s="22" t="str">
        <f aca="false">IF($C1597="","",IFERROR(INDEX(Asset_Register!$C$5:$C$1000,MATCH($C1597,Asset_Register!$A$5:$A$1000,0)),"Not in register"))</f>
        <v/>
      </c>
      <c r="E1597" s="22" t="str">
        <f aca="false">IF($C1597="","",IFERROR(INDEX(Asset_Register!$D$5:$D$1000,MATCH($C1597,Asset_Register!$A$5:$A$1000,0)),"Not in register"))</f>
        <v/>
      </c>
      <c r="F1597" s="22" t="str">
        <f aca="false">IF($C1597="","",IFERROR(INDEX(Asset_Register!$R$5:$R$1000,MATCH($C1597,Asset_Register!$A$5:$A$1000,0)),"Not in register"))</f>
        <v/>
      </c>
      <c r="G1597" s="22" t="str">
        <f aca="false">IF($C1597="","",IFERROR(INDEX(Asset_Register!$Q$5:$Q$1000,MATCH($C1597,Asset_Register!$A$5:$A$1000,0)),"Not in register"))</f>
        <v/>
      </c>
      <c r="H1597" s="19"/>
      <c r="I1597" s="19"/>
      <c r="J1597" s="6"/>
      <c r="K1597" s="19"/>
      <c r="L1597" s="19"/>
      <c r="M1597" s="19"/>
      <c r="N1597" s="19"/>
      <c r="O1597" s="19"/>
      <c r="P1597" s="19"/>
      <c r="Q1597" s="22" t="str">
        <f aca="false">IF($C1597="","",IF($P1597&lt;&gt;"",$P1597,IF(AND(ISNUMBER($K1597),ISNUMBER($M1597),ISNUMBER($N1597)),IF($O1597="Lower is worse",IF($K1597&lt;=$N1597,"Danger",IF($K1597&lt;=$M1597,"Alert","OK")),IF($K1597&gt;=$N1597,"Danger",IF($K1597&gt;=$M1597,"Alert","OK"))),"Not set")))</f>
        <v/>
      </c>
      <c r="R1597" s="22" t="str">
        <f aca="false">IF(OR($Q1597="",$Q1597="Not set"),"",MATCH($Q1597,Lists!$F$2:$F$4,0)-1)</f>
        <v/>
      </c>
      <c r="S1597" s="6"/>
      <c r="T1597" s="6"/>
      <c r="U1597" s="22" t="str">
        <f aca="false">IF(OR($Q1597="",$Q1597="OK",$Q1597="Not set",NOT(ISNUMBER($G1597))),"",ROUND($G1597*IF($Q1597="Danger",Lists!$M$15,Lists!$M$16),0))</f>
        <v/>
      </c>
      <c r="V1597" s="22" t="str">
        <f aca="false">IF($U1597="","",IF(OR($Q1597="Danger",$U1597&gt;=Lists!$M$10),"P1",IF($U1597&gt;=Lists!$M$11,"P2","P3")))</f>
        <v/>
      </c>
      <c r="W1597" s="24" t="str">
        <f aca="false">IF(OR($V1597="",$B1597=""),"",$B1597+INDEX(Lists!$N$10:$N$12,MATCH($V1597,Lists!$L$10:$L$12,0)))</f>
        <v/>
      </c>
      <c r="X1597" s="19"/>
      <c r="Y1597" s="19"/>
      <c r="Z1597" s="19"/>
      <c r="AA1597" s="21"/>
      <c r="AB1597" s="19"/>
      <c r="AC1597" s="22" t="str">
        <f aca="true">IF(OR($U1597="",$B1597=""),"",IF($AA1597&lt;&gt;"",$AA1597-$B1597,TODAY()-$B1597))</f>
        <v/>
      </c>
      <c r="AD1597" s="22" t="str">
        <f aca="true">IF($W1597="","",IF($Y1597="Closed",IF($AA1597="","Closed",IF($AA1597&lt;=$W1597,"Closed on time","Closed late")),IF(TODAY()&gt;$W1597,"Overdue","Within time")))</f>
        <v/>
      </c>
      <c r="AE1597" s="6"/>
      <c r="AF1597" s="19"/>
      <c r="AG1597" s="19"/>
      <c r="AH1597" s="19"/>
      <c r="AI1597" s="19"/>
      <c r="AJ1597" s="19"/>
    </row>
    <row r="1598" customFormat="false" ht="15" hidden="false" customHeight="false" outlineLevel="0" collapsed="false">
      <c r="A1598" s="22" t="str">
        <f aca="false">IF($C1598="","","R"&amp;TEXT(ROW()-4,"00000"))</f>
        <v/>
      </c>
      <c r="B1598" s="21"/>
      <c r="C1598" s="19"/>
      <c r="D1598" s="22" t="str">
        <f aca="false">IF($C1598="","",IFERROR(INDEX(Asset_Register!$C$5:$C$1000,MATCH($C1598,Asset_Register!$A$5:$A$1000,0)),"Not in register"))</f>
        <v/>
      </c>
      <c r="E1598" s="22" t="str">
        <f aca="false">IF($C1598="","",IFERROR(INDEX(Asset_Register!$D$5:$D$1000,MATCH($C1598,Asset_Register!$A$5:$A$1000,0)),"Not in register"))</f>
        <v/>
      </c>
      <c r="F1598" s="22" t="str">
        <f aca="false">IF($C1598="","",IFERROR(INDEX(Asset_Register!$R$5:$R$1000,MATCH($C1598,Asset_Register!$A$5:$A$1000,0)),"Not in register"))</f>
        <v/>
      </c>
      <c r="G1598" s="22" t="str">
        <f aca="false">IF($C1598="","",IFERROR(INDEX(Asset_Register!$Q$5:$Q$1000,MATCH($C1598,Asset_Register!$A$5:$A$1000,0)),"Not in register"))</f>
        <v/>
      </c>
      <c r="H1598" s="19"/>
      <c r="I1598" s="19"/>
      <c r="J1598" s="6"/>
      <c r="K1598" s="19"/>
      <c r="L1598" s="19"/>
      <c r="M1598" s="19"/>
      <c r="N1598" s="19"/>
      <c r="O1598" s="19"/>
      <c r="P1598" s="19"/>
      <c r="Q1598" s="22" t="str">
        <f aca="false">IF($C1598="","",IF($P1598&lt;&gt;"",$P1598,IF(AND(ISNUMBER($K1598),ISNUMBER($M1598),ISNUMBER($N1598)),IF($O1598="Lower is worse",IF($K1598&lt;=$N1598,"Danger",IF($K1598&lt;=$M1598,"Alert","OK")),IF($K1598&gt;=$N1598,"Danger",IF($K1598&gt;=$M1598,"Alert","OK"))),"Not set")))</f>
        <v/>
      </c>
      <c r="R1598" s="22" t="str">
        <f aca="false">IF(OR($Q1598="",$Q1598="Not set"),"",MATCH($Q1598,Lists!$F$2:$F$4,0)-1)</f>
        <v/>
      </c>
      <c r="S1598" s="6"/>
      <c r="T1598" s="6"/>
      <c r="U1598" s="22" t="str">
        <f aca="false">IF(OR($Q1598="",$Q1598="OK",$Q1598="Not set",NOT(ISNUMBER($G1598))),"",ROUND($G1598*IF($Q1598="Danger",Lists!$M$15,Lists!$M$16),0))</f>
        <v/>
      </c>
      <c r="V1598" s="22" t="str">
        <f aca="false">IF($U1598="","",IF(OR($Q1598="Danger",$U1598&gt;=Lists!$M$10),"P1",IF($U1598&gt;=Lists!$M$11,"P2","P3")))</f>
        <v/>
      </c>
      <c r="W1598" s="24" t="str">
        <f aca="false">IF(OR($V1598="",$B1598=""),"",$B1598+INDEX(Lists!$N$10:$N$12,MATCH($V1598,Lists!$L$10:$L$12,0)))</f>
        <v/>
      </c>
      <c r="X1598" s="19"/>
      <c r="Y1598" s="19"/>
      <c r="Z1598" s="19"/>
      <c r="AA1598" s="21"/>
      <c r="AB1598" s="19"/>
      <c r="AC1598" s="22" t="str">
        <f aca="true">IF(OR($U1598="",$B1598=""),"",IF($AA1598&lt;&gt;"",$AA1598-$B1598,TODAY()-$B1598))</f>
        <v/>
      </c>
      <c r="AD1598" s="22" t="str">
        <f aca="true">IF($W1598="","",IF($Y1598="Closed",IF($AA1598="","Closed",IF($AA1598&lt;=$W1598,"Closed on time","Closed late")),IF(TODAY()&gt;$W1598,"Overdue","Within time")))</f>
        <v/>
      </c>
      <c r="AE1598" s="6"/>
      <c r="AF1598" s="19"/>
      <c r="AG1598" s="19"/>
      <c r="AH1598" s="19"/>
      <c r="AI1598" s="19"/>
      <c r="AJ1598" s="19"/>
    </row>
    <row r="1599" customFormat="false" ht="15" hidden="false" customHeight="false" outlineLevel="0" collapsed="false">
      <c r="A1599" s="22" t="str">
        <f aca="false">IF($C1599="","","R"&amp;TEXT(ROW()-4,"00000"))</f>
        <v/>
      </c>
      <c r="B1599" s="21"/>
      <c r="C1599" s="19"/>
      <c r="D1599" s="22" t="str">
        <f aca="false">IF($C1599="","",IFERROR(INDEX(Asset_Register!$C$5:$C$1000,MATCH($C1599,Asset_Register!$A$5:$A$1000,0)),"Not in register"))</f>
        <v/>
      </c>
      <c r="E1599" s="22" t="str">
        <f aca="false">IF($C1599="","",IFERROR(INDEX(Asset_Register!$D$5:$D$1000,MATCH($C1599,Asset_Register!$A$5:$A$1000,0)),"Not in register"))</f>
        <v/>
      </c>
      <c r="F1599" s="22" t="str">
        <f aca="false">IF($C1599="","",IFERROR(INDEX(Asset_Register!$R$5:$R$1000,MATCH($C1599,Asset_Register!$A$5:$A$1000,0)),"Not in register"))</f>
        <v/>
      </c>
      <c r="G1599" s="22" t="str">
        <f aca="false">IF($C1599="","",IFERROR(INDEX(Asset_Register!$Q$5:$Q$1000,MATCH($C1599,Asset_Register!$A$5:$A$1000,0)),"Not in register"))</f>
        <v/>
      </c>
      <c r="H1599" s="19"/>
      <c r="I1599" s="19"/>
      <c r="J1599" s="6"/>
      <c r="K1599" s="19"/>
      <c r="L1599" s="19"/>
      <c r="M1599" s="19"/>
      <c r="N1599" s="19"/>
      <c r="O1599" s="19"/>
      <c r="P1599" s="19"/>
      <c r="Q1599" s="22" t="str">
        <f aca="false">IF($C1599="","",IF($P1599&lt;&gt;"",$P1599,IF(AND(ISNUMBER($K1599),ISNUMBER($M1599),ISNUMBER($N1599)),IF($O1599="Lower is worse",IF($K1599&lt;=$N1599,"Danger",IF($K1599&lt;=$M1599,"Alert","OK")),IF($K1599&gt;=$N1599,"Danger",IF($K1599&gt;=$M1599,"Alert","OK"))),"Not set")))</f>
        <v/>
      </c>
      <c r="R1599" s="22" t="str">
        <f aca="false">IF(OR($Q1599="",$Q1599="Not set"),"",MATCH($Q1599,Lists!$F$2:$F$4,0)-1)</f>
        <v/>
      </c>
      <c r="S1599" s="6"/>
      <c r="T1599" s="6"/>
      <c r="U1599" s="22" t="str">
        <f aca="false">IF(OR($Q1599="",$Q1599="OK",$Q1599="Not set",NOT(ISNUMBER($G1599))),"",ROUND($G1599*IF($Q1599="Danger",Lists!$M$15,Lists!$M$16),0))</f>
        <v/>
      </c>
      <c r="V1599" s="22" t="str">
        <f aca="false">IF($U1599="","",IF(OR($Q1599="Danger",$U1599&gt;=Lists!$M$10),"P1",IF($U1599&gt;=Lists!$M$11,"P2","P3")))</f>
        <v/>
      </c>
      <c r="W1599" s="24" t="str">
        <f aca="false">IF(OR($V1599="",$B1599=""),"",$B1599+INDEX(Lists!$N$10:$N$12,MATCH($V1599,Lists!$L$10:$L$12,0)))</f>
        <v/>
      </c>
      <c r="X1599" s="19"/>
      <c r="Y1599" s="19"/>
      <c r="Z1599" s="19"/>
      <c r="AA1599" s="21"/>
      <c r="AB1599" s="19"/>
      <c r="AC1599" s="22" t="str">
        <f aca="true">IF(OR($U1599="",$B1599=""),"",IF($AA1599&lt;&gt;"",$AA1599-$B1599,TODAY()-$B1599))</f>
        <v/>
      </c>
      <c r="AD1599" s="22" t="str">
        <f aca="true">IF($W1599="","",IF($Y1599="Closed",IF($AA1599="","Closed",IF($AA1599&lt;=$W1599,"Closed on time","Closed late")),IF(TODAY()&gt;$W1599,"Overdue","Within time")))</f>
        <v/>
      </c>
      <c r="AE1599" s="6"/>
      <c r="AF1599" s="19"/>
      <c r="AG1599" s="19"/>
      <c r="AH1599" s="19"/>
      <c r="AI1599" s="19"/>
      <c r="AJ1599" s="19"/>
    </row>
    <row r="1600" customFormat="false" ht="15" hidden="false" customHeight="false" outlineLevel="0" collapsed="false">
      <c r="A1600" s="22" t="str">
        <f aca="false">IF($C1600="","","R"&amp;TEXT(ROW()-4,"00000"))</f>
        <v/>
      </c>
      <c r="B1600" s="21"/>
      <c r="C1600" s="19"/>
      <c r="D1600" s="22" t="str">
        <f aca="false">IF($C1600="","",IFERROR(INDEX(Asset_Register!$C$5:$C$1000,MATCH($C1600,Asset_Register!$A$5:$A$1000,0)),"Not in register"))</f>
        <v/>
      </c>
      <c r="E1600" s="22" t="str">
        <f aca="false">IF($C1600="","",IFERROR(INDEX(Asset_Register!$D$5:$D$1000,MATCH($C1600,Asset_Register!$A$5:$A$1000,0)),"Not in register"))</f>
        <v/>
      </c>
      <c r="F1600" s="22" t="str">
        <f aca="false">IF($C1600="","",IFERROR(INDEX(Asset_Register!$R$5:$R$1000,MATCH($C1600,Asset_Register!$A$5:$A$1000,0)),"Not in register"))</f>
        <v/>
      </c>
      <c r="G1600" s="22" t="str">
        <f aca="false">IF($C1600="","",IFERROR(INDEX(Asset_Register!$Q$5:$Q$1000,MATCH($C1600,Asset_Register!$A$5:$A$1000,0)),"Not in register"))</f>
        <v/>
      </c>
      <c r="H1600" s="19"/>
      <c r="I1600" s="19"/>
      <c r="J1600" s="6"/>
      <c r="K1600" s="19"/>
      <c r="L1600" s="19"/>
      <c r="M1600" s="19"/>
      <c r="N1600" s="19"/>
      <c r="O1600" s="19"/>
      <c r="P1600" s="19"/>
      <c r="Q1600" s="22" t="str">
        <f aca="false">IF($C1600="","",IF($P1600&lt;&gt;"",$P1600,IF(AND(ISNUMBER($K1600),ISNUMBER($M1600),ISNUMBER($N1600)),IF($O1600="Lower is worse",IF($K1600&lt;=$N1600,"Danger",IF($K1600&lt;=$M1600,"Alert","OK")),IF($K1600&gt;=$N1600,"Danger",IF($K1600&gt;=$M1600,"Alert","OK"))),"Not set")))</f>
        <v/>
      </c>
      <c r="R1600" s="22" t="str">
        <f aca="false">IF(OR($Q1600="",$Q1600="Not set"),"",MATCH($Q1600,Lists!$F$2:$F$4,0)-1)</f>
        <v/>
      </c>
      <c r="S1600" s="6"/>
      <c r="T1600" s="6"/>
      <c r="U1600" s="22" t="str">
        <f aca="false">IF(OR($Q1600="",$Q1600="OK",$Q1600="Not set",NOT(ISNUMBER($G1600))),"",ROUND($G1600*IF($Q1600="Danger",Lists!$M$15,Lists!$M$16),0))</f>
        <v/>
      </c>
      <c r="V1600" s="22" t="str">
        <f aca="false">IF($U1600="","",IF(OR($Q1600="Danger",$U1600&gt;=Lists!$M$10),"P1",IF($U1600&gt;=Lists!$M$11,"P2","P3")))</f>
        <v/>
      </c>
      <c r="W1600" s="24" t="str">
        <f aca="false">IF(OR($V1600="",$B1600=""),"",$B1600+INDEX(Lists!$N$10:$N$12,MATCH($V1600,Lists!$L$10:$L$12,0)))</f>
        <v/>
      </c>
      <c r="X1600" s="19"/>
      <c r="Y1600" s="19"/>
      <c r="Z1600" s="19"/>
      <c r="AA1600" s="21"/>
      <c r="AB1600" s="19"/>
      <c r="AC1600" s="22" t="str">
        <f aca="true">IF(OR($U1600="",$B1600=""),"",IF($AA1600&lt;&gt;"",$AA1600-$B1600,TODAY()-$B1600))</f>
        <v/>
      </c>
      <c r="AD1600" s="22" t="str">
        <f aca="true">IF($W1600="","",IF($Y1600="Closed",IF($AA1600="","Closed",IF($AA1600&lt;=$W1600,"Closed on time","Closed late")),IF(TODAY()&gt;$W1600,"Overdue","Within time")))</f>
        <v/>
      </c>
      <c r="AE1600" s="6"/>
      <c r="AF1600" s="19"/>
      <c r="AG1600" s="19"/>
      <c r="AH1600" s="19"/>
      <c r="AI1600" s="19"/>
      <c r="AJ1600" s="19"/>
    </row>
    <row r="1601" customFormat="false" ht="15" hidden="false" customHeight="false" outlineLevel="0" collapsed="false">
      <c r="A1601" s="22" t="str">
        <f aca="false">IF($C1601="","","R"&amp;TEXT(ROW()-4,"00000"))</f>
        <v/>
      </c>
      <c r="B1601" s="21"/>
      <c r="C1601" s="19"/>
      <c r="D1601" s="22" t="str">
        <f aca="false">IF($C1601="","",IFERROR(INDEX(Asset_Register!$C$5:$C$1000,MATCH($C1601,Asset_Register!$A$5:$A$1000,0)),"Not in register"))</f>
        <v/>
      </c>
      <c r="E1601" s="22" t="str">
        <f aca="false">IF($C1601="","",IFERROR(INDEX(Asset_Register!$D$5:$D$1000,MATCH($C1601,Asset_Register!$A$5:$A$1000,0)),"Not in register"))</f>
        <v/>
      </c>
      <c r="F1601" s="22" t="str">
        <f aca="false">IF($C1601="","",IFERROR(INDEX(Asset_Register!$R$5:$R$1000,MATCH($C1601,Asset_Register!$A$5:$A$1000,0)),"Not in register"))</f>
        <v/>
      </c>
      <c r="G1601" s="22" t="str">
        <f aca="false">IF($C1601="","",IFERROR(INDEX(Asset_Register!$Q$5:$Q$1000,MATCH($C1601,Asset_Register!$A$5:$A$1000,0)),"Not in register"))</f>
        <v/>
      </c>
      <c r="H1601" s="19"/>
      <c r="I1601" s="19"/>
      <c r="J1601" s="6"/>
      <c r="K1601" s="19"/>
      <c r="L1601" s="19"/>
      <c r="M1601" s="19"/>
      <c r="N1601" s="19"/>
      <c r="O1601" s="19"/>
      <c r="P1601" s="19"/>
      <c r="Q1601" s="22" t="str">
        <f aca="false">IF($C1601="","",IF($P1601&lt;&gt;"",$P1601,IF(AND(ISNUMBER($K1601),ISNUMBER($M1601),ISNUMBER($N1601)),IF($O1601="Lower is worse",IF($K1601&lt;=$N1601,"Danger",IF($K1601&lt;=$M1601,"Alert","OK")),IF($K1601&gt;=$N1601,"Danger",IF($K1601&gt;=$M1601,"Alert","OK"))),"Not set")))</f>
        <v/>
      </c>
      <c r="R1601" s="22" t="str">
        <f aca="false">IF(OR($Q1601="",$Q1601="Not set"),"",MATCH($Q1601,Lists!$F$2:$F$4,0)-1)</f>
        <v/>
      </c>
      <c r="S1601" s="6"/>
      <c r="T1601" s="6"/>
      <c r="U1601" s="22" t="str">
        <f aca="false">IF(OR($Q1601="",$Q1601="OK",$Q1601="Not set",NOT(ISNUMBER($G1601))),"",ROUND($G1601*IF($Q1601="Danger",Lists!$M$15,Lists!$M$16),0))</f>
        <v/>
      </c>
      <c r="V1601" s="22" t="str">
        <f aca="false">IF($U1601="","",IF(OR($Q1601="Danger",$U1601&gt;=Lists!$M$10),"P1",IF($U1601&gt;=Lists!$M$11,"P2","P3")))</f>
        <v/>
      </c>
      <c r="W1601" s="24" t="str">
        <f aca="false">IF(OR($V1601="",$B1601=""),"",$B1601+INDEX(Lists!$N$10:$N$12,MATCH($V1601,Lists!$L$10:$L$12,0)))</f>
        <v/>
      </c>
      <c r="X1601" s="19"/>
      <c r="Y1601" s="19"/>
      <c r="Z1601" s="19"/>
      <c r="AA1601" s="21"/>
      <c r="AB1601" s="19"/>
      <c r="AC1601" s="22" t="str">
        <f aca="true">IF(OR($U1601="",$B1601=""),"",IF($AA1601&lt;&gt;"",$AA1601-$B1601,TODAY()-$B1601))</f>
        <v/>
      </c>
      <c r="AD1601" s="22" t="str">
        <f aca="true">IF($W1601="","",IF($Y1601="Closed",IF($AA1601="","Closed",IF($AA1601&lt;=$W1601,"Closed on time","Closed late")),IF(TODAY()&gt;$W1601,"Overdue","Within time")))</f>
        <v/>
      </c>
      <c r="AE1601" s="6"/>
      <c r="AF1601" s="19"/>
      <c r="AG1601" s="19"/>
      <c r="AH1601" s="19"/>
      <c r="AI1601" s="19"/>
      <c r="AJ1601" s="19"/>
    </row>
    <row r="1602" customFormat="false" ht="15" hidden="false" customHeight="false" outlineLevel="0" collapsed="false">
      <c r="A1602" s="22" t="str">
        <f aca="false">IF($C1602="","","R"&amp;TEXT(ROW()-4,"00000"))</f>
        <v/>
      </c>
      <c r="B1602" s="21"/>
      <c r="C1602" s="19"/>
      <c r="D1602" s="22" t="str">
        <f aca="false">IF($C1602="","",IFERROR(INDEX(Asset_Register!$C$5:$C$1000,MATCH($C1602,Asset_Register!$A$5:$A$1000,0)),"Not in register"))</f>
        <v/>
      </c>
      <c r="E1602" s="22" t="str">
        <f aca="false">IF($C1602="","",IFERROR(INDEX(Asset_Register!$D$5:$D$1000,MATCH($C1602,Asset_Register!$A$5:$A$1000,0)),"Not in register"))</f>
        <v/>
      </c>
      <c r="F1602" s="22" t="str">
        <f aca="false">IF($C1602="","",IFERROR(INDEX(Asset_Register!$R$5:$R$1000,MATCH($C1602,Asset_Register!$A$5:$A$1000,0)),"Not in register"))</f>
        <v/>
      </c>
      <c r="G1602" s="22" t="str">
        <f aca="false">IF($C1602="","",IFERROR(INDEX(Asset_Register!$Q$5:$Q$1000,MATCH($C1602,Asset_Register!$A$5:$A$1000,0)),"Not in register"))</f>
        <v/>
      </c>
      <c r="H1602" s="19"/>
      <c r="I1602" s="19"/>
      <c r="J1602" s="6"/>
      <c r="K1602" s="19"/>
      <c r="L1602" s="19"/>
      <c r="M1602" s="19"/>
      <c r="N1602" s="19"/>
      <c r="O1602" s="19"/>
      <c r="P1602" s="19"/>
      <c r="Q1602" s="22" t="str">
        <f aca="false">IF($C1602="","",IF($P1602&lt;&gt;"",$P1602,IF(AND(ISNUMBER($K1602),ISNUMBER($M1602),ISNUMBER($N1602)),IF($O1602="Lower is worse",IF($K1602&lt;=$N1602,"Danger",IF($K1602&lt;=$M1602,"Alert","OK")),IF($K1602&gt;=$N1602,"Danger",IF($K1602&gt;=$M1602,"Alert","OK"))),"Not set")))</f>
        <v/>
      </c>
      <c r="R1602" s="22" t="str">
        <f aca="false">IF(OR($Q1602="",$Q1602="Not set"),"",MATCH($Q1602,Lists!$F$2:$F$4,0)-1)</f>
        <v/>
      </c>
      <c r="S1602" s="6"/>
      <c r="T1602" s="6"/>
      <c r="U1602" s="22" t="str">
        <f aca="false">IF(OR($Q1602="",$Q1602="OK",$Q1602="Not set",NOT(ISNUMBER($G1602))),"",ROUND($G1602*IF($Q1602="Danger",Lists!$M$15,Lists!$M$16),0))</f>
        <v/>
      </c>
      <c r="V1602" s="22" t="str">
        <f aca="false">IF($U1602="","",IF(OR($Q1602="Danger",$U1602&gt;=Lists!$M$10),"P1",IF($U1602&gt;=Lists!$M$11,"P2","P3")))</f>
        <v/>
      </c>
      <c r="W1602" s="24" t="str">
        <f aca="false">IF(OR($V1602="",$B1602=""),"",$B1602+INDEX(Lists!$N$10:$N$12,MATCH($V1602,Lists!$L$10:$L$12,0)))</f>
        <v/>
      </c>
      <c r="X1602" s="19"/>
      <c r="Y1602" s="19"/>
      <c r="Z1602" s="19"/>
      <c r="AA1602" s="21"/>
      <c r="AB1602" s="19"/>
      <c r="AC1602" s="22" t="str">
        <f aca="true">IF(OR($U1602="",$B1602=""),"",IF($AA1602&lt;&gt;"",$AA1602-$B1602,TODAY()-$B1602))</f>
        <v/>
      </c>
      <c r="AD1602" s="22" t="str">
        <f aca="true">IF($W1602="","",IF($Y1602="Closed",IF($AA1602="","Closed",IF($AA1602&lt;=$W1602,"Closed on time","Closed late")),IF(TODAY()&gt;$W1602,"Overdue","Within time")))</f>
        <v/>
      </c>
      <c r="AE1602" s="6"/>
      <c r="AF1602" s="19"/>
      <c r="AG1602" s="19"/>
      <c r="AH1602" s="19"/>
      <c r="AI1602" s="19"/>
      <c r="AJ1602" s="19"/>
    </row>
    <row r="1603" customFormat="false" ht="15" hidden="false" customHeight="false" outlineLevel="0" collapsed="false">
      <c r="A1603" s="22" t="str">
        <f aca="false">IF($C1603="","","R"&amp;TEXT(ROW()-4,"00000"))</f>
        <v/>
      </c>
      <c r="B1603" s="21"/>
      <c r="C1603" s="19"/>
      <c r="D1603" s="22" t="str">
        <f aca="false">IF($C1603="","",IFERROR(INDEX(Asset_Register!$C$5:$C$1000,MATCH($C1603,Asset_Register!$A$5:$A$1000,0)),"Not in register"))</f>
        <v/>
      </c>
      <c r="E1603" s="22" t="str">
        <f aca="false">IF($C1603="","",IFERROR(INDEX(Asset_Register!$D$5:$D$1000,MATCH($C1603,Asset_Register!$A$5:$A$1000,0)),"Not in register"))</f>
        <v/>
      </c>
      <c r="F1603" s="22" t="str">
        <f aca="false">IF($C1603="","",IFERROR(INDEX(Asset_Register!$R$5:$R$1000,MATCH($C1603,Asset_Register!$A$5:$A$1000,0)),"Not in register"))</f>
        <v/>
      </c>
      <c r="G1603" s="22" t="str">
        <f aca="false">IF($C1603="","",IFERROR(INDEX(Asset_Register!$Q$5:$Q$1000,MATCH($C1603,Asset_Register!$A$5:$A$1000,0)),"Not in register"))</f>
        <v/>
      </c>
      <c r="H1603" s="19"/>
      <c r="I1603" s="19"/>
      <c r="J1603" s="6"/>
      <c r="K1603" s="19"/>
      <c r="L1603" s="19"/>
      <c r="M1603" s="19"/>
      <c r="N1603" s="19"/>
      <c r="O1603" s="19"/>
      <c r="P1603" s="19"/>
      <c r="Q1603" s="22" t="str">
        <f aca="false">IF($C1603="","",IF($P1603&lt;&gt;"",$P1603,IF(AND(ISNUMBER($K1603),ISNUMBER($M1603),ISNUMBER($N1603)),IF($O1603="Lower is worse",IF($K1603&lt;=$N1603,"Danger",IF($K1603&lt;=$M1603,"Alert","OK")),IF($K1603&gt;=$N1603,"Danger",IF($K1603&gt;=$M1603,"Alert","OK"))),"Not set")))</f>
        <v/>
      </c>
      <c r="R1603" s="22" t="str">
        <f aca="false">IF(OR($Q1603="",$Q1603="Not set"),"",MATCH($Q1603,Lists!$F$2:$F$4,0)-1)</f>
        <v/>
      </c>
      <c r="S1603" s="6"/>
      <c r="T1603" s="6"/>
      <c r="U1603" s="22" t="str">
        <f aca="false">IF(OR($Q1603="",$Q1603="OK",$Q1603="Not set",NOT(ISNUMBER($G1603))),"",ROUND($G1603*IF($Q1603="Danger",Lists!$M$15,Lists!$M$16),0))</f>
        <v/>
      </c>
      <c r="V1603" s="22" t="str">
        <f aca="false">IF($U1603="","",IF(OR($Q1603="Danger",$U1603&gt;=Lists!$M$10),"P1",IF($U1603&gt;=Lists!$M$11,"P2","P3")))</f>
        <v/>
      </c>
      <c r="W1603" s="24" t="str">
        <f aca="false">IF(OR($V1603="",$B1603=""),"",$B1603+INDEX(Lists!$N$10:$N$12,MATCH($V1603,Lists!$L$10:$L$12,0)))</f>
        <v/>
      </c>
      <c r="X1603" s="19"/>
      <c r="Y1603" s="19"/>
      <c r="Z1603" s="19"/>
      <c r="AA1603" s="21"/>
      <c r="AB1603" s="19"/>
      <c r="AC1603" s="22" t="str">
        <f aca="true">IF(OR($U1603="",$B1603=""),"",IF($AA1603&lt;&gt;"",$AA1603-$B1603,TODAY()-$B1603))</f>
        <v/>
      </c>
      <c r="AD1603" s="22" t="str">
        <f aca="true">IF($W1603="","",IF($Y1603="Closed",IF($AA1603="","Closed",IF($AA1603&lt;=$W1603,"Closed on time","Closed late")),IF(TODAY()&gt;$W1603,"Overdue","Within time")))</f>
        <v/>
      </c>
      <c r="AE1603" s="6"/>
      <c r="AF1603" s="19"/>
      <c r="AG1603" s="19"/>
      <c r="AH1603" s="19"/>
      <c r="AI1603" s="19"/>
      <c r="AJ1603" s="19"/>
    </row>
    <row r="1604" customFormat="false" ht="15" hidden="false" customHeight="false" outlineLevel="0" collapsed="false">
      <c r="A1604" s="22" t="str">
        <f aca="false">IF($C1604="","","R"&amp;TEXT(ROW()-4,"00000"))</f>
        <v/>
      </c>
      <c r="B1604" s="21"/>
      <c r="C1604" s="19"/>
      <c r="D1604" s="22" t="str">
        <f aca="false">IF($C1604="","",IFERROR(INDEX(Asset_Register!$C$5:$C$1000,MATCH($C1604,Asset_Register!$A$5:$A$1000,0)),"Not in register"))</f>
        <v/>
      </c>
      <c r="E1604" s="22" t="str">
        <f aca="false">IF($C1604="","",IFERROR(INDEX(Asset_Register!$D$5:$D$1000,MATCH($C1604,Asset_Register!$A$5:$A$1000,0)),"Not in register"))</f>
        <v/>
      </c>
      <c r="F1604" s="22" t="str">
        <f aca="false">IF($C1604="","",IFERROR(INDEX(Asset_Register!$R$5:$R$1000,MATCH($C1604,Asset_Register!$A$5:$A$1000,0)),"Not in register"))</f>
        <v/>
      </c>
      <c r="G1604" s="22" t="str">
        <f aca="false">IF($C1604="","",IFERROR(INDEX(Asset_Register!$Q$5:$Q$1000,MATCH($C1604,Asset_Register!$A$5:$A$1000,0)),"Not in register"))</f>
        <v/>
      </c>
      <c r="H1604" s="19"/>
      <c r="I1604" s="19"/>
      <c r="J1604" s="6"/>
      <c r="K1604" s="19"/>
      <c r="L1604" s="19"/>
      <c r="M1604" s="19"/>
      <c r="N1604" s="19"/>
      <c r="O1604" s="19"/>
      <c r="P1604" s="19"/>
      <c r="Q1604" s="22" t="str">
        <f aca="false">IF($C1604="","",IF($P1604&lt;&gt;"",$P1604,IF(AND(ISNUMBER($K1604),ISNUMBER($M1604),ISNUMBER($N1604)),IF($O1604="Lower is worse",IF($K1604&lt;=$N1604,"Danger",IF($K1604&lt;=$M1604,"Alert","OK")),IF($K1604&gt;=$N1604,"Danger",IF($K1604&gt;=$M1604,"Alert","OK"))),"Not set")))</f>
        <v/>
      </c>
      <c r="R1604" s="22" t="str">
        <f aca="false">IF(OR($Q1604="",$Q1604="Not set"),"",MATCH($Q1604,Lists!$F$2:$F$4,0)-1)</f>
        <v/>
      </c>
      <c r="S1604" s="6"/>
      <c r="T1604" s="6"/>
      <c r="U1604" s="22" t="str">
        <f aca="false">IF(OR($Q1604="",$Q1604="OK",$Q1604="Not set",NOT(ISNUMBER($G1604))),"",ROUND($G1604*IF($Q1604="Danger",Lists!$M$15,Lists!$M$16),0))</f>
        <v/>
      </c>
      <c r="V1604" s="22" t="str">
        <f aca="false">IF($U1604="","",IF(OR($Q1604="Danger",$U1604&gt;=Lists!$M$10),"P1",IF($U1604&gt;=Lists!$M$11,"P2","P3")))</f>
        <v/>
      </c>
      <c r="W1604" s="24" t="str">
        <f aca="false">IF(OR($V1604="",$B1604=""),"",$B1604+INDEX(Lists!$N$10:$N$12,MATCH($V1604,Lists!$L$10:$L$12,0)))</f>
        <v/>
      </c>
      <c r="X1604" s="19"/>
      <c r="Y1604" s="19"/>
      <c r="Z1604" s="19"/>
      <c r="AA1604" s="21"/>
      <c r="AB1604" s="19"/>
      <c r="AC1604" s="22" t="str">
        <f aca="true">IF(OR($U1604="",$B1604=""),"",IF($AA1604&lt;&gt;"",$AA1604-$B1604,TODAY()-$B1604))</f>
        <v/>
      </c>
      <c r="AD1604" s="22" t="str">
        <f aca="true">IF($W1604="","",IF($Y1604="Closed",IF($AA1604="","Closed",IF($AA1604&lt;=$W1604,"Closed on time","Closed late")),IF(TODAY()&gt;$W1604,"Overdue","Within time")))</f>
        <v/>
      </c>
      <c r="AE1604" s="6"/>
      <c r="AF1604" s="19"/>
      <c r="AG1604" s="19"/>
      <c r="AH1604" s="19"/>
      <c r="AI1604" s="19"/>
      <c r="AJ1604" s="19"/>
    </row>
    <row r="1605" customFormat="false" ht="15" hidden="false" customHeight="false" outlineLevel="0" collapsed="false">
      <c r="A1605" s="22" t="str">
        <f aca="false">IF($C1605="","","R"&amp;TEXT(ROW()-4,"00000"))</f>
        <v/>
      </c>
      <c r="B1605" s="21"/>
      <c r="C1605" s="19"/>
      <c r="D1605" s="22" t="str">
        <f aca="false">IF($C1605="","",IFERROR(INDEX(Asset_Register!$C$5:$C$1000,MATCH($C1605,Asset_Register!$A$5:$A$1000,0)),"Not in register"))</f>
        <v/>
      </c>
      <c r="E1605" s="22" t="str">
        <f aca="false">IF($C1605="","",IFERROR(INDEX(Asset_Register!$D$5:$D$1000,MATCH($C1605,Asset_Register!$A$5:$A$1000,0)),"Not in register"))</f>
        <v/>
      </c>
      <c r="F1605" s="22" t="str">
        <f aca="false">IF($C1605="","",IFERROR(INDEX(Asset_Register!$R$5:$R$1000,MATCH($C1605,Asset_Register!$A$5:$A$1000,0)),"Not in register"))</f>
        <v/>
      </c>
      <c r="G1605" s="22" t="str">
        <f aca="false">IF($C1605="","",IFERROR(INDEX(Asset_Register!$Q$5:$Q$1000,MATCH($C1605,Asset_Register!$A$5:$A$1000,0)),"Not in register"))</f>
        <v/>
      </c>
      <c r="H1605" s="19"/>
      <c r="I1605" s="19"/>
      <c r="J1605" s="6"/>
      <c r="K1605" s="19"/>
      <c r="L1605" s="19"/>
      <c r="M1605" s="19"/>
      <c r="N1605" s="19"/>
      <c r="O1605" s="19"/>
      <c r="P1605" s="19"/>
      <c r="Q1605" s="22" t="str">
        <f aca="false">IF($C1605="","",IF($P1605&lt;&gt;"",$P1605,IF(AND(ISNUMBER($K1605),ISNUMBER($M1605),ISNUMBER($N1605)),IF($O1605="Lower is worse",IF($K1605&lt;=$N1605,"Danger",IF($K1605&lt;=$M1605,"Alert","OK")),IF($K1605&gt;=$N1605,"Danger",IF($K1605&gt;=$M1605,"Alert","OK"))),"Not set")))</f>
        <v/>
      </c>
      <c r="R1605" s="22" t="str">
        <f aca="false">IF(OR($Q1605="",$Q1605="Not set"),"",MATCH($Q1605,Lists!$F$2:$F$4,0)-1)</f>
        <v/>
      </c>
      <c r="S1605" s="6"/>
      <c r="T1605" s="6"/>
      <c r="U1605" s="22" t="str">
        <f aca="false">IF(OR($Q1605="",$Q1605="OK",$Q1605="Not set",NOT(ISNUMBER($G1605))),"",ROUND($G1605*IF($Q1605="Danger",Lists!$M$15,Lists!$M$16),0))</f>
        <v/>
      </c>
      <c r="V1605" s="22" t="str">
        <f aca="false">IF($U1605="","",IF(OR($Q1605="Danger",$U1605&gt;=Lists!$M$10),"P1",IF($U1605&gt;=Lists!$M$11,"P2","P3")))</f>
        <v/>
      </c>
      <c r="W1605" s="24" t="str">
        <f aca="false">IF(OR($V1605="",$B1605=""),"",$B1605+INDEX(Lists!$N$10:$N$12,MATCH($V1605,Lists!$L$10:$L$12,0)))</f>
        <v/>
      </c>
      <c r="X1605" s="19"/>
      <c r="Y1605" s="19"/>
      <c r="Z1605" s="19"/>
      <c r="AA1605" s="21"/>
      <c r="AB1605" s="19"/>
      <c r="AC1605" s="22" t="str">
        <f aca="true">IF(OR($U1605="",$B1605=""),"",IF($AA1605&lt;&gt;"",$AA1605-$B1605,TODAY()-$B1605))</f>
        <v/>
      </c>
      <c r="AD1605" s="22" t="str">
        <f aca="true">IF($W1605="","",IF($Y1605="Closed",IF($AA1605="","Closed",IF($AA1605&lt;=$W1605,"Closed on time","Closed late")),IF(TODAY()&gt;$W1605,"Overdue","Within time")))</f>
        <v/>
      </c>
      <c r="AE1605" s="6"/>
      <c r="AF1605" s="19"/>
      <c r="AG1605" s="19"/>
      <c r="AH1605" s="19"/>
      <c r="AI1605" s="19"/>
      <c r="AJ1605" s="19"/>
    </row>
    <row r="1606" customFormat="false" ht="15" hidden="false" customHeight="false" outlineLevel="0" collapsed="false">
      <c r="A1606" s="22" t="str">
        <f aca="false">IF($C1606="","","R"&amp;TEXT(ROW()-4,"00000"))</f>
        <v/>
      </c>
      <c r="B1606" s="21"/>
      <c r="C1606" s="19"/>
      <c r="D1606" s="22" t="str">
        <f aca="false">IF($C1606="","",IFERROR(INDEX(Asset_Register!$C$5:$C$1000,MATCH($C1606,Asset_Register!$A$5:$A$1000,0)),"Not in register"))</f>
        <v/>
      </c>
      <c r="E1606" s="22" t="str">
        <f aca="false">IF($C1606="","",IFERROR(INDEX(Asset_Register!$D$5:$D$1000,MATCH($C1606,Asset_Register!$A$5:$A$1000,0)),"Not in register"))</f>
        <v/>
      </c>
      <c r="F1606" s="22" t="str">
        <f aca="false">IF($C1606="","",IFERROR(INDEX(Asset_Register!$R$5:$R$1000,MATCH($C1606,Asset_Register!$A$5:$A$1000,0)),"Not in register"))</f>
        <v/>
      </c>
      <c r="G1606" s="22" t="str">
        <f aca="false">IF($C1606="","",IFERROR(INDEX(Asset_Register!$Q$5:$Q$1000,MATCH($C1606,Asset_Register!$A$5:$A$1000,0)),"Not in register"))</f>
        <v/>
      </c>
      <c r="H1606" s="19"/>
      <c r="I1606" s="19"/>
      <c r="J1606" s="6"/>
      <c r="K1606" s="19"/>
      <c r="L1606" s="19"/>
      <c r="M1606" s="19"/>
      <c r="N1606" s="19"/>
      <c r="O1606" s="19"/>
      <c r="P1606" s="19"/>
      <c r="Q1606" s="22" t="str">
        <f aca="false">IF($C1606="","",IF($P1606&lt;&gt;"",$P1606,IF(AND(ISNUMBER($K1606),ISNUMBER($M1606),ISNUMBER($N1606)),IF($O1606="Lower is worse",IF($K1606&lt;=$N1606,"Danger",IF($K1606&lt;=$M1606,"Alert","OK")),IF($K1606&gt;=$N1606,"Danger",IF($K1606&gt;=$M1606,"Alert","OK"))),"Not set")))</f>
        <v/>
      </c>
      <c r="R1606" s="22" t="str">
        <f aca="false">IF(OR($Q1606="",$Q1606="Not set"),"",MATCH($Q1606,Lists!$F$2:$F$4,0)-1)</f>
        <v/>
      </c>
      <c r="S1606" s="6"/>
      <c r="T1606" s="6"/>
      <c r="U1606" s="22" t="str">
        <f aca="false">IF(OR($Q1606="",$Q1606="OK",$Q1606="Not set",NOT(ISNUMBER($G1606))),"",ROUND($G1606*IF($Q1606="Danger",Lists!$M$15,Lists!$M$16),0))</f>
        <v/>
      </c>
      <c r="V1606" s="22" t="str">
        <f aca="false">IF($U1606="","",IF(OR($Q1606="Danger",$U1606&gt;=Lists!$M$10),"P1",IF($U1606&gt;=Lists!$M$11,"P2","P3")))</f>
        <v/>
      </c>
      <c r="W1606" s="24" t="str">
        <f aca="false">IF(OR($V1606="",$B1606=""),"",$B1606+INDEX(Lists!$N$10:$N$12,MATCH($V1606,Lists!$L$10:$L$12,0)))</f>
        <v/>
      </c>
      <c r="X1606" s="19"/>
      <c r="Y1606" s="19"/>
      <c r="Z1606" s="19"/>
      <c r="AA1606" s="21"/>
      <c r="AB1606" s="19"/>
      <c r="AC1606" s="22" t="str">
        <f aca="true">IF(OR($U1606="",$B1606=""),"",IF($AA1606&lt;&gt;"",$AA1606-$B1606,TODAY()-$B1606))</f>
        <v/>
      </c>
      <c r="AD1606" s="22" t="str">
        <f aca="true">IF($W1606="","",IF($Y1606="Closed",IF($AA1606="","Closed",IF($AA1606&lt;=$W1606,"Closed on time","Closed late")),IF(TODAY()&gt;$W1606,"Overdue","Within time")))</f>
        <v/>
      </c>
      <c r="AE1606" s="6"/>
      <c r="AF1606" s="19"/>
      <c r="AG1606" s="19"/>
      <c r="AH1606" s="19"/>
      <c r="AI1606" s="19"/>
      <c r="AJ1606" s="19"/>
    </row>
    <row r="1607" customFormat="false" ht="15" hidden="false" customHeight="false" outlineLevel="0" collapsed="false">
      <c r="A1607" s="22" t="str">
        <f aca="false">IF($C1607="","","R"&amp;TEXT(ROW()-4,"00000"))</f>
        <v/>
      </c>
      <c r="B1607" s="21"/>
      <c r="C1607" s="19"/>
      <c r="D1607" s="22" t="str">
        <f aca="false">IF($C1607="","",IFERROR(INDEX(Asset_Register!$C$5:$C$1000,MATCH($C1607,Asset_Register!$A$5:$A$1000,0)),"Not in register"))</f>
        <v/>
      </c>
      <c r="E1607" s="22" t="str">
        <f aca="false">IF($C1607="","",IFERROR(INDEX(Asset_Register!$D$5:$D$1000,MATCH($C1607,Asset_Register!$A$5:$A$1000,0)),"Not in register"))</f>
        <v/>
      </c>
      <c r="F1607" s="22" t="str">
        <f aca="false">IF($C1607="","",IFERROR(INDEX(Asset_Register!$R$5:$R$1000,MATCH($C1607,Asset_Register!$A$5:$A$1000,0)),"Not in register"))</f>
        <v/>
      </c>
      <c r="G1607" s="22" t="str">
        <f aca="false">IF($C1607="","",IFERROR(INDEX(Asset_Register!$Q$5:$Q$1000,MATCH($C1607,Asset_Register!$A$5:$A$1000,0)),"Not in register"))</f>
        <v/>
      </c>
      <c r="H1607" s="19"/>
      <c r="I1607" s="19"/>
      <c r="J1607" s="6"/>
      <c r="K1607" s="19"/>
      <c r="L1607" s="19"/>
      <c r="M1607" s="19"/>
      <c r="N1607" s="19"/>
      <c r="O1607" s="19"/>
      <c r="P1607" s="19"/>
      <c r="Q1607" s="22" t="str">
        <f aca="false">IF($C1607="","",IF($P1607&lt;&gt;"",$P1607,IF(AND(ISNUMBER($K1607),ISNUMBER($M1607),ISNUMBER($N1607)),IF($O1607="Lower is worse",IF($K1607&lt;=$N1607,"Danger",IF($K1607&lt;=$M1607,"Alert","OK")),IF($K1607&gt;=$N1607,"Danger",IF($K1607&gt;=$M1607,"Alert","OK"))),"Not set")))</f>
        <v/>
      </c>
      <c r="R1607" s="22" t="str">
        <f aca="false">IF(OR($Q1607="",$Q1607="Not set"),"",MATCH($Q1607,Lists!$F$2:$F$4,0)-1)</f>
        <v/>
      </c>
      <c r="S1607" s="6"/>
      <c r="T1607" s="6"/>
      <c r="U1607" s="22" t="str">
        <f aca="false">IF(OR($Q1607="",$Q1607="OK",$Q1607="Not set",NOT(ISNUMBER($G1607))),"",ROUND($G1607*IF($Q1607="Danger",Lists!$M$15,Lists!$M$16),0))</f>
        <v/>
      </c>
      <c r="V1607" s="22" t="str">
        <f aca="false">IF($U1607="","",IF(OR($Q1607="Danger",$U1607&gt;=Lists!$M$10),"P1",IF($U1607&gt;=Lists!$M$11,"P2","P3")))</f>
        <v/>
      </c>
      <c r="W1607" s="24" t="str">
        <f aca="false">IF(OR($V1607="",$B1607=""),"",$B1607+INDEX(Lists!$N$10:$N$12,MATCH($V1607,Lists!$L$10:$L$12,0)))</f>
        <v/>
      </c>
      <c r="X1607" s="19"/>
      <c r="Y1607" s="19"/>
      <c r="Z1607" s="19"/>
      <c r="AA1607" s="21"/>
      <c r="AB1607" s="19"/>
      <c r="AC1607" s="22" t="str">
        <f aca="true">IF(OR($U1607="",$B1607=""),"",IF($AA1607&lt;&gt;"",$AA1607-$B1607,TODAY()-$B1607))</f>
        <v/>
      </c>
      <c r="AD1607" s="22" t="str">
        <f aca="true">IF($W1607="","",IF($Y1607="Closed",IF($AA1607="","Closed",IF($AA1607&lt;=$W1607,"Closed on time","Closed late")),IF(TODAY()&gt;$W1607,"Overdue","Within time")))</f>
        <v/>
      </c>
      <c r="AE1607" s="6"/>
      <c r="AF1607" s="19"/>
      <c r="AG1607" s="19"/>
      <c r="AH1607" s="19"/>
      <c r="AI1607" s="19"/>
      <c r="AJ1607" s="19"/>
    </row>
    <row r="1608" customFormat="false" ht="15" hidden="false" customHeight="false" outlineLevel="0" collapsed="false">
      <c r="A1608" s="22" t="str">
        <f aca="false">IF($C1608="","","R"&amp;TEXT(ROW()-4,"00000"))</f>
        <v/>
      </c>
      <c r="B1608" s="21"/>
      <c r="C1608" s="19"/>
      <c r="D1608" s="22" t="str">
        <f aca="false">IF($C1608="","",IFERROR(INDEX(Asset_Register!$C$5:$C$1000,MATCH($C1608,Asset_Register!$A$5:$A$1000,0)),"Not in register"))</f>
        <v/>
      </c>
      <c r="E1608" s="22" t="str">
        <f aca="false">IF($C1608="","",IFERROR(INDEX(Asset_Register!$D$5:$D$1000,MATCH($C1608,Asset_Register!$A$5:$A$1000,0)),"Not in register"))</f>
        <v/>
      </c>
      <c r="F1608" s="22" t="str">
        <f aca="false">IF($C1608="","",IFERROR(INDEX(Asset_Register!$R$5:$R$1000,MATCH($C1608,Asset_Register!$A$5:$A$1000,0)),"Not in register"))</f>
        <v/>
      </c>
      <c r="G1608" s="22" t="str">
        <f aca="false">IF($C1608="","",IFERROR(INDEX(Asset_Register!$Q$5:$Q$1000,MATCH($C1608,Asset_Register!$A$5:$A$1000,0)),"Not in register"))</f>
        <v/>
      </c>
      <c r="H1608" s="19"/>
      <c r="I1608" s="19"/>
      <c r="J1608" s="6"/>
      <c r="K1608" s="19"/>
      <c r="L1608" s="19"/>
      <c r="M1608" s="19"/>
      <c r="N1608" s="19"/>
      <c r="O1608" s="19"/>
      <c r="P1608" s="19"/>
      <c r="Q1608" s="22" t="str">
        <f aca="false">IF($C1608="","",IF($P1608&lt;&gt;"",$P1608,IF(AND(ISNUMBER($K1608),ISNUMBER($M1608),ISNUMBER($N1608)),IF($O1608="Lower is worse",IF($K1608&lt;=$N1608,"Danger",IF($K1608&lt;=$M1608,"Alert","OK")),IF($K1608&gt;=$N1608,"Danger",IF($K1608&gt;=$M1608,"Alert","OK"))),"Not set")))</f>
        <v/>
      </c>
      <c r="R1608" s="22" t="str">
        <f aca="false">IF(OR($Q1608="",$Q1608="Not set"),"",MATCH($Q1608,Lists!$F$2:$F$4,0)-1)</f>
        <v/>
      </c>
      <c r="S1608" s="6"/>
      <c r="T1608" s="6"/>
      <c r="U1608" s="22" t="str">
        <f aca="false">IF(OR($Q1608="",$Q1608="OK",$Q1608="Not set",NOT(ISNUMBER($G1608))),"",ROUND($G1608*IF($Q1608="Danger",Lists!$M$15,Lists!$M$16),0))</f>
        <v/>
      </c>
      <c r="V1608" s="22" t="str">
        <f aca="false">IF($U1608="","",IF(OR($Q1608="Danger",$U1608&gt;=Lists!$M$10),"P1",IF($U1608&gt;=Lists!$M$11,"P2","P3")))</f>
        <v/>
      </c>
      <c r="W1608" s="24" t="str">
        <f aca="false">IF(OR($V1608="",$B1608=""),"",$B1608+INDEX(Lists!$N$10:$N$12,MATCH($V1608,Lists!$L$10:$L$12,0)))</f>
        <v/>
      </c>
      <c r="X1608" s="19"/>
      <c r="Y1608" s="19"/>
      <c r="Z1608" s="19"/>
      <c r="AA1608" s="21"/>
      <c r="AB1608" s="19"/>
      <c r="AC1608" s="22" t="str">
        <f aca="true">IF(OR($U1608="",$B1608=""),"",IF($AA1608&lt;&gt;"",$AA1608-$B1608,TODAY()-$B1608))</f>
        <v/>
      </c>
      <c r="AD1608" s="22" t="str">
        <f aca="true">IF($W1608="","",IF($Y1608="Closed",IF($AA1608="","Closed",IF($AA1608&lt;=$W1608,"Closed on time","Closed late")),IF(TODAY()&gt;$W1608,"Overdue","Within time")))</f>
        <v/>
      </c>
      <c r="AE1608" s="6"/>
      <c r="AF1608" s="19"/>
      <c r="AG1608" s="19"/>
      <c r="AH1608" s="19"/>
      <c r="AI1608" s="19"/>
      <c r="AJ1608" s="19"/>
    </row>
    <row r="1609" customFormat="false" ht="15" hidden="false" customHeight="false" outlineLevel="0" collapsed="false">
      <c r="A1609" s="22" t="str">
        <f aca="false">IF($C1609="","","R"&amp;TEXT(ROW()-4,"00000"))</f>
        <v/>
      </c>
      <c r="B1609" s="21"/>
      <c r="C1609" s="19"/>
      <c r="D1609" s="22" t="str">
        <f aca="false">IF($C1609="","",IFERROR(INDEX(Asset_Register!$C$5:$C$1000,MATCH($C1609,Asset_Register!$A$5:$A$1000,0)),"Not in register"))</f>
        <v/>
      </c>
      <c r="E1609" s="22" t="str">
        <f aca="false">IF($C1609="","",IFERROR(INDEX(Asset_Register!$D$5:$D$1000,MATCH($C1609,Asset_Register!$A$5:$A$1000,0)),"Not in register"))</f>
        <v/>
      </c>
      <c r="F1609" s="22" t="str">
        <f aca="false">IF($C1609="","",IFERROR(INDEX(Asset_Register!$R$5:$R$1000,MATCH($C1609,Asset_Register!$A$5:$A$1000,0)),"Not in register"))</f>
        <v/>
      </c>
      <c r="G1609" s="22" t="str">
        <f aca="false">IF($C1609="","",IFERROR(INDEX(Asset_Register!$Q$5:$Q$1000,MATCH($C1609,Asset_Register!$A$5:$A$1000,0)),"Not in register"))</f>
        <v/>
      </c>
      <c r="H1609" s="19"/>
      <c r="I1609" s="19"/>
      <c r="J1609" s="6"/>
      <c r="K1609" s="19"/>
      <c r="L1609" s="19"/>
      <c r="M1609" s="19"/>
      <c r="N1609" s="19"/>
      <c r="O1609" s="19"/>
      <c r="P1609" s="19"/>
      <c r="Q1609" s="22" t="str">
        <f aca="false">IF($C1609="","",IF($P1609&lt;&gt;"",$P1609,IF(AND(ISNUMBER($K1609),ISNUMBER($M1609),ISNUMBER($N1609)),IF($O1609="Lower is worse",IF($K1609&lt;=$N1609,"Danger",IF($K1609&lt;=$M1609,"Alert","OK")),IF($K1609&gt;=$N1609,"Danger",IF($K1609&gt;=$M1609,"Alert","OK"))),"Not set")))</f>
        <v/>
      </c>
      <c r="R1609" s="22" t="str">
        <f aca="false">IF(OR($Q1609="",$Q1609="Not set"),"",MATCH($Q1609,Lists!$F$2:$F$4,0)-1)</f>
        <v/>
      </c>
      <c r="S1609" s="6"/>
      <c r="T1609" s="6"/>
      <c r="U1609" s="22" t="str">
        <f aca="false">IF(OR($Q1609="",$Q1609="OK",$Q1609="Not set",NOT(ISNUMBER($G1609))),"",ROUND($G1609*IF($Q1609="Danger",Lists!$M$15,Lists!$M$16),0))</f>
        <v/>
      </c>
      <c r="V1609" s="22" t="str">
        <f aca="false">IF($U1609="","",IF(OR($Q1609="Danger",$U1609&gt;=Lists!$M$10),"P1",IF($U1609&gt;=Lists!$M$11,"P2","P3")))</f>
        <v/>
      </c>
      <c r="W1609" s="24" t="str">
        <f aca="false">IF(OR($V1609="",$B1609=""),"",$B1609+INDEX(Lists!$N$10:$N$12,MATCH($V1609,Lists!$L$10:$L$12,0)))</f>
        <v/>
      </c>
      <c r="X1609" s="19"/>
      <c r="Y1609" s="19"/>
      <c r="Z1609" s="19"/>
      <c r="AA1609" s="21"/>
      <c r="AB1609" s="19"/>
      <c r="AC1609" s="22" t="str">
        <f aca="true">IF(OR($U1609="",$B1609=""),"",IF($AA1609&lt;&gt;"",$AA1609-$B1609,TODAY()-$B1609))</f>
        <v/>
      </c>
      <c r="AD1609" s="22" t="str">
        <f aca="true">IF($W1609="","",IF($Y1609="Closed",IF($AA1609="","Closed",IF($AA1609&lt;=$W1609,"Closed on time","Closed late")),IF(TODAY()&gt;$W1609,"Overdue","Within time")))</f>
        <v/>
      </c>
      <c r="AE1609" s="6"/>
      <c r="AF1609" s="19"/>
      <c r="AG1609" s="19"/>
      <c r="AH1609" s="19"/>
      <c r="AI1609" s="19"/>
      <c r="AJ1609" s="19"/>
    </row>
    <row r="1610" customFormat="false" ht="15" hidden="false" customHeight="false" outlineLevel="0" collapsed="false">
      <c r="A1610" s="22" t="str">
        <f aca="false">IF($C1610="","","R"&amp;TEXT(ROW()-4,"00000"))</f>
        <v/>
      </c>
      <c r="B1610" s="21"/>
      <c r="C1610" s="19"/>
      <c r="D1610" s="22" t="str">
        <f aca="false">IF($C1610="","",IFERROR(INDEX(Asset_Register!$C$5:$C$1000,MATCH($C1610,Asset_Register!$A$5:$A$1000,0)),"Not in register"))</f>
        <v/>
      </c>
      <c r="E1610" s="22" t="str">
        <f aca="false">IF($C1610="","",IFERROR(INDEX(Asset_Register!$D$5:$D$1000,MATCH($C1610,Asset_Register!$A$5:$A$1000,0)),"Not in register"))</f>
        <v/>
      </c>
      <c r="F1610" s="22" t="str">
        <f aca="false">IF($C1610="","",IFERROR(INDEX(Asset_Register!$R$5:$R$1000,MATCH($C1610,Asset_Register!$A$5:$A$1000,0)),"Not in register"))</f>
        <v/>
      </c>
      <c r="G1610" s="22" t="str">
        <f aca="false">IF($C1610="","",IFERROR(INDEX(Asset_Register!$Q$5:$Q$1000,MATCH($C1610,Asset_Register!$A$5:$A$1000,0)),"Not in register"))</f>
        <v/>
      </c>
      <c r="H1610" s="19"/>
      <c r="I1610" s="19"/>
      <c r="J1610" s="6"/>
      <c r="K1610" s="19"/>
      <c r="L1610" s="19"/>
      <c r="M1610" s="19"/>
      <c r="N1610" s="19"/>
      <c r="O1610" s="19"/>
      <c r="P1610" s="19"/>
      <c r="Q1610" s="22" t="str">
        <f aca="false">IF($C1610="","",IF($P1610&lt;&gt;"",$P1610,IF(AND(ISNUMBER($K1610),ISNUMBER($M1610),ISNUMBER($N1610)),IF($O1610="Lower is worse",IF($K1610&lt;=$N1610,"Danger",IF($K1610&lt;=$M1610,"Alert","OK")),IF($K1610&gt;=$N1610,"Danger",IF($K1610&gt;=$M1610,"Alert","OK"))),"Not set")))</f>
        <v/>
      </c>
      <c r="R1610" s="22" t="str">
        <f aca="false">IF(OR($Q1610="",$Q1610="Not set"),"",MATCH($Q1610,Lists!$F$2:$F$4,0)-1)</f>
        <v/>
      </c>
      <c r="S1610" s="6"/>
      <c r="T1610" s="6"/>
      <c r="U1610" s="22" t="str">
        <f aca="false">IF(OR($Q1610="",$Q1610="OK",$Q1610="Not set",NOT(ISNUMBER($G1610))),"",ROUND($G1610*IF($Q1610="Danger",Lists!$M$15,Lists!$M$16),0))</f>
        <v/>
      </c>
      <c r="V1610" s="22" t="str">
        <f aca="false">IF($U1610="","",IF(OR($Q1610="Danger",$U1610&gt;=Lists!$M$10),"P1",IF($U1610&gt;=Lists!$M$11,"P2","P3")))</f>
        <v/>
      </c>
      <c r="W1610" s="24" t="str">
        <f aca="false">IF(OR($V1610="",$B1610=""),"",$B1610+INDEX(Lists!$N$10:$N$12,MATCH($V1610,Lists!$L$10:$L$12,0)))</f>
        <v/>
      </c>
      <c r="X1610" s="19"/>
      <c r="Y1610" s="19"/>
      <c r="Z1610" s="19"/>
      <c r="AA1610" s="21"/>
      <c r="AB1610" s="19"/>
      <c r="AC1610" s="22" t="str">
        <f aca="true">IF(OR($U1610="",$B1610=""),"",IF($AA1610&lt;&gt;"",$AA1610-$B1610,TODAY()-$B1610))</f>
        <v/>
      </c>
      <c r="AD1610" s="22" t="str">
        <f aca="true">IF($W1610="","",IF($Y1610="Closed",IF($AA1610="","Closed",IF($AA1610&lt;=$W1610,"Closed on time","Closed late")),IF(TODAY()&gt;$W1610,"Overdue","Within time")))</f>
        <v/>
      </c>
      <c r="AE1610" s="6"/>
      <c r="AF1610" s="19"/>
      <c r="AG1610" s="19"/>
      <c r="AH1610" s="19"/>
      <c r="AI1610" s="19"/>
      <c r="AJ1610" s="19"/>
    </row>
    <row r="1611" customFormat="false" ht="15" hidden="false" customHeight="false" outlineLevel="0" collapsed="false">
      <c r="A1611" s="22" t="str">
        <f aca="false">IF($C1611="","","R"&amp;TEXT(ROW()-4,"00000"))</f>
        <v/>
      </c>
      <c r="B1611" s="21"/>
      <c r="C1611" s="19"/>
      <c r="D1611" s="22" t="str">
        <f aca="false">IF($C1611="","",IFERROR(INDEX(Asset_Register!$C$5:$C$1000,MATCH($C1611,Asset_Register!$A$5:$A$1000,0)),"Not in register"))</f>
        <v/>
      </c>
      <c r="E1611" s="22" t="str">
        <f aca="false">IF($C1611="","",IFERROR(INDEX(Asset_Register!$D$5:$D$1000,MATCH($C1611,Asset_Register!$A$5:$A$1000,0)),"Not in register"))</f>
        <v/>
      </c>
      <c r="F1611" s="22" t="str">
        <f aca="false">IF($C1611="","",IFERROR(INDEX(Asset_Register!$R$5:$R$1000,MATCH($C1611,Asset_Register!$A$5:$A$1000,0)),"Not in register"))</f>
        <v/>
      </c>
      <c r="G1611" s="22" t="str">
        <f aca="false">IF($C1611="","",IFERROR(INDEX(Asset_Register!$Q$5:$Q$1000,MATCH($C1611,Asset_Register!$A$5:$A$1000,0)),"Not in register"))</f>
        <v/>
      </c>
      <c r="H1611" s="19"/>
      <c r="I1611" s="19"/>
      <c r="J1611" s="6"/>
      <c r="K1611" s="19"/>
      <c r="L1611" s="19"/>
      <c r="M1611" s="19"/>
      <c r="N1611" s="19"/>
      <c r="O1611" s="19"/>
      <c r="P1611" s="19"/>
      <c r="Q1611" s="22" t="str">
        <f aca="false">IF($C1611="","",IF($P1611&lt;&gt;"",$P1611,IF(AND(ISNUMBER($K1611),ISNUMBER($M1611),ISNUMBER($N1611)),IF($O1611="Lower is worse",IF($K1611&lt;=$N1611,"Danger",IF($K1611&lt;=$M1611,"Alert","OK")),IF($K1611&gt;=$N1611,"Danger",IF($K1611&gt;=$M1611,"Alert","OK"))),"Not set")))</f>
        <v/>
      </c>
      <c r="R1611" s="22" t="str">
        <f aca="false">IF(OR($Q1611="",$Q1611="Not set"),"",MATCH($Q1611,Lists!$F$2:$F$4,0)-1)</f>
        <v/>
      </c>
      <c r="S1611" s="6"/>
      <c r="T1611" s="6"/>
      <c r="U1611" s="22" t="str">
        <f aca="false">IF(OR($Q1611="",$Q1611="OK",$Q1611="Not set",NOT(ISNUMBER($G1611))),"",ROUND($G1611*IF($Q1611="Danger",Lists!$M$15,Lists!$M$16),0))</f>
        <v/>
      </c>
      <c r="V1611" s="22" t="str">
        <f aca="false">IF($U1611="","",IF(OR($Q1611="Danger",$U1611&gt;=Lists!$M$10),"P1",IF($U1611&gt;=Lists!$M$11,"P2","P3")))</f>
        <v/>
      </c>
      <c r="W1611" s="24" t="str">
        <f aca="false">IF(OR($V1611="",$B1611=""),"",$B1611+INDEX(Lists!$N$10:$N$12,MATCH($V1611,Lists!$L$10:$L$12,0)))</f>
        <v/>
      </c>
      <c r="X1611" s="19"/>
      <c r="Y1611" s="19"/>
      <c r="Z1611" s="19"/>
      <c r="AA1611" s="21"/>
      <c r="AB1611" s="19"/>
      <c r="AC1611" s="22" t="str">
        <f aca="true">IF(OR($U1611="",$B1611=""),"",IF($AA1611&lt;&gt;"",$AA1611-$B1611,TODAY()-$B1611))</f>
        <v/>
      </c>
      <c r="AD1611" s="22" t="str">
        <f aca="true">IF($W1611="","",IF($Y1611="Closed",IF($AA1611="","Closed",IF($AA1611&lt;=$W1611,"Closed on time","Closed late")),IF(TODAY()&gt;$W1611,"Overdue","Within time")))</f>
        <v/>
      </c>
      <c r="AE1611" s="6"/>
      <c r="AF1611" s="19"/>
      <c r="AG1611" s="19"/>
      <c r="AH1611" s="19"/>
      <c r="AI1611" s="19"/>
      <c r="AJ1611" s="19"/>
    </row>
    <row r="1612" customFormat="false" ht="15" hidden="false" customHeight="false" outlineLevel="0" collapsed="false">
      <c r="A1612" s="22" t="str">
        <f aca="false">IF($C1612="","","R"&amp;TEXT(ROW()-4,"00000"))</f>
        <v/>
      </c>
      <c r="B1612" s="21"/>
      <c r="C1612" s="19"/>
      <c r="D1612" s="22" t="str">
        <f aca="false">IF($C1612="","",IFERROR(INDEX(Asset_Register!$C$5:$C$1000,MATCH($C1612,Asset_Register!$A$5:$A$1000,0)),"Not in register"))</f>
        <v/>
      </c>
      <c r="E1612" s="22" t="str">
        <f aca="false">IF($C1612="","",IFERROR(INDEX(Asset_Register!$D$5:$D$1000,MATCH($C1612,Asset_Register!$A$5:$A$1000,0)),"Not in register"))</f>
        <v/>
      </c>
      <c r="F1612" s="22" t="str">
        <f aca="false">IF($C1612="","",IFERROR(INDEX(Asset_Register!$R$5:$R$1000,MATCH($C1612,Asset_Register!$A$5:$A$1000,0)),"Not in register"))</f>
        <v/>
      </c>
      <c r="G1612" s="22" t="str">
        <f aca="false">IF($C1612="","",IFERROR(INDEX(Asset_Register!$Q$5:$Q$1000,MATCH($C1612,Asset_Register!$A$5:$A$1000,0)),"Not in register"))</f>
        <v/>
      </c>
      <c r="H1612" s="19"/>
      <c r="I1612" s="19"/>
      <c r="J1612" s="6"/>
      <c r="K1612" s="19"/>
      <c r="L1612" s="19"/>
      <c r="M1612" s="19"/>
      <c r="N1612" s="19"/>
      <c r="O1612" s="19"/>
      <c r="P1612" s="19"/>
      <c r="Q1612" s="22" t="str">
        <f aca="false">IF($C1612="","",IF($P1612&lt;&gt;"",$P1612,IF(AND(ISNUMBER($K1612),ISNUMBER($M1612),ISNUMBER($N1612)),IF($O1612="Lower is worse",IF($K1612&lt;=$N1612,"Danger",IF($K1612&lt;=$M1612,"Alert","OK")),IF($K1612&gt;=$N1612,"Danger",IF($K1612&gt;=$M1612,"Alert","OK"))),"Not set")))</f>
        <v/>
      </c>
      <c r="R1612" s="22" t="str">
        <f aca="false">IF(OR($Q1612="",$Q1612="Not set"),"",MATCH($Q1612,Lists!$F$2:$F$4,0)-1)</f>
        <v/>
      </c>
      <c r="S1612" s="6"/>
      <c r="T1612" s="6"/>
      <c r="U1612" s="22" t="str">
        <f aca="false">IF(OR($Q1612="",$Q1612="OK",$Q1612="Not set",NOT(ISNUMBER($G1612))),"",ROUND($G1612*IF($Q1612="Danger",Lists!$M$15,Lists!$M$16),0))</f>
        <v/>
      </c>
      <c r="V1612" s="22" t="str">
        <f aca="false">IF($U1612="","",IF(OR($Q1612="Danger",$U1612&gt;=Lists!$M$10),"P1",IF($U1612&gt;=Lists!$M$11,"P2","P3")))</f>
        <v/>
      </c>
      <c r="W1612" s="24" t="str">
        <f aca="false">IF(OR($V1612="",$B1612=""),"",$B1612+INDEX(Lists!$N$10:$N$12,MATCH($V1612,Lists!$L$10:$L$12,0)))</f>
        <v/>
      </c>
      <c r="X1612" s="19"/>
      <c r="Y1612" s="19"/>
      <c r="Z1612" s="19"/>
      <c r="AA1612" s="21"/>
      <c r="AB1612" s="19"/>
      <c r="AC1612" s="22" t="str">
        <f aca="true">IF(OR($U1612="",$B1612=""),"",IF($AA1612&lt;&gt;"",$AA1612-$B1612,TODAY()-$B1612))</f>
        <v/>
      </c>
      <c r="AD1612" s="22" t="str">
        <f aca="true">IF($W1612="","",IF($Y1612="Closed",IF($AA1612="","Closed",IF($AA1612&lt;=$W1612,"Closed on time","Closed late")),IF(TODAY()&gt;$W1612,"Overdue","Within time")))</f>
        <v/>
      </c>
      <c r="AE1612" s="6"/>
      <c r="AF1612" s="19"/>
      <c r="AG1612" s="19"/>
      <c r="AH1612" s="19"/>
      <c r="AI1612" s="19"/>
      <c r="AJ1612" s="19"/>
    </row>
    <row r="1613" customFormat="false" ht="15" hidden="false" customHeight="false" outlineLevel="0" collapsed="false">
      <c r="A1613" s="22" t="str">
        <f aca="false">IF($C1613="","","R"&amp;TEXT(ROW()-4,"00000"))</f>
        <v/>
      </c>
      <c r="B1613" s="21"/>
      <c r="C1613" s="19"/>
      <c r="D1613" s="22" t="str">
        <f aca="false">IF($C1613="","",IFERROR(INDEX(Asset_Register!$C$5:$C$1000,MATCH($C1613,Asset_Register!$A$5:$A$1000,0)),"Not in register"))</f>
        <v/>
      </c>
      <c r="E1613" s="22" t="str">
        <f aca="false">IF($C1613="","",IFERROR(INDEX(Asset_Register!$D$5:$D$1000,MATCH($C1613,Asset_Register!$A$5:$A$1000,0)),"Not in register"))</f>
        <v/>
      </c>
      <c r="F1613" s="22" t="str">
        <f aca="false">IF($C1613="","",IFERROR(INDEX(Asset_Register!$R$5:$R$1000,MATCH($C1613,Asset_Register!$A$5:$A$1000,0)),"Not in register"))</f>
        <v/>
      </c>
      <c r="G1613" s="22" t="str">
        <f aca="false">IF($C1613="","",IFERROR(INDEX(Asset_Register!$Q$5:$Q$1000,MATCH($C1613,Asset_Register!$A$5:$A$1000,0)),"Not in register"))</f>
        <v/>
      </c>
      <c r="H1613" s="19"/>
      <c r="I1613" s="19"/>
      <c r="J1613" s="6"/>
      <c r="K1613" s="19"/>
      <c r="L1613" s="19"/>
      <c r="M1613" s="19"/>
      <c r="N1613" s="19"/>
      <c r="O1613" s="19"/>
      <c r="P1613" s="19"/>
      <c r="Q1613" s="22" t="str">
        <f aca="false">IF($C1613="","",IF($P1613&lt;&gt;"",$P1613,IF(AND(ISNUMBER($K1613),ISNUMBER($M1613),ISNUMBER($N1613)),IF($O1613="Lower is worse",IF($K1613&lt;=$N1613,"Danger",IF($K1613&lt;=$M1613,"Alert","OK")),IF($K1613&gt;=$N1613,"Danger",IF($K1613&gt;=$M1613,"Alert","OK"))),"Not set")))</f>
        <v/>
      </c>
      <c r="R1613" s="22" t="str">
        <f aca="false">IF(OR($Q1613="",$Q1613="Not set"),"",MATCH($Q1613,Lists!$F$2:$F$4,0)-1)</f>
        <v/>
      </c>
      <c r="S1613" s="6"/>
      <c r="T1613" s="6"/>
      <c r="U1613" s="22" t="str">
        <f aca="false">IF(OR($Q1613="",$Q1613="OK",$Q1613="Not set",NOT(ISNUMBER($G1613))),"",ROUND($G1613*IF($Q1613="Danger",Lists!$M$15,Lists!$M$16),0))</f>
        <v/>
      </c>
      <c r="V1613" s="22" t="str">
        <f aca="false">IF($U1613="","",IF(OR($Q1613="Danger",$U1613&gt;=Lists!$M$10),"P1",IF($U1613&gt;=Lists!$M$11,"P2","P3")))</f>
        <v/>
      </c>
      <c r="W1613" s="24" t="str">
        <f aca="false">IF(OR($V1613="",$B1613=""),"",$B1613+INDEX(Lists!$N$10:$N$12,MATCH($V1613,Lists!$L$10:$L$12,0)))</f>
        <v/>
      </c>
      <c r="X1613" s="19"/>
      <c r="Y1613" s="19"/>
      <c r="Z1613" s="19"/>
      <c r="AA1613" s="21"/>
      <c r="AB1613" s="19"/>
      <c r="AC1613" s="22" t="str">
        <f aca="true">IF(OR($U1613="",$B1613=""),"",IF($AA1613&lt;&gt;"",$AA1613-$B1613,TODAY()-$B1613))</f>
        <v/>
      </c>
      <c r="AD1613" s="22" t="str">
        <f aca="true">IF($W1613="","",IF($Y1613="Closed",IF($AA1613="","Closed",IF($AA1613&lt;=$W1613,"Closed on time","Closed late")),IF(TODAY()&gt;$W1613,"Overdue","Within time")))</f>
        <v/>
      </c>
      <c r="AE1613" s="6"/>
      <c r="AF1613" s="19"/>
      <c r="AG1613" s="19"/>
      <c r="AH1613" s="19"/>
      <c r="AI1613" s="19"/>
      <c r="AJ1613" s="19"/>
    </row>
    <row r="1614" customFormat="false" ht="15" hidden="false" customHeight="false" outlineLevel="0" collapsed="false">
      <c r="A1614" s="22" t="str">
        <f aca="false">IF($C1614="","","R"&amp;TEXT(ROW()-4,"00000"))</f>
        <v/>
      </c>
      <c r="B1614" s="21"/>
      <c r="C1614" s="19"/>
      <c r="D1614" s="22" t="str">
        <f aca="false">IF($C1614="","",IFERROR(INDEX(Asset_Register!$C$5:$C$1000,MATCH($C1614,Asset_Register!$A$5:$A$1000,0)),"Not in register"))</f>
        <v/>
      </c>
      <c r="E1614" s="22" t="str">
        <f aca="false">IF($C1614="","",IFERROR(INDEX(Asset_Register!$D$5:$D$1000,MATCH($C1614,Asset_Register!$A$5:$A$1000,0)),"Not in register"))</f>
        <v/>
      </c>
      <c r="F1614" s="22" t="str">
        <f aca="false">IF($C1614="","",IFERROR(INDEX(Asset_Register!$R$5:$R$1000,MATCH($C1614,Asset_Register!$A$5:$A$1000,0)),"Not in register"))</f>
        <v/>
      </c>
      <c r="G1614" s="22" t="str">
        <f aca="false">IF($C1614="","",IFERROR(INDEX(Asset_Register!$Q$5:$Q$1000,MATCH($C1614,Asset_Register!$A$5:$A$1000,0)),"Not in register"))</f>
        <v/>
      </c>
      <c r="H1614" s="19"/>
      <c r="I1614" s="19"/>
      <c r="J1614" s="6"/>
      <c r="K1614" s="19"/>
      <c r="L1614" s="19"/>
      <c r="M1614" s="19"/>
      <c r="N1614" s="19"/>
      <c r="O1614" s="19"/>
      <c r="P1614" s="19"/>
      <c r="Q1614" s="22" t="str">
        <f aca="false">IF($C1614="","",IF($P1614&lt;&gt;"",$P1614,IF(AND(ISNUMBER($K1614),ISNUMBER($M1614),ISNUMBER($N1614)),IF($O1614="Lower is worse",IF($K1614&lt;=$N1614,"Danger",IF($K1614&lt;=$M1614,"Alert","OK")),IF($K1614&gt;=$N1614,"Danger",IF($K1614&gt;=$M1614,"Alert","OK"))),"Not set")))</f>
        <v/>
      </c>
      <c r="R1614" s="22" t="str">
        <f aca="false">IF(OR($Q1614="",$Q1614="Not set"),"",MATCH($Q1614,Lists!$F$2:$F$4,0)-1)</f>
        <v/>
      </c>
      <c r="S1614" s="6"/>
      <c r="T1614" s="6"/>
      <c r="U1614" s="22" t="str">
        <f aca="false">IF(OR($Q1614="",$Q1614="OK",$Q1614="Not set",NOT(ISNUMBER($G1614))),"",ROUND($G1614*IF($Q1614="Danger",Lists!$M$15,Lists!$M$16),0))</f>
        <v/>
      </c>
      <c r="V1614" s="22" t="str">
        <f aca="false">IF($U1614="","",IF(OR($Q1614="Danger",$U1614&gt;=Lists!$M$10),"P1",IF($U1614&gt;=Lists!$M$11,"P2","P3")))</f>
        <v/>
      </c>
      <c r="W1614" s="24" t="str">
        <f aca="false">IF(OR($V1614="",$B1614=""),"",$B1614+INDEX(Lists!$N$10:$N$12,MATCH($V1614,Lists!$L$10:$L$12,0)))</f>
        <v/>
      </c>
      <c r="X1614" s="19"/>
      <c r="Y1614" s="19"/>
      <c r="Z1614" s="19"/>
      <c r="AA1614" s="21"/>
      <c r="AB1614" s="19"/>
      <c r="AC1614" s="22" t="str">
        <f aca="true">IF(OR($U1614="",$B1614=""),"",IF($AA1614&lt;&gt;"",$AA1614-$B1614,TODAY()-$B1614))</f>
        <v/>
      </c>
      <c r="AD1614" s="22" t="str">
        <f aca="true">IF($W1614="","",IF($Y1614="Closed",IF($AA1614="","Closed",IF($AA1614&lt;=$W1614,"Closed on time","Closed late")),IF(TODAY()&gt;$W1614,"Overdue","Within time")))</f>
        <v/>
      </c>
      <c r="AE1614" s="6"/>
      <c r="AF1614" s="19"/>
      <c r="AG1614" s="19"/>
      <c r="AH1614" s="19"/>
      <c r="AI1614" s="19"/>
      <c r="AJ1614" s="19"/>
    </row>
    <row r="1615" customFormat="false" ht="15" hidden="false" customHeight="false" outlineLevel="0" collapsed="false">
      <c r="A1615" s="22" t="str">
        <f aca="false">IF($C1615="","","R"&amp;TEXT(ROW()-4,"00000"))</f>
        <v/>
      </c>
      <c r="B1615" s="21"/>
      <c r="C1615" s="19"/>
      <c r="D1615" s="22" t="str">
        <f aca="false">IF($C1615="","",IFERROR(INDEX(Asset_Register!$C$5:$C$1000,MATCH($C1615,Asset_Register!$A$5:$A$1000,0)),"Not in register"))</f>
        <v/>
      </c>
      <c r="E1615" s="22" t="str">
        <f aca="false">IF($C1615="","",IFERROR(INDEX(Asset_Register!$D$5:$D$1000,MATCH($C1615,Asset_Register!$A$5:$A$1000,0)),"Not in register"))</f>
        <v/>
      </c>
      <c r="F1615" s="22" t="str">
        <f aca="false">IF($C1615="","",IFERROR(INDEX(Asset_Register!$R$5:$R$1000,MATCH($C1615,Asset_Register!$A$5:$A$1000,0)),"Not in register"))</f>
        <v/>
      </c>
      <c r="G1615" s="22" t="str">
        <f aca="false">IF($C1615="","",IFERROR(INDEX(Asset_Register!$Q$5:$Q$1000,MATCH($C1615,Asset_Register!$A$5:$A$1000,0)),"Not in register"))</f>
        <v/>
      </c>
      <c r="H1615" s="19"/>
      <c r="I1615" s="19"/>
      <c r="J1615" s="6"/>
      <c r="K1615" s="19"/>
      <c r="L1615" s="19"/>
      <c r="M1615" s="19"/>
      <c r="N1615" s="19"/>
      <c r="O1615" s="19"/>
      <c r="P1615" s="19"/>
      <c r="Q1615" s="22" t="str">
        <f aca="false">IF($C1615="","",IF($P1615&lt;&gt;"",$P1615,IF(AND(ISNUMBER($K1615),ISNUMBER($M1615),ISNUMBER($N1615)),IF($O1615="Lower is worse",IF($K1615&lt;=$N1615,"Danger",IF($K1615&lt;=$M1615,"Alert","OK")),IF($K1615&gt;=$N1615,"Danger",IF($K1615&gt;=$M1615,"Alert","OK"))),"Not set")))</f>
        <v/>
      </c>
      <c r="R1615" s="22" t="str">
        <f aca="false">IF(OR($Q1615="",$Q1615="Not set"),"",MATCH($Q1615,Lists!$F$2:$F$4,0)-1)</f>
        <v/>
      </c>
      <c r="S1615" s="6"/>
      <c r="T1615" s="6"/>
      <c r="U1615" s="22" t="str">
        <f aca="false">IF(OR($Q1615="",$Q1615="OK",$Q1615="Not set",NOT(ISNUMBER($G1615))),"",ROUND($G1615*IF($Q1615="Danger",Lists!$M$15,Lists!$M$16),0))</f>
        <v/>
      </c>
      <c r="V1615" s="22" t="str">
        <f aca="false">IF($U1615="","",IF(OR($Q1615="Danger",$U1615&gt;=Lists!$M$10),"P1",IF($U1615&gt;=Lists!$M$11,"P2","P3")))</f>
        <v/>
      </c>
      <c r="W1615" s="24" t="str">
        <f aca="false">IF(OR($V1615="",$B1615=""),"",$B1615+INDEX(Lists!$N$10:$N$12,MATCH($V1615,Lists!$L$10:$L$12,0)))</f>
        <v/>
      </c>
      <c r="X1615" s="19"/>
      <c r="Y1615" s="19"/>
      <c r="Z1615" s="19"/>
      <c r="AA1615" s="21"/>
      <c r="AB1615" s="19"/>
      <c r="AC1615" s="22" t="str">
        <f aca="true">IF(OR($U1615="",$B1615=""),"",IF($AA1615&lt;&gt;"",$AA1615-$B1615,TODAY()-$B1615))</f>
        <v/>
      </c>
      <c r="AD1615" s="22" t="str">
        <f aca="true">IF($W1615="","",IF($Y1615="Closed",IF($AA1615="","Closed",IF($AA1615&lt;=$W1615,"Closed on time","Closed late")),IF(TODAY()&gt;$W1615,"Overdue","Within time")))</f>
        <v/>
      </c>
      <c r="AE1615" s="6"/>
      <c r="AF1615" s="19"/>
      <c r="AG1615" s="19"/>
      <c r="AH1615" s="19"/>
      <c r="AI1615" s="19"/>
      <c r="AJ1615" s="19"/>
    </row>
    <row r="1616" customFormat="false" ht="15" hidden="false" customHeight="false" outlineLevel="0" collapsed="false">
      <c r="A1616" s="22" t="str">
        <f aca="false">IF($C1616="","","R"&amp;TEXT(ROW()-4,"00000"))</f>
        <v/>
      </c>
      <c r="B1616" s="21"/>
      <c r="C1616" s="19"/>
      <c r="D1616" s="22" t="str">
        <f aca="false">IF($C1616="","",IFERROR(INDEX(Asset_Register!$C$5:$C$1000,MATCH($C1616,Asset_Register!$A$5:$A$1000,0)),"Not in register"))</f>
        <v/>
      </c>
      <c r="E1616" s="22" t="str">
        <f aca="false">IF($C1616="","",IFERROR(INDEX(Asset_Register!$D$5:$D$1000,MATCH($C1616,Asset_Register!$A$5:$A$1000,0)),"Not in register"))</f>
        <v/>
      </c>
      <c r="F1616" s="22" t="str">
        <f aca="false">IF($C1616="","",IFERROR(INDEX(Asset_Register!$R$5:$R$1000,MATCH($C1616,Asset_Register!$A$5:$A$1000,0)),"Not in register"))</f>
        <v/>
      </c>
      <c r="G1616" s="22" t="str">
        <f aca="false">IF($C1616="","",IFERROR(INDEX(Asset_Register!$Q$5:$Q$1000,MATCH($C1616,Asset_Register!$A$5:$A$1000,0)),"Not in register"))</f>
        <v/>
      </c>
      <c r="H1616" s="19"/>
      <c r="I1616" s="19"/>
      <c r="J1616" s="6"/>
      <c r="K1616" s="19"/>
      <c r="L1616" s="19"/>
      <c r="M1616" s="19"/>
      <c r="N1616" s="19"/>
      <c r="O1616" s="19"/>
      <c r="P1616" s="19"/>
      <c r="Q1616" s="22" t="str">
        <f aca="false">IF($C1616="","",IF($P1616&lt;&gt;"",$P1616,IF(AND(ISNUMBER($K1616),ISNUMBER($M1616),ISNUMBER($N1616)),IF($O1616="Lower is worse",IF($K1616&lt;=$N1616,"Danger",IF($K1616&lt;=$M1616,"Alert","OK")),IF($K1616&gt;=$N1616,"Danger",IF($K1616&gt;=$M1616,"Alert","OK"))),"Not set")))</f>
        <v/>
      </c>
      <c r="R1616" s="22" t="str">
        <f aca="false">IF(OR($Q1616="",$Q1616="Not set"),"",MATCH($Q1616,Lists!$F$2:$F$4,0)-1)</f>
        <v/>
      </c>
      <c r="S1616" s="6"/>
      <c r="T1616" s="6"/>
      <c r="U1616" s="22" t="str">
        <f aca="false">IF(OR($Q1616="",$Q1616="OK",$Q1616="Not set",NOT(ISNUMBER($G1616))),"",ROUND($G1616*IF($Q1616="Danger",Lists!$M$15,Lists!$M$16),0))</f>
        <v/>
      </c>
      <c r="V1616" s="22" t="str">
        <f aca="false">IF($U1616="","",IF(OR($Q1616="Danger",$U1616&gt;=Lists!$M$10),"P1",IF($U1616&gt;=Lists!$M$11,"P2","P3")))</f>
        <v/>
      </c>
      <c r="W1616" s="24" t="str">
        <f aca="false">IF(OR($V1616="",$B1616=""),"",$B1616+INDEX(Lists!$N$10:$N$12,MATCH($V1616,Lists!$L$10:$L$12,0)))</f>
        <v/>
      </c>
      <c r="X1616" s="19"/>
      <c r="Y1616" s="19"/>
      <c r="Z1616" s="19"/>
      <c r="AA1616" s="21"/>
      <c r="AB1616" s="19"/>
      <c r="AC1616" s="22" t="str">
        <f aca="true">IF(OR($U1616="",$B1616=""),"",IF($AA1616&lt;&gt;"",$AA1616-$B1616,TODAY()-$B1616))</f>
        <v/>
      </c>
      <c r="AD1616" s="22" t="str">
        <f aca="true">IF($W1616="","",IF($Y1616="Closed",IF($AA1616="","Closed",IF($AA1616&lt;=$W1616,"Closed on time","Closed late")),IF(TODAY()&gt;$W1616,"Overdue","Within time")))</f>
        <v/>
      </c>
      <c r="AE1616" s="6"/>
      <c r="AF1616" s="19"/>
      <c r="AG1616" s="19"/>
      <c r="AH1616" s="19"/>
      <c r="AI1616" s="19"/>
      <c r="AJ1616" s="19"/>
    </row>
    <row r="1617" customFormat="false" ht="15" hidden="false" customHeight="false" outlineLevel="0" collapsed="false">
      <c r="A1617" s="22" t="str">
        <f aca="false">IF($C1617="","","R"&amp;TEXT(ROW()-4,"00000"))</f>
        <v/>
      </c>
      <c r="B1617" s="21"/>
      <c r="C1617" s="19"/>
      <c r="D1617" s="22" t="str">
        <f aca="false">IF($C1617="","",IFERROR(INDEX(Asset_Register!$C$5:$C$1000,MATCH($C1617,Asset_Register!$A$5:$A$1000,0)),"Not in register"))</f>
        <v/>
      </c>
      <c r="E1617" s="22" t="str">
        <f aca="false">IF($C1617="","",IFERROR(INDEX(Asset_Register!$D$5:$D$1000,MATCH($C1617,Asset_Register!$A$5:$A$1000,0)),"Not in register"))</f>
        <v/>
      </c>
      <c r="F1617" s="22" t="str">
        <f aca="false">IF($C1617="","",IFERROR(INDEX(Asset_Register!$R$5:$R$1000,MATCH($C1617,Asset_Register!$A$5:$A$1000,0)),"Not in register"))</f>
        <v/>
      </c>
      <c r="G1617" s="22" t="str">
        <f aca="false">IF($C1617="","",IFERROR(INDEX(Asset_Register!$Q$5:$Q$1000,MATCH($C1617,Asset_Register!$A$5:$A$1000,0)),"Not in register"))</f>
        <v/>
      </c>
      <c r="H1617" s="19"/>
      <c r="I1617" s="19"/>
      <c r="J1617" s="6"/>
      <c r="K1617" s="19"/>
      <c r="L1617" s="19"/>
      <c r="M1617" s="19"/>
      <c r="N1617" s="19"/>
      <c r="O1617" s="19"/>
      <c r="P1617" s="19"/>
      <c r="Q1617" s="22" t="str">
        <f aca="false">IF($C1617="","",IF($P1617&lt;&gt;"",$P1617,IF(AND(ISNUMBER($K1617),ISNUMBER($M1617),ISNUMBER($N1617)),IF($O1617="Lower is worse",IF($K1617&lt;=$N1617,"Danger",IF($K1617&lt;=$M1617,"Alert","OK")),IF($K1617&gt;=$N1617,"Danger",IF($K1617&gt;=$M1617,"Alert","OK"))),"Not set")))</f>
        <v/>
      </c>
      <c r="R1617" s="22" t="str">
        <f aca="false">IF(OR($Q1617="",$Q1617="Not set"),"",MATCH($Q1617,Lists!$F$2:$F$4,0)-1)</f>
        <v/>
      </c>
      <c r="S1617" s="6"/>
      <c r="T1617" s="6"/>
      <c r="U1617" s="22" t="str">
        <f aca="false">IF(OR($Q1617="",$Q1617="OK",$Q1617="Not set",NOT(ISNUMBER($G1617))),"",ROUND($G1617*IF($Q1617="Danger",Lists!$M$15,Lists!$M$16),0))</f>
        <v/>
      </c>
      <c r="V1617" s="22" t="str">
        <f aca="false">IF($U1617="","",IF(OR($Q1617="Danger",$U1617&gt;=Lists!$M$10),"P1",IF($U1617&gt;=Lists!$M$11,"P2","P3")))</f>
        <v/>
      </c>
      <c r="W1617" s="24" t="str">
        <f aca="false">IF(OR($V1617="",$B1617=""),"",$B1617+INDEX(Lists!$N$10:$N$12,MATCH($V1617,Lists!$L$10:$L$12,0)))</f>
        <v/>
      </c>
      <c r="X1617" s="19"/>
      <c r="Y1617" s="19"/>
      <c r="Z1617" s="19"/>
      <c r="AA1617" s="21"/>
      <c r="AB1617" s="19"/>
      <c r="AC1617" s="22" t="str">
        <f aca="true">IF(OR($U1617="",$B1617=""),"",IF($AA1617&lt;&gt;"",$AA1617-$B1617,TODAY()-$B1617))</f>
        <v/>
      </c>
      <c r="AD1617" s="22" t="str">
        <f aca="true">IF($W1617="","",IF($Y1617="Closed",IF($AA1617="","Closed",IF($AA1617&lt;=$W1617,"Closed on time","Closed late")),IF(TODAY()&gt;$W1617,"Overdue","Within time")))</f>
        <v/>
      </c>
      <c r="AE1617" s="6"/>
      <c r="AF1617" s="19"/>
      <c r="AG1617" s="19"/>
      <c r="AH1617" s="19"/>
      <c r="AI1617" s="19"/>
      <c r="AJ1617" s="19"/>
    </row>
    <row r="1618" customFormat="false" ht="15" hidden="false" customHeight="false" outlineLevel="0" collapsed="false">
      <c r="A1618" s="22" t="str">
        <f aca="false">IF($C1618="","","R"&amp;TEXT(ROW()-4,"00000"))</f>
        <v/>
      </c>
      <c r="B1618" s="21"/>
      <c r="C1618" s="19"/>
      <c r="D1618" s="22" t="str">
        <f aca="false">IF($C1618="","",IFERROR(INDEX(Asset_Register!$C$5:$C$1000,MATCH($C1618,Asset_Register!$A$5:$A$1000,0)),"Not in register"))</f>
        <v/>
      </c>
      <c r="E1618" s="22" t="str">
        <f aca="false">IF($C1618="","",IFERROR(INDEX(Asset_Register!$D$5:$D$1000,MATCH($C1618,Asset_Register!$A$5:$A$1000,0)),"Not in register"))</f>
        <v/>
      </c>
      <c r="F1618" s="22" t="str">
        <f aca="false">IF($C1618="","",IFERROR(INDEX(Asset_Register!$R$5:$R$1000,MATCH($C1618,Asset_Register!$A$5:$A$1000,0)),"Not in register"))</f>
        <v/>
      </c>
      <c r="G1618" s="22" t="str">
        <f aca="false">IF($C1618="","",IFERROR(INDEX(Asset_Register!$Q$5:$Q$1000,MATCH($C1618,Asset_Register!$A$5:$A$1000,0)),"Not in register"))</f>
        <v/>
      </c>
      <c r="H1618" s="19"/>
      <c r="I1618" s="19"/>
      <c r="J1618" s="6"/>
      <c r="K1618" s="19"/>
      <c r="L1618" s="19"/>
      <c r="M1618" s="19"/>
      <c r="N1618" s="19"/>
      <c r="O1618" s="19"/>
      <c r="P1618" s="19"/>
      <c r="Q1618" s="22" t="str">
        <f aca="false">IF($C1618="","",IF($P1618&lt;&gt;"",$P1618,IF(AND(ISNUMBER($K1618),ISNUMBER($M1618),ISNUMBER($N1618)),IF($O1618="Lower is worse",IF($K1618&lt;=$N1618,"Danger",IF($K1618&lt;=$M1618,"Alert","OK")),IF($K1618&gt;=$N1618,"Danger",IF($K1618&gt;=$M1618,"Alert","OK"))),"Not set")))</f>
        <v/>
      </c>
      <c r="R1618" s="22" t="str">
        <f aca="false">IF(OR($Q1618="",$Q1618="Not set"),"",MATCH($Q1618,Lists!$F$2:$F$4,0)-1)</f>
        <v/>
      </c>
      <c r="S1618" s="6"/>
      <c r="T1618" s="6"/>
      <c r="U1618" s="22" t="str">
        <f aca="false">IF(OR($Q1618="",$Q1618="OK",$Q1618="Not set",NOT(ISNUMBER($G1618))),"",ROUND($G1618*IF($Q1618="Danger",Lists!$M$15,Lists!$M$16),0))</f>
        <v/>
      </c>
      <c r="V1618" s="22" t="str">
        <f aca="false">IF($U1618="","",IF(OR($Q1618="Danger",$U1618&gt;=Lists!$M$10),"P1",IF($U1618&gt;=Lists!$M$11,"P2","P3")))</f>
        <v/>
      </c>
      <c r="W1618" s="24" t="str">
        <f aca="false">IF(OR($V1618="",$B1618=""),"",$B1618+INDEX(Lists!$N$10:$N$12,MATCH($V1618,Lists!$L$10:$L$12,0)))</f>
        <v/>
      </c>
      <c r="X1618" s="19"/>
      <c r="Y1618" s="19"/>
      <c r="Z1618" s="19"/>
      <c r="AA1618" s="21"/>
      <c r="AB1618" s="19"/>
      <c r="AC1618" s="22" t="str">
        <f aca="true">IF(OR($U1618="",$B1618=""),"",IF($AA1618&lt;&gt;"",$AA1618-$B1618,TODAY()-$B1618))</f>
        <v/>
      </c>
      <c r="AD1618" s="22" t="str">
        <f aca="true">IF($W1618="","",IF($Y1618="Closed",IF($AA1618="","Closed",IF($AA1618&lt;=$W1618,"Closed on time","Closed late")),IF(TODAY()&gt;$W1618,"Overdue","Within time")))</f>
        <v/>
      </c>
      <c r="AE1618" s="6"/>
      <c r="AF1618" s="19"/>
      <c r="AG1618" s="19"/>
      <c r="AH1618" s="19"/>
      <c r="AI1618" s="19"/>
      <c r="AJ1618" s="19"/>
    </row>
    <row r="1619" customFormat="false" ht="15" hidden="false" customHeight="false" outlineLevel="0" collapsed="false">
      <c r="A1619" s="22" t="str">
        <f aca="false">IF($C1619="","","R"&amp;TEXT(ROW()-4,"00000"))</f>
        <v/>
      </c>
      <c r="B1619" s="21"/>
      <c r="C1619" s="19"/>
      <c r="D1619" s="22" t="str">
        <f aca="false">IF($C1619="","",IFERROR(INDEX(Asset_Register!$C$5:$C$1000,MATCH($C1619,Asset_Register!$A$5:$A$1000,0)),"Not in register"))</f>
        <v/>
      </c>
      <c r="E1619" s="22" t="str">
        <f aca="false">IF($C1619="","",IFERROR(INDEX(Asset_Register!$D$5:$D$1000,MATCH($C1619,Asset_Register!$A$5:$A$1000,0)),"Not in register"))</f>
        <v/>
      </c>
      <c r="F1619" s="22" t="str">
        <f aca="false">IF($C1619="","",IFERROR(INDEX(Asset_Register!$R$5:$R$1000,MATCH($C1619,Asset_Register!$A$5:$A$1000,0)),"Not in register"))</f>
        <v/>
      </c>
      <c r="G1619" s="22" t="str">
        <f aca="false">IF($C1619="","",IFERROR(INDEX(Asset_Register!$Q$5:$Q$1000,MATCH($C1619,Asset_Register!$A$5:$A$1000,0)),"Not in register"))</f>
        <v/>
      </c>
      <c r="H1619" s="19"/>
      <c r="I1619" s="19"/>
      <c r="J1619" s="6"/>
      <c r="K1619" s="19"/>
      <c r="L1619" s="19"/>
      <c r="M1619" s="19"/>
      <c r="N1619" s="19"/>
      <c r="O1619" s="19"/>
      <c r="P1619" s="19"/>
      <c r="Q1619" s="22" t="str">
        <f aca="false">IF($C1619="","",IF($P1619&lt;&gt;"",$P1619,IF(AND(ISNUMBER($K1619),ISNUMBER($M1619),ISNUMBER($N1619)),IF($O1619="Lower is worse",IF($K1619&lt;=$N1619,"Danger",IF($K1619&lt;=$M1619,"Alert","OK")),IF($K1619&gt;=$N1619,"Danger",IF($K1619&gt;=$M1619,"Alert","OK"))),"Not set")))</f>
        <v/>
      </c>
      <c r="R1619" s="22" t="str">
        <f aca="false">IF(OR($Q1619="",$Q1619="Not set"),"",MATCH($Q1619,Lists!$F$2:$F$4,0)-1)</f>
        <v/>
      </c>
      <c r="S1619" s="6"/>
      <c r="T1619" s="6"/>
      <c r="U1619" s="22" t="str">
        <f aca="false">IF(OR($Q1619="",$Q1619="OK",$Q1619="Not set",NOT(ISNUMBER($G1619))),"",ROUND($G1619*IF($Q1619="Danger",Lists!$M$15,Lists!$M$16),0))</f>
        <v/>
      </c>
      <c r="V1619" s="22" t="str">
        <f aca="false">IF($U1619="","",IF(OR($Q1619="Danger",$U1619&gt;=Lists!$M$10),"P1",IF($U1619&gt;=Lists!$M$11,"P2","P3")))</f>
        <v/>
      </c>
      <c r="W1619" s="24" t="str">
        <f aca="false">IF(OR($V1619="",$B1619=""),"",$B1619+INDEX(Lists!$N$10:$N$12,MATCH($V1619,Lists!$L$10:$L$12,0)))</f>
        <v/>
      </c>
      <c r="X1619" s="19"/>
      <c r="Y1619" s="19"/>
      <c r="Z1619" s="19"/>
      <c r="AA1619" s="21"/>
      <c r="AB1619" s="19"/>
      <c r="AC1619" s="22" t="str">
        <f aca="true">IF(OR($U1619="",$B1619=""),"",IF($AA1619&lt;&gt;"",$AA1619-$B1619,TODAY()-$B1619))</f>
        <v/>
      </c>
      <c r="AD1619" s="22" t="str">
        <f aca="true">IF($W1619="","",IF($Y1619="Closed",IF($AA1619="","Closed",IF($AA1619&lt;=$W1619,"Closed on time","Closed late")),IF(TODAY()&gt;$W1619,"Overdue","Within time")))</f>
        <v/>
      </c>
      <c r="AE1619" s="6"/>
      <c r="AF1619" s="19"/>
      <c r="AG1619" s="19"/>
      <c r="AH1619" s="19"/>
      <c r="AI1619" s="19"/>
      <c r="AJ1619" s="19"/>
    </row>
    <row r="1620" customFormat="false" ht="15" hidden="false" customHeight="false" outlineLevel="0" collapsed="false">
      <c r="A1620" s="22" t="str">
        <f aca="false">IF($C1620="","","R"&amp;TEXT(ROW()-4,"00000"))</f>
        <v/>
      </c>
      <c r="B1620" s="21"/>
      <c r="C1620" s="19"/>
      <c r="D1620" s="22" t="str">
        <f aca="false">IF($C1620="","",IFERROR(INDEX(Asset_Register!$C$5:$C$1000,MATCH($C1620,Asset_Register!$A$5:$A$1000,0)),"Not in register"))</f>
        <v/>
      </c>
      <c r="E1620" s="22" t="str">
        <f aca="false">IF($C1620="","",IFERROR(INDEX(Asset_Register!$D$5:$D$1000,MATCH($C1620,Asset_Register!$A$5:$A$1000,0)),"Not in register"))</f>
        <v/>
      </c>
      <c r="F1620" s="22" t="str">
        <f aca="false">IF($C1620="","",IFERROR(INDEX(Asset_Register!$R$5:$R$1000,MATCH($C1620,Asset_Register!$A$5:$A$1000,0)),"Not in register"))</f>
        <v/>
      </c>
      <c r="G1620" s="22" t="str">
        <f aca="false">IF($C1620="","",IFERROR(INDEX(Asset_Register!$Q$5:$Q$1000,MATCH($C1620,Asset_Register!$A$5:$A$1000,0)),"Not in register"))</f>
        <v/>
      </c>
      <c r="H1620" s="19"/>
      <c r="I1620" s="19"/>
      <c r="J1620" s="6"/>
      <c r="K1620" s="19"/>
      <c r="L1620" s="19"/>
      <c r="M1620" s="19"/>
      <c r="N1620" s="19"/>
      <c r="O1620" s="19"/>
      <c r="P1620" s="19"/>
      <c r="Q1620" s="22" t="str">
        <f aca="false">IF($C1620="","",IF($P1620&lt;&gt;"",$P1620,IF(AND(ISNUMBER($K1620),ISNUMBER($M1620),ISNUMBER($N1620)),IF($O1620="Lower is worse",IF($K1620&lt;=$N1620,"Danger",IF($K1620&lt;=$M1620,"Alert","OK")),IF($K1620&gt;=$N1620,"Danger",IF($K1620&gt;=$M1620,"Alert","OK"))),"Not set")))</f>
        <v/>
      </c>
      <c r="R1620" s="22" t="str">
        <f aca="false">IF(OR($Q1620="",$Q1620="Not set"),"",MATCH($Q1620,Lists!$F$2:$F$4,0)-1)</f>
        <v/>
      </c>
      <c r="S1620" s="6"/>
      <c r="T1620" s="6"/>
      <c r="U1620" s="22" t="str">
        <f aca="false">IF(OR($Q1620="",$Q1620="OK",$Q1620="Not set",NOT(ISNUMBER($G1620))),"",ROUND($G1620*IF($Q1620="Danger",Lists!$M$15,Lists!$M$16),0))</f>
        <v/>
      </c>
      <c r="V1620" s="22" t="str">
        <f aca="false">IF($U1620="","",IF(OR($Q1620="Danger",$U1620&gt;=Lists!$M$10),"P1",IF($U1620&gt;=Lists!$M$11,"P2","P3")))</f>
        <v/>
      </c>
      <c r="W1620" s="24" t="str">
        <f aca="false">IF(OR($V1620="",$B1620=""),"",$B1620+INDEX(Lists!$N$10:$N$12,MATCH($V1620,Lists!$L$10:$L$12,0)))</f>
        <v/>
      </c>
      <c r="X1620" s="19"/>
      <c r="Y1620" s="19"/>
      <c r="Z1620" s="19"/>
      <c r="AA1620" s="21"/>
      <c r="AB1620" s="19"/>
      <c r="AC1620" s="22" t="str">
        <f aca="true">IF(OR($U1620="",$B1620=""),"",IF($AA1620&lt;&gt;"",$AA1620-$B1620,TODAY()-$B1620))</f>
        <v/>
      </c>
      <c r="AD1620" s="22" t="str">
        <f aca="true">IF($W1620="","",IF($Y1620="Closed",IF($AA1620="","Closed",IF($AA1620&lt;=$W1620,"Closed on time","Closed late")),IF(TODAY()&gt;$W1620,"Overdue","Within time")))</f>
        <v/>
      </c>
      <c r="AE1620" s="6"/>
      <c r="AF1620" s="19"/>
      <c r="AG1620" s="19"/>
      <c r="AH1620" s="19"/>
      <c r="AI1620" s="19"/>
      <c r="AJ1620" s="19"/>
    </row>
    <row r="1621" customFormat="false" ht="15" hidden="false" customHeight="false" outlineLevel="0" collapsed="false">
      <c r="A1621" s="22" t="str">
        <f aca="false">IF($C1621="","","R"&amp;TEXT(ROW()-4,"00000"))</f>
        <v/>
      </c>
      <c r="B1621" s="21"/>
      <c r="C1621" s="19"/>
      <c r="D1621" s="22" t="str">
        <f aca="false">IF($C1621="","",IFERROR(INDEX(Asset_Register!$C$5:$C$1000,MATCH($C1621,Asset_Register!$A$5:$A$1000,0)),"Not in register"))</f>
        <v/>
      </c>
      <c r="E1621" s="22" t="str">
        <f aca="false">IF($C1621="","",IFERROR(INDEX(Asset_Register!$D$5:$D$1000,MATCH($C1621,Asset_Register!$A$5:$A$1000,0)),"Not in register"))</f>
        <v/>
      </c>
      <c r="F1621" s="22" t="str">
        <f aca="false">IF($C1621="","",IFERROR(INDEX(Asset_Register!$R$5:$R$1000,MATCH($C1621,Asset_Register!$A$5:$A$1000,0)),"Not in register"))</f>
        <v/>
      </c>
      <c r="G1621" s="22" t="str">
        <f aca="false">IF($C1621="","",IFERROR(INDEX(Asset_Register!$Q$5:$Q$1000,MATCH($C1621,Asset_Register!$A$5:$A$1000,0)),"Not in register"))</f>
        <v/>
      </c>
      <c r="H1621" s="19"/>
      <c r="I1621" s="19"/>
      <c r="J1621" s="6"/>
      <c r="K1621" s="19"/>
      <c r="L1621" s="19"/>
      <c r="M1621" s="19"/>
      <c r="N1621" s="19"/>
      <c r="O1621" s="19"/>
      <c r="P1621" s="19"/>
      <c r="Q1621" s="22" t="str">
        <f aca="false">IF($C1621="","",IF($P1621&lt;&gt;"",$P1621,IF(AND(ISNUMBER($K1621),ISNUMBER($M1621),ISNUMBER($N1621)),IF($O1621="Lower is worse",IF($K1621&lt;=$N1621,"Danger",IF($K1621&lt;=$M1621,"Alert","OK")),IF($K1621&gt;=$N1621,"Danger",IF($K1621&gt;=$M1621,"Alert","OK"))),"Not set")))</f>
        <v/>
      </c>
      <c r="R1621" s="22" t="str">
        <f aca="false">IF(OR($Q1621="",$Q1621="Not set"),"",MATCH($Q1621,Lists!$F$2:$F$4,0)-1)</f>
        <v/>
      </c>
      <c r="S1621" s="6"/>
      <c r="T1621" s="6"/>
      <c r="U1621" s="22" t="str">
        <f aca="false">IF(OR($Q1621="",$Q1621="OK",$Q1621="Not set",NOT(ISNUMBER($G1621))),"",ROUND($G1621*IF($Q1621="Danger",Lists!$M$15,Lists!$M$16),0))</f>
        <v/>
      </c>
      <c r="V1621" s="22" t="str">
        <f aca="false">IF($U1621="","",IF(OR($Q1621="Danger",$U1621&gt;=Lists!$M$10),"P1",IF($U1621&gt;=Lists!$M$11,"P2","P3")))</f>
        <v/>
      </c>
      <c r="W1621" s="24" t="str">
        <f aca="false">IF(OR($V1621="",$B1621=""),"",$B1621+INDEX(Lists!$N$10:$N$12,MATCH($V1621,Lists!$L$10:$L$12,0)))</f>
        <v/>
      </c>
      <c r="X1621" s="19"/>
      <c r="Y1621" s="19"/>
      <c r="Z1621" s="19"/>
      <c r="AA1621" s="21"/>
      <c r="AB1621" s="19"/>
      <c r="AC1621" s="22" t="str">
        <f aca="true">IF(OR($U1621="",$B1621=""),"",IF($AA1621&lt;&gt;"",$AA1621-$B1621,TODAY()-$B1621))</f>
        <v/>
      </c>
      <c r="AD1621" s="22" t="str">
        <f aca="true">IF($W1621="","",IF($Y1621="Closed",IF($AA1621="","Closed",IF($AA1621&lt;=$W1621,"Closed on time","Closed late")),IF(TODAY()&gt;$W1621,"Overdue","Within time")))</f>
        <v/>
      </c>
      <c r="AE1621" s="6"/>
      <c r="AF1621" s="19"/>
      <c r="AG1621" s="19"/>
      <c r="AH1621" s="19"/>
      <c r="AI1621" s="19"/>
      <c r="AJ1621" s="19"/>
    </row>
    <row r="1622" customFormat="false" ht="15" hidden="false" customHeight="false" outlineLevel="0" collapsed="false">
      <c r="A1622" s="22" t="str">
        <f aca="false">IF($C1622="","","R"&amp;TEXT(ROW()-4,"00000"))</f>
        <v/>
      </c>
      <c r="B1622" s="21"/>
      <c r="C1622" s="19"/>
      <c r="D1622" s="22" t="str">
        <f aca="false">IF($C1622="","",IFERROR(INDEX(Asset_Register!$C$5:$C$1000,MATCH($C1622,Asset_Register!$A$5:$A$1000,0)),"Not in register"))</f>
        <v/>
      </c>
      <c r="E1622" s="22" t="str">
        <f aca="false">IF($C1622="","",IFERROR(INDEX(Asset_Register!$D$5:$D$1000,MATCH($C1622,Asset_Register!$A$5:$A$1000,0)),"Not in register"))</f>
        <v/>
      </c>
      <c r="F1622" s="22" t="str">
        <f aca="false">IF($C1622="","",IFERROR(INDEX(Asset_Register!$R$5:$R$1000,MATCH($C1622,Asset_Register!$A$5:$A$1000,0)),"Not in register"))</f>
        <v/>
      </c>
      <c r="G1622" s="22" t="str">
        <f aca="false">IF($C1622="","",IFERROR(INDEX(Asset_Register!$Q$5:$Q$1000,MATCH($C1622,Asset_Register!$A$5:$A$1000,0)),"Not in register"))</f>
        <v/>
      </c>
      <c r="H1622" s="19"/>
      <c r="I1622" s="19"/>
      <c r="J1622" s="6"/>
      <c r="K1622" s="19"/>
      <c r="L1622" s="19"/>
      <c r="M1622" s="19"/>
      <c r="N1622" s="19"/>
      <c r="O1622" s="19"/>
      <c r="P1622" s="19"/>
      <c r="Q1622" s="22" t="str">
        <f aca="false">IF($C1622="","",IF($P1622&lt;&gt;"",$P1622,IF(AND(ISNUMBER($K1622),ISNUMBER($M1622),ISNUMBER($N1622)),IF($O1622="Lower is worse",IF($K1622&lt;=$N1622,"Danger",IF($K1622&lt;=$M1622,"Alert","OK")),IF($K1622&gt;=$N1622,"Danger",IF($K1622&gt;=$M1622,"Alert","OK"))),"Not set")))</f>
        <v/>
      </c>
      <c r="R1622" s="22" t="str">
        <f aca="false">IF(OR($Q1622="",$Q1622="Not set"),"",MATCH($Q1622,Lists!$F$2:$F$4,0)-1)</f>
        <v/>
      </c>
      <c r="S1622" s="6"/>
      <c r="T1622" s="6"/>
      <c r="U1622" s="22" t="str">
        <f aca="false">IF(OR($Q1622="",$Q1622="OK",$Q1622="Not set",NOT(ISNUMBER($G1622))),"",ROUND($G1622*IF($Q1622="Danger",Lists!$M$15,Lists!$M$16),0))</f>
        <v/>
      </c>
      <c r="V1622" s="22" t="str">
        <f aca="false">IF($U1622="","",IF(OR($Q1622="Danger",$U1622&gt;=Lists!$M$10),"P1",IF($U1622&gt;=Lists!$M$11,"P2","P3")))</f>
        <v/>
      </c>
      <c r="W1622" s="24" t="str">
        <f aca="false">IF(OR($V1622="",$B1622=""),"",$B1622+INDEX(Lists!$N$10:$N$12,MATCH($V1622,Lists!$L$10:$L$12,0)))</f>
        <v/>
      </c>
      <c r="X1622" s="19"/>
      <c r="Y1622" s="19"/>
      <c r="Z1622" s="19"/>
      <c r="AA1622" s="21"/>
      <c r="AB1622" s="19"/>
      <c r="AC1622" s="22" t="str">
        <f aca="true">IF(OR($U1622="",$B1622=""),"",IF($AA1622&lt;&gt;"",$AA1622-$B1622,TODAY()-$B1622))</f>
        <v/>
      </c>
      <c r="AD1622" s="22" t="str">
        <f aca="true">IF($W1622="","",IF($Y1622="Closed",IF($AA1622="","Closed",IF($AA1622&lt;=$W1622,"Closed on time","Closed late")),IF(TODAY()&gt;$W1622,"Overdue","Within time")))</f>
        <v/>
      </c>
      <c r="AE1622" s="6"/>
      <c r="AF1622" s="19"/>
      <c r="AG1622" s="19"/>
      <c r="AH1622" s="19"/>
      <c r="AI1622" s="19"/>
      <c r="AJ1622" s="19"/>
    </row>
    <row r="1623" customFormat="false" ht="15" hidden="false" customHeight="false" outlineLevel="0" collapsed="false">
      <c r="A1623" s="22" t="str">
        <f aca="false">IF($C1623="","","R"&amp;TEXT(ROW()-4,"00000"))</f>
        <v/>
      </c>
      <c r="B1623" s="21"/>
      <c r="C1623" s="19"/>
      <c r="D1623" s="22" t="str">
        <f aca="false">IF($C1623="","",IFERROR(INDEX(Asset_Register!$C$5:$C$1000,MATCH($C1623,Asset_Register!$A$5:$A$1000,0)),"Not in register"))</f>
        <v/>
      </c>
      <c r="E1623" s="22" t="str">
        <f aca="false">IF($C1623="","",IFERROR(INDEX(Asset_Register!$D$5:$D$1000,MATCH($C1623,Asset_Register!$A$5:$A$1000,0)),"Not in register"))</f>
        <v/>
      </c>
      <c r="F1623" s="22" t="str">
        <f aca="false">IF($C1623="","",IFERROR(INDEX(Asset_Register!$R$5:$R$1000,MATCH($C1623,Asset_Register!$A$5:$A$1000,0)),"Not in register"))</f>
        <v/>
      </c>
      <c r="G1623" s="22" t="str">
        <f aca="false">IF($C1623="","",IFERROR(INDEX(Asset_Register!$Q$5:$Q$1000,MATCH($C1623,Asset_Register!$A$5:$A$1000,0)),"Not in register"))</f>
        <v/>
      </c>
      <c r="H1623" s="19"/>
      <c r="I1623" s="19"/>
      <c r="J1623" s="6"/>
      <c r="K1623" s="19"/>
      <c r="L1623" s="19"/>
      <c r="M1623" s="19"/>
      <c r="N1623" s="19"/>
      <c r="O1623" s="19"/>
      <c r="P1623" s="19"/>
      <c r="Q1623" s="22" t="str">
        <f aca="false">IF($C1623="","",IF($P1623&lt;&gt;"",$P1623,IF(AND(ISNUMBER($K1623),ISNUMBER($M1623),ISNUMBER($N1623)),IF($O1623="Lower is worse",IF($K1623&lt;=$N1623,"Danger",IF($K1623&lt;=$M1623,"Alert","OK")),IF($K1623&gt;=$N1623,"Danger",IF($K1623&gt;=$M1623,"Alert","OK"))),"Not set")))</f>
        <v/>
      </c>
      <c r="R1623" s="22" t="str">
        <f aca="false">IF(OR($Q1623="",$Q1623="Not set"),"",MATCH($Q1623,Lists!$F$2:$F$4,0)-1)</f>
        <v/>
      </c>
      <c r="S1623" s="6"/>
      <c r="T1623" s="6"/>
      <c r="U1623" s="22" t="str">
        <f aca="false">IF(OR($Q1623="",$Q1623="OK",$Q1623="Not set",NOT(ISNUMBER($G1623))),"",ROUND($G1623*IF($Q1623="Danger",Lists!$M$15,Lists!$M$16),0))</f>
        <v/>
      </c>
      <c r="V1623" s="22" t="str">
        <f aca="false">IF($U1623="","",IF(OR($Q1623="Danger",$U1623&gt;=Lists!$M$10),"P1",IF($U1623&gt;=Lists!$M$11,"P2","P3")))</f>
        <v/>
      </c>
      <c r="W1623" s="24" t="str">
        <f aca="false">IF(OR($V1623="",$B1623=""),"",$B1623+INDEX(Lists!$N$10:$N$12,MATCH($V1623,Lists!$L$10:$L$12,0)))</f>
        <v/>
      </c>
      <c r="X1623" s="19"/>
      <c r="Y1623" s="19"/>
      <c r="Z1623" s="19"/>
      <c r="AA1623" s="21"/>
      <c r="AB1623" s="19"/>
      <c r="AC1623" s="22" t="str">
        <f aca="true">IF(OR($U1623="",$B1623=""),"",IF($AA1623&lt;&gt;"",$AA1623-$B1623,TODAY()-$B1623))</f>
        <v/>
      </c>
      <c r="AD1623" s="22" t="str">
        <f aca="true">IF($W1623="","",IF($Y1623="Closed",IF($AA1623="","Closed",IF($AA1623&lt;=$W1623,"Closed on time","Closed late")),IF(TODAY()&gt;$W1623,"Overdue","Within time")))</f>
        <v/>
      </c>
      <c r="AE1623" s="6"/>
      <c r="AF1623" s="19"/>
      <c r="AG1623" s="19"/>
      <c r="AH1623" s="19"/>
      <c r="AI1623" s="19"/>
      <c r="AJ1623" s="19"/>
    </row>
    <row r="1624" customFormat="false" ht="15" hidden="false" customHeight="false" outlineLevel="0" collapsed="false">
      <c r="A1624" s="22" t="str">
        <f aca="false">IF($C1624="","","R"&amp;TEXT(ROW()-4,"00000"))</f>
        <v/>
      </c>
      <c r="B1624" s="21"/>
      <c r="C1624" s="19"/>
      <c r="D1624" s="22" t="str">
        <f aca="false">IF($C1624="","",IFERROR(INDEX(Asset_Register!$C$5:$C$1000,MATCH($C1624,Asset_Register!$A$5:$A$1000,0)),"Not in register"))</f>
        <v/>
      </c>
      <c r="E1624" s="22" t="str">
        <f aca="false">IF($C1624="","",IFERROR(INDEX(Asset_Register!$D$5:$D$1000,MATCH($C1624,Asset_Register!$A$5:$A$1000,0)),"Not in register"))</f>
        <v/>
      </c>
      <c r="F1624" s="22" t="str">
        <f aca="false">IF($C1624="","",IFERROR(INDEX(Asset_Register!$R$5:$R$1000,MATCH($C1624,Asset_Register!$A$5:$A$1000,0)),"Not in register"))</f>
        <v/>
      </c>
      <c r="G1624" s="22" t="str">
        <f aca="false">IF($C1624="","",IFERROR(INDEX(Asset_Register!$Q$5:$Q$1000,MATCH($C1624,Asset_Register!$A$5:$A$1000,0)),"Not in register"))</f>
        <v/>
      </c>
      <c r="H1624" s="19"/>
      <c r="I1624" s="19"/>
      <c r="J1624" s="6"/>
      <c r="K1624" s="19"/>
      <c r="L1624" s="19"/>
      <c r="M1624" s="19"/>
      <c r="N1624" s="19"/>
      <c r="O1624" s="19"/>
      <c r="P1624" s="19"/>
      <c r="Q1624" s="22" t="str">
        <f aca="false">IF($C1624="","",IF($P1624&lt;&gt;"",$P1624,IF(AND(ISNUMBER($K1624),ISNUMBER($M1624),ISNUMBER($N1624)),IF($O1624="Lower is worse",IF($K1624&lt;=$N1624,"Danger",IF($K1624&lt;=$M1624,"Alert","OK")),IF($K1624&gt;=$N1624,"Danger",IF($K1624&gt;=$M1624,"Alert","OK"))),"Not set")))</f>
        <v/>
      </c>
      <c r="R1624" s="22" t="str">
        <f aca="false">IF(OR($Q1624="",$Q1624="Not set"),"",MATCH($Q1624,Lists!$F$2:$F$4,0)-1)</f>
        <v/>
      </c>
      <c r="S1624" s="6"/>
      <c r="T1624" s="6"/>
      <c r="U1624" s="22" t="str">
        <f aca="false">IF(OR($Q1624="",$Q1624="OK",$Q1624="Not set",NOT(ISNUMBER($G1624))),"",ROUND($G1624*IF($Q1624="Danger",Lists!$M$15,Lists!$M$16),0))</f>
        <v/>
      </c>
      <c r="V1624" s="22" t="str">
        <f aca="false">IF($U1624="","",IF(OR($Q1624="Danger",$U1624&gt;=Lists!$M$10),"P1",IF($U1624&gt;=Lists!$M$11,"P2","P3")))</f>
        <v/>
      </c>
      <c r="W1624" s="24" t="str">
        <f aca="false">IF(OR($V1624="",$B1624=""),"",$B1624+INDEX(Lists!$N$10:$N$12,MATCH($V1624,Lists!$L$10:$L$12,0)))</f>
        <v/>
      </c>
      <c r="X1624" s="19"/>
      <c r="Y1624" s="19"/>
      <c r="Z1624" s="19"/>
      <c r="AA1624" s="21"/>
      <c r="AB1624" s="19"/>
      <c r="AC1624" s="22" t="str">
        <f aca="true">IF(OR($U1624="",$B1624=""),"",IF($AA1624&lt;&gt;"",$AA1624-$B1624,TODAY()-$B1624))</f>
        <v/>
      </c>
      <c r="AD1624" s="22" t="str">
        <f aca="true">IF($W1624="","",IF($Y1624="Closed",IF($AA1624="","Closed",IF($AA1624&lt;=$W1624,"Closed on time","Closed late")),IF(TODAY()&gt;$W1624,"Overdue","Within time")))</f>
        <v/>
      </c>
      <c r="AE1624" s="6"/>
      <c r="AF1624" s="19"/>
      <c r="AG1624" s="19"/>
      <c r="AH1624" s="19"/>
      <c r="AI1624" s="19"/>
      <c r="AJ1624" s="19"/>
    </row>
    <row r="1625" customFormat="false" ht="15" hidden="false" customHeight="false" outlineLevel="0" collapsed="false">
      <c r="A1625" s="22" t="str">
        <f aca="false">IF($C1625="","","R"&amp;TEXT(ROW()-4,"00000"))</f>
        <v/>
      </c>
      <c r="B1625" s="21"/>
      <c r="C1625" s="19"/>
      <c r="D1625" s="22" t="str">
        <f aca="false">IF($C1625="","",IFERROR(INDEX(Asset_Register!$C$5:$C$1000,MATCH($C1625,Asset_Register!$A$5:$A$1000,0)),"Not in register"))</f>
        <v/>
      </c>
      <c r="E1625" s="22" t="str">
        <f aca="false">IF($C1625="","",IFERROR(INDEX(Asset_Register!$D$5:$D$1000,MATCH($C1625,Asset_Register!$A$5:$A$1000,0)),"Not in register"))</f>
        <v/>
      </c>
      <c r="F1625" s="22" t="str">
        <f aca="false">IF($C1625="","",IFERROR(INDEX(Asset_Register!$R$5:$R$1000,MATCH($C1625,Asset_Register!$A$5:$A$1000,0)),"Not in register"))</f>
        <v/>
      </c>
      <c r="G1625" s="22" t="str">
        <f aca="false">IF($C1625="","",IFERROR(INDEX(Asset_Register!$Q$5:$Q$1000,MATCH($C1625,Asset_Register!$A$5:$A$1000,0)),"Not in register"))</f>
        <v/>
      </c>
      <c r="H1625" s="19"/>
      <c r="I1625" s="19"/>
      <c r="J1625" s="6"/>
      <c r="K1625" s="19"/>
      <c r="L1625" s="19"/>
      <c r="M1625" s="19"/>
      <c r="N1625" s="19"/>
      <c r="O1625" s="19"/>
      <c r="P1625" s="19"/>
      <c r="Q1625" s="22" t="str">
        <f aca="false">IF($C1625="","",IF($P1625&lt;&gt;"",$P1625,IF(AND(ISNUMBER($K1625),ISNUMBER($M1625),ISNUMBER($N1625)),IF($O1625="Lower is worse",IF($K1625&lt;=$N1625,"Danger",IF($K1625&lt;=$M1625,"Alert","OK")),IF($K1625&gt;=$N1625,"Danger",IF($K1625&gt;=$M1625,"Alert","OK"))),"Not set")))</f>
        <v/>
      </c>
      <c r="R1625" s="22" t="str">
        <f aca="false">IF(OR($Q1625="",$Q1625="Not set"),"",MATCH($Q1625,Lists!$F$2:$F$4,0)-1)</f>
        <v/>
      </c>
      <c r="S1625" s="6"/>
      <c r="T1625" s="6"/>
      <c r="U1625" s="22" t="str">
        <f aca="false">IF(OR($Q1625="",$Q1625="OK",$Q1625="Not set",NOT(ISNUMBER($G1625))),"",ROUND($G1625*IF($Q1625="Danger",Lists!$M$15,Lists!$M$16),0))</f>
        <v/>
      </c>
      <c r="V1625" s="22" t="str">
        <f aca="false">IF($U1625="","",IF(OR($Q1625="Danger",$U1625&gt;=Lists!$M$10),"P1",IF($U1625&gt;=Lists!$M$11,"P2","P3")))</f>
        <v/>
      </c>
      <c r="W1625" s="24" t="str">
        <f aca="false">IF(OR($V1625="",$B1625=""),"",$B1625+INDEX(Lists!$N$10:$N$12,MATCH($V1625,Lists!$L$10:$L$12,0)))</f>
        <v/>
      </c>
      <c r="X1625" s="19"/>
      <c r="Y1625" s="19"/>
      <c r="Z1625" s="19"/>
      <c r="AA1625" s="21"/>
      <c r="AB1625" s="19"/>
      <c r="AC1625" s="22" t="str">
        <f aca="true">IF(OR($U1625="",$B1625=""),"",IF($AA1625&lt;&gt;"",$AA1625-$B1625,TODAY()-$B1625))</f>
        <v/>
      </c>
      <c r="AD1625" s="22" t="str">
        <f aca="true">IF($W1625="","",IF($Y1625="Closed",IF($AA1625="","Closed",IF($AA1625&lt;=$W1625,"Closed on time","Closed late")),IF(TODAY()&gt;$W1625,"Overdue","Within time")))</f>
        <v/>
      </c>
      <c r="AE1625" s="6"/>
      <c r="AF1625" s="19"/>
      <c r="AG1625" s="19"/>
      <c r="AH1625" s="19"/>
      <c r="AI1625" s="19"/>
      <c r="AJ1625" s="19"/>
    </row>
    <row r="1626" customFormat="false" ht="15" hidden="false" customHeight="false" outlineLevel="0" collapsed="false">
      <c r="A1626" s="22" t="str">
        <f aca="false">IF($C1626="","","R"&amp;TEXT(ROW()-4,"00000"))</f>
        <v/>
      </c>
      <c r="B1626" s="21"/>
      <c r="C1626" s="19"/>
      <c r="D1626" s="22" t="str">
        <f aca="false">IF($C1626="","",IFERROR(INDEX(Asset_Register!$C$5:$C$1000,MATCH($C1626,Asset_Register!$A$5:$A$1000,0)),"Not in register"))</f>
        <v/>
      </c>
      <c r="E1626" s="22" t="str">
        <f aca="false">IF($C1626="","",IFERROR(INDEX(Asset_Register!$D$5:$D$1000,MATCH($C1626,Asset_Register!$A$5:$A$1000,0)),"Not in register"))</f>
        <v/>
      </c>
      <c r="F1626" s="22" t="str">
        <f aca="false">IF($C1626="","",IFERROR(INDEX(Asset_Register!$R$5:$R$1000,MATCH($C1626,Asset_Register!$A$5:$A$1000,0)),"Not in register"))</f>
        <v/>
      </c>
      <c r="G1626" s="22" t="str">
        <f aca="false">IF($C1626="","",IFERROR(INDEX(Asset_Register!$Q$5:$Q$1000,MATCH($C1626,Asset_Register!$A$5:$A$1000,0)),"Not in register"))</f>
        <v/>
      </c>
      <c r="H1626" s="19"/>
      <c r="I1626" s="19"/>
      <c r="J1626" s="6"/>
      <c r="K1626" s="19"/>
      <c r="L1626" s="19"/>
      <c r="M1626" s="19"/>
      <c r="N1626" s="19"/>
      <c r="O1626" s="19"/>
      <c r="P1626" s="19"/>
      <c r="Q1626" s="22" t="str">
        <f aca="false">IF($C1626="","",IF($P1626&lt;&gt;"",$P1626,IF(AND(ISNUMBER($K1626),ISNUMBER($M1626),ISNUMBER($N1626)),IF($O1626="Lower is worse",IF($K1626&lt;=$N1626,"Danger",IF($K1626&lt;=$M1626,"Alert","OK")),IF($K1626&gt;=$N1626,"Danger",IF($K1626&gt;=$M1626,"Alert","OK"))),"Not set")))</f>
        <v/>
      </c>
      <c r="R1626" s="22" t="str">
        <f aca="false">IF(OR($Q1626="",$Q1626="Not set"),"",MATCH($Q1626,Lists!$F$2:$F$4,0)-1)</f>
        <v/>
      </c>
      <c r="S1626" s="6"/>
      <c r="T1626" s="6"/>
      <c r="U1626" s="22" t="str">
        <f aca="false">IF(OR($Q1626="",$Q1626="OK",$Q1626="Not set",NOT(ISNUMBER($G1626))),"",ROUND($G1626*IF($Q1626="Danger",Lists!$M$15,Lists!$M$16),0))</f>
        <v/>
      </c>
      <c r="V1626" s="22" t="str">
        <f aca="false">IF($U1626="","",IF(OR($Q1626="Danger",$U1626&gt;=Lists!$M$10),"P1",IF($U1626&gt;=Lists!$M$11,"P2","P3")))</f>
        <v/>
      </c>
      <c r="W1626" s="24" t="str">
        <f aca="false">IF(OR($V1626="",$B1626=""),"",$B1626+INDEX(Lists!$N$10:$N$12,MATCH($V1626,Lists!$L$10:$L$12,0)))</f>
        <v/>
      </c>
      <c r="X1626" s="19"/>
      <c r="Y1626" s="19"/>
      <c r="Z1626" s="19"/>
      <c r="AA1626" s="21"/>
      <c r="AB1626" s="19"/>
      <c r="AC1626" s="22" t="str">
        <f aca="true">IF(OR($U1626="",$B1626=""),"",IF($AA1626&lt;&gt;"",$AA1626-$B1626,TODAY()-$B1626))</f>
        <v/>
      </c>
      <c r="AD1626" s="22" t="str">
        <f aca="true">IF($W1626="","",IF($Y1626="Closed",IF($AA1626="","Closed",IF($AA1626&lt;=$W1626,"Closed on time","Closed late")),IF(TODAY()&gt;$W1626,"Overdue","Within time")))</f>
        <v/>
      </c>
      <c r="AE1626" s="6"/>
      <c r="AF1626" s="19"/>
      <c r="AG1626" s="19"/>
      <c r="AH1626" s="19"/>
      <c r="AI1626" s="19"/>
      <c r="AJ1626" s="19"/>
    </row>
    <row r="1627" customFormat="false" ht="15" hidden="false" customHeight="false" outlineLevel="0" collapsed="false">
      <c r="A1627" s="22" t="str">
        <f aca="false">IF($C1627="","","R"&amp;TEXT(ROW()-4,"00000"))</f>
        <v/>
      </c>
      <c r="B1627" s="21"/>
      <c r="C1627" s="19"/>
      <c r="D1627" s="22" t="str">
        <f aca="false">IF($C1627="","",IFERROR(INDEX(Asset_Register!$C$5:$C$1000,MATCH($C1627,Asset_Register!$A$5:$A$1000,0)),"Not in register"))</f>
        <v/>
      </c>
      <c r="E1627" s="22" t="str">
        <f aca="false">IF($C1627="","",IFERROR(INDEX(Asset_Register!$D$5:$D$1000,MATCH($C1627,Asset_Register!$A$5:$A$1000,0)),"Not in register"))</f>
        <v/>
      </c>
      <c r="F1627" s="22" t="str">
        <f aca="false">IF($C1627="","",IFERROR(INDEX(Asset_Register!$R$5:$R$1000,MATCH($C1627,Asset_Register!$A$5:$A$1000,0)),"Not in register"))</f>
        <v/>
      </c>
      <c r="G1627" s="22" t="str">
        <f aca="false">IF($C1627="","",IFERROR(INDEX(Asset_Register!$Q$5:$Q$1000,MATCH($C1627,Asset_Register!$A$5:$A$1000,0)),"Not in register"))</f>
        <v/>
      </c>
      <c r="H1627" s="19"/>
      <c r="I1627" s="19"/>
      <c r="J1627" s="6"/>
      <c r="K1627" s="19"/>
      <c r="L1627" s="19"/>
      <c r="M1627" s="19"/>
      <c r="N1627" s="19"/>
      <c r="O1627" s="19"/>
      <c r="P1627" s="19"/>
      <c r="Q1627" s="22" t="str">
        <f aca="false">IF($C1627="","",IF($P1627&lt;&gt;"",$P1627,IF(AND(ISNUMBER($K1627),ISNUMBER($M1627),ISNUMBER($N1627)),IF($O1627="Lower is worse",IF($K1627&lt;=$N1627,"Danger",IF($K1627&lt;=$M1627,"Alert","OK")),IF($K1627&gt;=$N1627,"Danger",IF($K1627&gt;=$M1627,"Alert","OK"))),"Not set")))</f>
        <v/>
      </c>
      <c r="R1627" s="22" t="str">
        <f aca="false">IF(OR($Q1627="",$Q1627="Not set"),"",MATCH($Q1627,Lists!$F$2:$F$4,0)-1)</f>
        <v/>
      </c>
      <c r="S1627" s="6"/>
      <c r="T1627" s="6"/>
      <c r="U1627" s="22" t="str">
        <f aca="false">IF(OR($Q1627="",$Q1627="OK",$Q1627="Not set",NOT(ISNUMBER($G1627))),"",ROUND($G1627*IF($Q1627="Danger",Lists!$M$15,Lists!$M$16),0))</f>
        <v/>
      </c>
      <c r="V1627" s="22" t="str">
        <f aca="false">IF($U1627="","",IF(OR($Q1627="Danger",$U1627&gt;=Lists!$M$10),"P1",IF($U1627&gt;=Lists!$M$11,"P2","P3")))</f>
        <v/>
      </c>
      <c r="W1627" s="24" t="str">
        <f aca="false">IF(OR($V1627="",$B1627=""),"",$B1627+INDEX(Lists!$N$10:$N$12,MATCH($V1627,Lists!$L$10:$L$12,0)))</f>
        <v/>
      </c>
      <c r="X1627" s="19"/>
      <c r="Y1627" s="19"/>
      <c r="Z1627" s="19"/>
      <c r="AA1627" s="21"/>
      <c r="AB1627" s="19"/>
      <c r="AC1627" s="22" t="str">
        <f aca="true">IF(OR($U1627="",$B1627=""),"",IF($AA1627&lt;&gt;"",$AA1627-$B1627,TODAY()-$B1627))</f>
        <v/>
      </c>
      <c r="AD1627" s="22" t="str">
        <f aca="true">IF($W1627="","",IF($Y1627="Closed",IF($AA1627="","Closed",IF($AA1627&lt;=$W1627,"Closed on time","Closed late")),IF(TODAY()&gt;$W1627,"Overdue","Within time")))</f>
        <v/>
      </c>
      <c r="AE1627" s="6"/>
      <c r="AF1627" s="19"/>
      <c r="AG1627" s="19"/>
      <c r="AH1627" s="19"/>
      <c r="AI1627" s="19"/>
      <c r="AJ1627" s="19"/>
    </row>
    <row r="1628" customFormat="false" ht="15" hidden="false" customHeight="false" outlineLevel="0" collapsed="false">
      <c r="A1628" s="22" t="str">
        <f aca="false">IF($C1628="","","R"&amp;TEXT(ROW()-4,"00000"))</f>
        <v/>
      </c>
      <c r="B1628" s="21"/>
      <c r="C1628" s="19"/>
      <c r="D1628" s="22" t="str">
        <f aca="false">IF($C1628="","",IFERROR(INDEX(Asset_Register!$C$5:$C$1000,MATCH($C1628,Asset_Register!$A$5:$A$1000,0)),"Not in register"))</f>
        <v/>
      </c>
      <c r="E1628" s="22" t="str">
        <f aca="false">IF($C1628="","",IFERROR(INDEX(Asset_Register!$D$5:$D$1000,MATCH($C1628,Asset_Register!$A$5:$A$1000,0)),"Not in register"))</f>
        <v/>
      </c>
      <c r="F1628" s="22" t="str">
        <f aca="false">IF($C1628="","",IFERROR(INDEX(Asset_Register!$R$5:$R$1000,MATCH($C1628,Asset_Register!$A$5:$A$1000,0)),"Not in register"))</f>
        <v/>
      </c>
      <c r="G1628" s="22" t="str">
        <f aca="false">IF($C1628="","",IFERROR(INDEX(Asset_Register!$Q$5:$Q$1000,MATCH($C1628,Asset_Register!$A$5:$A$1000,0)),"Not in register"))</f>
        <v/>
      </c>
      <c r="H1628" s="19"/>
      <c r="I1628" s="19"/>
      <c r="J1628" s="6"/>
      <c r="K1628" s="19"/>
      <c r="L1628" s="19"/>
      <c r="M1628" s="19"/>
      <c r="N1628" s="19"/>
      <c r="O1628" s="19"/>
      <c r="P1628" s="19"/>
      <c r="Q1628" s="22" t="str">
        <f aca="false">IF($C1628="","",IF($P1628&lt;&gt;"",$P1628,IF(AND(ISNUMBER($K1628),ISNUMBER($M1628),ISNUMBER($N1628)),IF($O1628="Lower is worse",IF($K1628&lt;=$N1628,"Danger",IF($K1628&lt;=$M1628,"Alert","OK")),IF($K1628&gt;=$N1628,"Danger",IF($K1628&gt;=$M1628,"Alert","OK"))),"Not set")))</f>
        <v/>
      </c>
      <c r="R1628" s="22" t="str">
        <f aca="false">IF(OR($Q1628="",$Q1628="Not set"),"",MATCH($Q1628,Lists!$F$2:$F$4,0)-1)</f>
        <v/>
      </c>
      <c r="S1628" s="6"/>
      <c r="T1628" s="6"/>
      <c r="U1628" s="22" t="str">
        <f aca="false">IF(OR($Q1628="",$Q1628="OK",$Q1628="Not set",NOT(ISNUMBER($G1628))),"",ROUND($G1628*IF($Q1628="Danger",Lists!$M$15,Lists!$M$16),0))</f>
        <v/>
      </c>
      <c r="V1628" s="22" t="str">
        <f aca="false">IF($U1628="","",IF(OR($Q1628="Danger",$U1628&gt;=Lists!$M$10),"P1",IF($U1628&gt;=Lists!$M$11,"P2","P3")))</f>
        <v/>
      </c>
      <c r="W1628" s="24" t="str">
        <f aca="false">IF(OR($V1628="",$B1628=""),"",$B1628+INDEX(Lists!$N$10:$N$12,MATCH($V1628,Lists!$L$10:$L$12,0)))</f>
        <v/>
      </c>
      <c r="X1628" s="19"/>
      <c r="Y1628" s="19"/>
      <c r="Z1628" s="19"/>
      <c r="AA1628" s="21"/>
      <c r="AB1628" s="19"/>
      <c r="AC1628" s="22" t="str">
        <f aca="true">IF(OR($U1628="",$B1628=""),"",IF($AA1628&lt;&gt;"",$AA1628-$B1628,TODAY()-$B1628))</f>
        <v/>
      </c>
      <c r="AD1628" s="22" t="str">
        <f aca="true">IF($W1628="","",IF($Y1628="Closed",IF($AA1628="","Closed",IF($AA1628&lt;=$W1628,"Closed on time","Closed late")),IF(TODAY()&gt;$W1628,"Overdue","Within time")))</f>
        <v/>
      </c>
      <c r="AE1628" s="6"/>
      <c r="AF1628" s="19"/>
      <c r="AG1628" s="19"/>
      <c r="AH1628" s="19"/>
      <c r="AI1628" s="19"/>
      <c r="AJ1628" s="19"/>
    </row>
    <row r="1629" customFormat="false" ht="15" hidden="false" customHeight="false" outlineLevel="0" collapsed="false">
      <c r="A1629" s="22" t="str">
        <f aca="false">IF($C1629="","","R"&amp;TEXT(ROW()-4,"00000"))</f>
        <v/>
      </c>
      <c r="B1629" s="21"/>
      <c r="C1629" s="19"/>
      <c r="D1629" s="22" t="str">
        <f aca="false">IF($C1629="","",IFERROR(INDEX(Asset_Register!$C$5:$C$1000,MATCH($C1629,Asset_Register!$A$5:$A$1000,0)),"Not in register"))</f>
        <v/>
      </c>
      <c r="E1629" s="22" t="str">
        <f aca="false">IF($C1629="","",IFERROR(INDEX(Asset_Register!$D$5:$D$1000,MATCH($C1629,Asset_Register!$A$5:$A$1000,0)),"Not in register"))</f>
        <v/>
      </c>
      <c r="F1629" s="22" t="str">
        <f aca="false">IF($C1629="","",IFERROR(INDEX(Asset_Register!$R$5:$R$1000,MATCH($C1629,Asset_Register!$A$5:$A$1000,0)),"Not in register"))</f>
        <v/>
      </c>
      <c r="G1629" s="22" t="str">
        <f aca="false">IF($C1629="","",IFERROR(INDEX(Asset_Register!$Q$5:$Q$1000,MATCH($C1629,Asset_Register!$A$5:$A$1000,0)),"Not in register"))</f>
        <v/>
      </c>
      <c r="H1629" s="19"/>
      <c r="I1629" s="19"/>
      <c r="J1629" s="6"/>
      <c r="K1629" s="19"/>
      <c r="L1629" s="19"/>
      <c r="M1629" s="19"/>
      <c r="N1629" s="19"/>
      <c r="O1629" s="19"/>
      <c r="P1629" s="19"/>
      <c r="Q1629" s="22" t="str">
        <f aca="false">IF($C1629="","",IF($P1629&lt;&gt;"",$P1629,IF(AND(ISNUMBER($K1629),ISNUMBER($M1629),ISNUMBER($N1629)),IF($O1629="Lower is worse",IF($K1629&lt;=$N1629,"Danger",IF($K1629&lt;=$M1629,"Alert","OK")),IF($K1629&gt;=$N1629,"Danger",IF($K1629&gt;=$M1629,"Alert","OK"))),"Not set")))</f>
        <v/>
      </c>
      <c r="R1629" s="22" t="str">
        <f aca="false">IF(OR($Q1629="",$Q1629="Not set"),"",MATCH($Q1629,Lists!$F$2:$F$4,0)-1)</f>
        <v/>
      </c>
      <c r="S1629" s="6"/>
      <c r="T1629" s="6"/>
      <c r="U1629" s="22" t="str">
        <f aca="false">IF(OR($Q1629="",$Q1629="OK",$Q1629="Not set",NOT(ISNUMBER($G1629))),"",ROUND($G1629*IF($Q1629="Danger",Lists!$M$15,Lists!$M$16),0))</f>
        <v/>
      </c>
      <c r="V1629" s="22" t="str">
        <f aca="false">IF($U1629="","",IF(OR($Q1629="Danger",$U1629&gt;=Lists!$M$10),"P1",IF($U1629&gt;=Lists!$M$11,"P2","P3")))</f>
        <v/>
      </c>
      <c r="W1629" s="24" t="str">
        <f aca="false">IF(OR($V1629="",$B1629=""),"",$B1629+INDEX(Lists!$N$10:$N$12,MATCH($V1629,Lists!$L$10:$L$12,0)))</f>
        <v/>
      </c>
      <c r="X1629" s="19"/>
      <c r="Y1629" s="19"/>
      <c r="Z1629" s="19"/>
      <c r="AA1629" s="21"/>
      <c r="AB1629" s="19"/>
      <c r="AC1629" s="22" t="str">
        <f aca="true">IF(OR($U1629="",$B1629=""),"",IF($AA1629&lt;&gt;"",$AA1629-$B1629,TODAY()-$B1629))</f>
        <v/>
      </c>
      <c r="AD1629" s="22" t="str">
        <f aca="true">IF($W1629="","",IF($Y1629="Closed",IF($AA1629="","Closed",IF($AA1629&lt;=$W1629,"Closed on time","Closed late")),IF(TODAY()&gt;$W1629,"Overdue","Within time")))</f>
        <v/>
      </c>
      <c r="AE1629" s="6"/>
      <c r="AF1629" s="19"/>
      <c r="AG1629" s="19"/>
      <c r="AH1629" s="19"/>
      <c r="AI1629" s="19"/>
      <c r="AJ1629" s="19"/>
    </row>
    <row r="1630" customFormat="false" ht="15" hidden="false" customHeight="false" outlineLevel="0" collapsed="false">
      <c r="A1630" s="22" t="str">
        <f aca="false">IF($C1630="","","R"&amp;TEXT(ROW()-4,"00000"))</f>
        <v/>
      </c>
      <c r="B1630" s="21"/>
      <c r="C1630" s="19"/>
      <c r="D1630" s="22" t="str">
        <f aca="false">IF($C1630="","",IFERROR(INDEX(Asset_Register!$C$5:$C$1000,MATCH($C1630,Asset_Register!$A$5:$A$1000,0)),"Not in register"))</f>
        <v/>
      </c>
      <c r="E1630" s="22" t="str">
        <f aca="false">IF($C1630="","",IFERROR(INDEX(Asset_Register!$D$5:$D$1000,MATCH($C1630,Asset_Register!$A$5:$A$1000,0)),"Not in register"))</f>
        <v/>
      </c>
      <c r="F1630" s="22" t="str">
        <f aca="false">IF($C1630="","",IFERROR(INDEX(Asset_Register!$R$5:$R$1000,MATCH($C1630,Asset_Register!$A$5:$A$1000,0)),"Not in register"))</f>
        <v/>
      </c>
      <c r="G1630" s="22" t="str">
        <f aca="false">IF($C1630="","",IFERROR(INDEX(Asset_Register!$Q$5:$Q$1000,MATCH($C1630,Asset_Register!$A$5:$A$1000,0)),"Not in register"))</f>
        <v/>
      </c>
      <c r="H1630" s="19"/>
      <c r="I1630" s="19"/>
      <c r="J1630" s="6"/>
      <c r="K1630" s="19"/>
      <c r="L1630" s="19"/>
      <c r="M1630" s="19"/>
      <c r="N1630" s="19"/>
      <c r="O1630" s="19"/>
      <c r="P1630" s="19"/>
      <c r="Q1630" s="22" t="str">
        <f aca="false">IF($C1630="","",IF($P1630&lt;&gt;"",$P1630,IF(AND(ISNUMBER($K1630),ISNUMBER($M1630),ISNUMBER($N1630)),IF($O1630="Lower is worse",IF($K1630&lt;=$N1630,"Danger",IF($K1630&lt;=$M1630,"Alert","OK")),IF($K1630&gt;=$N1630,"Danger",IF($K1630&gt;=$M1630,"Alert","OK"))),"Not set")))</f>
        <v/>
      </c>
      <c r="R1630" s="22" t="str">
        <f aca="false">IF(OR($Q1630="",$Q1630="Not set"),"",MATCH($Q1630,Lists!$F$2:$F$4,0)-1)</f>
        <v/>
      </c>
      <c r="S1630" s="6"/>
      <c r="T1630" s="6"/>
      <c r="U1630" s="22" t="str">
        <f aca="false">IF(OR($Q1630="",$Q1630="OK",$Q1630="Not set",NOT(ISNUMBER($G1630))),"",ROUND($G1630*IF($Q1630="Danger",Lists!$M$15,Lists!$M$16),0))</f>
        <v/>
      </c>
      <c r="V1630" s="22" t="str">
        <f aca="false">IF($U1630="","",IF(OR($Q1630="Danger",$U1630&gt;=Lists!$M$10),"P1",IF($U1630&gt;=Lists!$M$11,"P2","P3")))</f>
        <v/>
      </c>
      <c r="W1630" s="24" t="str">
        <f aca="false">IF(OR($V1630="",$B1630=""),"",$B1630+INDEX(Lists!$N$10:$N$12,MATCH($V1630,Lists!$L$10:$L$12,0)))</f>
        <v/>
      </c>
      <c r="X1630" s="19"/>
      <c r="Y1630" s="19"/>
      <c r="Z1630" s="19"/>
      <c r="AA1630" s="21"/>
      <c r="AB1630" s="19"/>
      <c r="AC1630" s="22" t="str">
        <f aca="true">IF(OR($U1630="",$B1630=""),"",IF($AA1630&lt;&gt;"",$AA1630-$B1630,TODAY()-$B1630))</f>
        <v/>
      </c>
      <c r="AD1630" s="22" t="str">
        <f aca="true">IF($W1630="","",IF($Y1630="Closed",IF($AA1630="","Closed",IF($AA1630&lt;=$W1630,"Closed on time","Closed late")),IF(TODAY()&gt;$W1630,"Overdue","Within time")))</f>
        <v/>
      </c>
      <c r="AE1630" s="6"/>
      <c r="AF1630" s="19"/>
      <c r="AG1630" s="19"/>
      <c r="AH1630" s="19"/>
      <c r="AI1630" s="19"/>
      <c r="AJ1630" s="19"/>
    </row>
    <row r="1631" customFormat="false" ht="15" hidden="false" customHeight="false" outlineLevel="0" collapsed="false">
      <c r="A1631" s="22" t="str">
        <f aca="false">IF($C1631="","","R"&amp;TEXT(ROW()-4,"00000"))</f>
        <v/>
      </c>
      <c r="B1631" s="21"/>
      <c r="C1631" s="19"/>
      <c r="D1631" s="22" t="str">
        <f aca="false">IF($C1631="","",IFERROR(INDEX(Asset_Register!$C$5:$C$1000,MATCH($C1631,Asset_Register!$A$5:$A$1000,0)),"Not in register"))</f>
        <v/>
      </c>
      <c r="E1631" s="22" t="str">
        <f aca="false">IF($C1631="","",IFERROR(INDEX(Asset_Register!$D$5:$D$1000,MATCH($C1631,Asset_Register!$A$5:$A$1000,0)),"Not in register"))</f>
        <v/>
      </c>
      <c r="F1631" s="22" t="str">
        <f aca="false">IF($C1631="","",IFERROR(INDEX(Asset_Register!$R$5:$R$1000,MATCH($C1631,Asset_Register!$A$5:$A$1000,0)),"Not in register"))</f>
        <v/>
      </c>
      <c r="G1631" s="22" t="str">
        <f aca="false">IF($C1631="","",IFERROR(INDEX(Asset_Register!$Q$5:$Q$1000,MATCH($C1631,Asset_Register!$A$5:$A$1000,0)),"Not in register"))</f>
        <v/>
      </c>
      <c r="H1631" s="19"/>
      <c r="I1631" s="19"/>
      <c r="J1631" s="6"/>
      <c r="K1631" s="19"/>
      <c r="L1631" s="19"/>
      <c r="M1631" s="19"/>
      <c r="N1631" s="19"/>
      <c r="O1631" s="19"/>
      <c r="P1631" s="19"/>
      <c r="Q1631" s="22" t="str">
        <f aca="false">IF($C1631="","",IF($P1631&lt;&gt;"",$P1631,IF(AND(ISNUMBER($K1631),ISNUMBER($M1631),ISNUMBER($N1631)),IF($O1631="Lower is worse",IF($K1631&lt;=$N1631,"Danger",IF($K1631&lt;=$M1631,"Alert","OK")),IF($K1631&gt;=$N1631,"Danger",IF($K1631&gt;=$M1631,"Alert","OK"))),"Not set")))</f>
        <v/>
      </c>
      <c r="R1631" s="22" t="str">
        <f aca="false">IF(OR($Q1631="",$Q1631="Not set"),"",MATCH($Q1631,Lists!$F$2:$F$4,0)-1)</f>
        <v/>
      </c>
      <c r="S1631" s="6"/>
      <c r="T1631" s="6"/>
      <c r="U1631" s="22" t="str">
        <f aca="false">IF(OR($Q1631="",$Q1631="OK",$Q1631="Not set",NOT(ISNUMBER($G1631))),"",ROUND($G1631*IF($Q1631="Danger",Lists!$M$15,Lists!$M$16),0))</f>
        <v/>
      </c>
      <c r="V1631" s="22" t="str">
        <f aca="false">IF($U1631="","",IF(OR($Q1631="Danger",$U1631&gt;=Lists!$M$10),"P1",IF($U1631&gt;=Lists!$M$11,"P2","P3")))</f>
        <v/>
      </c>
      <c r="W1631" s="24" t="str">
        <f aca="false">IF(OR($V1631="",$B1631=""),"",$B1631+INDEX(Lists!$N$10:$N$12,MATCH($V1631,Lists!$L$10:$L$12,0)))</f>
        <v/>
      </c>
      <c r="X1631" s="19"/>
      <c r="Y1631" s="19"/>
      <c r="Z1631" s="19"/>
      <c r="AA1631" s="21"/>
      <c r="AB1631" s="19"/>
      <c r="AC1631" s="22" t="str">
        <f aca="true">IF(OR($U1631="",$B1631=""),"",IF($AA1631&lt;&gt;"",$AA1631-$B1631,TODAY()-$B1631))</f>
        <v/>
      </c>
      <c r="AD1631" s="22" t="str">
        <f aca="true">IF($W1631="","",IF($Y1631="Closed",IF($AA1631="","Closed",IF($AA1631&lt;=$W1631,"Closed on time","Closed late")),IF(TODAY()&gt;$W1631,"Overdue","Within time")))</f>
        <v/>
      </c>
      <c r="AE1631" s="6"/>
      <c r="AF1631" s="19"/>
      <c r="AG1631" s="19"/>
      <c r="AH1631" s="19"/>
      <c r="AI1631" s="19"/>
      <c r="AJ1631" s="19"/>
    </row>
    <row r="1632" customFormat="false" ht="15" hidden="false" customHeight="false" outlineLevel="0" collapsed="false">
      <c r="A1632" s="22" t="str">
        <f aca="false">IF($C1632="","","R"&amp;TEXT(ROW()-4,"00000"))</f>
        <v/>
      </c>
      <c r="B1632" s="21"/>
      <c r="C1632" s="19"/>
      <c r="D1632" s="22" t="str">
        <f aca="false">IF($C1632="","",IFERROR(INDEX(Asset_Register!$C$5:$C$1000,MATCH($C1632,Asset_Register!$A$5:$A$1000,0)),"Not in register"))</f>
        <v/>
      </c>
      <c r="E1632" s="22" t="str">
        <f aca="false">IF($C1632="","",IFERROR(INDEX(Asset_Register!$D$5:$D$1000,MATCH($C1632,Asset_Register!$A$5:$A$1000,0)),"Not in register"))</f>
        <v/>
      </c>
      <c r="F1632" s="22" t="str">
        <f aca="false">IF($C1632="","",IFERROR(INDEX(Asset_Register!$R$5:$R$1000,MATCH($C1632,Asset_Register!$A$5:$A$1000,0)),"Not in register"))</f>
        <v/>
      </c>
      <c r="G1632" s="22" t="str">
        <f aca="false">IF($C1632="","",IFERROR(INDEX(Asset_Register!$Q$5:$Q$1000,MATCH($C1632,Asset_Register!$A$5:$A$1000,0)),"Not in register"))</f>
        <v/>
      </c>
      <c r="H1632" s="19"/>
      <c r="I1632" s="19"/>
      <c r="J1632" s="6"/>
      <c r="K1632" s="19"/>
      <c r="L1632" s="19"/>
      <c r="M1632" s="19"/>
      <c r="N1632" s="19"/>
      <c r="O1632" s="19"/>
      <c r="P1632" s="19"/>
      <c r="Q1632" s="22" t="str">
        <f aca="false">IF($C1632="","",IF($P1632&lt;&gt;"",$P1632,IF(AND(ISNUMBER($K1632),ISNUMBER($M1632),ISNUMBER($N1632)),IF($O1632="Lower is worse",IF($K1632&lt;=$N1632,"Danger",IF($K1632&lt;=$M1632,"Alert","OK")),IF($K1632&gt;=$N1632,"Danger",IF($K1632&gt;=$M1632,"Alert","OK"))),"Not set")))</f>
        <v/>
      </c>
      <c r="R1632" s="22" t="str">
        <f aca="false">IF(OR($Q1632="",$Q1632="Not set"),"",MATCH($Q1632,Lists!$F$2:$F$4,0)-1)</f>
        <v/>
      </c>
      <c r="S1632" s="6"/>
      <c r="T1632" s="6"/>
      <c r="U1632" s="22" t="str">
        <f aca="false">IF(OR($Q1632="",$Q1632="OK",$Q1632="Not set",NOT(ISNUMBER($G1632))),"",ROUND($G1632*IF($Q1632="Danger",Lists!$M$15,Lists!$M$16),0))</f>
        <v/>
      </c>
      <c r="V1632" s="22" t="str">
        <f aca="false">IF($U1632="","",IF(OR($Q1632="Danger",$U1632&gt;=Lists!$M$10),"P1",IF($U1632&gt;=Lists!$M$11,"P2","P3")))</f>
        <v/>
      </c>
      <c r="W1632" s="24" t="str">
        <f aca="false">IF(OR($V1632="",$B1632=""),"",$B1632+INDEX(Lists!$N$10:$N$12,MATCH($V1632,Lists!$L$10:$L$12,0)))</f>
        <v/>
      </c>
      <c r="X1632" s="19"/>
      <c r="Y1632" s="19"/>
      <c r="Z1632" s="19"/>
      <c r="AA1632" s="21"/>
      <c r="AB1632" s="19"/>
      <c r="AC1632" s="22" t="str">
        <f aca="true">IF(OR($U1632="",$B1632=""),"",IF($AA1632&lt;&gt;"",$AA1632-$B1632,TODAY()-$B1632))</f>
        <v/>
      </c>
      <c r="AD1632" s="22" t="str">
        <f aca="true">IF($W1632="","",IF($Y1632="Closed",IF($AA1632="","Closed",IF($AA1632&lt;=$W1632,"Closed on time","Closed late")),IF(TODAY()&gt;$W1632,"Overdue","Within time")))</f>
        <v/>
      </c>
      <c r="AE1632" s="6"/>
      <c r="AF1632" s="19"/>
      <c r="AG1632" s="19"/>
      <c r="AH1632" s="19"/>
      <c r="AI1632" s="19"/>
      <c r="AJ1632" s="19"/>
    </row>
    <row r="1633" customFormat="false" ht="15" hidden="false" customHeight="false" outlineLevel="0" collapsed="false">
      <c r="A1633" s="22" t="str">
        <f aca="false">IF($C1633="","","R"&amp;TEXT(ROW()-4,"00000"))</f>
        <v/>
      </c>
      <c r="B1633" s="21"/>
      <c r="C1633" s="19"/>
      <c r="D1633" s="22" t="str">
        <f aca="false">IF($C1633="","",IFERROR(INDEX(Asset_Register!$C$5:$C$1000,MATCH($C1633,Asset_Register!$A$5:$A$1000,0)),"Not in register"))</f>
        <v/>
      </c>
      <c r="E1633" s="22" t="str">
        <f aca="false">IF($C1633="","",IFERROR(INDEX(Asset_Register!$D$5:$D$1000,MATCH($C1633,Asset_Register!$A$5:$A$1000,0)),"Not in register"))</f>
        <v/>
      </c>
      <c r="F1633" s="22" t="str">
        <f aca="false">IF($C1633="","",IFERROR(INDEX(Asset_Register!$R$5:$R$1000,MATCH($C1633,Asset_Register!$A$5:$A$1000,0)),"Not in register"))</f>
        <v/>
      </c>
      <c r="G1633" s="22" t="str">
        <f aca="false">IF($C1633="","",IFERROR(INDEX(Asset_Register!$Q$5:$Q$1000,MATCH($C1633,Asset_Register!$A$5:$A$1000,0)),"Not in register"))</f>
        <v/>
      </c>
      <c r="H1633" s="19"/>
      <c r="I1633" s="19"/>
      <c r="J1633" s="6"/>
      <c r="K1633" s="19"/>
      <c r="L1633" s="19"/>
      <c r="M1633" s="19"/>
      <c r="N1633" s="19"/>
      <c r="O1633" s="19"/>
      <c r="P1633" s="19"/>
      <c r="Q1633" s="22" t="str">
        <f aca="false">IF($C1633="","",IF($P1633&lt;&gt;"",$P1633,IF(AND(ISNUMBER($K1633),ISNUMBER($M1633),ISNUMBER($N1633)),IF($O1633="Lower is worse",IF($K1633&lt;=$N1633,"Danger",IF($K1633&lt;=$M1633,"Alert","OK")),IF($K1633&gt;=$N1633,"Danger",IF($K1633&gt;=$M1633,"Alert","OK"))),"Not set")))</f>
        <v/>
      </c>
      <c r="R1633" s="22" t="str">
        <f aca="false">IF(OR($Q1633="",$Q1633="Not set"),"",MATCH($Q1633,Lists!$F$2:$F$4,0)-1)</f>
        <v/>
      </c>
      <c r="S1633" s="6"/>
      <c r="T1633" s="6"/>
      <c r="U1633" s="22" t="str">
        <f aca="false">IF(OR($Q1633="",$Q1633="OK",$Q1633="Not set",NOT(ISNUMBER($G1633))),"",ROUND($G1633*IF($Q1633="Danger",Lists!$M$15,Lists!$M$16),0))</f>
        <v/>
      </c>
      <c r="V1633" s="22" t="str">
        <f aca="false">IF($U1633="","",IF(OR($Q1633="Danger",$U1633&gt;=Lists!$M$10),"P1",IF($U1633&gt;=Lists!$M$11,"P2","P3")))</f>
        <v/>
      </c>
      <c r="W1633" s="24" t="str">
        <f aca="false">IF(OR($V1633="",$B1633=""),"",$B1633+INDEX(Lists!$N$10:$N$12,MATCH($V1633,Lists!$L$10:$L$12,0)))</f>
        <v/>
      </c>
      <c r="X1633" s="19"/>
      <c r="Y1633" s="19"/>
      <c r="Z1633" s="19"/>
      <c r="AA1633" s="21"/>
      <c r="AB1633" s="19"/>
      <c r="AC1633" s="22" t="str">
        <f aca="true">IF(OR($U1633="",$B1633=""),"",IF($AA1633&lt;&gt;"",$AA1633-$B1633,TODAY()-$B1633))</f>
        <v/>
      </c>
      <c r="AD1633" s="22" t="str">
        <f aca="true">IF($W1633="","",IF($Y1633="Closed",IF($AA1633="","Closed",IF($AA1633&lt;=$W1633,"Closed on time","Closed late")),IF(TODAY()&gt;$W1633,"Overdue","Within time")))</f>
        <v/>
      </c>
      <c r="AE1633" s="6"/>
      <c r="AF1633" s="19"/>
      <c r="AG1633" s="19"/>
      <c r="AH1633" s="19"/>
      <c r="AI1633" s="19"/>
      <c r="AJ1633" s="19"/>
    </row>
    <row r="1634" customFormat="false" ht="15" hidden="false" customHeight="false" outlineLevel="0" collapsed="false">
      <c r="A1634" s="22" t="str">
        <f aca="false">IF($C1634="","","R"&amp;TEXT(ROW()-4,"00000"))</f>
        <v/>
      </c>
      <c r="B1634" s="21"/>
      <c r="C1634" s="19"/>
      <c r="D1634" s="22" t="str">
        <f aca="false">IF($C1634="","",IFERROR(INDEX(Asset_Register!$C$5:$C$1000,MATCH($C1634,Asset_Register!$A$5:$A$1000,0)),"Not in register"))</f>
        <v/>
      </c>
      <c r="E1634" s="22" t="str">
        <f aca="false">IF($C1634="","",IFERROR(INDEX(Asset_Register!$D$5:$D$1000,MATCH($C1634,Asset_Register!$A$5:$A$1000,0)),"Not in register"))</f>
        <v/>
      </c>
      <c r="F1634" s="22" t="str">
        <f aca="false">IF($C1634="","",IFERROR(INDEX(Asset_Register!$R$5:$R$1000,MATCH($C1634,Asset_Register!$A$5:$A$1000,0)),"Not in register"))</f>
        <v/>
      </c>
      <c r="G1634" s="22" t="str">
        <f aca="false">IF($C1634="","",IFERROR(INDEX(Asset_Register!$Q$5:$Q$1000,MATCH($C1634,Asset_Register!$A$5:$A$1000,0)),"Not in register"))</f>
        <v/>
      </c>
      <c r="H1634" s="19"/>
      <c r="I1634" s="19"/>
      <c r="J1634" s="6"/>
      <c r="K1634" s="19"/>
      <c r="L1634" s="19"/>
      <c r="M1634" s="19"/>
      <c r="N1634" s="19"/>
      <c r="O1634" s="19"/>
      <c r="P1634" s="19"/>
      <c r="Q1634" s="22" t="str">
        <f aca="false">IF($C1634="","",IF($P1634&lt;&gt;"",$P1634,IF(AND(ISNUMBER($K1634),ISNUMBER($M1634),ISNUMBER($N1634)),IF($O1634="Lower is worse",IF($K1634&lt;=$N1634,"Danger",IF($K1634&lt;=$M1634,"Alert","OK")),IF($K1634&gt;=$N1634,"Danger",IF($K1634&gt;=$M1634,"Alert","OK"))),"Not set")))</f>
        <v/>
      </c>
      <c r="R1634" s="22" t="str">
        <f aca="false">IF(OR($Q1634="",$Q1634="Not set"),"",MATCH($Q1634,Lists!$F$2:$F$4,0)-1)</f>
        <v/>
      </c>
      <c r="S1634" s="6"/>
      <c r="T1634" s="6"/>
      <c r="U1634" s="22" t="str">
        <f aca="false">IF(OR($Q1634="",$Q1634="OK",$Q1634="Not set",NOT(ISNUMBER($G1634))),"",ROUND($G1634*IF($Q1634="Danger",Lists!$M$15,Lists!$M$16),0))</f>
        <v/>
      </c>
      <c r="V1634" s="22" t="str">
        <f aca="false">IF($U1634="","",IF(OR($Q1634="Danger",$U1634&gt;=Lists!$M$10),"P1",IF($U1634&gt;=Lists!$M$11,"P2","P3")))</f>
        <v/>
      </c>
      <c r="W1634" s="24" t="str">
        <f aca="false">IF(OR($V1634="",$B1634=""),"",$B1634+INDEX(Lists!$N$10:$N$12,MATCH($V1634,Lists!$L$10:$L$12,0)))</f>
        <v/>
      </c>
      <c r="X1634" s="19"/>
      <c r="Y1634" s="19"/>
      <c r="Z1634" s="19"/>
      <c r="AA1634" s="21"/>
      <c r="AB1634" s="19"/>
      <c r="AC1634" s="22" t="str">
        <f aca="true">IF(OR($U1634="",$B1634=""),"",IF($AA1634&lt;&gt;"",$AA1634-$B1634,TODAY()-$B1634))</f>
        <v/>
      </c>
      <c r="AD1634" s="22" t="str">
        <f aca="true">IF($W1634="","",IF($Y1634="Closed",IF($AA1634="","Closed",IF($AA1634&lt;=$W1634,"Closed on time","Closed late")),IF(TODAY()&gt;$W1634,"Overdue","Within time")))</f>
        <v/>
      </c>
      <c r="AE1634" s="6"/>
      <c r="AF1634" s="19"/>
      <c r="AG1634" s="19"/>
      <c r="AH1634" s="19"/>
      <c r="AI1634" s="19"/>
      <c r="AJ1634" s="19"/>
    </row>
    <row r="1635" customFormat="false" ht="15" hidden="false" customHeight="false" outlineLevel="0" collapsed="false">
      <c r="A1635" s="22" t="str">
        <f aca="false">IF($C1635="","","R"&amp;TEXT(ROW()-4,"00000"))</f>
        <v/>
      </c>
      <c r="B1635" s="21"/>
      <c r="C1635" s="19"/>
      <c r="D1635" s="22" t="str">
        <f aca="false">IF($C1635="","",IFERROR(INDEX(Asset_Register!$C$5:$C$1000,MATCH($C1635,Asset_Register!$A$5:$A$1000,0)),"Not in register"))</f>
        <v/>
      </c>
      <c r="E1635" s="22" t="str">
        <f aca="false">IF($C1635="","",IFERROR(INDEX(Asset_Register!$D$5:$D$1000,MATCH($C1635,Asset_Register!$A$5:$A$1000,0)),"Not in register"))</f>
        <v/>
      </c>
      <c r="F1635" s="22" t="str">
        <f aca="false">IF($C1635="","",IFERROR(INDEX(Asset_Register!$R$5:$R$1000,MATCH($C1635,Asset_Register!$A$5:$A$1000,0)),"Not in register"))</f>
        <v/>
      </c>
      <c r="G1635" s="22" t="str">
        <f aca="false">IF($C1635="","",IFERROR(INDEX(Asset_Register!$Q$5:$Q$1000,MATCH($C1635,Asset_Register!$A$5:$A$1000,0)),"Not in register"))</f>
        <v/>
      </c>
      <c r="H1635" s="19"/>
      <c r="I1635" s="19"/>
      <c r="J1635" s="6"/>
      <c r="K1635" s="19"/>
      <c r="L1635" s="19"/>
      <c r="M1635" s="19"/>
      <c r="N1635" s="19"/>
      <c r="O1635" s="19"/>
      <c r="P1635" s="19"/>
      <c r="Q1635" s="22" t="str">
        <f aca="false">IF($C1635="","",IF($P1635&lt;&gt;"",$P1635,IF(AND(ISNUMBER($K1635),ISNUMBER($M1635),ISNUMBER($N1635)),IF($O1635="Lower is worse",IF($K1635&lt;=$N1635,"Danger",IF($K1635&lt;=$M1635,"Alert","OK")),IF($K1635&gt;=$N1635,"Danger",IF($K1635&gt;=$M1635,"Alert","OK"))),"Not set")))</f>
        <v/>
      </c>
      <c r="R1635" s="22" t="str">
        <f aca="false">IF(OR($Q1635="",$Q1635="Not set"),"",MATCH($Q1635,Lists!$F$2:$F$4,0)-1)</f>
        <v/>
      </c>
      <c r="S1635" s="6"/>
      <c r="T1635" s="6"/>
      <c r="U1635" s="22" t="str">
        <f aca="false">IF(OR($Q1635="",$Q1635="OK",$Q1635="Not set",NOT(ISNUMBER($G1635))),"",ROUND($G1635*IF($Q1635="Danger",Lists!$M$15,Lists!$M$16),0))</f>
        <v/>
      </c>
      <c r="V1635" s="22" t="str">
        <f aca="false">IF($U1635="","",IF(OR($Q1635="Danger",$U1635&gt;=Lists!$M$10),"P1",IF($U1635&gt;=Lists!$M$11,"P2","P3")))</f>
        <v/>
      </c>
      <c r="W1635" s="24" t="str">
        <f aca="false">IF(OR($V1635="",$B1635=""),"",$B1635+INDEX(Lists!$N$10:$N$12,MATCH($V1635,Lists!$L$10:$L$12,0)))</f>
        <v/>
      </c>
      <c r="X1635" s="19"/>
      <c r="Y1635" s="19"/>
      <c r="Z1635" s="19"/>
      <c r="AA1635" s="21"/>
      <c r="AB1635" s="19"/>
      <c r="AC1635" s="22" t="str">
        <f aca="true">IF(OR($U1635="",$B1635=""),"",IF($AA1635&lt;&gt;"",$AA1635-$B1635,TODAY()-$B1635))</f>
        <v/>
      </c>
      <c r="AD1635" s="22" t="str">
        <f aca="true">IF($W1635="","",IF($Y1635="Closed",IF($AA1635="","Closed",IF($AA1635&lt;=$W1635,"Closed on time","Closed late")),IF(TODAY()&gt;$W1635,"Overdue","Within time")))</f>
        <v/>
      </c>
      <c r="AE1635" s="6"/>
      <c r="AF1635" s="19"/>
      <c r="AG1635" s="19"/>
      <c r="AH1635" s="19"/>
      <c r="AI1635" s="19"/>
      <c r="AJ1635" s="19"/>
    </row>
    <row r="1636" customFormat="false" ht="15" hidden="false" customHeight="false" outlineLevel="0" collapsed="false">
      <c r="A1636" s="22" t="str">
        <f aca="false">IF($C1636="","","R"&amp;TEXT(ROW()-4,"00000"))</f>
        <v/>
      </c>
      <c r="B1636" s="21"/>
      <c r="C1636" s="19"/>
      <c r="D1636" s="22" t="str">
        <f aca="false">IF($C1636="","",IFERROR(INDEX(Asset_Register!$C$5:$C$1000,MATCH($C1636,Asset_Register!$A$5:$A$1000,0)),"Not in register"))</f>
        <v/>
      </c>
      <c r="E1636" s="22" t="str">
        <f aca="false">IF($C1636="","",IFERROR(INDEX(Asset_Register!$D$5:$D$1000,MATCH($C1636,Asset_Register!$A$5:$A$1000,0)),"Not in register"))</f>
        <v/>
      </c>
      <c r="F1636" s="22" t="str">
        <f aca="false">IF($C1636="","",IFERROR(INDEX(Asset_Register!$R$5:$R$1000,MATCH($C1636,Asset_Register!$A$5:$A$1000,0)),"Not in register"))</f>
        <v/>
      </c>
      <c r="G1636" s="22" t="str">
        <f aca="false">IF($C1636="","",IFERROR(INDEX(Asset_Register!$Q$5:$Q$1000,MATCH($C1636,Asset_Register!$A$5:$A$1000,0)),"Not in register"))</f>
        <v/>
      </c>
      <c r="H1636" s="19"/>
      <c r="I1636" s="19"/>
      <c r="J1636" s="6"/>
      <c r="K1636" s="19"/>
      <c r="L1636" s="19"/>
      <c r="M1636" s="19"/>
      <c r="N1636" s="19"/>
      <c r="O1636" s="19"/>
      <c r="P1636" s="19"/>
      <c r="Q1636" s="22" t="str">
        <f aca="false">IF($C1636="","",IF($P1636&lt;&gt;"",$P1636,IF(AND(ISNUMBER($K1636),ISNUMBER($M1636),ISNUMBER($N1636)),IF($O1636="Lower is worse",IF($K1636&lt;=$N1636,"Danger",IF($K1636&lt;=$M1636,"Alert","OK")),IF($K1636&gt;=$N1636,"Danger",IF($K1636&gt;=$M1636,"Alert","OK"))),"Not set")))</f>
        <v/>
      </c>
      <c r="R1636" s="22" t="str">
        <f aca="false">IF(OR($Q1636="",$Q1636="Not set"),"",MATCH($Q1636,Lists!$F$2:$F$4,0)-1)</f>
        <v/>
      </c>
      <c r="S1636" s="6"/>
      <c r="T1636" s="6"/>
      <c r="U1636" s="22" t="str">
        <f aca="false">IF(OR($Q1636="",$Q1636="OK",$Q1636="Not set",NOT(ISNUMBER($G1636))),"",ROUND($G1636*IF($Q1636="Danger",Lists!$M$15,Lists!$M$16),0))</f>
        <v/>
      </c>
      <c r="V1636" s="22" t="str">
        <f aca="false">IF($U1636="","",IF(OR($Q1636="Danger",$U1636&gt;=Lists!$M$10),"P1",IF($U1636&gt;=Lists!$M$11,"P2","P3")))</f>
        <v/>
      </c>
      <c r="W1636" s="24" t="str">
        <f aca="false">IF(OR($V1636="",$B1636=""),"",$B1636+INDEX(Lists!$N$10:$N$12,MATCH($V1636,Lists!$L$10:$L$12,0)))</f>
        <v/>
      </c>
      <c r="X1636" s="19"/>
      <c r="Y1636" s="19"/>
      <c r="Z1636" s="19"/>
      <c r="AA1636" s="21"/>
      <c r="AB1636" s="19"/>
      <c r="AC1636" s="22" t="str">
        <f aca="true">IF(OR($U1636="",$B1636=""),"",IF($AA1636&lt;&gt;"",$AA1636-$B1636,TODAY()-$B1636))</f>
        <v/>
      </c>
      <c r="AD1636" s="22" t="str">
        <f aca="true">IF($W1636="","",IF($Y1636="Closed",IF($AA1636="","Closed",IF($AA1636&lt;=$W1636,"Closed on time","Closed late")),IF(TODAY()&gt;$W1636,"Overdue","Within time")))</f>
        <v/>
      </c>
      <c r="AE1636" s="6"/>
      <c r="AF1636" s="19"/>
      <c r="AG1636" s="19"/>
      <c r="AH1636" s="19"/>
      <c r="AI1636" s="19"/>
      <c r="AJ1636" s="19"/>
    </row>
    <row r="1637" customFormat="false" ht="15" hidden="false" customHeight="false" outlineLevel="0" collapsed="false">
      <c r="A1637" s="22" t="str">
        <f aca="false">IF($C1637="","","R"&amp;TEXT(ROW()-4,"00000"))</f>
        <v/>
      </c>
      <c r="B1637" s="21"/>
      <c r="C1637" s="19"/>
      <c r="D1637" s="22" t="str">
        <f aca="false">IF($C1637="","",IFERROR(INDEX(Asset_Register!$C$5:$C$1000,MATCH($C1637,Asset_Register!$A$5:$A$1000,0)),"Not in register"))</f>
        <v/>
      </c>
      <c r="E1637" s="22" t="str">
        <f aca="false">IF($C1637="","",IFERROR(INDEX(Asset_Register!$D$5:$D$1000,MATCH($C1637,Asset_Register!$A$5:$A$1000,0)),"Not in register"))</f>
        <v/>
      </c>
      <c r="F1637" s="22" t="str">
        <f aca="false">IF($C1637="","",IFERROR(INDEX(Asset_Register!$R$5:$R$1000,MATCH($C1637,Asset_Register!$A$5:$A$1000,0)),"Not in register"))</f>
        <v/>
      </c>
      <c r="G1637" s="22" t="str">
        <f aca="false">IF($C1637="","",IFERROR(INDEX(Asset_Register!$Q$5:$Q$1000,MATCH($C1637,Asset_Register!$A$5:$A$1000,0)),"Not in register"))</f>
        <v/>
      </c>
      <c r="H1637" s="19"/>
      <c r="I1637" s="19"/>
      <c r="J1637" s="6"/>
      <c r="K1637" s="19"/>
      <c r="L1637" s="19"/>
      <c r="M1637" s="19"/>
      <c r="N1637" s="19"/>
      <c r="O1637" s="19"/>
      <c r="P1637" s="19"/>
      <c r="Q1637" s="22" t="str">
        <f aca="false">IF($C1637="","",IF($P1637&lt;&gt;"",$P1637,IF(AND(ISNUMBER($K1637),ISNUMBER($M1637),ISNUMBER($N1637)),IF($O1637="Lower is worse",IF($K1637&lt;=$N1637,"Danger",IF($K1637&lt;=$M1637,"Alert","OK")),IF($K1637&gt;=$N1637,"Danger",IF($K1637&gt;=$M1637,"Alert","OK"))),"Not set")))</f>
        <v/>
      </c>
      <c r="R1637" s="22" t="str">
        <f aca="false">IF(OR($Q1637="",$Q1637="Not set"),"",MATCH($Q1637,Lists!$F$2:$F$4,0)-1)</f>
        <v/>
      </c>
      <c r="S1637" s="6"/>
      <c r="T1637" s="6"/>
      <c r="U1637" s="22" t="str">
        <f aca="false">IF(OR($Q1637="",$Q1637="OK",$Q1637="Not set",NOT(ISNUMBER($G1637))),"",ROUND($G1637*IF($Q1637="Danger",Lists!$M$15,Lists!$M$16),0))</f>
        <v/>
      </c>
      <c r="V1637" s="22" t="str">
        <f aca="false">IF($U1637="","",IF(OR($Q1637="Danger",$U1637&gt;=Lists!$M$10),"P1",IF($U1637&gt;=Lists!$M$11,"P2","P3")))</f>
        <v/>
      </c>
      <c r="W1637" s="24" t="str">
        <f aca="false">IF(OR($V1637="",$B1637=""),"",$B1637+INDEX(Lists!$N$10:$N$12,MATCH($V1637,Lists!$L$10:$L$12,0)))</f>
        <v/>
      </c>
      <c r="X1637" s="19"/>
      <c r="Y1637" s="19"/>
      <c r="Z1637" s="19"/>
      <c r="AA1637" s="21"/>
      <c r="AB1637" s="19"/>
      <c r="AC1637" s="22" t="str">
        <f aca="true">IF(OR($U1637="",$B1637=""),"",IF($AA1637&lt;&gt;"",$AA1637-$B1637,TODAY()-$B1637))</f>
        <v/>
      </c>
      <c r="AD1637" s="22" t="str">
        <f aca="true">IF($W1637="","",IF($Y1637="Closed",IF($AA1637="","Closed",IF($AA1637&lt;=$W1637,"Closed on time","Closed late")),IF(TODAY()&gt;$W1637,"Overdue","Within time")))</f>
        <v/>
      </c>
      <c r="AE1637" s="6"/>
      <c r="AF1637" s="19"/>
      <c r="AG1637" s="19"/>
      <c r="AH1637" s="19"/>
      <c r="AI1637" s="19"/>
      <c r="AJ1637" s="19"/>
    </row>
    <row r="1638" customFormat="false" ht="15" hidden="false" customHeight="false" outlineLevel="0" collapsed="false">
      <c r="A1638" s="22" t="str">
        <f aca="false">IF($C1638="","","R"&amp;TEXT(ROW()-4,"00000"))</f>
        <v/>
      </c>
      <c r="B1638" s="21"/>
      <c r="C1638" s="19"/>
      <c r="D1638" s="22" t="str">
        <f aca="false">IF($C1638="","",IFERROR(INDEX(Asset_Register!$C$5:$C$1000,MATCH($C1638,Asset_Register!$A$5:$A$1000,0)),"Not in register"))</f>
        <v/>
      </c>
      <c r="E1638" s="22" t="str">
        <f aca="false">IF($C1638="","",IFERROR(INDEX(Asset_Register!$D$5:$D$1000,MATCH($C1638,Asset_Register!$A$5:$A$1000,0)),"Not in register"))</f>
        <v/>
      </c>
      <c r="F1638" s="22" t="str">
        <f aca="false">IF($C1638="","",IFERROR(INDEX(Asset_Register!$R$5:$R$1000,MATCH($C1638,Asset_Register!$A$5:$A$1000,0)),"Not in register"))</f>
        <v/>
      </c>
      <c r="G1638" s="22" t="str">
        <f aca="false">IF($C1638="","",IFERROR(INDEX(Asset_Register!$Q$5:$Q$1000,MATCH($C1638,Asset_Register!$A$5:$A$1000,0)),"Not in register"))</f>
        <v/>
      </c>
      <c r="H1638" s="19"/>
      <c r="I1638" s="19"/>
      <c r="J1638" s="6"/>
      <c r="K1638" s="19"/>
      <c r="L1638" s="19"/>
      <c r="M1638" s="19"/>
      <c r="N1638" s="19"/>
      <c r="O1638" s="19"/>
      <c r="P1638" s="19"/>
      <c r="Q1638" s="22" t="str">
        <f aca="false">IF($C1638="","",IF($P1638&lt;&gt;"",$P1638,IF(AND(ISNUMBER($K1638),ISNUMBER($M1638),ISNUMBER($N1638)),IF($O1638="Lower is worse",IF($K1638&lt;=$N1638,"Danger",IF($K1638&lt;=$M1638,"Alert","OK")),IF($K1638&gt;=$N1638,"Danger",IF($K1638&gt;=$M1638,"Alert","OK"))),"Not set")))</f>
        <v/>
      </c>
      <c r="R1638" s="22" t="str">
        <f aca="false">IF(OR($Q1638="",$Q1638="Not set"),"",MATCH($Q1638,Lists!$F$2:$F$4,0)-1)</f>
        <v/>
      </c>
      <c r="S1638" s="6"/>
      <c r="T1638" s="6"/>
      <c r="U1638" s="22" t="str">
        <f aca="false">IF(OR($Q1638="",$Q1638="OK",$Q1638="Not set",NOT(ISNUMBER($G1638))),"",ROUND($G1638*IF($Q1638="Danger",Lists!$M$15,Lists!$M$16),0))</f>
        <v/>
      </c>
      <c r="V1638" s="22" t="str">
        <f aca="false">IF($U1638="","",IF(OR($Q1638="Danger",$U1638&gt;=Lists!$M$10),"P1",IF($U1638&gt;=Lists!$M$11,"P2","P3")))</f>
        <v/>
      </c>
      <c r="W1638" s="24" t="str">
        <f aca="false">IF(OR($V1638="",$B1638=""),"",$B1638+INDEX(Lists!$N$10:$N$12,MATCH($V1638,Lists!$L$10:$L$12,0)))</f>
        <v/>
      </c>
      <c r="X1638" s="19"/>
      <c r="Y1638" s="19"/>
      <c r="Z1638" s="19"/>
      <c r="AA1638" s="21"/>
      <c r="AB1638" s="19"/>
      <c r="AC1638" s="22" t="str">
        <f aca="true">IF(OR($U1638="",$B1638=""),"",IF($AA1638&lt;&gt;"",$AA1638-$B1638,TODAY()-$B1638))</f>
        <v/>
      </c>
      <c r="AD1638" s="22" t="str">
        <f aca="true">IF($W1638="","",IF($Y1638="Closed",IF($AA1638="","Closed",IF($AA1638&lt;=$W1638,"Closed on time","Closed late")),IF(TODAY()&gt;$W1638,"Overdue","Within time")))</f>
        <v/>
      </c>
      <c r="AE1638" s="6"/>
      <c r="AF1638" s="19"/>
      <c r="AG1638" s="19"/>
      <c r="AH1638" s="19"/>
      <c r="AI1638" s="19"/>
      <c r="AJ1638" s="19"/>
    </row>
    <row r="1639" customFormat="false" ht="15" hidden="false" customHeight="false" outlineLevel="0" collapsed="false">
      <c r="A1639" s="22" t="str">
        <f aca="false">IF($C1639="","","R"&amp;TEXT(ROW()-4,"00000"))</f>
        <v/>
      </c>
      <c r="B1639" s="21"/>
      <c r="C1639" s="19"/>
      <c r="D1639" s="22" t="str">
        <f aca="false">IF($C1639="","",IFERROR(INDEX(Asset_Register!$C$5:$C$1000,MATCH($C1639,Asset_Register!$A$5:$A$1000,0)),"Not in register"))</f>
        <v/>
      </c>
      <c r="E1639" s="22" t="str">
        <f aca="false">IF($C1639="","",IFERROR(INDEX(Asset_Register!$D$5:$D$1000,MATCH($C1639,Asset_Register!$A$5:$A$1000,0)),"Not in register"))</f>
        <v/>
      </c>
      <c r="F1639" s="22" t="str">
        <f aca="false">IF($C1639="","",IFERROR(INDEX(Asset_Register!$R$5:$R$1000,MATCH($C1639,Asset_Register!$A$5:$A$1000,0)),"Not in register"))</f>
        <v/>
      </c>
      <c r="G1639" s="22" t="str">
        <f aca="false">IF($C1639="","",IFERROR(INDEX(Asset_Register!$Q$5:$Q$1000,MATCH($C1639,Asset_Register!$A$5:$A$1000,0)),"Not in register"))</f>
        <v/>
      </c>
      <c r="H1639" s="19"/>
      <c r="I1639" s="19"/>
      <c r="J1639" s="6"/>
      <c r="K1639" s="19"/>
      <c r="L1639" s="19"/>
      <c r="M1639" s="19"/>
      <c r="N1639" s="19"/>
      <c r="O1639" s="19"/>
      <c r="P1639" s="19"/>
      <c r="Q1639" s="22" t="str">
        <f aca="false">IF($C1639="","",IF($P1639&lt;&gt;"",$P1639,IF(AND(ISNUMBER($K1639),ISNUMBER($M1639),ISNUMBER($N1639)),IF($O1639="Lower is worse",IF($K1639&lt;=$N1639,"Danger",IF($K1639&lt;=$M1639,"Alert","OK")),IF($K1639&gt;=$N1639,"Danger",IF($K1639&gt;=$M1639,"Alert","OK"))),"Not set")))</f>
        <v/>
      </c>
      <c r="R1639" s="22" t="str">
        <f aca="false">IF(OR($Q1639="",$Q1639="Not set"),"",MATCH($Q1639,Lists!$F$2:$F$4,0)-1)</f>
        <v/>
      </c>
      <c r="S1639" s="6"/>
      <c r="T1639" s="6"/>
      <c r="U1639" s="22" t="str">
        <f aca="false">IF(OR($Q1639="",$Q1639="OK",$Q1639="Not set",NOT(ISNUMBER($G1639))),"",ROUND($G1639*IF($Q1639="Danger",Lists!$M$15,Lists!$M$16),0))</f>
        <v/>
      </c>
      <c r="V1639" s="22" t="str">
        <f aca="false">IF($U1639="","",IF(OR($Q1639="Danger",$U1639&gt;=Lists!$M$10),"P1",IF($U1639&gt;=Lists!$M$11,"P2","P3")))</f>
        <v/>
      </c>
      <c r="W1639" s="24" t="str">
        <f aca="false">IF(OR($V1639="",$B1639=""),"",$B1639+INDEX(Lists!$N$10:$N$12,MATCH($V1639,Lists!$L$10:$L$12,0)))</f>
        <v/>
      </c>
      <c r="X1639" s="19"/>
      <c r="Y1639" s="19"/>
      <c r="Z1639" s="19"/>
      <c r="AA1639" s="21"/>
      <c r="AB1639" s="19"/>
      <c r="AC1639" s="22" t="str">
        <f aca="true">IF(OR($U1639="",$B1639=""),"",IF($AA1639&lt;&gt;"",$AA1639-$B1639,TODAY()-$B1639))</f>
        <v/>
      </c>
      <c r="AD1639" s="22" t="str">
        <f aca="true">IF($W1639="","",IF($Y1639="Closed",IF($AA1639="","Closed",IF($AA1639&lt;=$W1639,"Closed on time","Closed late")),IF(TODAY()&gt;$W1639,"Overdue","Within time")))</f>
        <v/>
      </c>
      <c r="AE1639" s="6"/>
      <c r="AF1639" s="19"/>
      <c r="AG1639" s="19"/>
      <c r="AH1639" s="19"/>
      <c r="AI1639" s="19"/>
      <c r="AJ1639" s="19"/>
    </row>
    <row r="1640" customFormat="false" ht="15" hidden="false" customHeight="false" outlineLevel="0" collapsed="false">
      <c r="A1640" s="22" t="str">
        <f aca="false">IF($C1640="","","R"&amp;TEXT(ROW()-4,"00000"))</f>
        <v/>
      </c>
      <c r="B1640" s="21"/>
      <c r="C1640" s="19"/>
      <c r="D1640" s="22" t="str">
        <f aca="false">IF($C1640="","",IFERROR(INDEX(Asset_Register!$C$5:$C$1000,MATCH($C1640,Asset_Register!$A$5:$A$1000,0)),"Not in register"))</f>
        <v/>
      </c>
      <c r="E1640" s="22" t="str">
        <f aca="false">IF($C1640="","",IFERROR(INDEX(Asset_Register!$D$5:$D$1000,MATCH($C1640,Asset_Register!$A$5:$A$1000,0)),"Not in register"))</f>
        <v/>
      </c>
      <c r="F1640" s="22" t="str">
        <f aca="false">IF($C1640="","",IFERROR(INDEX(Asset_Register!$R$5:$R$1000,MATCH($C1640,Asset_Register!$A$5:$A$1000,0)),"Not in register"))</f>
        <v/>
      </c>
      <c r="G1640" s="22" t="str">
        <f aca="false">IF($C1640="","",IFERROR(INDEX(Asset_Register!$Q$5:$Q$1000,MATCH($C1640,Asset_Register!$A$5:$A$1000,0)),"Not in register"))</f>
        <v/>
      </c>
      <c r="H1640" s="19"/>
      <c r="I1640" s="19"/>
      <c r="J1640" s="6"/>
      <c r="K1640" s="19"/>
      <c r="L1640" s="19"/>
      <c r="M1640" s="19"/>
      <c r="N1640" s="19"/>
      <c r="O1640" s="19"/>
      <c r="P1640" s="19"/>
      <c r="Q1640" s="22" t="str">
        <f aca="false">IF($C1640="","",IF($P1640&lt;&gt;"",$P1640,IF(AND(ISNUMBER($K1640),ISNUMBER($M1640),ISNUMBER($N1640)),IF($O1640="Lower is worse",IF($K1640&lt;=$N1640,"Danger",IF($K1640&lt;=$M1640,"Alert","OK")),IF($K1640&gt;=$N1640,"Danger",IF($K1640&gt;=$M1640,"Alert","OK"))),"Not set")))</f>
        <v/>
      </c>
      <c r="R1640" s="22" t="str">
        <f aca="false">IF(OR($Q1640="",$Q1640="Not set"),"",MATCH($Q1640,Lists!$F$2:$F$4,0)-1)</f>
        <v/>
      </c>
      <c r="S1640" s="6"/>
      <c r="T1640" s="6"/>
      <c r="U1640" s="22" t="str">
        <f aca="false">IF(OR($Q1640="",$Q1640="OK",$Q1640="Not set",NOT(ISNUMBER($G1640))),"",ROUND($G1640*IF($Q1640="Danger",Lists!$M$15,Lists!$M$16),0))</f>
        <v/>
      </c>
      <c r="V1640" s="22" t="str">
        <f aca="false">IF($U1640="","",IF(OR($Q1640="Danger",$U1640&gt;=Lists!$M$10),"P1",IF($U1640&gt;=Lists!$M$11,"P2","P3")))</f>
        <v/>
      </c>
      <c r="W1640" s="24" t="str">
        <f aca="false">IF(OR($V1640="",$B1640=""),"",$B1640+INDEX(Lists!$N$10:$N$12,MATCH($V1640,Lists!$L$10:$L$12,0)))</f>
        <v/>
      </c>
      <c r="X1640" s="19"/>
      <c r="Y1640" s="19"/>
      <c r="Z1640" s="19"/>
      <c r="AA1640" s="21"/>
      <c r="AB1640" s="19"/>
      <c r="AC1640" s="22" t="str">
        <f aca="true">IF(OR($U1640="",$B1640=""),"",IF($AA1640&lt;&gt;"",$AA1640-$B1640,TODAY()-$B1640))</f>
        <v/>
      </c>
      <c r="AD1640" s="22" t="str">
        <f aca="true">IF($W1640="","",IF($Y1640="Closed",IF($AA1640="","Closed",IF($AA1640&lt;=$W1640,"Closed on time","Closed late")),IF(TODAY()&gt;$W1640,"Overdue","Within time")))</f>
        <v/>
      </c>
      <c r="AE1640" s="6"/>
      <c r="AF1640" s="19"/>
      <c r="AG1640" s="19"/>
      <c r="AH1640" s="19"/>
      <c r="AI1640" s="19"/>
      <c r="AJ1640" s="19"/>
    </row>
    <row r="1641" customFormat="false" ht="15" hidden="false" customHeight="false" outlineLevel="0" collapsed="false">
      <c r="A1641" s="22" t="str">
        <f aca="false">IF($C1641="","","R"&amp;TEXT(ROW()-4,"00000"))</f>
        <v/>
      </c>
      <c r="B1641" s="21"/>
      <c r="C1641" s="19"/>
      <c r="D1641" s="22" t="str">
        <f aca="false">IF($C1641="","",IFERROR(INDEX(Asset_Register!$C$5:$C$1000,MATCH($C1641,Asset_Register!$A$5:$A$1000,0)),"Not in register"))</f>
        <v/>
      </c>
      <c r="E1641" s="22" t="str">
        <f aca="false">IF($C1641="","",IFERROR(INDEX(Asset_Register!$D$5:$D$1000,MATCH($C1641,Asset_Register!$A$5:$A$1000,0)),"Not in register"))</f>
        <v/>
      </c>
      <c r="F1641" s="22" t="str">
        <f aca="false">IF($C1641="","",IFERROR(INDEX(Asset_Register!$R$5:$R$1000,MATCH($C1641,Asset_Register!$A$5:$A$1000,0)),"Not in register"))</f>
        <v/>
      </c>
      <c r="G1641" s="22" t="str">
        <f aca="false">IF($C1641="","",IFERROR(INDEX(Asset_Register!$Q$5:$Q$1000,MATCH($C1641,Asset_Register!$A$5:$A$1000,0)),"Not in register"))</f>
        <v/>
      </c>
      <c r="H1641" s="19"/>
      <c r="I1641" s="19"/>
      <c r="J1641" s="6"/>
      <c r="K1641" s="19"/>
      <c r="L1641" s="19"/>
      <c r="M1641" s="19"/>
      <c r="N1641" s="19"/>
      <c r="O1641" s="19"/>
      <c r="P1641" s="19"/>
      <c r="Q1641" s="22" t="str">
        <f aca="false">IF($C1641="","",IF($P1641&lt;&gt;"",$P1641,IF(AND(ISNUMBER($K1641),ISNUMBER($M1641),ISNUMBER($N1641)),IF($O1641="Lower is worse",IF($K1641&lt;=$N1641,"Danger",IF($K1641&lt;=$M1641,"Alert","OK")),IF($K1641&gt;=$N1641,"Danger",IF($K1641&gt;=$M1641,"Alert","OK"))),"Not set")))</f>
        <v/>
      </c>
      <c r="R1641" s="22" t="str">
        <f aca="false">IF(OR($Q1641="",$Q1641="Not set"),"",MATCH($Q1641,Lists!$F$2:$F$4,0)-1)</f>
        <v/>
      </c>
      <c r="S1641" s="6"/>
      <c r="T1641" s="6"/>
      <c r="U1641" s="22" t="str">
        <f aca="false">IF(OR($Q1641="",$Q1641="OK",$Q1641="Not set",NOT(ISNUMBER($G1641))),"",ROUND($G1641*IF($Q1641="Danger",Lists!$M$15,Lists!$M$16),0))</f>
        <v/>
      </c>
      <c r="V1641" s="22" t="str">
        <f aca="false">IF($U1641="","",IF(OR($Q1641="Danger",$U1641&gt;=Lists!$M$10),"P1",IF($U1641&gt;=Lists!$M$11,"P2","P3")))</f>
        <v/>
      </c>
      <c r="W1641" s="24" t="str">
        <f aca="false">IF(OR($V1641="",$B1641=""),"",$B1641+INDEX(Lists!$N$10:$N$12,MATCH($V1641,Lists!$L$10:$L$12,0)))</f>
        <v/>
      </c>
      <c r="X1641" s="19"/>
      <c r="Y1641" s="19"/>
      <c r="Z1641" s="19"/>
      <c r="AA1641" s="21"/>
      <c r="AB1641" s="19"/>
      <c r="AC1641" s="22" t="str">
        <f aca="true">IF(OR($U1641="",$B1641=""),"",IF($AA1641&lt;&gt;"",$AA1641-$B1641,TODAY()-$B1641))</f>
        <v/>
      </c>
      <c r="AD1641" s="22" t="str">
        <f aca="true">IF($W1641="","",IF($Y1641="Closed",IF($AA1641="","Closed",IF($AA1641&lt;=$W1641,"Closed on time","Closed late")),IF(TODAY()&gt;$W1641,"Overdue","Within time")))</f>
        <v/>
      </c>
      <c r="AE1641" s="6"/>
      <c r="AF1641" s="19"/>
      <c r="AG1641" s="19"/>
      <c r="AH1641" s="19"/>
      <c r="AI1641" s="19"/>
      <c r="AJ1641" s="19"/>
    </row>
    <row r="1642" customFormat="false" ht="15" hidden="false" customHeight="false" outlineLevel="0" collapsed="false">
      <c r="A1642" s="22" t="str">
        <f aca="false">IF($C1642="","","R"&amp;TEXT(ROW()-4,"00000"))</f>
        <v/>
      </c>
      <c r="B1642" s="21"/>
      <c r="C1642" s="19"/>
      <c r="D1642" s="22" t="str">
        <f aca="false">IF($C1642="","",IFERROR(INDEX(Asset_Register!$C$5:$C$1000,MATCH($C1642,Asset_Register!$A$5:$A$1000,0)),"Not in register"))</f>
        <v/>
      </c>
      <c r="E1642" s="22" t="str">
        <f aca="false">IF($C1642="","",IFERROR(INDEX(Asset_Register!$D$5:$D$1000,MATCH($C1642,Asset_Register!$A$5:$A$1000,0)),"Not in register"))</f>
        <v/>
      </c>
      <c r="F1642" s="22" t="str">
        <f aca="false">IF($C1642="","",IFERROR(INDEX(Asset_Register!$R$5:$R$1000,MATCH($C1642,Asset_Register!$A$5:$A$1000,0)),"Not in register"))</f>
        <v/>
      </c>
      <c r="G1642" s="22" t="str">
        <f aca="false">IF($C1642="","",IFERROR(INDEX(Asset_Register!$Q$5:$Q$1000,MATCH($C1642,Asset_Register!$A$5:$A$1000,0)),"Not in register"))</f>
        <v/>
      </c>
      <c r="H1642" s="19"/>
      <c r="I1642" s="19"/>
      <c r="J1642" s="6"/>
      <c r="K1642" s="19"/>
      <c r="L1642" s="19"/>
      <c r="M1642" s="19"/>
      <c r="N1642" s="19"/>
      <c r="O1642" s="19"/>
      <c r="P1642" s="19"/>
      <c r="Q1642" s="22" t="str">
        <f aca="false">IF($C1642="","",IF($P1642&lt;&gt;"",$P1642,IF(AND(ISNUMBER($K1642),ISNUMBER($M1642),ISNUMBER($N1642)),IF($O1642="Lower is worse",IF($K1642&lt;=$N1642,"Danger",IF($K1642&lt;=$M1642,"Alert","OK")),IF($K1642&gt;=$N1642,"Danger",IF($K1642&gt;=$M1642,"Alert","OK"))),"Not set")))</f>
        <v/>
      </c>
      <c r="R1642" s="22" t="str">
        <f aca="false">IF(OR($Q1642="",$Q1642="Not set"),"",MATCH($Q1642,Lists!$F$2:$F$4,0)-1)</f>
        <v/>
      </c>
      <c r="S1642" s="6"/>
      <c r="T1642" s="6"/>
      <c r="U1642" s="22" t="str">
        <f aca="false">IF(OR($Q1642="",$Q1642="OK",$Q1642="Not set",NOT(ISNUMBER($G1642))),"",ROUND($G1642*IF($Q1642="Danger",Lists!$M$15,Lists!$M$16),0))</f>
        <v/>
      </c>
      <c r="V1642" s="22" t="str">
        <f aca="false">IF($U1642="","",IF(OR($Q1642="Danger",$U1642&gt;=Lists!$M$10),"P1",IF($U1642&gt;=Lists!$M$11,"P2","P3")))</f>
        <v/>
      </c>
      <c r="W1642" s="24" t="str">
        <f aca="false">IF(OR($V1642="",$B1642=""),"",$B1642+INDEX(Lists!$N$10:$N$12,MATCH($V1642,Lists!$L$10:$L$12,0)))</f>
        <v/>
      </c>
      <c r="X1642" s="19"/>
      <c r="Y1642" s="19"/>
      <c r="Z1642" s="19"/>
      <c r="AA1642" s="21"/>
      <c r="AB1642" s="19"/>
      <c r="AC1642" s="22" t="str">
        <f aca="true">IF(OR($U1642="",$B1642=""),"",IF($AA1642&lt;&gt;"",$AA1642-$B1642,TODAY()-$B1642))</f>
        <v/>
      </c>
      <c r="AD1642" s="22" t="str">
        <f aca="true">IF($W1642="","",IF($Y1642="Closed",IF($AA1642="","Closed",IF($AA1642&lt;=$W1642,"Closed on time","Closed late")),IF(TODAY()&gt;$W1642,"Overdue","Within time")))</f>
        <v/>
      </c>
      <c r="AE1642" s="6"/>
      <c r="AF1642" s="19"/>
      <c r="AG1642" s="19"/>
      <c r="AH1642" s="19"/>
      <c r="AI1642" s="19"/>
      <c r="AJ1642" s="19"/>
    </row>
    <row r="1643" customFormat="false" ht="15" hidden="false" customHeight="false" outlineLevel="0" collapsed="false">
      <c r="A1643" s="22" t="str">
        <f aca="false">IF($C1643="","","R"&amp;TEXT(ROW()-4,"00000"))</f>
        <v/>
      </c>
      <c r="B1643" s="21"/>
      <c r="C1643" s="19"/>
      <c r="D1643" s="22" t="str">
        <f aca="false">IF($C1643="","",IFERROR(INDEX(Asset_Register!$C$5:$C$1000,MATCH($C1643,Asset_Register!$A$5:$A$1000,0)),"Not in register"))</f>
        <v/>
      </c>
      <c r="E1643" s="22" t="str">
        <f aca="false">IF($C1643="","",IFERROR(INDEX(Asset_Register!$D$5:$D$1000,MATCH($C1643,Asset_Register!$A$5:$A$1000,0)),"Not in register"))</f>
        <v/>
      </c>
      <c r="F1643" s="22" t="str">
        <f aca="false">IF($C1643="","",IFERROR(INDEX(Asset_Register!$R$5:$R$1000,MATCH($C1643,Asset_Register!$A$5:$A$1000,0)),"Not in register"))</f>
        <v/>
      </c>
      <c r="G1643" s="22" t="str">
        <f aca="false">IF($C1643="","",IFERROR(INDEX(Asset_Register!$Q$5:$Q$1000,MATCH($C1643,Asset_Register!$A$5:$A$1000,0)),"Not in register"))</f>
        <v/>
      </c>
      <c r="H1643" s="19"/>
      <c r="I1643" s="19"/>
      <c r="J1643" s="6"/>
      <c r="K1643" s="19"/>
      <c r="L1643" s="19"/>
      <c r="M1643" s="19"/>
      <c r="N1643" s="19"/>
      <c r="O1643" s="19"/>
      <c r="P1643" s="19"/>
      <c r="Q1643" s="22" t="str">
        <f aca="false">IF($C1643="","",IF($P1643&lt;&gt;"",$P1643,IF(AND(ISNUMBER($K1643),ISNUMBER($M1643),ISNUMBER($N1643)),IF($O1643="Lower is worse",IF($K1643&lt;=$N1643,"Danger",IF($K1643&lt;=$M1643,"Alert","OK")),IF($K1643&gt;=$N1643,"Danger",IF($K1643&gt;=$M1643,"Alert","OK"))),"Not set")))</f>
        <v/>
      </c>
      <c r="R1643" s="22" t="str">
        <f aca="false">IF(OR($Q1643="",$Q1643="Not set"),"",MATCH($Q1643,Lists!$F$2:$F$4,0)-1)</f>
        <v/>
      </c>
      <c r="S1643" s="6"/>
      <c r="T1643" s="6"/>
      <c r="U1643" s="22" t="str">
        <f aca="false">IF(OR($Q1643="",$Q1643="OK",$Q1643="Not set",NOT(ISNUMBER($G1643))),"",ROUND($G1643*IF($Q1643="Danger",Lists!$M$15,Lists!$M$16),0))</f>
        <v/>
      </c>
      <c r="V1643" s="22" t="str">
        <f aca="false">IF($U1643="","",IF(OR($Q1643="Danger",$U1643&gt;=Lists!$M$10),"P1",IF($U1643&gt;=Lists!$M$11,"P2","P3")))</f>
        <v/>
      </c>
      <c r="W1643" s="24" t="str">
        <f aca="false">IF(OR($V1643="",$B1643=""),"",$B1643+INDEX(Lists!$N$10:$N$12,MATCH($V1643,Lists!$L$10:$L$12,0)))</f>
        <v/>
      </c>
      <c r="X1643" s="19"/>
      <c r="Y1643" s="19"/>
      <c r="Z1643" s="19"/>
      <c r="AA1643" s="21"/>
      <c r="AB1643" s="19"/>
      <c r="AC1643" s="22" t="str">
        <f aca="true">IF(OR($U1643="",$B1643=""),"",IF($AA1643&lt;&gt;"",$AA1643-$B1643,TODAY()-$B1643))</f>
        <v/>
      </c>
      <c r="AD1643" s="22" t="str">
        <f aca="true">IF($W1643="","",IF($Y1643="Closed",IF($AA1643="","Closed",IF($AA1643&lt;=$W1643,"Closed on time","Closed late")),IF(TODAY()&gt;$W1643,"Overdue","Within time")))</f>
        <v/>
      </c>
      <c r="AE1643" s="6"/>
      <c r="AF1643" s="19"/>
      <c r="AG1643" s="19"/>
      <c r="AH1643" s="19"/>
      <c r="AI1643" s="19"/>
      <c r="AJ1643" s="19"/>
    </row>
    <row r="1644" customFormat="false" ht="15" hidden="false" customHeight="false" outlineLevel="0" collapsed="false">
      <c r="A1644" s="22" t="str">
        <f aca="false">IF($C1644="","","R"&amp;TEXT(ROW()-4,"00000"))</f>
        <v/>
      </c>
      <c r="B1644" s="21"/>
      <c r="C1644" s="19"/>
      <c r="D1644" s="22" t="str">
        <f aca="false">IF($C1644="","",IFERROR(INDEX(Asset_Register!$C$5:$C$1000,MATCH($C1644,Asset_Register!$A$5:$A$1000,0)),"Not in register"))</f>
        <v/>
      </c>
      <c r="E1644" s="22" t="str">
        <f aca="false">IF($C1644="","",IFERROR(INDEX(Asset_Register!$D$5:$D$1000,MATCH($C1644,Asset_Register!$A$5:$A$1000,0)),"Not in register"))</f>
        <v/>
      </c>
      <c r="F1644" s="22" t="str">
        <f aca="false">IF($C1644="","",IFERROR(INDEX(Asset_Register!$R$5:$R$1000,MATCH($C1644,Asset_Register!$A$5:$A$1000,0)),"Not in register"))</f>
        <v/>
      </c>
      <c r="G1644" s="22" t="str">
        <f aca="false">IF($C1644="","",IFERROR(INDEX(Asset_Register!$Q$5:$Q$1000,MATCH($C1644,Asset_Register!$A$5:$A$1000,0)),"Not in register"))</f>
        <v/>
      </c>
      <c r="H1644" s="19"/>
      <c r="I1644" s="19"/>
      <c r="J1644" s="6"/>
      <c r="K1644" s="19"/>
      <c r="L1644" s="19"/>
      <c r="M1644" s="19"/>
      <c r="N1644" s="19"/>
      <c r="O1644" s="19"/>
      <c r="P1644" s="19"/>
      <c r="Q1644" s="22" t="str">
        <f aca="false">IF($C1644="","",IF($P1644&lt;&gt;"",$P1644,IF(AND(ISNUMBER($K1644),ISNUMBER($M1644),ISNUMBER($N1644)),IF($O1644="Lower is worse",IF($K1644&lt;=$N1644,"Danger",IF($K1644&lt;=$M1644,"Alert","OK")),IF($K1644&gt;=$N1644,"Danger",IF($K1644&gt;=$M1644,"Alert","OK"))),"Not set")))</f>
        <v/>
      </c>
      <c r="R1644" s="22" t="str">
        <f aca="false">IF(OR($Q1644="",$Q1644="Not set"),"",MATCH($Q1644,Lists!$F$2:$F$4,0)-1)</f>
        <v/>
      </c>
      <c r="S1644" s="6"/>
      <c r="T1644" s="6"/>
      <c r="U1644" s="22" t="str">
        <f aca="false">IF(OR($Q1644="",$Q1644="OK",$Q1644="Not set",NOT(ISNUMBER($G1644))),"",ROUND($G1644*IF($Q1644="Danger",Lists!$M$15,Lists!$M$16),0))</f>
        <v/>
      </c>
      <c r="V1644" s="22" t="str">
        <f aca="false">IF($U1644="","",IF(OR($Q1644="Danger",$U1644&gt;=Lists!$M$10),"P1",IF($U1644&gt;=Lists!$M$11,"P2","P3")))</f>
        <v/>
      </c>
      <c r="W1644" s="24" t="str">
        <f aca="false">IF(OR($V1644="",$B1644=""),"",$B1644+INDEX(Lists!$N$10:$N$12,MATCH($V1644,Lists!$L$10:$L$12,0)))</f>
        <v/>
      </c>
      <c r="X1644" s="19"/>
      <c r="Y1644" s="19"/>
      <c r="Z1644" s="19"/>
      <c r="AA1644" s="21"/>
      <c r="AB1644" s="19"/>
      <c r="AC1644" s="22" t="str">
        <f aca="true">IF(OR($U1644="",$B1644=""),"",IF($AA1644&lt;&gt;"",$AA1644-$B1644,TODAY()-$B1644))</f>
        <v/>
      </c>
      <c r="AD1644" s="22" t="str">
        <f aca="true">IF($W1644="","",IF($Y1644="Closed",IF($AA1644="","Closed",IF($AA1644&lt;=$W1644,"Closed on time","Closed late")),IF(TODAY()&gt;$W1644,"Overdue","Within time")))</f>
        <v/>
      </c>
      <c r="AE1644" s="6"/>
      <c r="AF1644" s="19"/>
      <c r="AG1644" s="19"/>
      <c r="AH1644" s="19"/>
      <c r="AI1644" s="19"/>
      <c r="AJ1644" s="19"/>
    </row>
    <row r="1645" customFormat="false" ht="15" hidden="false" customHeight="false" outlineLevel="0" collapsed="false">
      <c r="A1645" s="22" t="str">
        <f aca="false">IF($C1645="","","R"&amp;TEXT(ROW()-4,"00000"))</f>
        <v/>
      </c>
      <c r="B1645" s="21"/>
      <c r="C1645" s="19"/>
      <c r="D1645" s="22" t="str">
        <f aca="false">IF($C1645="","",IFERROR(INDEX(Asset_Register!$C$5:$C$1000,MATCH($C1645,Asset_Register!$A$5:$A$1000,0)),"Not in register"))</f>
        <v/>
      </c>
      <c r="E1645" s="22" t="str">
        <f aca="false">IF($C1645="","",IFERROR(INDEX(Asset_Register!$D$5:$D$1000,MATCH($C1645,Asset_Register!$A$5:$A$1000,0)),"Not in register"))</f>
        <v/>
      </c>
      <c r="F1645" s="22" t="str">
        <f aca="false">IF($C1645="","",IFERROR(INDEX(Asset_Register!$R$5:$R$1000,MATCH($C1645,Asset_Register!$A$5:$A$1000,0)),"Not in register"))</f>
        <v/>
      </c>
      <c r="G1645" s="22" t="str">
        <f aca="false">IF($C1645="","",IFERROR(INDEX(Asset_Register!$Q$5:$Q$1000,MATCH($C1645,Asset_Register!$A$5:$A$1000,0)),"Not in register"))</f>
        <v/>
      </c>
      <c r="H1645" s="19"/>
      <c r="I1645" s="19"/>
      <c r="J1645" s="6"/>
      <c r="K1645" s="19"/>
      <c r="L1645" s="19"/>
      <c r="M1645" s="19"/>
      <c r="N1645" s="19"/>
      <c r="O1645" s="19"/>
      <c r="P1645" s="19"/>
      <c r="Q1645" s="22" t="str">
        <f aca="false">IF($C1645="","",IF($P1645&lt;&gt;"",$P1645,IF(AND(ISNUMBER($K1645),ISNUMBER($M1645),ISNUMBER($N1645)),IF($O1645="Lower is worse",IF($K1645&lt;=$N1645,"Danger",IF($K1645&lt;=$M1645,"Alert","OK")),IF($K1645&gt;=$N1645,"Danger",IF($K1645&gt;=$M1645,"Alert","OK"))),"Not set")))</f>
        <v/>
      </c>
      <c r="R1645" s="22" t="str">
        <f aca="false">IF(OR($Q1645="",$Q1645="Not set"),"",MATCH($Q1645,Lists!$F$2:$F$4,0)-1)</f>
        <v/>
      </c>
      <c r="S1645" s="6"/>
      <c r="T1645" s="6"/>
      <c r="U1645" s="22" t="str">
        <f aca="false">IF(OR($Q1645="",$Q1645="OK",$Q1645="Not set",NOT(ISNUMBER($G1645))),"",ROUND($G1645*IF($Q1645="Danger",Lists!$M$15,Lists!$M$16),0))</f>
        <v/>
      </c>
      <c r="V1645" s="22" t="str">
        <f aca="false">IF($U1645="","",IF(OR($Q1645="Danger",$U1645&gt;=Lists!$M$10),"P1",IF($U1645&gt;=Lists!$M$11,"P2","P3")))</f>
        <v/>
      </c>
      <c r="W1645" s="24" t="str">
        <f aca="false">IF(OR($V1645="",$B1645=""),"",$B1645+INDEX(Lists!$N$10:$N$12,MATCH($V1645,Lists!$L$10:$L$12,0)))</f>
        <v/>
      </c>
      <c r="X1645" s="19"/>
      <c r="Y1645" s="19"/>
      <c r="Z1645" s="19"/>
      <c r="AA1645" s="21"/>
      <c r="AB1645" s="19"/>
      <c r="AC1645" s="22" t="str">
        <f aca="true">IF(OR($U1645="",$B1645=""),"",IF($AA1645&lt;&gt;"",$AA1645-$B1645,TODAY()-$B1645))</f>
        <v/>
      </c>
      <c r="AD1645" s="22" t="str">
        <f aca="true">IF($W1645="","",IF($Y1645="Closed",IF($AA1645="","Closed",IF($AA1645&lt;=$W1645,"Closed on time","Closed late")),IF(TODAY()&gt;$W1645,"Overdue","Within time")))</f>
        <v/>
      </c>
      <c r="AE1645" s="6"/>
      <c r="AF1645" s="19"/>
      <c r="AG1645" s="19"/>
      <c r="AH1645" s="19"/>
      <c r="AI1645" s="19"/>
      <c r="AJ1645" s="19"/>
    </row>
    <row r="1646" customFormat="false" ht="15" hidden="false" customHeight="false" outlineLevel="0" collapsed="false">
      <c r="A1646" s="22" t="str">
        <f aca="false">IF($C1646="","","R"&amp;TEXT(ROW()-4,"00000"))</f>
        <v/>
      </c>
      <c r="B1646" s="21"/>
      <c r="C1646" s="19"/>
      <c r="D1646" s="22" t="str">
        <f aca="false">IF($C1646="","",IFERROR(INDEX(Asset_Register!$C$5:$C$1000,MATCH($C1646,Asset_Register!$A$5:$A$1000,0)),"Not in register"))</f>
        <v/>
      </c>
      <c r="E1646" s="22" t="str">
        <f aca="false">IF($C1646="","",IFERROR(INDEX(Asset_Register!$D$5:$D$1000,MATCH($C1646,Asset_Register!$A$5:$A$1000,0)),"Not in register"))</f>
        <v/>
      </c>
      <c r="F1646" s="22" t="str">
        <f aca="false">IF($C1646="","",IFERROR(INDEX(Asset_Register!$R$5:$R$1000,MATCH($C1646,Asset_Register!$A$5:$A$1000,0)),"Not in register"))</f>
        <v/>
      </c>
      <c r="G1646" s="22" t="str">
        <f aca="false">IF($C1646="","",IFERROR(INDEX(Asset_Register!$Q$5:$Q$1000,MATCH($C1646,Asset_Register!$A$5:$A$1000,0)),"Not in register"))</f>
        <v/>
      </c>
      <c r="H1646" s="19"/>
      <c r="I1646" s="19"/>
      <c r="J1646" s="6"/>
      <c r="K1646" s="19"/>
      <c r="L1646" s="19"/>
      <c r="M1646" s="19"/>
      <c r="N1646" s="19"/>
      <c r="O1646" s="19"/>
      <c r="P1646" s="19"/>
      <c r="Q1646" s="22" t="str">
        <f aca="false">IF($C1646="","",IF($P1646&lt;&gt;"",$P1646,IF(AND(ISNUMBER($K1646),ISNUMBER($M1646),ISNUMBER($N1646)),IF($O1646="Lower is worse",IF($K1646&lt;=$N1646,"Danger",IF($K1646&lt;=$M1646,"Alert","OK")),IF($K1646&gt;=$N1646,"Danger",IF($K1646&gt;=$M1646,"Alert","OK"))),"Not set")))</f>
        <v/>
      </c>
      <c r="R1646" s="22" t="str">
        <f aca="false">IF(OR($Q1646="",$Q1646="Not set"),"",MATCH($Q1646,Lists!$F$2:$F$4,0)-1)</f>
        <v/>
      </c>
      <c r="S1646" s="6"/>
      <c r="T1646" s="6"/>
      <c r="U1646" s="22" t="str">
        <f aca="false">IF(OR($Q1646="",$Q1646="OK",$Q1646="Not set",NOT(ISNUMBER($G1646))),"",ROUND($G1646*IF($Q1646="Danger",Lists!$M$15,Lists!$M$16),0))</f>
        <v/>
      </c>
      <c r="V1646" s="22" t="str">
        <f aca="false">IF($U1646="","",IF(OR($Q1646="Danger",$U1646&gt;=Lists!$M$10),"P1",IF($U1646&gt;=Lists!$M$11,"P2","P3")))</f>
        <v/>
      </c>
      <c r="W1646" s="24" t="str">
        <f aca="false">IF(OR($V1646="",$B1646=""),"",$B1646+INDEX(Lists!$N$10:$N$12,MATCH($V1646,Lists!$L$10:$L$12,0)))</f>
        <v/>
      </c>
      <c r="X1646" s="19"/>
      <c r="Y1646" s="19"/>
      <c r="Z1646" s="19"/>
      <c r="AA1646" s="21"/>
      <c r="AB1646" s="19"/>
      <c r="AC1646" s="22" t="str">
        <f aca="true">IF(OR($U1646="",$B1646=""),"",IF($AA1646&lt;&gt;"",$AA1646-$B1646,TODAY()-$B1646))</f>
        <v/>
      </c>
      <c r="AD1646" s="22" t="str">
        <f aca="true">IF($W1646="","",IF($Y1646="Closed",IF($AA1646="","Closed",IF($AA1646&lt;=$W1646,"Closed on time","Closed late")),IF(TODAY()&gt;$W1646,"Overdue","Within time")))</f>
        <v/>
      </c>
      <c r="AE1646" s="6"/>
      <c r="AF1646" s="19"/>
      <c r="AG1646" s="19"/>
      <c r="AH1646" s="19"/>
      <c r="AI1646" s="19"/>
      <c r="AJ1646" s="19"/>
    </row>
    <row r="1647" customFormat="false" ht="15" hidden="false" customHeight="false" outlineLevel="0" collapsed="false">
      <c r="A1647" s="22" t="str">
        <f aca="false">IF($C1647="","","R"&amp;TEXT(ROW()-4,"00000"))</f>
        <v/>
      </c>
      <c r="B1647" s="21"/>
      <c r="C1647" s="19"/>
      <c r="D1647" s="22" t="str">
        <f aca="false">IF($C1647="","",IFERROR(INDEX(Asset_Register!$C$5:$C$1000,MATCH($C1647,Asset_Register!$A$5:$A$1000,0)),"Not in register"))</f>
        <v/>
      </c>
      <c r="E1647" s="22" t="str">
        <f aca="false">IF($C1647="","",IFERROR(INDEX(Asset_Register!$D$5:$D$1000,MATCH($C1647,Asset_Register!$A$5:$A$1000,0)),"Not in register"))</f>
        <v/>
      </c>
      <c r="F1647" s="22" t="str">
        <f aca="false">IF($C1647="","",IFERROR(INDEX(Asset_Register!$R$5:$R$1000,MATCH($C1647,Asset_Register!$A$5:$A$1000,0)),"Not in register"))</f>
        <v/>
      </c>
      <c r="G1647" s="22" t="str">
        <f aca="false">IF($C1647="","",IFERROR(INDEX(Asset_Register!$Q$5:$Q$1000,MATCH($C1647,Asset_Register!$A$5:$A$1000,0)),"Not in register"))</f>
        <v/>
      </c>
      <c r="H1647" s="19"/>
      <c r="I1647" s="19"/>
      <c r="J1647" s="6"/>
      <c r="K1647" s="19"/>
      <c r="L1647" s="19"/>
      <c r="M1647" s="19"/>
      <c r="N1647" s="19"/>
      <c r="O1647" s="19"/>
      <c r="P1647" s="19"/>
      <c r="Q1647" s="22" t="str">
        <f aca="false">IF($C1647="","",IF($P1647&lt;&gt;"",$P1647,IF(AND(ISNUMBER($K1647),ISNUMBER($M1647),ISNUMBER($N1647)),IF($O1647="Lower is worse",IF($K1647&lt;=$N1647,"Danger",IF($K1647&lt;=$M1647,"Alert","OK")),IF($K1647&gt;=$N1647,"Danger",IF($K1647&gt;=$M1647,"Alert","OK"))),"Not set")))</f>
        <v/>
      </c>
      <c r="R1647" s="22" t="str">
        <f aca="false">IF(OR($Q1647="",$Q1647="Not set"),"",MATCH($Q1647,Lists!$F$2:$F$4,0)-1)</f>
        <v/>
      </c>
      <c r="S1647" s="6"/>
      <c r="T1647" s="6"/>
      <c r="U1647" s="22" t="str">
        <f aca="false">IF(OR($Q1647="",$Q1647="OK",$Q1647="Not set",NOT(ISNUMBER($G1647))),"",ROUND($G1647*IF($Q1647="Danger",Lists!$M$15,Lists!$M$16),0))</f>
        <v/>
      </c>
      <c r="V1647" s="22" t="str">
        <f aca="false">IF($U1647="","",IF(OR($Q1647="Danger",$U1647&gt;=Lists!$M$10),"P1",IF($U1647&gt;=Lists!$M$11,"P2","P3")))</f>
        <v/>
      </c>
      <c r="W1647" s="24" t="str">
        <f aca="false">IF(OR($V1647="",$B1647=""),"",$B1647+INDEX(Lists!$N$10:$N$12,MATCH($V1647,Lists!$L$10:$L$12,0)))</f>
        <v/>
      </c>
      <c r="X1647" s="19"/>
      <c r="Y1647" s="19"/>
      <c r="Z1647" s="19"/>
      <c r="AA1647" s="21"/>
      <c r="AB1647" s="19"/>
      <c r="AC1647" s="22" t="str">
        <f aca="true">IF(OR($U1647="",$B1647=""),"",IF($AA1647&lt;&gt;"",$AA1647-$B1647,TODAY()-$B1647))</f>
        <v/>
      </c>
      <c r="AD1647" s="22" t="str">
        <f aca="true">IF($W1647="","",IF($Y1647="Closed",IF($AA1647="","Closed",IF($AA1647&lt;=$W1647,"Closed on time","Closed late")),IF(TODAY()&gt;$W1647,"Overdue","Within time")))</f>
        <v/>
      </c>
      <c r="AE1647" s="6"/>
      <c r="AF1647" s="19"/>
      <c r="AG1647" s="19"/>
      <c r="AH1647" s="19"/>
      <c r="AI1647" s="19"/>
      <c r="AJ1647" s="19"/>
    </row>
    <row r="1648" customFormat="false" ht="15" hidden="false" customHeight="false" outlineLevel="0" collapsed="false">
      <c r="A1648" s="22" t="str">
        <f aca="false">IF($C1648="","","R"&amp;TEXT(ROW()-4,"00000"))</f>
        <v/>
      </c>
      <c r="B1648" s="21"/>
      <c r="C1648" s="19"/>
      <c r="D1648" s="22" t="str">
        <f aca="false">IF($C1648="","",IFERROR(INDEX(Asset_Register!$C$5:$C$1000,MATCH($C1648,Asset_Register!$A$5:$A$1000,0)),"Not in register"))</f>
        <v/>
      </c>
      <c r="E1648" s="22" t="str">
        <f aca="false">IF($C1648="","",IFERROR(INDEX(Asset_Register!$D$5:$D$1000,MATCH($C1648,Asset_Register!$A$5:$A$1000,0)),"Not in register"))</f>
        <v/>
      </c>
      <c r="F1648" s="22" t="str">
        <f aca="false">IF($C1648="","",IFERROR(INDEX(Asset_Register!$R$5:$R$1000,MATCH($C1648,Asset_Register!$A$5:$A$1000,0)),"Not in register"))</f>
        <v/>
      </c>
      <c r="G1648" s="22" t="str">
        <f aca="false">IF($C1648="","",IFERROR(INDEX(Asset_Register!$Q$5:$Q$1000,MATCH($C1648,Asset_Register!$A$5:$A$1000,0)),"Not in register"))</f>
        <v/>
      </c>
      <c r="H1648" s="19"/>
      <c r="I1648" s="19"/>
      <c r="J1648" s="6"/>
      <c r="K1648" s="19"/>
      <c r="L1648" s="19"/>
      <c r="M1648" s="19"/>
      <c r="N1648" s="19"/>
      <c r="O1648" s="19"/>
      <c r="P1648" s="19"/>
      <c r="Q1648" s="22" t="str">
        <f aca="false">IF($C1648="","",IF($P1648&lt;&gt;"",$P1648,IF(AND(ISNUMBER($K1648),ISNUMBER($M1648),ISNUMBER($N1648)),IF($O1648="Lower is worse",IF($K1648&lt;=$N1648,"Danger",IF($K1648&lt;=$M1648,"Alert","OK")),IF($K1648&gt;=$N1648,"Danger",IF($K1648&gt;=$M1648,"Alert","OK"))),"Not set")))</f>
        <v/>
      </c>
      <c r="R1648" s="22" t="str">
        <f aca="false">IF(OR($Q1648="",$Q1648="Not set"),"",MATCH($Q1648,Lists!$F$2:$F$4,0)-1)</f>
        <v/>
      </c>
      <c r="S1648" s="6"/>
      <c r="T1648" s="6"/>
      <c r="U1648" s="22" t="str">
        <f aca="false">IF(OR($Q1648="",$Q1648="OK",$Q1648="Not set",NOT(ISNUMBER($G1648))),"",ROUND($G1648*IF($Q1648="Danger",Lists!$M$15,Lists!$M$16),0))</f>
        <v/>
      </c>
      <c r="V1648" s="22" t="str">
        <f aca="false">IF($U1648="","",IF(OR($Q1648="Danger",$U1648&gt;=Lists!$M$10),"P1",IF($U1648&gt;=Lists!$M$11,"P2","P3")))</f>
        <v/>
      </c>
      <c r="W1648" s="24" t="str">
        <f aca="false">IF(OR($V1648="",$B1648=""),"",$B1648+INDEX(Lists!$N$10:$N$12,MATCH($V1648,Lists!$L$10:$L$12,0)))</f>
        <v/>
      </c>
      <c r="X1648" s="19"/>
      <c r="Y1648" s="19"/>
      <c r="Z1648" s="19"/>
      <c r="AA1648" s="21"/>
      <c r="AB1648" s="19"/>
      <c r="AC1648" s="22" t="str">
        <f aca="true">IF(OR($U1648="",$B1648=""),"",IF($AA1648&lt;&gt;"",$AA1648-$B1648,TODAY()-$B1648))</f>
        <v/>
      </c>
      <c r="AD1648" s="22" t="str">
        <f aca="true">IF($W1648="","",IF($Y1648="Closed",IF($AA1648="","Closed",IF($AA1648&lt;=$W1648,"Closed on time","Closed late")),IF(TODAY()&gt;$W1648,"Overdue","Within time")))</f>
        <v/>
      </c>
      <c r="AE1648" s="6"/>
      <c r="AF1648" s="19"/>
      <c r="AG1648" s="19"/>
      <c r="AH1648" s="19"/>
      <c r="AI1648" s="19"/>
      <c r="AJ1648" s="19"/>
    </row>
    <row r="1649" customFormat="false" ht="15" hidden="false" customHeight="false" outlineLevel="0" collapsed="false">
      <c r="A1649" s="22" t="str">
        <f aca="false">IF($C1649="","","R"&amp;TEXT(ROW()-4,"00000"))</f>
        <v/>
      </c>
      <c r="B1649" s="21"/>
      <c r="C1649" s="19"/>
      <c r="D1649" s="22" t="str">
        <f aca="false">IF($C1649="","",IFERROR(INDEX(Asset_Register!$C$5:$C$1000,MATCH($C1649,Asset_Register!$A$5:$A$1000,0)),"Not in register"))</f>
        <v/>
      </c>
      <c r="E1649" s="22" t="str">
        <f aca="false">IF($C1649="","",IFERROR(INDEX(Asset_Register!$D$5:$D$1000,MATCH($C1649,Asset_Register!$A$5:$A$1000,0)),"Not in register"))</f>
        <v/>
      </c>
      <c r="F1649" s="22" t="str">
        <f aca="false">IF($C1649="","",IFERROR(INDEX(Asset_Register!$R$5:$R$1000,MATCH($C1649,Asset_Register!$A$5:$A$1000,0)),"Not in register"))</f>
        <v/>
      </c>
      <c r="G1649" s="22" t="str">
        <f aca="false">IF($C1649="","",IFERROR(INDEX(Asset_Register!$Q$5:$Q$1000,MATCH($C1649,Asset_Register!$A$5:$A$1000,0)),"Not in register"))</f>
        <v/>
      </c>
      <c r="H1649" s="19"/>
      <c r="I1649" s="19"/>
      <c r="J1649" s="6"/>
      <c r="K1649" s="19"/>
      <c r="L1649" s="19"/>
      <c r="M1649" s="19"/>
      <c r="N1649" s="19"/>
      <c r="O1649" s="19"/>
      <c r="P1649" s="19"/>
      <c r="Q1649" s="22" t="str">
        <f aca="false">IF($C1649="","",IF($P1649&lt;&gt;"",$P1649,IF(AND(ISNUMBER($K1649),ISNUMBER($M1649),ISNUMBER($N1649)),IF($O1649="Lower is worse",IF($K1649&lt;=$N1649,"Danger",IF($K1649&lt;=$M1649,"Alert","OK")),IF($K1649&gt;=$N1649,"Danger",IF($K1649&gt;=$M1649,"Alert","OK"))),"Not set")))</f>
        <v/>
      </c>
      <c r="R1649" s="22" t="str">
        <f aca="false">IF(OR($Q1649="",$Q1649="Not set"),"",MATCH($Q1649,Lists!$F$2:$F$4,0)-1)</f>
        <v/>
      </c>
      <c r="S1649" s="6"/>
      <c r="T1649" s="6"/>
      <c r="U1649" s="22" t="str">
        <f aca="false">IF(OR($Q1649="",$Q1649="OK",$Q1649="Not set",NOT(ISNUMBER($G1649))),"",ROUND($G1649*IF($Q1649="Danger",Lists!$M$15,Lists!$M$16),0))</f>
        <v/>
      </c>
      <c r="V1649" s="22" t="str">
        <f aca="false">IF($U1649="","",IF(OR($Q1649="Danger",$U1649&gt;=Lists!$M$10),"P1",IF($U1649&gt;=Lists!$M$11,"P2","P3")))</f>
        <v/>
      </c>
      <c r="W1649" s="24" t="str">
        <f aca="false">IF(OR($V1649="",$B1649=""),"",$B1649+INDEX(Lists!$N$10:$N$12,MATCH($V1649,Lists!$L$10:$L$12,0)))</f>
        <v/>
      </c>
      <c r="X1649" s="19"/>
      <c r="Y1649" s="19"/>
      <c r="Z1649" s="19"/>
      <c r="AA1649" s="21"/>
      <c r="AB1649" s="19"/>
      <c r="AC1649" s="22" t="str">
        <f aca="true">IF(OR($U1649="",$B1649=""),"",IF($AA1649&lt;&gt;"",$AA1649-$B1649,TODAY()-$B1649))</f>
        <v/>
      </c>
      <c r="AD1649" s="22" t="str">
        <f aca="true">IF($W1649="","",IF($Y1649="Closed",IF($AA1649="","Closed",IF($AA1649&lt;=$W1649,"Closed on time","Closed late")),IF(TODAY()&gt;$W1649,"Overdue","Within time")))</f>
        <v/>
      </c>
      <c r="AE1649" s="6"/>
      <c r="AF1649" s="19"/>
      <c r="AG1649" s="19"/>
      <c r="AH1649" s="19"/>
      <c r="AI1649" s="19"/>
      <c r="AJ1649" s="19"/>
    </row>
    <row r="1650" customFormat="false" ht="15" hidden="false" customHeight="false" outlineLevel="0" collapsed="false">
      <c r="A1650" s="22" t="str">
        <f aca="false">IF($C1650="","","R"&amp;TEXT(ROW()-4,"00000"))</f>
        <v/>
      </c>
      <c r="B1650" s="21"/>
      <c r="C1650" s="19"/>
      <c r="D1650" s="22" t="str">
        <f aca="false">IF($C1650="","",IFERROR(INDEX(Asset_Register!$C$5:$C$1000,MATCH($C1650,Asset_Register!$A$5:$A$1000,0)),"Not in register"))</f>
        <v/>
      </c>
      <c r="E1650" s="22" t="str">
        <f aca="false">IF($C1650="","",IFERROR(INDEX(Asset_Register!$D$5:$D$1000,MATCH($C1650,Asset_Register!$A$5:$A$1000,0)),"Not in register"))</f>
        <v/>
      </c>
      <c r="F1650" s="22" t="str">
        <f aca="false">IF($C1650="","",IFERROR(INDEX(Asset_Register!$R$5:$R$1000,MATCH($C1650,Asset_Register!$A$5:$A$1000,0)),"Not in register"))</f>
        <v/>
      </c>
      <c r="G1650" s="22" t="str">
        <f aca="false">IF($C1650="","",IFERROR(INDEX(Asset_Register!$Q$5:$Q$1000,MATCH($C1650,Asset_Register!$A$5:$A$1000,0)),"Not in register"))</f>
        <v/>
      </c>
      <c r="H1650" s="19"/>
      <c r="I1650" s="19"/>
      <c r="J1650" s="6"/>
      <c r="K1650" s="19"/>
      <c r="L1650" s="19"/>
      <c r="M1650" s="19"/>
      <c r="N1650" s="19"/>
      <c r="O1650" s="19"/>
      <c r="P1650" s="19"/>
      <c r="Q1650" s="22" t="str">
        <f aca="false">IF($C1650="","",IF($P1650&lt;&gt;"",$P1650,IF(AND(ISNUMBER($K1650),ISNUMBER($M1650),ISNUMBER($N1650)),IF($O1650="Lower is worse",IF($K1650&lt;=$N1650,"Danger",IF($K1650&lt;=$M1650,"Alert","OK")),IF($K1650&gt;=$N1650,"Danger",IF($K1650&gt;=$M1650,"Alert","OK"))),"Not set")))</f>
        <v/>
      </c>
      <c r="R1650" s="22" t="str">
        <f aca="false">IF(OR($Q1650="",$Q1650="Not set"),"",MATCH($Q1650,Lists!$F$2:$F$4,0)-1)</f>
        <v/>
      </c>
      <c r="S1650" s="6"/>
      <c r="T1650" s="6"/>
      <c r="U1650" s="22" t="str">
        <f aca="false">IF(OR($Q1650="",$Q1650="OK",$Q1650="Not set",NOT(ISNUMBER($G1650))),"",ROUND($G1650*IF($Q1650="Danger",Lists!$M$15,Lists!$M$16),0))</f>
        <v/>
      </c>
      <c r="V1650" s="22" t="str">
        <f aca="false">IF($U1650="","",IF(OR($Q1650="Danger",$U1650&gt;=Lists!$M$10),"P1",IF($U1650&gt;=Lists!$M$11,"P2","P3")))</f>
        <v/>
      </c>
      <c r="W1650" s="24" t="str">
        <f aca="false">IF(OR($V1650="",$B1650=""),"",$B1650+INDEX(Lists!$N$10:$N$12,MATCH($V1650,Lists!$L$10:$L$12,0)))</f>
        <v/>
      </c>
      <c r="X1650" s="19"/>
      <c r="Y1650" s="19"/>
      <c r="Z1650" s="19"/>
      <c r="AA1650" s="21"/>
      <c r="AB1650" s="19"/>
      <c r="AC1650" s="22" t="str">
        <f aca="true">IF(OR($U1650="",$B1650=""),"",IF($AA1650&lt;&gt;"",$AA1650-$B1650,TODAY()-$B1650))</f>
        <v/>
      </c>
      <c r="AD1650" s="22" t="str">
        <f aca="true">IF($W1650="","",IF($Y1650="Closed",IF($AA1650="","Closed",IF($AA1650&lt;=$W1650,"Closed on time","Closed late")),IF(TODAY()&gt;$W1650,"Overdue","Within time")))</f>
        <v/>
      </c>
      <c r="AE1650" s="6"/>
      <c r="AF1650" s="19"/>
      <c r="AG1650" s="19"/>
      <c r="AH1650" s="19"/>
      <c r="AI1650" s="19"/>
      <c r="AJ1650" s="19"/>
    </row>
    <row r="1651" customFormat="false" ht="15" hidden="false" customHeight="false" outlineLevel="0" collapsed="false">
      <c r="A1651" s="22" t="str">
        <f aca="false">IF($C1651="","","R"&amp;TEXT(ROW()-4,"00000"))</f>
        <v/>
      </c>
      <c r="B1651" s="21"/>
      <c r="C1651" s="19"/>
      <c r="D1651" s="22" t="str">
        <f aca="false">IF($C1651="","",IFERROR(INDEX(Asset_Register!$C$5:$C$1000,MATCH($C1651,Asset_Register!$A$5:$A$1000,0)),"Not in register"))</f>
        <v/>
      </c>
      <c r="E1651" s="22" t="str">
        <f aca="false">IF($C1651="","",IFERROR(INDEX(Asset_Register!$D$5:$D$1000,MATCH($C1651,Asset_Register!$A$5:$A$1000,0)),"Not in register"))</f>
        <v/>
      </c>
      <c r="F1651" s="22" t="str">
        <f aca="false">IF($C1651="","",IFERROR(INDEX(Asset_Register!$R$5:$R$1000,MATCH($C1651,Asset_Register!$A$5:$A$1000,0)),"Not in register"))</f>
        <v/>
      </c>
      <c r="G1651" s="22" t="str">
        <f aca="false">IF($C1651="","",IFERROR(INDEX(Asset_Register!$Q$5:$Q$1000,MATCH($C1651,Asset_Register!$A$5:$A$1000,0)),"Not in register"))</f>
        <v/>
      </c>
      <c r="H1651" s="19"/>
      <c r="I1651" s="19"/>
      <c r="J1651" s="6"/>
      <c r="K1651" s="19"/>
      <c r="L1651" s="19"/>
      <c r="M1651" s="19"/>
      <c r="N1651" s="19"/>
      <c r="O1651" s="19"/>
      <c r="P1651" s="19"/>
      <c r="Q1651" s="22" t="str">
        <f aca="false">IF($C1651="","",IF($P1651&lt;&gt;"",$P1651,IF(AND(ISNUMBER($K1651),ISNUMBER($M1651),ISNUMBER($N1651)),IF($O1651="Lower is worse",IF($K1651&lt;=$N1651,"Danger",IF($K1651&lt;=$M1651,"Alert","OK")),IF($K1651&gt;=$N1651,"Danger",IF($K1651&gt;=$M1651,"Alert","OK"))),"Not set")))</f>
        <v/>
      </c>
      <c r="R1651" s="22" t="str">
        <f aca="false">IF(OR($Q1651="",$Q1651="Not set"),"",MATCH($Q1651,Lists!$F$2:$F$4,0)-1)</f>
        <v/>
      </c>
      <c r="S1651" s="6"/>
      <c r="T1651" s="6"/>
      <c r="U1651" s="22" t="str">
        <f aca="false">IF(OR($Q1651="",$Q1651="OK",$Q1651="Not set",NOT(ISNUMBER($G1651))),"",ROUND($G1651*IF($Q1651="Danger",Lists!$M$15,Lists!$M$16),0))</f>
        <v/>
      </c>
      <c r="V1651" s="22" t="str">
        <f aca="false">IF($U1651="","",IF(OR($Q1651="Danger",$U1651&gt;=Lists!$M$10),"P1",IF($U1651&gt;=Lists!$M$11,"P2","P3")))</f>
        <v/>
      </c>
      <c r="W1651" s="24" t="str">
        <f aca="false">IF(OR($V1651="",$B1651=""),"",$B1651+INDEX(Lists!$N$10:$N$12,MATCH($V1651,Lists!$L$10:$L$12,0)))</f>
        <v/>
      </c>
      <c r="X1651" s="19"/>
      <c r="Y1651" s="19"/>
      <c r="Z1651" s="19"/>
      <c r="AA1651" s="21"/>
      <c r="AB1651" s="19"/>
      <c r="AC1651" s="22" t="str">
        <f aca="true">IF(OR($U1651="",$B1651=""),"",IF($AA1651&lt;&gt;"",$AA1651-$B1651,TODAY()-$B1651))</f>
        <v/>
      </c>
      <c r="AD1651" s="22" t="str">
        <f aca="true">IF($W1651="","",IF($Y1651="Closed",IF($AA1651="","Closed",IF($AA1651&lt;=$W1651,"Closed on time","Closed late")),IF(TODAY()&gt;$W1651,"Overdue","Within time")))</f>
        <v/>
      </c>
      <c r="AE1651" s="6"/>
      <c r="AF1651" s="19"/>
      <c r="AG1651" s="19"/>
      <c r="AH1651" s="19"/>
      <c r="AI1651" s="19"/>
      <c r="AJ1651" s="19"/>
    </row>
    <row r="1652" customFormat="false" ht="15" hidden="false" customHeight="false" outlineLevel="0" collapsed="false">
      <c r="A1652" s="22" t="str">
        <f aca="false">IF($C1652="","","R"&amp;TEXT(ROW()-4,"00000"))</f>
        <v/>
      </c>
      <c r="B1652" s="21"/>
      <c r="C1652" s="19"/>
      <c r="D1652" s="22" t="str">
        <f aca="false">IF($C1652="","",IFERROR(INDEX(Asset_Register!$C$5:$C$1000,MATCH($C1652,Asset_Register!$A$5:$A$1000,0)),"Not in register"))</f>
        <v/>
      </c>
      <c r="E1652" s="22" t="str">
        <f aca="false">IF($C1652="","",IFERROR(INDEX(Asset_Register!$D$5:$D$1000,MATCH($C1652,Asset_Register!$A$5:$A$1000,0)),"Not in register"))</f>
        <v/>
      </c>
      <c r="F1652" s="22" t="str">
        <f aca="false">IF($C1652="","",IFERROR(INDEX(Asset_Register!$R$5:$R$1000,MATCH($C1652,Asset_Register!$A$5:$A$1000,0)),"Not in register"))</f>
        <v/>
      </c>
      <c r="G1652" s="22" t="str">
        <f aca="false">IF($C1652="","",IFERROR(INDEX(Asset_Register!$Q$5:$Q$1000,MATCH($C1652,Asset_Register!$A$5:$A$1000,0)),"Not in register"))</f>
        <v/>
      </c>
      <c r="H1652" s="19"/>
      <c r="I1652" s="19"/>
      <c r="J1652" s="6"/>
      <c r="K1652" s="19"/>
      <c r="L1652" s="19"/>
      <c r="M1652" s="19"/>
      <c r="N1652" s="19"/>
      <c r="O1652" s="19"/>
      <c r="P1652" s="19"/>
      <c r="Q1652" s="22" t="str">
        <f aca="false">IF($C1652="","",IF($P1652&lt;&gt;"",$P1652,IF(AND(ISNUMBER($K1652),ISNUMBER($M1652),ISNUMBER($N1652)),IF($O1652="Lower is worse",IF($K1652&lt;=$N1652,"Danger",IF($K1652&lt;=$M1652,"Alert","OK")),IF($K1652&gt;=$N1652,"Danger",IF($K1652&gt;=$M1652,"Alert","OK"))),"Not set")))</f>
        <v/>
      </c>
      <c r="R1652" s="22" t="str">
        <f aca="false">IF(OR($Q1652="",$Q1652="Not set"),"",MATCH($Q1652,Lists!$F$2:$F$4,0)-1)</f>
        <v/>
      </c>
      <c r="S1652" s="6"/>
      <c r="T1652" s="6"/>
      <c r="U1652" s="22" t="str">
        <f aca="false">IF(OR($Q1652="",$Q1652="OK",$Q1652="Not set",NOT(ISNUMBER($G1652))),"",ROUND($G1652*IF($Q1652="Danger",Lists!$M$15,Lists!$M$16),0))</f>
        <v/>
      </c>
      <c r="V1652" s="22" t="str">
        <f aca="false">IF($U1652="","",IF(OR($Q1652="Danger",$U1652&gt;=Lists!$M$10),"P1",IF($U1652&gt;=Lists!$M$11,"P2","P3")))</f>
        <v/>
      </c>
      <c r="W1652" s="24" t="str">
        <f aca="false">IF(OR($V1652="",$B1652=""),"",$B1652+INDEX(Lists!$N$10:$N$12,MATCH($V1652,Lists!$L$10:$L$12,0)))</f>
        <v/>
      </c>
      <c r="X1652" s="19"/>
      <c r="Y1652" s="19"/>
      <c r="Z1652" s="19"/>
      <c r="AA1652" s="21"/>
      <c r="AB1652" s="19"/>
      <c r="AC1652" s="22" t="str">
        <f aca="true">IF(OR($U1652="",$B1652=""),"",IF($AA1652&lt;&gt;"",$AA1652-$B1652,TODAY()-$B1652))</f>
        <v/>
      </c>
      <c r="AD1652" s="22" t="str">
        <f aca="true">IF($W1652="","",IF($Y1652="Closed",IF($AA1652="","Closed",IF($AA1652&lt;=$W1652,"Closed on time","Closed late")),IF(TODAY()&gt;$W1652,"Overdue","Within time")))</f>
        <v/>
      </c>
      <c r="AE1652" s="6"/>
      <c r="AF1652" s="19"/>
      <c r="AG1652" s="19"/>
      <c r="AH1652" s="19"/>
      <c r="AI1652" s="19"/>
      <c r="AJ1652" s="19"/>
    </row>
    <row r="1653" customFormat="false" ht="15" hidden="false" customHeight="false" outlineLevel="0" collapsed="false">
      <c r="A1653" s="22" t="str">
        <f aca="false">IF($C1653="","","R"&amp;TEXT(ROW()-4,"00000"))</f>
        <v/>
      </c>
      <c r="B1653" s="21"/>
      <c r="C1653" s="19"/>
      <c r="D1653" s="22" t="str">
        <f aca="false">IF($C1653="","",IFERROR(INDEX(Asset_Register!$C$5:$C$1000,MATCH($C1653,Asset_Register!$A$5:$A$1000,0)),"Not in register"))</f>
        <v/>
      </c>
      <c r="E1653" s="22" t="str">
        <f aca="false">IF($C1653="","",IFERROR(INDEX(Asset_Register!$D$5:$D$1000,MATCH($C1653,Asset_Register!$A$5:$A$1000,0)),"Not in register"))</f>
        <v/>
      </c>
      <c r="F1653" s="22" t="str">
        <f aca="false">IF($C1653="","",IFERROR(INDEX(Asset_Register!$R$5:$R$1000,MATCH($C1653,Asset_Register!$A$5:$A$1000,0)),"Not in register"))</f>
        <v/>
      </c>
      <c r="G1653" s="22" t="str">
        <f aca="false">IF($C1653="","",IFERROR(INDEX(Asset_Register!$Q$5:$Q$1000,MATCH($C1653,Asset_Register!$A$5:$A$1000,0)),"Not in register"))</f>
        <v/>
      </c>
      <c r="H1653" s="19"/>
      <c r="I1653" s="19"/>
      <c r="J1653" s="6"/>
      <c r="K1653" s="19"/>
      <c r="L1653" s="19"/>
      <c r="M1653" s="19"/>
      <c r="N1653" s="19"/>
      <c r="O1653" s="19"/>
      <c r="P1653" s="19"/>
      <c r="Q1653" s="22" t="str">
        <f aca="false">IF($C1653="","",IF($P1653&lt;&gt;"",$P1653,IF(AND(ISNUMBER($K1653),ISNUMBER($M1653),ISNUMBER($N1653)),IF($O1653="Lower is worse",IF($K1653&lt;=$N1653,"Danger",IF($K1653&lt;=$M1653,"Alert","OK")),IF($K1653&gt;=$N1653,"Danger",IF($K1653&gt;=$M1653,"Alert","OK"))),"Not set")))</f>
        <v/>
      </c>
      <c r="R1653" s="22" t="str">
        <f aca="false">IF(OR($Q1653="",$Q1653="Not set"),"",MATCH($Q1653,Lists!$F$2:$F$4,0)-1)</f>
        <v/>
      </c>
      <c r="S1653" s="6"/>
      <c r="T1653" s="6"/>
      <c r="U1653" s="22" t="str">
        <f aca="false">IF(OR($Q1653="",$Q1653="OK",$Q1653="Not set",NOT(ISNUMBER($G1653))),"",ROUND($G1653*IF($Q1653="Danger",Lists!$M$15,Lists!$M$16),0))</f>
        <v/>
      </c>
      <c r="V1653" s="22" t="str">
        <f aca="false">IF($U1653="","",IF(OR($Q1653="Danger",$U1653&gt;=Lists!$M$10),"P1",IF($U1653&gt;=Lists!$M$11,"P2","P3")))</f>
        <v/>
      </c>
      <c r="W1653" s="24" t="str">
        <f aca="false">IF(OR($V1653="",$B1653=""),"",$B1653+INDEX(Lists!$N$10:$N$12,MATCH($V1653,Lists!$L$10:$L$12,0)))</f>
        <v/>
      </c>
      <c r="X1653" s="19"/>
      <c r="Y1653" s="19"/>
      <c r="Z1653" s="19"/>
      <c r="AA1653" s="21"/>
      <c r="AB1653" s="19"/>
      <c r="AC1653" s="22" t="str">
        <f aca="true">IF(OR($U1653="",$B1653=""),"",IF($AA1653&lt;&gt;"",$AA1653-$B1653,TODAY()-$B1653))</f>
        <v/>
      </c>
      <c r="AD1653" s="22" t="str">
        <f aca="true">IF($W1653="","",IF($Y1653="Closed",IF($AA1653="","Closed",IF($AA1653&lt;=$W1653,"Closed on time","Closed late")),IF(TODAY()&gt;$W1653,"Overdue","Within time")))</f>
        <v/>
      </c>
      <c r="AE1653" s="6"/>
      <c r="AF1653" s="19"/>
      <c r="AG1653" s="19"/>
      <c r="AH1653" s="19"/>
      <c r="AI1653" s="19"/>
      <c r="AJ1653" s="19"/>
    </row>
    <row r="1654" customFormat="false" ht="15" hidden="false" customHeight="false" outlineLevel="0" collapsed="false">
      <c r="A1654" s="22" t="str">
        <f aca="false">IF($C1654="","","R"&amp;TEXT(ROW()-4,"00000"))</f>
        <v/>
      </c>
      <c r="B1654" s="21"/>
      <c r="C1654" s="19"/>
      <c r="D1654" s="22" t="str">
        <f aca="false">IF($C1654="","",IFERROR(INDEX(Asset_Register!$C$5:$C$1000,MATCH($C1654,Asset_Register!$A$5:$A$1000,0)),"Not in register"))</f>
        <v/>
      </c>
      <c r="E1654" s="22" t="str">
        <f aca="false">IF($C1654="","",IFERROR(INDEX(Asset_Register!$D$5:$D$1000,MATCH($C1654,Asset_Register!$A$5:$A$1000,0)),"Not in register"))</f>
        <v/>
      </c>
      <c r="F1654" s="22" t="str">
        <f aca="false">IF($C1654="","",IFERROR(INDEX(Asset_Register!$R$5:$R$1000,MATCH($C1654,Asset_Register!$A$5:$A$1000,0)),"Not in register"))</f>
        <v/>
      </c>
      <c r="G1654" s="22" t="str">
        <f aca="false">IF($C1654="","",IFERROR(INDEX(Asset_Register!$Q$5:$Q$1000,MATCH($C1654,Asset_Register!$A$5:$A$1000,0)),"Not in register"))</f>
        <v/>
      </c>
      <c r="H1654" s="19"/>
      <c r="I1654" s="19"/>
      <c r="J1654" s="6"/>
      <c r="K1654" s="19"/>
      <c r="L1654" s="19"/>
      <c r="M1654" s="19"/>
      <c r="N1654" s="19"/>
      <c r="O1654" s="19"/>
      <c r="P1654" s="19"/>
      <c r="Q1654" s="22" t="str">
        <f aca="false">IF($C1654="","",IF($P1654&lt;&gt;"",$P1654,IF(AND(ISNUMBER($K1654),ISNUMBER($M1654),ISNUMBER($N1654)),IF($O1654="Lower is worse",IF($K1654&lt;=$N1654,"Danger",IF($K1654&lt;=$M1654,"Alert","OK")),IF($K1654&gt;=$N1654,"Danger",IF($K1654&gt;=$M1654,"Alert","OK"))),"Not set")))</f>
        <v/>
      </c>
      <c r="R1654" s="22" t="str">
        <f aca="false">IF(OR($Q1654="",$Q1654="Not set"),"",MATCH($Q1654,Lists!$F$2:$F$4,0)-1)</f>
        <v/>
      </c>
      <c r="S1654" s="6"/>
      <c r="T1654" s="6"/>
      <c r="U1654" s="22" t="str">
        <f aca="false">IF(OR($Q1654="",$Q1654="OK",$Q1654="Not set",NOT(ISNUMBER($G1654))),"",ROUND($G1654*IF($Q1654="Danger",Lists!$M$15,Lists!$M$16),0))</f>
        <v/>
      </c>
      <c r="V1654" s="22" t="str">
        <f aca="false">IF($U1654="","",IF(OR($Q1654="Danger",$U1654&gt;=Lists!$M$10),"P1",IF($U1654&gt;=Lists!$M$11,"P2","P3")))</f>
        <v/>
      </c>
      <c r="W1654" s="24" t="str">
        <f aca="false">IF(OR($V1654="",$B1654=""),"",$B1654+INDEX(Lists!$N$10:$N$12,MATCH($V1654,Lists!$L$10:$L$12,0)))</f>
        <v/>
      </c>
      <c r="X1654" s="19"/>
      <c r="Y1654" s="19"/>
      <c r="Z1654" s="19"/>
      <c r="AA1654" s="21"/>
      <c r="AB1654" s="19"/>
      <c r="AC1654" s="22" t="str">
        <f aca="true">IF(OR($U1654="",$B1654=""),"",IF($AA1654&lt;&gt;"",$AA1654-$B1654,TODAY()-$B1654))</f>
        <v/>
      </c>
      <c r="AD1654" s="22" t="str">
        <f aca="true">IF($W1654="","",IF($Y1654="Closed",IF($AA1654="","Closed",IF($AA1654&lt;=$W1654,"Closed on time","Closed late")),IF(TODAY()&gt;$W1654,"Overdue","Within time")))</f>
        <v/>
      </c>
      <c r="AE1654" s="6"/>
      <c r="AF1654" s="19"/>
      <c r="AG1654" s="19"/>
      <c r="AH1654" s="19"/>
      <c r="AI1654" s="19"/>
      <c r="AJ1654" s="19"/>
    </row>
    <row r="1655" customFormat="false" ht="15" hidden="false" customHeight="false" outlineLevel="0" collapsed="false">
      <c r="A1655" s="22" t="str">
        <f aca="false">IF($C1655="","","R"&amp;TEXT(ROW()-4,"00000"))</f>
        <v/>
      </c>
      <c r="B1655" s="21"/>
      <c r="C1655" s="19"/>
      <c r="D1655" s="22" t="str">
        <f aca="false">IF($C1655="","",IFERROR(INDEX(Asset_Register!$C$5:$C$1000,MATCH($C1655,Asset_Register!$A$5:$A$1000,0)),"Not in register"))</f>
        <v/>
      </c>
      <c r="E1655" s="22" t="str">
        <f aca="false">IF($C1655="","",IFERROR(INDEX(Asset_Register!$D$5:$D$1000,MATCH($C1655,Asset_Register!$A$5:$A$1000,0)),"Not in register"))</f>
        <v/>
      </c>
      <c r="F1655" s="22" t="str">
        <f aca="false">IF($C1655="","",IFERROR(INDEX(Asset_Register!$R$5:$R$1000,MATCH($C1655,Asset_Register!$A$5:$A$1000,0)),"Not in register"))</f>
        <v/>
      </c>
      <c r="G1655" s="22" t="str">
        <f aca="false">IF($C1655="","",IFERROR(INDEX(Asset_Register!$Q$5:$Q$1000,MATCH($C1655,Asset_Register!$A$5:$A$1000,0)),"Not in register"))</f>
        <v/>
      </c>
      <c r="H1655" s="19"/>
      <c r="I1655" s="19"/>
      <c r="J1655" s="6"/>
      <c r="K1655" s="19"/>
      <c r="L1655" s="19"/>
      <c r="M1655" s="19"/>
      <c r="N1655" s="19"/>
      <c r="O1655" s="19"/>
      <c r="P1655" s="19"/>
      <c r="Q1655" s="22" t="str">
        <f aca="false">IF($C1655="","",IF($P1655&lt;&gt;"",$P1655,IF(AND(ISNUMBER($K1655),ISNUMBER($M1655),ISNUMBER($N1655)),IF($O1655="Lower is worse",IF($K1655&lt;=$N1655,"Danger",IF($K1655&lt;=$M1655,"Alert","OK")),IF($K1655&gt;=$N1655,"Danger",IF($K1655&gt;=$M1655,"Alert","OK"))),"Not set")))</f>
        <v/>
      </c>
      <c r="R1655" s="22" t="str">
        <f aca="false">IF(OR($Q1655="",$Q1655="Not set"),"",MATCH($Q1655,Lists!$F$2:$F$4,0)-1)</f>
        <v/>
      </c>
      <c r="S1655" s="6"/>
      <c r="T1655" s="6"/>
      <c r="U1655" s="22" t="str">
        <f aca="false">IF(OR($Q1655="",$Q1655="OK",$Q1655="Not set",NOT(ISNUMBER($G1655))),"",ROUND($G1655*IF($Q1655="Danger",Lists!$M$15,Lists!$M$16),0))</f>
        <v/>
      </c>
      <c r="V1655" s="22" t="str">
        <f aca="false">IF($U1655="","",IF(OR($Q1655="Danger",$U1655&gt;=Lists!$M$10),"P1",IF($U1655&gt;=Lists!$M$11,"P2","P3")))</f>
        <v/>
      </c>
      <c r="W1655" s="24" t="str">
        <f aca="false">IF(OR($V1655="",$B1655=""),"",$B1655+INDEX(Lists!$N$10:$N$12,MATCH($V1655,Lists!$L$10:$L$12,0)))</f>
        <v/>
      </c>
      <c r="X1655" s="19"/>
      <c r="Y1655" s="19"/>
      <c r="Z1655" s="19"/>
      <c r="AA1655" s="21"/>
      <c r="AB1655" s="19"/>
      <c r="AC1655" s="22" t="str">
        <f aca="true">IF(OR($U1655="",$B1655=""),"",IF($AA1655&lt;&gt;"",$AA1655-$B1655,TODAY()-$B1655))</f>
        <v/>
      </c>
      <c r="AD1655" s="22" t="str">
        <f aca="true">IF($W1655="","",IF($Y1655="Closed",IF($AA1655="","Closed",IF($AA1655&lt;=$W1655,"Closed on time","Closed late")),IF(TODAY()&gt;$W1655,"Overdue","Within time")))</f>
        <v/>
      </c>
      <c r="AE1655" s="6"/>
      <c r="AF1655" s="19"/>
      <c r="AG1655" s="19"/>
      <c r="AH1655" s="19"/>
      <c r="AI1655" s="19"/>
      <c r="AJ1655" s="19"/>
    </row>
    <row r="1656" customFormat="false" ht="15" hidden="false" customHeight="false" outlineLevel="0" collapsed="false">
      <c r="A1656" s="22" t="str">
        <f aca="false">IF($C1656="","","R"&amp;TEXT(ROW()-4,"00000"))</f>
        <v/>
      </c>
      <c r="B1656" s="21"/>
      <c r="C1656" s="19"/>
      <c r="D1656" s="22" t="str">
        <f aca="false">IF($C1656="","",IFERROR(INDEX(Asset_Register!$C$5:$C$1000,MATCH($C1656,Asset_Register!$A$5:$A$1000,0)),"Not in register"))</f>
        <v/>
      </c>
      <c r="E1656" s="22" t="str">
        <f aca="false">IF($C1656="","",IFERROR(INDEX(Asset_Register!$D$5:$D$1000,MATCH($C1656,Asset_Register!$A$5:$A$1000,0)),"Not in register"))</f>
        <v/>
      </c>
      <c r="F1656" s="22" t="str">
        <f aca="false">IF($C1656="","",IFERROR(INDEX(Asset_Register!$R$5:$R$1000,MATCH($C1656,Asset_Register!$A$5:$A$1000,0)),"Not in register"))</f>
        <v/>
      </c>
      <c r="G1656" s="22" t="str">
        <f aca="false">IF($C1656="","",IFERROR(INDEX(Asset_Register!$Q$5:$Q$1000,MATCH($C1656,Asset_Register!$A$5:$A$1000,0)),"Not in register"))</f>
        <v/>
      </c>
      <c r="H1656" s="19"/>
      <c r="I1656" s="19"/>
      <c r="J1656" s="6"/>
      <c r="K1656" s="19"/>
      <c r="L1656" s="19"/>
      <c r="M1656" s="19"/>
      <c r="N1656" s="19"/>
      <c r="O1656" s="19"/>
      <c r="P1656" s="19"/>
      <c r="Q1656" s="22" t="str">
        <f aca="false">IF($C1656="","",IF($P1656&lt;&gt;"",$P1656,IF(AND(ISNUMBER($K1656),ISNUMBER($M1656),ISNUMBER($N1656)),IF($O1656="Lower is worse",IF($K1656&lt;=$N1656,"Danger",IF($K1656&lt;=$M1656,"Alert","OK")),IF($K1656&gt;=$N1656,"Danger",IF($K1656&gt;=$M1656,"Alert","OK"))),"Not set")))</f>
        <v/>
      </c>
      <c r="R1656" s="22" t="str">
        <f aca="false">IF(OR($Q1656="",$Q1656="Not set"),"",MATCH($Q1656,Lists!$F$2:$F$4,0)-1)</f>
        <v/>
      </c>
      <c r="S1656" s="6"/>
      <c r="T1656" s="6"/>
      <c r="U1656" s="22" t="str">
        <f aca="false">IF(OR($Q1656="",$Q1656="OK",$Q1656="Not set",NOT(ISNUMBER($G1656))),"",ROUND($G1656*IF($Q1656="Danger",Lists!$M$15,Lists!$M$16),0))</f>
        <v/>
      </c>
      <c r="V1656" s="22" t="str">
        <f aca="false">IF($U1656="","",IF(OR($Q1656="Danger",$U1656&gt;=Lists!$M$10),"P1",IF($U1656&gt;=Lists!$M$11,"P2","P3")))</f>
        <v/>
      </c>
      <c r="W1656" s="24" t="str">
        <f aca="false">IF(OR($V1656="",$B1656=""),"",$B1656+INDEX(Lists!$N$10:$N$12,MATCH($V1656,Lists!$L$10:$L$12,0)))</f>
        <v/>
      </c>
      <c r="X1656" s="19"/>
      <c r="Y1656" s="19"/>
      <c r="Z1656" s="19"/>
      <c r="AA1656" s="21"/>
      <c r="AB1656" s="19"/>
      <c r="AC1656" s="22" t="str">
        <f aca="true">IF(OR($U1656="",$B1656=""),"",IF($AA1656&lt;&gt;"",$AA1656-$B1656,TODAY()-$B1656))</f>
        <v/>
      </c>
      <c r="AD1656" s="22" t="str">
        <f aca="true">IF($W1656="","",IF($Y1656="Closed",IF($AA1656="","Closed",IF($AA1656&lt;=$W1656,"Closed on time","Closed late")),IF(TODAY()&gt;$W1656,"Overdue","Within time")))</f>
        <v/>
      </c>
      <c r="AE1656" s="6"/>
      <c r="AF1656" s="19"/>
      <c r="AG1656" s="19"/>
      <c r="AH1656" s="19"/>
      <c r="AI1656" s="19"/>
      <c r="AJ1656" s="19"/>
    </row>
    <row r="1657" customFormat="false" ht="15" hidden="false" customHeight="false" outlineLevel="0" collapsed="false">
      <c r="A1657" s="22" t="str">
        <f aca="false">IF($C1657="","","R"&amp;TEXT(ROW()-4,"00000"))</f>
        <v/>
      </c>
      <c r="B1657" s="21"/>
      <c r="C1657" s="19"/>
      <c r="D1657" s="22" t="str">
        <f aca="false">IF($C1657="","",IFERROR(INDEX(Asset_Register!$C$5:$C$1000,MATCH($C1657,Asset_Register!$A$5:$A$1000,0)),"Not in register"))</f>
        <v/>
      </c>
      <c r="E1657" s="22" t="str">
        <f aca="false">IF($C1657="","",IFERROR(INDEX(Asset_Register!$D$5:$D$1000,MATCH($C1657,Asset_Register!$A$5:$A$1000,0)),"Not in register"))</f>
        <v/>
      </c>
      <c r="F1657" s="22" t="str">
        <f aca="false">IF($C1657="","",IFERROR(INDEX(Asset_Register!$R$5:$R$1000,MATCH($C1657,Asset_Register!$A$5:$A$1000,0)),"Not in register"))</f>
        <v/>
      </c>
      <c r="G1657" s="22" t="str">
        <f aca="false">IF($C1657="","",IFERROR(INDEX(Asset_Register!$Q$5:$Q$1000,MATCH($C1657,Asset_Register!$A$5:$A$1000,0)),"Not in register"))</f>
        <v/>
      </c>
      <c r="H1657" s="19"/>
      <c r="I1657" s="19"/>
      <c r="J1657" s="6"/>
      <c r="K1657" s="19"/>
      <c r="L1657" s="19"/>
      <c r="M1657" s="19"/>
      <c r="N1657" s="19"/>
      <c r="O1657" s="19"/>
      <c r="P1657" s="19"/>
      <c r="Q1657" s="22" t="str">
        <f aca="false">IF($C1657="","",IF($P1657&lt;&gt;"",$P1657,IF(AND(ISNUMBER($K1657),ISNUMBER($M1657),ISNUMBER($N1657)),IF($O1657="Lower is worse",IF($K1657&lt;=$N1657,"Danger",IF($K1657&lt;=$M1657,"Alert","OK")),IF($K1657&gt;=$N1657,"Danger",IF($K1657&gt;=$M1657,"Alert","OK"))),"Not set")))</f>
        <v/>
      </c>
      <c r="R1657" s="22" t="str">
        <f aca="false">IF(OR($Q1657="",$Q1657="Not set"),"",MATCH($Q1657,Lists!$F$2:$F$4,0)-1)</f>
        <v/>
      </c>
      <c r="S1657" s="6"/>
      <c r="T1657" s="6"/>
      <c r="U1657" s="22" t="str">
        <f aca="false">IF(OR($Q1657="",$Q1657="OK",$Q1657="Not set",NOT(ISNUMBER($G1657))),"",ROUND($G1657*IF($Q1657="Danger",Lists!$M$15,Lists!$M$16),0))</f>
        <v/>
      </c>
      <c r="V1657" s="22" t="str">
        <f aca="false">IF($U1657="","",IF(OR($Q1657="Danger",$U1657&gt;=Lists!$M$10),"P1",IF($U1657&gt;=Lists!$M$11,"P2","P3")))</f>
        <v/>
      </c>
      <c r="W1657" s="24" t="str">
        <f aca="false">IF(OR($V1657="",$B1657=""),"",$B1657+INDEX(Lists!$N$10:$N$12,MATCH($V1657,Lists!$L$10:$L$12,0)))</f>
        <v/>
      </c>
      <c r="X1657" s="19"/>
      <c r="Y1657" s="19"/>
      <c r="Z1657" s="19"/>
      <c r="AA1657" s="21"/>
      <c r="AB1657" s="19"/>
      <c r="AC1657" s="22" t="str">
        <f aca="true">IF(OR($U1657="",$B1657=""),"",IF($AA1657&lt;&gt;"",$AA1657-$B1657,TODAY()-$B1657))</f>
        <v/>
      </c>
      <c r="AD1657" s="22" t="str">
        <f aca="true">IF($W1657="","",IF($Y1657="Closed",IF($AA1657="","Closed",IF($AA1657&lt;=$W1657,"Closed on time","Closed late")),IF(TODAY()&gt;$W1657,"Overdue","Within time")))</f>
        <v/>
      </c>
      <c r="AE1657" s="6"/>
      <c r="AF1657" s="19"/>
      <c r="AG1657" s="19"/>
      <c r="AH1657" s="19"/>
      <c r="AI1657" s="19"/>
      <c r="AJ1657" s="19"/>
    </row>
    <row r="1658" customFormat="false" ht="15" hidden="false" customHeight="false" outlineLevel="0" collapsed="false">
      <c r="A1658" s="22" t="str">
        <f aca="false">IF($C1658="","","R"&amp;TEXT(ROW()-4,"00000"))</f>
        <v/>
      </c>
      <c r="B1658" s="21"/>
      <c r="C1658" s="19"/>
      <c r="D1658" s="22" t="str">
        <f aca="false">IF($C1658="","",IFERROR(INDEX(Asset_Register!$C$5:$C$1000,MATCH($C1658,Asset_Register!$A$5:$A$1000,0)),"Not in register"))</f>
        <v/>
      </c>
      <c r="E1658" s="22" t="str">
        <f aca="false">IF($C1658="","",IFERROR(INDEX(Asset_Register!$D$5:$D$1000,MATCH($C1658,Asset_Register!$A$5:$A$1000,0)),"Not in register"))</f>
        <v/>
      </c>
      <c r="F1658" s="22" t="str">
        <f aca="false">IF($C1658="","",IFERROR(INDEX(Asset_Register!$R$5:$R$1000,MATCH($C1658,Asset_Register!$A$5:$A$1000,0)),"Not in register"))</f>
        <v/>
      </c>
      <c r="G1658" s="22" t="str">
        <f aca="false">IF($C1658="","",IFERROR(INDEX(Asset_Register!$Q$5:$Q$1000,MATCH($C1658,Asset_Register!$A$5:$A$1000,0)),"Not in register"))</f>
        <v/>
      </c>
      <c r="H1658" s="19"/>
      <c r="I1658" s="19"/>
      <c r="J1658" s="6"/>
      <c r="K1658" s="19"/>
      <c r="L1658" s="19"/>
      <c r="M1658" s="19"/>
      <c r="N1658" s="19"/>
      <c r="O1658" s="19"/>
      <c r="P1658" s="19"/>
      <c r="Q1658" s="22" t="str">
        <f aca="false">IF($C1658="","",IF($P1658&lt;&gt;"",$P1658,IF(AND(ISNUMBER($K1658),ISNUMBER($M1658),ISNUMBER($N1658)),IF($O1658="Lower is worse",IF($K1658&lt;=$N1658,"Danger",IF($K1658&lt;=$M1658,"Alert","OK")),IF($K1658&gt;=$N1658,"Danger",IF($K1658&gt;=$M1658,"Alert","OK"))),"Not set")))</f>
        <v/>
      </c>
      <c r="R1658" s="22" t="str">
        <f aca="false">IF(OR($Q1658="",$Q1658="Not set"),"",MATCH($Q1658,Lists!$F$2:$F$4,0)-1)</f>
        <v/>
      </c>
      <c r="S1658" s="6"/>
      <c r="T1658" s="6"/>
      <c r="U1658" s="22" t="str">
        <f aca="false">IF(OR($Q1658="",$Q1658="OK",$Q1658="Not set",NOT(ISNUMBER($G1658))),"",ROUND($G1658*IF($Q1658="Danger",Lists!$M$15,Lists!$M$16),0))</f>
        <v/>
      </c>
      <c r="V1658" s="22" t="str">
        <f aca="false">IF($U1658="","",IF(OR($Q1658="Danger",$U1658&gt;=Lists!$M$10),"P1",IF($U1658&gt;=Lists!$M$11,"P2","P3")))</f>
        <v/>
      </c>
      <c r="W1658" s="24" t="str">
        <f aca="false">IF(OR($V1658="",$B1658=""),"",$B1658+INDEX(Lists!$N$10:$N$12,MATCH($V1658,Lists!$L$10:$L$12,0)))</f>
        <v/>
      </c>
      <c r="X1658" s="19"/>
      <c r="Y1658" s="19"/>
      <c r="Z1658" s="19"/>
      <c r="AA1658" s="21"/>
      <c r="AB1658" s="19"/>
      <c r="AC1658" s="22" t="str">
        <f aca="true">IF(OR($U1658="",$B1658=""),"",IF($AA1658&lt;&gt;"",$AA1658-$B1658,TODAY()-$B1658))</f>
        <v/>
      </c>
      <c r="AD1658" s="22" t="str">
        <f aca="true">IF($W1658="","",IF($Y1658="Closed",IF($AA1658="","Closed",IF($AA1658&lt;=$W1658,"Closed on time","Closed late")),IF(TODAY()&gt;$W1658,"Overdue","Within time")))</f>
        <v/>
      </c>
      <c r="AE1658" s="6"/>
      <c r="AF1658" s="19"/>
      <c r="AG1658" s="19"/>
      <c r="AH1658" s="19"/>
      <c r="AI1658" s="19"/>
      <c r="AJ1658" s="19"/>
    </row>
    <row r="1659" customFormat="false" ht="15" hidden="false" customHeight="false" outlineLevel="0" collapsed="false">
      <c r="A1659" s="22" t="str">
        <f aca="false">IF($C1659="","","R"&amp;TEXT(ROW()-4,"00000"))</f>
        <v/>
      </c>
      <c r="B1659" s="21"/>
      <c r="C1659" s="19"/>
      <c r="D1659" s="22" t="str">
        <f aca="false">IF($C1659="","",IFERROR(INDEX(Asset_Register!$C$5:$C$1000,MATCH($C1659,Asset_Register!$A$5:$A$1000,0)),"Not in register"))</f>
        <v/>
      </c>
      <c r="E1659" s="22" t="str">
        <f aca="false">IF($C1659="","",IFERROR(INDEX(Asset_Register!$D$5:$D$1000,MATCH($C1659,Asset_Register!$A$5:$A$1000,0)),"Not in register"))</f>
        <v/>
      </c>
      <c r="F1659" s="22" t="str">
        <f aca="false">IF($C1659="","",IFERROR(INDEX(Asset_Register!$R$5:$R$1000,MATCH($C1659,Asset_Register!$A$5:$A$1000,0)),"Not in register"))</f>
        <v/>
      </c>
      <c r="G1659" s="22" t="str">
        <f aca="false">IF($C1659="","",IFERROR(INDEX(Asset_Register!$Q$5:$Q$1000,MATCH($C1659,Asset_Register!$A$5:$A$1000,0)),"Not in register"))</f>
        <v/>
      </c>
      <c r="H1659" s="19"/>
      <c r="I1659" s="19"/>
      <c r="J1659" s="6"/>
      <c r="K1659" s="19"/>
      <c r="L1659" s="19"/>
      <c r="M1659" s="19"/>
      <c r="N1659" s="19"/>
      <c r="O1659" s="19"/>
      <c r="P1659" s="19"/>
      <c r="Q1659" s="22" t="str">
        <f aca="false">IF($C1659="","",IF($P1659&lt;&gt;"",$P1659,IF(AND(ISNUMBER($K1659),ISNUMBER($M1659),ISNUMBER($N1659)),IF($O1659="Lower is worse",IF($K1659&lt;=$N1659,"Danger",IF($K1659&lt;=$M1659,"Alert","OK")),IF($K1659&gt;=$N1659,"Danger",IF($K1659&gt;=$M1659,"Alert","OK"))),"Not set")))</f>
        <v/>
      </c>
      <c r="R1659" s="22" t="str">
        <f aca="false">IF(OR($Q1659="",$Q1659="Not set"),"",MATCH($Q1659,Lists!$F$2:$F$4,0)-1)</f>
        <v/>
      </c>
      <c r="S1659" s="6"/>
      <c r="T1659" s="6"/>
      <c r="U1659" s="22" t="str">
        <f aca="false">IF(OR($Q1659="",$Q1659="OK",$Q1659="Not set",NOT(ISNUMBER($G1659))),"",ROUND($G1659*IF($Q1659="Danger",Lists!$M$15,Lists!$M$16),0))</f>
        <v/>
      </c>
      <c r="V1659" s="22" t="str">
        <f aca="false">IF($U1659="","",IF(OR($Q1659="Danger",$U1659&gt;=Lists!$M$10),"P1",IF($U1659&gt;=Lists!$M$11,"P2","P3")))</f>
        <v/>
      </c>
      <c r="W1659" s="24" t="str">
        <f aca="false">IF(OR($V1659="",$B1659=""),"",$B1659+INDEX(Lists!$N$10:$N$12,MATCH($V1659,Lists!$L$10:$L$12,0)))</f>
        <v/>
      </c>
      <c r="X1659" s="19"/>
      <c r="Y1659" s="19"/>
      <c r="Z1659" s="19"/>
      <c r="AA1659" s="21"/>
      <c r="AB1659" s="19"/>
      <c r="AC1659" s="22" t="str">
        <f aca="true">IF(OR($U1659="",$B1659=""),"",IF($AA1659&lt;&gt;"",$AA1659-$B1659,TODAY()-$B1659))</f>
        <v/>
      </c>
      <c r="AD1659" s="22" t="str">
        <f aca="true">IF($W1659="","",IF($Y1659="Closed",IF($AA1659="","Closed",IF($AA1659&lt;=$W1659,"Closed on time","Closed late")),IF(TODAY()&gt;$W1659,"Overdue","Within time")))</f>
        <v/>
      </c>
      <c r="AE1659" s="6"/>
      <c r="AF1659" s="19"/>
      <c r="AG1659" s="19"/>
      <c r="AH1659" s="19"/>
      <c r="AI1659" s="19"/>
      <c r="AJ1659" s="19"/>
    </row>
    <row r="1660" customFormat="false" ht="15" hidden="false" customHeight="false" outlineLevel="0" collapsed="false">
      <c r="A1660" s="22" t="str">
        <f aca="false">IF($C1660="","","R"&amp;TEXT(ROW()-4,"00000"))</f>
        <v/>
      </c>
      <c r="B1660" s="21"/>
      <c r="C1660" s="19"/>
      <c r="D1660" s="22" t="str">
        <f aca="false">IF($C1660="","",IFERROR(INDEX(Asset_Register!$C$5:$C$1000,MATCH($C1660,Asset_Register!$A$5:$A$1000,0)),"Not in register"))</f>
        <v/>
      </c>
      <c r="E1660" s="22" t="str">
        <f aca="false">IF($C1660="","",IFERROR(INDEX(Asset_Register!$D$5:$D$1000,MATCH($C1660,Asset_Register!$A$5:$A$1000,0)),"Not in register"))</f>
        <v/>
      </c>
      <c r="F1660" s="22" t="str">
        <f aca="false">IF($C1660="","",IFERROR(INDEX(Asset_Register!$R$5:$R$1000,MATCH($C1660,Asset_Register!$A$5:$A$1000,0)),"Not in register"))</f>
        <v/>
      </c>
      <c r="G1660" s="22" t="str">
        <f aca="false">IF($C1660="","",IFERROR(INDEX(Asset_Register!$Q$5:$Q$1000,MATCH($C1660,Asset_Register!$A$5:$A$1000,0)),"Not in register"))</f>
        <v/>
      </c>
      <c r="H1660" s="19"/>
      <c r="I1660" s="19"/>
      <c r="J1660" s="6"/>
      <c r="K1660" s="19"/>
      <c r="L1660" s="19"/>
      <c r="M1660" s="19"/>
      <c r="N1660" s="19"/>
      <c r="O1660" s="19"/>
      <c r="P1660" s="19"/>
      <c r="Q1660" s="22" t="str">
        <f aca="false">IF($C1660="","",IF($P1660&lt;&gt;"",$P1660,IF(AND(ISNUMBER($K1660),ISNUMBER($M1660),ISNUMBER($N1660)),IF($O1660="Lower is worse",IF($K1660&lt;=$N1660,"Danger",IF($K1660&lt;=$M1660,"Alert","OK")),IF($K1660&gt;=$N1660,"Danger",IF($K1660&gt;=$M1660,"Alert","OK"))),"Not set")))</f>
        <v/>
      </c>
      <c r="R1660" s="22" t="str">
        <f aca="false">IF(OR($Q1660="",$Q1660="Not set"),"",MATCH($Q1660,Lists!$F$2:$F$4,0)-1)</f>
        <v/>
      </c>
      <c r="S1660" s="6"/>
      <c r="T1660" s="6"/>
      <c r="U1660" s="22" t="str">
        <f aca="false">IF(OR($Q1660="",$Q1660="OK",$Q1660="Not set",NOT(ISNUMBER($G1660))),"",ROUND($G1660*IF($Q1660="Danger",Lists!$M$15,Lists!$M$16),0))</f>
        <v/>
      </c>
      <c r="V1660" s="22" t="str">
        <f aca="false">IF($U1660="","",IF(OR($Q1660="Danger",$U1660&gt;=Lists!$M$10),"P1",IF($U1660&gt;=Lists!$M$11,"P2","P3")))</f>
        <v/>
      </c>
      <c r="W1660" s="24" t="str">
        <f aca="false">IF(OR($V1660="",$B1660=""),"",$B1660+INDEX(Lists!$N$10:$N$12,MATCH($V1660,Lists!$L$10:$L$12,0)))</f>
        <v/>
      </c>
      <c r="X1660" s="19"/>
      <c r="Y1660" s="19"/>
      <c r="Z1660" s="19"/>
      <c r="AA1660" s="21"/>
      <c r="AB1660" s="19"/>
      <c r="AC1660" s="22" t="str">
        <f aca="true">IF(OR($U1660="",$B1660=""),"",IF($AA1660&lt;&gt;"",$AA1660-$B1660,TODAY()-$B1660))</f>
        <v/>
      </c>
      <c r="AD1660" s="22" t="str">
        <f aca="true">IF($W1660="","",IF($Y1660="Closed",IF($AA1660="","Closed",IF($AA1660&lt;=$W1660,"Closed on time","Closed late")),IF(TODAY()&gt;$W1660,"Overdue","Within time")))</f>
        <v/>
      </c>
      <c r="AE1660" s="6"/>
      <c r="AF1660" s="19"/>
      <c r="AG1660" s="19"/>
      <c r="AH1660" s="19"/>
      <c r="AI1660" s="19"/>
      <c r="AJ1660" s="19"/>
    </row>
    <row r="1661" customFormat="false" ht="15" hidden="false" customHeight="false" outlineLevel="0" collapsed="false">
      <c r="A1661" s="22" t="str">
        <f aca="false">IF($C1661="","","R"&amp;TEXT(ROW()-4,"00000"))</f>
        <v/>
      </c>
      <c r="B1661" s="21"/>
      <c r="C1661" s="19"/>
      <c r="D1661" s="22" t="str">
        <f aca="false">IF($C1661="","",IFERROR(INDEX(Asset_Register!$C$5:$C$1000,MATCH($C1661,Asset_Register!$A$5:$A$1000,0)),"Not in register"))</f>
        <v/>
      </c>
      <c r="E1661" s="22" t="str">
        <f aca="false">IF($C1661="","",IFERROR(INDEX(Asset_Register!$D$5:$D$1000,MATCH($C1661,Asset_Register!$A$5:$A$1000,0)),"Not in register"))</f>
        <v/>
      </c>
      <c r="F1661" s="22" t="str">
        <f aca="false">IF($C1661="","",IFERROR(INDEX(Asset_Register!$R$5:$R$1000,MATCH($C1661,Asset_Register!$A$5:$A$1000,0)),"Not in register"))</f>
        <v/>
      </c>
      <c r="G1661" s="22" t="str">
        <f aca="false">IF($C1661="","",IFERROR(INDEX(Asset_Register!$Q$5:$Q$1000,MATCH($C1661,Asset_Register!$A$5:$A$1000,0)),"Not in register"))</f>
        <v/>
      </c>
      <c r="H1661" s="19"/>
      <c r="I1661" s="19"/>
      <c r="J1661" s="6"/>
      <c r="K1661" s="19"/>
      <c r="L1661" s="19"/>
      <c r="M1661" s="19"/>
      <c r="N1661" s="19"/>
      <c r="O1661" s="19"/>
      <c r="P1661" s="19"/>
      <c r="Q1661" s="22" t="str">
        <f aca="false">IF($C1661="","",IF($P1661&lt;&gt;"",$P1661,IF(AND(ISNUMBER($K1661),ISNUMBER($M1661),ISNUMBER($N1661)),IF($O1661="Lower is worse",IF($K1661&lt;=$N1661,"Danger",IF($K1661&lt;=$M1661,"Alert","OK")),IF($K1661&gt;=$N1661,"Danger",IF($K1661&gt;=$M1661,"Alert","OK"))),"Not set")))</f>
        <v/>
      </c>
      <c r="R1661" s="22" t="str">
        <f aca="false">IF(OR($Q1661="",$Q1661="Not set"),"",MATCH($Q1661,Lists!$F$2:$F$4,0)-1)</f>
        <v/>
      </c>
      <c r="S1661" s="6"/>
      <c r="T1661" s="6"/>
      <c r="U1661" s="22" t="str">
        <f aca="false">IF(OR($Q1661="",$Q1661="OK",$Q1661="Not set",NOT(ISNUMBER($G1661))),"",ROUND($G1661*IF($Q1661="Danger",Lists!$M$15,Lists!$M$16),0))</f>
        <v/>
      </c>
      <c r="V1661" s="22" t="str">
        <f aca="false">IF($U1661="","",IF(OR($Q1661="Danger",$U1661&gt;=Lists!$M$10),"P1",IF($U1661&gt;=Lists!$M$11,"P2","P3")))</f>
        <v/>
      </c>
      <c r="W1661" s="24" t="str">
        <f aca="false">IF(OR($V1661="",$B1661=""),"",$B1661+INDEX(Lists!$N$10:$N$12,MATCH($V1661,Lists!$L$10:$L$12,0)))</f>
        <v/>
      </c>
      <c r="X1661" s="19"/>
      <c r="Y1661" s="19"/>
      <c r="Z1661" s="19"/>
      <c r="AA1661" s="21"/>
      <c r="AB1661" s="19"/>
      <c r="AC1661" s="22" t="str">
        <f aca="true">IF(OR($U1661="",$B1661=""),"",IF($AA1661&lt;&gt;"",$AA1661-$B1661,TODAY()-$B1661))</f>
        <v/>
      </c>
      <c r="AD1661" s="22" t="str">
        <f aca="true">IF($W1661="","",IF($Y1661="Closed",IF($AA1661="","Closed",IF($AA1661&lt;=$W1661,"Closed on time","Closed late")),IF(TODAY()&gt;$W1661,"Overdue","Within time")))</f>
        <v/>
      </c>
      <c r="AE1661" s="6"/>
      <c r="AF1661" s="19"/>
      <c r="AG1661" s="19"/>
      <c r="AH1661" s="19"/>
      <c r="AI1661" s="19"/>
      <c r="AJ1661" s="19"/>
    </row>
    <row r="1662" customFormat="false" ht="15" hidden="false" customHeight="false" outlineLevel="0" collapsed="false">
      <c r="A1662" s="22" t="str">
        <f aca="false">IF($C1662="","","R"&amp;TEXT(ROW()-4,"00000"))</f>
        <v/>
      </c>
      <c r="B1662" s="21"/>
      <c r="C1662" s="19"/>
      <c r="D1662" s="22" t="str">
        <f aca="false">IF($C1662="","",IFERROR(INDEX(Asset_Register!$C$5:$C$1000,MATCH($C1662,Asset_Register!$A$5:$A$1000,0)),"Not in register"))</f>
        <v/>
      </c>
      <c r="E1662" s="22" t="str">
        <f aca="false">IF($C1662="","",IFERROR(INDEX(Asset_Register!$D$5:$D$1000,MATCH($C1662,Asset_Register!$A$5:$A$1000,0)),"Not in register"))</f>
        <v/>
      </c>
      <c r="F1662" s="22" t="str">
        <f aca="false">IF($C1662="","",IFERROR(INDEX(Asset_Register!$R$5:$R$1000,MATCH($C1662,Asset_Register!$A$5:$A$1000,0)),"Not in register"))</f>
        <v/>
      </c>
      <c r="G1662" s="22" t="str">
        <f aca="false">IF($C1662="","",IFERROR(INDEX(Asset_Register!$Q$5:$Q$1000,MATCH($C1662,Asset_Register!$A$5:$A$1000,0)),"Not in register"))</f>
        <v/>
      </c>
      <c r="H1662" s="19"/>
      <c r="I1662" s="19"/>
      <c r="J1662" s="6"/>
      <c r="K1662" s="19"/>
      <c r="L1662" s="19"/>
      <c r="M1662" s="19"/>
      <c r="N1662" s="19"/>
      <c r="O1662" s="19"/>
      <c r="P1662" s="19"/>
      <c r="Q1662" s="22" t="str">
        <f aca="false">IF($C1662="","",IF($P1662&lt;&gt;"",$P1662,IF(AND(ISNUMBER($K1662),ISNUMBER($M1662),ISNUMBER($N1662)),IF($O1662="Lower is worse",IF($K1662&lt;=$N1662,"Danger",IF($K1662&lt;=$M1662,"Alert","OK")),IF($K1662&gt;=$N1662,"Danger",IF($K1662&gt;=$M1662,"Alert","OK"))),"Not set")))</f>
        <v/>
      </c>
      <c r="R1662" s="22" t="str">
        <f aca="false">IF(OR($Q1662="",$Q1662="Not set"),"",MATCH($Q1662,Lists!$F$2:$F$4,0)-1)</f>
        <v/>
      </c>
      <c r="S1662" s="6"/>
      <c r="T1662" s="6"/>
      <c r="U1662" s="22" t="str">
        <f aca="false">IF(OR($Q1662="",$Q1662="OK",$Q1662="Not set",NOT(ISNUMBER($G1662))),"",ROUND($G1662*IF($Q1662="Danger",Lists!$M$15,Lists!$M$16),0))</f>
        <v/>
      </c>
      <c r="V1662" s="22" t="str">
        <f aca="false">IF($U1662="","",IF(OR($Q1662="Danger",$U1662&gt;=Lists!$M$10),"P1",IF($U1662&gt;=Lists!$M$11,"P2","P3")))</f>
        <v/>
      </c>
      <c r="W1662" s="24" t="str">
        <f aca="false">IF(OR($V1662="",$B1662=""),"",$B1662+INDEX(Lists!$N$10:$N$12,MATCH($V1662,Lists!$L$10:$L$12,0)))</f>
        <v/>
      </c>
      <c r="X1662" s="19"/>
      <c r="Y1662" s="19"/>
      <c r="Z1662" s="19"/>
      <c r="AA1662" s="21"/>
      <c r="AB1662" s="19"/>
      <c r="AC1662" s="22" t="str">
        <f aca="true">IF(OR($U1662="",$B1662=""),"",IF($AA1662&lt;&gt;"",$AA1662-$B1662,TODAY()-$B1662))</f>
        <v/>
      </c>
      <c r="AD1662" s="22" t="str">
        <f aca="true">IF($W1662="","",IF($Y1662="Closed",IF($AA1662="","Closed",IF($AA1662&lt;=$W1662,"Closed on time","Closed late")),IF(TODAY()&gt;$W1662,"Overdue","Within time")))</f>
        <v/>
      </c>
      <c r="AE1662" s="6"/>
      <c r="AF1662" s="19"/>
      <c r="AG1662" s="19"/>
      <c r="AH1662" s="19"/>
      <c r="AI1662" s="19"/>
      <c r="AJ1662" s="19"/>
    </row>
    <row r="1663" customFormat="false" ht="15" hidden="false" customHeight="false" outlineLevel="0" collapsed="false">
      <c r="A1663" s="22" t="str">
        <f aca="false">IF($C1663="","","R"&amp;TEXT(ROW()-4,"00000"))</f>
        <v/>
      </c>
      <c r="B1663" s="21"/>
      <c r="C1663" s="19"/>
      <c r="D1663" s="22" t="str">
        <f aca="false">IF($C1663="","",IFERROR(INDEX(Asset_Register!$C$5:$C$1000,MATCH($C1663,Asset_Register!$A$5:$A$1000,0)),"Not in register"))</f>
        <v/>
      </c>
      <c r="E1663" s="22" t="str">
        <f aca="false">IF($C1663="","",IFERROR(INDEX(Asset_Register!$D$5:$D$1000,MATCH($C1663,Asset_Register!$A$5:$A$1000,0)),"Not in register"))</f>
        <v/>
      </c>
      <c r="F1663" s="22" t="str">
        <f aca="false">IF($C1663="","",IFERROR(INDEX(Asset_Register!$R$5:$R$1000,MATCH($C1663,Asset_Register!$A$5:$A$1000,0)),"Not in register"))</f>
        <v/>
      </c>
      <c r="G1663" s="22" t="str">
        <f aca="false">IF($C1663="","",IFERROR(INDEX(Asset_Register!$Q$5:$Q$1000,MATCH($C1663,Asset_Register!$A$5:$A$1000,0)),"Not in register"))</f>
        <v/>
      </c>
      <c r="H1663" s="19"/>
      <c r="I1663" s="19"/>
      <c r="J1663" s="6"/>
      <c r="K1663" s="19"/>
      <c r="L1663" s="19"/>
      <c r="M1663" s="19"/>
      <c r="N1663" s="19"/>
      <c r="O1663" s="19"/>
      <c r="P1663" s="19"/>
      <c r="Q1663" s="22" t="str">
        <f aca="false">IF($C1663="","",IF($P1663&lt;&gt;"",$P1663,IF(AND(ISNUMBER($K1663),ISNUMBER($M1663),ISNUMBER($N1663)),IF($O1663="Lower is worse",IF($K1663&lt;=$N1663,"Danger",IF($K1663&lt;=$M1663,"Alert","OK")),IF($K1663&gt;=$N1663,"Danger",IF($K1663&gt;=$M1663,"Alert","OK"))),"Not set")))</f>
        <v/>
      </c>
      <c r="R1663" s="22" t="str">
        <f aca="false">IF(OR($Q1663="",$Q1663="Not set"),"",MATCH($Q1663,Lists!$F$2:$F$4,0)-1)</f>
        <v/>
      </c>
      <c r="S1663" s="6"/>
      <c r="T1663" s="6"/>
      <c r="U1663" s="22" t="str">
        <f aca="false">IF(OR($Q1663="",$Q1663="OK",$Q1663="Not set",NOT(ISNUMBER($G1663))),"",ROUND($G1663*IF($Q1663="Danger",Lists!$M$15,Lists!$M$16),0))</f>
        <v/>
      </c>
      <c r="V1663" s="22" t="str">
        <f aca="false">IF($U1663="","",IF(OR($Q1663="Danger",$U1663&gt;=Lists!$M$10),"P1",IF($U1663&gt;=Lists!$M$11,"P2","P3")))</f>
        <v/>
      </c>
      <c r="W1663" s="24" t="str">
        <f aca="false">IF(OR($V1663="",$B1663=""),"",$B1663+INDEX(Lists!$N$10:$N$12,MATCH($V1663,Lists!$L$10:$L$12,0)))</f>
        <v/>
      </c>
      <c r="X1663" s="19"/>
      <c r="Y1663" s="19"/>
      <c r="Z1663" s="19"/>
      <c r="AA1663" s="21"/>
      <c r="AB1663" s="19"/>
      <c r="AC1663" s="22" t="str">
        <f aca="true">IF(OR($U1663="",$B1663=""),"",IF($AA1663&lt;&gt;"",$AA1663-$B1663,TODAY()-$B1663))</f>
        <v/>
      </c>
      <c r="AD1663" s="22" t="str">
        <f aca="true">IF($W1663="","",IF($Y1663="Closed",IF($AA1663="","Closed",IF($AA1663&lt;=$W1663,"Closed on time","Closed late")),IF(TODAY()&gt;$W1663,"Overdue","Within time")))</f>
        <v/>
      </c>
      <c r="AE1663" s="6"/>
      <c r="AF1663" s="19"/>
      <c r="AG1663" s="19"/>
      <c r="AH1663" s="19"/>
      <c r="AI1663" s="19"/>
      <c r="AJ1663" s="19"/>
    </row>
    <row r="1664" customFormat="false" ht="15" hidden="false" customHeight="false" outlineLevel="0" collapsed="false">
      <c r="A1664" s="22" t="str">
        <f aca="false">IF($C1664="","","R"&amp;TEXT(ROW()-4,"00000"))</f>
        <v/>
      </c>
      <c r="B1664" s="21"/>
      <c r="C1664" s="19"/>
      <c r="D1664" s="22" t="str">
        <f aca="false">IF($C1664="","",IFERROR(INDEX(Asset_Register!$C$5:$C$1000,MATCH($C1664,Asset_Register!$A$5:$A$1000,0)),"Not in register"))</f>
        <v/>
      </c>
      <c r="E1664" s="22" t="str">
        <f aca="false">IF($C1664="","",IFERROR(INDEX(Asset_Register!$D$5:$D$1000,MATCH($C1664,Asset_Register!$A$5:$A$1000,0)),"Not in register"))</f>
        <v/>
      </c>
      <c r="F1664" s="22" t="str">
        <f aca="false">IF($C1664="","",IFERROR(INDEX(Asset_Register!$R$5:$R$1000,MATCH($C1664,Asset_Register!$A$5:$A$1000,0)),"Not in register"))</f>
        <v/>
      </c>
      <c r="G1664" s="22" t="str">
        <f aca="false">IF($C1664="","",IFERROR(INDEX(Asset_Register!$Q$5:$Q$1000,MATCH($C1664,Asset_Register!$A$5:$A$1000,0)),"Not in register"))</f>
        <v/>
      </c>
      <c r="H1664" s="19"/>
      <c r="I1664" s="19"/>
      <c r="J1664" s="6"/>
      <c r="K1664" s="19"/>
      <c r="L1664" s="19"/>
      <c r="M1664" s="19"/>
      <c r="N1664" s="19"/>
      <c r="O1664" s="19"/>
      <c r="P1664" s="19"/>
      <c r="Q1664" s="22" t="str">
        <f aca="false">IF($C1664="","",IF($P1664&lt;&gt;"",$P1664,IF(AND(ISNUMBER($K1664),ISNUMBER($M1664),ISNUMBER($N1664)),IF($O1664="Lower is worse",IF($K1664&lt;=$N1664,"Danger",IF($K1664&lt;=$M1664,"Alert","OK")),IF($K1664&gt;=$N1664,"Danger",IF($K1664&gt;=$M1664,"Alert","OK"))),"Not set")))</f>
        <v/>
      </c>
      <c r="R1664" s="22" t="str">
        <f aca="false">IF(OR($Q1664="",$Q1664="Not set"),"",MATCH($Q1664,Lists!$F$2:$F$4,0)-1)</f>
        <v/>
      </c>
      <c r="S1664" s="6"/>
      <c r="T1664" s="6"/>
      <c r="U1664" s="22" t="str">
        <f aca="false">IF(OR($Q1664="",$Q1664="OK",$Q1664="Not set",NOT(ISNUMBER($G1664))),"",ROUND($G1664*IF($Q1664="Danger",Lists!$M$15,Lists!$M$16),0))</f>
        <v/>
      </c>
      <c r="V1664" s="22" t="str">
        <f aca="false">IF($U1664="","",IF(OR($Q1664="Danger",$U1664&gt;=Lists!$M$10),"P1",IF($U1664&gt;=Lists!$M$11,"P2","P3")))</f>
        <v/>
      </c>
      <c r="W1664" s="24" t="str">
        <f aca="false">IF(OR($V1664="",$B1664=""),"",$B1664+INDEX(Lists!$N$10:$N$12,MATCH($V1664,Lists!$L$10:$L$12,0)))</f>
        <v/>
      </c>
      <c r="X1664" s="19"/>
      <c r="Y1664" s="19"/>
      <c r="Z1664" s="19"/>
      <c r="AA1664" s="21"/>
      <c r="AB1664" s="19"/>
      <c r="AC1664" s="22" t="str">
        <f aca="true">IF(OR($U1664="",$B1664=""),"",IF($AA1664&lt;&gt;"",$AA1664-$B1664,TODAY()-$B1664))</f>
        <v/>
      </c>
      <c r="AD1664" s="22" t="str">
        <f aca="true">IF($W1664="","",IF($Y1664="Closed",IF($AA1664="","Closed",IF($AA1664&lt;=$W1664,"Closed on time","Closed late")),IF(TODAY()&gt;$W1664,"Overdue","Within time")))</f>
        <v/>
      </c>
      <c r="AE1664" s="6"/>
      <c r="AF1664" s="19"/>
      <c r="AG1664" s="19"/>
      <c r="AH1664" s="19"/>
      <c r="AI1664" s="19"/>
      <c r="AJ1664" s="19"/>
    </row>
    <row r="1665" customFormat="false" ht="15" hidden="false" customHeight="false" outlineLevel="0" collapsed="false">
      <c r="A1665" s="22" t="str">
        <f aca="false">IF($C1665="","","R"&amp;TEXT(ROW()-4,"00000"))</f>
        <v/>
      </c>
      <c r="B1665" s="21"/>
      <c r="C1665" s="19"/>
      <c r="D1665" s="22" t="str">
        <f aca="false">IF($C1665="","",IFERROR(INDEX(Asset_Register!$C$5:$C$1000,MATCH($C1665,Asset_Register!$A$5:$A$1000,0)),"Not in register"))</f>
        <v/>
      </c>
      <c r="E1665" s="22" t="str">
        <f aca="false">IF($C1665="","",IFERROR(INDEX(Asset_Register!$D$5:$D$1000,MATCH($C1665,Asset_Register!$A$5:$A$1000,0)),"Not in register"))</f>
        <v/>
      </c>
      <c r="F1665" s="22" t="str">
        <f aca="false">IF($C1665="","",IFERROR(INDEX(Asset_Register!$R$5:$R$1000,MATCH($C1665,Asset_Register!$A$5:$A$1000,0)),"Not in register"))</f>
        <v/>
      </c>
      <c r="G1665" s="22" t="str">
        <f aca="false">IF($C1665="","",IFERROR(INDEX(Asset_Register!$Q$5:$Q$1000,MATCH($C1665,Asset_Register!$A$5:$A$1000,0)),"Not in register"))</f>
        <v/>
      </c>
      <c r="H1665" s="19"/>
      <c r="I1665" s="19"/>
      <c r="J1665" s="6"/>
      <c r="K1665" s="19"/>
      <c r="L1665" s="19"/>
      <c r="M1665" s="19"/>
      <c r="N1665" s="19"/>
      <c r="O1665" s="19"/>
      <c r="P1665" s="19"/>
      <c r="Q1665" s="22" t="str">
        <f aca="false">IF($C1665="","",IF($P1665&lt;&gt;"",$P1665,IF(AND(ISNUMBER($K1665),ISNUMBER($M1665),ISNUMBER($N1665)),IF($O1665="Lower is worse",IF($K1665&lt;=$N1665,"Danger",IF($K1665&lt;=$M1665,"Alert","OK")),IF($K1665&gt;=$N1665,"Danger",IF($K1665&gt;=$M1665,"Alert","OK"))),"Not set")))</f>
        <v/>
      </c>
      <c r="R1665" s="22" t="str">
        <f aca="false">IF(OR($Q1665="",$Q1665="Not set"),"",MATCH($Q1665,Lists!$F$2:$F$4,0)-1)</f>
        <v/>
      </c>
      <c r="S1665" s="6"/>
      <c r="T1665" s="6"/>
      <c r="U1665" s="22" t="str">
        <f aca="false">IF(OR($Q1665="",$Q1665="OK",$Q1665="Not set",NOT(ISNUMBER($G1665))),"",ROUND($G1665*IF($Q1665="Danger",Lists!$M$15,Lists!$M$16),0))</f>
        <v/>
      </c>
      <c r="V1665" s="22" t="str">
        <f aca="false">IF($U1665="","",IF(OR($Q1665="Danger",$U1665&gt;=Lists!$M$10),"P1",IF($U1665&gt;=Lists!$M$11,"P2","P3")))</f>
        <v/>
      </c>
      <c r="W1665" s="24" t="str">
        <f aca="false">IF(OR($V1665="",$B1665=""),"",$B1665+INDEX(Lists!$N$10:$N$12,MATCH($V1665,Lists!$L$10:$L$12,0)))</f>
        <v/>
      </c>
      <c r="X1665" s="19"/>
      <c r="Y1665" s="19"/>
      <c r="Z1665" s="19"/>
      <c r="AA1665" s="21"/>
      <c r="AB1665" s="19"/>
      <c r="AC1665" s="22" t="str">
        <f aca="true">IF(OR($U1665="",$B1665=""),"",IF($AA1665&lt;&gt;"",$AA1665-$B1665,TODAY()-$B1665))</f>
        <v/>
      </c>
      <c r="AD1665" s="22" t="str">
        <f aca="true">IF($W1665="","",IF($Y1665="Closed",IF($AA1665="","Closed",IF($AA1665&lt;=$W1665,"Closed on time","Closed late")),IF(TODAY()&gt;$W1665,"Overdue","Within time")))</f>
        <v/>
      </c>
      <c r="AE1665" s="6"/>
      <c r="AF1665" s="19"/>
      <c r="AG1665" s="19"/>
      <c r="AH1665" s="19"/>
      <c r="AI1665" s="19"/>
      <c r="AJ1665" s="19"/>
    </row>
    <row r="1666" customFormat="false" ht="15" hidden="false" customHeight="false" outlineLevel="0" collapsed="false">
      <c r="A1666" s="22" t="str">
        <f aca="false">IF($C1666="","","R"&amp;TEXT(ROW()-4,"00000"))</f>
        <v/>
      </c>
      <c r="B1666" s="21"/>
      <c r="C1666" s="19"/>
      <c r="D1666" s="22" t="str">
        <f aca="false">IF($C1666="","",IFERROR(INDEX(Asset_Register!$C$5:$C$1000,MATCH($C1666,Asset_Register!$A$5:$A$1000,0)),"Not in register"))</f>
        <v/>
      </c>
      <c r="E1666" s="22" t="str">
        <f aca="false">IF($C1666="","",IFERROR(INDEX(Asset_Register!$D$5:$D$1000,MATCH($C1666,Asset_Register!$A$5:$A$1000,0)),"Not in register"))</f>
        <v/>
      </c>
      <c r="F1666" s="22" t="str">
        <f aca="false">IF($C1666="","",IFERROR(INDEX(Asset_Register!$R$5:$R$1000,MATCH($C1666,Asset_Register!$A$5:$A$1000,0)),"Not in register"))</f>
        <v/>
      </c>
      <c r="G1666" s="22" t="str">
        <f aca="false">IF($C1666="","",IFERROR(INDEX(Asset_Register!$Q$5:$Q$1000,MATCH($C1666,Asset_Register!$A$5:$A$1000,0)),"Not in register"))</f>
        <v/>
      </c>
      <c r="H1666" s="19"/>
      <c r="I1666" s="19"/>
      <c r="J1666" s="6"/>
      <c r="K1666" s="19"/>
      <c r="L1666" s="19"/>
      <c r="M1666" s="19"/>
      <c r="N1666" s="19"/>
      <c r="O1666" s="19"/>
      <c r="P1666" s="19"/>
      <c r="Q1666" s="22" t="str">
        <f aca="false">IF($C1666="","",IF($P1666&lt;&gt;"",$P1666,IF(AND(ISNUMBER($K1666),ISNUMBER($M1666),ISNUMBER($N1666)),IF($O1666="Lower is worse",IF($K1666&lt;=$N1666,"Danger",IF($K1666&lt;=$M1666,"Alert","OK")),IF($K1666&gt;=$N1666,"Danger",IF($K1666&gt;=$M1666,"Alert","OK"))),"Not set")))</f>
        <v/>
      </c>
      <c r="R1666" s="22" t="str">
        <f aca="false">IF(OR($Q1666="",$Q1666="Not set"),"",MATCH($Q1666,Lists!$F$2:$F$4,0)-1)</f>
        <v/>
      </c>
      <c r="S1666" s="6"/>
      <c r="T1666" s="6"/>
      <c r="U1666" s="22" t="str">
        <f aca="false">IF(OR($Q1666="",$Q1666="OK",$Q1666="Not set",NOT(ISNUMBER($G1666))),"",ROUND($G1666*IF($Q1666="Danger",Lists!$M$15,Lists!$M$16),0))</f>
        <v/>
      </c>
      <c r="V1666" s="22" t="str">
        <f aca="false">IF($U1666="","",IF(OR($Q1666="Danger",$U1666&gt;=Lists!$M$10),"P1",IF($U1666&gt;=Lists!$M$11,"P2","P3")))</f>
        <v/>
      </c>
      <c r="W1666" s="24" t="str">
        <f aca="false">IF(OR($V1666="",$B1666=""),"",$B1666+INDEX(Lists!$N$10:$N$12,MATCH($V1666,Lists!$L$10:$L$12,0)))</f>
        <v/>
      </c>
      <c r="X1666" s="19"/>
      <c r="Y1666" s="19"/>
      <c r="Z1666" s="19"/>
      <c r="AA1666" s="21"/>
      <c r="AB1666" s="19"/>
      <c r="AC1666" s="22" t="str">
        <f aca="true">IF(OR($U1666="",$B1666=""),"",IF($AA1666&lt;&gt;"",$AA1666-$B1666,TODAY()-$B1666))</f>
        <v/>
      </c>
      <c r="AD1666" s="22" t="str">
        <f aca="true">IF($W1666="","",IF($Y1666="Closed",IF($AA1666="","Closed",IF($AA1666&lt;=$W1666,"Closed on time","Closed late")),IF(TODAY()&gt;$W1666,"Overdue","Within time")))</f>
        <v/>
      </c>
      <c r="AE1666" s="6"/>
      <c r="AF1666" s="19"/>
      <c r="AG1666" s="19"/>
      <c r="AH1666" s="19"/>
      <c r="AI1666" s="19"/>
      <c r="AJ1666" s="19"/>
    </row>
    <row r="1667" customFormat="false" ht="15" hidden="false" customHeight="false" outlineLevel="0" collapsed="false">
      <c r="A1667" s="22" t="str">
        <f aca="false">IF($C1667="","","R"&amp;TEXT(ROW()-4,"00000"))</f>
        <v/>
      </c>
      <c r="B1667" s="21"/>
      <c r="C1667" s="19"/>
      <c r="D1667" s="22" t="str">
        <f aca="false">IF($C1667="","",IFERROR(INDEX(Asset_Register!$C$5:$C$1000,MATCH($C1667,Asset_Register!$A$5:$A$1000,0)),"Not in register"))</f>
        <v/>
      </c>
      <c r="E1667" s="22" t="str">
        <f aca="false">IF($C1667="","",IFERROR(INDEX(Asset_Register!$D$5:$D$1000,MATCH($C1667,Asset_Register!$A$5:$A$1000,0)),"Not in register"))</f>
        <v/>
      </c>
      <c r="F1667" s="22" t="str">
        <f aca="false">IF($C1667="","",IFERROR(INDEX(Asset_Register!$R$5:$R$1000,MATCH($C1667,Asset_Register!$A$5:$A$1000,0)),"Not in register"))</f>
        <v/>
      </c>
      <c r="G1667" s="22" t="str">
        <f aca="false">IF($C1667="","",IFERROR(INDEX(Asset_Register!$Q$5:$Q$1000,MATCH($C1667,Asset_Register!$A$5:$A$1000,0)),"Not in register"))</f>
        <v/>
      </c>
      <c r="H1667" s="19"/>
      <c r="I1667" s="19"/>
      <c r="J1667" s="6"/>
      <c r="K1667" s="19"/>
      <c r="L1667" s="19"/>
      <c r="M1667" s="19"/>
      <c r="N1667" s="19"/>
      <c r="O1667" s="19"/>
      <c r="P1667" s="19"/>
      <c r="Q1667" s="22" t="str">
        <f aca="false">IF($C1667="","",IF($P1667&lt;&gt;"",$P1667,IF(AND(ISNUMBER($K1667),ISNUMBER($M1667),ISNUMBER($N1667)),IF($O1667="Lower is worse",IF($K1667&lt;=$N1667,"Danger",IF($K1667&lt;=$M1667,"Alert","OK")),IF($K1667&gt;=$N1667,"Danger",IF($K1667&gt;=$M1667,"Alert","OK"))),"Not set")))</f>
        <v/>
      </c>
      <c r="R1667" s="22" t="str">
        <f aca="false">IF(OR($Q1667="",$Q1667="Not set"),"",MATCH($Q1667,Lists!$F$2:$F$4,0)-1)</f>
        <v/>
      </c>
      <c r="S1667" s="6"/>
      <c r="T1667" s="6"/>
      <c r="U1667" s="22" t="str">
        <f aca="false">IF(OR($Q1667="",$Q1667="OK",$Q1667="Not set",NOT(ISNUMBER($G1667))),"",ROUND($G1667*IF($Q1667="Danger",Lists!$M$15,Lists!$M$16),0))</f>
        <v/>
      </c>
      <c r="V1667" s="22" t="str">
        <f aca="false">IF($U1667="","",IF(OR($Q1667="Danger",$U1667&gt;=Lists!$M$10),"P1",IF($U1667&gt;=Lists!$M$11,"P2","P3")))</f>
        <v/>
      </c>
      <c r="W1667" s="24" t="str">
        <f aca="false">IF(OR($V1667="",$B1667=""),"",$B1667+INDEX(Lists!$N$10:$N$12,MATCH($V1667,Lists!$L$10:$L$12,0)))</f>
        <v/>
      </c>
      <c r="X1667" s="19"/>
      <c r="Y1667" s="19"/>
      <c r="Z1667" s="19"/>
      <c r="AA1667" s="21"/>
      <c r="AB1667" s="19"/>
      <c r="AC1667" s="22" t="str">
        <f aca="true">IF(OR($U1667="",$B1667=""),"",IF($AA1667&lt;&gt;"",$AA1667-$B1667,TODAY()-$B1667))</f>
        <v/>
      </c>
      <c r="AD1667" s="22" t="str">
        <f aca="true">IF($W1667="","",IF($Y1667="Closed",IF($AA1667="","Closed",IF($AA1667&lt;=$W1667,"Closed on time","Closed late")),IF(TODAY()&gt;$W1667,"Overdue","Within time")))</f>
        <v/>
      </c>
      <c r="AE1667" s="6"/>
      <c r="AF1667" s="19"/>
      <c r="AG1667" s="19"/>
      <c r="AH1667" s="19"/>
      <c r="AI1667" s="19"/>
      <c r="AJ1667" s="19"/>
    </row>
    <row r="1668" customFormat="false" ht="15" hidden="false" customHeight="false" outlineLevel="0" collapsed="false">
      <c r="A1668" s="22" t="str">
        <f aca="false">IF($C1668="","","R"&amp;TEXT(ROW()-4,"00000"))</f>
        <v/>
      </c>
      <c r="B1668" s="21"/>
      <c r="C1668" s="19"/>
      <c r="D1668" s="22" t="str">
        <f aca="false">IF($C1668="","",IFERROR(INDEX(Asset_Register!$C$5:$C$1000,MATCH($C1668,Asset_Register!$A$5:$A$1000,0)),"Not in register"))</f>
        <v/>
      </c>
      <c r="E1668" s="22" t="str">
        <f aca="false">IF($C1668="","",IFERROR(INDEX(Asset_Register!$D$5:$D$1000,MATCH($C1668,Asset_Register!$A$5:$A$1000,0)),"Not in register"))</f>
        <v/>
      </c>
      <c r="F1668" s="22" t="str">
        <f aca="false">IF($C1668="","",IFERROR(INDEX(Asset_Register!$R$5:$R$1000,MATCH($C1668,Asset_Register!$A$5:$A$1000,0)),"Not in register"))</f>
        <v/>
      </c>
      <c r="G1668" s="22" t="str">
        <f aca="false">IF($C1668="","",IFERROR(INDEX(Asset_Register!$Q$5:$Q$1000,MATCH($C1668,Asset_Register!$A$5:$A$1000,0)),"Not in register"))</f>
        <v/>
      </c>
      <c r="H1668" s="19"/>
      <c r="I1668" s="19"/>
      <c r="J1668" s="6"/>
      <c r="K1668" s="19"/>
      <c r="L1668" s="19"/>
      <c r="M1668" s="19"/>
      <c r="N1668" s="19"/>
      <c r="O1668" s="19"/>
      <c r="P1668" s="19"/>
      <c r="Q1668" s="22" t="str">
        <f aca="false">IF($C1668="","",IF($P1668&lt;&gt;"",$P1668,IF(AND(ISNUMBER($K1668),ISNUMBER($M1668),ISNUMBER($N1668)),IF($O1668="Lower is worse",IF($K1668&lt;=$N1668,"Danger",IF($K1668&lt;=$M1668,"Alert","OK")),IF($K1668&gt;=$N1668,"Danger",IF($K1668&gt;=$M1668,"Alert","OK"))),"Not set")))</f>
        <v/>
      </c>
      <c r="R1668" s="22" t="str">
        <f aca="false">IF(OR($Q1668="",$Q1668="Not set"),"",MATCH($Q1668,Lists!$F$2:$F$4,0)-1)</f>
        <v/>
      </c>
      <c r="S1668" s="6"/>
      <c r="T1668" s="6"/>
      <c r="U1668" s="22" t="str">
        <f aca="false">IF(OR($Q1668="",$Q1668="OK",$Q1668="Not set",NOT(ISNUMBER($G1668))),"",ROUND($G1668*IF($Q1668="Danger",Lists!$M$15,Lists!$M$16),0))</f>
        <v/>
      </c>
      <c r="V1668" s="22" t="str">
        <f aca="false">IF($U1668="","",IF(OR($Q1668="Danger",$U1668&gt;=Lists!$M$10),"P1",IF($U1668&gt;=Lists!$M$11,"P2","P3")))</f>
        <v/>
      </c>
      <c r="W1668" s="24" t="str">
        <f aca="false">IF(OR($V1668="",$B1668=""),"",$B1668+INDEX(Lists!$N$10:$N$12,MATCH($V1668,Lists!$L$10:$L$12,0)))</f>
        <v/>
      </c>
      <c r="X1668" s="19"/>
      <c r="Y1668" s="19"/>
      <c r="Z1668" s="19"/>
      <c r="AA1668" s="21"/>
      <c r="AB1668" s="19"/>
      <c r="AC1668" s="22" t="str">
        <f aca="true">IF(OR($U1668="",$B1668=""),"",IF($AA1668&lt;&gt;"",$AA1668-$B1668,TODAY()-$B1668))</f>
        <v/>
      </c>
      <c r="AD1668" s="22" t="str">
        <f aca="true">IF($W1668="","",IF($Y1668="Closed",IF($AA1668="","Closed",IF($AA1668&lt;=$W1668,"Closed on time","Closed late")),IF(TODAY()&gt;$W1668,"Overdue","Within time")))</f>
        <v/>
      </c>
      <c r="AE1668" s="6"/>
      <c r="AF1668" s="19"/>
      <c r="AG1668" s="19"/>
      <c r="AH1668" s="19"/>
      <c r="AI1668" s="19"/>
      <c r="AJ1668" s="19"/>
    </row>
    <row r="1669" customFormat="false" ht="15" hidden="false" customHeight="false" outlineLevel="0" collapsed="false">
      <c r="A1669" s="22" t="str">
        <f aca="false">IF($C1669="","","R"&amp;TEXT(ROW()-4,"00000"))</f>
        <v/>
      </c>
      <c r="B1669" s="21"/>
      <c r="C1669" s="19"/>
      <c r="D1669" s="22" t="str">
        <f aca="false">IF($C1669="","",IFERROR(INDEX(Asset_Register!$C$5:$C$1000,MATCH($C1669,Asset_Register!$A$5:$A$1000,0)),"Not in register"))</f>
        <v/>
      </c>
      <c r="E1669" s="22" t="str">
        <f aca="false">IF($C1669="","",IFERROR(INDEX(Asset_Register!$D$5:$D$1000,MATCH($C1669,Asset_Register!$A$5:$A$1000,0)),"Not in register"))</f>
        <v/>
      </c>
      <c r="F1669" s="22" t="str">
        <f aca="false">IF($C1669="","",IFERROR(INDEX(Asset_Register!$R$5:$R$1000,MATCH($C1669,Asset_Register!$A$5:$A$1000,0)),"Not in register"))</f>
        <v/>
      </c>
      <c r="G1669" s="22" t="str">
        <f aca="false">IF($C1669="","",IFERROR(INDEX(Asset_Register!$Q$5:$Q$1000,MATCH($C1669,Asset_Register!$A$5:$A$1000,0)),"Not in register"))</f>
        <v/>
      </c>
      <c r="H1669" s="19"/>
      <c r="I1669" s="19"/>
      <c r="J1669" s="6"/>
      <c r="K1669" s="19"/>
      <c r="L1669" s="19"/>
      <c r="M1669" s="19"/>
      <c r="N1669" s="19"/>
      <c r="O1669" s="19"/>
      <c r="P1669" s="19"/>
      <c r="Q1669" s="22" t="str">
        <f aca="false">IF($C1669="","",IF($P1669&lt;&gt;"",$P1669,IF(AND(ISNUMBER($K1669),ISNUMBER($M1669),ISNUMBER($N1669)),IF($O1669="Lower is worse",IF($K1669&lt;=$N1669,"Danger",IF($K1669&lt;=$M1669,"Alert","OK")),IF($K1669&gt;=$N1669,"Danger",IF($K1669&gt;=$M1669,"Alert","OK"))),"Not set")))</f>
        <v/>
      </c>
      <c r="R1669" s="22" t="str">
        <f aca="false">IF(OR($Q1669="",$Q1669="Not set"),"",MATCH($Q1669,Lists!$F$2:$F$4,0)-1)</f>
        <v/>
      </c>
      <c r="S1669" s="6"/>
      <c r="T1669" s="6"/>
      <c r="U1669" s="22" t="str">
        <f aca="false">IF(OR($Q1669="",$Q1669="OK",$Q1669="Not set",NOT(ISNUMBER($G1669))),"",ROUND($G1669*IF($Q1669="Danger",Lists!$M$15,Lists!$M$16),0))</f>
        <v/>
      </c>
      <c r="V1669" s="22" t="str">
        <f aca="false">IF($U1669="","",IF(OR($Q1669="Danger",$U1669&gt;=Lists!$M$10),"P1",IF($U1669&gt;=Lists!$M$11,"P2","P3")))</f>
        <v/>
      </c>
      <c r="W1669" s="24" t="str">
        <f aca="false">IF(OR($V1669="",$B1669=""),"",$B1669+INDEX(Lists!$N$10:$N$12,MATCH($V1669,Lists!$L$10:$L$12,0)))</f>
        <v/>
      </c>
      <c r="X1669" s="19"/>
      <c r="Y1669" s="19"/>
      <c r="Z1669" s="19"/>
      <c r="AA1669" s="21"/>
      <c r="AB1669" s="19"/>
      <c r="AC1669" s="22" t="str">
        <f aca="true">IF(OR($U1669="",$B1669=""),"",IF($AA1669&lt;&gt;"",$AA1669-$B1669,TODAY()-$B1669))</f>
        <v/>
      </c>
      <c r="AD1669" s="22" t="str">
        <f aca="true">IF($W1669="","",IF($Y1669="Closed",IF($AA1669="","Closed",IF($AA1669&lt;=$W1669,"Closed on time","Closed late")),IF(TODAY()&gt;$W1669,"Overdue","Within time")))</f>
        <v/>
      </c>
      <c r="AE1669" s="6"/>
      <c r="AF1669" s="19"/>
      <c r="AG1669" s="19"/>
      <c r="AH1669" s="19"/>
      <c r="AI1669" s="19"/>
      <c r="AJ1669" s="19"/>
    </row>
    <row r="1670" customFormat="false" ht="15" hidden="false" customHeight="false" outlineLevel="0" collapsed="false">
      <c r="A1670" s="22" t="str">
        <f aca="false">IF($C1670="","","R"&amp;TEXT(ROW()-4,"00000"))</f>
        <v/>
      </c>
      <c r="B1670" s="21"/>
      <c r="C1670" s="19"/>
      <c r="D1670" s="22" t="str">
        <f aca="false">IF($C1670="","",IFERROR(INDEX(Asset_Register!$C$5:$C$1000,MATCH($C1670,Asset_Register!$A$5:$A$1000,0)),"Not in register"))</f>
        <v/>
      </c>
      <c r="E1670" s="22" t="str">
        <f aca="false">IF($C1670="","",IFERROR(INDEX(Asset_Register!$D$5:$D$1000,MATCH($C1670,Asset_Register!$A$5:$A$1000,0)),"Not in register"))</f>
        <v/>
      </c>
      <c r="F1670" s="22" t="str">
        <f aca="false">IF($C1670="","",IFERROR(INDEX(Asset_Register!$R$5:$R$1000,MATCH($C1670,Asset_Register!$A$5:$A$1000,0)),"Not in register"))</f>
        <v/>
      </c>
      <c r="G1670" s="22" t="str">
        <f aca="false">IF($C1670="","",IFERROR(INDEX(Asset_Register!$Q$5:$Q$1000,MATCH($C1670,Asset_Register!$A$5:$A$1000,0)),"Not in register"))</f>
        <v/>
      </c>
      <c r="H1670" s="19"/>
      <c r="I1670" s="19"/>
      <c r="J1670" s="6"/>
      <c r="K1670" s="19"/>
      <c r="L1670" s="19"/>
      <c r="M1670" s="19"/>
      <c r="N1670" s="19"/>
      <c r="O1670" s="19"/>
      <c r="P1670" s="19"/>
      <c r="Q1670" s="22" t="str">
        <f aca="false">IF($C1670="","",IF($P1670&lt;&gt;"",$P1670,IF(AND(ISNUMBER($K1670),ISNUMBER($M1670),ISNUMBER($N1670)),IF($O1670="Lower is worse",IF($K1670&lt;=$N1670,"Danger",IF($K1670&lt;=$M1670,"Alert","OK")),IF($K1670&gt;=$N1670,"Danger",IF($K1670&gt;=$M1670,"Alert","OK"))),"Not set")))</f>
        <v/>
      </c>
      <c r="R1670" s="22" t="str">
        <f aca="false">IF(OR($Q1670="",$Q1670="Not set"),"",MATCH($Q1670,Lists!$F$2:$F$4,0)-1)</f>
        <v/>
      </c>
      <c r="S1670" s="6"/>
      <c r="T1670" s="6"/>
      <c r="U1670" s="22" t="str">
        <f aca="false">IF(OR($Q1670="",$Q1670="OK",$Q1670="Not set",NOT(ISNUMBER($G1670))),"",ROUND($G1670*IF($Q1670="Danger",Lists!$M$15,Lists!$M$16),0))</f>
        <v/>
      </c>
      <c r="V1670" s="22" t="str">
        <f aca="false">IF($U1670="","",IF(OR($Q1670="Danger",$U1670&gt;=Lists!$M$10),"P1",IF($U1670&gt;=Lists!$M$11,"P2","P3")))</f>
        <v/>
      </c>
      <c r="W1670" s="24" t="str">
        <f aca="false">IF(OR($V1670="",$B1670=""),"",$B1670+INDEX(Lists!$N$10:$N$12,MATCH($V1670,Lists!$L$10:$L$12,0)))</f>
        <v/>
      </c>
      <c r="X1670" s="19"/>
      <c r="Y1670" s="19"/>
      <c r="Z1670" s="19"/>
      <c r="AA1670" s="21"/>
      <c r="AB1670" s="19"/>
      <c r="AC1670" s="22" t="str">
        <f aca="true">IF(OR($U1670="",$B1670=""),"",IF($AA1670&lt;&gt;"",$AA1670-$B1670,TODAY()-$B1670))</f>
        <v/>
      </c>
      <c r="AD1670" s="22" t="str">
        <f aca="true">IF($W1670="","",IF($Y1670="Closed",IF($AA1670="","Closed",IF($AA1670&lt;=$W1670,"Closed on time","Closed late")),IF(TODAY()&gt;$W1670,"Overdue","Within time")))</f>
        <v/>
      </c>
      <c r="AE1670" s="6"/>
      <c r="AF1670" s="19"/>
      <c r="AG1670" s="19"/>
      <c r="AH1670" s="19"/>
      <c r="AI1670" s="19"/>
      <c r="AJ1670" s="19"/>
    </row>
    <row r="1671" customFormat="false" ht="15" hidden="false" customHeight="false" outlineLevel="0" collapsed="false">
      <c r="A1671" s="22" t="str">
        <f aca="false">IF($C1671="","","R"&amp;TEXT(ROW()-4,"00000"))</f>
        <v/>
      </c>
      <c r="B1671" s="21"/>
      <c r="C1671" s="19"/>
      <c r="D1671" s="22" t="str">
        <f aca="false">IF($C1671="","",IFERROR(INDEX(Asset_Register!$C$5:$C$1000,MATCH($C1671,Asset_Register!$A$5:$A$1000,0)),"Not in register"))</f>
        <v/>
      </c>
      <c r="E1671" s="22" t="str">
        <f aca="false">IF($C1671="","",IFERROR(INDEX(Asset_Register!$D$5:$D$1000,MATCH($C1671,Asset_Register!$A$5:$A$1000,0)),"Not in register"))</f>
        <v/>
      </c>
      <c r="F1671" s="22" t="str">
        <f aca="false">IF($C1671="","",IFERROR(INDEX(Asset_Register!$R$5:$R$1000,MATCH($C1671,Asset_Register!$A$5:$A$1000,0)),"Not in register"))</f>
        <v/>
      </c>
      <c r="G1671" s="22" t="str">
        <f aca="false">IF($C1671="","",IFERROR(INDEX(Asset_Register!$Q$5:$Q$1000,MATCH($C1671,Asset_Register!$A$5:$A$1000,0)),"Not in register"))</f>
        <v/>
      </c>
      <c r="H1671" s="19"/>
      <c r="I1671" s="19"/>
      <c r="J1671" s="6"/>
      <c r="K1671" s="19"/>
      <c r="L1671" s="19"/>
      <c r="M1671" s="19"/>
      <c r="N1671" s="19"/>
      <c r="O1671" s="19"/>
      <c r="P1671" s="19"/>
      <c r="Q1671" s="22" t="str">
        <f aca="false">IF($C1671="","",IF($P1671&lt;&gt;"",$P1671,IF(AND(ISNUMBER($K1671),ISNUMBER($M1671),ISNUMBER($N1671)),IF($O1671="Lower is worse",IF($K1671&lt;=$N1671,"Danger",IF($K1671&lt;=$M1671,"Alert","OK")),IF($K1671&gt;=$N1671,"Danger",IF($K1671&gt;=$M1671,"Alert","OK"))),"Not set")))</f>
        <v/>
      </c>
      <c r="R1671" s="22" t="str">
        <f aca="false">IF(OR($Q1671="",$Q1671="Not set"),"",MATCH($Q1671,Lists!$F$2:$F$4,0)-1)</f>
        <v/>
      </c>
      <c r="S1671" s="6"/>
      <c r="T1671" s="6"/>
      <c r="U1671" s="22" t="str">
        <f aca="false">IF(OR($Q1671="",$Q1671="OK",$Q1671="Not set",NOT(ISNUMBER($G1671))),"",ROUND($G1671*IF($Q1671="Danger",Lists!$M$15,Lists!$M$16),0))</f>
        <v/>
      </c>
      <c r="V1671" s="22" t="str">
        <f aca="false">IF($U1671="","",IF(OR($Q1671="Danger",$U1671&gt;=Lists!$M$10),"P1",IF($U1671&gt;=Lists!$M$11,"P2","P3")))</f>
        <v/>
      </c>
      <c r="W1671" s="24" t="str">
        <f aca="false">IF(OR($V1671="",$B1671=""),"",$B1671+INDEX(Lists!$N$10:$N$12,MATCH($V1671,Lists!$L$10:$L$12,0)))</f>
        <v/>
      </c>
      <c r="X1671" s="19"/>
      <c r="Y1671" s="19"/>
      <c r="Z1671" s="19"/>
      <c r="AA1671" s="21"/>
      <c r="AB1671" s="19"/>
      <c r="AC1671" s="22" t="str">
        <f aca="true">IF(OR($U1671="",$B1671=""),"",IF($AA1671&lt;&gt;"",$AA1671-$B1671,TODAY()-$B1671))</f>
        <v/>
      </c>
      <c r="AD1671" s="22" t="str">
        <f aca="true">IF($W1671="","",IF($Y1671="Closed",IF($AA1671="","Closed",IF($AA1671&lt;=$W1671,"Closed on time","Closed late")),IF(TODAY()&gt;$W1671,"Overdue","Within time")))</f>
        <v/>
      </c>
      <c r="AE1671" s="6"/>
      <c r="AF1671" s="19"/>
      <c r="AG1671" s="19"/>
      <c r="AH1671" s="19"/>
      <c r="AI1671" s="19"/>
      <c r="AJ1671" s="19"/>
    </row>
    <row r="1672" customFormat="false" ht="15" hidden="false" customHeight="false" outlineLevel="0" collapsed="false">
      <c r="A1672" s="22" t="str">
        <f aca="false">IF($C1672="","","R"&amp;TEXT(ROW()-4,"00000"))</f>
        <v/>
      </c>
      <c r="B1672" s="21"/>
      <c r="C1672" s="19"/>
      <c r="D1672" s="22" t="str">
        <f aca="false">IF($C1672="","",IFERROR(INDEX(Asset_Register!$C$5:$C$1000,MATCH($C1672,Asset_Register!$A$5:$A$1000,0)),"Not in register"))</f>
        <v/>
      </c>
      <c r="E1672" s="22" t="str">
        <f aca="false">IF($C1672="","",IFERROR(INDEX(Asset_Register!$D$5:$D$1000,MATCH($C1672,Asset_Register!$A$5:$A$1000,0)),"Not in register"))</f>
        <v/>
      </c>
      <c r="F1672" s="22" t="str">
        <f aca="false">IF($C1672="","",IFERROR(INDEX(Asset_Register!$R$5:$R$1000,MATCH($C1672,Asset_Register!$A$5:$A$1000,0)),"Not in register"))</f>
        <v/>
      </c>
      <c r="G1672" s="22" t="str">
        <f aca="false">IF($C1672="","",IFERROR(INDEX(Asset_Register!$Q$5:$Q$1000,MATCH($C1672,Asset_Register!$A$5:$A$1000,0)),"Not in register"))</f>
        <v/>
      </c>
      <c r="H1672" s="19"/>
      <c r="I1672" s="19"/>
      <c r="J1672" s="6"/>
      <c r="K1672" s="19"/>
      <c r="L1672" s="19"/>
      <c r="M1672" s="19"/>
      <c r="N1672" s="19"/>
      <c r="O1672" s="19"/>
      <c r="P1672" s="19"/>
      <c r="Q1672" s="22" t="str">
        <f aca="false">IF($C1672="","",IF($P1672&lt;&gt;"",$P1672,IF(AND(ISNUMBER($K1672),ISNUMBER($M1672),ISNUMBER($N1672)),IF($O1672="Lower is worse",IF($K1672&lt;=$N1672,"Danger",IF($K1672&lt;=$M1672,"Alert","OK")),IF($K1672&gt;=$N1672,"Danger",IF($K1672&gt;=$M1672,"Alert","OK"))),"Not set")))</f>
        <v/>
      </c>
      <c r="R1672" s="22" t="str">
        <f aca="false">IF(OR($Q1672="",$Q1672="Not set"),"",MATCH($Q1672,Lists!$F$2:$F$4,0)-1)</f>
        <v/>
      </c>
      <c r="S1672" s="6"/>
      <c r="T1672" s="6"/>
      <c r="U1672" s="22" t="str">
        <f aca="false">IF(OR($Q1672="",$Q1672="OK",$Q1672="Not set",NOT(ISNUMBER($G1672))),"",ROUND($G1672*IF($Q1672="Danger",Lists!$M$15,Lists!$M$16),0))</f>
        <v/>
      </c>
      <c r="V1672" s="22" t="str">
        <f aca="false">IF($U1672="","",IF(OR($Q1672="Danger",$U1672&gt;=Lists!$M$10),"P1",IF($U1672&gt;=Lists!$M$11,"P2","P3")))</f>
        <v/>
      </c>
      <c r="W1672" s="24" t="str">
        <f aca="false">IF(OR($V1672="",$B1672=""),"",$B1672+INDEX(Lists!$N$10:$N$12,MATCH($V1672,Lists!$L$10:$L$12,0)))</f>
        <v/>
      </c>
      <c r="X1672" s="19"/>
      <c r="Y1672" s="19"/>
      <c r="Z1672" s="19"/>
      <c r="AA1672" s="21"/>
      <c r="AB1672" s="19"/>
      <c r="AC1672" s="22" t="str">
        <f aca="true">IF(OR($U1672="",$B1672=""),"",IF($AA1672&lt;&gt;"",$AA1672-$B1672,TODAY()-$B1672))</f>
        <v/>
      </c>
      <c r="AD1672" s="22" t="str">
        <f aca="true">IF($W1672="","",IF($Y1672="Closed",IF($AA1672="","Closed",IF($AA1672&lt;=$W1672,"Closed on time","Closed late")),IF(TODAY()&gt;$W1672,"Overdue","Within time")))</f>
        <v/>
      </c>
      <c r="AE1672" s="6"/>
      <c r="AF1672" s="19"/>
      <c r="AG1672" s="19"/>
      <c r="AH1672" s="19"/>
      <c r="AI1672" s="19"/>
      <c r="AJ1672" s="19"/>
    </row>
    <row r="1673" customFormat="false" ht="15" hidden="false" customHeight="false" outlineLevel="0" collapsed="false">
      <c r="A1673" s="22" t="str">
        <f aca="false">IF($C1673="","","R"&amp;TEXT(ROW()-4,"00000"))</f>
        <v/>
      </c>
      <c r="B1673" s="21"/>
      <c r="C1673" s="19"/>
      <c r="D1673" s="22" t="str">
        <f aca="false">IF($C1673="","",IFERROR(INDEX(Asset_Register!$C$5:$C$1000,MATCH($C1673,Asset_Register!$A$5:$A$1000,0)),"Not in register"))</f>
        <v/>
      </c>
      <c r="E1673" s="22" t="str">
        <f aca="false">IF($C1673="","",IFERROR(INDEX(Asset_Register!$D$5:$D$1000,MATCH($C1673,Asset_Register!$A$5:$A$1000,0)),"Not in register"))</f>
        <v/>
      </c>
      <c r="F1673" s="22" t="str">
        <f aca="false">IF($C1673="","",IFERROR(INDEX(Asset_Register!$R$5:$R$1000,MATCH($C1673,Asset_Register!$A$5:$A$1000,0)),"Not in register"))</f>
        <v/>
      </c>
      <c r="G1673" s="22" t="str">
        <f aca="false">IF($C1673="","",IFERROR(INDEX(Asset_Register!$Q$5:$Q$1000,MATCH($C1673,Asset_Register!$A$5:$A$1000,0)),"Not in register"))</f>
        <v/>
      </c>
      <c r="H1673" s="19"/>
      <c r="I1673" s="19"/>
      <c r="J1673" s="6"/>
      <c r="K1673" s="19"/>
      <c r="L1673" s="19"/>
      <c r="M1673" s="19"/>
      <c r="N1673" s="19"/>
      <c r="O1673" s="19"/>
      <c r="P1673" s="19"/>
      <c r="Q1673" s="22" t="str">
        <f aca="false">IF($C1673="","",IF($P1673&lt;&gt;"",$P1673,IF(AND(ISNUMBER($K1673),ISNUMBER($M1673),ISNUMBER($N1673)),IF($O1673="Lower is worse",IF($K1673&lt;=$N1673,"Danger",IF($K1673&lt;=$M1673,"Alert","OK")),IF($K1673&gt;=$N1673,"Danger",IF($K1673&gt;=$M1673,"Alert","OK"))),"Not set")))</f>
        <v/>
      </c>
      <c r="R1673" s="22" t="str">
        <f aca="false">IF(OR($Q1673="",$Q1673="Not set"),"",MATCH($Q1673,Lists!$F$2:$F$4,0)-1)</f>
        <v/>
      </c>
      <c r="S1673" s="6"/>
      <c r="T1673" s="6"/>
      <c r="U1673" s="22" t="str">
        <f aca="false">IF(OR($Q1673="",$Q1673="OK",$Q1673="Not set",NOT(ISNUMBER($G1673))),"",ROUND($G1673*IF($Q1673="Danger",Lists!$M$15,Lists!$M$16),0))</f>
        <v/>
      </c>
      <c r="V1673" s="22" t="str">
        <f aca="false">IF($U1673="","",IF(OR($Q1673="Danger",$U1673&gt;=Lists!$M$10),"P1",IF($U1673&gt;=Lists!$M$11,"P2","P3")))</f>
        <v/>
      </c>
      <c r="W1673" s="24" t="str">
        <f aca="false">IF(OR($V1673="",$B1673=""),"",$B1673+INDEX(Lists!$N$10:$N$12,MATCH($V1673,Lists!$L$10:$L$12,0)))</f>
        <v/>
      </c>
      <c r="X1673" s="19"/>
      <c r="Y1673" s="19"/>
      <c r="Z1673" s="19"/>
      <c r="AA1673" s="21"/>
      <c r="AB1673" s="19"/>
      <c r="AC1673" s="22" t="str">
        <f aca="true">IF(OR($U1673="",$B1673=""),"",IF($AA1673&lt;&gt;"",$AA1673-$B1673,TODAY()-$B1673))</f>
        <v/>
      </c>
      <c r="AD1673" s="22" t="str">
        <f aca="true">IF($W1673="","",IF($Y1673="Closed",IF($AA1673="","Closed",IF($AA1673&lt;=$W1673,"Closed on time","Closed late")),IF(TODAY()&gt;$W1673,"Overdue","Within time")))</f>
        <v/>
      </c>
      <c r="AE1673" s="6"/>
      <c r="AF1673" s="19"/>
      <c r="AG1673" s="19"/>
      <c r="AH1673" s="19"/>
      <c r="AI1673" s="19"/>
      <c r="AJ1673" s="19"/>
    </row>
    <row r="1674" customFormat="false" ht="15" hidden="false" customHeight="false" outlineLevel="0" collapsed="false">
      <c r="A1674" s="22" t="str">
        <f aca="false">IF($C1674="","","R"&amp;TEXT(ROW()-4,"00000"))</f>
        <v/>
      </c>
      <c r="B1674" s="21"/>
      <c r="C1674" s="19"/>
      <c r="D1674" s="22" t="str">
        <f aca="false">IF($C1674="","",IFERROR(INDEX(Asset_Register!$C$5:$C$1000,MATCH($C1674,Asset_Register!$A$5:$A$1000,0)),"Not in register"))</f>
        <v/>
      </c>
      <c r="E1674" s="22" t="str">
        <f aca="false">IF($C1674="","",IFERROR(INDEX(Asset_Register!$D$5:$D$1000,MATCH($C1674,Asset_Register!$A$5:$A$1000,0)),"Not in register"))</f>
        <v/>
      </c>
      <c r="F1674" s="22" t="str">
        <f aca="false">IF($C1674="","",IFERROR(INDEX(Asset_Register!$R$5:$R$1000,MATCH($C1674,Asset_Register!$A$5:$A$1000,0)),"Not in register"))</f>
        <v/>
      </c>
      <c r="G1674" s="22" t="str">
        <f aca="false">IF($C1674="","",IFERROR(INDEX(Asset_Register!$Q$5:$Q$1000,MATCH($C1674,Asset_Register!$A$5:$A$1000,0)),"Not in register"))</f>
        <v/>
      </c>
      <c r="H1674" s="19"/>
      <c r="I1674" s="19"/>
      <c r="J1674" s="6"/>
      <c r="K1674" s="19"/>
      <c r="L1674" s="19"/>
      <c r="M1674" s="19"/>
      <c r="N1674" s="19"/>
      <c r="O1674" s="19"/>
      <c r="P1674" s="19"/>
      <c r="Q1674" s="22" t="str">
        <f aca="false">IF($C1674="","",IF($P1674&lt;&gt;"",$P1674,IF(AND(ISNUMBER($K1674),ISNUMBER($M1674),ISNUMBER($N1674)),IF($O1674="Lower is worse",IF($K1674&lt;=$N1674,"Danger",IF($K1674&lt;=$M1674,"Alert","OK")),IF($K1674&gt;=$N1674,"Danger",IF($K1674&gt;=$M1674,"Alert","OK"))),"Not set")))</f>
        <v/>
      </c>
      <c r="R1674" s="22" t="str">
        <f aca="false">IF(OR($Q1674="",$Q1674="Not set"),"",MATCH($Q1674,Lists!$F$2:$F$4,0)-1)</f>
        <v/>
      </c>
      <c r="S1674" s="6"/>
      <c r="T1674" s="6"/>
      <c r="U1674" s="22" t="str">
        <f aca="false">IF(OR($Q1674="",$Q1674="OK",$Q1674="Not set",NOT(ISNUMBER($G1674))),"",ROUND($G1674*IF($Q1674="Danger",Lists!$M$15,Lists!$M$16),0))</f>
        <v/>
      </c>
      <c r="V1674" s="22" t="str">
        <f aca="false">IF($U1674="","",IF(OR($Q1674="Danger",$U1674&gt;=Lists!$M$10),"P1",IF($U1674&gt;=Lists!$M$11,"P2","P3")))</f>
        <v/>
      </c>
      <c r="W1674" s="24" t="str">
        <f aca="false">IF(OR($V1674="",$B1674=""),"",$B1674+INDEX(Lists!$N$10:$N$12,MATCH($V1674,Lists!$L$10:$L$12,0)))</f>
        <v/>
      </c>
      <c r="X1674" s="19"/>
      <c r="Y1674" s="19"/>
      <c r="Z1674" s="19"/>
      <c r="AA1674" s="21"/>
      <c r="AB1674" s="19"/>
      <c r="AC1674" s="22" t="str">
        <f aca="true">IF(OR($U1674="",$B1674=""),"",IF($AA1674&lt;&gt;"",$AA1674-$B1674,TODAY()-$B1674))</f>
        <v/>
      </c>
      <c r="AD1674" s="22" t="str">
        <f aca="true">IF($W1674="","",IF($Y1674="Closed",IF($AA1674="","Closed",IF($AA1674&lt;=$W1674,"Closed on time","Closed late")),IF(TODAY()&gt;$W1674,"Overdue","Within time")))</f>
        <v/>
      </c>
      <c r="AE1674" s="6"/>
      <c r="AF1674" s="19"/>
      <c r="AG1674" s="19"/>
      <c r="AH1674" s="19"/>
      <c r="AI1674" s="19"/>
      <c r="AJ1674" s="19"/>
    </row>
    <row r="1675" customFormat="false" ht="15" hidden="false" customHeight="false" outlineLevel="0" collapsed="false">
      <c r="A1675" s="22" t="str">
        <f aca="false">IF($C1675="","","R"&amp;TEXT(ROW()-4,"00000"))</f>
        <v/>
      </c>
      <c r="B1675" s="21"/>
      <c r="C1675" s="19"/>
      <c r="D1675" s="22" t="str">
        <f aca="false">IF($C1675="","",IFERROR(INDEX(Asset_Register!$C$5:$C$1000,MATCH($C1675,Asset_Register!$A$5:$A$1000,0)),"Not in register"))</f>
        <v/>
      </c>
      <c r="E1675" s="22" t="str">
        <f aca="false">IF($C1675="","",IFERROR(INDEX(Asset_Register!$D$5:$D$1000,MATCH($C1675,Asset_Register!$A$5:$A$1000,0)),"Not in register"))</f>
        <v/>
      </c>
      <c r="F1675" s="22" t="str">
        <f aca="false">IF($C1675="","",IFERROR(INDEX(Asset_Register!$R$5:$R$1000,MATCH($C1675,Asset_Register!$A$5:$A$1000,0)),"Not in register"))</f>
        <v/>
      </c>
      <c r="G1675" s="22" t="str">
        <f aca="false">IF($C1675="","",IFERROR(INDEX(Asset_Register!$Q$5:$Q$1000,MATCH($C1675,Asset_Register!$A$5:$A$1000,0)),"Not in register"))</f>
        <v/>
      </c>
      <c r="H1675" s="19"/>
      <c r="I1675" s="19"/>
      <c r="J1675" s="6"/>
      <c r="K1675" s="19"/>
      <c r="L1675" s="19"/>
      <c r="M1675" s="19"/>
      <c r="N1675" s="19"/>
      <c r="O1675" s="19"/>
      <c r="P1675" s="19"/>
      <c r="Q1675" s="22" t="str">
        <f aca="false">IF($C1675="","",IF($P1675&lt;&gt;"",$P1675,IF(AND(ISNUMBER($K1675),ISNUMBER($M1675),ISNUMBER($N1675)),IF($O1675="Lower is worse",IF($K1675&lt;=$N1675,"Danger",IF($K1675&lt;=$M1675,"Alert","OK")),IF($K1675&gt;=$N1675,"Danger",IF($K1675&gt;=$M1675,"Alert","OK"))),"Not set")))</f>
        <v/>
      </c>
      <c r="R1675" s="22" t="str">
        <f aca="false">IF(OR($Q1675="",$Q1675="Not set"),"",MATCH($Q1675,Lists!$F$2:$F$4,0)-1)</f>
        <v/>
      </c>
      <c r="S1675" s="6"/>
      <c r="T1675" s="6"/>
      <c r="U1675" s="22" t="str">
        <f aca="false">IF(OR($Q1675="",$Q1675="OK",$Q1675="Not set",NOT(ISNUMBER($G1675))),"",ROUND($G1675*IF($Q1675="Danger",Lists!$M$15,Lists!$M$16),0))</f>
        <v/>
      </c>
      <c r="V1675" s="22" t="str">
        <f aca="false">IF($U1675="","",IF(OR($Q1675="Danger",$U1675&gt;=Lists!$M$10),"P1",IF($U1675&gt;=Lists!$M$11,"P2","P3")))</f>
        <v/>
      </c>
      <c r="W1675" s="24" t="str">
        <f aca="false">IF(OR($V1675="",$B1675=""),"",$B1675+INDEX(Lists!$N$10:$N$12,MATCH($V1675,Lists!$L$10:$L$12,0)))</f>
        <v/>
      </c>
      <c r="X1675" s="19"/>
      <c r="Y1675" s="19"/>
      <c r="Z1675" s="19"/>
      <c r="AA1675" s="21"/>
      <c r="AB1675" s="19"/>
      <c r="AC1675" s="22" t="str">
        <f aca="true">IF(OR($U1675="",$B1675=""),"",IF($AA1675&lt;&gt;"",$AA1675-$B1675,TODAY()-$B1675))</f>
        <v/>
      </c>
      <c r="AD1675" s="22" t="str">
        <f aca="true">IF($W1675="","",IF($Y1675="Closed",IF($AA1675="","Closed",IF($AA1675&lt;=$W1675,"Closed on time","Closed late")),IF(TODAY()&gt;$W1675,"Overdue","Within time")))</f>
        <v/>
      </c>
      <c r="AE1675" s="6"/>
      <c r="AF1675" s="19"/>
      <c r="AG1675" s="19"/>
      <c r="AH1675" s="19"/>
      <c r="AI1675" s="19"/>
      <c r="AJ1675" s="19"/>
    </row>
    <row r="1676" customFormat="false" ht="15" hidden="false" customHeight="false" outlineLevel="0" collapsed="false">
      <c r="A1676" s="22" t="str">
        <f aca="false">IF($C1676="","","R"&amp;TEXT(ROW()-4,"00000"))</f>
        <v/>
      </c>
      <c r="B1676" s="21"/>
      <c r="C1676" s="19"/>
      <c r="D1676" s="22" t="str">
        <f aca="false">IF($C1676="","",IFERROR(INDEX(Asset_Register!$C$5:$C$1000,MATCH($C1676,Asset_Register!$A$5:$A$1000,0)),"Not in register"))</f>
        <v/>
      </c>
      <c r="E1676" s="22" t="str">
        <f aca="false">IF($C1676="","",IFERROR(INDEX(Asset_Register!$D$5:$D$1000,MATCH($C1676,Asset_Register!$A$5:$A$1000,0)),"Not in register"))</f>
        <v/>
      </c>
      <c r="F1676" s="22" t="str">
        <f aca="false">IF($C1676="","",IFERROR(INDEX(Asset_Register!$R$5:$R$1000,MATCH($C1676,Asset_Register!$A$5:$A$1000,0)),"Not in register"))</f>
        <v/>
      </c>
      <c r="G1676" s="22" t="str">
        <f aca="false">IF($C1676="","",IFERROR(INDEX(Asset_Register!$Q$5:$Q$1000,MATCH($C1676,Asset_Register!$A$5:$A$1000,0)),"Not in register"))</f>
        <v/>
      </c>
      <c r="H1676" s="19"/>
      <c r="I1676" s="19"/>
      <c r="J1676" s="6"/>
      <c r="K1676" s="19"/>
      <c r="L1676" s="19"/>
      <c r="M1676" s="19"/>
      <c r="N1676" s="19"/>
      <c r="O1676" s="19"/>
      <c r="P1676" s="19"/>
      <c r="Q1676" s="22" t="str">
        <f aca="false">IF($C1676="","",IF($P1676&lt;&gt;"",$P1676,IF(AND(ISNUMBER($K1676),ISNUMBER($M1676),ISNUMBER($N1676)),IF($O1676="Lower is worse",IF($K1676&lt;=$N1676,"Danger",IF($K1676&lt;=$M1676,"Alert","OK")),IF($K1676&gt;=$N1676,"Danger",IF($K1676&gt;=$M1676,"Alert","OK"))),"Not set")))</f>
        <v/>
      </c>
      <c r="R1676" s="22" t="str">
        <f aca="false">IF(OR($Q1676="",$Q1676="Not set"),"",MATCH($Q1676,Lists!$F$2:$F$4,0)-1)</f>
        <v/>
      </c>
      <c r="S1676" s="6"/>
      <c r="T1676" s="6"/>
      <c r="U1676" s="22" t="str">
        <f aca="false">IF(OR($Q1676="",$Q1676="OK",$Q1676="Not set",NOT(ISNUMBER($G1676))),"",ROUND($G1676*IF($Q1676="Danger",Lists!$M$15,Lists!$M$16),0))</f>
        <v/>
      </c>
      <c r="V1676" s="22" t="str">
        <f aca="false">IF($U1676="","",IF(OR($Q1676="Danger",$U1676&gt;=Lists!$M$10),"P1",IF($U1676&gt;=Lists!$M$11,"P2","P3")))</f>
        <v/>
      </c>
      <c r="W1676" s="24" t="str">
        <f aca="false">IF(OR($V1676="",$B1676=""),"",$B1676+INDEX(Lists!$N$10:$N$12,MATCH($V1676,Lists!$L$10:$L$12,0)))</f>
        <v/>
      </c>
      <c r="X1676" s="19"/>
      <c r="Y1676" s="19"/>
      <c r="Z1676" s="19"/>
      <c r="AA1676" s="21"/>
      <c r="AB1676" s="19"/>
      <c r="AC1676" s="22" t="str">
        <f aca="true">IF(OR($U1676="",$B1676=""),"",IF($AA1676&lt;&gt;"",$AA1676-$B1676,TODAY()-$B1676))</f>
        <v/>
      </c>
      <c r="AD1676" s="22" t="str">
        <f aca="true">IF($W1676="","",IF($Y1676="Closed",IF($AA1676="","Closed",IF($AA1676&lt;=$W1676,"Closed on time","Closed late")),IF(TODAY()&gt;$W1676,"Overdue","Within time")))</f>
        <v/>
      </c>
      <c r="AE1676" s="6"/>
      <c r="AF1676" s="19"/>
      <c r="AG1676" s="19"/>
      <c r="AH1676" s="19"/>
      <c r="AI1676" s="19"/>
      <c r="AJ1676" s="19"/>
    </row>
    <row r="1677" customFormat="false" ht="15" hidden="false" customHeight="false" outlineLevel="0" collapsed="false">
      <c r="A1677" s="22" t="str">
        <f aca="false">IF($C1677="","","R"&amp;TEXT(ROW()-4,"00000"))</f>
        <v/>
      </c>
      <c r="B1677" s="21"/>
      <c r="C1677" s="19"/>
      <c r="D1677" s="22" t="str">
        <f aca="false">IF($C1677="","",IFERROR(INDEX(Asset_Register!$C$5:$C$1000,MATCH($C1677,Asset_Register!$A$5:$A$1000,0)),"Not in register"))</f>
        <v/>
      </c>
      <c r="E1677" s="22" t="str">
        <f aca="false">IF($C1677="","",IFERROR(INDEX(Asset_Register!$D$5:$D$1000,MATCH($C1677,Asset_Register!$A$5:$A$1000,0)),"Not in register"))</f>
        <v/>
      </c>
      <c r="F1677" s="22" t="str">
        <f aca="false">IF($C1677="","",IFERROR(INDEX(Asset_Register!$R$5:$R$1000,MATCH($C1677,Asset_Register!$A$5:$A$1000,0)),"Not in register"))</f>
        <v/>
      </c>
      <c r="G1677" s="22" t="str">
        <f aca="false">IF($C1677="","",IFERROR(INDEX(Asset_Register!$Q$5:$Q$1000,MATCH($C1677,Asset_Register!$A$5:$A$1000,0)),"Not in register"))</f>
        <v/>
      </c>
      <c r="H1677" s="19"/>
      <c r="I1677" s="19"/>
      <c r="J1677" s="6"/>
      <c r="K1677" s="19"/>
      <c r="L1677" s="19"/>
      <c r="M1677" s="19"/>
      <c r="N1677" s="19"/>
      <c r="O1677" s="19"/>
      <c r="P1677" s="19"/>
      <c r="Q1677" s="22" t="str">
        <f aca="false">IF($C1677="","",IF($P1677&lt;&gt;"",$P1677,IF(AND(ISNUMBER($K1677),ISNUMBER($M1677),ISNUMBER($N1677)),IF($O1677="Lower is worse",IF($K1677&lt;=$N1677,"Danger",IF($K1677&lt;=$M1677,"Alert","OK")),IF($K1677&gt;=$N1677,"Danger",IF($K1677&gt;=$M1677,"Alert","OK"))),"Not set")))</f>
        <v/>
      </c>
      <c r="R1677" s="22" t="str">
        <f aca="false">IF(OR($Q1677="",$Q1677="Not set"),"",MATCH($Q1677,Lists!$F$2:$F$4,0)-1)</f>
        <v/>
      </c>
      <c r="S1677" s="6"/>
      <c r="T1677" s="6"/>
      <c r="U1677" s="22" t="str">
        <f aca="false">IF(OR($Q1677="",$Q1677="OK",$Q1677="Not set",NOT(ISNUMBER($G1677))),"",ROUND($G1677*IF($Q1677="Danger",Lists!$M$15,Lists!$M$16),0))</f>
        <v/>
      </c>
      <c r="V1677" s="22" t="str">
        <f aca="false">IF($U1677="","",IF(OR($Q1677="Danger",$U1677&gt;=Lists!$M$10),"P1",IF($U1677&gt;=Lists!$M$11,"P2","P3")))</f>
        <v/>
      </c>
      <c r="W1677" s="24" t="str">
        <f aca="false">IF(OR($V1677="",$B1677=""),"",$B1677+INDEX(Lists!$N$10:$N$12,MATCH($V1677,Lists!$L$10:$L$12,0)))</f>
        <v/>
      </c>
      <c r="X1677" s="19"/>
      <c r="Y1677" s="19"/>
      <c r="Z1677" s="19"/>
      <c r="AA1677" s="21"/>
      <c r="AB1677" s="19"/>
      <c r="AC1677" s="22" t="str">
        <f aca="true">IF(OR($U1677="",$B1677=""),"",IF($AA1677&lt;&gt;"",$AA1677-$B1677,TODAY()-$B1677))</f>
        <v/>
      </c>
      <c r="AD1677" s="22" t="str">
        <f aca="true">IF($W1677="","",IF($Y1677="Closed",IF($AA1677="","Closed",IF($AA1677&lt;=$W1677,"Closed on time","Closed late")),IF(TODAY()&gt;$W1677,"Overdue","Within time")))</f>
        <v/>
      </c>
      <c r="AE1677" s="6"/>
      <c r="AF1677" s="19"/>
      <c r="AG1677" s="19"/>
      <c r="AH1677" s="19"/>
      <c r="AI1677" s="19"/>
      <c r="AJ1677" s="19"/>
    </row>
    <row r="1678" customFormat="false" ht="15" hidden="false" customHeight="false" outlineLevel="0" collapsed="false">
      <c r="A1678" s="22" t="str">
        <f aca="false">IF($C1678="","","R"&amp;TEXT(ROW()-4,"00000"))</f>
        <v/>
      </c>
      <c r="B1678" s="21"/>
      <c r="C1678" s="19"/>
      <c r="D1678" s="22" t="str">
        <f aca="false">IF($C1678="","",IFERROR(INDEX(Asset_Register!$C$5:$C$1000,MATCH($C1678,Asset_Register!$A$5:$A$1000,0)),"Not in register"))</f>
        <v/>
      </c>
      <c r="E1678" s="22" t="str">
        <f aca="false">IF($C1678="","",IFERROR(INDEX(Asset_Register!$D$5:$D$1000,MATCH($C1678,Asset_Register!$A$5:$A$1000,0)),"Not in register"))</f>
        <v/>
      </c>
      <c r="F1678" s="22" t="str">
        <f aca="false">IF($C1678="","",IFERROR(INDEX(Asset_Register!$R$5:$R$1000,MATCH($C1678,Asset_Register!$A$5:$A$1000,0)),"Not in register"))</f>
        <v/>
      </c>
      <c r="G1678" s="22" t="str">
        <f aca="false">IF($C1678="","",IFERROR(INDEX(Asset_Register!$Q$5:$Q$1000,MATCH($C1678,Asset_Register!$A$5:$A$1000,0)),"Not in register"))</f>
        <v/>
      </c>
      <c r="H1678" s="19"/>
      <c r="I1678" s="19"/>
      <c r="J1678" s="6"/>
      <c r="K1678" s="19"/>
      <c r="L1678" s="19"/>
      <c r="M1678" s="19"/>
      <c r="N1678" s="19"/>
      <c r="O1678" s="19"/>
      <c r="P1678" s="19"/>
      <c r="Q1678" s="22" t="str">
        <f aca="false">IF($C1678="","",IF($P1678&lt;&gt;"",$P1678,IF(AND(ISNUMBER($K1678),ISNUMBER($M1678),ISNUMBER($N1678)),IF($O1678="Lower is worse",IF($K1678&lt;=$N1678,"Danger",IF($K1678&lt;=$M1678,"Alert","OK")),IF($K1678&gt;=$N1678,"Danger",IF($K1678&gt;=$M1678,"Alert","OK"))),"Not set")))</f>
        <v/>
      </c>
      <c r="R1678" s="22" t="str">
        <f aca="false">IF(OR($Q1678="",$Q1678="Not set"),"",MATCH($Q1678,Lists!$F$2:$F$4,0)-1)</f>
        <v/>
      </c>
      <c r="S1678" s="6"/>
      <c r="T1678" s="6"/>
      <c r="U1678" s="22" t="str">
        <f aca="false">IF(OR($Q1678="",$Q1678="OK",$Q1678="Not set",NOT(ISNUMBER($G1678))),"",ROUND($G1678*IF($Q1678="Danger",Lists!$M$15,Lists!$M$16),0))</f>
        <v/>
      </c>
      <c r="V1678" s="22" t="str">
        <f aca="false">IF($U1678="","",IF(OR($Q1678="Danger",$U1678&gt;=Lists!$M$10),"P1",IF($U1678&gt;=Lists!$M$11,"P2","P3")))</f>
        <v/>
      </c>
      <c r="W1678" s="24" t="str">
        <f aca="false">IF(OR($V1678="",$B1678=""),"",$B1678+INDEX(Lists!$N$10:$N$12,MATCH($V1678,Lists!$L$10:$L$12,0)))</f>
        <v/>
      </c>
      <c r="X1678" s="19"/>
      <c r="Y1678" s="19"/>
      <c r="Z1678" s="19"/>
      <c r="AA1678" s="21"/>
      <c r="AB1678" s="19"/>
      <c r="AC1678" s="22" t="str">
        <f aca="true">IF(OR($U1678="",$B1678=""),"",IF($AA1678&lt;&gt;"",$AA1678-$B1678,TODAY()-$B1678))</f>
        <v/>
      </c>
      <c r="AD1678" s="22" t="str">
        <f aca="true">IF($W1678="","",IF($Y1678="Closed",IF($AA1678="","Closed",IF($AA1678&lt;=$W1678,"Closed on time","Closed late")),IF(TODAY()&gt;$W1678,"Overdue","Within time")))</f>
        <v/>
      </c>
      <c r="AE1678" s="6"/>
      <c r="AF1678" s="19"/>
      <c r="AG1678" s="19"/>
      <c r="AH1678" s="19"/>
      <c r="AI1678" s="19"/>
      <c r="AJ1678" s="19"/>
    </row>
    <row r="1679" customFormat="false" ht="15" hidden="false" customHeight="false" outlineLevel="0" collapsed="false">
      <c r="A1679" s="22" t="str">
        <f aca="false">IF($C1679="","","R"&amp;TEXT(ROW()-4,"00000"))</f>
        <v/>
      </c>
      <c r="B1679" s="21"/>
      <c r="C1679" s="19"/>
      <c r="D1679" s="22" t="str">
        <f aca="false">IF($C1679="","",IFERROR(INDEX(Asset_Register!$C$5:$C$1000,MATCH($C1679,Asset_Register!$A$5:$A$1000,0)),"Not in register"))</f>
        <v/>
      </c>
      <c r="E1679" s="22" t="str">
        <f aca="false">IF($C1679="","",IFERROR(INDEX(Asset_Register!$D$5:$D$1000,MATCH($C1679,Asset_Register!$A$5:$A$1000,0)),"Not in register"))</f>
        <v/>
      </c>
      <c r="F1679" s="22" t="str">
        <f aca="false">IF($C1679="","",IFERROR(INDEX(Asset_Register!$R$5:$R$1000,MATCH($C1679,Asset_Register!$A$5:$A$1000,0)),"Not in register"))</f>
        <v/>
      </c>
      <c r="G1679" s="22" t="str">
        <f aca="false">IF($C1679="","",IFERROR(INDEX(Asset_Register!$Q$5:$Q$1000,MATCH($C1679,Asset_Register!$A$5:$A$1000,0)),"Not in register"))</f>
        <v/>
      </c>
      <c r="H1679" s="19"/>
      <c r="I1679" s="19"/>
      <c r="J1679" s="6"/>
      <c r="K1679" s="19"/>
      <c r="L1679" s="19"/>
      <c r="M1679" s="19"/>
      <c r="N1679" s="19"/>
      <c r="O1679" s="19"/>
      <c r="P1679" s="19"/>
      <c r="Q1679" s="22" t="str">
        <f aca="false">IF($C1679="","",IF($P1679&lt;&gt;"",$P1679,IF(AND(ISNUMBER($K1679),ISNUMBER($M1679),ISNUMBER($N1679)),IF($O1679="Lower is worse",IF($K1679&lt;=$N1679,"Danger",IF($K1679&lt;=$M1679,"Alert","OK")),IF($K1679&gt;=$N1679,"Danger",IF($K1679&gt;=$M1679,"Alert","OK"))),"Not set")))</f>
        <v/>
      </c>
      <c r="R1679" s="22" t="str">
        <f aca="false">IF(OR($Q1679="",$Q1679="Not set"),"",MATCH($Q1679,Lists!$F$2:$F$4,0)-1)</f>
        <v/>
      </c>
      <c r="S1679" s="6"/>
      <c r="T1679" s="6"/>
      <c r="U1679" s="22" t="str">
        <f aca="false">IF(OR($Q1679="",$Q1679="OK",$Q1679="Not set",NOT(ISNUMBER($G1679))),"",ROUND($G1679*IF($Q1679="Danger",Lists!$M$15,Lists!$M$16),0))</f>
        <v/>
      </c>
      <c r="V1679" s="22" t="str">
        <f aca="false">IF($U1679="","",IF(OR($Q1679="Danger",$U1679&gt;=Lists!$M$10),"P1",IF($U1679&gt;=Lists!$M$11,"P2","P3")))</f>
        <v/>
      </c>
      <c r="W1679" s="24" t="str">
        <f aca="false">IF(OR($V1679="",$B1679=""),"",$B1679+INDEX(Lists!$N$10:$N$12,MATCH($V1679,Lists!$L$10:$L$12,0)))</f>
        <v/>
      </c>
      <c r="X1679" s="19"/>
      <c r="Y1679" s="19"/>
      <c r="Z1679" s="19"/>
      <c r="AA1679" s="21"/>
      <c r="AB1679" s="19"/>
      <c r="AC1679" s="22" t="str">
        <f aca="true">IF(OR($U1679="",$B1679=""),"",IF($AA1679&lt;&gt;"",$AA1679-$B1679,TODAY()-$B1679))</f>
        <v/>
      </c>
      <c r="AD1679" s="22" t="str">
        <f aca="true">IF($W1679="","",IF($Y1679="Closed",IF($AA1679="","Closed",IF($AA1679&lt;=$W1679,"Closed on time","Closed late")),IF(TODAY()&gt;$W1679,"Overdue","Within time")))</f>
        <v/>
      </c>
      <c r="AE1679" s="6"/>
      <c r="AF1679" s="19"/>
      <c r="AG1679" s="19"/>
      <c r="AH1679" s="19"/>
      <c r="AI1679" s="19"/>
      <c r="AJ1679" s="19"/>
    </row>
    <row r="1680" customFormat="false" ht="15" hidden="false" customHeight="false" outlineLevel="0" collapsed="false">
      <c r="A1680" s="22" t="str">
        <f aca="false">IF($C1680="","","R"&amp;TEXT(ROW()-4,"00000"))</f>
        <v/>
      </c>
      <c r="B1680" s="21"/>
      <c r="C1680" s="19"/>
      <c r="D1680" s="22" t="str">
        <f aca="false">IF($C1680="","",IFERROR(INDEX(Asset_Register!$C$5:$C$1000,MATCH($C1680,Asset_Register!$A$5:$A$1000,0)),"Not in register"))</f>
        <v/>
      </c>
      <c r="E1680" s="22" t="str">
        <f aca="false">IF($C1680="","",IFERROR(INDEX(Asset_Register!$D$5:$D$1000,MATCH($C1680,Asset_Register!$A$5:$A$1000,0)),"Not in register"))</f>
        <v/>
      </c>
      <c r="F1680" s="22" t="str">
        <f aca="false">IF($C1680="","",IFERROR(INDEX(Asset_Register!$R$5:$R$1000,MATCH($C1680,Asset_Register!$A$5:$A$1000,0)),"Not in register"))</f>
        <v/>
      </c>
      <c r="G1680" s="22" t="str">
        <f aca="false">IF($C1680="","",IFERROR(INDEX(Asset_Register!$Q$5:$Q$1000,MATCH($C1680,Asset_Register!$A$5:$A$1000,0)),"Not in register"))</f>
        <v/>
      </c>
      <c r="H1680" s="19"/>
      <c r="I1680" s="19"/>
      <c r="J1680" s="6"/>
      <c r="K1680" s="19"/>
      <c r="L1680" s="19"/>
      <c r="M1680" s="19"/>
      <c r="N1680" s="19"/>
      <c r="O1680" s="19"/>
      <c r="P1680" s="19"/>
      <c r="Q1680" s="22" t="str">
        <f aca="false">IF($C1680="","",IF($P1680&lt;&gt;"",$P1680,IF(AND(ISNUMBER($K1680),ISNUMBER($M1680),ISNUMBER($N1680)),IF($O1680="Lower is worse",IF($K1680&lt;=$N1680,"Danger",IF($K1680&lt;=$M1680,"Alert","OK")),IF($K1680&gt;=$N1680,"Danger",IF($K1680&gt;=$M1680,"Alert","OK"))),"Not set")))</f>
        <v/>
      </c>
      <c r="R1680" s="22" t="str">
        <f aca="false">IF(OR($Q1680="",$Q1680="Not set"),"",MATCH($Q1680,Lists!$F$2:$F$4,0)-1)</f>
        <v/>
      </c>
      <c r="S1680" s="6"/>
      <c r="T1680" s="6"/>
      <c r="U1680" s="22" t="str">
        <f aca="false">IF(OR($Q1680="",$Q1680="OK",$Q1680="Not set",NOT(ISNUMBER($G1680))),"",ROUND($G1680*IF($Q1680="Danger",Lists!$M$15,Lists!$M$16),0))</f>
        <v/>
      </c>
      <c r="V1680" s="22" t="str">
        <f aca="false">IF($U1680="","",IF(OR($Q1680="Danger",$U1680&gt;=Lists!$M$10),"P1",IF($U1680&gt;=Lists!$M$11,"P2","P3")))</f>
        <v/>
      </c>
      <c r="W1680" s="24" t="str">
        <f aca="false">IF(OR($V1680="",$B1680=""),"",$B1680+INDEX(Lists!$N$10:$N$12,MATCH($V1680,Lists!$L$10:$L$12,0)))</f>
        <v/>
      </c>
      <c r="X1680" s="19"/>
      <c r="Y1680" s="19"/>
      <c r="Z1680" s="19"/>
      <c r="AA1680" s="21"/>
      <c r="AB1680" s="19"/>
      <c r="AC1680" s="22" t="str">
        <f aca="true">IF(OR($U1680="",$B1680=""),"",IF($AA1680&lt;&gt;"",$AA1680-$B1680,TODAY()-$B1680))</f>
        <v/>
      </c>
      <c r="AD1680" s="22" t="str">
        <f aca="true">IF($W1680="","",IF($Y1680="Closed",IF($AA1680="","Closed",IF($AA1680&lt;=$W1680,"Closed on time","Closed late")),IF(TODAY()&gt;$W1680,"Overdue","Within time")))</f>
        <v/>
      </c>
      <c r="AE1680" s="6"/>
      <c r="AF1680" s="19"/>
      <c r="AG1680" s="19"/>
      <c r="AH1680" s="19"/>
      <c r="AI1680" s="19"/>
      <c r="AJ1680" s="19"/>
    </row>
    <row r="1681" customFormat="false" ht="15" hidden="false" customHeight="false" outlineLevel="0" collapsed="false">
      <c r="A1681" s="22" t="str">
        <f aca="false">IF($C1681="","","R"&amp;TEXT(ROW()-4,"00000"))</f>
        <v/>
      </c>
      <c r="B1681" s="21"/>
      <c r="C1681" s="19"/>
      <c r="D1681" s="22" t="str">
        <f aca="false">IF($C1681="","",IFERROR(INDEX(Asset_Register!$C$5:$C$1000,MATCH($C1681,Asset_Register!$A$5:$A$1000,0)),"Not in register"))</f>
        <v/>
      </c>
      <c r="E1681" s="22" t="str">
        <f aca="false">IF($C1681="","",IFERROR(INDEX(Asset_Register!$D$5:$D$1000,MATCH($C1681,Asset_Register!$A$5:$A$1000,0)),"Not in register"))</f>
        <v/>
      </c>
      <c r="F1681" s="22" t="str">
        <f aca="false">IF($C1681="","",IFERROR(INDEX(Asset_Register!$R$5:$R$1000,MATCH($C1681,Asset_Register!$A$5:$A$1000,0)),"Not in register"))</f>
        <v/>
      </c>
      <c r="G1681" s="22" t="str">
        <f aca="false">IF($C1681="","",IFERROR(INDEX(Asset_Register!$Q$5:$Q$1000,MATCH($C1681,Asset_Register!$A$5:$A$1000,0)),"Not in register"))</f>
        <v/>
      </c>
      <c r="H1681" s="19"/>
      <c r="I1681" s="19"/>
      <c r="J1681" s="6"/>
      <c r="K1681" s="19"/>
      <c r="L1681" s="19"/>
      <c r="M1681" s="19"/>
      <c r="N1681" s="19"/>
      <c r="O1681" s="19"/>
      <c r="P1681" s="19"/>
      <c r="Q1681" s="22" t="str">
        <f aca="false">IF($C1681="","",IF($P1681&lt;&gt;"",$P1681,IF(AND(ISNUMBER($K1681),ISNUMBER($M1681),ISNUMBER($N1681)),IF($O1681="Lower is worse",IF($K1681&lt;=$N1681,"Danger",IF($K1681&lt;=$M1681,"Alert","OK")),IF($K1681&gt;=$N1681,"Danger",IF($K1681&gt;=$M1681,"Alert","OK"))),"Not set")))</f>
        <v/>
      </c>
      <c r="R1681" s="22" t="str">
        <f aca="false">IF(OR($Q1681="",$Q1681="Not set"),"",MATCH($Q1681,Lists!$F$2:$F$4,0)-1)</f>
        <v/>
      </c>
      <c r="S1681" s="6"/>
      <c r="T1681" s="6"/>
      <c r="U1681" s="22" t="str">
        <f aca="false">IF(OR($Q1681="",$Q1681="OK",$Q1681="Not set",NOT(ISNUMBER($G1681))),"",ROUND($G1681*IF($Q1681="Danger",Lists!$M$15,Lists!$M$16),0))</f>
        <v/>
      </c>
      <c r="V1681" s="22" t="str">
        <f aca="false">IF($U1681="","",IF(OR($Q1681="Danger",$U1681&gt;=Lists!$M$10),"P1",IF($U1681&gt;=Lists!$M$11,"P2","P3")))</f>
        <v/>
      </c>
      <c r="W1681" s="24" t="str">
        <f aca="false">IF(OR($V1681="",$B1681=""),"",$B1681+INDEX(Lists!$N$10:$N$12,MATCH($V1681,Lists!$L$10:$L$12,0)))</f>
        <v/>
      </c>
      <c r="X1681" s="19"/>
      <c r="Y1681" s="19"/>
      <c r="Z1681" s="19"/>
      <c r="AA1681" s="21"/>
      <c r="AB1681" s="19"/>
      <c r="AC1681" s="22" t="str">
        <f aca="true">IF(OR($U1681="",$B1681=""),"",IF($AA1681&lt;&gt;"",$AA1681-$B1681,TODAY()-$B1681))</f>
        <v/>
      </c>
      <c r="AD1681" s="22" t="str">
        <f aca="true">IF($W1681="","",IF($Y1681="Closed",IF($AA1681="","Closed",IF($AA1681&lt;=$W1681,"Closed on time","Closed late")),IF(TODAY()&gt;$W1681,"Overdue","Within time")))</f>
        <v/>
      </c>
      <c r="AE1681" s="6"/>
      <c r="AF1681" s="19"/>
      <c r="AG1681" s="19"/>
      <c r="AH1681" s="19"/>
      <c r="AI1681" s="19"/>
      <c r="AJ1681" s="19"/>
    </row>
    <row r="1682" customFormat="false" ht="15" hidden="false" customHeight="false" outlineLevel="0" collapsed="false">
      <c r="A1682" s="22" t="str">
        <f aca="false">IF($C1682="","","R"&amp;TEXT(ROW()-4,"00000"))</f>
        <v/>
      </c>
      <c r="B1682" s="21"/>
      <c r="C1682" s="19"/>
      <c r="D1682" s="22" t="str">
        <f aca="false">IF($C1682="","",IFERROR(INDEX(Asset_Register!$C$5:$C$1000,MATCH($C1682,Asset_Register!$A$5:$A$1000,0)),"Not in register"))</f>
        <v/>
      </c>
      <c r="E1682" s="22" t="str">
        <f aca="false">IF($C1682="","",IFERROR(INDEX(Asset_Register!$D$5:$D$1000,MATCH($C1682,Asset_Register!$A$5:$A$1000,0)),"Not in register"))</f>
        <v/>
      </c>
      <c r="F1682" s="22" t="str">
        <f aca="false">IF($C1682="","",IFERROR(INDEX(Asset_Register!$R$5:$R$1000,MATCH($C1682,Asset_Register!$A$5:$A$1000,0)),"Not in register"))</f>
        <v/>
      </c>
      <c r="G1682" s="22" t="str">
        <f aca="false">IF($C1682="","",IFERROR(INDEX(Asset_Register!$Q$5:$Q$1000,MATCH($C1682,Asset_Register!$A$5:$A$1000,0)),"Not in register"))</f>
        <v/>
      </c>
      <c r="H1682" s="19"/>
      <c r="I1682" s="19"/>
      <c r="J1682" s="6"/>
      <c r="K1682" s="19"/>
      <c r="L1682" s="19"/>
      <c r="M1682" s="19"/>
      <c r="N1682" s="19"/>
      <c r="O1682" s="19"/>
      <c r="P1682" s="19"/>
      <c r="Q1682" s="22" t="str">
        <f aca="false">IF($C1682="","",IF($P1682&lt;&gt;"",$P1682,IF(AND(ISNUMBER($K1682),ISNUMBER($M1682),ISNUMBER($N1682)),IF($O1682="Lower is worse",IF($K1682&lt;=$N1682,"Danger",IF($K1682&lt;=$M1682,"Alert","OK")),IF($K1682&gt;=$N1682,"Danger",IF($K1682&gt;=$M1682,"Alert","OK"))),"Not set")))</f>
        <v/>
      </c>
      <c r="R1682" s="22" t="str">
        <f aca="false">IF(OR($Q1682="",$Q1682="Not set"),"",MATCH($Q1682,Lists!$F$2:$F$4,0)-1)</f>
        <v/>
      </c>
      <c r="S1682" s="6"/>
      <c r="T1682" s="6"/>
      <c r="U1682" s="22" t="str">
        <f aca="false">IF(OR($Q1682="",$Q1682="OK",$Q1682="Not set",NOT(ISNUMBER($G1682))),"",ROUND($G1682*IF($Q1682="Danger",Lists!$M$15,Lists!$M$16),0))</f>
        <v/>
      </c>
      <c r="V1682" s="22" t="str">
        <f aca="false">IF($U1682="","",IF(OR($Q1682="Danger",$U1682&gt;=Lists!$M$10),"P1",IF($U1682&gt;=Lists!$M$11,"P2","P3")))</f>
        <v/>
      </c>
      <c r="W1682" s="24" t="str">
        <f aca="false">IF(OR($V1682="",$B1682=""),"",$B1682+INDEX(Lists!$N$10:$N$12,MATCH($V1682,Lists!$L$10:$L$12,0)))</f>
        <v/>
      </c>
      <c r="X1682" s="19"/>
      <c r="Y1682" s="19"/>
      <c r="Z1682" s="19"/>
      <c r="AA1682" s="21"/>
      <c r="AB1682" s="19"/>
      <c r="AC1682" s="22" t="str">
        <f aca="true">IF(OR($U1682="",$B1682=""),"",IF($AA1682&lt;&gt;"",$AA1682-$B1682,TODAY()-$B1682))</f>
        <v/>
      </c>
      <c r="AD1682" s="22" t="str">
        <f aca="true">IF($W1682="","",IF($Y1682="Closed",IF($AA1682="","Closed",IF($AA1682&lt;=$W1682,"Closed on time","Closed late")),IF(TODAY()&gt;$W1682,"Overdue","Within time")))</f>
        <v/>
      </c>
      <c r="AE1682" s="6"/>
      <c r="AF1682" s="19"/>
      <c r="AG1682" s="19"/>
      <c r="AH1682" s="19"/>
      <c r="AI1682" s="19"/>
      <c r="AJ1682" s="19"/>
    </row>
    <row r="1683" customFormat="false" ht="15" hidden="false" customHeight="false" outlineLevel="0" collapsed="false">
      <c r="A1683" s="22" t="str">
        <f aca="false">IF($C1683="","","R"&amp;TEXT(ROW()-4,"00000"))</f>
        <v/>
      </c>
      <c r="B1683" s="21"/>
      <c r="C1683" s="19"/>
      <c r="D1683" s="22" t="str">
        <f aca="false">IF($C1683="","",IFERROR(INDEX(Asset_Register!$C$5:$C$1000,MATCH($C1683,Asset_Register!$A$5:$A$1000,0)),"Not in register"))</f>
        <v/>
      </c>
      <c r="E1683" s="22" t="str">
        <f aca="false">IF($C1683="","",IFERROR(INDEX(Asset_Register!$D$5:$D$1000,MATCH($C1683,Asset_Register!$A$5:$A$1000,0)),"Not in register"))</f>
        <v/>
      </c>
      <c r="F1683" s="22" t="str">
        <f aca="false">IF($C1683="","",IFERROR(INDEX(Asset_Register!$R$5:$R$1000,MATCH($C1683,Asset_Register!$A$5:$A$1000,0)),"Not in register"))</f>
        <v/>
      </c>
      <c r="G1683" s="22" t="str">
        <f aca="false">IF($C1683="","",IFERROR(INDEX(Asset_Register!$Q$5:$Q$1000,MATCH($C1683,Asset_Register!$A$5:$A$1000,0)),"Not in register"))</f>
        <v/>
      </c>
      <c r="H1683" s="19"/>
      <c r="I1683" s="19"/>
      <c r="J1683" s="6"/>
      <c r="K1683" s="19"/>
      <c r="L1683" s="19"/>
      <c r="M1683" s="19"/>
      <c r="N1683" s="19"/>
      <c r="O1683" s="19"/>
      <c r="P1683" s="19"/>
      <c r="Q1683" s="22" t="str">
        <f aca="false">IF($C1683="","",IF($P1683&lt;&gt;"",$P1683,IF(AND(ISNUMBER($K1683),ISNUMBER($M1683),ISNUMBER($N1683)),IF($O1683="Lower is worse",IF($K1683&lt;=$N1683,"Danger",IF($K1683&lt;=$M1683,"Alert","OK")),IF($K1683&gt;=$N1683,"Danger",IF($K1683&gt;=$M1683,"Alert","OK"))),"Not set")))</f>
        <v/>
      </c>
      <c r="R1683" s="22" t="str">
        <f aca="false">IF(OR($Q1683="",$Q1683="Not set"),"",MATCH($Q1683,Lists!$F$2:$F$4,0)-1)</f>
        <v/>
      </c>
      <c r="S1683" s="6"/>
      <c r="T1683" s="6"/>
      <c r="U1683" s="22" t="str">
        <f aca="false">IF(OR($Q1683="",$Q1683="OK",$Q1683="Not set",NOT(ISNUMBER($G1683))),"",ROUND($G1683*IF($Q1683="Danger",Lists!$M$15,Lists!$M$16),0))</f>
        <v/>
      </c>
      <c r="V1683" s="22" t="str">
        <f aca="false">IF($U1683="","",IF(OR($Q1683="Danger",$U1683&gt;=Lists!$M$10),"P1",IF($U1683&gt;=Lists!$M$11,"P2","P3")))</f>
        <v/>
      </c>
      <c r="W1683" s="24" t="str">
        <f aca="false">IF(OR($V1683="",$B1683=""),"",$B1683+INDEX(Lists!$N$10:$N$12,MATCH($V1683,Lists!$L$10:$L$12,0)))</f>
        <v/>
      </c>
      <c r="X1683" s="19"/>
      <c r="Y1683" s="19"/>
      <c r="Z1683" s="19"/>
      <c r="AA1683" s="21"/>
      <c r="AB1683" s="19"/>
      <c r="AC1683" s="22" t="str">
        <f aca="true">IF(OR($U1683="",$B1683=""),"",IF($AA1683&lt;&gt;"",$AA1683-$B1683,TODAY()-$B1683))</f>
        <v/>
      </c>
      <c r="AD1683" s="22" t="str">
        <f aca="true">IF($W1683="","",IF($Y1683="Closed",IF($AA1683="","Closed",IF($AA1683&lt;=$W1683,"Closed on time","Closed late")),IF(TODAY()&gt;$W1683,"Overdue","Within time")))</f>
        <v/>
      </c>
      <c r="AE1683" s="6"/>
      <c r="AF1683" s="19"/>
      <c r="AG1683" s="19"/>
      <c r="AH1683" s="19"/>
      <c r="AI1683" s="19"/>
      <c r="AJ1683" s="19"/>
    </row>
    <row r="1684" customFormat="false" ht="15" hidden="false" customHeight="false" outlineLevel="0" collapsed="false">
      <c r="A1684" s="22" t="str">
        <f aca="false">IF($C1684="","","R"&amp;TEXT(ROW()-4,"00000"))</f>
        <v/>
      </c>
      <c r="B1684" s="21"/>
      <c r="C1684" s="19"/>
      <c r="D1684" s="22" t="str">
        <f aca="false">IF($C1684="","",IFERROR(INDEX(Asset_Register!$C$5:$C$1000,MATCH($C1684,Asset_Register!$A$5:$A$1000,0)),"Not in register"))</f>
        <v/>
      </c>
      <c r="E1684" s="22" t="str">
        <f aca="false">IF($C1684="","",IFERROR(INDEX(Asset_Register!$D$5:$D$1000,MATCH($C1684,Asset_Register!$A$5:$A$1000,0)),"Not in register"))</f>
        <v/>
      </c>
      <c r="F1684" s="22" t="str">
        <f aca="false">IF($C1684="","",IFERROR(INDEX(Asset_Register!$R$5:$R$1000,MATCH($C1684,Asset_Register!$A$5:$A$1000,0)),"Not in register"))</f>
        <v/>
      </c>
      <c r="G1684" s="22" t="str">
        <f aca="false">IF($C1684="","",IFERROR(INDEX(Asset_Register!$Q$5:$Q$1000,MATCH($C1684,Asset_Register!$A$5:$A$1000,0)),"Not in register"))</f>
        <v/>
      </c>
      <c r="H1684" s="19"/>
      <c r="I1684" s="19"/>
      <c r="J1684" s="6"/>
      <c r="K1684" s="19"/>
      <c r="L1684" s="19"/>
      <c r="M1684" s="19"/>
      <c r="N1684" s="19"/>
      <c r="O1684" s="19"/>
      <c r="P1684" s="19"/>
      <c r="Q1684" s="22" t="str">
        <f aca="false">IF($C1684="","",IF($P1684&lt;&gt;"",$P1684,IF(AND(ISNUMBER($K1684),ISNUMBER($M1684),ISNUMBER($N1684)),IF($O1684="Lower is worse",IF($K1684&lt;=$N1684,"Danger",IF($K1684&lt;=$M1684,"Alert","OK")),IF($K1684&gt;=$N1684,"Danger",IF($K1684&gt;=$M1684,"Alert","OK"))),"Not set")))</f>
        <v/>
      </c>
      <c r="R1684" s="22" t="str">
        <f aca="false">IF(OR($Q1684="",$Q1684="Not set"),"",MATCH($Q1684,Lists!$F$2:$F$4,0)-1)</f>
        <v/>
      </c>
      <c r="S1684" s="6"/>
      <c r="T1684" s="6"/>
      <c r="U1684" s="22" t="str">
        <f aca="false">IF(OR($Q1684="",$Q1684="OK",$Q1684="Not set",NOT(ISNUMBER($G1684))),"",ROUND($G1684*IF($Q1684="Danger",Lists!$M$15,Lists!$M$16),0))</f>
        <v/>
      </c>
      <c r="V1684" s="22" t="str">
        <f aca="false">IF($U1684="","",IF(OR($Q1684="Danger",$U1684&gt;=Lists!$M$10),"P1",IF($U1684&gt;=Lists!$M$11,"P2","P3")))</f>
        <v/>
      </c>
      <c r="W1684" s="24" t="str">
        <f aca="false">IF(OR($V1684="",$B1684=""),"",$B1684+INDEX(Lists!$N$10:$N$12,MATCH($V1684,Lists!$L$10:$L$12,0)))</f>
        <v/>
      </c>
      <c r="X1684" s="19"/>
      <c r="Y1684" s="19"/>
      <c r="Z1684" s="19"/>
      <c r="AA1684" s="21"/>
      <c r="AB1684" s="19"/>
      <c r="AC1684" s="22" t="str">
        <f aca="true">IF(OR($U1684="",$B1684=""),"",IF($AA1684&lt;&gt;"",$AA1684-$B1684,TODAY()-$B1684))</f>
        <v/>
      </c>
      <c r="AD1684" s="22" t="str">
        <f aca="true">IF($W1684="","",IF($Y1684="Closed",IF($AA1684="","Closed",IF($AA1684&lt;=$W1684,"Closed on time","Closed late")),IF(TODAY()&gt;$W1684,"Overdue","Within time")))</f>
        <v/>
      </c>
      <c r="AE1684" s="6"/>
      <c r="AF1684" s="19"/>
      <c r="AG1684" s="19"/>
      <c r="AH1684" s="19"/>
      <c r="AI1684" s="19"/>
      <c r="AJ1684" s="19"/>
    </row>
    <row r="1685" customFormat="false" ht="15" hidden="false" customHeight="false" outlineLevel="0" collapsed="false">
      <c r="A1685" s="22" t="str">
        <f aca="false">IF($C1685="","","R"&amp;TEXT(ROW()-4,"00000"))</f>
        <v/>
      </c>
      <c r="B1685" s="21"/>
      <c r="C1685" s="19"/>
      <c r="D1685" s="22" t="str">
        <f aca="false">IF($C1685="","",IFERROR(INDEX(Asset_Register!$C$5:$C$1000,MATCH($C1685,Asset_Register!$A$5:$A$1000,0)),"Not in register"))</f>
        <v/>
      </c>
      <c r="E1685" s="22" t="str">
        <f aca="false">IF($C1685="","",IFERROR(INDEX(Asset_Register!$D$5:$D$1000,MATCH($C1685,Asset_Register!$A$5:$A$1000,0)),"Not in register"))</f>
        <v/>
      </c>
      <c r="F1685" s="22" t="str">
        <f aca="false">IF($C1685="","",IFERROR(INDEX(Asset_Register!$R$5:$R$1000,MATCH($C1685,Asset_Register!$A$5:$A$1000,0)),"Not in register"))</f>
        <v/>
      </c>
      <c r="G1685" s="22" t="str">
        <f aca="false">IF($C1685="","",IFERROR(INDEX(Asset_Register!$Q$5:$Q$1000,MATCH($C1685,Asset_Register!$A$5:$A$1000,0)),"Not in register"))</f>
        <v/>
      </c>
      <c r="H1685" s="19"/>
      <c r="I1685" s="19"/>
      <c r="J1685" s="6"/>
      <c r="K1685" s="19"/>
      <c r="L1685" s="19"/>
      <c r="M1685" s="19"/>
      <c r="N1685" s="19"/>
      <c r="O1685" s="19"/>
      <c r="P1685" s="19"/>
      <c r="Q1685" s="22" t="str">
        <f aca="false">IF($C1685="","",IF($P1685&lt;&gt;"",$P1685,IF(AND(ISNUMBER($K1685),ISNUMBER($M1685),ISNUMBER($N1685)),IF($O1685="Lower is worse",IF($K1685&lt;=$N1685,"Danger",IF($K1685&lt;=$M1685,"Alert","OK")),IF($K1685&gt;=$N1685,"Danger",IF($K1685&gt;=$M1685,"Alert","OK"))),"Not set")))</f>
        <v/>
      </c>
      <c r="R1685" s="22" t="str">
        <f aca="false">IF(OR($Q1685="",$Q1685="Not set"),"",MATCH($Q1685,Lists!$F$2:$F$4,0)-1)</f>
        <v/>
      </c>
      <c r="S1685" s="6"/>
      <c r="T1685" s="6"/>
      <c r="U1685" s="22" t="str">
        <f aca="false">IF(OR($Q1685="",$Q1685="OK",$Q1685="Not set",NOT(ISNUMBER($G1685))),"",ROUND($G1685*IF($Q1685="Danger",Lists!$M$15,Lists!$M$16),0))</f>
        <v/>
      </c>
      <c r="V1685" s="22" t="str">
        <f aca="false">IF($U1685="","",IF(OR($Q1685="Danger",$U1685&gt;=Lists!$M$10),"P1",IF($U1685&gt;=Lists!$M$11,"P2","P3")))</f>
        <v/>
      </c>
      <c r="W1685" s="24" t="str">
        <f aca="false">IF(OR($V1685="",$B1685=""),"",$B1685+INDEX(Lists!$N$10:$N$12,MATCH($V1685,Lists!$L$10:$L$12,0)))</f>
        <v/>
      </c>
      <c r="X1685" s="19"/>
      <c r="Y1685" s="19"/>
      <c r="Z1685" s="19"/>
      <c r="AA1685" s="21"/>
      <c r="AB1685" s="19"/>
      <c r="AC1685" s="22" t="str">
        <f aca="true">IF(OR($U1685="",$B1685=""),"",IF($AA1685&lt;&gt;"",$AA1685-$B1685,TODAY()-$B1685))</f>
        <v/>
      </c>
      <c r="AD1685" s="22" t="str">
        <f aca="true">IF($W1685="","",IF($Y1685="Closed",IF($AA1685="","Closed",IF($AA1685&lt;=$W1685,"Closed on time","Closed late")),IF(TODAY()&gt;$W1685,"Overdue","Within time")))</f>
        <v/>
      </c>
      <c r="AE1685" s="6"/>
      <c r="AF1685" s="19"/>
      <c r="AG1685" s="19"/>
      <c r="AH1685" s="19"/>
      <c r="AI1685" s="19"/>
      <c r="AJ1685" s="19"/>
    </row>
    <row r="1686" customFormat="false" ht="15" hidden="false" customHeight="false" outlineLevel="0" collapsed="false">
      <c r="A1686" s="22" t="str">
        <f aca="false">IF($C1686="","","R"&amp;TEXT(ROW()-4,"00000"))</f>
        <v/>
      </c>
      <c r="B1686" s="21"/>
      <c r="C1686" s="19"/>
      <c r="D1686" s="22" t="str">
        <f aca="false">IF($C1686="","",IFERROR(INDEX(Asset_Register!$C$5:$C$1000,MATCH($C1686,Asset_Register!$A$5:$A$1000,0)),"Not in register"))</f>
        <v/>
      </c>
      <c r="E1686" s="22" t="str">
        <f aca="false">IF($C1686="","",IFERROR(INDEX(Asset_Register!$D$5:$D$1000,MATCH($C1686,Asset_Register!$A$5:$A$1000,0)),"Not in register"))</f>
        <v/>
      </c>
      <c r="F1686" s="22" t="str">
        <f aca="false">IF($C1686="","",IFERROR(INDEX(Asset_Register!$R$5:$R$1000,MATCH($C1686,Asset_Register!$A$5:$A$1000,0)),"Not in register"))</f>
        <v/>
      </c>
      <c r="G1686" s="22" t="str">
        <f aca="false">IF($C1686="","",IFERROR(INDEX(Asset_Register!$Q$5:$Q$1000,MATCH($C1686,Asset_Register!$A$5:$A$1000,0)),"Not in register"))</f>
        <v/>
      </c>
      <c r="H1686" s="19"/>
      <c r="I1686" s="19"/>
      <c r="J1686" s="6"/>
      <c r="K1686" s="19"/>
      <c r="L1686" s="19"/>
      <c r="M1686" s="19"/>
      <c r="N1686" s="19"/>
      <c r="O1686" s="19"/>
      <c r="P1686" s="19"/>
      <c r="Q1686" s="22" t="str">
        <f aca="false">IF($C1686="","",IF($P1686&lt;&gt;"",$P1686,IF(AND(ISNUMBER($K1686),ISNUMBER($M1686),ISNUMBER($N1686)),IF($O1686="Lower is worse",IF($K1686&lt;=$N1686,"Danger",IF($K1686&lt;=$M1686,"Alert","OK")),IF($K1686&gt;=$N1686,"Danger",IF($K1686&gt;=$M1686,"Alert","OK"))),"Not set")))</f>
        <v/>
      </c>
      <c r="R1686" s="22" t="str">
        <f aca="false">IF(OR($Q1686="",$Q1686="Not set"),"",MATCH($Q1686,Lists!$F$2:$F$4,0)-1)</f>
        <v/>
      </c>
      <c r="S1686" s="6"/>
      <c r="T1686" s="6"/>
      <c r="U1686" s="22" t="str">
        <f aca="false">IF(OR($Q1686="",$Q1686="OK",$Q1686="Not set",NOT(ISNUMBER($G1686))),"",ROUND($G1686*IF($Q1686="Danger",Lists!$M$15,Lists!$M$16),0))</f>
        <v/>
      </c>
      <c r="V1686" s="22" t="str">
        <f aca="false">IF($U1686="","",IF(OR($Q1686="Danger",$U1686&gt;=Lists!$M$10),"P1",IF($U1686&gt;=Lists!$M$11,"P2","P3")))</f>
        <v/>
      </c>
      <c r="W1686" s="24" t="str">
        <f aca="false">IF(OR($V1686="",$B1686=""),"",$B1686+INDEX(Lists!$N$10:$N$12,MATCH($V1686,Lists!$L$10:$L$12,0)))</f>
        <v/>
      </c>
      <c r="X1686" s="19"/>
      <c r="Y1686" s="19"/>
      <c r="Z1686" s="19"/>
      <c r="AA1686" s="21"/>
      <c r="AB1686" s="19"/>
      <c r="AC1686" s="22" t="str">
        <f aca="true">IF(OR($U1686="",$B1686=""),"",IF($AA1686&lt;&gt;"",$AA1686-$B1686,TODAY()-$B1686))</f>
        <v/>
      </c>
      <c r="AD1686" s="22" t="str">
        <f aca="true">IF($W1686="","",IF($Y1686="Closed",IF($AA1686="","Closed",IF($AA1686&lt;=$W1686,"Closed on time","Closed late")),IF(TODAY()&gt;$W1686,"Overdue","Within time")))</f>
        <v/>
      </c>
      <c r="AE1686" s="6"/>
      <c r="AF1686" s="19"/>
      <c r="AG1686" s="19"/>
      <c r="AH1686" s="19"/>
      <c r="AI1686" s="19"/>
      <c r="AJ1686" s="19"/>
    </row>
    <row r="1687" customFormat="false" ht="15" hidden="false" customHeight="false" outlineLevel="0" collapsed="false">
      <c r="A1687" s="22" t="str">
        <f aca="false">IF($C1687="","","R"&amp;TEXT(ROW()-4,"00000"))</f>
        <v/>
      </c>
      <c r="B1687" s="21"/>
      <c r="C1687" s="19"/>
      <c r="D1687" s="22" t="str">
        <f aca="false">IF($C1687="","",IFERROR(INDEX(Asset_Register!$C$5:$C$1000,MATCH($C1687,Asset_Register!$A$5:$A$1000,0)),"Not in register"))</f>
        <v/>
      </c>
      <c r="E1687" s="22" t="str">
        <f aca="false">IF($C1687="","",IFERROR(INDEX(Asset_Register!$D$5:$D$1000,MATCH($C1687,Asset_Register!$A$5:$A$1000,0)),"Not in register"))</f>
        <v/>
      </c>
      <c r="F1687" s="22" t="str">
        <f aca="false">IF($C1687="","",IFERROR(INDEX(Asset_Register!$R$5:$R$1000,MATCH($C1687,Asset_Register!$A$5:$A$1000,0)),"Not in register"))</f>
        <v/>
      </c>
      <c r="G1687" s="22" t="str">
        <f aca="false">IF($C1687="","",IFERROR(INDEX(Asset_Register!$Q$5:$Q$1000,MATCH($C1687,Asset_Register!$A$5:$A$1000,0)),"Not in register"))</f>
        <v/>
      </c>
      <c r="H1687" s="19"/>
      <c r="I1687" s="19"/>
      <c r="J1687" s="6"/>
      <c r="K1687" s="19"/>
      <c r="L1687" s="19"/>
      <c r="M1687" s="19"/>
      <c r="N1687" s="19"/>
      <c r="O1687" s="19"/>
      <c r="P1687" s="19"/>
      <c r="Q1687" s="22" t="str">
        <f aca="false">IF($C1687="","",IF($P1687&lt;&gt;"",$P1687,IF(AND(ISNUMBER($K1687),ISNUMBER($M1687),ISNUMBER($N1687)),IF($O1687="Lower is worse",IF($K1687&lt;=$N1687,"Danger",IF($K1687&lt;=$M1687,"Alert","OK")),IF($K1687&gt;=$N1687,"Danger",IF($K1687&gt;=$M1687,"Alert","OK"))),"Not set")))</f>
        <v/>
      </c>
      <c r="R1687" s="22" t="str">
        <f aca="false">IF(OR($Q1687="",$Q1687="Not set"),"",MATCH($Q1687,Lists!$F$2:$F$4,0)-1)</f>
        <v/>
      </c>
      <c r="S1687" s="6"/>
      <c r="T1687" s="6"/>
      <c r="U1687" s="22" t="str">
        <f aca="false">IF(OR($Q1687="",$Q1687="OK",$Q1687="Not set",NOT(ISNUMBER($G1687))),"",ROUND($G1687*IF($Q1687="Danger",Lists!$M$15,Lists!$M$16),0))</f>
        <v/>
      </c>
      <c r="V1687" s="22" t="str">
        <f aca="false">IF($U1687="","",IF(OR($Q1687="Danger",$U1687&gt;=Lists!$M$10),"P1",IF($U1687&gt;=Lists!$M$11,"P2","P3")))</f>
        <v/>
      </c>
      <c r="W1687" s="24" t="str">
        <f aca="false">IF(OR($V1687="",$B1687=""),"",$B1687+INDEX(Lists!$N$10:$N$12,MATCH($V1687,Lists!$L$10:$L$12,0)))</f>
        <v/>
      </c>
      <c r="X1687" s="19"/>
      <c r="Y1687" s="19"/>
      <c r="Z1687" s="19"/>
      <c r="AA1687" s="21"/>
      <c r="AB1687" s="19"/>
      <c r="AC1687" s="22" t="str">
        <f aca="true">IF(OR($U1687="",$B1687=""),"",IF($AA1687&lt;&gt;"",$AA1687-$B1687,TODAY()-$B1687))</f>
        <v/>
      </c>
      <c r="AD1687" s="22" t="str">
        <f aca="true">IF($W1687="","",IF($Y1687="Closed",IF($AA1687="","Closed",IF($AA1687&lt;=$W1687,"Closed on time","Closed late")),IF(TODAY()&gt;$W1687,"Overdue","Within time")))</f>
        <v/>
      </c>
      <c r="AE1687" s="6"/>
      <c r="AF1687" s="19"/>
      <c r="AG1687" s="19"/>
      <c r="AH1687" s="19"/>
      <c r="AI1687" s="19"/>
      <c r="AJ1687" s="19"/>
    </row>
    <row r="1688" customFormat="false" ht="15" hidden="false" customHeight="false" outlineLevel="0" collapsed="false">
      <c r="A1688" s="22" t="str">
        <f aca="false">IF($C1688="","","R"&amp;TEXT(ROW()-4,"00000"))</f>
        <v/>
      </c>
      <c r="B1688" s="21"/>
      <c r="C1688" s="19"/>
      <c r="D1688" s="22" t="str">
        <f aca="false">IF($C1688="","",IFERROR(INDEX(Asset_Register!$C$5:$C$1000,MATCH($C1688,Asset_Register!$A$5:$A$1000,0)),"Not in register"))</f>
        <v/>
      </c>
      <c r="E1688" s="22" t="str">
        <f aca="false">IF($C1688="","",IFERROR(INDEX(Asset_Register!$D$5:$D$1000,MATCH($C1688,Asset_Register!$A$5:$A$1000,0)),"Not in register"))</f>
        <v/>
      </c>
      <c r="F1688" s="22" t="str">
        <f aca="false">IF($C1688="","",IFERROR(INDEX(Asset_Register!$R$5:$R$1000,MATCH($C1688,Asset_Register!$A$5:$A$1000,0)),"Not in register"))</f>
        <v/>
      </c>
      <c r="G1688" s="22" t="str">
        <f aca="false">IF($C1688="","",IFERROR(INDEX(Asset_Register!$Q$5:$Q$1000,MATCH($C1688,Asset_Register!$A$5:$A$1000,0)),"Not in register"))</f>
        <v/>
      </c>
      <c r="H1688" s="19"/>
      <c r="I1688" s="19"/>
      <c r="J1688" s="6"/>
      <c r="K1688" s="19"/>
      <c r="L1688" s="19"/>
      <c r="M1688" s="19"/>
      <c r="N1688" s="19"/>
      <c r="O1688" s="19"/>
      <c r="P1688" s="19"/>
      <c r="Q1688" s="22" t="str">
        <f aca="false">IF($C1688="","",IF($P1688&lt;&gt;"",$P1688,IF(AND(ISNUMBER($K1688),ISNUMBER($M1688),ISNUMBER($N1688)),IF($O1688="Lower is worse",IF($K1688&lt;=$N1688,"Danger",IF($K1688&lt;=$M1688,"Alert","OK")),IF($K1688&gt;=$N1688,"Danger",IF($K1688&gt;=$M1688,"Alert","OK"))),"Not set")))</f>
        <v/>
      </c>
      <c r="R1688" s="22" t="str">
        <f aca="false">IF(OR($Q1688="",$Q1688="Not set"),"",MATCH($Q1688,Lists!$F$2:$F$4,0)-1)</f>
        <v/>
      </c>
      <c r="S1688" s="6"/>
      <c r="T1688" s="6"/>
      <c r="U1688" s="22" t="str">
        <f aca="false">IF(OR($Q1688="",$Q1688="OK",$Q1688="Not set",NOT(ISNUMBER($G1688))),"",ROUND($G1688*IF($Q1688="Danger",Lists!$M$15,Lists!$M$16),0))</f>
        <v/>
      </c>
      <c r="V1688" s="22" t="str">
        <f aca="false">IF($U1688="","",IF(OR($Q1688="Danger",$U1688&gt;=Lists!$M$10),"P1",IF($U1688&gt;=Lists!$M$11,"P2","P3")))</f>
        <v/>
      </c>
      <c r="W1688" s="24" t="str">
        <f aca="false">IF(OR($V1688="",$B1688=""),"",$B1688+INDEX(Lists!$N$10:$N$12,MATCH($V1688,Lists!$L$10:$L$12,0)))</f>
        <v/>
      </c>
      <c r="X1688" s="19"/>
      <c r="Y1688" s="19"/>
      <c r="Z1688" s="19"/>
      <c r="AA1688" s="21"/>
      <c r="AB1688" s="19"/>
      <c r="AC1688" s="22" t="str">
        <f aca="true">IF(OR($U1688="",$B1688=""),"",IF($AA1688&lt;&gt;"",$AA1688-$B1688,TODAY()-$B1688))</f>
        <v/>
      </c>
      <c r="AD1688" s="22" t="str">
        <f aca="true">IF($W1688="","",IF($Y1688="Closed",IF($AA1688="","Closed",IF($AA1688&lt;=$W1688,"Closed on time","Closed late")),IF(TODAY()&gt;$W1688,"Overdue","Within time")))</f>
        <v/>
      </c>
      <c r="AE1688" s="6"/>
      <c r="AF1688" s="19"/>
      <c r="AG1688" s="19"/>
      <c r="AH1688" s="19"/>
      <c r="AI1688" s="19"/>
      <c r="AJ1688" s="19"/>
    </row>
    <row r="1689" customFormat="false" ht="15" hidden="false" customHeight="false" outlineLevel="0" collapsed="false">
      <c r="A1689" s="22" t="str">
        <f aca="false">IF($C1689="","","R"&amp;TEXT(ROW()-4,"00000"))</f>
        <v/>
      </c>
      <c r="B1689" s="21"/>
      <c r="C1689" s="19"/>
      <c r="D1689" s="22" t="str">
        <f aca="false">IF($C1689="","",IFERROR(INDEX(Asset_Register!$C$5:$C$1000,MATCH($C1689,Asset_Register!$A$5:$A$1000,0)),"Not in register"))</f>
        <v/>
      </c>
      <c r="E1689" s="22" t="str">
        <f aca="false">IF($C1689="","",IFERROR(INDEX(Asset_Register!$D$5:$D$1000,MATCH($C1689,Asset_Register!$A$5:$A$1000,0)),"Not in register"))</f>
        <v/>
      </c>
      <c r="F1689" s="22" t="str">
        <f aca="false">IF($C1689="","",IFERROR(INDEX(Asset_Register!$R$5:$R$1000,MATCH($C1689,Asset_Register!$A$5:$A$1000,0)),"Not in register"))</f>
        <v/>
      </c>
      <c r="G1689" s="22" t="str">
        <f aca="false">IF($C1689="","",IFERROR(INDEX(Asset_Register!$Q$5:$Q$1000,MATCH($C1689,Asset_Register!$A$5:$A$1000,0)),"Not in register"))</f>
        <v/>
      </c>
      <c r="H1689" s="19"/>
      <c r="I1689" s="19"/>
      <c r="J1689" s="6"/>
      <c r="K1689" s="19"/>
      <c r="L1689" s="19"/>
      <c r="M1689" s="19"/>
      <c r="N1689" s="19"/>
      <c r="O1689" s="19"/>
      <c r="P1689" s="19"/>
      <c r="Q1689" s="22" t="str">
        <f aca="false">IF($C1689="","",IF($P1689&lt;&gt;"",$P1689,IF(AND(ISNUMBER($K1689),ISNUMBER($M1689),ISNUMBER($N1689)),IF($O1689="Lower is worse",IF($K1689&lt;=$N1689,"Danger",IF($K1689&lt;=$M1689,"Alert","OK")),IF($K1689&gt;=$N1689,"Danger",IF($K1689&gt;=$M1689,"Alert","OK"))),"Not set")))</f>
        <v/>
      </c>
      <c r="R1689" s="22" t="str">
        <f aca="false">IF(OR($Q1689="",$Q1689="Not set"),"",MATCH($Q1689,Lists!$F$2:$F$4,0)-1)</f>
        <v/>
      </c>
      <c r="S1689" s="6"/>
      <c r="T1689" s="6"/>
      <c r="U1689" s="22" t="str">
        <f aca="false">IF(OR($Q1689="",$Q1689="OK",$Q1689="Not set",NOT(ISNUMBER($G1689))),"",ROUND($G1689*IF($Q1689="Danger",Lists!$M$15,Lists!$M$16),0))</f>
        <v/>
      </c>
      <c r="V1689" s="22" t="str">
        <f aca="false">IF($U1689="","",IF(OR($Q1689="Danger",$U1689&gt;=Lists!$M$10),"P1",IF($U1689&gt;=Lists!$M$11,"P2","P3")))</f>
        <v/>
      </c>
      <c r="W1689" s="24" t="str">
        <f aca="false">IF(OR($V1689="",$B1689=""),"",$B1689+INDEX(Lists!$N$10:$N$12,MATCH($V1689,Lists!$L$10:$L$12,0)))</f>
        <v/>
      </c>
      <c r="X1689" s="19"/>
      <c r="Y1689" s="19"/>
      <c r="Z1689" s="19"/>
      <c r="AA1689" s="21"/>
      <c r="AB1689" s="19"/>
      <c r="AC1689" s="22" t="str">
        <f aca="true">IF(OR($U1689="",$B1689=""),"",IF($AA1689&lt;&gt;"",$AA1689-$B1689,TODAY()-$B1689))</f>
        <v/>
      </c>
      <c r="AD1689" s="22" t="str">
        <f aca="true">IF($W1689="","",IF($Y1689="Closed",IF($AA1689="","Closed",IF($AA1689&lt;=$W1689,"Closed on time","Closed late")),IF(TODAY()&gt;$W1689,"Overdue","Within time")))</f>
        <v/>
      </c>
      <c r="AE1689" s="6"/>
      <c r="AF1689" s="19"/>
      <c r="AG1689" s="19"/>
      <c r="AH1689" s="19"/>
      <c r="AI1689" s="19"/>
      <c r="AJ1689" s="19"/>
    </row>
    <row r="1690" customFormat="false" ht="15" hidden="false" customHeight="false" outlineLevel="0" collapsed="false">
      <c r="A1690" s="22" t="str">
        <f aca="false">IF($C1690="","","R"&amp;TEXT(ROW()-4,"00000"))</f>
        <v/>
      </c>
      <c r="B1690" s="21"/>
      <c r="C1690" s="19"/>
      <c r="D1690" s="22" t="str">
        <f aca="false">IF($C1690="","",IFERROR(INDEX(Asset_Register!$C$5:$C$1000,MATCH($C1690,Asset_Register!$A$5:$A$1000,0)),"Not in register"))</f>
        <v/>
      </c>
      <c r="E1690" s="22" t="str">
        <f aca="false">IF($C1690="","",IFERROR(INDEX(Asset_Register!$D$5:$D$1000,MATCH($C1690,Asset_Register!$A$5:$A$1000,0)),"Not in register"))</f>
        <v/>
      </c>
      <c r="F1690" s="22" t="str">
        <f aca="false">IF($C1690="","",IFERROR(INDEX(Asset_Register!$R$5:$R$1000,MATCH($C1690,Asset_Register!$A$5:$A$1000,0)),"Not in register"))</f>
        <v/>
      </c>
      <c r="G1690" s="22" t="str">
        <f aca="false">IF($C1690="","",IFERROR(INDEX(Asset_Register!$Q$5:$Q$1000,MATCH($C1690,Asset_Register!$A$5:$A$1000,0)),"Not in register"))</f>
        <v/>
      </c>
      <c r="H1690" s="19"/>
      <c r="I1690" s="19"/>
      <c r="J1690" s="6"/>
      <c r="K1690" s="19"/>
      <c r="L1690" s="19"/>
      <c r="M1690" s="19"/>
      <c r="N1690" s="19"/>
      <c r="O1690" s="19"/>
      <c r="P1690" s="19"/>
      <c r="Q1690" s="22" t="str">
        <f aca="false">IF($C1690="","",IF($P1690&lt;&gt;"",$P1690,IF(AND(ISNUMBER($K1690),ISNUMBER($M1690),ISNUMBER($N1690)),IF($O1690="Lower is worse",IF($K1690&lt;=$N1690,"Danger",IF($K1690&lt;=$M1690,"Alert","OK")),IF($K1690&gt;=$N1690,"Danger",IF($K1690&gt;=$M1690,"Alert","OK"))),"Not set")))</f>
        <v/>
      </c>
      <c r="R1690" s="22" t="str">
        <f aca="false">IF(OR($Q1690="",$Q1690="Not set"),"",MATCH($Q1690,Lists!$F$2:$F$4,0)-1)</f>
        <v/>
      </c>
      <c r="S1690" s="6"/>
      <c r="T1690" s="6"/>
      <c r="U1690" s="22" t="str">
        <f aca="false">IF(OR($Q1690="",$Q1690="OK",$Q1690="Not set",NOT(ISNUMBER($G1690))),"",ROUND($G1690*IF($Q1690="Danger",Lists!$M$15,Lists!$M$16),0))</f>
        <v/>
      </c>
      <c r="V1690" s="22" t="str">
        <f aca="false">IF($U1690="","",IF(OR($Q1690="Danger",$U1690&gt;=Lists!$M$10),"P1",IF($U1690&gt;=Lists!$M$11,"P2","P3")))</f>
        <v/>
      </c>
      <c r="W1690" s="24" t="str">
        <f aca="false">IF(OR($V1690="",$B1690=""),"",$B1690+INDEX(Lists!$N$10:$N$12,MATCH($V1690,Lists!$L$10:$L$12,0)))</f>
        <v/>
      </c>
      <c r="X1690" s="19"/>
      <c r="Y1690" s="19"/>
      <c r="Z1690" s="19"/>
      <c r="AA1690" s="21"/>
      <c r="AB1690" s="19"/>
      <c r="AC1690" s="22" t="str">
        <f aca="true">IF(OR($U1690="",$B1690=""),"",IF($AA1690&lt;&gt;"",$AA1690-$B1690,TODAY()-$B1690))</f>
        <v/>
      </c>
      <c r="AD1690" s="22" t="str">
        <f aca="true">IF($W1690="","",IF($Y1690="Closed",IF($AA1690="","Closed",IF($AA1690&lt;=$W1690,"Closed on time","Closed late")),IF(TODAY()&gt;$W1690,"Overdue","Within time")))</f>
        <v/>
      </c>
      <c r="AE1690" s="6"/>
      <c r="AF1690" s="19"/>
      <c r="AG1690" s="19"/>
      <c r="AH1690" s="19"/>
      <c r="AI1690" s="19"/>
      <c r="AJ1690" s="19"/>
    </row>
    <row r="1691" customFormat="false" ht="15" hidden="false" customHeight="false" outlineLevel="0" collapsed="false">
      <c r="A1691" s="22" t="str">
        <f aca="false">IF($C1691="","","R"&amp;TEXT(ROW()-4,"00000"))</f>
        <v/>
      </c>
      <c r="B1691" s="21"/>
      <c r="C1691" s="19"/>
      <c r="D1691" s="22" t="str">
        <f aca="false">IF($C1691="","",IFERROR(INDEX(Asset_Register!$C$5:$C$1000,MATCH($C1691,Asset_Register!$A$5:$A$1000,0)),"Not in register"))</f>
        <v/>
      </c>
      <c r="E1691" s="22" t="str">
        <f aca="false">IF($C1691="","",IFERROR(INDEX(Asset_Register!$D$5:$D$1000,MATCH($C1691,Asset_Register!$A$5:$A$1000,0)),"Not in register"))</f>
        <v/>
      </c>
      <c r="F1691" s="22" t="str">
        <f aca="false">IF($C1691="","",IFERROR(INDEX(Asset_Register!$R$5:$R$1000,MATCH($C1691,Asset_Register!$A$5:$A$1000,0)),"Not in register"))</f>
        <v/>
      </c>
      <c r="G1691" s="22" t="str">
        <f aca="false">IF($C1691="","",IFERROR(INDEX(Asset_Register!$Q$5:$Q$1000,MATCH($C1691,Asset_Register!$A$5:$A$1000,0)),"Not in register"))</f>
        <v/>
      </c>
      <c r="H1691" s="19"/>
      <c r="I1691" s="19"/>
      <c r="J1691" s="6"/>
      <c r="K1691" s="19"/>
      <c r="L1691" s="19"/>
      <c r="M1691" s="19"/>
      <c r="N1691" s="19"/>
      <c r="O1691" s="19"/>
      <c r="P1691" s="19"/>
      <c r="Q1691" s="22" t="str">
        <f aca="false">IF($C1691="","",IF($P1691&lt;&gt;"",$P1691,IF(AND(ISNUMBER($K1691),ISNUMBER($M1691),ISNUMBER($N1691)),IF($O1691="Lower is worse",IF($K1691&lt;=$N1691,"Danger",IF($K1691&lt;=$M1691,"Alert","OK")),IF($K1691&gt;=$N1691,"Danger",IF($K1691&gt;=$M1691,"Alert","OK"))),"Not set")))</f>
        <v/>
      </c>
      <c r="R1691" s="22" t="str">
        <f aca="false">IF(OR($Q1691="",$Q1691="Not set"),"",MATCH($Q1691,Lists!$F$2:$F$4,0)-1)</f>
        <v/>
      </c>
      <c r="S1691" s="6"/>
      <c r="T1691" s="6"/>
      <c r="U1691" s="22" t="str">
        <f aca="false">IF(OR($Q1691="",$Q1691="OK",$Q1691="Not set",NOT(ISNUMBER($G1691))),"",ROUND($G1691*IF($Q1691="Danger",Lists!$M$15,Lists!$M$16),0))</f>
        <v/>
      </c>
      <c r="V1691" s="22" t="str">
        <f aca="false">IF($U1691="","",IF(OR($Q1691="Danger",$U1691&gt;=Lists!$M$10),"P1",IF($U1691&gt;=Lists!$M$11,"P2","P3")))</f>
        <v/>
      </c>
      <c r="W1691" s="24" t="str">
        <f aca="false">IF(OR($V1691="",$B1691=""),"",$B1691+INDEX(Lists!$N$10:$N$12,MATCH($V1691,Lists!$L$10:$L$12,0)))</f>
        <v/>
      </c>
      <c r="X1691" s="19"/>
      <c r="Y1691" s="19"/>
      <c r="Z1691" s="19"/>
      <c r="AA1691" s="21"/>
      <c r="AB1691" s="19"/>
      <c r="AC1691" s="22" t="str">
        <f aca="true">IF(OR($U1691="",$B1691=""),"",IF($AA1691&lt;&gt;"",$AA1691-$B1691,TODAY()-$B1691))</f>
        <v/>
      </c>
      <c r="AD1691" s="22" t="str">
        <f aca="true">IF($W1691="","",IF($Y1691="Closed",IF($AA1691="","Closed",IF($AA1691&lt;=$W1691,"Closed on time","Closed late")),IF(TODAY()&gt;$W1691,"Overdue","Within time")))</f>
        <v/>
      </c>
      <c r="AE1691" s="6"/>
      <c r="AF1691" s="19"/>
      <c r="AG1691" s="19"/>
      <c r="AH1691" s="19"/>
      <c r="AI1691" s="19"/>
      <c r="AJ1691" s="19"/>
    </row>
    <row r="1692" customFormat="false" ht="15" hidden="false" customHeight="false" outlineLevel="0" collapsed="false">
      <c r="A1692" s="22" t="str">
        <f aca="false">IF($C1692="","","R"&amp;TEXT(ROW()-4,"00000"))</f>
        <v/>
      </c>
      <c r="B1692" s="21"/>
      <c r="C1692" s="19"/>
      <c r="D1692" s="22" t="str">
        <f aca="false">IF($C1692="","",IFERROR(INDEX(Asset_Register!$C$5:$C$1000,MATCH($C1692,Asset_Register!$A$5:$A$1000,0)),"Not in register"))</f>
        <v/>
      </c>
      <c r="E1692" s="22" t="str">
        <f aca="false">IF($C1692="","",IFERROR(INDEX(Asset_Register!$D$5:$D$1000,MATCH($C1692,Asset_Register!$A$5:$A$1000,0)),"Not in register"))</f>
        <v/>
      </c>
      <c r="F1692" s="22" t="str">
        <f aca="false">IF($C1692="","",IFERROR(INDEX(Asset_Register!$R$5:$R$1000,MATCH($C1692,Asset_Register!$A$5:$A$1000,0)),"Not in register"))</f>
        <v/>
      </c>
      <c r="G1692" s="22" t="str">
        <f aca="false">IF($C1692="","",IFERROR(INDEX(Asset_Register!$Q$5:$Q$1000,MATCH($C1692,Asset_Register!$A$5:$A$1000,0)),"Not in register"))</f>
        <v/>
      </c>
      <c r="H1692" s="19"/>
      <c r="I1692" s="19"/>
      <c r="J1692" s="6"/>
      <c r="K1692" s="19"/>
      <c r="L1692" s="19"/>
      <c r="M1692" s="19"/>
      <c r="N1692" s="19"/>
      <c r="O1692" s="19"/>
      <c r="P1692" s="19"/>
      <c r="Q1692" s="22" t="str">
        <f aca="false">IF($C1692="","",IF($P1692&lt;&gt;"",$P1692,IF(AND(ISNUMBER($K1692),ISNUMBER($M1692),ISNUMBER($N1692)),IF($O1692="Lower is worse",IF($K1692&lt;=$N1692,"Danger",IF($K1692&lt;=$M1692,"Alert","OK")),IF($K1692&gt;=$N1692,"Danger",IF($K1692&gt;=$M1692,"Alert","OK"))),"Not set")))</f>
        <v/>
      </c>
      <c r="R1692" s="22" t="str">
        <f aca="false">IF(OR($Q1692="",$Q1692="Not set"),"",MATCH($Q1692,Lists!$F$2:$F$4,0)-1)</f>
        <v/>
      </c>
      <c r="S1692" s="6"/>
      <c r="T1692" s="6"/>
      <c r="U1692" s="22" t="str">
        <f aca="false">IF(OR($Q1692="",$Q1692="OK",$Q1692="Not set",NOT(ISNUMBER($G1692))),"",ROUND($G1692*IF($Q1692="Danger",Lists!$M$15,Lists!$M$16),0))</f>
        <v/>
      </c>
      <c r="V1692" s="22" t="str">
        <f aca="false">IF($U1692="","",IF(OR($Q1692="Danger",$U1692&gt;=Lists!$M$10),"P1",IF($U1692&gt;=Lists!$M$11,"P2","P3")))</f>
        <v/>
      </c>
      <c r="W1692" s="24" t="str">
        <f aca="false">IF(OR($V1692="",$B1692=""),"",$B1692+INDEX(Lists!$N$10:$N$12,MATCH($V1692,Lists!$L$10:$L$12,0)))</f>
        <v/>
      </c>
      <c r="X1692" s="19"/>
      <c r="Y1692" s="19"/>
      <c r="Z1692" s="19"/>
      <c r="AA1692" s="21"/>
      <c r="AB1692" s="19"/>
      <c r="AC1692" s="22" t="str">
        <f aca="true">IF(OR($U1692="",$B1692=""),"",IF($AA1692&lt;&gt;"",$AA1692-$B1692,TODAY()-$B1692))</f>
        <v/>
      </c>
      <c r="AD1692" s="22" t="str">
        <f aca="true">IF($W1692="","",IF($Y1692="Closed",IF($AA1692="","Closed",IF($AA1692&lt;=$W1692,"Closed on time","Closed late")),IF(TODAY()&gt;$W1692,"Overdue","Within time")))</f>
        <v/>
      </c>
      <c r="AE1692" s="6"/>
      <c r="AF1692" s="19"/>
      <c r="AG1692" s="19"/>
      <c r="AH1692" s="19"/>
      <c r="AI1692" s="19"/>
      <c r="AJ1692" s="19"/>
    </row>
    <row r="1693" customFormat="false" ht="15" hidden="false" customHeight="false" outlineLevel="0" collapsed="false">
      <c r="A1693" s="22" t="str">
        <f aca="false">IF($C1693="","","R"&amp;TEXT(ROW()-4,"00000"))</f>
        <v/>
      </c>
      <c r="B1693" s="21"/>
      <c r="C1693" s="19"/>
      <c r="D1693" s="22" t="str">
        <f aca="false">IF($C1693="","",IFERROR(INDEX(Asset_Register!$C$5:$C$1000,MATCH($C1693,Asset_Register!$A$5:$A$1000,0)),"Not in register"))</f>
        <v/>
      </c>
      <c r="E1693" s="22" t="str">
        <f aca="false">IF($C1693="","",IFERROR(INDEX(Asset_Register!$D$5:$D$1000,MATCH($C1693,Asset_Register!$A$5:$A$1000,0)),"Not in register"))</f>
        <v/>
      </c>
      <c r="F1693" s="22" t="str">
        <f aca="false">IF($C1693="","",IFERROR(INDEX(Asset_Register!$R$5:$R$1000,MATCH($C1693,Asset_Register!$A$5:$A$1000,0)),"Not in register"))</f>
        <v/>
      </c>
      <c r="G1693" s="22" t="str">
        <f aca="false">IF($C1693="","",IFERROR(INDEX(Asset_Register!$Q$5:$Q$1000,MATCH($C1693,Asset_Register!$A$5:$A$1000,0)),"Not in register"))</f>
        <v/>
      </c>
      <c r="H1693" s="19"/>
      <c r="I1693" s="19"/>
      <c r="J1693" s="6"/>
      <c r="K1693" s="19"/>
      <c r="L1693" s="19"/>
      <c r="M1693" s="19"/>
      <c r="N1693" s="19"/>
      <c r="O1693" s="19"/>
      <c r="P1693" s="19"/>
      <c r="Q1693" s="22" t="str">
        <f aca="false">IF($C1693="","",IF($P1693&lt;&gt;"",$P1693,IF(AND(ISNUMBER($K1693),ISNUMBER($M1693),ISNUMBER($N1693)),IF($O1693="Lower is worse",IF($K1693&lt;=$N1693,"Danger",IF($K1693&lt;=$M1693,"Alert","OK")),IF($K1693&gt;=$N1693,"Danger",IF($K1693&gt;=$M1693,"Alert","OK"))),"Not set")))</f>
        <v/>
      </c>
      <c r="R1693" s="22" t="str">
        <f aca="false">IF(OR($Q1693="",$Q1693="Not set"),"",MATCH($Q1693,Lists!$F$2:$F$4,0)-1)</f>
        <v/>
      </c>
      <c r="S1693" s="6"/>
      <c r="T1693" s="6"/>
      <c r="U1693" s="22" t="str">
        <f aca="false">IF(OR($Q1693="",$Q1693="OK",$Q1693="Not set",NOT(ISNUMBER($G1693))),"",ROUND($G1693*IF($Q1693="Danger",Lists!$M$15,Lists!$M$16),0))</f>
        <v/>
      </c>
      <c r="V1693" s="22" t="str">
        <f aca="false">IF($U1693="","",IF(OR($Q1693="Danger",$U1693&gt;=Lists!$M$10),"P1",IF($U1693&gt;=Lists!$M$11,"P2","P3")))</f>
        <v/>
      </c>
      <c r="W1693" s="24" t="str">
        <f aca="false">IF(OR($V1693="",$B1693=""),"",$B1693+INDEX(Lists!$N$10:$N$12,MATCH($V1693,Lists!$L$10:$L$12,0)))</f>
        <v/>
      </c>
      <c r="X1693" s="19"/>
      <c r="Y1693" s="19"/>
      <c r="Z1693" s="19"/>
      <c r="AA1693" s="21"/>
      <c r="AB1693" s="19"/>
      <c r="AC1693" s="22" t="str">
        <f aca="true">IF(OR($U1693="",$B1693=""),"",IF($AA1693&lt;&gt;"",$AA1693-$B1693,TODAY()-$B1693))</f>
        <v/>
      </c>
      <c r="AD1693" s="22" t="str">
        <f aca="true">IF($W1693="","",IF($Y1693="Closed",IF($AA1693="","Closed",IF($AA1693&lt;=$W1693,"Closed on time","Closed late")),IF(TODAY()&gt;$W1693,"Overdue","Within time")))</f>
        <v/>
      </c>
      <c r="AE1693" s="6"/>
      <c r="AF1693" s="19"/>
      <c r="AG1693" s="19"/>
      <c r="AH1693" s="19"/>
      <c r="AI1693" s="19"/>
      <c r="AJ1693" s="19"/>
    </row>
    <row r="1694" customFormat="false" ht="15" hidden="false" customHeight="false" outlineLevel="0" collapsed="false">
      <c r="A1694" s="22" t="str">
        <f aca="false">IF($C1694="","","R"&amp;TEXT(ROW()-4,"00000"))</f>
        <v/>
      </c>
      <c r="B1694" s="21"/>
      <c r="C1694" s="19"/>
      <c r="D1694" s="22" t="str">
        <f aca="false">IF($C1694="","",IFERROR(INDEX(Asset_Register!$C$5:$C$1000,MATCH($C1694,Asset_Register!$A$5:$A$1000,0)),"Not in register"))</f>
        <v/>
      </c>
      <c r="E1694" s="22" t="str">
        <f aca="false">IF($C1694="","",IFERROR(INDEX(Asset_Register!$D$5:$D$1000,MATCH($C1694,Asset_Register!$A$5:$A$1000,0)),"Not in register"))</f>
        <v/>
      </c>
      <c r="F1694" s="22" t="str">
        <f aca="false">IF($C1694="","",IFERROR(INDEX(Asset_Register!$R$5:$R$1000,MATCH($C1694,Asset_Register!$A$5:$A$1000,0)),"Not in register"))</f>
        <v/>
      </c>
      <c r="G1694" s="22" t="str">
        <f aca="false">IF($C1694="","",IFERROR(INDEX(Asset_Register!$Q$5:$Q$1000,MATCH($C1694,Asset_Register!$A$5:$A$1000,0)),"Not in register"))</f>
        <v/>
      </c>
      <c r="H1694" s="19"/>
      <c r="I1694" s="19"/>
      <c r="J1694" s="6"/>
      <c r="K1694" s="19"/>
      <c r="L1694" s="19"/>
      <c r="M1694" s="19"/>
      <c r="N1694" s="19"/>
      <c r="O1694" s="19"/>
      <c r="P1694" s="19"/>
      <c r="Q1694" s="22" t="str">
        <f aca="false">IF($C1694="","",IF($P1694&lt;&gt;"",$P1694,IF(AND(ISNUMBER($K1694),ISNUMBER($M1694),ISNUMBER($N1694)),IF($O1694="Lower is worse",IF($K1694&lt;=$N1694,"Danger",IF($K1694&lt;=$M1694,"Alert","OK")),IF($K1694&gt;=$N1694,"Danger",IF($K1694&gt;=$M1694,"Alert","OK"))),"Not set")))</f>
        <v/>
      </c>
      <c r="R1694" s="22" t="str">
        <f aca="false">IF(OR($Q1694="",$Q1694="Not set"),"",MATCH($Q1694,Lists!$F$2:$F$4,0)-1)</f>
        <v/>
      </c>
      <c r="S1694" s="6"/>
      <c r="T1694" s="6"/>
      <c r="U1694" s="22" t="str">
        <f aca="false">IF(OR($Q1694="",$Q1694="OK",$Q1694="Not set",NOT(ISNUMBER($G1694))),"",ROUND($G1694*IF($Q1694="Danger",Lists!$M$15,Lists!$M$16),0))</f>
        <v/>
      </c>
      <c r="V1694" s="22" t="str">
        <f aca="false">IF($U1694="","",IF(OR($Q1694="Danger",$U1694&gt;=Lists!$M$10),"P1",IF($U1694&gt;=Lists!$M$11,"P2","P3")))</f>
        <v/>
      </c>
      <c r="W1694" s="24" t="str">
        <f aca="false">IF(OR($V1694="",$B1694=""),"",$B1694+INDEX(Lists!$N$10:$N$12,MATCH($V1694,Lists!$L$10:$L$12,0)))</f>
        <v/>
      </c>
      <c r="X1694" s="19"/>
      <c r="Y1694" s="19"/>
      <c r="Z1694" s="19"/>
      <c r="AA1694" s="21"/>
      <c r="AB1694" s="19"/>
      <c r="AC1694" s="22" t="str">
        <f aca="true">IF(OR($U1694="",$B1694=""),"",IF($AA1694&lt;&gt;"",$AA1694-$B1694,TODAY()-$B1694))</f>
        <v/>
      </c>
      <c r="AD1694" s="22" t="str">
        <f aca="true">IF($W1694="","",IF($Y1694="Closed",IF($AA1694="","Closed",IF($AA1694&lt;=$W1694,"Closed on time","Closed late")),IF(TODAY()&gt;$W1694,"Overdue","Within time")))</f>
        <v/>
      </c>
      <c r="AE1694" s="6"/>
      <c r="AF1694" s="19"/>
      <c r="AG1694" s="19"/>
      <c r="AH1694" s="19"/>
      <c r="AI1694" s="19"/>
      <c r="AJ1694" s="19"/>
    </row>
    <row r="1695" customFormat="false" ht="15" hidden="false" customHeight="false" outlineLevel="0" collapsed="false">
      <c r="A1695" s="22" t="str">
        <f aca="false">IF($C1695="","","R"&amp;TEXT(ROW()-4,"00000"))</f>
        <v/>
      </c>
      <c r="B1695" s="21"/>
      <c r="C1695" s="19"/>
      <c r="D1695" s="22" t="str">
        <f aca="false">IF($C1695="","",IFERROR(INDEX(Asset_Register!$C$5:$C$1000,MATCH($C1695,Asset_Register!$A$5:$A$1000,0)),"Not in register"))</f>
        <v/>
      </c>
      <c r="E1695" s="22" t="str">
        <f aca="false">IF($C1695="","",IFERROR(INDEX(Asset_Register!$D$5:$D$1000,MATCH($C1695,Asset_Register!$A$5:$A$1000,0)),"Not in register"))</f>
        <v/>
      </c>
      <c r="F1695" s="22" t="str">
        <f aca="false">IF($C1695="","",IFERROR(INDEX(Asset_Register!$R$5:$R$1000,MATCH($C1695,Asset_Register!$A$5:$A$1000,0)),"Not in register"))</f>
        <v/>
      </c>
      <c r="G1695" s="22" t="str">
        <f aca="false">IF($C1695="","",IFERROR(INDEX(Asset_Register!$Q$5:$Q$1000,MATCH($C1695,Asset_Register!$A$5:$A$1000,0)),"Not in register"))</f>
        <v/>
      </c>
      <c r="H1695" s="19"/>
      <c r="I1695" s="19"/>
      <c r="J1695" s="6"/>
      <c r="K1695" s="19"/>
      <c r="L1695" s="19"/>
      <c r="M1695" s="19"/>
      <c r="N1695" s="19"/>
      <c r="O1695" s="19"/>
      <c r="P1695" s="19"/>
      <c r="Q1695" s="22" t="str">
        <f aca="false">IF($C1695="","",IF($P1695&lt;&gt;"",$P1695,IF(AND(ISNUMBER($K1695),ISNUMBER($M1695),ISNUMBER($N1695)),IF($O1695="Lower is worse",IF($K1695&lt;=$N1695,"Danger",IF($K1695&lt;=$M1695,"Alert","OK")),IF($K1695&gt;=$N1695,"Danger",IF($K1695&gt;=$M1695,"Alert","OK"))),"Not set")))</f>
        <v/>
      </c>
      <c r="R1695" s="22" t="str">
        <f aca="false">IF(OR($Q1695="",$Q1695="Not set"),"",MATCH($Q1695,Lists!$F$2:$F$4,0)-1)</f>
        <v/>
      </c>
      <c r="S1695" s="6"/>
      <c r="T1695" s="6"/>
      <c r="U1695" s="22" t="str">
        <f aca="false">IF(OR($Q1695="",$Q1695="OK",$Q1695="Not set",NOT(ISNUMBER($G1695))),"",ROUND($G1695*IF($Q1695="Danger",Lists!$M$15,Lists!$M$16),0))</f>
        <v/>
      </c>
      <c r="V1695" s="22" t="str">
        <f aca="false">IF($U1695="","",IF(OR($Q1695="Danger",$U1695&gt;=Lists!$M$10),"P1",IF($U1695&gt;=Lists!$M$11,"P2","P3")))</f>
        <v/>
      </c>
      <c r="W1695" s="24" t="str">
        <f aca="false">IF(OR($V1695="",$B1695=""),"",$B1695+INDEX(Lists!$N$10:$N$12,MATCH($V1695,Lists!$L$10:$L$12,0)))</f>
        <v/>
      </c>
      <c r="X1695" s="19"/>
      <c r="Y1695" s="19"/>
      <c r="Z1695" s="19"/>
      <c r="AA1695" s="21"/>
      <c r="AB1695" s="19"/>
      <c r="AC1695" s="22" t="str">
        <f aca="true">IF(OR($U1695="",$B1695=""),"",IF($AA1695&lt;&gt;"",$AA1695-$B1695,TODAY()-$B1695))</f>
        <v/>
      </c>
      <c r="AD1695" s="22" t="str">
        <f aca="true">IF($W1695="","",IF($Y1695="Closed",IF($AA1695="","Closed",IF($AA1695&lt;=$W1695,"Closed on time","Closed late")),IF(TODAY()&gt;$W1695,"Overdue","Within time")))</f>
        <v/>
      </c>
      <c r="AE1695" s="6"/>
      <c r="AF1695" s="19"/>
      <c r="AG1695" s="19"/>
      <c r="AH1695" s="19"/>
      <c r="AI1695" s="19"/>
      <c r="AJ1695" s="19"/>
    </row>
    <row r="1696" customFormat="false" ht="15" hidden="false" customHeight="false" outlineLevel="0" collapsed="false">
      <c r="A1696" s="22" t="str">
        <f aca="false">IF($C1696="","","R"&amp;TEXT(ROW()-4,"00000"))</f>
        <v/>
      </c>
      <c r="B1696" s="21"/>
      <c r="C1696" s="19"/>
      <c r="D1696" s="22" t="str">
        <f aca="false">IF($C1696="","",IFERROR(INDEX(Asset_Register!$C$5:$C$1000,MATCH($C1696,Asset_Register!$A$5:$A$1000,0)),"Not in register"))</f>
        <v/>
      </c>
      <c r="E1696" s="22" t="str">
        <f aca="false">IF($C1696="","",IFERROR(INDEX(Asset_Register!$D$5:$D$1000,MATCH($C1696,Asset_Register!$A$5:$A$1000,0)),"Not in register"))</f>
        <v/>
      </c>
      <c r="F1696" s="22" t="str">
        <f aca="false">IF($C1696="","",IFERROR(INDEX(Asset_Register!$R$5:$R$1000,MATCH($C1696,Asset_Register!$A$5:$A$1000,0)),"Not in register"))</f>
        <v/>
      </c>
      <c r="G1696" s="22" t="str">
        <f aca="false">IF($C1696="","",IFERROR(INDEX(Asset_Register!$Q$5:$Q$1000,MATCH($C1696,Asset_Register!$A$5:$A$1000,0)),"Not in register"))</f>
        <v/>
      </c>
      <c r="H1696" s="19"/>
      <c r="I1696" s="19"/>
      <c r="J1696" s="6"/>
      <c r="K1696" s="19"/>
      <c r="L1696" s="19"/>
      <c r="M1696" s="19"/>
      <c r="N1696" s="19"/>
      <c r="O1696" s="19"/>
      <c r="P1696" s="19"/>
      <c r="Q1696" s="22" t="str">
        <f aca="false">IF($C1696="","",IF($P1696&lt;&gt;"",$P1696,IF(AND(ISNUMBER($K1696),ISNUMBER($M1696),ISNUMBER($N1696)),IF($O1696="Lower is worse",IF($K1696&lt;=$N1696,"Danger",IF($K1696&lt;=$M1696,"Alert","OK")),IF($K1696&gt;=$N1696,"Danger",IF($K1696&gt;=$M1696,"Alert","OK"))),"Not set")))</f>
        <v/>
      </c>
      <c r="R1696" s="22" t="str">
        <f aca="false">IF(OR($Q1696="",$Q1696="Not set"),"",MATCH($Q1696,Lists!$F$2:$F$4,0)-1)</f>
        <v/>
      </c>
      <c r="S1696" s="6"/>
      <c r="T1696" s="6"/>
      <c r="U1696" s="22" t="str">
        <f aca="false">IF(OR($Q1696="",$Q1696="OK",$Q1696="Not set",NOT(ISNUMBER($G1696))),"",ROUND($G1696*IF($Q1696="Danger",Lists!$M$15,Lists!$M$16),0))</f>
        <v/>
      </c>
      <c r="V1696" s="22" t="str">
        <f aca="false">IF($U1696="","",IF(OR($Q1696="Danger",$U1696&gt;=Lists!$M$10),"P1",IF($U1696&gt;=Lists!$M$11,"P2","P3")))</f>
        <v/>
      </c>
      <c r="W1696" s="24" t="str">
        <f aca="false">IF(OR($V1696="",$B1696=""),"",$B1696+INDEX(Lists!$N$10:$N$12,MATCH($V1696,Lists!$L$10:$L$12,0)))</f>
        <v/>
      </c>
      <c r="X1696" s="19"/>
      <c r="Y1696" s="19"/>
      <c r="Z1696" s="19"/>
      <c r="AA1696" s="21"/>
      <c r="AB1696" s="19"/>
      <c r="AC1696" s="22" t="str">
        <f aca="true">IF(OR($U1696="",$B1696=""),"",IF($AA1696&lt;&gt;"",$AA1696-$B1696,TODAY()-$B1696))</f>
        <v/>
      </c>
      <c r="AD1696" s="22" t="str">
        <f aca="true">IF($W1696="","",IF($Y1696="Closed",IF($AA1696="","Closed",IF($AA1696&lt;=$W1696,"Closed on time","Closed late")),IF(TODAY()&gt;$W1696,"Overdue","Within time")))</f>
        <v/>
      </c>
      <c r="AE1696" s="6"/>
      <c r="AF1696" s="19"/>
      <c r="AG1696" s="19"/>
      <c r="AH1696" s="19"/>
      <c r="AI1696" s="19"/>
      <c r="AJ1696" s="19"/>
    </row>
    <row r="1697" customFormat="false" ht="15" hidden="false" customHeight="false" outlineLevel="0" collapsed="false">
      <c r="A1697" s="22" t="str">
        <f aca="false">IF($C1697="","","R"&amp;TEXT(ROW()-4,"00000"))</f>
        <v/>
      </c>
      <c r="B1697" s="21"/>
      <c r="C1697" s="19"/>
      <c r="D1697" s="22" t="str">
        <f aca="false">IF($C1697="","",IFERROR(INDEX(Asset_Register!$C$5:$C$1000,MATCH($C1697,Asset_Register!$A$5:$A$1000,0)),"Not in register"))</f>
        <v/>
      </c>
      <c r="E1697" s="22" t="str">
        <f aca="false">IF($C1697="","",IFERROR(INDEX(Asset_Register!$D$5:$D$1000,MATCH($C1697,Asset_Register!$A$5:$A$1000,0)),"Not in register"))</f>
        <v/>
      </c>
      <c r="F1697" s="22" t="str">
        <f aca="false">IF($C1697="","",IFERROR(INDEX(Asset_Register!$R$5:$R$1000,MATCH($C1697,Asset_Register!$A$5:$A$1000,0)),"Not in register"))</f>
        <v/>
      </c>
      <c r="G1697" s="22" t="str">
        <f aca="false">IF($C1697="","",IFERROR(INDEX(Asset_Register!$Q$5:$Q$1000,MATCH($C1697,Asset_Register!$A$5:$A$1000,0)),"Not in register"))</f>
        <v/>
      </c>
      <c r="H1697" s="19"/>
      <c r="I1697" s="19"/>
      <c r="J1697" s="6"/>
      <c r="K1697" s="19"/>
      <c r="L1697" s="19"/>
      <c r="M1697" s="19"/>
      <c r="N1697" s="19"/>
      <c r="O1697" s="19"/>
      <c r="P1697" s="19"/>
      <c r="Q1697" s="22" t="str">
        <f aca="false">IF($C1697="","",IF($P1697&lt;&gt;"",$P1697,IF(AND(ISNUMBER($K1697),ISNUMBER($M1697),ISNUMBER($N1697)),IF($O1697="Lower is worse",IF($K1697&lt;=$N1697,"Danger",IF($K1697&lt;=$M1697,"Alert","OK")),IF($K1697&gt;=$N1697,"Danger",IF($K1697&gt;=$M1697,"Alert","OK"))),"Not set")))</f>
        <v/>
      </c>
      <c r="R1697" s="22" t="str">
        <f aca="false">IF(OR($Q1697="",$Q1697="Not set"),"",MATCH($Q1697,Lists!$F$2:$F$4,0)-1)</f>
        <v/>
      </c>
      <c r="S1697" s="6"/>
      <c r="T1697" s="6"/>
      <c r="U1697" s="22" t="str">
        <f aca="false">IF(OR($Q1697="",$Q1697="OK",$Q1697="Not set",NOT(ISNUMBER($G1697))),"",ROUND($G1697*IF($Q1697="Danger",Lists!$M$15,Lists!$M$16),0))</f>
        <v/>
      </c>
      <c r="V1697" s="22" t="str">
        <f aca="false">IF($U1697="","",IF(OR($Q1697="Danger",$U1697&gt;=Lists!$M$10),"P1",IF($U1697&gt;=Lists!$M$11,"P2","P3")))</f>
        <v/>
      </c>
      <c r="W1697" s="24" t="str">
        <f aca="false">IF(OR($V1697="",$B1697=""),"",$B1697+INDEX(Lists!$N$10:$N$12,MATCH($V1697,Lists!$L$10:$L$12,0)))</f>
        <v/>
      </c>
      <c r="X1697" s="19"/>
      <c r="Y1697" s="19"/>
      <c r="Z1697" s="19"/>
      <c r="AA1697" s="21"/>
      <c r="AB1697" s="19"/>
      <c r="AC1697" s="22" t="str">
        <f aca="true">IF(OR($U1697="",$B1697=""),"",IF($AA1697&lt;&gt;"",$AA1697-$B1697,TODAY()-$B1697))</f>
        <v/>
      </c>
      <c r="AD1697" s="22" t="str">
        <f aca="true">IF($W1697="","",IF($Y1697="Closed",IF($AA1697="","Closed",IF($AA1697&lt;=$W1697,"Closed on time","Closed late")),IF(TODAY()&gt;$W1697,"Overdue","Within time")))</f>
        <v/>
      </c>
      <c r="AE1697" s="6"/>
      <c r="AF1697" s="19"/>
      <c r="AG1697" s="19"/>
      <c r="AH1697" s="19"/>
      <c r="AI1697" s="19"/>
      <c r="AJ1697" s="19"/>
    </row>
    <row r="1698" customFormat="false" ht="15" hidden="false" customHeight="false" outlineLevel="0" collapsed="false">
      <c r="A1698" s="22" t="str">
        <f aca="false">IF($C1698="","","R"&amp;TEXT(ROW()-4,"00000"))</f>
        <v/>
      </c>
      <c r="B1698" s="21"/>
      <c r="C1698" s="19"/>
      <c r="D1698" s="22" t="str">
        <f aca="false">IF($C1698="","",IFERROR(INDEX(Asset_Register!$C$5:$C$1000,MATCH($C1698,Asset_Register!$A$5:$A$1000,0)),"Not in register"))</f>
        <v/>
      </c>
      <c r="E1698" s="22" t="str">
        <f aca="false">IF($C1698="","",IFERROR(INDEX(Asset_Register!$D$5:$D$1000,MATCH($C1698,Asset_Register!$A$5:$A$1000,0)),"Not in register"))</f>
        <v/>
      </c>
      <c r="F1698" s="22" t="str">
        <f aca="false">IF($C1698="","",IFERROR(INDEX(Asset_Register!$R$5:$R$1000,MATCH($C1698,Asset_Register!$A$5:$A$1000,0)),"Not in register"))</f>
        <v/>
      </c>
      <c r="G1698" s="22" t="str">
        <f aca="false">IF($C1698="","",IFERROR(INDEX(Asset_Register!$Q$5:$Q$1000,MATCH($C1698,Asset_Register!$A$5:$A$1000,0)),"Not in register"))</f>
        <v/>
      </c>
      <c r="H1698" s="19"/>
      <c r="I1698" s="19"/>
      <c r="J1698" s="6"/>
      <c r="K1698" s="19"/>
      <c r="L1698" s="19"/>
      <c r="M1698" s="19"/>
      <c r="N1698" s="19"/>
      <c r="O1698" s="19"/>
      <c r="P1698" s="19"/>
      <c r="Q1698" s="22" t="str">
        <f aca="false">IF($C1698="","",IF($P1698&lt;&gt;"",$P1698,IF(AND(ISNUMBER($K1698),ISNUMBER($M1698),ISNUMBER($N1698)),IF($O1698="Lower is worse",IF($K1698&lt;=$N1698,"Danger",IF($K1698&lt;=$M1698,"Alert","OK")),IF($K1698&gt;=$N1698,"Danger",IF($K1698&gt;=$M1698,"Alert","OK"))),"Not set")))</f>
        <v/>
      </c>
      <c r="R1698" s="22" t="str">
        <f aca="false">IF(OR($Q1698="",$Q1698="Not set"),"",MATCH($Q1698,Lists!$F$2:$F$4,0)-1)</f>
        <v/>
      </c>
      <c r="S1698" s="6"/>
      <c r="T1698" s="6"/>
      <c r="U1698" s="22" t="str">
        <f aca="false">IF(OR($Q1698="",$Q1698="OK",$Q1698="Not set",NOT(ISNUMBER($G1698))),"",ROUND($G1698*IF($Q1698="Danger",Lists!$M$15,Lists!$M$16),0))</f>
        <v/>
      </c>
      <c r="V1698" s="22" t="str">
        <f aca="false">IF($U1698="","",IF(OR($Q1698="Danger",$U1698&gt;=Lists!$M$10),"P1",IF($U1698&gt;=Lists!$M$11,"P2","P3")))</f>
        <v/>
      </c>
      <c r="W1698" s="24" t="str">
        <f aca="false">IF(OR($V1698="",$B1698=""),"",$B1698+INDEX(Lists!$N$10:$N$12,MATCH($V1698,Lists!$L$10:$L$12,0)))</f>
        <v/>
      </c>
      <c r="X1698" s="19"/>
      <c r="Y1698" s="19"/>
      <c r="Z1698" s="19"/>
      <c r="AA1698" s="21"/>
      <c r="AB1698" s="19"/>
      <c r="AC1698" s="22" t="str">
        <f aca="true">IF(OR($U1698="",$B1698=""),"",IF($AA1698&lt;&gt;"",$AA1698-$B1698,TODAY()-$B1698))</f>
        <v/>
      </c>
      <c r="AD1698" s="22" t="str">
        <f aca="true">IF($W1698="","",IF($Y1698="Closed",IF($AA1698="","Closed",IF($AA1698&lt;=$W1698,"Closed on time","Closed late")),IF(TODAY()&gt;$W1698,"Overdue","Within time")))</f>
        <v/>
      </c>
      <c r="AE1698" s="6"/>
      <c r="AF1698" s="19"/>
      <c r="AG1698" s="19"/>
      <c r="AH1698" s="19"/>
      <c r="AI1698" s="19"/>
      <c r="AJ1698" s="19"/>
    </row>
    <row r="1699" customFormat="false" ht="15" hidden="false" customHeight="false" outlineLevel="0" collapsed="false">
      <c r="A1699" s="22" t="str">
        <f aca="false">IF($C1699="","","R"&amp;TEXT(ROW()-4,"00000"))</f>
        <v/>
      </c>
      <c r="B1699" s="21"/>
      <c r="C1699" s="19"/>
      <c r="D1699" s="22" t="str">
        <f aca="false">IF($C1699="","",IFERROR(INDEX(Asset_Register!$C$5:$C$1000,MATCH($C1699,Asset_Register!$A$5:$A$1000,0)),"Not in register"))</f>
        <v/>
      </c>
      <c r="E1699" s="22" t="str">
        <f aca="false">IF($C1699="","",IFERROR(INDEX(Asset_Register!$D$5:$D$1000,MATCH($C1699,Asset_Register!$A$5:$A$1000,0)),"Not in register"))</f>
        <v/>
      </c>
      <c r="F1699" s="22" t="str">
        <f aca="false">IF($C1699="","",IFERROR(INDEX(Asset_Register!$R$5:$R$1000,MATCH($C1699,Asset_Register!$A$5:$A$1000,0)),"Not in register"))</f>
        <v/>
      </c>
      <c r="G1699" s="22" t="str">
        <f aca="false">IF($C1699="","",IFERROR(INDEX(Asset_Register!$Q$5:$Q$1000,MATCH($C1699,Asset_Register!$A$5:$A$1000,0)),"Not in register"))</f>
        <v/>
      </c>
      <c r="H1699" s="19"/>
      <c r="I1699" s="19"/>
      <c r="J1699" s="6"/>
      <c r="K1699" s="19"/>
      <c r="L1699" s="19"/>
      <c r="M1699" s="19"/>
      <c r="N1699" s="19"/>
      <c r="O1699" s="19"/>
      <c r="P1699" s="19"/>
      <c r="Q1699" s="22" t="str">
        <f aca="false">IF($C1699="","",IF($P1699&lt;&gt;"",$P1699,IF(AND(ISNUMBER($K1699),ISNUMBER($M1699),ISNUMBER($N1699)),IF($O1699="Lower is worse",IF($K1699&lt;=$N1699,"Danger",IF($K1699&lt;=$M1699,"Alert","OK")),IF($K1699&gt;=$N1699,"Danger",IF($K1699&gt;=$M1699,"Alert","OK"))),"Not set")))</f>
        <v/>
      </c>
      <c r="R1699" s="22" t="str">
        <f aca="false">IF(OR($Q1699="",$Q1699="Not set"),"",MATCH($Q1699,Lists!$F$2:$F$4,0)-1)</f>
        <v/>
      </c>
      <c r="S1699" s="6"/>
      <c r="T1699" s="6"/>
      <c r="U1699" s="22" t="str">
        <f aca="false">IF(OR($Q1699="",$Q1699="OK",$Q1699="Not set",NOT(ISNUMBER($G1699))),"",ROUND($G1699*IF($Q1699="Danger",Lists!$M$15,Lists!$M$16),0))</f>
        <v/>
      </c>
      <c r="V1699" s="22" t="str">
        <f aca="false">IF($U1699="","",IF(OR($Q1699="Danger",$U1699&gt;=Lists!$M$10),"P1",IF($U1699&gt;=Lists!$M$11,"P2","P3")))</f>
        <v/>
      </c>
      <c r="W1699" s="24" t="str">
        <f aca="false">IF(OR($V1699="",$B1699=""),"",$B1699+INDEX(Lists!$N$10:$N$12,MATCH($V1699,Lists!$L$10:$L$12,0)))</f>
        <v/>
      </c>
      <c r="X1699" s="19"/>
      <c r="Y1699" s="19"/>
      <c r="Z1699" s="19"/>
      <c r="AA1699" s="21"/>
      <c r="AB1699" s="19"/>
      <c r="AC1699" s="22" t="str">
        <f aca="true">IF(OR($U1699="",$B1699=""),"",IF($AA1699&lt;&gt;"",$AA1699-$B1699,TODAY()-$B1699))</f>
        <v/>
      </c>
      <c r="AD1699" s="22" t="str">
        <f aca="true">IF($W1699="","",IF($Y1699="Closed",IF($AA1699="","Closed",IF($AA1699&lt;=$W1699,"Closed on time","Closed late")),IF(TODAY()&gt;$W1699,"Overdue","Within time")))</f>
        <v/>
      </c>
      <c r="AE1699" s="6"/>
      <c r="AF1699" s="19"/>
      <c r="AG1699" s="19"/>
      <c r="AH1699" s="19"/>
      <c r="AI1699" s="19"/>
      <c r="AJ1699" s="19"/>
    </row>
    <row r="1700" customFormat="false" ht="15" hidden="false" customHeight="false" outlineLevel="0" collapsed="false">
      <c r="A1700" s="22" t="str">
        <f aca="false">IF($C1700="","","R"&amp;TEXT(ROW()-4,"00000"))</f>
        <v/>
      </c>
      <c r="B1700" s="21"/>
      <c r="C1700" s="19"/>
      <c r="D1700" s="22" t="str">
        <f aca="false">IF($C1700="","",IFERROR(INDEX(Asset_Register!$C$5:$C$1000,MATCH($C1700,Asset_Register!$A$5:$A$1000,0)),"Not in register"))</f>
        <v/>
      </c>
      <c r="E1700" s="22" t="str">
        <f aca="false">IF($C1700="","",IFERROR(INDEX(Asset_Register!$D$5:$D$1000,MATCH($C1700,Asset_Register!$A$5:$A$1000,0)),"Not in register"))</f>
        <v/>
      </c>
      <c r="F1700" s="22" t="str">
        <f aca="false">IF($C1700="","",IFERROR(INDEX(Asset_Register!$R$5:$R$1000,MATCH($C1700,Asset_Register!$A$5:$A$1000,0)),"Not in register"))</f>
        <v/>
      </c>
      <c r="G1700" s="22" t="str">
        <f aca="false">IF($C1700="","",IFERROR(INDEX(Asset_Register!$Q$5:$Q$1000,MATCH($C1700,Asset_Register!$A$5:$A$1000,0)),"Not in register"))</f>
        <v/>
      </c>
      <c r="H1700" s="19"/>
      <c r="I1700" s="19"/>
      <c r="J1700" s="6"/>
      <c r="K1700" s="19"/>
      <c r="L1700" s="19"/>
      <c r="M1700" s="19"/>
      <c r="N1700" s="19"/>
      <c r="O1700" s="19"/>
      <c r="P1700" s="19"/>
      <c r="Q1700" s="22" t="str">
        <f aca="false">IF($C1700="","",IF($P1700&lt;&gt;"",$P1700,IF(AND(ISNUMBER($K1700),ISNUMBER($M1700),ISNUMBER($N1700)),IF($O1700="Lower is worse",IF($K1700&lt;=$N1700,"Danger",IF($K1700&lt;=$M1700,"Alert","OK")),IF($K1700&gt;=$N1700,"Danger",IF($K1700&gt;=$M1700,"Alert","OK"))),"Not set")))</f>
        <v/>
      </c>
      <c r="R1700" s="22" t="str">
        <f aca="false">IF(OR($Q1700="",$Q1700="Not set"),"",MATCH($Q1700,Lists!$F$2:$F$4,0)-1)</f>
        <v/>
      </c>
      <c r="S1700" s="6"/>
      <c r="T1700" s="6"/>
      <c r="U1700" s="22" t="str">
        <f aca="false">IF(OR($Q1700="",$Q1700="OK",$Q1700="Not set",NOT(ISNUMBER($G1700))),"",ROUND($G1700*IF($Q1700="Danger",Lists!$M$15,Lists!$M$16),0))</f>
        <v/>
      </c>
      <c r="V1700" s="22" t="str">
        <f aca="false">IF($U1700="","",IF(OR($Q1700="Danger",$U1700&gt;=Lists!$M$10),"P1",IF($U1700&gt;=Lists!$M$11,"P2","P3")))</f>
        <v/>
      </c>
      <c r="W1700" s="24" t="str">
        <f aca="false">IF(OR($V1700="",$B1700=""),"",$B1700+INDEX(Lists!$N$10:$N$12,MATCH($V1700,Lists!$L$10:$L$12,0)))</f>
        <v/>
      </c>
      <c r="X1700" s="19"/>
      <c r="Y1700" s="19"/>
      <c r="Z1700" s="19"/>
      <c r="AA1700" s="21"/>
      <c r="AB1700" s="19"/>
      <c r="AC1700" s="22" t="str">
        <f aca="true">IF(OR($U1700="",$B1700=""),"",IF($AA1700&lt;&gt;"",$AA1700-$B1700,TODAY()-$B1700))</f>
        <v/>
      </c>
      <c r="AD1700" s="22" t="str">
        <f aca="true">IF($W1700="","",IF($Y1700="Closed",IF($AA1700="","Closed",IF($AA1700&lt;=$W1700,"Closed on time","Closed late")),IF(TODAY()&gt;$W1700,"Overdue","Within time")))</f>
        <v/>
      </c>
      <c r="AE1700" s="6"/>
      <c r="AF1700" s="19"/>
      <c r="AG1700" s="19"/>
      <c r="AH1700" s="19"/>
      <c r="AI1700" s="19"/>
      <c r="AJ1700" s="19"/>
    </row>
    <row r="1701" customFormat="false" ht="15" hidden="false" customHeight="false" outlineLevel="0" collapsed="false">
      <c r="A1701" s="22" t="str">
        <f aca="false">IF($C1701="","","R"&amp;TEXT(ROW()-4,"00000"))</f>
        <v/>
      </c>
      <c r="B1701" s="21"/>
      <c r="C1701" s="19"/>
      <c r="D1701" s="22" t="str">
        <f aca="false">IF($C1701="","",IFERROR(INDEX(Asset_Register!$C$5:$C$1000,MATCH($C1701,Asset_Register!$A$5:$A$1000,0)),"Not in register"))</f>
        <v/>
      </c>
      <c r="E1701" s="22" t="str">
        <f aca="false">IF($C1701="","",IFERROR(INDEX(Asset_Register!$D$5:$D$1000,MATCH($C1701,Asset_Register!$A$5:$A$1000,0)),"Not in register"))</f>
        <v/>
      </c>
      <c r="F1701" s="22" t="str">
        <f aca="false">IF($C1701="","",IFERROR(INDEX(Asset_Register!$R$5:$R$1000,MATCH($C1701,Asset_Register!$A$5:$A$1000,0)),"Not in register"))</f>
        <v/>
      </c>
      <c r="G1701" s="22" t="str">
        <f aca="false">IF($C1701="","",IFERROR(INDEX(Asset_Register!$Q$5:$Q$1000,MATCH($C1701,Asset_Register!$A$5:$A$1000,0)),"Not in register"))</f>
        <v/>
      </c>
      <c r="H1701" s="19"/>
      <c r="I1701" s="19"/>
      <c r="J1701" s="6"/>
      <c r="K1701" s="19"/>
      <c r="L1701" s="19"/>
      <c r="M1701" s="19"/>
      <c r="N1701" s="19"/>
      <c r="O1701" s="19"/>
      <c r="P1701" s="19"/>
      <c r="Q1701" s="22" t="str">
        <f aca="false">IF($C1701="","",IF($P1701&lt;&gt;"",$P1701,IF(AND(ISNUMBER($K1701),ISNUMBER($M1701),ISNUMBER($N1701)),IF($O1701="Lower is worse",IF($K1701&lt;=$N1701,"Danger",IF($K1701&lt;=$M1701,"Alert","OK")),IF($K1701&gt;=$N1701,"Danger",IF($K1701&gt;=$M1701,"Alert","OK"))),"Not set")))</f>
        <v/>
      </c>
      <c r="R1701" s="22" t="str">
        <f aca="false">IF(OR($Q1701="",$Q1701="Not set"),"",MATCH($Q1701,Lists!$F$2:$F$4,0)-1)</f>
        <v/>
      </c>
      <c r="S1701" s="6"/>
      <c r="T1701" s="6"/>
      <c r="U1701" s="22" t="str">
        <f aca="false">IF(OR($Q1701="",$Q1701="OK",$Q1701="Not set",NOT(ISNUMBER($G1701))),"",ROUND($G1701*IF($Q1701="Danger",Lists!$M$15,Lists!$M$16),0))</f>
        <v/>
      </c>
      <c r="V1701" s="22" t="str">
        <f aca="false">IF($U1701="","",IF(OR($Q1701="Danger",$U1701&gt;=Lists!$M$10),"P1",IF($U1701&gt;=Lists!$M$11,"P2","P3")))</f>
        <v/>
      </c>
      <c r="W1701" s="24" t="str">
        <f aca="false">IF(OR($V1701="",$B1701=""),"",$B1701+INDEX(Lists!$N$10:$N$12,MATCH($V1701,Lists!$L$10:$L$12,0)))</f>
        <v/>
      </c>
      <c r="X1701" s="19"/>
      <c r="Y1701" s="19"/>
      <c r="Z1701" s="19"/>
      <c r="AA1701" s="21"/>
      <c r="AB1701" s="19"/>
      <c r="AC1701" s="22" t="str">
        <f aca="true">IF(OR($U1701="",$B1701=""),"",IF($AA1701&lt;&gt;"",$AA1701-$B1701,TODAY()-$B1701))</f>
        <v/>
      </c>
      <c r="AD1701" s="22" t="str">
        <f aca="true">IF($W1701="","",IF($Y1701="Closed",IF($AA1701="","Closed",IF($AA1701&lt;=$W1701,"Closed on time","Closed late")),IF(TODAY()&gt;$W1701,"Overdue","Within time")))</f>
        <v/>
      </c>
      <c r="AE1701" s="6"/>
      <c r="AF1701" s="19"/>
      <c r="AG1701" s="19"/>
      <c r="AH1701" s="19"/>
      <c r="AI1701" s="19"/>
      <c r="AJ1701" s="19"/>
    </row>
    <row r="1702" customFormat="false" ht="15" hidden="false" customHeight="false" outlineLevel="0" collapsed="false">
      <c r="A1702" s="22" t="str">
        <f aca="false">IF($C1702="","","R"&amp;TEXT(ROW()-4,"00000"))</f>
        <v/>
      </c>
      <c r="B1702" s="21"/>
      <c r="C1702" s="19"/>
      <c r="D1702" s="22" t="str">
        <f aca="false">IF($C1702="","",IFERROR(INDEX(Asset_Register!$C$5:$C$1000,MATCH($C1702,Asset_Register!$A$5:$A$1000,0)),"Not in register"))</f>
        <v/>
      </c>
      <c r="E1702" s="22" t="str">
        <f aca="false">IF($C1702="","",IFERROR(INDEX(Asset_Register!$D$5:$D$1000,MATCH($C1702,Asset_Register!$A$5:$A$1000,0)),"Not in register"))</f>
        <v/>
      </c>
      <c r="F1702" s="22" t="str">
        <f aca="false">IF($C1702="","",IFERROR(INDEX(Asset_Register!$R$5:$R$1000,MATCH($C1702,Asset_Register!$A$5:$A$1000,0)),"Not in register"))</f>
        <v/>
      </c>
      <c r="G1702" s="22" t="str">
        <f aca="false">IF($C1702="","",IFERROR(INDEX(Asset_Register!$Q$5:$Q$1000,MATCH($C1702,Asset_Register!$A$5:$A$1000,0)),"Not in register"))</f>
        <v/>
      </c>
      <c r="H1702" s="19"/>
      <c r="I1702" s="19"/>
      <c r="J1702" s="6"/>
      <c r="K1702" s="19"/>
      <c r="L1702" s="19"/>
      <c r="M1702" s="19"/>
      <c r="N1702" s="19"/>
      <c r="O1702" s="19"/>
      <c r="P1702" s="19"/>
      <c r="Q1702" s="22" t="str">
        <f aca="false">IF($C1702="","",IF($P1702&lt;&gt;"",$P1702,IF(AND(ISNUMBER($K1702),ISNUMBER($M1702),ISNUMBER($N1702)),IF($O1702="Lower is worse",IF($K1702&lt;=$N1702,"Danger",IF($K1702&lt;=$M1702,"Alert","OK")),IF($K1702&gt;=$N1702,"Danger",IF($K1702&gt;=$M1702,"Alert","OK"))),"Not set")))</f>
        <v/>
      </c>
      <c r="R1702" s="22" t="str">
        <f aca="false">IF(OR($Q1702="",$Q1702="Not set"),"",MATCH($Q1702,Lists!$F$2:$F$4,0)-1)</f>
        <v/>
      </c>
      <c r="S1702" s="6"/>
      <c r="T1702" s="6"/>
      <c r="U1702" s="22" t="str">
        <f aca="false">IF(OR($Q1702="",$Q1702="OK",$Q1702="Not set",NOT(ISNUMBER($G1702))),"",ROUND($G1702*IF($Q1702="Danger",Lists!$M$15,Lists!$M$16),0))</f>
        <v/>
      </c>
      <c r="V1702" s="22" t="str">
        <f aca="false">IF($U1702="","",IF(OR($Q1702="Danger",$U1702&gt;=Lists!$M$10),"P1",IF($U1702&gt;=Lists!$M$11,"P2","P3")))</f>
        <v/>
      </c>
      <c r="W1702" s="24" t="str">
        <f aca="false">IF(OR($V1702="",$B1702=""),"",$B1702+INDEX(Lists!$N$10:$N$12,MATCH($V1702,Lists!$L$10:$L$12,0)))</f>
        <v/>
      </c>
      <c r="X1702" s="19"/>
      <c r="Y1702" s="19"/>
      <c r="Z1702" s="19"/>
      <c r="AA1702" s="21"/>
      <c r="AB1702" s="19"/>
      <c r="AC1702" s="22" t="str">
        <f aca="true">IF(OR($U1702="",$B1702=""),"",IF($AA1702&lt;&gt;"",$AA1702-$B1702,TODAY()-$B1702))</f>
        <v/>
      </c>
      <c r="AD1702" s="22" t="str">
        <f aca="true">IF($W1702="","",IF($Y1702="Closed",IF($AA1702="","Closed",IF($AA1702&lt;=$W1702,"Closed on time","Closed late")),IF(TODAY()&gt;$W1702,"Overdue","Within time")))</f>
        <v/>
      </c>
      <c r="AE1702" s="6"/>
      <c r="AF1702" s="19"/>
      <c r="AG1702" s="19"/>
      <c r="AH1702" s="19"/>
      <c r="AI1702" s="19"/>
      <c r="AJ1702" s="19"/>
    </row>
    <row r="1703" customFormat="false" ht="15" hidden="false" customHeight="false" outlineLevel="0" collapsed="false">
      <c r="A1703" s="22" t="str">
        <f aca="false">IF($C1703="","","R"&amp;TEXT(ROW()-4,"00000"))</f>
        <v/>
      </c>
      <c r="B1703" s="21"/>
      <c r="C1703" s="19"/>
      <c r="D1703" s="22" t="str">
        <f aca="false">IF($C1703="","",IFERROR(INDEX(Asset_Register!$C$5:$C$1000,MATCH($C1703,Asset_Register!$A$5:$A$1000,0)),"Not in register"))</f>
        <v/>
      </c>
      <c r="E1703" s="22" t="str">
        <f aca="false">IF($C1703="","",IFERROR(INDEX(Asset_Register!$D$5:$D$1000,MATCH($C1703,Asset_Register!$A$5:$A$1000,0)),"Not in register"))</f>
        <v/>
      </c>
      <c r="F1703" s="22" t="str">
        <f aca="false">IF($C1703="","",IFERROR(INDEX(Asset_Register!$R$5:$R$1000,MATCH($C1703,Asset_Register!$A$5:$A$1000,0)),"Not in register"))</f>
        <v/>
      </c>
      <c r="G1703" s="22" t="str">
        <f aca="false">IF($C1703="","",IFERROR(INDEX(Asset_Register!$Q$5:$Q$1000,MATCH($C1703,Asset_Register!$A$5:$A$1000,0)),"Not in register"))</f>
        <v/>
      </c>
      <c r="H1703" s="19"/>
      <c r="I1703" s="19"/>
      <c r="J1703" s="6"/>
      <c r="K1703" s="19"/>
      <c r="L1703" s="19"/>
      <c r="M1703" s="19"/>
      <c r="N1703" s="19"/>
      <c r="O1703" s="19"/>
      <c r="P1703" s="19"/>
      <c r="Q1703" s="22" t="str">
        <f aca="false">IF($C1703="","",IF($P1703&lt;&gt;"",$P1703,IF(AND(ISNUMBER($K1703),ISNUMBER($M1703),ISNUMBER($N1703)),IF($O1703="Lower is worse",IF($K1703&lt;=$N1703,"Danger",IF($K1703&lt;=$M1703,"Alert","OK")),IF($K1703&gt;=$N1703,"Danger",IF($K1703&gt;=$M1703,"Alert","OK"))),"Not set")))</f>
        <v/>
      </c>
      <c r="R1703" s="22" t="str">
        <f aca="false">IF(OR($Q1703="",$Q1703="Not set"),"",MATCH($Q1703,Lists!$F$2:$F$4,0)-1)</f>
        <v/>
      </c>
      <c r="S1703" s="6"/>
      <c r="T1703" s="6"/>
      <c r="U1703" s="22" t="str">
        <f aca="false">IF(OR($Q1703="",$Q1703="OK",$Q1703="Not set",NOT(ISNUMBER($G1703))),"",ROUND($G1703*IF($Q1703="Danger",Lists!$M$15,Lists!$M$16),0))</f>
        <v/>
      </c>
      <c r="V1703" s="22" t="str">
        <f aca="false">IF($U1703="","",IF(OR($Q1703="Danger",$U1703&gt;=Lists!$M$10),"P1",IF($U1703&gt;=Lists!$M$11,"P2","P3")))</f>
        <v/>
      </c>
      <c r="W1703" s="24" t="str">
        <f aca="false">IF(OR($V1703="",$B1703=""),"",$B1703+INDEX(Lists!$N$10:$N$12,MATCH($V1703,Lists!$L$10:$L$12,0)))</f>
        <v/>
      </c>
      <c r="X1703" s="19"/>
      <c r="Y1703" s="19"/>
      <c r="Z1703" s="19"/>
      <c r="AA1703" s="21"/>
      <c r="AB1703" s="19"/>
      <c r="AC1703" s="22" t="str">
        <f aca="true">IF(OR($U1703="",$B1703=""),"",IF($AA1703&lt;&gt;"",$AA1703-$B1703,TODAY()-$B1703))</f>
        <v/>
      </c>
      <c r="AD1703" s="22" t="str">
        <f aca="true">IF($W1703="","",IF($Y1703="Closed",IF($AA1703="","Closed",IF($AA1703&lt;=$W1703,"Closed on time","Closed late")),IF(TODAY()&gt;$W1703,"Overdue","Within time")))</f>
        <v/>
      </c>
      <c r="AE1703" s="6"/>
      <c r="AF1703" s="19"/>
      <c r="AG1703" s="19"/>
      <c r="AH1703" s="19"/>
      <c r="AI1703" s="19"/>
      <c r="AJ1703" s="19"/>
    </row>
    <row r="1704" customFormat="false" ht="15" hidden="false" customHeight="false" outlineLevel="0" collapsed="false">
      <c r="A1704" s="22" t="str">
        <f aca="false">IF($C1704="","","R"&amp;TEXT(ROW()-4,"00000"))</f>
        <v/>
      </c>
      <c r="B1704" s="21"/>
      <c r="C1704" s="19"/>
      <c r="D1704" s="22" t="str">
        <f aca="false">IF($C1704="","",IFERROR(INDEX(Asset_Register!$C$5:$C$1000,MATCH($C1704,Asset_Register!$A$5:$A$1000,0)),"Not in register"))</f>
        <v/>
      </c>
      <c r="E1704" s="22" t="str">
        <f aca="false">IF($C1704="","",IFERROR(INDEX(Asset_Register!$D$5:$D$1000,MATCH($C1704,Asset_Register!$A$5:$A$1000,0)),"Not in register"))</f>
        <v/>
      </c>
      <c r="F1704" s="22" t="str">
        <f aca="false">IF($C1704="","",IFERROR(INDEX(Asset_Register!$R$5:$R$1000,MATCH($C1704,Asset_Register!$A$5:$A$1000,0)),"Not in register"))</f>
        <v/>
      </c>
      <c r="G1704" s="22" t="str">
        <f aca="false">IF($C1704="","",IFERROR(INDEX(Asset_Register!$Q$5:$Q$1000,MATCH($C1704,Asset_Register!$A$5:$A$1000,0)),"Not in register"))</f>
        <v/>
      </c>
      <c r="H1704" s="19"/>
      <c r="I1704" s="19"/>
      <c r="J1704" s="6"/>
      <c r="K1704" s="19"/>
      <c r="L1704" s="19"/>
      <c r="M1704" s="19"/>
      <c r="N1704" s="19"/>
      <c r="O1704" s="19"/>
      <c r="P1704" s="19"/>
      <c r="Q1704" s="22" t="str">
        <f aca="false">IF($C1704="","",IF($P1704&lt;&gt;"",$P1704,IF(AND(ISNUMBER($K1704),ISNUMBER($M1704),ISNUMBER($N1704)),IF($O1704="Lower is worse",IF($K1704&lt;=$N1704,"Danger",IF($K1704&lt;=$M1704,"Alert","OK")),IF($K1704&gt;=$N1704,"Danger",IF($K1704&gt;=$M1704,"Alert","OK"))),"Not set")))</f>
        <v/>
      </c>
      <c r="R1704" s="22" t="str">
        <f aca="false">IF(OR($Q1704="",$Q1704="Not set"),"",MATCH($Q1704,Lists!$F$2:$F$4,0)-1)</f>
        <v/>
      </c>
      <c r="S1704" s="6"/>
      <c r="T1704" s="6"/>
      <c r="U1704" s="22" t="str">
        <f aca="false">IF(OR($Q1704="",$Q1704="OK",$Q1704="Not set",NOT(ISNUMBER($G1704))),"",ROUND($G1704*IF($Q1704="Danger",Lists!$M$15,Lists!$M$16),0))</f>
        <v/>
      </c>
      <c r="V1704" s="22" t="str">
        <f aca="false">IF($U1704="","",IF(OR($Q1704="Danger",$U1704&gt;=Lists!$M$10),"P1",IF($U1704&gt;=Lists!$M$11,"P2","P3")))</f>
        <v/>
      </c>
      <c r="W1704" s="24" t="str">
        <f aca="false">IF(OR($V1704="",$B1704=""),"",$B1704+INDEX(Lists!$N$10:$N$12,MATCH($V1704,Lists!$L$10:$L$12,0)))</f>
        <v/>
      </c>
      <c r="X1704" s="19"/>
      <c r="Y1704" s="19"/>
      <c r="Z1704" s="19"/>
      <c r="AA1704" s="21"/>
      <c r="AB1704" s="19"/>
      <c r="AC1704" s="22" t="str">
        <f aca="true">IF(OR($U1704="",$B1704=""),"",IF($AA1704&lt;&gt;"",$AA1704-$B1704,TODAY()-$B1704))</f>
        <v/>
      </c>
      <c r="AD1704" s="22" t="str">
        <f aca="true">IF($W1704="","",IF($Y1704="Closed",IF($AA1704="","Closed",IF($AA1704&lt;=$W1704,"Closed on time","Closed late")),IF(TODAY()&gt;$W1704,"Overdue","Within time")))</f>
        <v/>
      </c>
      <c r="AE1704" s="6"/>
      <c r="AF1704" s="19"/>
      <c r="AG1704" s="19"/>
      <c r="AH1704" s="19"/>
      <c r="AI1704" s="19"/>
      <c r="AJ1704" s="19"/>
    </row>
    <row r="1705" customFormat="false" ht="15" hidden="false" customHeight="false" outlineLevel="0" collapsed="false">
      <c r="A1705" s="22" t="str">
        <f aca="false">IF($C1705="","","R"&amp;TEXT(ROW()-4,"00000"))</f>
        <v/>
      </c>
      <c r="B1705" s="21"/>
      <c r="C1705" s="19"/>
      <c r="D1705" s="22" t="str">
        <f aca="false">IF($C1705="","",IFERROR(INDEX(Asset_Register!$C$5:$C$1000,MATCH($C1705,Asset_Register!$A$5:$A$1000,0)),"Not in register"))</f>
        <v/>
      </c>
      <c r="E1705" s="22" t="str">
        <f aca="false">IF($C1705="","",IFERROR(INDEX(Asset_Register!$D$5:$D$1000,MATCH($C1705,Asset_Register!$A$5:$A$1000,0)),"Not in register"))</f>
        <v/>
      </c>
      <c r="F1705" s="22" t="str">
        <f aca="false">IF($C1705="","",IFERROR(INDEX(Asset_Register!$R$5:$R$1000,MATCH($C1705,Asset_Register!$A$5:$A$1000,0)),"Not in register"))</f>
        <v/>
      </c>
      <c r="G1705" s="22" t="str">
        <f aca="false">IF($C1705="","",IFERROR(INDEX(Asset_Register!$Q$5:$Q$1000,MATCH($C1705,Asset_Register!$A$5:$A$1000,0)),"Not in register"))</f>
        <v/>
      </c>
      <c r="H1705" s="19"/>
      <c r="I1705" s="19"/>
      <c r="J1705" s="6"/>
      <c r="K1705" s="19"/>
      <c r="L1705" s="19"/>
      <c r="M1705" s="19"/>
      <c r="N1705" s="19"/>
      <c r="O1705" s="19"/>
      <c r="P1705" s="19"/>
      <c r="Q1705" s="22" t="str">
        <f aca="false">IF($C1705="","",IF($P1705&lt;&gt;"",$P1705,IF(AND(ISNUMBER($K1705),ISNUMBER($M1705),ISNUMBER($N1705)),IF($O1705="Lower is worse",IF($K1705&lt;=$N1705,"Danger",IF($K1705&lt;=$M1705,"Alert","OK")),IF($K1705&gt;=$N1705,"Danger",IF($K1705&gt;=$M1705,"Alert","OK"))),"Not set")))</f>
        <v/>
      </c>
      <c r="R1705" s="22" t="str">
        <f aca="false">IF(OR($Q1705="",$Q1705="Not set"),"",MATCH($Q1705,Lists!$F$2:$F$4,0)-1)</f>
        <v/>
      </c>
      <c r="S1705" s="6"/>
      <c r="T1705" s="6"/>
      <c r="U1705" s="22" t="str">
        <f aca="false">IF(OR($Q1705="",$Q1705="OK",$Q1705="Not set",NOT(ISNUMBER($G1705))),"",ROUND($G1705*IF($Q1705="Danger",Lists!$M$15,Lists!$M$16),0))</f>
        <v/>
      </c>
      <c r="V1705" s="22" t="str">
        <f aca="false">IF($U1705="","",IF(OR($Q1705="Danger",$U1705&gt;=Lists!$M$10),"P1",IF($U1705&gt;=Lists!$M$11,"P2","P3")))</f>
        <v/>
      </c>
      <c r="W1705" s="24" t="str">
        <f aca="false">IF(OR($V1705="",$B1705=""),"",$B1705+INDEX(Lists!$N$10:$N$12,MATCH($V1705,Lists!$L$10:$L$12,0)))</f>
        <v/>
      </c>
      <c r="X1705" s="19"/>
      <c r="Y1705" s="19"/>
      <c r="Z1705" s="19"/>
      <c r="AA1705" s="21"/>
      <c r="AB1705" s="19"/>
      <c r="AC1705" s="22" t="str">
        <f aca="true">IF(OR($U1705="",$B1705=""),"",IF($AA1705&lt;&gt;"",$AA1705-$B1705,TODAY()-$B1705))</f>
        <v/>
      </c>
      <c r="AD1705" s="22" t="str">
        <f aca="true">IF($W1705="","",IF($Y1705="Closed",IF($AA1705="","Closed",IF($AA1705&lt;=$W1705,"Closed on time","Closed late")),IF(TODAY()&gt;$W1705,"Overdue","Within time")))</f>
        <v/>
      </c>
      <c r="AE1705" s="6"/>
      <c r="AF1705" s="19"/>
      <c r="AG1705" s="19"/>
      <c r="AH1705" s="19"/>
      <c r="AI1705" s="19"/>
      <c r="AJ1705" s="19"/>
    </row>
    <row r="1706" customFormat="false" ht="15" hidden="false" customHeight="false" outlineLevel="0" collapsed="false">
      <c r="A1706" s="22" t="str">
        <f aca="false">IF($C1706="","","R"&amp;TEXT(ROW()-4,"00000"))</f>
        <v/>
      </c>
      <c r="B1706" s="21"/>
      <c r="C1706" s="19"/>
      <c r="D1706" s="22" t="str">
        <f aca="false">IF($C1706="","",IFERROR(INDEX(Asset_Register!$C$5:$C$1000,MATCH($C1706,Asset_Register!$A$5:$A$1000,0)),"Not in register"))</f>
        <v/>
      </c>
      <c r="E1706" s="22" t="str">
        <f aca="false">IF($C1706="","",IFERROR(INDEX(Asset_Register!$D$5:$D$1000,MATCH($C1706,Asset_Register!$A$5:$A$1000,0)),"Not in register"))</f>
        <v/>
      </c>
      <c r="F1706" s="22" t="str">
        <f aca="false">IF($C1706="","",IFERROR(INDEX(Asset_Register!$R$5:$R$1000,MATCH($C1706,Asset_Register!$A$5:$A$1000,0)),"Not in register"))</f>
        <v/>
      </c>
      <c r="G1706" s="22" t="str">
        <f aca="false">IF($C1706="","",IFERROR(INDEX(Asset_Register!$Q$5:$Q$1000,MATCH($C1706,Asset_Register!$A$5:$A$1000,0)),"Not in register"))</f>
        <v/>
      </c>
      <c r="H1706" s="19"/>
      <c r="I1706" s="19"/>
      <c r="J1706" s="6"/>
      <c r="K1706" s="19"/>
      <c r="L1706" s="19"/>
      <c r="M1706" s="19"/>
      <c r="N1706" s="19"/>
      <c r="O1706" s="19"/>
      <c r="P1706" s="19"/>
      <c r="Q1706" s="22" t="str">
        <f aca="false">IF($C1706="","",IF($P1706&lt;&gt;"",$P1706,IF(AND(ISNUMBER($K1706),ISNUMBER($M1706),ISNUMBER($N1706)),IF($O1706="Lower is worse",IF($K1706&lt;=$N1706,"Danger",IF($K1706&lt;=$M1706,"Alert","OK")),IF($K1706&gt;=$N1706,"Danger",IF($K1706&gt;=$M1706,"Alert","OK"))),"Not set")))</f>
        <v/>
      </c>
      <c r="R1706" s="22" t="str">
        <f aca="false">IF(OR($Q1706="",$Q1706="Not set"),"",MATCH($Q1706,Lists!$F$2:$F$4,0)-1)</f>
        <v/>
      </c>
      <c r="S1706" s="6"/>
      <c r="T1706" s="6"/>
      <c r="U1706" s="22" t="str">
        <f aca="false">IF(OR($Q1706="",$Q1706="OK",$Q1706="Not set",NOT(ISNUMBER($G1706))),"",ROUND($G1706*IF($Q1706="Danger",Lists!$M$15,Lists!$M$16),0))</f>
        <v/>
      </c>
      <c r="V1706" s="22" t="str">
        <f aca="false">IF($U1706="","",IF(OR($Q1706="Danger",$U1706&gt;=Lists!$M$10),"P1",IF($U1706&gt;=Lists!$M$11,"P2","P3")))</f>
        <v/>
      </c>
      <c r="W1706" s="24" t="str">
        <f aca="false">IF(OR($V1706="",$B1706=""),"",$B1706+INDEX(Lists!$N$10:$N$12,MATCH($V1706,Lists!$L$10:$L$12,0)))</f>
        <v/>
      </c>
      <c r="X1706" s="19"/>
      <c r="Y1706" s="19"/>
      <c r="Z1706" s="19"/>
      <c r="AA1706" s="21"/>
      <c r="AB1706" s="19"/>
      <c r="AC1706" s="22" t="str">
        <f aca="true">IF(OR($U1706="",$B1706=""),"",IF($AA1706&lt;&gt;"",$AA1706-$B1706,TODAY()-$B1706))</f>
        <v/>
      </c>
      <c r="AD1706" s="22" t="str">
        <f aca="true">IF($W1706="","",IF($Y1706="Closed",IF($AA1706="","Closed",IF($AA1706&lt;=$W1706,"Closed on time","Closed late")),IF(TODAY()&gt;$W1706,"Overdue","Within time")))</f>
        <v/>
      </c>
      <c r="AE1706" s="6"/>
      <c r="AF1706" s="19"/>
      <c r="AG1706" s="19"/>
      <c r="AH1706" s="19"/>
      <c r="AI1706" s="19"/>
      <c r="AJ1706" s="19"/>
    </row>
    <row r="1707" customFormat="false" ht="15" hidden="false" customHeight="false" outlineLevel="0" collapsed="false">
      <c r="A1707" s="22" t="str">
        <f aca="false">IF($C1707="","","R"&amp;TEXT(ROW()-4,"00000"))</f>
        <v/>
      </c>
      <c r="B1707" s="21"/>
      <c r="C1707" s="19"/>
      <c r="D1707" s="22" t="str">
        <f aca="false">IF($C1707="","",IFERROR(INDEX(Asset_Register!$C$5:$C$1000,MATCH($C1707,Asset_Register!$A$5:$A$1000,0)),"Not in register"))</f>
        <v/>
      </c>
      <c r="E1707" s="22" t="str">
        <f aca="false">IF($C1707="","",IFERROR(INDEX(Asset_Register!$D$5:$D$1000,MATCH($C1707,Asset_Register!$A$5:$A$1000,0)),"Not in register"))</f>
        <v/>
      </c>
      <c r="F1707" s="22" t="str">
        <f aca="false">IF($C1707="","",IFERROR(INDEX(Asset_Register!$R$5:$R$1000,MATCH($C1707,Asset_Register!$A$5:$A$1000,0)),"Not in register"))</f>
        <v/>
      </c>
      <c r="G1707" s="22" t="str">
        <f aca="false">IF($C1707="","",IFERROR(INDEX(Asset_Register!$Q$5:$Q$1000,MATCH($C1707,Asset_Register!$A$5:$A$1000,0)),"Not in register"))</f>
        <v/>
      </c>
      <c r="H1707" s="19"/>
      <c r="I1707" s="19"/>
      <c r="J1707" s="6"/>
      <c r="K1707" s="19"/>
      <c r="L1707" s="19"/>
      <c r="M1707" s="19"/>
      <c r="N1707" s="19"/>
      <c r="O1707" s="19"/>
      <c r="P1707" s="19"/>
      <c r="Q1707" s="22" t="str">
        <f aca="false">IF($C1707="","",IF($P1707&lt;&gt;"",$P1707,IF(AND(ISNUMBER($K1707),ISNUMBER($M1707),ISNUMBER($N1707)),IF($O1707="Lower is worse",IF($K1707&lt;=$N1707,"Danger",IF($K1707&lt;=$M1707,"Alert","OK")),IF($K1707&gt;=$N1707,"Danger",IF($K1707&gt;=$M1707,"Alert","OK"))),"Not set")))</f>
        <v/>
      </c>
      <c r="R1707" s="22" t="str">
        <f aca="false">IF(OR($Q1707="",$Q1707="Not set"),"",MATCH($Q1707,Lists!$F$2:$F$4,0)-1)</f>
        <v/>
      </c>
      <c r="S1707" s="6"/>
      <c r="T1707" s="6"/>
      <c r="U1707" s="22" t="str">
        <f aca="false">IF(OR($Q1707="",$Q1707="OK",$Q1707="Not set",NOT(ISNUMBER($G1707))),"",ROUND($G1707*IF($Q1707="Danger",Lists!$M$15,Lists!$M$16),0))</f>
        <v/>
      </c>
      <c r="V1707" s="22" t="str">
        <f aca="false">IF($U1707="","",IF(OR($Q1707="Danger",$U1707&gt;=Lists!$M$10),"P1",IF($U1707&gt;=Lists!$M$11,"P2","P3")))</f>
        <v/>
      </c>
      <c r="W1707" s="24" t="str">
        <f aca="false">IF(OR($V1707="",$B1707=""),"",$B1707+INDEX(Lists!$N$10:$N$12,MATCH($V1707,Lists!$L$10:$L$12,0)))</f>
        <v/>
      </c>
      <c r="X1707" s="19"/>
      <c r="Y1707" s="19"/>
      <c r="Z1707" s="19"/>
      <c r="AA1707" s="21"/>
      <c r="AB1707" s="19"/>
      <c r="AC1707" s="22" t="str">
        <f aca="true">IF(OR($U1707="",$B1707=""),"",IF($AA1707&lt;&gt;"",$AA1707-$B1707,TODAY()-$B1707))</f>
        <v/>
      </c>
      <c r="AD1707" s="22" t="str">
        <f aca="true">IF($W1707="","",IF($Y1707="Closed",IF($AA1707="","Closed",IF($AA1707&lt;=$W1707,"Closed on time","Closed late")),IF(TODAY()&gt;$W1707,"Overdue","Within time")))</f>
        <v/>
      </c>
      <c r="AE1707" s="6"/>
      <c r="AF1707" s="19"/>
      <c r="AG1707" s="19"/>
      <c r="AH1707" s="19"/>
      <c r="AI1707" s="19"/>
      <c r="AJ1707" s="19"/>
    </row>
    <row r="1708" customFormat="false" ht="15" hidden="false" customHeight="false" outlineLevel="0" collapsed="false">
      <c r="A1708" s="22" t="str">
        <f aca="false">IF($C1708="","","R"&amp;TEXT(ROW()-4,"00000"))</f>
        <v/>
      </c>
      <c r="B1708" s="21"/>
      <c r="C1708" s="19"/>
      <c r="D1708" s="22" t="str">
        <f aca="false">IF($C1708="","",IFERROR(INDEX(Asset_Register!$C$5:$C$1000,MATCH($C1708,Asset_Register!$A$5:$A$1000,0)),"Not in register"))</f>
        <v/>
      </c>
      <c r="E1708" s="22" t="str">
        <f aca="false">IF($C1708="","",IFERROR(INDEX(Asset_Register!$D$5:$D$1000,MATCH($C1708,Asset_Register!$A$5:$A$1000,0)),"Not in register"))</f>
        <v/>
      </c>
      <c r="F1708" s="22" t="str">
        <f aca="false">IF($C1708="","",IFERROR(INDEX(Asset_Register!$R$5:$R$1000,MATCH($C1708,Asset_Register!$A$5:$A$1000,0)),"Not in register"))</f>
        <v/>
      </c>
      <c r="G1708" s="22" t="str">
        <f aca="false">IF($C1708="","",IFERROR(INDEX(Asset_Register!$Q$5:$Q$1000,MATCH($C1708,Asset_Register!$A$5:$A$1000,0)),"Not in register"))</f>
        <v/>
      </c>
      <c r="H1708" s="19"/>
      <c r="I1708" s="19"/>
      <c r="J1708" s="6"/>
      <c r="K1708" s="19"/>
      <c r="L1708" s="19"/>
      <c r="M1708" s="19"/>
      <c r="N1708" s="19"/>
      <c r="O1708" s="19"/>
      <c r="P1708" s="19"/>
      <c r="Q1708" s="22" t="str">
        <f aca="false">IF($C1708="","",IF($P1708&lt;&gt;"",$P1708,IF(AND(ISNUMBER($K1708),ISNUMBER($M1708),ISNUMBER($N1708)),IF($O1708="Lower is worse",IF($K1708&lt;=$N1708,"Danger",IF($K1708&lt;=$M1708,"Alert","OK")),IF($K1708&gt;=$N1708,"Danger",IF($K1708&gt;=$M1708,"Alert","OK"))),"Not set")))</f>
        <v/>
      </c>
      <c r="R1708" s="22" t="str">
        <f aca="false">IF(OR($Q1708="",$Q1708="Not set"),"",MATCH($Q1708,Lists!$F$2:$F$4,0)-1)</f>
        <v/>
      </c>
      <c r="S1708" s="6"/>
      <c r="T1708" s="6"/>
      <c r="U1708" s="22" t="str">
        <f aca="false">IF(OR($Q1708="",$Q1708="OK",$Q1708="Not set",NOT(ISNUMBER($G1708))),"",ROUND($G1708*IF($Q1708="Danger",Lists!$M$15,Lists!$M$16),0))</f>
        <v/>
      </c>
      <c r="V1708" s="22" t="str">
        <f aca="false">IF($U1708="","",IF(OR($Q1708="Danger",$U1708&gt;=Lists!$M$10),"P1",IF($U1708&gt;=Lists!$M$11,"P2","P3")))</f>
        <v/>
      </c>
      <c r="W1708" s="24" t="str">
        <f aca="false">IF(OR($V1708="",$B1708=""),"",$B1708+INDEX(Lists!$N$10:$N$12,MATCH($V1708,Lists!$L$10:$L$12,0)))</f>
        <v/>
      </c>
      <c r="X1708" s="19"/>
      <c r="Y1708" s="19"/>
      <c r="Z1708" s="19"/>
      <c r="AA1708" s="21"/>
      <c r="AB1708" s="19"/>
      <c r="AC1708" s="22" t="str">
        <f aca="true">IF(OR($U1708="",$B1708=""),"",IF($AA1708&lt;&gt;"",$AA1708-$B1708,TODAY()-$B1708))</f>
        <v/>
      </c>
      <c r="AD1708" s="22" t="str">
        <f aca="true">IF($W1708="","",IF($Y1708="Closed",IF($AA1708="","Closed",IF($AA1708&lt;=$W1708,"Closed on time","Closed late")),IF(TODAY()&gt;$W1708,"Overdue","Within time")))</f>
        <v/>
      </c>
      <c r="AE1708" s="6"/>
      <c r="AF1708" s="19"/>
      <c r="AG1708" s="19"/>
      <c r="AH1708" s="19"/>
      <c r="AI1708" s="19"/>
      <c r="AJ1708" s="19"/>
    </row>
    <row r="1709" customFormat="false" ht="15" hidden="false" customHeight="false" outlineLevel="0" collapsed="false">
      <c r="A1709" s="22" t="str">
        <f aca="false">IF($C1709="","","R"&amp;TEXT(ROW()-4,"00000"))</f>
        <v/>
      </c>
      <c r="B1709" s="21"/>
      <c r="C1709" s="19"/>
      <c r="D1709" s="22" t="str">
        <f aca="false">IF($C1709="","",IFERROR(INDEX(Asset_Register!$C$5:$C$1000,MATCH($C1709,Asset_Register!$A$5:$A$1000,0)),"Not in register"))</f>
        <v/>
      </c>
      <c r="E1709" s="22" t="str">
        <f aca="false">IF($C1709="","",IFERROR(INDEX(Asset_Register!$D$5:$D$1000,MATCH($C1709,Asset_Register!$A$5:$A$1000,0)),"Not in register"))</f>
        <v/>
      </c>
      <c r="F1709" s="22" t="str">
        <f aca="false">IF($C1709="","",IFERROR(INDEX(Asset_Register!$R$5:$R$1000,MATCH($C1709,Asset_Register!$A$5:$A$1000,0)),"Not in register"))</f>
        <v/>
      </c>
      <c r="G1709" s="22" t="str">
        <f aca="false">IF($C1709="","",IFERROR(INDEX(Asset_Register!$Q$5:$Q$1000,MATCH($C1709,Asset_Register!$A$5:$A$1000,0)),"Not in register"))</f>
        <v/>
      </c>
      <c r="H1709" s="19"/>
      <c r="I1709" s="19"/>
      <c r="J1709" s="6"/>
      <c r="K1709" s="19"/>
      <c r="L1709" s="19"/>
      <c r="M1709" s="19"/>
      <c r="N1709" s="19"/>
      <c r="O1709" s="19"/>
      <c r="P1709" s="19"/>
      <c r="Q1709" s="22" t="str">
        <f aca="false">IF($C1709="","",IF($P1709&lt;&gt;"",$P1709,IF(AND(ISNUMBER($K1709),ISNUMBER($M1709),ISNUMBER($N1709)),IF($O1709="Lower is worse",IF($K1709&lt;=$N1709,"Danger",IF($K1709&lt;=$M1709,"Alert","OK")),IF($K1709&gt;=$N1709,"Danger",IF($K1709&gt;=$M1709,"Alert","OK"))),"Not set")))</f>
        <v/>
      </c>
      <c r="R1709" s="22" t="str">
        <f aca="false">IF(OR($Q1709="",$Q1709="Not set"),"",MATCH($Q1709,Lists!$F$2:$F$4,0)-1)</f>
        <v/>
      </c>
      <c r="S1709" s="6"/>
      <c r="T1709" s="6"/>
      <c r="U1709" s="22" t="str">
        <f aca="false">IF(OR($Q1709="",$Q1709="OK",$Q1709="Not set",NOT(ISNUMBER($G1709))),"",ROUND($G1709*IF($Q1709="Danger",Lists!$M$15,Lists!$M$16),0))</f>
        <v/>
      </c>
      <c r="V1709" s="22" t="str">
        <f aca="false">IF($U1709="","",IF(OR($Q1709="Danger",$U1709&gt;=Lists!$M$10),"P1",IF($U1709&gt;=Lists!$M$11,"P2","P3")))</f>
        <v/>
      </c>
      <c r="W1709" s="24" t="str">
        <f aca="false">IF(OR($V1709="",$B1709=""),"",$B1709+INDEX(Lists!$N$10:$N$12,MATCH($V1709,Lists!$L$10:$L$12,0)))</f>
        <v/>
      </c>
      <c r="X1709" s="19"/>
      <c r="Y1709" s="19"/>
      <c r="Z1709" s="19"/>
      <c r="AA1709" s="21"/>
      <c r="AB1709" s="19"/>
      <c r="AC1709" s="22" t="str">
        <f aca="true">IF(OR($U1709="",$B1709=""),"",IF($AA1709&lt;&gt;"",$AA1709-$B1709,TODAY()-$B1709))</f>
        <v/>
      </c>
      <c r="AD1709" s="22" t="str">
        <f aca="true">IF($W1709="","",IF($Y1709="Closed",IF($AA1709="","Closed",IF($AA1709&lt;=$W1709,"Closed on time","Closed late")),IF(TODAY()&gt;$W1709,"Overdue","Within time")))</f>
        <v/>
      </c>
      <c r="AE1709" s="6"/>
      <c r="AF1709" s="19"/>
      <c r="AG1709" s="19"/>
      <c r="AH1709" s="19"/>
      <c r="AI1709" s="19"/>
      <c r="AJ1709" s="19"/>
    </row>
    <row r="1710" customFormat="false" ht="15" hidden="false" customHeight="false" outlineLevel="0" collapsed="false">
      <c r="A1710" s="22" t="str">
        <f aca="false">IF($C1710="","","R"&amp;TEXT(ROW()-4,"00000"))</f>
        <v/>
      </c>
      <c r="B1710" s="21"/>
      <c r="C1710" s="19"/>
      <c r="D1710" s="22" t="str">
        <f aca="false">IF($C1710="","",IFERROR(INDEX(Asset_Register!$C$5:$C$1000,MATCH($C1710,Asset_Register!$A$5:$A$1000,0)),"Not in register"))</f>
        <v/>
      </c>
      <c r="E1710" s="22" t="str">
        <f aca="false">IF($C1710="","",IFERROR(INDEX(Asset_Register!$D$5:$D$1000,MATCH($C1710,Asset_Register!$A$5:$A$1000,0)),"Not in register"))</f>
        <v/>
      </c>
      <c r="F1710" s="22" t="str">
        <f aca="false">IF($C1710="","",IFERROR(INDEX(Asset_Register!$R$5:$R$1000,MATCH($C1710,Asset_Register!$A$5:$A$1000,0)),"Not in register"))</f>
        <v/>
      </c>
      <c r="G1710" s="22" t="str">
        <f aca="false">IF($C1710="","",IFERROR(INDEX(Asset_Register!$Q$5:$Q$1000,MATCH($C1710,Asset_Register!$A$5:$A$1000,0)),"Not in register"))</f>
        <v/>
      </c>
      <c r="H1710" s="19"/>
      <c r="I1710" s="19"/>
      <c r="J1710" s="6"/>
      <c r="K1710" s="19"/>
      <c r="L1710" s="19"/>
      <c r="M1710" s="19"/>
      <c r="N1710" s="19"/>
      <c r="O1710" s="19"/>
      <c r="P1710" s="19"/>
      <c r="Q1710" s="22" t="str">
        <f aca="false">IF($C1710="","",IF($P1710&lt;&gt;"",$P1710,IF(AND(ISNUMBER($K1710),ISNUMBER($M1710),ISNUMBER($N1710)),IF($O1710="Lower is worse",IF($K1710&lt;=$N1710,"Danger",IF($K1710&lt;=$M1710,"Alert","OK")),IF($K1710&gt;=$N1710,"Danger",IF($K1710&gt;=$M1710,"Alert","OK"))),"Not set")))</f>
        <v/>
      </c>
      <c r="R1710" s="22" t="str">
        <f aca="false">IF(OR($Q1710="",$Q1710="Not set"),"",MATCH($Q1710,Lists!$F$2:$F$4,0)-1)</f>
        <v/>
      </c>
      <c r="S1710" s="6"/>
      <c r="T1710" s="6"/>
      <c r="U1710" s="22" t="str">
        <f aca="false">IF(OR($Q1710="",$Q1710="OK",$Q1710="Not set",NOT(ISNUMBER($G1710))),"",ROUND($G1710*IF($Q1710="Danger",Lists!$M$15,Lists!$M$16),0))</f>
        <v/>
      </c>
      <c r="V1710" s="22" t="str">
        <f aca="false">IF($U1710="","",IF(OR($Q1710="Danger",$U1710&gt;=Lists!$M$10),"P1",IF($U1710&gt;=Lists!$M$11,"P2","P3")))</f>
        <v/>
      </c>
      <c r="W1710" s="24" t="str">
        <f aca="false">IF(OR($V1710="",$B1710=""),"",$B1710+INDEX(Lists!$N$10:$N$12,MATCH($V1710,Lists!$L$10:$L$12,0)))</f>
        <v/>
      </c>
      <c r="X1710" s="19"/>
      <c r="Y1710" s="19"/>
      <c r="Z1710" s="19"/>
      <c r="AA1710" s="21"/>
      <c r="AB1710" s="19"/>
      <c r="AC1710" s="22" t="str">
        <f aca="true">IF(OR($U1710="",$B1710=""),"",IF($AA1710&lt;&gt;"",$AA1710-$B1710,TODAY()-$B1710))</f>
        <v/>
      </c>
      <c r="AD1710" s="22" t="str">
        <f aca="true">IF($W1710="","",IF($Y1710="Closed",IF($AA1710="","Closed",IF($AA1710&lt;=$W1710,"Closed on time","Closed late")),IF(TODAY()&gt;$W1710,"Overdue","Within time")))</f>
        <v/>
      </c>
      <c r="AE1710" s="6"/>
      <c r="AF1710" s="19"/>
      <c r="AG1710" s="19"/>
      <c r="AH1710" s="19"/>
      <c r="AI1710" s="19"/>
      <c r="AJ1710" s="19"/>
    </row>
    <row r="1711" customFormat="false" ht="15" hidden="false" customHeight="false" outlineLevel="0" collapsed="false">
      <c r="A1711" s="22" t="str">
        <f aca="false">IF($C1711="","","R"&amp;TEXT(ROW()-4,"00000"))</f>
        <v/>
      </c>
      <c r="B1711" s="21"/>
      <c r="C1711" s="19"/>
      <c r="D1711" s="22" t="str">
        <f aca="false">IF($C1711="","",IFERROR(INDEX(Asset_Register!$C$5:$C$1000,MATCH($C1711,Asset_Register!$A$5:$A$1000,0)),"Not in register"))</f>
        <v/>
      </c>
      <c r="E1711" s="22" t="str">
        <f aca="false">IF($C1711="","",IFERROR(INDEX(Asset_Register!$D$5:$D$1000,MATCH($C1711,Asset_Register!$A$5:$A$1000,0)),"Not in register"))</f>
        <v/>
      </c>
      <c r="F1711" s="22" t="str">
        <f aca="false">IF($C1711="","",IFERROR(INDEX(Asset_Register!$R$5:$R$1000,MATCH($C1711,Asset_Register!$A$5:$A$1000,0)),"Not in register"))</f>
        <v/>
      </c>
      <c r="G1711" s="22" t="str">
        <f aca="false">IF($C1711="","",IFERROR(INDEX(Asset_Register!$Q$5:$Q$1000,MATCH($C1711,Asset_Register!$A$5:$A$1000,0)),"Not in register"))</f>
        <v/>
      </c>
      <c r="H1711" s="19"/>
      <c r="I1711" s="19"/>
      <c r="J1711" s="6"/>
      <c r="K1711" s="19"/>
      <c r="L1711" s="19"/>
      <c r="M1711" s="19"/>
      <c r="N1711" s="19"/>
      <c r="O1711" s="19"/>
      <c r="P1711" s="19"/>
      <c r="Q1711" s="22" t="str">
        <f aca="false">IF($C1711="","",IF($P1711&lt;&gt;"",$P1711,IF(AND(ISNUMBER($K1711),ISNUMBER($M1711),ISNUMBER($N1711)),IF($O1711="Lower is worse",IF($K1711&lt;=$N1711,"Danger",IF($K1711&lt;=$M1711,"Alert","OK")),IF($K1711&gt;=$N1711,"Danger",IF($K1711&gt;=$M1711,"Alert","OK"))),"Not set")))</f>
        <v/>
      </c>
      <c r="R1711" s="22" t="str">
        <f aca="false">IF(OR($Q1711="",$Q1711="Not set"),"",MATCH($Q1711,Lists!$F$2:$F$4,0)-1)</f>
        <v/>
      </c>
      <c r="S1711" s="6"/>
      <c r="T1711" s="6"/>
      <c r="U1711" s="22" t="str">
        <f aca="false">IF(OR($Q1711="",$Q1711="OK",$Q1711="Not set",NOT(ISNUMBER($G1711))),"",ROUND($G1711*IF($Q1711="Danger",Lists!$M$15,Lists!$M$16),0))</f>
        <v/>
      </c>
      <c r="V1711" s="22" t="str">
        <f aca="false">IF($U1711="","",IF(OR($Q1711="Danger",$U1711&gt;=Lists!$M$10),"P1",IF($U1711&gt;=Lists!$M$11,"P2","P3")))</f>
        <v/>
      </c>
      <c r="W1711" s="24" t="str">
        <f aca="false">IF(OR($V1711="",$B1711=""),"",$B1711+INDEX(Lists!$N$10:$N$12,MATCH($V1711,Lists!$L$10:$L$12,0)))</f>
        <v/>
      </c>
      <c r="X1711" s="19"/>
      <c r="Y1711" s="19"/>
      <c r="Z1711" s="19"/>
      <c r="AA1711" s="21"/>
      <c r="AB1711" s="19"/>
      <c r="AC1711" s="22" t="str">
        <f aca="true">IF(OR($U1711="",$B1711=""),"",IF($AA1711&lt;&gt;"",$AA1711-$B1711,TODAY()-$B1711))</f>
        <v/>
      </c>
      <c r="AD1711" s="22" t="str">
        <f aca="true">IF($W1711="","",IF($Y1711="Closed",IF($AA1711="","Closed",IF($AA1711&lt;=$W1711,"Closed on time","Closed late")),IF(TODAY()&gt;$W1711,"Overdue","Within time")))</f>
        <v/>
      </c>
      <c r="AE1711" s="6"/>
      <c r="AF1711" s="19"/>
      <c r="AG1711" s="19"/>
      <c r="AH1711" s="19"/>
      <c r="AI1711" s="19"/>
      <c r="AJ1711" s="19"/>
    </row>
    <row r="1712" customFormat="false" ht="15" hidden="false" customHeight="false" outlineLevel="0" collapsed="false">
      <c r="A1712" s="22" t="str">
        <f aca="false">IF($C1712="","","R"&amp;TEXT(ROW()-4,"00000"))</f>
        <v/>
      </c>
      <c r="B1712" s="21"/>
      <c r="C1712" s="19"/>
      <c r="D1712" s="22" t="str">
        <f aca="false">IF($C1712="","",IFERROR(INDEX(Asset_Register!$C$5:$C$1000,MATCH($C1712,Asset_Register!$A$5:$A$1000,0)),"Not in register"))</f>
        <v/>
      </c>
      <c r="E1712" s="22" t="str">
        <f aca="false">IF($C1712="","",IFERROR(INDEX(Asset_Register!$D$5:$D$1000,MATCH($C1712,Asset_Register!$A$5:$A$1000,0)),"Not in register"))</f>
        <v/>
      </c>
      <c r="F1712" s="22" t="str">
        <f aca="false">IF($C1712="","",IFERROR(INDEX(Asset_Register!$R$5:$R$1000,MATCH($C1712,Asset_Register!$A$5:$A$1000,0)),"Not in register"))</f>
        <v/>
      </c>
      <c r="G1712" s="22" t="str">
        <f aca="false">IF($C1712="","",IFERROR(INDEX(Asset_Register!$Q$5:$Q$1000,MATCH($C1712,Asset_Register!$A$5:$A$1000,0)),"Not in register"))</f>
        <v/>
      </c>
      <c r="H1712" s="19"/>
      <c r="I1712" s="19"/>
      <c r="J1712" s="6"/>
      <c r="K1712" s="19"/>
      <c r="L1712" s="19"/>
      <c r="M1712" s="19"/>
      <c r="N1712" s="19"/>
      <c r="O1712" s="19"/>
      <c r="P1712" s="19"/>
      <c r="Q1712" s="22" t="str">
        <f aca="false">IF($C1712="","",IF($P1712&lt;&gt;"",$P1712,IF(AND(ISNUMBER($K1712),ISNUMBER($M1712),ISNUMBER($N1712)),IF($O1712="Lower is worse",IF($K1712&lt;=$N1712,"Danger",IF($K1712&lt;=$M1712,"Alert","OK")),IF($K1712&gt;=$N1712,"Danger",IF($K1712&gt;=$M1712,"Alert","OK"))),"Not set")))</f>
        <v/>
      </c>
      <c r="R1712" s="22" t="str">
        <f aca="false">IF(OR($Q1712="",$Q1712="Not set"),"",MATCH($Q1712,Lists!$F$2:$F$4,0)-1)</f>
        <v/>
      </c>
      <c r="S1712" s="6"/>
      <c r="T1712" s="6"/>
      <c r="U1712" s="22" t="str">
        <f aca="false">IF(OR($Q1712="",$Q1712="OK",$Q1712="Not set",NOT(ISNUMBER($G1712))),"",ROUND($G1712*IF($Q1712="Danger",Lists!$M$15,Lists!$M$16),0))</f>
        <v/>
      </c>
      <c r="V1712" s="22" t="str">
        <f aca="false">IF($U1712="","",IF(OR($Q1712="Danger",$U1712&gt;=Lists!$M$10),"P1",IF($U1712&gt;=Lists!$M$11,"P2","P3")))</f>
        <v/>
      </c>
      <c r="W1712" s="24" t="str">
        <f aca="false">IF(OR($V1712="",$B1712=""),"",$B1712+INDEX(Lists!$N$10:$N$12,MATCH($V1712,Lists!$L$10:$L$12,0)))</f>
        <v/>
      </c>
      <c r="X1712" s="19"/>
      <c r="Y1712" s="19"/>
      <c r="Z1712" s="19"/>
      <c r="AA1712" s="21"/>
      <c r="AB1712" s="19"/>
      <c r="AC1712" s="22" t="str">
        <f aca="true">IF(OR($U1712="",$B1712=""),"",IF($AA1712&lt;&gt;"",$AA1712-$B1712,TODAY()-$B1712))</f>
        <v/>
      </c>
      <c r="AD1712" s="22" t="str">
        <f aca="true">IF($W1712="","",IF($Y1712="Closed",IF($AA1712="","Closed",IF($AA1712&lt;=$W1712,"Closed on time","Closed late")),IF(TODAY()&gt;$W1712,"Overdue","Within time")))</f>
        <v/>
      </c>
      <c r="AE1712" s="6"/>
      <c r="AF1712" s="19"/>
      <c r="AG1712" s="19"/>
      <c r="AH1712" s="19"/>
      <c r="AI1712" s="19"/>
      <c r="AJ1712" s="19"/>
    </row>
    <row r="1713" customFormat="false" ht="15" hidden="false" customHeight="false" outlineLevel="0" collapsed="false">
      <c r="A1713" s="22" t="str">
        <f aca="false">IF($C1713="","","R"&amp;TEXT(ROW()-4,"00000"))</f>
        <v/>
      </c>
      <c r="B1713" s="21"/>
      <c r="C1713" s="19"/>
      <c r="D1713" s="22" t="str">
        <f aca="false">IF($C1713="","",IFERROR(INDEX(Asset_Register!$C$5:$C$1000,MATCH($C1713,Asset_Register!$A$5:$A$1000,0)),"Not in register"))</f>
        <v/>
      </c>
      <c r="E1713" s="22" t="str">
        <f aca="false">IF($C1713="","",IFERROR(INDEX(Asset_Register!$D$5:$D$1000,MATCH($C1713,Asset_Register!$A$5:$A$1000,0)),"Not in register"))</f>
        <v/>
      </c>
      <c r="F1713" s="22" t="str">
        <f aca="false">IF($C1713="","",IFERROR(INDEX(Asset_Register!$R$5:$R$1000,MATCH($C1713,Asset_Register!$A$5:$A$1000,0)),"Not in register"))</f>
        <v/>
      </c>
      <c r="G1713" s="22" t="str">
        <f aca="false">IF($C1713="","",IFERROR(INDEX(Asset_Register!$Q$5:$Q$1000,MATCH($C1713,Asset_Register!$A$5:$A$1000,0)),"Not in register"))</f>
        <v/>
      </c>
      <c r="H1713" s="19"/>
      <c r="I1713" s="19"/>
      <c r="J1713" s="6"/>
      <c r="K1713" s="19"/>
      <c r="L1713" s="19"/>
      <c r="M1713" s="19"/>
      <c r="N1713" s="19"/>
      <c r="O1713" s="19"/>
      <c r="P1713" s="19"/>
      <c r="Q1713" s="22" t="str">
        <f aca="false">IF($C1713="","",IF($P1713&lt;&gt;"",$P1713,IF(AND(ISNUMBER($K1713),ISNUMBER($M1713),ISNUMBER($N1713)),IF($O1713="Lower is worse",IF($K1713&lt;=$N1713,"Danger",IF($K1713&lt;=$M1713,"Alert","OK")),IF($K1713&gt;=$N1713,"Danger",IF($K1713&gt;=$M1713,"Alert","OK"))),"Not set")))</f>
        <v/>
      </c>
      <c r="R1713" s="22" t="str">
        <f aca="false">IF(OR($Q1713="",$Q1713="Not set"),"",MATCH($Q1713,Lists!$F$2:$F$4,0)-1)</f>
        <v/>
      </c>
      <c r="S1713" s="6"/>
      <c r="T1713" s="6"/>
      <c r="U1713" s="22" t="str">
        <f aca="false">IF(OR($Q1713="",$Q1713="OK",$Q1713="Not set",NOT(ISNUMBER($G1713))),"",ROUND($G1713*IF($Q1713="Danger",Lists!$M$15,Lists!$M$16),0))</f>
        <v/>
      </c>
      <c r="V1713" s="22" t="str">
        <f aca="false">IF($U1713="","",IF(OR($Q1713="Danger",$U1713&gt;=Lists!$M$10),"P1",IF($U1713&gt;=Lists!$M$11,"P2","P3")))</f>
        <v/>
      </c>
      <c r="W1713" s="24" t="str">
        <f aca="false">IF(OR($V1713="",$B1713=""),"",$B1713+INDEX(Lists!$N$10:$N$12,MATCH($V1713,Lists!$L$10:$L$12,0)))</f>
        <v/>
      </c>
      <c r="X1713" s="19"/>
      <c r="Y1713" s="19"/>
      <c r="Z1713" s="19"/>
      <c r="AA1713" s="21"/>
      <c r="AB1713" s="19"/>
      <c r="AC1713" s="22" t="str">
        <f aca="true">IF(OR($U1713="",$B1713=""),"",IF($AA1713&lt;&gt;"",$AA1713-$B1713,TODAY()-$B1713))</f>
        <v/>
      </c>
      <c r="AD1713" s="22" t="str">
        <f aca="true">IF($W1713="","",IF($Y1713="Closed",IF($AA1713="","Closed",IF($AA1713&lt;=$W1713,"Closed on time","Closed late")),IF(TODAY()&gt;$W1713,"Overdue","Within time")))</f>
        <v/>
      </c>
      <c r="AE1713" s="6"/>
      <c r="AF1713" s="19"/>
      <c r="AG1713" s="19"/>
      <c r="AH1713" s="19"/>
      <c r="AI1713" s="19"/>
      <c r="AJ1713" s="19"/>
    </row>
    <row r="1714" customFormat="false" ht="15" hidden="false" customHeight="false" outlineLevel="0" collapsed="false">
      <c r="A1714" s="22" t="str">
        <f aca="false">IF($C1714="","","R"&amp;TEXT(ROW()-4,"00000"))</f>
        <v/>
      </c>
      <c r="B1714" s="21"/>
      <c r="C1714" s="19"/>
      <c r="D1714" s="22" t="str">
        <f aca="false">IF($C1714="","",IFERROR(INDEX(Asset_Register!$C$5:$C$1000,MATCH($C1714,Asset_Register!$A$5:$A$1000,0)),"Not in register"))</f>
        <v/>
      </c>
      <c r="E1714" s="22" t="str">
        <f aca="false">IF($C1714="","",IFERROR(INDEX(Asset_Register!$D$5:$D$1000,MATCH($C1714,Asset_Register!$A$5:$A$1000,0)),"Not in register"))</f>
        <v/>
      </c>
      <c r="F1714" s="22" t="str">
        <f aca="false">IF($C1714="","",IFERROR(INDEX(Asset_Register!$R$5:$R$1000,MATCH($C1714,Asset_Register!$A$5:$A$1000,0)),"Not in register"))</f>
        <v/>
      </c>
      <c r="G1714" s="22" t="str">
        <f aca="false">IF($C1714="","",IFERROR(INDEX(Asset_Register!$Q$5:$Q$1000,MATCH($C1714,Asset_Register!$A$5:$A$1000,0)),"Not in register"))</f>
        <v/>
      </c>
      <c r="H1714" s="19"/>
      <c r="I1714" s="19"/>
      <c r="J1714" s="6"/>
      <c r="K1714" s="19"/>
      <c r="L1714" s="19"/>
      <c r="M1714" s="19"/>
      <c r="N1714" s="19"/>
      <c r="O1714" s="19"/>
      <c r="P1714" s="19"/>
      <c r="Q1714" s="22" t="str">
        <f aca="false">IF($C1714="","",IF($P1714&lt;&gt;"",$P1714,IF(AND(ISNUMBER($K1714),ISNUMBER($M1714),ISNUMBER($N1714)),IF($O1714="Lower is worse",IF($K1714&lt;=$N1714,"Danger",IF($K1714&lt;=$M1714,"Alert","OK")),IF($K1714&gt;=$N1714,"Danger",IF($K1714&gt;=$M1714,"Alert","OK"))),"Not set")))</f>
        <v/>
      </c>
      <c r="R1714" s="22" t="str">
        <f aca="false">IF(OR($Q1714="",$Q1714="Not set"),"",MATCH($Q1714,Lists!$F$2:$F$4,0)-1)</f>
        <v/>
      </c>
      <c r="S1714" s="6"/>
      <c r="T1714" s="6"/>
      <c r="U1714" s="22" t="str">
        <f aca="false">IF(OR($Q1714="",$Q1714="OK",$Q1714="Not set",NOT(ISNUMBER($G1714))),"",ROUND($G1714*IF($Q1714="Danger",Lists!$M$15,Lists!$M$16),0))</f>
        <v/>
      </c>
      <c r="V1714" s="22" t="str">
        <f aca="false">IF($U1714="","",IF(OR($Q1714="Danger",$U1714&gt;=Lists!$M$10),"P1",IF($U1714&gt;=Lists!$M$11,"P2","P3")))</f>
        <v/>
      </c>
      <c r="W1714" s="24" t="str">
        <f aca="false">IF(OR($V1714="",$B1714=""),"",$B1714+INDEX(Lists!$N$10:$N$12,MATCH($V1714,Lists!$L$10:$L$12,0)))</f>
        <v/>
      </c>
      <c r="X1714" s="19"/>
      <c r="Y1714" s="19"/>
      <c r="Z1714" s="19"/>
      <c r="AA1714" s="21"/>
      <c r="AB1714" s="19"/>
      <c r="AC1714" s="22" t="str">
        <f aca="true">IF(OR($U1714="",$B1714=""),"",IF($AA1714&lt;&gt;"",$AA1714-$B1714,TODAY()-$B1714))</f>
        <v/>
      </c>
      <c r="AD1714" s="22" t="str">
        <f aca="true">IF($W1714="","",IF($Y1714="Closed",IF($AA1714="","Closed",IF($AA1714&lt;=$W1714,"Closed on time","Closed late")),IF(TODAY()&gt;$W1714,"Overdue","Within time")))</f>
        <v/>
      </c>
      <c r="AE1714" s="6"/>
      <c r="AF1714" s="19"/>
      <c r="AG1714" s="19"/>
      <c r="AH1714" s="19"/>
      <c r="AI1714" s="19"/>
      <c r="AJ1714" s="19"/>
    </row>
    <row r="1715" customFormat="false" ht="15" hidden="false" customHeight="false" outlineLevel="0" collapsed="false">
      <c r="A1715" s="22" t="str">
        <f aca="false">IF($C1715="","","R"&amp;TEXT(ROW()-4,"00000"))</f>
        <v/>
      </c>
      <c r="B1715" s="21"/>
      <c r="C1715" s="19"/>
      <c r="D1715" s="22" t="str">
        <f aca="false">IF($C1715="","",IFERROR(INDEX(Asset_Register!$C$5:$C$1000,MATCH($C1715,Asset_Register!$A$5:$A$1000,0)),"Not in register"))</f>
        <v/>
      </c>
      <c r="E1715" s="22" t="str">
        <f aca="false">IF($C1715="","",IFERROR(INDEX(Asset_Register!$D$5:$D$1000,MATCH($C1715,Asset_Register!$A$5:$A$1000,0)),"Not in register"))</f>
        <v/>
      </c>
      <c r="F1715" s="22" t="str">
        <f aca="false">IF($C1715="","",IFERROR(INDEX(Asset_Register!$R$5:$R$1000,MATCH($C1715,Asset_Register!$A$5:$A$1000,0)),"Not in register"))</f>
        <v/>
      </c>
      <c r="G1715" s="22" t="str">
        <f aca="false">IF($C1715="","",IFERROR(INDEX(Asset_Register!$Q$5:$Q$1000,MATCH($C1715,Asset_Register!$A$5:$A$1000,0)),"Not in register"))</f>
        <v/>
      </c>
      <c r="H1715" s="19"/>
      <c r="I1715" s="19"/>
      <c r="J1715" s="6"/>
      <c r="K1715" s="19"/>
      <c r="L1715" s="19"/>
      <c r="M1715" s="19"/>
      <c r="N1715" s="19"/>
      <c r="O1715" s="19"/>
      <c r="P1715" s="19"/>
      <c r="Q1715" s="22" t="str">
        <f aca="false">IF($C1715="","",IF($P1715&lt;&gt;"",$P1715,IF(AND(ISNUMBER($K1715),ISNUMBER($M1715),ISNUMBER($N1715)),IF($O1715="Lower is worse",IF($K1715&lt;=$N1715,"Danger",IF($K1715&lt;=$M1715,"Alert","OK")),IF($K1715&gt;=$N1715,"Danger",IF($K1715&gt;=$M1715,"Alert","OK"))),"Not set")))</f>
        <v/>
      </c>
      <c r="R1715" s="22" t="str">
        <f aca="false">IF(OR($Q1715="",$Q1715="Not set"),"",MATCH($Q1715,Lists!$F$2:$F$4,0)-1)</f>
        <v/>
      </c>
      <c r="S1715" s="6"/>
      <c r="T1715" s="6"/>
      <c r="U1715" s="22" t="str">
        <f aca="false">IF(OR($Q1715="",$Q1715="OK",$Q1715="Not set",NOT(ISNUMBER($G1715))),"",ROUND($G1715*IF($Q1715="Danger",Lists!$M$15,Lists!$M$16),0))</f>
        <v/>
      </c>
      <c r="V1715" s="22" t="str">
        <f aca="false">IF($U1715="","",IF(OR($Q1715="Danger",$U1715&gt;=Lists!$M$10),"P1",IF($U1715&gt;=Lists!$M$11,"P2","P3")))</f>
        <v/>
      </c>
      <c r="W1715" s="24" t="str">
        <f aca="false">IF(OR($V1715="",$B1715=""),"",$B1715+INDEX(Lists!$N$10:$N$12,MATCH($V1715,Lists!$L$10:$L$12,0)))</f>
        <v/>
      </c>
      <c r="X1715" s="19"/>
      <c r="Y1715" s="19"/>
      <c r="Z1715" s="19"/>
      <c r="AA1715" s="21"/>
      <c r="AB1715" s="19"/>
      <c r="AC1715" s="22" t="str">
        <f aca="true">IF(OR($U1715="",$B1715=""),"",IF($AA1715&lt;&gt;"",$AA1715-$B1715,TODAY()-$B1715))</f>
        <v/>
      </c>
      <c r="AD1715" s="22" t="str">
        <f aca="true">IF($W1715="","",IF($Y1715="Closed",IF($AA1715="","Closed",IF($AA1715&lt;=$W1715,"Closed on time","Closed late")),IF(TODAY()&gt;$W1715,"Overdue","Within time")))</f>
        <v/>
      </c>
      <c r="AE1715" s="6"/>
      <c r="AF1715" s="19"/>
      <c r="AG1715" s="19"/>
      <c r="AH1715" s="19"/>
      <c r="AI1715" s="19"/>
      <c r="AJ1715" s="19"/>
    </row>
    <row r="1716" customFormat="false" ht="15" hidden="false" customHeight="false" outlineLevel="0" collapsed="false">
      <c r="A1716" s="22" t="str">
        <f aca="false">IF($C1716="","","R"&amp;TEXT(ROW()-4,"00000"))</f>
        <v/>
      </c>
      <c r="B1716" s="21"/>
      <c r="C1716" s="19"/>
      <c r="D1716" s="22" t="str">
        <f aca="false">IF($C1716="","",IFERROR(INDEX(Asset_Register!$C$5:$C$1000,MATCH($C1716,Asset_Register!$A$5:$A$1000,0)),"Not in register"))</f>
        <v/>
      </c>
      <c r="E1716" s="22" t="str">
        <f aca="false">IF($C1716="","",IFERROR(INDEX(Asset_Register!$D$5:$D$1000,MATCH($C1716,Asset_Register!$A$5:$A$1000,0)),"Not in register"))</f>
        <v/>
      </c>
      <c r="F1716" s="22" t="str">
        <f aca="false">IF($C1716="","",IFERROR(INDEX(Asset_Register!$R$5:$R$1000,MATCH($C1716,Asset_Register!$A$5:$A$1000,0)),"Not in register"))</f>
        <v/>
      </c>
      <c r="G1716" s="22" t="str">
        <f aca="false">IF($C1716="","",IFERROR(INDEX(Asset_Register!$Q$5:$Q$1000,MATCH($C1716,Asset_Register!$A$5:$A$1000,0)),"Not in register"))</f>
        <v/>
      </c>
      <c r="H1716" s="19"/>
      <c r="I1716" s="19"/>
      <c r="J1716" s="6"/>
      <c r="K1716" s="19"/>
      <c r="L1716" s="19"/>
      <c r="M1716" s="19"/>
      <c r="N1716" s="19"/>
      <c r="O1716" s="19"/>
      <c r="P1716" s="19"/>
      <c r="Q1716" s="22" t="str">
        <f aca="false">IF($C1716="","",IF($P1716&lt;&gt;"",$P1716,IF(AND(ISNUMBER($K1716),ISNUMBER($M1716),ISNUMBER($N1716)),IF($O1716="Lower is worse",IF($K1716&lt;=$N1716,"Danger",IF($K1716&lt;=$M1716,"Alert","OK")),IF($K1716&gt;=$N1716,"Danger",IF($K1716&gt;=$M1716,"Alert","OK"))),"Not set")))</f>
        <v/>
      </c>
      <c r="R1716" s="22" t="str">
        <f aca="false">IF(OR($Q1716="",$Q1716="Not set"),"",MATCH($Q1716,Lists!$F$2:$F$4,0)-1)</f>
        <v/>
      </c>
      <c r="S1716" s="6"/>
      <c r="T1716" s="6"/>
      <c r="U1716" s="22" t="str">
        <f aca="false">IF(OR($Q1716="",$Q1716="OK",$Q1716="Not set",NOT(ISNUMBER($G1716))),"",ROUND($G1716*IF($Q1716="Danger",Lists!$M$15,Lists!$M$16),0))</f>
        <v/>
      </c>
      <c r="V1716" s="22" t="str">
        <f aca="false">IF($U1716="","",IF(OR($Q1716="Danger",$U1716&gt;=Lists!$M$10),"P1",IF($U1716&gt;=Lists!$M$11,"P2","P3")))</f>
        <v/>
      </c>
      <c r="W1716" s="24" t="str">
        <f aca="false">IF(OR($V1716="",$B1716=""),"",$B1716+INDEX(Lists!$N$10:$N$12,MATCH($V1716,Lists!$L$10:$L$12,0)))</f>
        <v/>
      </c>
      <c r="X1716" s="19"/>
      <c r="Y1716" s="19"/>
      <c r="Z1716" s="19"/>
      <c r="AA1716" s="21"/>
      <c r="AB1716" s="19"/>
      <c r="AC1716" s="22" t="str">
        <f aca="true">IF(OR($U1716="",$B1716=""),"",IF($AA1716&lt;&gt;"",$AA1716-$B1716,TODAY()-$B1716))</f>
        <v/>
      </c>
      <c r="AD1716" s="22" t="str">
        <f aca="true">IF($W1716="","",IF($Y1716="Closed",IF($AA1716="","Closed",IF($AA1716&lt;=$W1716,"Closed on time","Closed late")),IF(TODAY()&gt;$W1716,"Overdue","Within time")))</f>
        <v/>
      </c>
      <c r="AE1716" s="6"/>
      <c r="AF1716" s="19"/>
      <c r="AG1716" s="19"/>
      <c r="AH1716" s="19"/>
      <c r="AI1716" s="19"/>
      <c r="AJ1716" s="19"/>
    </row>
    <row r="1717" customFormat="false" ht="15" hidden="false" customHeight="false" outlineLevel="0" collapsed="false">
      <c r="A1717" s="22" t="str">
        <f aca="false">IF($C1717="","","R"&amp;TEXT(ROW()-4,"00000"))</f>
        <v/>
      </c>
      <c r="B1717" s="21"/>
      <c r="C1717" s="19"/>
      <c r="D1717" s="22" t="str">
        <f aca="false">IF($C1717="","",IFERROR(INDEX(Asset_Register!$C$5:$C$1000,MATCH($C1717,Asset_Register!$A$5:$A$1000,0)),"Not in register"))</f>
        <v/>
      </c>
      <c r="E1717" s="22" t="str">
        <f aca="false">IF($C1717="","",IFERROR(INDEX(Asset_Register!$D$5:$D$1000,MATCH($C1717,Asset_Register!$A$5:$A$1000,0)),"Not in register"))</f>
        <v/>
      </c>
      <c r="F1717" s="22" t="str">
        <f aca="false">IF($C1717="","",IFERROR(INDEX(Asset_Register!$R$5:$R$1000,MATCH($C1717,Asset_Register!$A$5:$A$1000,0)),"Not in register"))</f>
        <v/>
      </c>
      <c r="G1717" s="22" t="str">
        <f aca="false">IF($C1717="","",IFERROR(INDEX(Asset_Register!$Q$5:$Q$1000,MATCH($C1717,Asset_Register!$A$5:$A$1000,0)),"Not in register"))</f>
        <v/>
      </c>
      <c r="H1717" s="19"/>
      <c r="I1717" s="19"/>
      <c r="J1717" s="6"/>
      <c r="K1717" s="19"/>
      <c r="L1717" s="19"/>
      <c r="M1717" s="19"/>
      <c r="N1717" s="19"/>
      <c r="O1717" s="19"/>
      <c r="P1717" s="19"/>
      <c r="Q1717" s="22" t="str">
        <f aca="false">IF($C1717="","",IF($P1717&lt;&gt;"",$P1717,IF(AND(ISNUMBER($K1717),ISNUMBER($M1717),ISNUMBER($N1717)),IF($O1717="Lower is worse",IF($K1717&lt;=$N1717,"Danger",IF($K1717&lt;=$M1717,"Alert","OK")),IF($K1717&gt;=$N1717,"Danger",IF($K1717&gt;=$M1717,"Alert","OK"))),"Not set")))</f>
        <v/>
      </c>
      <c r="R1717" s="22" t="str">
        <f aca="false">IF(OR($Q1717="",$Q1717="Not set"),"",MATCH($Q1717,Lists!$F$2:$F$4,0)-1)</f>
        <v/>
      </c>
      <c r="S1717" s="6"/>
      <c r="T1717" s="6"/>
      <c r="U1717" s="22" t="str">
        <f aca="false">IF(OR($Q1717="",$Q1717="OK",$Q1717="Not set",NOT(ISNUMBER($G1717))),"",ROUND($G1717*IF($Q1717="Danger",Lists!$M$15,Lists!$M$16),0))</f>
        <v/>
      </c>
      <c r="V1717" s="22" t="str">
        <f aca="false">IF($U1717="","",IF(OR($Q1717="Danger",$U1717&gt;=Lists!$M$10),"P1",IF($U1717&gt;=Lists!$M$11,"P2","P3")))</f>
        <v/>
      </c>
      <c r="W1717" s="24" t="str">
        <f aca="false">IF(OR($V1717="",$B1717=""),"",$B1717+INDEX(Lists!$N$10:$N$12,MATCH($V1717,Lists!$L$10:$L$12,0)))</f>
        <v/>
      </c>
      <c r="X1717" s="19"/>
      <c r="Y1717" s="19"/>
      <c r="Z1717" s="19"/>
      <c r="AA1717" s="21"/>
      <c r="AB1717" s="19"/>
      <c r="AC1717" s="22" t="str">
        <f aca="true">IF(OR($U1717="",$B1717=""),"",IF($AA1717&lt;&gt;"",$AA1717-$B1717,TODAY()-$B1717))</f>
        <v/>
      </c>
      <c r="AD1717" s="22" t="str">
        <f aca="true">IF($W1717="","",IF($Y1717="Closed",IF($AA1717="","Closed",IF($AA1717&lt;=$W1717,"Closed on time","Closed late")),IF(TODAY()&gt;$W1717,"Overdue","Within time")))</f>
        <v/>
      </c>
      <c r="AE1717" s="6"/>
      <c r="AF1717" s="19"/>
      <c r="AG1717" s="19"/>
      <c r="AH1717" s="19"/>
      <c r="AI1717" s="19"/>
      <c r="AJ1717" s="19"/>
    </row>
    <row r="1718" customFormat="false" ht="15" hidden="false" customHeight="false" outlineLevel="0" collapsed="false">
      <c r="A1718" s="22" t="str">
        <f aca="false">IF($C1718="","","R"&amp;TEXT(ROW()-4,"00000"))</f>
        <v/>
      </c>
      <c r="B1718" s="21"/>
      <c r="C1718" s="19"/>
      <c r="D1718" s="22" t="str">
        <f aca="false">IF($C1718="","",IFERROR(INDEX(Asset_Register!$C$5:$C$1000,MATCH($C1718,Asset_Register!$A$5:$A$1000,0)),"Not in register"))</f>
        <v/>
      </c>
      <c r="E1718" s="22" t="str">
        <f aca="false">IF($C1718="","",IFERROR(INDEX(Asset_Register!$D$5:$D$1000,MATCH($C1718,Asset_Register!$A$5:$A$1000,0)),"Not in register"))</f>
        <v/>
      </c>
      <c r="F1718" s="22" t="str">
        <f aca="false">IF($C1718="","",IFERROR(INDEX(Asset_Register!$R$5:$R$1000,MATCH($C1718,Asset_Register!$A$5:$A$1000,0)),"Not in register"))</f>
        <v/>
      </c>
      <c r="G1718" s="22" t="str">
        <f aca="false">IF($C1718="","",IFERROR(INDEX(Asset_Register!$Q$5:$Q$1000,MATCH($C1718,Asset_Register!$A$5:$A$1000,0)),"Not in register"))</f>
        <v/>
      </c>
      <c r="H1718" s="19"/>
      <c r="I1718" s="19"/>
      <c r="J1718" s="6"/>
      <c r="K1718" s="19"/>
      <c r="L1718" s="19"/>
      <c r="M1718" s="19"/>
      <c r="N1718" s="19"/>
      <c r="O1718" s="19"/>
      <c r="P1718" s="19"/>
      <c r="Q1718" s="22" t="str">
        <f aca="false">IF($C1718="","",IF($P1718&lt;&gt;"",$P1718,IF(AND(ISNUMBER($K1718),ISNUMBER($M1718),ISNUMBER($N1718)),IF($O1718="Lower is worse",IF($K1718&lt;=$N1718,"Danger",IF($K1718&lt;=$M1718,"Alert","OK")),IF($K1718&gt;=$N1718,"Danger",IF($K1718&gt;=$M1718,"Alert","OK"))),"Not set")))</f>
        <v/>
      </c>
      <c r="R1718" s="22" t="str">
        <f aca="false">IF(OR($Q1718="",$Q1718="Not set"),"",MATCH($Q1718,Lists!$F$2:$F$4,0)-1)</f>
        <v/>
      </c>
      <c r="S1718" s="6"/>
      <c r="T1718" s="6"/>
      <c r="U1718" s="22" t="str">
        <f aca="false">IF(OR($Q1718="",$Q1718="OK",$Q1718="Not set",NOT(ISNUMBER($G1718))),"",ROUND($G1718*IF($Q1718="Danger",Lists!$M$15,Lists!$M$16),0))</f>
        <v/>
      </c>
      <c r="V1718" s="22" t="str">
        <f aca="false">IF($U1718="","",IF(OR($Q1718="Danger",$U1718&gt;=Lists!$M$10),"P1",IF($U1718&gt;=Lists!$M$11,"P2","P3")))</f>
        <v/>
      </c>
      <c r="W1718" s="24" t="str">
        <f aca="false">IF(OR($V1718="",$B1718=""),"",$B1718+INDEX(Lists!$N$10:$N$12,MATCH($V1718,Lists!$L$10:$L$12,0)))</f>
        <v/>
      </c>
      <c r="X1718" s="19"/>
      <c r="Y1718" s="19"/>
      <c r="Z1718" s="19"/>
      <c r="AA1718" s="21"/>
      <c r="AB1718" s="19"/>
      <c r="AC1718" s="22" t="str">
        <f aca="true">IF(OR($U1718="",$B1718=""),"",IF($AA1718&lt;&gt;"",$AA1718-$B1718,TODAY()-$B1718))</f>
        <v/>
      </c>
      <c r="AD1718" s="22" t="str">
        <f aca="true">IF($W1718="","",IF($Y1718="Closed",IF($AA1718="","Closed",IF($AA1718&lt;=$W1718,"Closed on time","Closed late")),IF(TODAY()&gt;$W1718,"Overdue","Within time")))</f>
        <v/>
      </c>
      <c r="AE1718" s="6"/>
      <c r="AF1718" s="19"/>
      <c r="AG1718" s="19"/>
      <c r="AH1718" s="19"/>
      <c r="AI1718" s="19"/>
      <c r="AJ1718" s="19"/>
    </row>
    <row r="1719" customFormat="false" ht="15" hidden="false" customHeight="false" outlineLevel="0" collapsed="false">
      <c r="A1719" s="22" t="str">
        <f aca="false">IF($C1719="","","R"&amp;TEXT(ROW()-4,"00000"))</f>
        <v/>
      </c>
      <c r="B1719" s="21"/>
      <c r="C1719" s="19"/>
      <c r="D1719" s="22" t="str">
        <f aca="false">IF($C1719="","",IFERROR(INDEX(Asset_Register!$C$5:$C$1000,MATCH($C1719,Asset_Register!$A$5:$A$1000,0)),"Not in register"))</f>
        <v/>
      </c>
      <c r="E1719" s="22" t="str">
        <f aca="false">IF($C1719="","",IFERROR(INDEX(Asset_Register!$D$5:$D$1000,MATCH($C1719,Asset_Register!$A$5:$A$1000,0)),"Not in register"))</f>
        <v/>
      </c>
      <c r="F1719" s="22" t="str">
        <f aca="false">IF($C1719="","",IFERROR(INDEX(Asset_Register!$R$5:$R$1000,MATCH($C1719,Asset_Register!$A$5:$A$1000,0)),"Not in register"))</f>
        <v/>
      </c>
      <c r="G1719" s="22" t="str">
        <f aca="false">IF($C1719="","",IFERROR(INDEX(Asset_Register!$Q$5:$Q$1000,MATCH($C1719,Asset_Register!$A$5:$A$1000,0)),"Not in register"))</f>
        <v/>
      </c>
      <c r="H1719" s="19"/>
      <c r="I1719" s="19"/>
      <c r="J1719" s="6"/>
      <c r="K1719" s="19"/>
      <c r="L1719" s="19"/>
      <c r="M1719" s="19"/>
      <c r="N1719" s="19"/>
      <c r="O1719" s="19"/>
      <c r="P1719" s="19"/>
      <c r="Q1719" s="22" t="str">
        <f aca="false">IF($C1719="","",IF($P1719&lt;&gt;"",$P1719,IF(AND(ISNUMBER($K1719),ISNUMBER($M1719),ISNUMBER($N1719)),IF($O1719="Lower is worse",IF($K1719&lt;=$N1719,"Danger",IF($K1719&lt;=$M1719,"Alert","OK")),IF($K1719&gt;=$N1719,"Danger",IF($K1719&gt;=$M1719,"Alert","OK"))),"Not set")))</f>
        <v/>
      </c>
      <c r="R1719" s="22" t="str">
        <f aca="false">IF(OR($Q1719="",$Q1719="Not set"),"",MATCH($Q1719,Lists!$F$2:$F$4,0)-1)</f>
        <v/>
      </c>
      <c r="S1719" s="6"/>
      <c r="T1719" s="6"/>
      <c r="U1719" s="22" t="str">
        <f aca="false">IF(OR($Q1719="",$Q1719="OK",$Q1719="Not set",NOT(ISNUMBER($G1719))),"",ROUND($G1719*IF($Q1719="Danger",Lists!$M$15,Lists!$M$16),0))</f>
        <v/>
      </c>
      <c r="V1719" s="22" t="str">
        <f aca="false">IF($U1719="","",IF(OR($Q1719="Danger",$U1719&gt;=Lists!$M$10),"P1",IF($U1719&gt;=Lists!$M$11,"P2","P3")))</f>
        <v/>
      </c>
      <c r="W1719" s="24" t="str">
        <f aca="false">IF(OR($V1719="",$B1719=""),"",$B1719+INDEX(Lists!$N$10:$N$12,MATCH($V1719,Lists!$L$10:$L$12,0)))</f>
        <v/>
      </c>
      <c r="X1719" s="19"/>
      <c r="Y1719" s="19"/>
      <c r="Z1719" s="19"/>
      <c r="AA1719" s="21"/>
      <c r="AB1719" s="19"/>
      <c r="AC1719" s="22" t="str">
        <f aca="true">IF(OR($U1719="",$B1719=""),"",IF($AA1719&lt;&gt;"",$AA1719-$B1719,TODAY()-$B1719))</f>
        <v/>
      </c>
      <c r="AD1719" s="22" t="str">
        <f aca="true">IF($W1719="","",IF($Y1719="Closed",IF($AA1719="","Closed",IF($AA1719&lt;=$W1719,"Closed on time","Closed late")),IF(TODAY()&gt;$W1719,"Overdue","Within time")))</f>
        <v/>
      </c>
      <c r="AE1719" s="6"/>
      <c r="AF1719" s="19"/>
      <c r="AG1719" s="19"/>
      <c r="AH1719" s="19"/>
      <c r="AI1719" s="19"/>
      <c r="AJ1719" s="19"/>
    </row>
    <row r="1720" customFormat="false" ht="15" hidden="false" customHeight="false" outlineLevel="0" collapsed="false">
      <c r="A1720" s="22" t="str">
        <f aca="false">IF($C1720="","","R"&amp;TEXT(ROW()-4,"00000"))</f>
        <v/>
      </c>
      <c r="B1720" s="21"/>
      <c r="C1720" s="19"/>
      <c r="D1720" s="22" t="str">
        <f aca="false">IF($C1720="","",IFERROR(INDEX(Asset_Register!$C$5:$C$1000,MATCH($C1720,Asset_Register!$A$5:$A$1000,0)),"Not in register"))</f>
        <v/>
      </c>
      <c r="E1720" s="22" t="str">
        <f aca="false">IF($C1720="","",IFERROR(INDEX(Asset_Register!$D$5:$D$1000,MATCH($C1720,Asset_Register!$A$5:$A$1000,0)),"Not in register"))</f>
        <v/>
      </c>
      <c r="F1720" s="22" t="str">
        <f aca="false">IF($C1720="","",IFERROR(INDEX(Asset_Register!$R$5:$R$1000,MATCH($C1720,Asset_Register!$A$5:$A$1000,0)),"Not in register"))</f>
        <v/>
      </c>
      <c r="G1720" s="22" t="str">
        <f aca="false">IF($C1720="","",IFERROR(INDEX(Asset_Register!$Q$5:$Q$1000,MATCH($C1720,Asset_Register!$A$5:$A$1000,0)),"Not in register"))</f>
        <v/>
      </c>
      <c r="H1720" s="19"/>
      <c r="I1720" s="19"/>
      <c r="J1720" s="6"/>
      <c r="K1720" s="19"/>
      <c r="L1720" s="19"/>
      <c r="M1720" s="19"/>
      <c r="N1720" s="19"/>
      <c r="O1720" s="19"/>
      <c r="P1720" s="19"/>
      <c r="Q1720" s="22" t="str">
        <f aca="false">IF($C1720="","",IF($P1720&lt;&gt;"",$P1720,IF(AND(ISNUMBER($K1720),ISNUMBER($M1720),ISNUMBER($N1720)),IF($O1720="Lower is worse",IF($K1720&lt;=$N1720,"Danger",IF($K1720&lt;=$M1720,"Alert","OK")),IF($K1720&gt;=$N1720,"Danger",IF($K1720&gt;=$M1720,"Alert","OK"))),"Not set")))</f>
        <v/>
      </c>
      <c r="R1720" s="22" t="str">
        <f aca="false">IF(OR($Q1720="",$Q1720="Not set"),"",MATCH($Q1720,Lists!$F$2:$F$4,0)-1)</f>
        <v/>
      </c>
      <c r="S1720" s="6"/>
      <c r="T1720" s="6"/>
      <c r="U1720" s="22" t="str">
        <f aca="false">IF(OR($Q1720="",$Q1720="OK",$Q1720="Not set",NOT(ISNUMBER($G1720))),"",ROUND($G1720*IF($Q1720="Danger",Lists!$M$15,Lists!$M$16),0))</f>
        <v/>
      </c>
      <c r="V1720" s="22" t="str">
        <f aca="false">IF($U1720="","",IF(OR($Q1720="Danger",$U1720&gt;=Lists!$M$10),"P1",IF($U1720&gt;=Lists!$M$11,"P2","P3")))</f>
        <v/>
      </c>
      <c r="W1720" s="24" t="str">
        <f aca="false">IF(OR($V1720="",$B1720=""),"",$B1720+INDEX(Lists!$N$10:$N$12,MATCH($V1720,Lists!$L$10:$L$12,0)))</f>
        <v/>
      </c>
      <c r="X1720" s="19"/>
      <c r="Y1720" s="19"/>
      <c r="Z1720" s="19"/>
      <c r="AA1720" s="21"/>
      <c r="AB1720" s="19"/>
      <c r="AC1720" s="22" t="str">
        <f aca="true">IF(OR($U1720="",$B1720=""),"",IF($AA1720&lt;&gt;"",$AA1720-$B1720,TODAY()-$B1720))</f>
        <v/>
      </c>
      <c r="AD1720" s="22" t="str">
        <f aca="true">IF($W1720="","",IF($Y1720="Closed",IF($AA1720="","Closed",IF($AA1720&lt;=$W1720,"Closed on time","Closed late")),IF(TODAY()&gt;$W1720,"Overdue","Within time")))</f>
        <v/>
      </c>
      <c r="AE1720" s="6"/>
      <c r="AF1720" s="19"/>
      <c r="AG1720" s="19"/>
      <c r="AH1720" s="19"/>
      <c r="AI1720" s="19"/>
      <c r="AJ1720" s="19"/>
    </row>
    <row r="1721" customFormat="false" ht="15" hidden="false" customHeight="false" outlineLevel="0" collapsed="false">
      <c r="A1721" s="22" t="str">
        <f aca="false">IF($C1721="","","R"&amp;TEXT(ROW()-4,"00000"))</f>
        <v/>
      </c>
      <c r="B1721" s="21"/>
      <c r="C1721" s="19"/>
      <c r="D1721" s="22" t="str">
        <f aca="false">IF($C1721="","",IFERROR(INDEX(Asset_Register!$C$5:$C$1000,MATCH($C1721,Asset_Register!$A$5:$A$1000,0)),"Not in register"))</f>
        <v/>
      </c>
      <c r="E1721" s="22" t="str">
        <f aca="false">IF($C1721="","",IFERROR(INDEX(Asset_Register!$D$5:$D$1000,MATCH($C1721,Asset_Register!$A$5:$A$1000,0)),"Not in register"))</f>
        <v/>
      </c>
      <c r="F1721" s="22" t="str">
        <f aca="false">IF($C1721="","",IFERROR(INDEX(Asset_Register!$R$5:$R$1000,MATCH($C1721,Asset_Register!$A$5:$A$1000,0)),"Not in register"))</f>
        <v/>
      </c>
      <c r="G1721" s="22" t="str">
        <f aca="false">IF($C1721="","",IFERROR(INDEX(Asset_Register!$Q$5:$Q$1000,MATCH($C1721,Asset_Register!$A$5:$A$1000,0)),"Not in register"))</f>
        <v/>
      </c>
      <c r="H1721" s="19"/>
      <c r="I1721" s="19"/>
      <c r="J1721" s="6"/>
      <c r="K1721" s="19"/>
      <c r="L1721" s="19"/>
      <c r="M1721" s="19"/>
      <c r="N1721" s="19"/>
      <c r="O1721" s="19"/>
      <c r="P1721" s="19"/>
      <c r="Q1721" s="22" t="str">
        <f aca="false">IF($C1721="","",IF($P1721&lt;&gt;"",$P1721,IF(AND(ISNUMBER($K1721),ISNUMBER($M1721),ISNUMBER($N1721)),IF($O1721="Lower is worse",IF($K1721&lt;=$N1721,"Danger",IF($K1721&lt;=$M1721,"Alert","OK")),IF($K1721&gt;=$N1721,"Danger",IF($K1721&gt;=$M1721,"Alert","OK"))),"Not set")))</f>
        <v/>
      </c>
      <c r="R1721" s="22" t="str">
        <f aca="false">IF(OR($Q1721="",$Q1721="Not set"),"",MATCH($Q1721,Lists!$F$2:$F$4,0)-1)</f>
        <v/>
      </c>
      <c r="S1721" s="6"/>
      <c r="T1721" s="6"/>
      <c r="U1721" s="22" t="str">
        <f aca="false">IF(OR($Q1721="",$Q1721="OK",$Q1721="Not set",NOT(ISNUMBER($G1721))),"",ROUND($G1721*IF($Q1721="Danger",Lists!$M$15,Lists!$M$16),0))</f>
        <v/>
      </c>
      <c r="V1721" s="22" t="str">
        <f aca="false">IF($U1721="","",IF(OR($Q1721="Danger",$U1721&gt;=Lists!$M$10),"P1",IF($U1721&gt;=Lists!$M$11,"P2","P3")))</f>
        <v/>
      </c>
      <c r="W1721" s="24" t="str">
        <f aca="false">IF(OR($V1721="",$B1721=""),"",$B1721+INDEX(Lists!$N$10:$N$12,MATCH($V1721,Lists!$L$10:$L$12,0)))</f>
        <v/>
      </c>
      <c r="X1721" s="19"/>
      <c r="Y1721" s="19"/>
      <c r="Z1721" s="19"/>
      <c r="AA1721" s="21"/>
      <c r="AB1721" s="19"/>
      <c r="AC1721" s="22" t="str">
        <f aca="true">IF(OR($U1721="",$B1721=""),"",IF($AA1721&lt;&gt;"",$AA1721-$B1721,TODAY()-$B1721))</f>
        <v/>
      </c>
      <c r="AD1721" s="22" t="str">
        <f aca="true">IF($W1721="","",IF($Y1721="Closed",IF($AA1721="","Closed",IF($AA1721&lt;=$W1721,"Closed on time","Closed late")),IF(TODAY()&gt;$W1721,"Overdue","Within time")))</f>
        <v/>
      </c>
      <c r="AE1721" s="6"/>
      <c r="AF1721" s="19"/>
      <c r="AG1721" s="19"/>
      <c r="AH1721" s="19"/>
      <c r="AI1721" s="19"/>
      <c r="AJ1721" s="19"/>
    </row>
    <row r="1722" customFormat="false" ht="15" hidden="false" customHeight="false" outlineLevel="0" collapsed="false">
      <c r="A1722" s="22" t="str">
        <f aca="false">IF($C1722="","","R"&amp;TEXT(ROW()-4,"00000"))</f>
        <v/>
      </c>
      <c r="B1722" s="21"/>
      <c r="C1722" s="19"/>
      <c r="D1722" s="22" t="str">
        <f aca="false">IF($C1722="","",IFERROR(INDEX(Asset_Register!$C$5:$C$1000,MATCH($C1722,Asset_Register!$A$5:$A$1000,0)),"Not in register"))</f>
        <v/>
      </c>
      <c r="E1722" s="22" t="str">
        <f aca="false">IF($C1722="","",IFERROR(INDEX(Asset_Register!$D$5:$D$1000,MATCH($C1722,Asset_Register!$A$5:$A$1000,0)),"Not in register"))</f>
        <v/>
      </c>
      <c r="F1722" s="22" t="str">
        <f aca="false">IF($C1722="","",IFERROR(INDEX(Asset_Register!$R$5:$R$1000,MATCH($C1722,Asset_Register!$A$5:$A$1000,0)),"Not in register"))</f>
        <v/>
      </c>
      <c r="G1722" s="22" t="str">
        <f aca="false">IF($C1722="","",IFERROR(INDEX(Asset_Register!$Q$5:$Q$1000,MATCH($C1722,Asset_Register!$A$5:$A$1000,0)),"Not in register"))</f>
        <v/>
      </c>
      <c r="H1722" s="19"/>
      <c r="I1722" s="19"/>
      <c r="J1722" s="6"/>
      <c r="K1722" s="19"/>
      <c r="L1722" s="19"/>
      <c r="M1722" s="19"/>
      <c r="N1722" s="19"/>
      <c r="O1722" s="19"/>
      <c r="P1722" s="19"/>
      <c r="Q1722" s="22" t="str">
        <f aca="false">IF($C1722="","",IF($P1722&lt;&gt;"",$P1722,IF(AND(ISNUMBER($K1722),ISNUMBER($M1722),ISNUMBER($N1722)),IF($O1722="Lower is worse",IF($K1722&lt;=$N1722,"Danger",IF($K1722&lt;=$M1722,"Alert","OK")),IF($K1722&gt;=$N1722,"Danger",IF($K1722&gt;=$M1722,"Alert","OK"))),"Not set")))</f>
        <v/>
      </c>
      <c r="R1722" s="22" t="str">
        <f aca="false">IF(OR($Q1722="",$Q1722="Not set"),"",MATCH($Q1722,Lists!$F$2:$F$4,0)-1)</f>
        <v/>
      </c>
      <c r="S1722" s="6"/>
      <c r="T1722" s="6"/>
      <c r="U1722" s="22" t="str">
        <f aca="false">IF(OR($Q1722="",$Q1722="OK",$Q1722="Not set",NOT(ISNUMBER($G1722))),"",ROUND($G1722*IF($Q1722="Danger",Lists!$M$15,Lists!$M$16),0))</f>
        <v/>
      </c>
      <c r="V1722" s="22" t="str">
        <f aca="false">IF($U1722="","",IF(OR($Q1722="Danger",$U1722&gt;=Lists!$M$10),"P1",IF($U1722&gt;=Lists!$M$11,"P2","P3")))</f>
        <v/>
      </c>
      <c r="W1722" s="24" t="str">
        <f aca="false">IF(OR($V1722="",$B1722=""),"",$B1722+INDEX(Lists!$N$10:$N$12,MATCH($V1722,Lists!$L$10:$L$12,0)))</f>
        <v/>
      </c>
      <c r="X1722" s="19"/>
      <c r="Y1722" s="19"/>
      <c r="Z1722" s="19"/>
      <c r="AA1722" s="21"/>
      <c r="AB1722" s="19"/>
      <c r="AC1722" s="22" t="str">
        <f aca="true">IF(OR($U1722="",$B1722=""),"",IF($AA1722&lt;&gt;"",$AA1722-$B1722,TODAY()-$B1722))</f>
        <v/>
      </c>
      <c r="AD1722" s="22" t="str">
        <f aca="true">IF($W1722="","",IF($Y1722="Closed",IF($AA1722="","Closed",IF($AA1722&lt;=$W1722,"Closed on time","Closed late")),IF(TODAY()&gt;$W1722,"Overdue","Within time")))</f>
        <v/>
      </c>
      <c r="AE1722" s="6"/>
      <c r="AF1722" s="19"/>
      <c r="AG1722" s="19"/>
      <c r="AH1722" s="19"/>
      <c r="AI1722" s="19"/>
      <c r="AJ1722" s="19"/>
    </row>
    <row r="1723" customFormat="false" ht="15" hidden="false" customHeight="false" outlineLevel="0" collapsed="false">
      <c r="A1723" s="22" t="str">
        <f aca="false">IF($C1723="","","R"&amp;TEXT(ROW()-4,"00000"))</f>
        <v/>
      </c>
      <c r="B1723" s="21"/>
      <c r="C1723" s="19"/>
      <c r="D1723" s="22" t="str">
        <f aca="false">IF($C1723="","",IFERROR(INDEX(Asset_Register!$C$5:$C$1000,MATCH($C1723,Asset_Register!$A$5:$A$1000,0)),"Not in register"))</f>
        <v/>
      </c>
      <c r="E1723" s="22" t="str">
        <f aca="false">IF($C1723="","",IFERROR(INDEX(Asset_Register!$D$5:$D$1000,MATCH($C1723,Asset_Register!$A$5:$A$1000,0)),"Not in register"))</f>
        <v/>
      </c>
      <c r="F1723" s="22" t="str">
        <f aca="false">IF($C1723="","",IFERROR(INDEX(Asset_Register!$R$5:$R$1000,MATCH($C1723,Asset_Register!$A$5:$A$1000,0)),"Not in register"))</f>
        <v/>
      </c>
      <c r="G1723" s="22" t="str">
        <f aca="false">IF($C1723="","",IFERROR(INDEX(Asset_Register!$Q$5:$Q$1000,MATCH($C1723,Asset_Register!$A$5:$A$1000,0)),"Not in register"))</f>
        <v/>
      </c>
      <c r="H1723" s="19"/>
      <c r="I1723" s="19"/>
      <c r="J1723" s="6"/>
      <c r="K1723" s="19"/>
      <c r="L1723" s="19"/>
      <c r="M1723" s="19"/>
      <c r="N1723" s="19"/>
      <c r="O1723" s="19"/>
      <c r="P1723" s="19"/>
      <c r="Q1723" s="22" t="str">
        <f aca="false">IF($C1723="","",IF($P1723&lt;&gt;"",$P1723,IF(AND(ISNUMBER($K1723),ISNUMBER($M1723),ISNUMBER($N1723)),IF($O1723="Lower is worse",IF($K1723&lt;=$N1723,"Danger",IF($K1723&lt;=$M1723,"Alert","OK")),IF($K1723&gt;=$N1723,"Danger",IF($K1723&gt;=$M1723,"Alert","OK"))),"Not set")))</f>
        <v/>
      </c>
      <c r="R1723" s="22" t="str">
        <f aca="false">IF(OR($Q1723="",$Q1723="Not set"),"",MATCH($Q1723,Lists!$F$2:$F$4,0)-1)</f>
        <v/>
      </c>
      <c r="S1723" s="6"/>
      <c r="T1723" s="6"/>
      <c r="U1723" s="22" t="str">
        <f aca="false">IF(OR($Q1723="",$Q1723="OK",$Q1723="Not set",NOT(ISNUMBER($G1723))),"",ROUND($G1723*IF($Q1723="Danger",Lists!$M$15,Lists!$M$16),0))</f>
        <v/>
      </c>
      <c r="V1723" s="22" t="str">
        <f aca="false">IF($U1723="","",IF(OR($Q1723="Danger",$U1723&gt;=Lists!$M$10),"P1",IF($U1723&gt;=Lists!$M$11,"P2","P3")))</f>
        <v/>
      </c>
      <c r="W1723" s="24" t="str">
        <f aca="false">IF(OR($V1723="",$B1723=""),"",$B1723+INDEX(Lists!$N$10:$N$12,MATCH($V1723,Lists!$L$10:$L$12,0)))</f>
        <v/>
      </c>
      <c r="X1723" s="19"/>
      <c r="Y1723" s="19"/>
      <c r="Z1723" s="19"/>
      <c r="AA1723" s="21"/>
      <c r="AB1723" s="19"/>
      <c r="AC1723" s="22" t="str">
        <f aca="true">IF(OR($U1723="",$B1723=""),"",IF($AA1723&lt;&gt;"",$AA1723-$B1723,TODAY()-$B1723))</f>
        <v/>
      </c>
      <c r="AD1723" s="22" t="str">
        <f aca="true">IF($W1723="","",IF($Y1723="Closed",IF($AA1723="","Closed",IF($AA1723&lt;=$W1723,"Closed on time","Closed late")),IF(TODAY()&gt;$W1723,"Overdue","Within time")))</f>
        <v/>
      </c>
      <c r="AE1723" s="6"/>
      <c r="AF1723" s="19"/>
      <c r="AG1723" s="19"/>
      <c r="AH1723" s="19"/>
      <c r="AI1723" s="19"/>
      <c r="AJ1723" s="19"/>
    </row>
    <row r="1724" customFormat="false" ht="15" hidden="false" customHeight="false" outlineLevel="0" collapsed="false">
      <c r="A1724" s="22" t="str">
        <f aca="false">IF($C1724="","","R"&amp;TEXT(ROW()-4,"00000"))</f>
        <v/>
      </c>
      <c r="B1724" s="21"/>
      <c r="C1724" s="19"/>
      <c r="D1724" s="22" t="str">
        <f aca="false">IF($C1724="","",IFERROR(INDEX(Asset_Register!$C$5:$C$1000,MATCH($C1724,Asset_Register!$A$5:$A$1000,0)),"Not in register"))</f>
        <v/>
      </c>
      <c r="E1724" s="22" t="str">
        <f aca="false">IF($C1724="","",IFERROR(INDEX(Asset_Register!$D$5:$D$1000,MATCH($C1724,Asset_Register!$A$5:$A$1000,0)),"Not in register"))</f>
        <v/>
      </c>
      <c r="F1724" s="22" t="str">
        <f aca="false">IF($C1724="","",IFERROR(INDEX(Asset_Register!$R$5:$R$1000,MATCH($C1724,Asset_Register!$A$5:$A$1000,0)),"Not in register"))</f>
        <v/>
      </c>
      <c r="G1724" s="22" t="str">
        <f aca="false">IF($C1724="","",IFERROR(INDEX(Asset_Register!$Q$5:$Q$1000,MATCH($C1724,Asset_Register!$A$5:$A$1000,0)),"Not in register"))</f>
        <v/>
      </c>
      <c r="H1724" s="19"/>
      <c r="I1724" s="19"/>
      <c r="J1724" s="6"/>
      <c r="K1724" s="19"/>
      <c r="L1724" s="19"/>
      <c r="M1724" s="19"/>
      <c r="N1724" s="19"/>
      <c r="O1724" s="19"/>
      <c r="P1724" s="19"/>
      <c r="Q1724" s="22" t="str">
        <f aca="false">IF($C1724="","",IF($P1724&lt;&gt;"",$P1724,IF(AND(ISNUMBER($K1724),ISNUMBER($M1724),ISNUMBER($N1724)),IF($O1724="Lower is worse",IF($K1724&lt;=$N1724,"Danger",IF($K1724&lt;=$M1724,"Alert","OK")),IF($K1724&gt;=$N1724,"Danger",IF($K1724&gt;=$M1724,"Alert","OK"))),"Not set")))</f>
        <v/>
      </c>
      <c r="R1724" s="22" t="str">
        <f aca="false">IF(OR($Q1724="",$Q1724="Not set"),"",MATCH($Q1724,Lists!$F$2:$F$4,0)-1)</f>
        <v/>
      </c>
      <c r="S1724" s="6"/>
      <c r="T1724" s="6"/>
      <c r="U1724" s="22" t="str">
        <f aca="false">IF(OR($Q1724="",$Q1724="OK",$Q1724="Not set",NOT(ISNUMBER($G1724))),"",ROUND($G1724*IF($Q1724="Danger",Lists!$M$15,Lists!$M$16),0))</f>
        <v/>
      </c>
      <c r="V1724" s="22" t="str">
        <f aca="false">IF($U1724="","",IF(OR($Q1724="Danger",$U1724&gt;=Lists!$M$10),"P1",IF($U1724&gt;=Lists!$M$11,"P2","P3")))</f>
        <v/>
      </c>
      <c r="W1724" s="24" t="str">
        <f aca="false">IF(OR($V1724="",$B1724=""),"",$B1724+INDEX(Lists!$N$10:$N$12,MATCH($V1724,Lists!$L$10:$L$12,0)))</f>
        <v/>
      </c>
      <c r="X1724" s="19"/>
      <c r="Y1724" s="19"/>
      <c r="Z1724" s="19"/>
      <c r="AA1724" s="21"/>
      <c r="AB1724" s="19"/>
      <c r="AC1724" s="22" t="str">
        <f aca="true">IF(OR($U1724="",$B1724=""),"",IF($AA1724&lt;&gt;"",$AA1724-$B1724,TODAY()-$B1724))</f>
        <v/>
      </c>
      <c r="AD1724" s="22" t="str">
        <f aca="true">IF($W1724="","",IF($Y1724="Closed",IF($AA1724="","Closed",IF($AA1724&lt;=$W1724,"Closed on time","Closed late")),IF(TODAY()&gt;$W1724,"Overdue","Within time")))</f>
        <v/>
      </c>
      <c r="AE1724" s="6"/>
      <c r="AF1724" s="19"/>
      <c r="AG1724" s="19"/>
      <c r="AH1724" s="19"/>
      <c r="AI1724" s="19"/>
      <c r="AJ1724" s="19"/>
    </row>
    <row r="1725" customFormat="false" ht="15" hidden="false" customHeight="false" outlineLevel="0" collapsed="false">
      <c r="A1725" s="22" t="str">
        <f aca="false">IF($C1725="","","R"&amp;TEXT(ROW()-4,"00000"))</f>
        <v/>
      </c>
      <c r="B1725" s="21"/>
      <c r="C1725" s="19"/>
      <c r="D1725" s="22" t="str">
        <f aca="false">IF($C1725="","",IFERROR(INDEX(Asset_Register!$C$5:$C$1000,MATCH($C1725,Asset_Register!$A$5:$A$1000,0)),"Not in register"))</f>
        <v/>
      </c>
      <c r="E1725" s="22" t="str">
        <f aca="false">IF($C1725="","",IFERROR(INDEX(Asset_Register!$D$5:$D$1000,MATCH($C1725,Asset_Register!$A$5:$A$1000,0)),"Not in register"))</f>
        <v/>
      </c>
      <c r="F1725" s="22" t="str">
        <f aca="false">IF($C1725="","",IFERROR(INDEX(Asset_Register!$R$5:$R$1000,MATCH($C1725,Asset_Register!$A$5:$A$1000,0)),"Not in register"))</f>
        <v/>
      </c>
      <c r="G1725" s="22" t="str">
        <f aca="false">IF($C1725="","",IFERROR(INDEX(Asset_Register!$Q$5:$Q$1000,MATCH($C1725,Asset_Register!$A$5:$A$1000,0)),"Not in register"))</f>
        <v/>
      </c>
      <c r="H1725" s="19"/>
      <c r="I1725" s="19"/>
      <c r="J1725" s="6"/>
      <c r="K1725" s="19"/>
      <c r="L1725" s="19"/>
      <c r="M1725" s="19"/>
      <c r="N1725" s="19"/>
      <c r="O1725" s="19"/>
      <c r="P1725" s="19"/>
      <c r="Q1725" s="22" t="str">
        <f aca="false">IF($C1725="","",IF($P1725&lt;&gt;"",$P1725,IF(AND(ISNUMBER($K1725),ISNUMBER($M1725),ISNUMBER($N1725)),IF($O1725="Lower is worse",IF($K1725&lt;=$N1725,"Danger",IF($K1725&lt;=$M1725,"Alert","OK")),IF($K1725&gt;=$N1725,"Danger",IF($K1725&gt;=$M1725,"Alert","OK"))),"Not set")))</f>
        <v/>
      </c>
      <c r="R1725" s="22" t="str">
        <f aca="false">IF(OR($Q1725="",$Q1725="Not set"),"",MATCH($Q1725,Lists!$F$2:$F$4,0)-1)</f>
        <v/>
      </c>
      <c r="S1725" s="6"/>
      <c r="T1725" s="6"/>
      <c r="U1725" s="22" t="str">
        <f aca="false">IF(OR($Q1725="",$Q1725="OK",$Q1725="Not set",NOT(ISNUMBER($G1725))),"",ROUND($G1725*IF($Q1725="Danger",Lists!$M$15,Lists!$M$16),0))</f>
        <v/>
      </c>
      <c r="V1725" s="22" t="str">
        <f aca="false">IF($U1725="","",IF(OR($Q1725="Danger",$U1725&gt;=Lists!$M$10),"P1",IF($U1725&gt;=Lists!$M$11,"P2","P3")))</f>
        <v/>
      </c>
      <c r="W1725" s="24" t="str">
        <f aca="false">IF(OR($V1725="",$B1725=""),"",$B1725+INDEX(Lists!$N$10:$N$12,MATCH($V1725,Lists!$L$10:$L$12,0)))</f>
        <v/>
      </c>
      <c r="X1725" s="19"/>
      <c r="Y1725" s="19"/>
      <c r="Z1725" s="19"/>
      <c r="AA1725" s="21"/>
      <c r="AB1725" s="19"/>
      <c r="AC1725" s="22" t="str">
        <f aca="true">IF(OR($U1725="",$B1725=""),"",IF($AA1725&lt;&gt;"",$AA1725-$B1725,TODAY()-$B1725))</f>
        <v/>
      </c>
      <c r="AD1725" s="22" t="str">
        <f aca="true">IF($W1725="","",IF($Y1725="Closed",IF($AA1725="","Closed",IF($AA1725&lt;=$W1725,"Closed on time","Closed late")),IF(TODAY()&gt;$W1725,"Overdue","Within time")))</f>
        <v/>
      </c>
      <c r="AE1725" s="6"/>
      <c r="AF1725" s="19"/>
      <c r="AG1725" s="19"/>
      <c r="AH1725" s="19"/>
      <c r="AI1725" s="19"/>
      <c r="AJ1725" s="19"/>
    </row>
    <row r="1726" customFormat="false" ht="15" hidden="false" customHeight="false" outlineLevel="0" collapsed="false">
      <c r="A1726" s="22" t="str">
        <f aca="false">IF($C1726="","","R"&amp;TEXT(ROW()-4,"00000"))</f>
        <v/>
      </c>
      <c r="B1726" s="21"/>
      <c r="C1726" s="19"/>
      <c r="D1726" s="22" t="str">
        <f aca="false">IF($C1726="","",IFERROR(INDEX(Asset_Register!$C$5:$C$1000,MATCH($C1726,Asset_Register!$A$5:$A$1000,0)),"Not in register"))</f>
        <v/>
      </c>
      <c r="E1726" s="22" t="str">
        <f aca="false">IF($C1726="","",IFERROR(INDEX(Asset_Register!$D$5:$D$1000,MATCH($C1726,Asset_Register!$A$5:$A$1000,0)),"Not in register"))</f>
        <v/>
      </c>
      <c r="F1726" s="22" t="str">
        <f aca="false">IF($C1726="","",IFERROR(INDEX(Asset_Register!$R$5:$R$1000,MATCH($C1726,Asset_Register!$A$5:$A$1000,0)),"Not in register"))</f>
        <v/>
      </c>
      <c r="G1726" s="22" t="str">
        <f aca="false">IF($C1726="","",IFERROR(INDEX(Asset_Register!$Q$5:$Q$1000,MATCH($C1726,Asset_Register!$A$5:$A$1000,0)),"Not in register"))</f>
        <v/>
      </c>
      <c r="H1726" s="19"/>
      <c r="I1726" s="19"/>
      <c r="J1726" s="6"/>
      <c r="K1726" s="19"/>
      <c r="L1726" s="19"/>
      <c r="M1726" s="19"/>
      <c r="N1726" s="19"/>
      <c r="O1726" s="19"/>
      <c r="P1726" s="19"/>
      <c r="Q1726" s="22" t="str">
        <f aca="false">IF($C1726="","",IF($P1726&lt;&gt;"",$P1726,IF(AND(ISNUMBER($K1726),ISNUMBER($M1726),ISNUMBER($N1726)),IF($O1726="Lower is worse",IF($K1726&lt;=$N1726,"Danger",IF($K1726&lt;=$M1726,"Alert","OK")),IF($K1726&gt;=$N1726,"Danger",IF($K1726&gt;=$M1726,"Alert","OK"))),"Not set")))</f>
        <v/>
      </c>
      <c r="R1726" s="22" t="str">
        <f aca="false">IF(OR($Q1726="",$Q1726="Not set"),"",MATCH($Q1726,Lists!$F$2:$F$4,0)-1)</f>
        <v/>
      </c>
      <c r="S1726" s="6"/>
      <c r="T1726" s="6"/>
      <c r="U1726" s="22" t="str">
        <f aca="false">IF(OR($Q1726="",$Q1726="OK",$Q1726="Not set",NOT(ISNUMBER($G1726))),"",ROUND($G1726*IF($Q1726="Danger",Lists!$M$15,Lists!$M$16),0))</f>
        <v/>
      </c>
      <c r="V1726" s="22" t="str">
        <f aca="false">IF($U1726="","",IF(OR($Q1726="Danger",$U1726&gt;=Lists!$M$10),"P1",IF($U1726&gt;=Lists!$M$11,"P2","P3")))</f>
        <v/>
      </c>
      <c r="W1726" s="24" t="str">
        <f aca="false">IF(OR($V1726="",$B1726=""),"",$B1726+INDEX(Lists!$N$10:$N$12,MATCH($V1726,Lists!$L$10:$L$12,0)))</f>
        <v/>
      </c>
      <c r="X1726" s="19"/>
      <c r="Y1726" s="19"/>
      <c r="Z1726" s="19"/>
      <c r="AA1726" s="21"/>
      <c r="AB1726" s="19"/>
      <c r="AC1726" s="22" t="str">
        <f aca="true">IF(OR($U1726="",$B1726=""),"",IF($AA1726&lt;&gt;"",$AA1726-$B1726,TODAY()-$B1726))</f>
        <v/>
      </c>
      <c r="AD1726" s="22" t="str">
        <f aca="true">IF($W1726="","",IF($Y1726="Closed",IF($AA1726="","Closed",IF($AA1726&lt;=$W1726,"Closed on time","Closed late")),IF(TODAY()&gt;$W1726,"Overdue","Within time")))</f>
        <v/>
      </c>
      <c r="AE1726" s="6"/>
      <c r="AF1726" s="19"/>
      <c r="AG1726" s="19"/>
      <c r="AH1726" s="19"/>
      <c r="AI1726" s="19"/>
      <c r="AJ1726" s="19"/>
    </row>
    <row r="1727" customFormat="false" ht="15" hidden="false" customHeight="false" outlineLevel="0" collapsed="false">
      <c r="A1727" s="22" t="str">
        <f aca="false">IF($C1727="","","R"&amp;TEXT(ROW()-4,"00000"))</f>
        <v/>
      </c>
      <c r="B1727" s="21"/>
      <c r="C1727" s="19"/>
      <c r="D1727" s="22" t="str">
        <f aca="false">IF($C1727="","",IFERROR(INDEX(Asset_Register!$C$5:$C$1000,MATCH($C1727,Asset_Register!$A$5:$A$1000,0)),"Not in register"))</f>
        <v/>
      </c>
      <c r="E1727" s="22" t="str">
        <f aca="false">IF($C1727="","",IFERROR(INDEX(Asset_Register!$D$5:$D$1000,MATCH($C1727,Asset_Register!$A$5:$A$1000,0)),"Not in register"))</f>
        <v/>
      </c>
      <c r="F1727" s="22" t="str">
        <f aca="false">IF($C1727="","",IFERROR(INDEX(Asset_Register!$R$5:$R$1000,MATCH($C1727,Asset_Register!$A$5:$A$1000,0)),"Not in register"))</f>
        <v/>
      </c>
      <c r="G1727" s="22" t="str">
        <f aca="false">IF($C1727="","",IFERROR(INDEX(Asset_Register!$Q$5:$Q$1000,MATCH($C1727,Asset_Register!$A$5:$A$1000,0)),"Not in register"))</f>
        <v/>
      </c>
      <c r="H1727" s="19"/>
      <c r="I1727" s="19"/>
      <c r="J1727" s="6"/>
      <c r="K1727" s="19"/>
      <c r="L1727" s="19"/>
      <c r="M1727" s="19"/>
      <c r="N1727" s="19"/>
      <c r="O1727" s="19"/>
      <c r="P1727" s="19"/>
      <c r="Q1727" s="22" t="str">
        <f aca="false">IF($C1727="","",IF($P1727&lt;&gt;"",$P1727,IF(AND(ISNUMBER($K1727),ISNUMBER($M1727),ISNUMBER($N1727)),IF($O1727="Lower is worse",IF($K1727&lt;=$N1727,"Danger",IF($K1727&lt;=$M1727,"Alert","OK")),IF($K1727&gt;=$N1727,"Danger",IF($K1727&gt;=$M1727,"Alert","OK"))),"Not set")))</f>
        <v/>
      </c>
      <c r="R1727" s="22" t="str">
        <f aca="false">IF(OR($Q1727="",$Q1727="Not set"),"",MATCH($Q1727,Lists!$F$2:$F$4,0)-1)</f>
        <v/>
      </c>
      <c r="S1727" s="6"/>
      <c r="T1727" s="6"/>
      <c r="U1727" s="22" t="str">
        <f aca="false">IF(OR($Q1727="",$Q1727="OK",$Q1727="Not set",NOT(ISNUMBER($G1727))),"",ROUND($G1727*IF($Q1727="Danger",Lists!$M$15,Lists!$M$16),0))</f>
        <v/>
      </c>
      <c r="V1727" s="22" t="str">
        <f aca="false">IF($U1727="","",IF(OR($Q1727="Danger",$U1727&gt;=Lists!$M$10),"P1",IF($U1727&gt;=Lists!$M$11,"P2","P3")))</f>
        <v/>
      </c>
      <c r="W1727" s="24" t="str">
        <f aca="false">IF(OR($V1727="",$B1727=""),"",$B1727+INDEX(Lists!$N$10:$N$12,MATCH($V1727,Lists!$L$10:$L$12,0)))</f>
        <v/>
      </c>
      <c r="X1727" s="19"/>
      <c r="Y1727" s="19"/>
      <c r="Z1727" s="19"/>
      <c r="AA1727" s="21"/>
      <c r="AB1727" s="19"/>
      <c r="AC1727" s="22" t="str">
        <f aca="true">IF(OR($U1727="",$B1727=""),"",IF($AA1727&lt;&gt;"",$AA1727-$B1727,TODAY()-$B1727))</f>
        <v/>
      </c>
      <c r="AD1727" s="22" t="str">
        <f aca="true">IF($W1727="","",IF($Y1727="Closed",IF($AA1727="","Closed",IF($AA1727&lt;=$W1727,"Closed on time","Closed late")),IF(TODAY()&gt;$W1727,"Overdue","Within time")))</f>
        <v/>
      </c>
      <c r="AE1727" s="6"/>
      <c r="AF1727" s="19"/>
      <c r="AG1727" s="19"/>
      <c r="AH1727" s="19"/>
      <c r="AI1727" s="19"/>
      <c r="AJ1727" s="19"/>
    </row>
    <row r="1728" customFormat="false" ht="15" hidden="false" customHeight="false" outlineLevel="0" collapsed="false">
      <c r="A1728" s="22" t="str">
        <f aca="false">IF($C1728="","","R"&amp;TEXT(ROW()-4,"00000"))</f>
        <v/>
      </c>
      <c r="B1728" s="21"/>
      <c r="C1728" s="19"/>
      <c r="D1728" s="22" t="str">
        <f aca="false">IF($C1728="","",IFERROR(INDEX(Asset_Register!$C$5:$C$1000,MATCH($C1728,Asset_Register!$A$5:$A$1000,0)),"Not in register"))</f>
        <v/>
      </c>
      <c r="E1728" s="22" t="str">
        <f aca="false">IF($C1728="","",IFERROR(INDEX(Asset_Register!$D$5:$D$1000,MATCH($C1728,Asset_Register!$A$5:$A$1000,0)),"Not in register"))</f>
        <v/>
      </c>
      <c r="F1728" s="22" t="str">
        <f aca="false">IF($C1728="","",IFERROR(INDEX(Asset_Register!$R$5:$R$1000,MATCH($C1728,Asset_Register!$A$5:$A$1000,0)),"Not in register"))</f>
        <v/>
      </c>
      <c r="G1728" s="22" t="str">
        <f aca="false">IF($C1728="","",IFERROR(INDEX(Asset_Register!$Q$5:$Q$1000,MATCH($C1728,Asset_Register!$A$5:$A$1000,0)),"Not in register"))</f>
        <v/>
      </c>
      <c r="H1728" s="19"/>
      <c r="I1728" s="19"/>
      <c r="J1728" s="6"/>
      <c r="K1728" s="19"/>
      <c r="L1728" s="19"/>
      <c r="M1728" s="19"/>
      <c r="N1728" s="19"/>
      <c r="O1728" s="19"/>
      <c r="P1728" s="19"/>
      <c r="Q1728" s="22" t="str">
        <f aca="false">IF($C1728="","",IF($P1728&lt;&gt;"",$P1728,IF(AND(ISNUMBER($K1728),ISNUMBER($M1728),ISNUMBER($N1728)),IF($O1728="Lower is worse",IF($K1728&lt;=$N1728,"Danger",IF($K1728&lt;=$M1728,"Alert","OK")),IF($K1728&gt;=$N1728,"Danger",IF($K1728&gt;=$M1728,"Alert","OK"))),"Not set")))</f>
        <v/>
      </c>
      <c r="R1728" s="22" t="str">
        <f aca="false">IF(OR($Q1728="",$Q1728="Not set"),"",MATCH($Q1728,Lists!$F$2:$F$4,0)-1)</f>
        <v/>
      </c>
      <c r="S1728" s="6"/>
      <c r="T1728" s="6"/>
      <c r="U1728" s="22" t="str">
        <f aca="false">IF(OR($Q1728="",$Q1728="OK",$Q1728="Not set",NOT(ISNUMBER($G1728))),"",ROUND($G1728*IF($Q1728="Danger",Lists!$M$15,Lists!$M$16),0))</f>
        <v/>
      </c>
      <c r="V1728" s="22" t="str">
        <f aca="false">IF($U1728="","",IF(OR($Q1728="Danger",$U1728&gt;=Lists!$M$10),"P1",IF($U1728&gt;=Lists!$M$11,"P2","P3")))</f>
        <v/>
      </c>
      <c r="W1728" s="24" t="str">
        <f aca="false">IF(OR($V1728="",$B1728=""),"",$B1728+INDEX(Lists!$N$10:$N$12,MATCH($V1728,Lists!$L$10:$L$12,0)))</f>
        <v/>
      </c>
      <c r="X1728" s="19"/>
      <c r="Y1728" s="19"/>
      <c r="Z1728" s="19"/>
      <c r="AA1728" s="21"/>
      <c r="AB1728" s="19"/>
      <c r="AC1728" s="22" t="str">
        <f aca="true">IF(OR($U1728="",$B1728=""),"",IF($AA1728&lt;&gt;"",$AA1728-$B1728,TODAY()-$B1728))</f>
        <v/>
      </c>
      <c r="AD1728" s="22" t="str">
        <f aca="true">IF($W1728="","",IF($Y1728="Closed",IF($AA1728="","Closed",IF($AA1728&lt;=$W1728,"Closed on time","Closed late")),IF(TODAY()&gt;$W1728,"Overdue","Within time")))</f>
        <v/>
      </c>
      <c r="AE1728" s="6"/>
      <c r="AF1728" s="19"/>
      <c r="AG1728" s="19"/>
      <c r="AH1728" s="19"/>
      <c r="AI1728" s="19"/>
      <c r="AJ1728" s="19"/>
    </row>
    <row r="1729" customFormat="false" ht="15" hidden="false" customHeight="false" outlineLevel="0" collapsed="false">
      <c r="A1729" s="22" t="str">
        <f aca="false">IF($C1729="","","R"&amp;TEXT(ROW()-4,"00000"))</f>
        <v/>
      </c>
      <c r="B1729" s="21"/>
      <c r="C1729" s="19"/>
      <c r="D1729" s="22" t="str">
        <f aca="false">IF($C1729="","",IFERROR(INDEX(Asset_Register!$C$5:$C$1000,MATCH($C1729,Asset_Register!$A$5:$A$1000,0)),"Not in register"))</f>
        <v/>
      </c>
      <c r="E1729" s="22" t="str">
        <f aca="false">IF($C1729="","",IFERROR(INDEX(Asset_Register!$D$5:$D$1000,MATCH($C1729,Asset_Register!$A$5:$A$1000,0)),"Not in register"))</f>
        <v/>
      </c>
      <c r="F1729" s="22" t="str">
        <f aca="false">IF($C1729="","",IFERROR(INDEX(Asset_Register!$R$5:$R$1000,MATCH($C1729,Asset_Register!$A$5:$A$1000,0)),"Not in register"))</f>
        <v/>
      </c>
      <c r="G1729" s="22" t="str">
        <f aca="false">IF($C1729="","",IFERROR(INDEX(Asset_Register!$Q$5:$Q$1000,MATCH($C1729,Asset_Register!$A$5:$A$1000,0)),"Not in register"))</f>
        <v/>
      </c>
      <c r="H1729" s="19"/>
      <c r="I1729" s="19"/>
      <c r="J1729" s="6"/>
      <c r="K1729" s="19"/>
      <c r="L1729" s="19"/>
      <c r="M1729" s="19"/>
      <c r="N1729" s="19"/>
      <c r="O1729" s="19"/>
      <c r="P1729" s="19"/>
      <c r="Q1729" s="22" t="str">
        <f aca="false">IF($C1729="","",IF($P1729&lt;&gt;"",$P1729,IF(AND(ISNUMBER($K1729),ISNUMBER($M1729),ISNUMBER($N1729)),IF($O1729="Lower is worse",IF($K1729&lt;=$N1729,"Danger",IF($K1729&lt;=$M1729,"Alert","OK")),IF($K1729&gt;=$N1729,"Danger",IF($K1729&gt;=$M1729,"Alert","OK"))),"Not set")))</f>
        <v/>
      </c>
      <c r="R1729" s="22" t="str">
        <f aca="false">IF(OR($Q1729="",$Q1729="Not set"),"",MATCH($Q1729,Lists!$F$2:$F$4,0)-1)</f>
        <v/>
      </c>
      <c r="S1729" s="6"/>
      <c r="T1729" s="6"/>
      <c r="U1729" s="22" t="str">
        <f aca="false">IF(OR($Q1729="",$Q1729="OK",$Q1729="Not set",NOT(ISNUMBER($G1729))),"",ROUND($G1729*IF($Q1729="Danger",Lists!$M$15,Lists!$M$16),0))</f>
        <v/>
      </c>
      <c r="V1729" s="22" t="str">
        <f aca="false">IF($U1729="","",IF(OR($Q1729="Danger",$U1729&gt;=Lists!$M$10),"P1",IF($U1729&gt;=Lists!$M$11,"P2","P3")))</f>
        <v/>
      </c>
      <c r="W1729" s="24" t="str">
        <f aca="false">IF(OR($V1729="",$B1729=""),"",$B1729+INDEX(Lists!$N$10:$N$12,MATCH($V1729,Lists!$L$10:$L$12,0)))</f>
        <v/>
      </c>
      <c r="X1729" s="19"/>
      <c r="Y1729" s="19"/>
      <c r="Z1729" s="19"/>
      <c r="AA1729" s="21"/>
      <c r="AB1729" s="19"/>
      <c r="AC1729" s="22" t="str">
        <f aca="true">IF(OR($U1729="",$B1729=""),"",IF($AA1729&lt;&gt;"",$AA1729-$B1729,TODAY()-$B1729))</f>
        <v/>
      </c>
      <c r="AD1729" s="22" t="str">
        <f aca="true">IF($W1729="","",IF($Y1729="Closed",IF($AA1729="","Closed",IF($AA1729&lt;=$W1729,"Closed on time","Closed late")),IF(TODAY()&gt;$W1729,"Overdue","Within time")))</f>
        <v/>
      </c>
      <c r="AE1729" s="6"/>
      <c r="AF1729" s="19"/>
      <c r="AG1729" s="19"/>
      <c r="AH1729" s="19"/>
      <c r="AI1729" s="19"/>
      <c r="AJ1729" s="19"/>
    </row>
    <row r="1730" customFormat="false" ht="15" hidden="false" customHeight="false" outlineLevel="0" collapsed="false">
      <c r="A1730" s="22" t="str">
        <f aca="false">IF($C1730="","","R"&amp;TEXT(ROW()-4,"00000"))</f>
        <v/>
      </c>
      <c r="B1730" s="21"/>
      <c r="C1730" s="19"/>
      <c r="D1730" s="22" t="str">
        <f aca="false">IF($C1730="","",IFERROR(INDEX(Asset_Register!$C$5:$C$1000,MATCH($C1730,Asset_Register!$A$5:$A$1000,0)),"Not in register"))</f>
        <v/>
      </c>
      <c r="E1730" s="22" t="str">
        <f aca="false">IF($C1730="","",IFERROR(INDEX(Asset_Register!$D$5:$D$1000,MATCH($C1730,Asset_Register!$A$5:$A$1000,0)),"Not in register"))</f>
        <v/>
      </c>
      <c r="F1730" s="22" t="str">
        <f aca="false">IF($C1730="","",IFERROR(INDEX(Asset_Register!$R$5:$R$1000,MATCH($C1730,Asset_Register!$A$5:$A$1000,0)),"Not in register"))</f>
        <v/>
      </c>
      <c r="G1730" s="22" t="str">
        <f aca="false">IF($C1730="","",IFERROR(INDEX(Asset_Register!$Q$5:$Q$1000,MATCH($C1730,Asset_Register!$A$5:$A$1000,0)),"Not in register"))</f>
        <v/>
      </c>
      <c r="H1730" s="19"/>
      <c r="I1730" s="19"/>
      <c r="J1730" s="6"/>
      <c r="K1730" s="19"/>
      <c r="L1730" s="19"/>
      <c r="M1730" s="19"/>
      <c r="N1730" s="19"/>
      <c r="O1730" s="19"/>
      <c r="P1730" s="19"/>
      <c r="Q1730" s="22" t="str">
        <f aca="false">IF($C1730="","",IF($P1730&lt;&gt;"",$P1730,IF(AND(ISNUMBER($K1730),ISNUMBER($M1730),ISNUMBER($N1730)),IF($O1730="Lower is worse",IF($K1730&lt;=$N1730,"Danger",IF($K1730&lt;=$M1730,"Alert","OK")),IF($K1730&gt;=$N1730,"Danger",IF($K1730&gt;=$M1730,"Alert","OK"))),"Not set")))</f>
        <v/>
      </c>
      <c r="R1730" s="22" t="str">
        <f aca="false">IF(OR($Q1730="",$Q1730="Not set"),"",MATCH($Q1730,Lists!$F$2:$F$4,0)-1)</f>
        <v/>
      </c>
      <c r="S1730" s="6"/>
      <c r="T1730" s="6"/>
      <c r="U1730" s="22" t="str">
        <f aca="false">IF(OR($Q1730="",$Q1730="OK",$Q1730="Not set",NOT(ISNUMBER($G1730))),"",ROUND($G1730*IF($Q1730="Danger",Lists!$M$15,Lists!$M$16),0))</f>
        <v/>
      </c>
      <c r="V1730" s="22" t="str">
        <f aca="false">IF($U1730="","",IF(OR($Q1730="Danger",$U1730&gt;=Lists!$M$10),"P1",IF($U1730&gt;=Lists!$M$11,"P2","P3")))</f>
        <v/>
      </c>
      <c r="W1730" s="24" t="str">
        <f aca="false">IF(OR($V1730="",$B1730=""),"",$B1730+INDEX(Lists!$N$10:$N$12,MATCH($V1730,Lists!$L$10:$L$12,0)))</f>
        <v/>
      </c>
      <c r="X1730" s="19"/>
      <c r="Y1730" s="19"/>
      <c r="Z1730" s="19"/>
      <c r="AA1730" s="21"/>
      <c r="AB1730" s="19"/>
      <c r="AC1730" s="22" t="str">
        <f aca="true">IF(OR($U1730="",$B1730=""),"",IF($AA1730&lt;&gt;"",$AA1730-$B1730,TODAY()-$B1730))</f>
        <v/>
      </c>
      <c r="AD1730" s="22" t="str">
        <f aca="true">IF($W1730="","",IF($Y1730="Closed",IF($AA1730="","Closed",IF($AA1730&lt;=$W1730,"Closed on time","Closed late")),IF(TODAY()&gt;$W1730,"Overdue","Within time")))</f>
        <v/>
      </c>
      <c r="AE1730" s="6"/>
      <c r="AF1730" s="19"/>
      <c r="AG1730" s="19"/>
      <c r="AH1730" s="19"/>
      <c r="AI1730" s="19"/>
      <c r="AJ1730" s="19"/>
    </row>
    <row r="1731" customFormat="false" ht="15" hidden="false" customHeight="false" outlineLevel="0" collapsed="false">
      <c r="A1731" s="22" t="str">
        <f aca="false">IF($C1731="","","R"&amp;TEXT(ROW()-4,"00000"))</f>
        <v/>
      </c>
      <c r="B1731" s="21"/>
      <c r="C1731" s="19"/>
      <c r="D1731" s="22" t="str">
        <f aca="false">IF($C1731="","",IFERROR(INDEX(Asset_Register!$C$5:$C$1000,MATCH($C1731,Asset_Register!$A$5:$A$1000,0)),"Not in register"))</f>
        <v/>
      </c>
      <c r="E1731" s="22" t="str">
        <f aca="false">IF($C1731="","",IFERROR(INDEX(Asset_Register!$D$5:$D$1000,MATCH($C1731,Asset_Register!$A$5:$A$1000,0)),"Not in register"))</f>
        <v/>
      </c>
      <c r="F1731" s="22" t="str">
        <f aca="false">IF($C1731="","",IFERROR(INDEX(Asset_Register!$R$5:$R$1000,MATCH($C1731,Asset_Register!$A$5:$A$1000,0)),"Not in register"))</f>
        <v/>
      </c>
      <c r="G1731" s="22" t="str">
        <f aca="false">IF($C1731="","",IFERROR(INDEX(Asset_Register!$Q$5:$Q$1000,MATCH($C1731,Asset_Register!$A$5:$A$1000,0)),"Not in register"))</f>
        <v/>
      </c>
      <c r="H1731" s="19"/>
      <c r="I1731" s="19"/>
      <c r="J1731" s="6"/>
      <c r="K1731" s="19"/>
      <c r="L1731" s="19"/>
      <c r="M1731" s="19"/>
      <c r="N1731" s="19"/>
      <c r="O1731" s="19"/>
      <c r="P1731" s="19"/>
      <c r="Q1731" s="22" t="str">
        <f aca="false">IF($C1731="","",IF($P1731&lt;&gt;"",$P1731,IF(AND(ISNUMBER($K1731),ISNUMBER($M1731),ISNUMBER($N1731)),IF($O1731="Lower is worse",IF($K1731&lt;=$N1731,"Danger",IF($K1731&lt;=$M1731,"Alert","OK")),IF($K1731&gt;=$N1731,"Danger",IF($K1731&gt;=$M1731,"Alert","OK"))),"Not set")))</f>
        <v/>
      </c>
      <c r="R1731" s="22" t="str">
        <f aca="false">IF(OR($Q1731="",$Q1731="Not set"),"",MATCH($Q1731,Lists!$F$2:$F$4,0)-1)</f>
        <v/>
      </c>
      <c r="S1731" s="6"/>
      <c r="T1731" s="6"/>
      <c r="U1731" s="22" t="str">
        <f aca="false">IF(OR($Q1731="",$Q1731="OK",$Q1731="Not set",NOT(ISNUMBER($G1731))),"",ROUND($G1731*IF($Q1731="Danger",Lists!$M$15,Lists!$M$16),0))</f>
        <v/>
      </c>
      <c r="V1731" s="22" t="str">
        <f aca="false">IF($U1731="","",IF(OR($Q1731="Danger",$U1731&gt;=Lists!$M$10),"P1",IF($U1731&gt;=Lists!$M$11,"P2","P3")))</f>
        <v/>
      </c>
      <c r="W1731" s="24" t="str">
        <f aca="false">IF(OR($V1731="",$B1731=""),"",$B1731+INDEX(Lists!$N$10:$N$12,MATCH($V1731,Lists!$L$10:$L$12,0)))</f>
        <v/>
      </c>
      <c r="X1731" s="19"/>
      <c r="Y1731" s="19"/>
      <c r="Z1731" s="19"/>
      <c r="AA1731" s="21"/>
      <c r="AB1731" s="19"/>
      <c r="AC1731" s="22" t="str">
        <f aca="true">IF(OR($U1731="",$B1731=""),"",IF($AA1731&lt;&gt;"",$AA1731-$B1731,TODAY()-$B1731))</f>
        <v/>
      </c>
      <c r="AD1731" s="22" t="str">
        <f aca="true">IF($W1731="","",IF($Y1731="Closed",IF($AA1731="","Closed",IF($AA1731&lt;=$W1731,"Closed on time","Closed late")),IF(TODAY()&gt;$W1731,"Overdue","Within time")))</f>
        <v/>
      </c>
      <c r="AE1731" s="6"/>
      <c r="AF1731" s="19"/>
      <c r="AG1731" s="19"/>
      <c r="AH1731" s="19"/>
      <c r="AI1731" s="19"/>
      <c r="AJ1731" s="19"/>
    </row>
    <row r="1732" customFormat="false" ht="15" hidden="false" customHeight="false" outlineLevel="0" collapsed="false">
      <c r="A1732" s="22" t="str">
        <f aca="false">IF($C1732="","","R"&amp;TEXT(ROW()-4,"00000"))</f>
        <v/>
      </c>
      <c r="B1732" s="21"/>
      <c r="C1732" s="19"/>
      <c r="D1732" s="22" t="str">
        <f aca="false">IF($C1732="","",IFERROR(INDEX(Asset_Register!$C$5:$C$1000,MATCH($C1732,Asset_Register!$A$5:$A$1000,0)),"Not in register"))</f>
        <v/>
      </c>
      <c r="E1732" s="22" t="str">
        <f aca="false">IF($C1732="","",IFERROR(INDEX(Asset_Register!$D$5:$D$1000,MATCH($C1732,Asset_Register!$A$5:$A$1000,0)),"Not in register"))</f>
        <v/>
      </c>
      <c r="F1732" s="22" t="str">
        <f aca="false">IF($C1732="","",IFERROR(INDEX(Asset_Register!$R$5:$R$1000,MATCH($C1732,Asset_Register!$A$5:$A$1000,0)),"Not in register"))</f>
        <v/>
      </c>
      <c r="G1732" s="22" t="str">
        <f aca="false">IF($C1732="","",IFERROR(INDEX(Asset_Register!$Q$5:$Q$1000,MATCH($C1732,Asset_Register!$A$5:$A$1000,0)),"Not in register"))</f>
        <v/>
      </c>
      <c r="H1732" s="19"/>
      <c r="I1732" s="19"/>
      <c r="J1732" s="6"/>
      <c r="K1732" s="19"/>
      <c r="L1732" s="19"/>
      <c r="M1732" s="19"/>
      <c r="N1732" s="19"/>
      <c r="O1732" s="19"/>
      <c r="P1732" s="19"/>
      <c r="Q1732" s="22" t="str">
        <f aca="false">IF($C1732="","",IF($P1732&lt;&gt;"",$P1732,IF(AND(ISNUMBER($K1732),ISNUMBER($M1732),ISNUMBER($N1732)),IF($O1732="Lower is worse",IF($K1732&lt;=$N1732,"Danger",IF($K1732&lt;=$M1732,"Alert","OK")),IF($K1732&gt;=$N1732,"Danger",IF($K1732&gt;=$M1732,"Alert","OK"))),"Not set")))</f>
        <v/>
      </c>
      <c r="R1732" s="22" t="str">
        <f aca="false">IF(OR($Q1732="",$Q1732="Not set"),"",MATCH($Q1732,Lists!$F$2:$F$4,0)-1)</f>
        <v/>
      </c>
      <c r="S1732" s="6"/>
      <c r="T1732" s="6"/>
      <c r="U1732" s="22" t="str">
        <f aca="false">IF(OR($Q1732="",$Q1732="OK",$Q1732="Not set",NOT(ISNUMBER($G1732))),"",ROUND($G1732*IF($Q1732="Danger",Lists!$M$15,Lists!$M$16),0))</f>
        <v/>
      </c>
      <c r="V1732" s="22" t="str">
        <f aca="false">IF($U1732="","",IF(OR($Q1732="Danger",$U1732&gt;=Lists!$M$10),"P1",IF($U1732&gt;=Lists!$M$11,"P2","P3")))</f>
        <v/>
      </c>
      <c r="W1732" s="24" t="str">
        <f aca="false">IF(OR($V1732="",$B1732=""),"",$B1732+INDEX(Lists!$N$10:$N$12,MATCH($V1732,Lists!$L$10:$L$12,0)))</f>
        <v/>
      </c>
      <c r="X1732" s="19"/>
      <c r="Y1732" s="19"/>
      <c r="Z1732" s="19"/>
      <c r="AA1732" s="21"/>
      <c r="AB1732" s="19"/>
      <c r="AC1732" s="22" t="str">
        <f aca="true">IF(OR($U1732="",$B1732=""),"",IF($AA1732&lt;&gt;"",$AA1732-$B1732,TODAY()-$B1732))</f>
        <v/>
      </c>
      <c r="AD1732" s="22" t="str">
        <f aca="true">IF($W1732="","",IF($Y1732="Closed",IF($AA1732="","Closed",IF($AA1732&lt;=$W1732,"Closed on time","Closed late")),IF(TODAY()&gt;$W1732,"Overdue","Within time")))</f>
        <v/>
      </c>
      <c r="AE1732" s="6"/>
      <c r="AF1732" s="19"/>
      <c r="AG1732" s="19"/>
      <c r="AH1732" s="19"/>
      <c r="AI1732" s="19"/>
      <c r="AJ1732" s="19"/>
    </row>
    <row r="1733" customFormat="false" ht="15" hidden="false" customHeight="false" outlineLevel="0" collapsed="false">
      <c r="A1733" s="22" t="str">
        <f aca="false">IF($C1733="","","R"&amp;TEXT(ROW()-4,"00000"))</f>
        <v/>
      </c>
      <c r="B1733" s="21"/>
      <c r="C1733" s="19"/>
      <c r="D1733" s="22" t="str">
        <f aca="false">IF($C1733="","",IFERROR(INDEX(Asset_Register!$C$5:$C$1000,MATCH($C1733,Asset_Register!$A$5:$A$1000,0)),"Not in register"))</f>
        <v/>
      </c>
      <c r="E1733" s="22" t="str">
        <f aca="false">IF($C1733="","",IFERROR(INDEX(Asset_Register!$D$5:$D$1000,MATCH($C1733,Asset_Register!$A$5:$A$1000,0)),"Not in register"))</f>
        <v/>
      </c>
      <c r="F1733" s="22" t="str">
        <f aca="false">IF($C1733="","",IFERROR(INDEX(Asset_Register!$R$5:$R$1000,MATCH($C1733,Asset_Register!$A$5:$A$1000,0)),"Not in register"))</f>
        <v/>
      </c>
      <c r="G1733" s="22" t="str">
        <f aca="false">IF($C1733="","",IFERROR(INDEX(Asset_Register!$Q$5:$Q$1000,MATCH($C1733,Asset_Register!$A$5:$A$1000,0)),"Not in register"))</f>
        <v/>
      </c>
      <c r="H1733" s="19"/>
      <c r="I1733" s="19"/>
      <c r="J1733" s="6"/>
      <c r="K1733" s="19"/>
      <c r="L1733" s="19"/>
      <c r="M1733" s="19"/>
      <c r="N1733" s="19"/>
      <c r="O1733" s="19"/>
      <c r="P1733" s="19"/>
      <c r="Q1733" s="22" t="str">
        <f aca="false">IF($C1733="","",IF($P1733&lt;&gt;"",$P1733,IF(AND(ISNUMBER($K1733),ISNUMBER($M1733),ISNUMBER($N1733)),IF($O1733="Lower is worse",IF($K1733&lt;=$N1733,"Danger",IF($K1733&lt;=$M1733,"Alert","OK")),IF($K1733&gt;=$N1733,"Danger",IF($K1733&gt;=$M1733,"Alert","OK"))),"Not set")))</f>
        <v/>
      </c>
      <c r="R1733" s="22" t="str">
        <f aca="false">IF(OR($Q1733="",$Q1733="Not set"),"",MATCH($Q1733,Lists!$F$2:$F$4,0)-1)</f>
        <v/>
      </c>
      <c r="S1733" s="6"/>
      <c r="T1733" s="6"/>
      <c r="U1733" s="22" t="str">
        <f aca="false">IF(OR($Q1733="",$Q1733="OK",$Q1733="Not set",NOT(ISNUMBER($G1733))),"",ROUND($G1733*IF($Q1733="Danger",Lists!$M$15,Lists!$M$16),0))</f>
        <v/>
      </c>
      <c r="V1733" s="22" t="str">
        <f aca="false">IF($U1733="","",IF(OR($Q1733="Danger",$U1733&gt;=Lists!$M$10),"P1",IF($U1733&gt;=Lists!$M$11,"P2","P3")))</f>
        <v/>
      </c>
      <c r="W1733" s="24" t="str">
        <f aca="false">IF(OR($V1733="",$B1733=""),"",$B1733+INDEX(Lists!$N$10:$N$12,MATCH($V1733,Lists!$L$10:$L$12,0)))</f>
        <v/>
      </c>
      <c r="X1733" s="19"/>
      <c r="Y1733" s="19"/>
      <c r="Z1733" s="19"/>
      <c r="AA1733" s="21"/>
      <c r="AB1733" s="19"/>
      <c r="AC1733" s="22" t="str">
        <f aca="true">IF(OR($U1733="",$B1733=""),"",IF($AA1733&lt;&gt;"",$AA1733-$B1733,TODAY()-$B1733))</f>
        <v/>
      </c>
      <c r="AD1733" s="22" t="str">
        <f aca="true">IF($W1733="","",IF($Y1733="Closed",IF($AA1733="","Closed",IF($AA1733&lt;=$W1733,"Closed on time","Closed late")),IF(TODAY()&gt;$W1733,"Overdue","Within time")))</f>
        <v/>
      </c>
      <c r="AE1733" s="6"/>
      <c r="AF1733" s="19"/>
      <c r="AG1733" s="19"/>
      <c r="AH1733" s="19"/>
      <c r="AI1733" s="19"/>
      <c r="AJ1733" s="19"/>
    </row>
    <row r="1734" customFormat="false" ht="15" hidden="false" customHeight="false" outlineLevel="0" collapsed="false">
      <c r="A1734" s="22" t="str">
        <f aca="false">IF($C1734="","","R"&amp;TEXT(ROW()-4,"00000"))</f>
        <v/>
      </c>
      <c r="B1734" s="21"/>
      <c r="C1734" s="19"/>
      <c r="D1734" s="22" t="str">
        <f aca="false">IF($C1734="","",IFERROR(INDEX(Asset_Register!$C$5:$C$1000,MATCH($C1734,Asset_Register!$A$5:$A$1000,0)),"Not in register"))</f>
        <v/>
      </c>
      <c r="E1734" s="22" t="str">
        <f aca="false">IF($C1734="","",IFERROR(INDEX(Asset_Register!$D$5:$D$1000,MATCH($C1734,Asset_Register!$A$5:$A$1000,0)),"Not in register"))</f>
        <v/>
      </c>
      <c r="F1734" s="22" t="str">
        <f aca="false">IF($C1734="","",IFERROR(INDEX(Asset_Register!$R$5:$R$1000,MATCH($C1734,Asset_Register!$A$5:$A$1000,0)),"Not in register"))</f>
        <v/>
      </c>
      <c r="G1734" s="22" t="str">
        <f aca="false">IF($C1734="","",IFERROR(INDEX(Asset_Register!$Q$5:$Q$1000,MATCH($C1734,Asset_Register!$A$5:$A$1000,0)),"Not in register"))</f>
        <v/>
      </c>
      <c r="H1734" s="19"/>
      <c r="I1734" s="19"/>
      <c r="J1734" s="6"/>
      <c r="K1734" s="19"/>
      <c r="L1734" s="19"/>
      <c r="M1734" s="19"/>
      <c r="N1734" s="19"/>
      <c r="O1734" s="19"/>
      <c r="P1734" s="19"/>
      <c r="Q1734" s="22" t="str">
        <f aca="false">IF($C1734="","",IF($P1734&lt;&gt;"",$P1734,IF(AND(ISNUMBER($K1734),ISNUMBER($M1734),ISNUMBER($N1734)),IF($O1734="Lower is worse",IF($K1734&lt;=$N1734,"Danger",IF($K1734&lt;=$M1734,"Alert","OK")),IF($K1734&gt;=$N1734,"Danger",IF($K1734&gt;=$M1734,"Alert","OK"))),"Not set")))</f>
        <v/>
      </c>
      <c r="R1734" s="22" t="str">
        <f aca="false">IF(OR($Q1734="",$Q1734="Not set"),"",MATCH($Q1734,Lists!$F$2:$F$4,0)-1)</f>
        <v/>
      </c>
      <c r="S1734" s="6"/>
      <c r="T1734" s="6"/>
      <c r="U1734" s="22" t="str">
        <f aca="false">IF(OR($Q1734="",$Q1734="OK",$Q1734="Not set",NOT(ISNUMBER($G1734))),"",ROUND($G1734*IF($Q1734="Danger",Lists!$M$15,Lists!$M$16),0))</f>
        <v/>
      </c>
      <c r="V1734" s="22" t="str">
        <f aca="false">IF($U1734="","",IF(OR($Q1734="Danger",$U1734&gt;=Lists!$M$10),"P1",IF($U1734&gt;=Lists!$M$11,"P2","P3")))</f>
        <v/>
      </c>
      <c r="W1734" s="24" t="str">
        <f aca="false">IF(OR($V1734="",$B1734=""),"",$B1734+INDEX(Lists!$N$10:$N$12,MATCH($V1734,Lists!$L$10:$L$12,0)))</f>
        <v/>
      </c>
      <c r="X1734" s="19"/>
      <c r="Y1734" s="19"/>
      <c r="Z1734" s="19"/>
      <c r="AA1734" s="21"/>
      <c r="AB1734" s="19"/>
      <c r="AC1734" s="22" t="str">
        <f aca="true">IF(OR($U1734="",$B1734=""),"",IF($AA1734&lt;&gt;"",$AA1734-$B1734,TODAY()-$B1734))</f>
        <v/>
      </c>
      <c r="AD1734" s="22" t="str">
        <f aca="true">IF($W1734="","",IF($Y1734="Closed",IF($AA1734="","Closed",IF($AA1734&lt;=$W1734,"Closed on time","Closed late")),IF(TODAY()&gt;$W1734,"Overdue","Within time")))</f>
        <v/>
      </c>
      <c r="AE1734" s="6"/>
      <c r="AF1734" s="19"/>
      <c r="AG1734" s="19"/>
      <c r="AH1734" s="19"/>
      <c r="AI1734" s="19"/>
      <c r="AJ1734" s="19"/>
    </row>
    <row r="1735" customFormat="false" ht="15" hidden="false" customHeight="false" outlineLevel="0" collapsed="false">
      <c r="A1735" s="22" t="str">
        <f aca="false">IF($C1735="","","R"&amp;TEXT(ROW()-4,"00000"))</f>
        <v/>
      </c>
      <c r="B1735" s="21"/>
      <c r="C1735" s="19"/>
      <c r="D1735" s="22" t="str">
        <f aca="false">IF($C1735="","",IFERROR(INDEX(Asset_Register!$C$5:$C$1000,MATCH($C1735,Asset_Register!$A$5:$A$1000,0)),"Not in register"))</f>
        <v/>
      </c>
      <c r="E1735" s="22" t="str">
        <f aca="false">IF($C1735="","",IFERROR(INDEX(Asset_Register!$D$5:$D$1000,MATCH($C1735,Asset_Register!$A$5:$A$1000,0)),"Not in register"))</f>
        <v/>
      </c>
      <c r="F1735" s="22" t="str">
        <f aca="false">IF($C1735="","",IFERROR(INDEX(Asset_Register!$R$5:$R$1000,MATCH($C1735,Asset_Register!$A$5:$A$1000,0)),"Not in register"))</f>
        <v/>
      </c>
      <c r="G1735" s="22" t="str">
        <f aca="false">IF($C1735="","",IFERROR(INDEX(Asset_Register!$Q$5:$Q$1000,MATCH($C1735,Asset_Register!$A$5:$A$1000,0)),"Not in register"))</f>
        <v/>
      </c>
      <c r="H1735" s="19"/>
      <c r="I1735" s="19"/>
      <c r="J1735" s="6"/>
      <c r="K1735" s="19"/>
      <c r="L1735" s="19"/>
      <c r="M1735" s="19"/>
      <c r="N1735" s="19"/>
      <c r="O1735" s="19"/>
      <c r="P1735" s="19"/>
      <c r="Q1735" s="22" t="str">
        <f aca="false">IF($C1735="","",IF($P1735&lt;&gt;"",$P1735,IF(AND(ISNUMBER($K1735),ISNUMBER($M1735),ISNUMBER($N1735)),IF($O1735="Lower is worse",IF($K1735&lt;=$N1735,"Danger",IF($K1735&lt;=$M1735,"Alert","OK")),IF($K1735&gt;=$N1735,"Danger",IF($K1735&gt;=$M1735,"Alert","OK"))),"Not set")))</f>
        <v/>
      </c>
      <c r="R1735" s="22" t="str">
        <f aca="false">IF(OR($Q1735="",$Q1735="Not set"),"",MATCH($Q1735,Lists!$F$2:$F$4,0)-1)</f>
        <v/>
      </c>
      <c r="S1735" s="6"/>
      <c r="T1735" s="6"/>
      <c r="U1735" s="22" t="str">
        <f aca="false">IF(OR($Q1735="",$Q1735="OK",$Q1735="Not set",NOT(ISNUMBER($G1735))),"",ROUND($G1735*IF($Q1735="Danger",Lists!$M$15,Lists!$M$16),0))</f>
        <v/>
      </c>
      <c r="V1735" s="22" t="str">
        <f aca="false">IF($U1735="","",IF(OR($Q1735="Danger",$U1735&gt;=Lists!$M$10),"P1",IF($U1735&gt;=Lists!$M$11,"P2","P3")))</f>
        <v/>
      </c>
      <c r="W1735" s="24" t="str">
        <f aca="false">IF(OR($V1735="",$B1735=""),"",$B1735+INDEX(Lists!$N$10:$N$12,MATCH($V1735,Lists!$L$10:$L$12,0)))</f>
        <v/>
      </c>
      <c r="X1735" s="19"/>
      <c r="Y1735" s="19"/>
      <c r="Z1735" s="19"/>
      <c r="AA1735" s="21"/>
      <c r="AB1735" s="19"/>
      <c r="AC1735" s="22" t="str">
        <f aca="true">IF(OR($U1735="",$B1735=""),"",IF($AA1735&lt;&gt;"",$AA1735-$B1735,TODAY()-$B1735))</f>
        <v/>
      </c>
      <c r="AD1735" s="22" t="str">
        <f aca="true">IF($W1735="","",IF($Y1735="Closed",IF($AA1735="","Closed",IF($AA1735&lt;=$W1735,"Closed on time","Closed late")),IF(TODAY()&gt;$W1735,"Overdue","Within time")))</f>
        <v/>
      </c>
      <c r="AE1735" s="6"/>
      <c r="AF1735" s="19"/>
      <c r="AG1735" s="19"/>
      <c r="AH1735" s="19"/>
      <c r="AI1735" s="19"/>
      <c r="AJ1735" s="19"/>
    </row>
    <row r="1736" customFormat="false" ht="15" hidden="false" customHeight="false" outlineLevel="0" collapsed="false">
      <c r="A1736" s="22" t="str">
        <f aca="false">IF($C1736="","","R"&amp;TEXT(ROW()-4,"00000"))</f>
        <v/>
      </c>
      <c r="B1736" s="21"/>
      <c r="C1736" s="19"/>
      <c r="D1736" s="22" t="str">
        <f aca="false">IF($C1736="","",IFERROR(INDEX(Asset_Register!$C$5:$C$1000,MATCH($C1736,Asset_Register!$A$5:$A$1000,0)),"Not in register"))</f>
        <v/>
      </c>
      <c r="E1736" s="22" t="str">
        <f aca="false">IF($C1736="","",IFERROR(INDEX(Asset_Register!$D$5:$D$1000,MATCH($C1736,Asset_Register!$A$5:$A$1000,0)),"Not in register"))</f>
        <v/>
      </c>
      <c r="F1736" s="22" t="str">
        <f aca="false">IF($C1736="","",IFERROR(INDEX(Asset_Register!$R$5:$R$1000,MATCH($C1736,Asset_Register!$A$5:$A$1000,0)),"Not in register"))</f>
        <v/>
      </c>
      <c r="G1736" s="22" t="str">
        <f aca="false">IF($C1736="","",IFERROR(INDEX(Asset_Register!$Q$5:$Q$1000,MATCH($C1736,Asset_Register!$A$5:$A$1000,0)),"Not in register"))</f>
        <v/>
      </c>
      <c r="H1736" s="19"/>
      <c r="I1736" s="19"/>
      <c r="J1736" s="6"/>
      <c r="K1736" s="19"/>
      <c r="L1736" s="19"/>
      <c r="M1736" s="19"/>
      <c r="N1736" s="19"/>
      <c r="O1736" s="19"/>
      <c r="P1736" s="19"/>
      <c r="Q1736" s="22" t="str">
        <f aca="false">IF($C1736="","",IF($P1736&lt;&gt;"",$P1736,IF(AND(ISNUMBER($K1736),ISNUMBER($M1736),ISNUMBER($N1736)),IF($O1736="Lower is worse",IF($K1736&lt;=$N1736,"Danger",IF($K1736&lt;=$M1736,"Alert","OK")),IF($K1736&gt;=$N1736,"Danger",IF($K1736&gt;=$M1736,"Alert","OK"))),"Not set")))</f>
        <v/>
      </c>
      <c r="R1736" s="22" t="str">
        <f aca="false">IF(OR($Q1736="",$Q1736="Not set"),"",MATCH($Q1736,Lists!$F$2:$F$4,0)-1)</f>
        <v/>
      </c>
      <c r="S1736" s="6"/>
      <c r="T1736" s="6"/>
      <c r="U1736" s="22" t="str">
        <f aca="false">IF(OR($Q1736="",$Q1736="OK",$Q1736="Not set",NOT(ISNUMBER($G1736))),"",ROUND($G1736*IF($Q1736="Danger",Lists!$M$15,Lists!$M$16),0))</f>
        <v/>
      </c>
      <c r="V1736" s="22" t="str">
        <f aca="false">IF($U1736="","",IF(OR($Q1736="Danger",$U1736&gt;=Lists!$M$10),"P1",IF($U1736&gt;=Lists!$M$11,"P2","P3")))</f>
        <v/>
      </c>
      <c r="W1736" s="24" t="str">
        <f aca="false">IF(OR($V1736="",$B1736=""),"",$B1736+INDEX(Lists!$N$10:$N$12,MATCH($V1736,Lists!$L$10:$L$12,0)))</f>
        <v/>
      </c>
      <c r="X1736" s="19"/>
      <c r="Y1736" s="19"/>
      <c r="Z1736" s="19"/>
      <c r="AA1736" s="21"/>
      <c r="AB1736" s="19"/>
      <c r="AC1736" s="22" t="str">
        <f aca="true">IF(OR($U1736="",$B1736=""),"",IF($AA1736&lt;&gt;"",$AA1736-$B1736,TODAY()-$B1736))</f>
        <v/>
      </c>
      <c r="AD1736" s="22" t="str">
        <f aca="true">IF($W1736="","",IF($Y1736="Closed",IF($AA1736="","Closed",IF($AA1736&lt;=$W1736,"Closed on time","Closed late")),IF(TODAY()&gt;$W1736,"Overdue","Within time")))</f>
        <v/>
      </c>
      <c r="AE1736" s="6"/>
      <c r="AF1736" s="19"/>
      <c r="AG1736" s="19"/>
      <c r="AH1736" s="19"/>
      <c r="AI1736" s="19"/>
      <c r="AJ1736" s="19"/>
    </row>
    <row r="1737" customFormat="false" ht="15" hidden="false" customHeight="false" outlineLevel="0" collapsed="false">
      <c r="A1737" s="22" t="str">
        <f aca="false">IF($C1737="","","R"&amp;TEXT(ROW()-4,"00000"))</f>
        <v/>
      </c>
      <c r="B1737" s="21"/>
      <c r="C1737" s="19"/>
      <c r="D1737" s="22" t="str">
        <f aca="false">IF($C1737="","",IFERROR(INDEX(Asset_Register!$C$5:$C$1000,MATCH($C1737,Asset_Register!$A$5:$A$1000,0)),"Not in register"))</f>
        <v/>
      </c>
      <c r="E1737" s="22" t="str">
        <f aca="false">IF($C1737="","",IFERROR(INDEX(Asset_Register!$D$5:$D$1000,MATCH($C1737,Asset_Register!$A$5:$A$1000,0)),"Not in register"))</f>
        <v/>
      </c>
      <c r="F1737" s="22" t="str">
        <f aca="false">IF($C1737="","",IFERROR(INDEX(Asset_Register!$R$5:$R$1000,MATCH($C1737,Asset_Register!$A$5:$A$1000,0)),"Not in register"))</f>
        <v/>
      </c>
      <c r="G1737" s="22" t="str">
        <f aca="false">IF($C1737="","",IFERROR(INDEX(Asset_Register!$Q$5:$Q$1000,MATCH($C1737,Asset_Register!$A$5:$A$1000,0)),"Not in register"))</f>
        <v/>
      </c>
      <c r="H1737" s="19"/>
      <c r="I1737" s="19"/>
      <c r="J1737" s="6"/>
      <c r="K1737" s="19"/>
      <c r="L1737" s="19"/>
      <c r="M1737" s="19"/>
      <c r="N1737" s="19"/>
      <c r="O1737" s="19"/>
      <c r="P1737" s="19"/>
      <c r="Q1737" s="22" t="str">
        <f aca="false">IF($C1737="","",IF($P1737&lt;&gt;"",$P1737,IF(AND(ISNUMBER($K1737),ISNUMBER($M1737),ISNUMBER($N1737)),IF($O1737="Lower is worse",IF($K1737&lt;=$N1737,"Danger",IF($K1737&lt;=$M1737,"Alert","OK")),IF($K1737&gt;=$N1737,"Danger",IF($K1737&gt;=$M1737,"Alert","OK"))),"Not set")))</f>
        <v/>
      </c>
      <c r="R1737" s="22" t="str">
        <f aca="false">IF(OR($Q1737="",$Q1737="Not set"),"",MATCH($Q1737,Lists!$F$2:$F$4,0)-1)</f>
        <v/>
      </c>
      <c r="S1737" s="6"/>
      <c r="T1737" s="6"/>
      <c r="U1737" s="22" t="str">
        <f aca="false">IF(OR($Q1737="",$Q1737="OK",$Q1737="Not set",NOT(ISNUMBER($G1737))),"",ROUND($G1737*IF($Q1737="Danger",Lists!$M$15,Lists!$M$16),0))</f>
        <v/>
      </c>
      <c r="V1737" s="22" t="str">
        <f aca="false">IF($U1737="","",IF(OR($Q1737="Danger",$U1737&gt;=Lists!$M$10),"P1",IF($U1737&gt;=Lists!$M$11,"P2","P3")))</f>
        <v/>
      </c>
      <c r="W1737" s="24" t="str">
        <f aca="false">IF(OR($V1737="",$B1737=""),"",$B1737+INDEX(Lists!$N$10:$N$12,MATCH($V1737,Lists!$L$10:$L$12,0)))</f>
        <v/>
      </c>
      <c r="X1737" s="19"/>
      <c r="Y1737" s="19"/>
      <c r="Z1737" s="19"/>
      <c r="AA1737" s="21"/>
      <c r="AB1737" s="19"/>
      <c r="AC1737" s="22" t="str">
        <f aca="true">IF(OR($U1737="",$B1737=""),"",IF($AA1737&lt;&gt;"",$AA1737-$B1737,TODAY()-$B1737))</f>
        <v/>
      </c>
      <c r="AD1737" s="22" t="str">
        <f aca="true">IF($W1737="","",IF($Y1737="Closed",IF($AA1737="","Closed",IF($AA1737&lt;=$W1737,"Closed on time","Closed late")),IF(TODAY()&gt;$W1737,"Overdue","Within time")))</f>
        <v/>
      </c>
      <c r="AE1737" s="6"/>
      <c r="AF1737" s="19"/>
      <c r="AG1737" s="19"/>
      <c r="AH1737" s="19"/>
      <c r="AI1737" s="19"/>
      <c r="AJ1737" s="19"/>
    </row>
    <row r="1738" customFormat="false" ht="15" hidden="false" customHeight="false" outlineLevel="0" collapsed="false">
      <c r="A1738" s="22" t="str">
        <f aca="false">IF($C1738="","","R"&amp;TEXT(ROW()-4,"00000"))</f>
        <v/>
      </c>
      <c r="B1738" s="21"/>
      <c r="C1738" s="19"/>
      <c r="D1738" s="22" t="str">
        <f aca="false">IF($C1738="","",IFERROR(INDEX(Asset_Register!$C$5:$C$1000,MATCH($C1738,Asset_Register!$A$5:$A$1000,0)),"Not in register"))</f>
        <v/>
      </c>
      <c r="E1738" s="22" t="str">
        <f aca="false">IF($C1738="","",IFERROR(INDEX(Asset_Register!$D$5:$D$1000,MATCH($C1738,Asset_Register!$A$5:$A$1000,0)),"Not in register"))</f>
        <v/>
      </c>
      <c r="F1738" s="22" t="str">
        <f aca="false">IF($C1738="","",IFERROR(INDEX(Asset_Register!$R$5:$R$1000,MATCH($C1738,Asset_Register!$A$5:$A$1000,0)),"Not in register"))</f>
        <v/>
      </c>
      <c r="G1738" s="22" t="str">
        <f aca="false">IF($C1738="","",IFERROR(INDEX(Asset_Register!$Q$5:$Q$1000,MATCH($C1738,Asset_Register!$A$5:$A$1000,0)),"Not in register"))</f>
        <v/>
      </c>
      <c r="H1738" s="19"/>
      <c r="I1738" s="19"/>
      <c r="J1738" s="6"/>
      <c r="K1738" s="19"/>
      <c r="L1738" s="19"/>
      <c r="M1738" s="19"/>
      <c r="N1738" s="19"/>
      <c r="O1738" s="19"/>
      <c r="P1738" s="19"/>
      <c r="Q1738" s="22" t="str">
        <f aca="false">IF($C1738="","",IF($P1738&lt;&gt;"",$P1738,IF(AND(ISNUMBER($K1738),ISNUMBER($M1738),ISNUMBER($N1738)),IF($O1738="Lower is worse",IF($K1738&lt;=$N1738,"Danger",IF($K1738&lt;=$M1738,"Alert","OK")),IF($K1738&gt;=$N1738,"Danger",IF($K1738&gt;=$M1738,"Alert","OK"))),"Not set")))</f>
        <v/>
      </c>
      <c r="R1738" s="22" t="str">
        <f aca="false">IF(OR($Q1738="",$Q1738="Not set"),"",MATCH($Q1738,Lists!$F$2:$F$4,0)-1)</f>
        <v/>
      </c>
      <c r="S1738" s="6"/>
      <c r="T1738" s="6"/>
      <c r="U1738" s="22" t="str">
        <f aca="false">IF(OR($Q1738="",$Q1738="OK",$Q1738="Not set",NOT(ISNUMBER($G1738))),"",ROUND($G1738*IF($Q1738="Danger",Lists!$M$15,Lists!$M$16),0))</f>
        <v/>
      </c>
      <c r="V1738" s="22" t="str">
        <f aca="false">IF($U1738="","",IF(OR($Q1738="Danger",$U1738&gt;=Lists!$M$10),"P1",IF($U1738&gt;=Lists!$M$11,"P2","P3")))</f>
        <v/>
      </c>
      <c r="W1738" s="24" t="str">
        <f aca="false">IF(OR($V1738="",$B1738=""),"",$B1738+INDEX(Lists!$N$10:$N$12,MATCH($V1738,Lists!$L$10:$L$12,0)))</f>
        <v/>
      </c>
      <c r="X1738" s="19"/>
      <c r="Y1738" s="19"/>
      <c r="Z1738" s="19"/>
      <c r="AA1738" s="21"/>
      <c r="AB1738" s="19"/>
      <c r="AC1738" s="22" t="str">
        <f aca="true">IF(OR($U1738="",$B1738=""),"",IF($AA1738&lt;&gt;"",$AA1738-$B1738,TODAY()-$B1738))</f>
        <v/>
      </c>
      <c r="AD1738" s="22" t="str">
        <f aca="true">IF($W1738="","",IF($Y1738="Closed",IF($AA1738="","Closed",IF($AA1738&lt;=$W1738,"Closed on time","Closed late")),IF(TODAY()&gt;$W1738,"Overdue","Within time")))</f>
        <v/>
      </c>
      <c r="AE1738" s="6"/>
      <c r="AF1738" s="19"/>
      <c r="AG1738" s="19"/>
      <c r="AH1738" s="19"/>
      <c r="AI1738" s="19"/>
      <c r="AJ1738" s="19"/>
    </row>
    <row r="1739" customFormat="false" ht="15" hidden="false" customHeight="false" outlineLevel="0" collapsed="false">
      <c r="A1739" s="22" t="str">
        <f aca="false">IF($C1739="","","R"&amp;TEXT(ROW()-4,"00000"))</f>
        <v/>
      </c>
      <c r="B1739" s="21"/>
      <c r="C1739" s="19"/>
      <c r="D1739" s="22" t="str">
        <f aca="false">IF($C1739="","",IFERROR(INDEX(Asset_Register!$C$5:$C$1000,MATCH($C1739,Asset_Register!$A$5:$A$1000,0)),"Not in register"))</f>
        <v/>
      </c>
      <c r="E1739" s="22" t="str">
        <f aca="false">IF($C1739="","",IFERROR(INDEX(Asset_Register!$D$5:$D$1000,MATCH($C1739,Asset_Register!$A$5:$A$1000,0)),"Not in register"))</f>
        <v/>
      </c>
      <c r="F1739" s="22" t="str">
        <f aca="false">IF($C1739="","",IFERROR(INDEX(Asset_Register!$R$5:$R$1000,MATCH($C1739,Asset_Register!$A$5:$A$1000,0)),"Not in register"))</f>
        <v/>
      </c>
      <c r="G1739" s="22" t="str">
        <f aca="false">IF($C1739="","",IFERROR(INDEX(Asset_Register!$Q$5:$Q$1000,MATCH($C1739,Asset_Register!$A$5:$A$1000,0)),"Not in register"))</f>
        <v/>
      </c>
      <c r="H1739" s="19"/>
      <c r="I1739" s="19"/>
      <c r="J1739" s="6"/>
      <c r="K1739" s="19"/>
      <c r="L1739" s="19"/>
      <c r="M1739" s="19"/>
      <c r="N1739" s="19"/>
      <c r="O1739" s="19"/>
      <c r="P1739" s="19"/>
      <c r="Q1739" s="22" t="str">
        <f aca="false">IF($C1739="","",IF($P1739&lt;&gt;"",$P1739,IF(AND(ISNUMBER($K1739),ISNUMBER($M1739),ISNUMBER($N1739)),IF($O1739="Lower is worse",IF($K1739&lt;=$N1739,"Danger",IF($K1739&lt;=$M1739,"Alert","OK")),IF($K1739&gt;=$N1739,"Danger",IF($K1739&gt;=$M1739,"Alert","OK"))),"Not set")))</f>
        <v/>
      </c>
      <c r="R1739" s="22" t="str">
        <f aca="false">IF(OR($Q1739="",$Q1739="Not set"),"",MATCH($Q1739,Lists!$F$2:$F$4,0)-1)</f>
        <v/>
      </c>
      <c r="S1739" s="6"/>
      <c r="T1739" s="6"/>
      <c r="U1739" s="22" t="str">
        <f aca="false">IF(OR($Q1739="",$Q1739="OK",$Q1739="Not set",NOT(ISNUMBER($G1739))),"",ROUND($G1739*IF($Q1739="Danger",Lists!$M$15,Lists!$M$16),0))</f>
        <v/>
      </c>
      <c r="V1739" s="22" t="str">
        <f aca="false">IF($U1739="","",IF(OR($Q1739="Danger",$U1739&gt;=Lists!$M$10),"P1",IF($U1739&gt;=Lists!$M$11,"P2","P3")))</f>
        <v/>
      </c>
      <c r="W1739" s="24" t="str">
        <f aca="false">IF(OR($V1739="",$B1739=""),"",$B1739+INDEX(Lists!$N$10:$N$12,MATCH($V1739,Lists!$L$10:$L$12,0)))</f>
        <v/>
      </c>
      <c r="X1739" s="19"/>
      <c r="Y1739" s="19"/>
      <c r="Z1739" s="19"/>
      <c r="AA1739" s="21"/>
      <c r="AB1739" s="19"/>
      <c r="AC1739" s="22" t="str">
        <f aca="true">IF(OR($U1739="",$B1739=""),"",IF($AA1739&lt;&gt;"",$AA1739-$B1739,TODAY()-$B1739))</f>
        <v/>
      </c>
      <c r="AD1739" s="22" t="str">
        <f aca="true">IF($W1739="","",IF($Y1739="Closed",IF($AA1739="","Closed",IF($AA1739&lt;=$W1739,"Closed on time","Closed late")),IF(TODAY()&gt;$W1739,"Overdue","Within time")))</f>
        <v/>
      </c>
      <c r="AE1739" s="6"/>
      <c r="AF1739" s="19"/>
      <c r="AG1739" s="19"/>
      <c r="AH1739" s="19"/>
      <c r="AI1739" s="19"/>
      <c r="AJ1739" s="19"/>
    </row>
    <row r="1740" customFormat="false" ht="15" hidden="false" customHeight="false" outlineLevel="0" collapsed="false">
      <c r="A1740" s="22" t="str">
        <f aca="false">IF($C1740="","","R"&amp;TEXT(ROW()-4,"00000"))</f>
        <v/>
      </c>
      <c r="B1740" s="21"/>
      <c r="C1740" s="19"/>
      <c r="D1740" s="22" t="str">
        <f aca="false">IF($C1740="","",IFERROR(INDEX(Asset_Register!$C$5:$C$1000,MATCH($C1740,Asset_Register!$A$5:$A$1000,0)),"Not in register"))</f>
        <v/>
      </c>
      <c r="E1740" s="22" t="str">
        <f aca="false">IF($C1740="","",IFERROR(INDEX(Asset_Register!$D$5:$D$1000,MATCH($C1740,Asset_Register!$A$5:$A$1000,0)),"Not in register"))</f>
        <v/>
      </c>
      <c r="F1740" s="22" t="str">
        <f aca="false">IF($C1740="","",IFERROR(INDEX(Asset_Register!$R$5:$R$1000,MATCH($C1740,Asset_Register!$A$5:$A$1000,0)),"Not in register"))</f>
        <v/>
      </c>
      <c r="G1740" s="22" t="str">
        <f aca="false">IF($C1740="","",IFERROR(INDEX(Asset_Register!$Q$5:$Q$1000,MATCH($C1740,Asset_Register!$A$5:$A$1000,0)),"Not in register"))</f>
        <v/>
      </c>
      <c r="H1740" s="19"/>
      <c r="I1740" s="19"/>
      <c r="J1740" s="6"/>
      <c r="K1740" s="19"/>
      <c r="L1740" s="19"/>
      <c r="M1740" s="19"/>
      <c r="N1740" s="19"/>
      <c r="O1740" s="19"/>
      <c r="P1740" s="19"/>
      <c r="Q1740" s="22" t="str">
        <f aca="false">IF($C1740="","",IF($P1740&lt;&gt;"",$P1740,IF(AND(ISNUMBER($K1740),ISNUMBER($M1740),ISNUMBER($N1740)),IF($O1740="Lower is worse",IF($K1740&lt;=$N1740,"Danger",IF($K1740&lt;=$M1740,"Alert","OK")),IF($K1740&gt;=$N1740,"Danger",IF($K1740&gt;=$M1740,"Alert","OK"))),"Not set")))</f>
        <v/>
      </c>
      <c r="R1740" s="22" t="str">
        <f aca="false">IF(OR($Q1740="",$Q1740="Not set"),"",MATCH($Q1740,Lists!$F$2:$F$4,0)-1)</f>
        <v/>
      </c>
      <c r="S1740" s="6"/>
      <c r="T1740" s="6"/>
      <c r="U1740" s="22" t="str">
        <f aca="false">IF(OR($Q1740="",$Q1740="OK",$Q1740="Not set",NOT(ISNUMBER($G1740))),"",ROUND($G1740*IF($Q1740="Danger",Lists!$M$15,Lists!$M$16),0))</f>
        <v/>
      </c>
      <c r="V1740" s="22" t="str">
        <f aca="false">IF($U1740="","",IF(OR($Q1740="Danger",$U1740&gt;=Lists!$M$10),"P1",IF($U1740&gt;=Lists!$M$11,"P2","P3")))</f>
        <v/>
      </c>
      <c r="W1740" s="24" t="str">
        <f aca="false">IF(OR($V1740="",$B1740=""),"",$B1740+INDEX(Lists!$N$10:$N$12,MATCH($V1740,Lists!$L$10:$L$12,0)))</f>
        <v/>
      </c>
      <c r="X1740" s="19"/>
      <c r="Y1740" s="19"/>
      <c r="Z1740" s="19"/>
      <c r="AA1740" s="21"/>
      <c r="AB1740" s="19"/>
      <c r="AC1740" s="22" t="str">
        <f aca="true">IF(OR($U1740="",$B1740=""),"",IF($AA1740&lt;&gt;"",$AA1740-$B1740,TODAY()-$B1740))</f>
        <v/>
      </c>
      <c r="AD1740" s="22" t="str">
        <f aca="true">IF($W1740="","",IF($Y1740="Closed",IF($AA1740="","Closed",IF($AA1740&lt;=$W1740,"Closed on time","Closed late")),IF(TODAY()&gt;$W1740,"Overdue","Within time")))</f>
        <v/>
      </c>
      <c r="AE1740" s="6"/>
      <c r="AF1740" s="19"/>
      <c r="AG1740" s="19"/>
      <c r="AH1740" s="19"/>
      <c r="AI1740" s="19"/>
      <c r="AJ1740" s="19"/>
    </row>
    <row r="1741" customFormat="false" ht="15" hidden="false" customHeight="false" outlineLevel="0" collapsed="false">
      <c r="A1741" s="22" t="str">
        <f aca="false">IF($C1741="","","R"&amp;TEXT(ROW()-4,"00000"))</f>
        <v/>
      </c>
      <c r="B1741" s="21"/>
      <c r="C1741" s="19"/>
      <c r="D1741" s="22" t="str">
        <f aca="false">IF($C1741="","",IFERROR(INDEX(Asset_Register!$C$5:$C$1000,MATCH($C1741,Asset_Register!$A$5:$A$1000,0)),"Not in register"))</f>
        <v/>
      </c>
      <c r="E1741" s="22" t="str">
        <f aca="false">IF($C1741="","",IFERROR(INDEX(Asset_Register!$D$5:$D$1000,MATCH($C1741,Asset_Register!$A$5:$A$1000,0)),"Not in register"))</f>
        <v/>
      </c>
      <c r="F1741" s="22" t="str">
        <f aca="false">IF($C1741="","",IFERROR(INDEX(Asset_Register!$R$5:$R$1000,MATCH($C1741,Asset_Register!$A$5:$A$1000,0)),"Not in register"))</f>
        <v/>
      </c>
      <c r="G1741" s="22" t="str">
        <f aca="false">IF($C1741="","",IFERROR(INDEX(Asset_Register!$Q$5:$Q$1000,MATCH($C1741,Asset_Register!$A$5:$A$1000,0)),"Not in register"))</f>
        <v/>
      </c>
      <c r="H1741" s="19"/>
      <c r="I1741" s="19"/>
      <c r="J1741" s="6"/>
      <c r="K1741" s="19"/>
      <c r="L1741" s="19"/>
      <c r="M1741" s="19"/>
      <c r="N1741" s="19"/>
      <c r="O1741" s="19"/>
      <c r="P1741" s="19"/>
      <c r="Q1741" s="22" t="str">
        <f aca="false">IF($C1741="","",IF($P1741&lt;&gt;"",$P1741,IF(AND(ISNUMBER($K1741),ISNUMBER($M1741),ISNUMBER($N1741)),IF($O1741="Lower is worse",IF($K1741&lt;=$N1741,"Danger",IF($K1741&lt;=$M1741,"Alert","OK")),IF($K1741&gt;=$N1741,"Danger",IF($K1741&gt;=$M1741,"Alert","OK"))),"Not set")))</f>
        <v/>
      </c>
      <c r="R1741" s="22" t="str">
        <f aca="false">IF(OR($Q1741="",$Q1741="Not set"),"",MATCH($Q1741,Lists!$F$2:$F$4,0)-1)</f>
        <v/>
      </c>
      <c r="S1741" s="6"/>
      <c r="T1741" s="6"/>
      <c r="U1741" s="22" t="str">
        <f aca="false">IF(OR($Q1741="",$Q1741="OK",$Q1741="Not set",NOT(ISNUMBER($G1741))),"",ROUND($G1741*IF($Q1741="Danger",Lists!$M$15,Lists!$M$16),0))</f>
        <v/>
      </c>
      <c r="V1741" s="22" t="str">
        <f aca="false">IF($U1741="","",IF(OR($Q1741="Danger",$U1741&gt;=Lists!$M$10),"P1",IF($U1741&gt;=Lists!$M$11,"P2","P3")))</f>
        <v/>
      </c>
      <c r="W1741" s="24" t="str">
        <f aca="false">IF(OR($V1741="",$B1741=""),"",$B1741+INDEX(Lists!$N$10:$N$12,MATCH($V1741,Lists!$L$10:$L$12,0)))</f>
        <v/>
      </c>
      <c r="X1741" s="19"/>
      <c r="Y1741" s="19"/>
      <c r="Z1741" s="19"/>
      <c r="AA1741" s="21"/>
      <c r="AB1741" s="19"/>
      <c r="AC1741" s="22" t="str">
        <f aca="true">IF(OR($U1741="",$B1741=""),"",IF($AA1741&lt;&gt;"",$AA1741-$B1741,TODAY()-$B1741))</f>
        <v/>
      </c>
      <c r="AD1741" s="22" t="str">
        <f aca="true">IF($W1741="","",IF($Y1741="Closed",IF($AA1741="","Closed",IF($AA1741&lt;=$W1741,"Closed on time","Closed late")),IF(TODAY()&gt;$W1741,"Overdue","Within time")))</f>
        <v/>
      </c>
      <c r="AE1741" s="6"/>
      <c r="AF1741" s="19"/>
      <c r="AG1741" s="19"/>
      <c r="AH1741" s="19"/>
      <c r="AI1741" s="19"/>
      <c r="AJ1741" s="19"/>
    </row>
    <row r="1742" customFormat="false" ht="15" hidden="false" customHeight="false" outlineLevel="0" collapsed="false">
      <c r="A1742" s="22" t="str">
        <f aca="false">IF($C1742="","","R"&amp;TEXT(ROW()-4,"00000"))</f>
        <v/>
      </c>
      <c r="B1742" s="21"/>
      <c r="C1742" s="19"/>
      <c r="D1742" s="22" t="str">
        <f aca="false">IF($C1742="","",IFERROR(INDEX(Asset_Register!$C$5:$C$1000,MATCH($C1742,Asset_Register!$A$5:$A$1000,0)),"Not in register"))</f>
        <v/>
      </c>
      <c r="E1742" s="22" t="str">
        <f aca="false">IF($C1742="","",IFERROR(INDEX(Asset_Register!$D$5:$D$1000,MATCH($C1742,Asset_Register!$A$5:$A$1000,0)),"Not in register"))</f>
        <v/>
      </c>
      <c r="F1742" s="22" t="str">
        <f aca="false">IF($C1742="","",IFERROR(INDEX(Asset_Register!$R$5:$R$1000,MATCH($C1742,Asset_Register!$A$5:$A$1000,0)),"Not in register"))</f>
        <v/>
      </c>
      <c r="G1742" s="22" t="str">
        <f aca="false">IF($C1742="","",IFERROR(INDEX(Asset_Register!$Q$5:$Q$1000,MATCH($C1742,Asset_Register!$A$5:$A$1000,0)),"Not in register"))</f>
        <v/>
      </c>
      <c r="H1742" s="19"/>
      <c r="I1742" s="19"/>
      <c r="J1742" s="6"/>
      <c r="K1742" s="19"/>
      <c r="L1742" s="19"/>
      <c r="M1742" s="19"/>
      <c r="N1742" s="19"/>
      <c r="O1742" s="19"/>
      <c r="P1742" s="19"/>
      <c r="Q1742" s="22" t="str">
        <f aca="false">IF($C1742="","",IF($P1742&lt;&gt;"",$P1742,IF(AND(ISNUMBER($K1742),ISNUMBER($M1742),ISNUMBER($N1742)),IF($O1742="Lower is worse",IF($K1742&lt;=$N1742,"Danger",IF($K1742&lt;=$M1742,"Alert","OK")),IF($K1742&gt;=$N1742,"Danger",IF($K1742&gt;=$M1742,"Alert","OK"))),"Not set")))</f>
        <v/>
      </c>
      <c r="R1742" s="22" t="str">
        <f aca="false">IF(OR($Q1742="",$Q1742="Not set"),"",MATCH($Q1742,Lists!$F$2:$F$4,0)-1)</f>
        <v/>
      </c>
      <c r="S1742" s="6"/>
      <c r="T1742" s="6"/>
      <c r="U1742" s="22" t="str">
        <f aca="false">IF(OR($Q1742="",$Q1742="OK",$Q1742="Not set",NOT(ISNUMBER($G1742))),"",ROUND($G1742*IF($Q1742="Danger",Lists!$M$15,Lists!$M$16),0))</f>
        <v/>
      </c>
      <c r="V1742" s="22" t="str">
        <f aca="false">IF($U1742="","",IF(OR($Q1742="Danger",$U1742&gt;=Lists!$M$10),"P1",IF($U1742&gt;=Lists!$M$11,"P2","P3")))</f>
        <v/>
      </c>
      <c r="W1742" s="24" t="str">
        <f aca="false">IF(OR($V1742="",$B1742=""),"",$B1742+INDEX(Lists!$N$10:$N$12,MATCH($V1742,Lists!$L$10:$L$12,0)))</f>
        <v/>
      </c>
      <c r="X1742" s="19"/>
      <c r="Y1742" s="19"/>
      <c r="Z1742" s="19"/>
      <c r="AA1742" s="21"/>
      <c r="AB1742" s="19"/>
      <c r="AC1742" s="22" t="str">
        <f aca="true">IF(OR($U1742="",$B1742=""),"",IF($AA1742&lt;&gt;"",$AA1742-$B1742,TODAY()-$B1742))</f>
        <v/>
      </c>
      <c r="AD1742" s="22" t="str">
        <f aca="true">IF($W1742="","",IF($Y1742="Closed",IF($AA1742="","Closed",IF($AA1742&lt;=$W1742,"Closed on time","Closed late")),IF(TODAY()&gt;$W1742,"Overdue","Within time")))</f>
        <v/>
      </c>
      <c r="AE1742" s="6"/>
      <c r="AF1742" s="19"/>
      <c r="AG1742" s="19"/>
      <c r="AH1742" s="19"/>
      <c r="AI1742" s="19"/>
      <c r="AJ1742" s="19"/>
    </row>
    <row r="1743" customFormat="false" ht="15" hidden="false" customHeight="false" outlineLevel="0" collapsed="false">
      <c r="A1743" s="22" t="str">
        <f aca="false">IF($C1743="","","R"&amp;TEXT(ROW()-4,"00000"))</f>
        <v/>
      </c>
      <c r="B1743" s="21"/>
      <c r="C1743" s="19"/>
      <c r="D1743" s="22" t="str">
        <f aca="false">IF($C1743="","",IFERROR(INDEX(Asset_Register!$C$5:$C$1000,MATCH($C1743,Asset_Register!$A$5:$A$1000,0)),"Not in register"))</f>
        <v/>
      </c>
      <c r="E1743" s="22" t="str">
        <f aca="false">IF($C1743="","",IFERROR(INDEX(Asset_Register!$D$5:$D$1000,MATCH($C1743,Asset_Register!$A$5:$A$1000,0)),"Not in register"))</f>
        <v/>
      </c>
      <c r="F1743" s="22" t="str">
        <f aca="false">IF($C1743="","",IFERROR(INDEX(Asset_Register!$R$5:$R$1000,MATCH($C1743,Asset_Register!$A$5:$A$1000,0)),"Not in register"))</f>
        <v/>
      </c>
      <c r="G1743" s="22" t="str">
        <f aca="false">IF($C1743="","",IFERROR(INDEX(Asset_Register!$Q$5:$Q$1000,MATCH($C1743,Asset_Register!$A$5:$A$1000,0)),"Not in register"))</f>
        <v/>
      </c>
      <c r="H1743" s="19"/>
      <c r="I1743" s="19"/>
      <c r="J1743" s="6"/>
      <c r="K1743" s="19"/>
      <c r="L1743" s="19"/>
      <c r="M1743" s="19"/>
      <c r="N1743" s="19"/>
      <c r="O1743" s="19"/>
      <c r="P1743" s="19"/>
      <c r="Q1743" s="22" t="str">
        <f aca="false">IF($C1743="","",IF($P1743&lt;&gt;"",$P1743,IF(AND(ISNUMBER($K1743),ISNUMBER($M1743),ISNUMBER($N1743)),IF($O1743="Lower is worse",IF($K1743&lt;=$N1743,"Danger",IF($K1743&lt;=$M1743,"Alert","OK")),IF($K1743&gt;=$N1743,"Danger",IF($K1743&gt;=$M1743,"Alert","OK"))),"Not set")))</f>
        <v/>
      </c>
      <c r="R1743" s="22" t="str">
        <f aca="false">IF(OR($Q1743="",$Q1743="Not set"),"",MATCH($Q1743,Lists!$F$2:$F$4,0)-1)</f>
        <v/>
      </c>
      <c r="S1743" s="6"/>
      <c r="T1743" s="6"/>
      <c r="U1743" s="22" t="str">
        <f aca="false">IF(OR($Q1743="",$Q1743="OK",$Q1743="Not set",NOT(ISNUMBER($G1743))),"",ROUND($G1743*IF($Q1743="Danger",Lists!$M$15,Lists!$M$16),0))</f>
        <v/>
      </c>
      <c r="V1743" s="22" t="str">
        <f aca="false">IF($U1743="","",IF(OR($Q1743="Danger",$U1743&gt;=Lists!$M$10),"P1",IF($U1743&gt;=Lists!$M$11,"P2","P3")))</f>
        <v/>
      </c>
      <c r="W1743" s="24" t="str">
        <f aca="false">IF(OR($V1743="",$B1743=""),"",$B1743+INDEX(Lists!$N$10:$N$12,MATCH($V1743,Lists!$L$10:$L$12,0)))</f>
        <v/>
      </c>
      <c r="X1743" s="19"/>
      <c r="Y1743" s="19"/>
      <c r="Z1743" s="19"/>
      <c r="AA1743" s="21"/>
      <c r="AB1743" s="19"/>
      <c r="AC1743" s="22" t="str">
        <f aca="true">IF(OR($U1743="",$B1743=""),"",IF($AA1743&lt;&gt;"",$AA1743-$B1743,TODAY()-$B1743))</f>
        <v/>
      </c>
      <c r="AD1743" s="22" t="str">
        <f aca="true">IF($W1743="","",IF($Y1743="Closed",IF($AA1743="","Closed",IF($AA1743&lt;=$W1743,"Closed on time","Closed late")),IF(TODAY()&gt;$W1743,"Overdue","Within time")))</f>
        <v/>
      </c>
      <c r="AE1743" s="6"/>
      <c r="AF1743" s="19"/>
      <c r="AG1743" s="19"/>
      <c r="AH1743" s="19"/>
      <c r="AI1743" s="19"/>
      <c r="AJ1743" s="19"/>
    </row>
    <row r="1744" customFormat="false" ht="15" hidden="false" customHeight="false" outlineLevel="0" collapsed="false">
      <c r="A1744" s="22" t="str">
        <f aca="false">IF($C1744="","","R"&amp;TEXT(ROW()-4,"00000"))</f>
        <v/>
      </c>
      <c r="B1744" s="21"/>
      <c r="C1744" s="19"/>
      <c r="D1744" s="22" t="str">
        <f aca="false">IF($C1744="","",IFERROR(INDEX(Asset_Register!$C$5:$C$1000,MATCH($C1744,Asset_Register!$A$5:$A$1000,0)),"Not in register"))</f>
        <v/>
      </c>
      <c r="E1744" s="22" t="str">
        <f aca="false">IF($C1744="","",IFERROR(INDEX(Asset_Register!$D$5:$D$1000,MATCH($C1744,Asset_Register!$A$5:$A$1000,0)),"Not in register"))</f>
        <v/>
      </c>
      <c r="F1744" s="22" t="str">
        <f aca="false">IF($C1744="","",IFERROR(INDEX(Asset_Register!$R$5:$R$1000,MATCH($C1744,Asset_Register!$A$5:$A$1000,0)),"Not in register"))</f>
        <v/>
      </c>
      <c r="G1744" s="22" t="str">
        <f aca="false">IF($C1744="","",IFERROR(INDEX(Asset_Register!$Q$5:$Q$1000,MATCH($C1744,Asset_Register!$A$5:$A$1000,0)),"Not in register"))</f>
        <v/>
      </c>
      <c r="H1744" s="19"/>
      <c r="I1744" s="19"/>
      <c r="J1744" s="6"/>
      <c r="K1744" s="19"/>
      <c r="L1744" s="19"/>
      <c r="M1744" s="19"/>
      <c r="N1744" s="19"/>
      <c r="O1744" s="19"/>
      <c r="P1744" s="19"/>
      <c r="Q1744" s="22" t="str">
        <f aca="false">IF($C1744="","",IF($P1744&lt;&gt;"",$P1744,IF(AND(ISNUMBER($K1744),ISNUMBER($M1744),ISNUMBER($N1744)),IF($O1744="Lower is worse",IF($K1744&lt;=$N1744,"Danger",IF($K1744&lt;=$M1744,"Alert","OK")),IF($K1744&gt;=$N1744,"Danger",IF($K1744&gt;=$M1744,"Alert","OK"))),"Not set")))</f>
        <v/>
      </c>
      <c r="R1744" s="22" t="str">
        <f aca="false">IF(OR($Q1744="",$Q1744="Not set"),"",MATCH($Q1744,Lists!$F$2:$F$4,0)-1)</f>
        <v/>
      </c>
      <c r="S1744" s="6"/>
      <c r="T1744" s="6"/>
      <c r="U1744" s="22" t="str">
        <f aca="false">IF(OR($Q1744="",$Q1744="OK",$Q1744="Not set",NOT(ISNUMBER($G1744))),"",ROUND($G1744*IF($Q1744="Danger",Lists!$M$15,Lists!$M$16),0))</f>
        <v/>
      </c>
      <c r="V1744" s="22" t="str">
        <f aca="false">IF($U1744="","",IF(OR($Q1744="Danger",$U1744&gt;=Lists!$M$10),"P1",IF($U1744&gt;=Lists!$M$11,"P2","P3")))</f>
        <v/>
      </c>
      <c r="W1744" s="24" t="str">
        <f aca="false">IF(OR($V1744="",$B1744=""),"",$B1744+INDEX(Lists!$N$10:$N$12,MATCH($V1744,Lists!$L$10:$L$12,0)))</f>
        <v/>
      </c>
      <c r="X1744" s="19"/>
      <c r="Y1744" s="19"/>
      <c r="Z1744" s="19"/>
      <c r="AA1744" s="21"/>
      <c r="AB1744" s="19"/>
      <c r="AC1744" s="22" t="str">
        <f aca="true">IF(OR($U1744="",$B1744=""),"",IF($AA1744&lt;&gt;"",$AA1744-$B1744,TODAY()-$B1744))</f>
        <v/>
      </c>
      <c r="AD1744" s="22" t="str">
        <f aca="true">IF($W1744="","",IF($Y1744="Closed",IF($AA1744="","Closed",IF($AA1744&lt;=$W1744,"Closed on time","Closed late")),IF(TODAY()&gt;$W1744,"Overdue","Within time")))</f>
        <v/>
      </c>
      <c r="AE1744" s="6"/>
      <c r="AF1744" s="19"/>
      <c r="AG1744" s="19"/>
      <c r="AH1744" s="19"/>
      <c r="AI1744" s="19"/>
      <c r="AJ1744" s="19"/>
    </row>
    <row r="1745" customFormat="false" ht="15" hidden="false" customHeight="false" outlineLevel="0" collapsed="false">
      <c r="A1745" s="22" t="str">
        <f aca="false">IF($C1745="","","R"&amp;TEXT(ROW()-4,"00000"))</f>
        <v/>
      </c>
      <c r="B1745" s="21"/>
      <c r="C1745" s="19"/>
      <c r="D1745" s="22" t="str">
        <f aca="false">IF($C1745="","",IFERROR(INDEX(Asset_Register!$C$5:$C$1000,MATCH($C1745,Asset_Register!$A$5:$A$1000,0)),"Not in register"))</f>
        <v/>
      </c>
      <c r="E1745" s="22" t="str">
        <f aca="false">IF($C1745="","",IFERROR(INDEX(Asset_Register!$D$5:$D$1000,MATCH($C1745,Asset_Register!$A$5:$A$1000,0)),"Not in register"))</f>
        <v/>
      </c>
      <c r="F1745" s="22" t="str">
        <f aca="false">IF($C1745="","",IFERROR(INDEX(Asset_Register!$R$5:$R$1000,MATCH($C1745,Asset_Register!$A$5:$A$1000,0)),"Not in register"))</f>
        <v/>
      </c>
      <c r="G1745" s="22" t="str">
        <f aca="false">IF($C1745="","",IFERROR(INDEX(Asset_Register!$Q$5:$Q$1000,MATCH($C1745,Asset_Register!$A$5:$A$1000,0)),"Not in register"))</f>
        <v/>
      </c>
      <c r="H1745" s="19"/>
      <c r="I1745" s="19"/>
      <c r="J1745" s="6"/>
      <c r="K1745" s="19"/>
      <c r="L1745" s="19"/>
      <c r="M1745" s="19"/>
      <c r="N1745" s="19"/>
      <c r="O1745" s="19"/>
      <c r="P1745" s="19"/>
      <c r="Q1745" s="22" t="str">
        <f aca="false">IF($C1745="","",IF($P1745&lt;&gt;"",$P1745,IF(AND(ISNUMBER($K1745),ISNUMBER($M1745),ISNUMBER($N1745)),IF($O1745="Lower is worse",IF($K1745&lt;=$N1745,"Danger",IF($K1745&lt;=$M1745,"Alert","OK")),IF($K1745&gt;=$N1745,"Danger",IF($K1745&gt;=$M1745,"Alert","OK"))),"Not set")))</f>
        <v/>
      </c>
      <c r="R1745" s="22" t="str">
        <f aca="false">IF(OR($Q1745="",$Q1745="Not set"),"",MATCH($Q1745,Lists!$F$2:$F$4,0)-1)</f>
        <v/>
      </c>
      <c r="S1745" s="6"/>
      <c r="T1745" s="6"/>
      <c r="U1745" s="22" t="str">
        <f aca="false">IF(OR($Q1745="",$Q1745="OK",$Q1745="Not set",NOT(ISNUMBER($G1745))),"",ROUND($G1745*IF($Q1745="Danger",Lists!$M$15,Lists!$M$16),0))</f>
        <v/>
      </c>
      <c r="V1745" s="22" t="str">
        <f aca="false">IF($U1745="","",IF(OR($Q1745="Danger",$U1745&gt;=Lists!$M$10),"P1",IF($U1745&gt;=Lists!$M$11,"P2","P3")))</f>
        <v/>
      </c>
      <c r="W1745" s="24" t="str">
        <f aca="false">IF(OR($V1745="",$B1745=""),"",$B1745+INDEX(Lists!$N$10:$N$12,MATCH($V1745,Lists!$L$10:$L$12,0)))</f>
        <v/>
      </c>
      <c r="X1745" s="19"/>
      <c r="Y1745" s="19"/>
      <c r="Z1745" s="19"/>
      <c r="AA1745" s="21"/>
      <c r="AB1745" s="19"/>
      <c r="AC1745" s="22" t="str">
        <f aca="true">IF(OR($U1745="",$B1745=""),"",IF($AA1745&lt;&gt;"",$AA1745-$B1745,TODAY()-$B1745))</f>
        <v/>
      </c>
      <c r="AD1745" s="22" t="str">
        <f aca="true">IF($W1745="","",IF($Y1745="Closed",IF($AA1745="","Closed",IF($AA1745&lt;=$W1745,"Closed on time","Closed late")),IF(TODAY()&gt;$W1745,"Overdue","Within time")))</f>
        <v/>
      </c>
      <c r="AE1745" s="6"/>
      <c r="AF1745" s="19"/>
      <c r="AG1745" s="19"/>
      <c r="AH1745" s="19"/>
      <c r="AI1745" s="19"/>
      <c r="AJ1745" s="19"/>
    </row>
    <row r="1746" customFormat="false" ht="15" hidden="false" customHeight="false" outlineLevel="0" collapsed="false">
      <c r="A1746" s="22" t="str">
        <f aca="false">IF($C1746="","","R"&amp;TEXT(ROW()-4,"00000"))</f>
        <v/>
      </c>
      <c r="B1746" s="21"/>
      <c r="C1746" s="19"/>
      <c r="D1746" s="22" t="str">
        <f aca="false">IF($C1746="","",IFERROR(INDEX(Asset_Register!$C$5:$C$1000,MATCH($C1746,Asset_Register!$A$5:$A$1000,0)),"Not in register"))</f>
        <v/>
      </c>
      <c r="E1746" s="22" t="str">
        <f aca="false">IF($C1746="","",IFERROR(INDEX(Asset_Register!$D$5:$D$1000,MATCH($C1746,Asset_Register!$A$5:$A$1000,0)),"Not in register"))</f>
        <v/>
      </c>
      <c r="F1746" s="22" t="str">
        <f aca="false">IF($C1746="","",IFERROR(INDEX(Asset_Register!$R$5:$R$1000,MATCH($C1746,Asset_Register!$A$5:$A$1000,0)),"Not in register"))</f>
        <v/>
      </c>
      <c r="G1746" s="22" t="str">
        <f aca="false">IF($C1746="","",IFERROR(INDEX(Asset_Register!$Q$5:$Q$1000,MATCH($C1746,Asset_Register!$A$5:$A$1000,0)),"Not in register"))</f>
        <v/>
      </c>
      <c r="H1746" s="19"/>
      <c r="I1746" s="19"/>
      <c r="J1746" s="6"/>
      <c r="K1746" s="19"/>
      <c r="L1746" s="19"/>
      <c r="M1746" s="19"/>
      <c r="N1746" s="19"/>
      <c r="O1746" s="19"/>
      <c r="P1746" s="19"/>
      <c r="Q1746" s="22" t="str">
        <f aca="false">IF($C1746="","",IF($P1746&lt;&gt;"",$P1746,IF(AND(ISNUMBER($K1746),ISNUMBER($M1746),ISNUMBER($N1746)),IF($O1746="Lower is worse",IF($K1746&lt;=$N1746,"Danger",IF($K1746&lt;=$M1746,"Alert","OK")),IF($K1746&gt;=$N1746,"Danger",IF($K1746&gt;=$M1746,"Alert","OK"))),"Not set")))</f>
        <v/>
      </c>
      <c r="R1746" s="22" t="str">
        <f aca="false">IF(OR($Q1746="",$Q1746="Not set"),"",MATCH($Q1746,Lists!$F$2:$F$4,0)-1)</f>
        <v/>
      </c>
      <c r="S1746" s="6"/>
      <c r="T1746" s="6"/>
      <c r="U1746" s="22" t="str">
        <f aca="false">IF(OR($Q1746="",$Q1746="OK",$Q1746="Not set",NOT(ISNUMBER($G1746))),"",ROUND($G1746*IF($Q1746="Danger",Lists!$M$15,Lists!$M$16),0))</f>
        <v/>
      </c>
      <c r="V1746" s="22" t="str">
        <f aca="false">IF($U1746="","",IF(OR($Q1746="Danger",$U1746&gt;=Lists!$M$10),"P1",IF($U1746&gt;=Lists!$M$11,"P2","P3")))</f>
        <v/>
      </c>
      <c r="W1746" s="24" t="str">
        <f aca="false">IF(OR($V1746="",$B1746=""),"",$B1746+INDEX(Lists!$N$10:$N$12,MATCH($V1746,Lists!$L$10:$L$12,0)))</f>
        <v/>
      </c>
      <c r="X1746" s="19"/>
      <c r="Y1746" s="19"/>
      <c r="Z1746" s="19"/>
      <c r="AA1746" s="21"/>
      <c r="AB1746" s="19"/>
      <c r="AC1746" s="22" t="str">
        <f aca="true">IF(OR($U1746="",$B1746=""),"",IF($AA1746&lt;&gt;"",$AA1746-$B1746,TODAY()-$B1746))</f>
        <v/>
      </c>
      <c r="AD1746" s="22" t="str">
        <f aca="true">IF($W1746="","",IF($Y1746="Closed",IF($AA1746="","Closed",IF($AA1746&lt;=$W1746,"Closed on time","Closed late")),IF(TODAY()&gt;$W1746,"Overdue","Within time")))</f>
        <v/>
      </c>
      <c r="AE1746" s="6"/>
      <c r="AF1746" s="19"/>
      <c r="AG1746" s="19"/>
      <c r="AH1746" s="19"/>
      <c r="AI1746" s="19"/>
      <c r="AJ1746" s="19"/>
    </row>
    <row r="1747" customFormat="false" ht="15" hidden="false" customHeight="false" outlineLevel="0" collapsed="false">
      <c r="A1747" s="22" t="str">
        <f aca="false">IF($C1747="","","R"&amp;TEXT(ROW()-4,"00000"))</f>
        <v/>
      </c>
      <c r="B1747" s="21"/>
      <c r="C1747" s="19"/>
      <c r="D1747" s="22" t="str">
        <f aca="false">IF($C1747="","",IFERROR(INDEX(Asset_Register!$C$5:$C$1000,MATCH($C1747,Asset_Register!$A$5:$A$1000,0)),"Not in register"))</f>
        <v/>
      </c>
      <c r="E1747" s="22" t="str">
        <f aca="false">IF($C1747="","",IFERROR(INDEX(Asset_Register!$D$5:$D$1000,MATCH($C1747,Asset_Register!$A$5:$A$1000,0)),"Not in register"))</f>
        <v/>
      </c>
      <c r="F1747" s="22" t="str">
        <f aca="false">IF($C1747="","",IFERROR(INDEX(Asset_Register!$R$5:$R$1000,MATCH($C1747,Asset_Register!$A$5:$A$1000,0)),"Not in register"))</f>
        <v/>
      </c>
      <c r="G1747" s="22" t="str">
        <f aca="false">IF($C1747="","",IFERROR(INDEX(Asset_Register!$Q$5:$Q$1000,MATCH($C1747,Asset_Register!$A$5:$A$1000,0)),"Not in register"))</f>
        <v/>
      </c>
      <c r="H1747" s="19"/>
      <c r="I1747" s="19"/>
      <c r="J1747" s="6"/>
      <c r="K1747" s="19"/>
      <c r="L1747" s="19"/>
      <c r="M1747" s="19"/>
      <c r="N1747" s="19"/>
      <c r="O1747" s="19"/>
      <c r="P1747" s="19"/>
      <c r="Q1747" s="22" t="str">
        <f aca="false">IF($C1747="","",IF($P1747&lt;&gt;"",$P1747,IF(AND(ISNUMBER($K1747),ISNUMBER($M1747),ISNUMBER($N1747)),IF($O1747="Lower is worse",IF($K1747&lt;=$N1747,"Danger",IF($K1747&lt;=$M1747,"Alert","OK")),IF($K1747&gt;=$N1747,"Danger",IF($K1747&gt;=$M1747,"Alert","OK"))),"Not set")))</f>
        <v/>
      </c>
      <c r="R1747" s="22" t="str">
        <f aca="false">IF(OR($Q1747="",$Q1747="Not set"),"",MATCH($Q1747,Lists!$F$2:$F$4,0)-1)</f>
        <v/>
      </c>
      <c r="S1747" s="6"/>
      <c r="T1747" s="6"/>
      <c r="U1747" s="22" t="str">
        <f aca="false">IF(OR($Q1747="",$Q1747="OK",$Q1747="Not set",NOT(ISNUMBER($G1747))),"",ROUND($G1747*IF($Q1747="Danger",Lists!$M$15,Lists!$M$16),0))</f>
        <v/>
      </c>
      <c r="V1747" s="22" t="str">
        <f aca="false">IF($U1747="","",IF(OR($Q1747="Danger",$U1747&gt;=Lists!$M$10),"P1",IF($U1747&gt;=Lists!$M$11,"P2","P3")))</f>
        <v/>
      </c>
      <c r="W1747" s="24" t="str">
        <f aca="false">IF(OR($V1747="",$B1747=""),"",$B1747+INDEX(Lists!$N$10:$N$12,MATCH($V1747,Lists!$L$10:$L$12,0)))</f>
        <v/>
      </c>
      <c r="X1747" s="19"/>
      <c r="Y1747" s="19"/>
      <c r="Z1747" s="19"/>
      <c r="AA1747" s="21"/>
      <c r="AB1747" s="19"/>
      <c r="AC1747" s="22" t="str">
        <f aca="true">IF(OR($U1747="",$B1747=""),"",IF($AA1747&lt;&gt;"",$AA1747-$B1747,TODAY()-$B1747))</f>
        <v/>
      </c>
      <c r="AD1747" s="22" t="str">
        <f aca="true">IF($W1747="","",IF($Y1747="Closed",IF($AA1747="","Closed",IF($AA1747&lt;=$W1747,"Closed on time","Closed late")),IF(TODAY()&gt;$W1747,"Overdue","Within time")))</f>
        <v/>
      </c>
      <c r="AE1747" s="6"/>
      <c r="AF1747" s="19"/>
      <c r="AG1747" s="19"/>
      <c r="AH1747" s="19"/>
      <c r="AI1747" s="19"/>
      <c r="AJ1747" s="19"/>
    </row>
    <row r="1748" customFormat="false" ht="15" hidden="false" customHeight="false" outlineLevel="0" collapsed="false">
      <c r="A1748" s="22" t="str">
        <f aca="false">IF($C1748="","","R"&amp;TEXT(ROW()-4,"00000"))</f>
        <v/>
      </c>
      <c r="B1748" s="21"/>
      <c r="C1748" s="19"/>
      <c r="D1748" s="22" t="str">
        <f aca="false">IF($C1748="","",IFERROR(INDEX(Asset_Register!$C$5:$C$1000,MATCH($C1748,Asset_Register!$A$5:$A$1000,0)),"Not in register"))</f>
        <v/>
      </c>
      <c r="E1748" s="22" t="str">
        <f aca="false">IF($C1748="","",IFERROR(INDEX(Asset_Register!$D$5:$D$1000,MATCH($C1748,Asset_Register!$A$5:$A$1000,0)),"Not in register"))</f>
        <v/>
      </c>
      <c r="F1748" s="22" t="str">
        <f aca="false">IF($C1748="","",IFERROR(INDEX(Asset_Register!$R$5:$R$1000,MATCH($C1748,Asset_Register!$A$5:$A$1000,0)),"Not in register"))</f>
        <v/>
      </c>
      <c r="G1748" s="22" t="str">
        <f aca="false">IF($C1748="","",IFERROR(INDEX(Asset_Register!$Q$5:$Q$1000,MATCH($C1748,Asset_Register!$A$5:$A$1000,0)),"Not in register"))</f>
        <v/>
      </c>
      <c r="H1748" s="19"/>
      <c r="I1748" s="19"/>
      <c r="J1748" s="6"/>
      <c r="K1748" s="19"/>
      <c r="L1748" s="19"/>
      <c r="M1748" s="19"/>
      <c r="N1748" s="19"/>
      <c r="O1748" s="19"/>
      <c r="P1748" s="19"/>
      <c r="Q1748" s="22" t="str">
        <f aca="false">IF($C1748="","",IF($P1748&lt;&gt;"",$P1748,IF(AND(ISNUMBER($K1748),ISNUMBER($M1748),ISNUMBER($N1748)),IF($O1748="Lower is worse",IF($K1748&lt;=$N1748,"Danger",IF($K1748&lt;=$M1748,"Alert","OK")),IF($K1748&gt;=$N1748,"Danger",IF($K1748&gt;=$M1748,"Alert","OK"))),"Not set")))</f>
        <v/>
      </c>
      <c r="R1748" s="22" t="str">
        <f aca="false">IF(OR($Q1748="",$Q1748="Not set"),"",MATCH($Q1748,Lists!$F$2:$F$4,0)-1)</f>
        <v/>
      </c>
      <c r="S1748" s="6"/>
      <c r="T1748" s="6"/>
      <c r="U1748" s="22" t="str">
        <f aca="false">IF(OR($Q1748="",$Q1748="OK",$Q1748="Not set",NOT(ISNUMBER($G1748))),"",ROUND($G1748*IF($Q1748="Danger",Lists!$M$15,Lists!$M$16),0))</f>
        <v/>
      </c>
      <c r="V1748" s="22" t="str">
        <f aca="false">IF($U1748="","",IF(OR($Q1748="Danger",$U1748&gt;=Lists!$M$10),"P1",IF($U1748&gt;=Lists!$M$11,"P2","P3")))</f>
        <v/>
      </c>
      <c r="W1748" s="24" t="str">
        <f aca="false">IF(OR($V1748="",$B1748=""),"",$B1748+INDEX(Lists!$N$10:$N$12,MATCH($V1748,Lists!$L$10:$L$12,0)))</f>
        <v/>
      </c>
      <c r="X1748" s="19"/>
      <c r="Y1748" s="19"/>
      <c r="Z1748" s="19"/>
      <c r="AA1748" s="21"/>
      <c r="AB1748" s="19"/>
      <c r="AC1748" s="22" t="str">
        <f aca="true">IF(OR($U1748="",$B1748=""),"",IF($AA1748&lt;&gt;"",$AA1748-$B1748,TODAY()-$B1748))</f>
        <v/>
      </c>
      <c r="AD1748" s="22" t="str">
        <f aca="true">IF($W1748="","",IF($Y1748="Closed",IF($AA1748="","Closed",IF($AA1748&lt;=$W1748,"Closed on time","Closed late")),IF(TODAY()&gt;$W1748,"Overdue","Within time")))</f>
        <v/>
      </c>
      <c r="AE1748" s="6"/>
      <c r="AF1748" s="19"/>
      <c r="AG1748" s="19"/>
      <c r="AH1748" s="19"/>
      <c r="AI1748" s="19"/>
      <c r="AJ1748" s="19"/>
    </row>
    <row r="1749" customFormat="false" ht="15" hidden="false" customHeight="false" outlineLevel="0" collapsed="false">
      <c r="A1749" s="22" t="str">
        <f aca="false">IF($C1749="","","R"&amp;TEXT(ROW()-4,"00000"))</f>
        <v/>
      </c>
      <c r="B1749" s="21"/>
      <c r="C1749" s="19"/>
      <c r="D1749" s="22" t="str">
        <f aca="false">IF($C1749="","",IFERROR(INDEX(Asset_Register!$C$5:$C$1000,MATCH($C1749,Asset_Register!$A$5:$A$1000,0)),"Not in register"))</f>
        <v/>
      </c>
      <c r="E1749" s="22" t="str">
        <f aca="false">IF($C1749="","",IFERROR(INDEX(Asset_Register!$D$5:$D$1000,MATCH($C1749,Asset_Register!$A$5:$A$1000,0)),"Not in register"))</f>
        <v/>
      </c>
      <c r="F1749" s="22" t="str">
        <f aca="false">IF($C1749="","",IFERROR(INDEX(Asset_Register!$R$5:$R$1000,MATCH($C1749,Asset_Register!$A$5:$A$1000,0)),"Not in register"))</f>
        <v/>
      </c>
      <c r="G1749" s="22" t="str">
        <f aca="false">IF($C1749="","",IFERROR(INDEX(Asset_Register!$Q$5:$Q$1000,MATCH($C1749,Asset_Register!$A$5:$A$1000,0)),"Not in register"))</f>
        <v/>
      </c>
      <c r="H1749" s="19"/>
      <c r="I1749" s="19"/>
      <c r="J1749" s="6"/>
      <c r="K1749" s="19"/>
      <c r="L1749" s="19"/>
      <c r="M1749" s="19"/>
      <c r="N1749" s="19"/>
      <c r="O1749" s="19"/>
      <c r="P1749" s="19"/>
      <c r="Q1749" s="22" t="str">
        <f aca="false">IF($C1749="","",IF($P1749&lt;&gt;"",$P1749,IF(AND(ISNUMBER($K1749),ISNUMBER($M1749),ISNUMBER($N1749)),IF($O1749="Lower is worse",IF($K1749&lt;=$N1749,"Danger",IF($K1749&lt;=$M1749,"Alert","OK")),IF($K1749&gt;=$N1749,"Danger",IF($K1749&gt;=$M1749,"Alert","OK"))),"Not set")))</f>
        <v/>
      </c>
      <c r="R1749" s="22" t="str">
        <f aca="false">IF(OR($Q1749="",$Q1749="Not set"),"",MATCH($Q1749,Lists!$F$2:$F$4,0)-1)</f>
        <v/>
      </c>
      <c r="S1749" s="6"/>
      <c r="T1749" s="6"/>
      <c r="U1749" s="22" t="str">
        <f aca="false">IF(OR($Q1749="",$Q1749="OK",$Q1749="Not set",NOT(ISNUMBER($G1749))),"",ROUND($G1749*IF($Q1749="Danger",Lists!$M$15,Lists!$M$16),0))</f>
        <v/>
      </c>
      <c r="V1749" s="22" t="str">
        <f aca="false">IF($U1749="","",IF(OR($Q1749="Danger",$U1749&gt;=Lists!$M$10),"P1",IF($U1749&gt;=Lists!$M$11,"P2","P3")))</f>
        <v/>
      </c>
      <c r="W1749" s="24" t="str">
        <f aca="false">IF(OR($V1749="",$B1749=""),"",$B1749+INDEX(Lists!$N$10:$N$12,MATCH($V1749,Lists!$L$10:$L$12,0)))</f>
        <v/>
      </c>
      <c r="X1749" s="19"/>
      <c r="Y1749" s="19"/>
      <c r="Z1749" s="19"/>
      <c r="AA1749" s="21"/>
      <c r="AB1749" s="19"/>
      <c r="AC1749" s="22" t="str">
        <f aca="true">IF(OR($U1749="",$B1749=""),"",IF($AA1749&lt;&gt;"",$AA1749-$B1749,TODAY()-$B1749))</f>
        <v/>
      </c>
      <c r="AD1749" s="22" t="str">
        <f aca="true">IF($W1749="","",IF($Y1749="Closed",IF($AA1749="","Closed",IF($AA1749&lt;=$W1749,"Closed on time","Closed late")),IF(TODAY()&gt;$W1749,"Overdue","Within time")))</f>
        <v/>
      </c>
      <c r="AE1749" s="6"/>
      <c r="AF1749" s="19"/>
      <c r="AG1749" s="19"/>
      <c r="AH1749" s="19"/>
      <c r="AI1749" s="19"/>
      <c r="AJ1749" s="19"/>
    </row>
    <row r="1750" customFormat="false" ht="15" hidden="false" customHeight="false" outlineLevel="0" collapsed="false">
      <c r="A1750" s="22" t="str">
        <f aca="false">IF($C1750="","","R"&amp;TEXT(ROW()-4,"00000"))</f>
        <v/>
      </c>
      <c r="B1750" s="21"/>
      <c r="C1750" s="19"/>
      <c r="D1750" s="22" t="str">
        <f aca="false">IF($C1750="","",IFERROR(INDEX(Asset_Register!$C$5:$C$1000,MATCH($C1750,Asset_Register!$A$5:$A$1000,0)),"Not in register"))</f>
        <v/>
      </c>
      <c r="E1750" s="22" t="str">
        <f aca="false">IF($C1750="","",IFERROR(INDEX(Asset_Register!$D$5:$D$1000,MATCH($C1750,Asset_Register!$A$5:$A$1000,0)),"Not in register"))</f>
        <v/>
      </c>
      <c r="F1750" s="22" t="str">
        <f aca="false">IF($C1750="","",IFERROR(INDEX(Asset_Register!$R$5:$R$1000,MATCH($C1750,Asset_Register!$A$5:$A$1000,0)),"Not in register"))</f>
        <v/>
      </c>
      <c r="G1750" s="22" t="str">
        <f aca="false">IF($C1750="","",IFERROR(INDEX(Asset_Register!$Q$5:$Q$1000,MATCH($C1750,Asset_Register!$A$5:$A$1000,0)),"Not in register"))</f>
        <v/>
      </c>
      <c r="H1750" s="19"/>
      <c r="I1750" s="19"/>
      <c r="J1750" s="6"/>
      <c r="K1750" s="19"/>
      <c r="L1750" s="19"/>
      <c r="M1750" s="19"/>
      <c r="N1750" s="19"/>
      <c r="O1750" s="19"/>
      <c r="P1750" s="19"/>
      <c r="Q1750" s="22" t="str">
        <f aca="false">IF($C1750="","",IF($P1750&lt;&gt;"",$P1750,IF(AND(ISNUMBER($K1750),ISNUMBER($M1750),ISNUMBER($N1750)),IF($O1750="Lower is worse",IF($K1750&lt;=$N1750,"Danger",IF($K1750&lt;=$M1750,"Alert","OK")),IF($K1750&gt;=$N1750,"Danger",IF($K1750&gt;=$M1750,"Alert","OK"))),"Not set")))</f>
        <v/>
      </c>
      <c r="R1750" s="22" t="str">
        <f aca="false">IF(OR($Q1750="",$Q1750="Not set"),"",MATCH($Q1750,Lists!$F$2:$F$4,0)-1)</f>
        <v/>
      </c>
      <c r="S1750" s="6"/>
      <c r="T1750" s="6"/>
      <c r="U1750" s="22" t="str">
        <f aca="false">IF(OR($Q1750="",$Q1750="OK",$Q1750="Not set",NOT(ISNUMBER($G1750))),"",ROUND($G1750*IF($Q1750="Danger",Lists!$M$15,Lists!$M$16),0))</f>
        <v/>
      </c>
      <c r="V1750" s="22" t="str">
        <f aca="false">IF($U1750="","",IF(OR($Q1750="Danger",$U1750&gt;=Lists!$M$10),"P1",IF($U1750&gt;=Lists!$M$11,"P2","P3")))</f>
        <v/>
      </c>
      <c r="W1750" s="24" t="str">
        <f aca="false">IF(OR($V1750="",$B1750=""),"",$B1750+INDEX(Lists!$N$10:$N$12,MATCH($V1750,Lists!$L$10:$L$12,0)))</f>
        <v/>
      </c>
      <c r="X1750" s="19"/>
      <c r="Y1750" s="19"/>
      <c r="Z1750" s="19"/>
      <c r="AA1750" s="21"/>
      <c r="AB1750" s="19"/>
      <c r="AC1750" s="22" t="str">
        <f aca="true">IF(OR($U1750="",$B1750=""),"",IF($AA1750&lt;&gt;"",$AA1750-$B1750,TODAY()-$B1750))</f>
        <v/>
      </c>
      <c r="AD1750" s="22" t="str">
        <f aca="true">IF($W1750="","",IF($Y1750="Closed",IF($AA1750="","Closed",IF($AA1750&lt;=$W1750,"Closed on time","Closed late")),IF(TODAY()&gt;$W1750,"Overdue","Within time")))</f>
        <v/>
      </c>
      <c r="AE1750" s="6"/>
      <c r="AF1750" s="19"/>
      <c r="AG1750" s="19"/>
      <c r="AH1750" s="19"/>
      <c r="AI1750" s="19"/>
      <c r="AJ1750" s="19"/>
    </row>
    <row r="1751" customFormat="false" ht="15" hidden="false" customHeight="false" outlineLevel="0" collapsed="false">
      <c r="A1751" s="22" t="str">
        <f aca="false">IF($C1751="","","R"&amp;TEXT(ROW()-4,"00000"))</f>
        <v/>
      </c>
      <c r="B1751" s="21"/>
      <c r="C1751" s="19"/>
      <c r="D1751" s="22" t="str">
        <f aca="false">IF($C1751="","",IFERROR(INDEX(Asset_Register!$C$5:$C$1000,MATCH($C1751,Asset_Register!$A$5:$A$1000,0)),"Not in register"))</f>
        <v/>
      </c>
      <c r="E1751" s="22" t="str">
        <f aca="false">IF($C1751="","",IFERROR(INDEX(Asset_Register!$D$5:$D$1000,MATCH($C1751,Asset_Register!$A$5:$A$1000,0)),"Not in register"))</f>
        <v/>
      </c>
      <c r="F1751" s="22" t="str">
        <f aca="false">IF($C1751="","",IFERROR(INDEX(Asset_Register!$R$5:$R$1000,MATCH($C1751,Asset_Register!$A$5:$A$1000,0)),"Not in register"))</f>
        <v/>
      </c>
      <c r="G1751" s="22" t="str">
        <f aca="false">IF($C1751="","",IFERROR(INDEX(Asset_Register!$Q$5:$Q$1000,MATCH($C1751,Asset_Register!$A$5:$A$1000,0)),"Not in register"))</f>
        <v/>
      </c>
      <c r="H1751" s="19"/>
      <c r="I1751" s="19"/>
      <c r="J1751" s="6"/>
      <c r="K1751" s="19"/>
      <c r="L1751" s="19"/>
      <c r="M1751" s="19"/>
      <c r="N1751" s="19"/>
      <c r="O1751" s="19"/>
      <c r="P1751" s="19"/>
      <c r="Q1751" s="22" t="str">
        <f aca="false">IF($C1751="","",IF($P1751&lt;&gt;"",$P1751,IF(AND(ISNUMBER($K1751),ISNUMBER($M1751),ISNUMBER($N1751)),IF($O1751="Lower is worse",IF($K1751&lt;=$N1751,"Danger",IF($K1751&lt;=$M1751,"Alert","OK")),IF($K1751&gt;=$N1751,"Danger",IF($K1751&gt;=$M1751,"Alert","OK"))),"Not set")))</f>
        <v/>
      </c>
      <c r="R1751" s="22" t="str">
        <f aca="false">IF(OR($Q1751="",$Q1751="Not set"),"",MATCH($Q1751,Lists!$F$2:$F$4,0)-1)</f>
        <v/>
      </c>
      <c r="S1751" s="6"/>
      <c r="T1751" s="6"/>
      <c r="U1751" s="22" t="str">
        <f aca="false">IF(OR($Q1751="",$Q1751="OK",$Q1751="Not set",NOT(ISNUMBER($G1751))),"",ROUND($G1751*IF($Q1751="Danger",Lists!$M$15,Lists!$M$16),0))</f>
        <v/>
      </c>
      <c r="V1751" s="22" t="str">
        <f aca="false">IF($U1751="","",IF(OR($Q1751="Danger",$U1751&gt;=Lists!$M$10),"P1",IF($U1751&gt;=Lists!$M$11,"P2","P3")))</f>
        <v/>
      </c>
      <c r="W1751" s="24" t="str">
        <f aca="false">IF(OR($V1751="",$B1751=""),"",$B1751+INDEX(Lists!$N$10:$N$12,MATCH($V1751,Lists!$L$10:$L$12,0)))</f>
        <v/>
      </c>
      <c r="X1751" s="19"/>
      <c r="Y1751" s="19"/>
      <c r="Z1751" s="19"/>
      <c r="AA1751" s="21"/>
      <c r="AB1751" s="19"/>
      <c r="AC1751" s="22" t="str">
        <f aca="true">IF(OR($U1751="",$B1751=""),"",IF($AA1751&lt;&gt;"",$AA1751-$B1751,TODAY()-$B1751))</f>
        <v/>
      </c>
      <c r="AD1751" s="22" t="str">
        <f aca="true">IF($W1751="","",IF($Y1751="Closed",IF($AA1751="","Closed",IF($AA1751&lt;=$W1751,"Closed on time","Closed late")),IF(TODAY()&gt;$W1751,"Overdue","Within time")))</f>
        <v/>
      </c>
      <c r="AE1751" s="6"/>
      <c r="AF1751" s="19"/>
      <c r="AG1751" s="19"/>
      <c r="AH1751" s="19"/>
      <c r="AI1751" s="19"/>
      <c r="AJ1751" s="19"/>
    </row>
    <row r="1752" customFormat="false" ht="15" hidden="false" customHeight="false" outlineLevel="0" collapsed="false">
      <c r="A1752" s="22" t="str">
        <f aca="false">IF($C1752="","","R"&amp;TEXT(ROW()-4,"00000"))</f>
        <v/>
      </c>
      <c r="B1752" s="21"/>
      <c r="C1752" s="19"/>
      <c r="D1752" s="22" t="str">
        <f aca="false">IF($C1752="","",IFERROR(INDEX(Asset_Register!$C$5:$C$1000,MATCH($C1752,Asset_Register!$A$5:$A$1000,0)),"Not in register"))</f>
        <v/>
      </c>
      <c r="E1752" s="22" t="str">
        <f aca="false">IF($C1752="","",IFERROR(INDEX(Asset_Register!$D$5:$D$1000,MATCH($C1752,Asset_Register!$A$5:$A$1000,0)),"Not in register"))</f>
        <v/>
      </c>
      <c r="F1752" s="22" t="str">
        <f aca="false">IF($C1752="","",IFERROR(INDEX(Asset_Register!$R$5:$R$1000,MATCH($C1752,Asset_Register!$A$5:$A$1000,0)),"Not in register"))</f>
        <v/>
      </c>
      <c r="G1752" s="22" t="str">
        <f aca="false">IF($C1752="","",IFERROR(INDEX(Asset_Register!$Q$5:$Q$1000,MATCH($C1752,Asset_Register!$A$5:$A$1000,0)),"Not in register"))</f>
        <v/>
      </c>
      <c r="H1752" s="19"/>
      <c r="I1752" s="19"/>
      <c r="J1752" s="6"/>
      <c r="K1752" s="19"/>
      <c r="L1752" s="19"/>
      <c r="M1752" s="19"/>
      <c r="N1752" s="19"/>
      <c r="O1752" s="19"/>
      <c r="P1752" s="19"/>
      <c r="Q1752" s="22" t="str">
        <f aca="false">IF($C1752="","",IF($P1752&lt;&gt;"",$P1752,IF(AND(ISNUMBER($K1752),ISNUMBER($M1752),ISNUMBER($N1752)),IF($O1752="Lower is worse",IF($K1752&lt;=$N1752,"Danger",IF($K1752&lt;=$M1752,"Alert","OK")),IF($K1752&gt;=$N1752,"Danger",IF($K1752&gt;=$M1752,"Alert","OK"))),"Not set")))</f>
        <v/>
      </c>
      <c r="R1752" s="22" t="str">
        <f aca="false">IF(OR($Q1752="",$Q1752="Not set"),"",MATCH($Q1752,Lists!$F$2:$F$4,0)-1)</f>
        <v/>
      </c>
      <c r="S1752" s="6"/>
      <c r="T1752" s="6"/>
      <c r="U1752" s="22" t="str">
        <f aca="false">IF(OR($Q1752="",$Q1752="OK",$Q1752="Not set",NOT(ISNUMBER($G1752))),"",ROUND($G1752*IF($Q1752="Danger",Lists!$M$15,Lists!$M$16),0))</f>
        <v/>
      </c>
      <c r="V1752" s="22" t="str">
        <f aca="false">IF($U1752="","",IF(OR($Q1752="Danger",$U1752&gt;=Lists!$M$10),"P1",IF($U1752&gt;=Lists!$M$11,"P2","P3")))</f>
        <v/>
      </c>
      <c r="W1752" s="24" t="str">
        <f aca="false">IF(OR($V1752="",$B1752=""),"",$B1752+INDEX(Lists!$N$10:$N$12,MATCH($V1752,Lists!$L$10:$L$12,0)))</f>
        <v/>
      </c>
      <c r="X1752" s="19"/>
      <c r="Y1752" s="19"/>
      <c r="Z1752" s="19"/>
      <c r="AA1752" s="21"/>
      <c r="AB1752" s="19"/>
      <c r="AC1752" s="22" t="str">
        <f aca="true">IF(OR($U1752="",$B1752=""),"",IF($AA1752&lt;&gt;"",$AA1752-$B1752,TODAY()-$B1752))</f>
        <v/>
      </c>
      <c r="AD1752" s="22" t="str">
        <f aca="true">IF($W1752="","",IF($Y1752="Closed",IF($AA1752="","Closed",IF($AA1752&lt;=$W1752,"Closed on time","Closed late")),IF(TODAY()&gt;$W1752,"Overdue","Within time")))</f>
        <v/>
      </c>
      <c r="AE1752" s="6"/>
      <c r="AF1752" s="19"/>
      <c r="AG1752" s="19"/>
      <c r="AH1752" s="19"/>
      <c r="AI1752" s="19"/>
      <c r="AJ1752" s="19"/>
    </row>
    <row r="1753" customFormat="false" ht="15" hidden="false" customHeight="false" outlineLevel="0" collapsed="false">
      <c r="A1753" s="22" t="str">
        <f aca="false">IF($C1753="","","R"&amp;TEXT(ROW()-4,"00000"))</f>
        <v/>
      </c>
      <c r="B1753" s="21"/>
      <c r="C1753" s="19"/>
      <c r="D1753" s="22" t="str">
        <f aca="false">IF($C1753="","",IFERROR(INDEX(Asset_Register!$C$5:$C$1000,MATCH($C1753,Asset_Register!$A$5:$A$1000,0)),"Not in register"))</f>
        <v/>
      </c>
      <c r="E1753" s="22" t="str">
        <f aca="false">IF($C1753="","",IFERROR(INDEX(Asset_Register!$D$5:$D$1000,MATCH($C1753,Asset_Register!$A$5:$A$1000,0)),"Not in register"))</f>
        <v/>
      </c>
      <c r="F1753" s="22" t="str">
        <f aca="false">IF($C1753="","",IFERROR(INDEX(Asset_Register!$R$5:$R$1000,MATCH($C1753,Asset_Register!$A$5:$A$1000,0)),"Not in register"))</f>
        <v/>
      </c>
      <c r="G1753" s="22" t="str">
        <f aca="false">IF($C1753="","",IFERROR(INDEX(Asset_Register!$Q$5:$Q$1000,MATCH($C1753,Asset_Register!$A$5:$A$1000,0)),"Not in register"))</f>
        <v/>
      </c>
      <c r="H1753" s="19"/>
      <c r="I1753" s="19"/>
      <c r="J1753" s="6"/>
      <c r="K1753" s="19"/>
      <c r="L1753" s="19"/>
      <c r="M1753" s="19"/>
      <c r="N1753" s="19"/>
      <c r="O1753" s="19"/>
      <c r="P1753" s="19"/>
      <c r="Q1753" s="22" t="str">
        <f aca="false">IF($C1753="","",IF($P1753&lt;&gt;"",$P1753,IF(AND(ISNUMBER($K1753),ISNUMBER($M1753),ISNUMBER($N1753)),IF($O1753="Lower is worse",IF($K1753&lt;=$N1753,"Danger",IF($K1753&lt;=$M1753,"Alert","OK")),IF($K1753&gt;=$N1753,"Danger",IF($K1753&gt;=$M1753,"Alert","OK"))),"Not set")))</f>
        <v/>
      </c>
      <c r="R1753" s="22" t="str">
        <f aca="false">IF(OR($Q1753="",$Q1753="Not set"),"",MATCH($Q1753,Lists!$F$2:$F$4,0)-1)</f>
        <v/>
      </c>
      <c r="S1753" s="6"/>
      <c r="T1753" s="6"/>
      <c r="U1753" s="22" t="str">
        <f aca="false">IF(OR($Q1753="",$Q1753="OK",$Q1753="Not set",NOT(ISNUMBER($G1753))),"",ROUND($G1753*IF($Q1753="Danger",Lists!$M$15,Lists!$M$16),0))</f>
        <v/>
      </c>
      <c r="V1753" s="22" t="str">
        <f aca="false">IF($U1753="","",IF(OR($Q1753="Danger",$U1753&gt;=Lists!$M$10),"P1",IF($U1753&gt;=Lists!$M$11,"P2","P3")))</f>
        <v/>
      </c>
      <c r="W1753" s="24" t="str">
        <f aca="false">IF(OR($V1753="",$B1753=""),"",$B1753+INDEX(Lists!$N$10:$N$12,MATCH($V1753,Lists!$L$10:$L$12,0)))</f>
        <v/>
      </c>
      <c r="X1753" s="19"/>
      <c r="Y1753" s="19"/>
      <c r="Z1753" s="19"/>
      <c r="AA1753" s="21"/>
      <c r="AB1753" s="19"/>
      <c r="AC1753" s="22" t="str">
        <f aca="true">IF(OR($U1753="",$B1753=""),"",IF($AA1753&lt;&gt;"",$AA1753-$B1753,TODAY()-$B1753))</f>
        <v/>
      </c>
      <c r="AD1753" s="22" t="str">
        <f aca="true">IF($W1753="","",IF($Y1753="Closed",IF($AA1753="","Closed",IF($AA1753&lt;=$W1753,"Closed on time","Closed late")),IF(TODAY()&gt;$W1753,"Overdue","Within time")))</f>
        <v/>
      </c>
      <c r="AE1753" s="6"/>
      <c r="AF1753" s="19"/>
      <c r="AG1753" s="19"/>
      <c r="AH1753" s="19"/>
      <c r="AI1753" s="19"/>
      <c r="AJ1753" s="19"/>
    </row>
    <row r="1754" customFormat="false" ht="15" hidden="false" customHeight="false" outlineLevel="0" collapsed="false">
      <c r="A1754" s="22" t="str">
        <f aca="false">IF($C1754="","","R"&amp;TEXT(ROW()-4,"00000"))</f>
        <v/>
      </c>
      <c r="B1754" s="21"/>
      <c r="C1754" s="19"/>
      <c r="D1754" s="22" t="str">
        <f aca="false">IF($C1754="","",IFERROR(INDEX(Asset_Register!$C$5:$C$1000,MATCH($C1754,Asset_Register!$A$5:$A$1000,0)),"Not in register"))</f>
        <v/>
      </c>
      <c r="E1754" s="22" t="str">
        <f aca="false">IF($C1754="","",IFERROR(INDEX(Asset_Register!$D$5:$D$1000,MATCH($C1754,Asset_Register!$A$5:$A$1000,0)),"Not in register"))</f>
        <v/>
      </c>
      <c r="F1754" s="22" t="str">
        <f aca="false">IF($C1754="","",IFERROR(INDEX(Asset_Register!$R$5:$R$1000,MATCH($C1754,Asset_Register!$A$5:$A$1000,0)),"Not in register"))</f>
        <v/>
      </c>
      <c r="G1754" s="22" t="str">
        <f aca="false">IF($C1754="","",IFERROR(INDEX(Asset_Register!$Q$5:$Q$1000,MATCH($C1754,Asset_Register!$A$5:$A$1000,0)),"Not in register"))</f>
        <v/>
      </c>
      <c r="H1754" s="19"/>
      <c r="I1754" s="19"/>
      <c r="J1754" s="6"/>
      <c r="K1754" s="19"/>
      <c r="L1754" s="19"/>
      <c r="M1754" s="19"/>
      <c r="N1754" s="19"/>
      <c r="O1754" s="19"/>
      <c r="P1754" s="19"/>
      <c r="Q1754" s="22" t="str">
        <f aca="false">IF($C1754="","",IF($P1754&lt;&gt;"",$P1754,IF(AND(ISNUMBER($K1754),ISNUMBER($M1754),ISNUMBER($N1754)),IF($O1754="Lower is worse",IF($K1754&lt;=$N1754,"Danger",IF($K1754&lt;=$M1754,"Alert","OK")),IF($K1754&gt;=$N1754,"Danger",IF($K1754&gt;=$M1754,"Alert","OK"))),"Not set")))</f>
        <v/>
      </c>
      <c r="R1754" s="22" t="str">
        <f aca="false">IF(OR($Q1754="",$Q1754="Not set"),"",MATCH($Q1754,Lists!$F$2:$F$4,0)-1)</f>
        <v/>
      </c>
      <c r="S1754" s="6"/>
      <c r="T1754" s="6"/>
      <c r="U1754" s="22" t="str">
        <f aca="false">IF(OR($Q1754="",$Q1754="OK",$Q1754="Not set",NOT(ISNUMBER($G1754))),"",ROUND($G1754*IF($Q1754="Danger",Lists!$M$15,Lists!$M$16),0))</f>
        <v/>
      </c>
      <c r="V1754" s="22" t="str">
        <f aca="false">IF($U1754="","",IF(OR($Q1754="Danger",$U1754&gt;=Lists!$M$10),"P1",IF($U1754&gt;=Lists!$M$11,"P2","P3")))</f>
        <v/>
      </c>
      <c r="W1754" s="24" t="str">
        <f aca="false">IF(OR($V1754="",$B1754=""),"",$B1754+INDEX(Lists!$N$10:$N$12,MATCH($V1754,Lists!$L$10:$L$12,0)))</f>
        <v/>
      </c>
      <c r="X1754" s="19"/>
      <c r="Y1754" s="19"/>
      <c r="Z1754" s="19"/>
      <c r="AA1754" s="21"/>
      <c r="AB1754" s="19"/>
      <c r="AC1754" s="22" t="str">
        <f aca="true">IF(OR($U1754="",$B1754=""),"",IF($AA1754&lt;&gt;"",$AA1754-$B1754,TODAY()-$B1754))</f>
        <v/>
      </c>
      <c r="AD1754" s="22" t="str">
        <f aca="true">IF($W1754="","",IF($Y1754="Closed",IF($AA1754="","Closed",IF($AA1754&lt;=$W1754,"Closed on time","Closed late")),IF(TODAY()&gt;$W1754,"Overdue","Within time")))</f>
        <v/>
      </c>
      <c r="AE1754" s="6"/>
      <c r="AF1754" s="19"/>
      <c r="AG1754" s="19"/>
      <c r="AH1754" s="19"/>
      <c r="AI1754" s="19"/>
      <c r="AJ1754" s="19"/>
    </row>
    <row r="1755" customFormat="false" ht="15" hidden="false" customHeight="false" outlineLevel="0" collapsed="false">
      <c r="A1755" s="22" t="str">
        <f aca="false">IF($C1755="","","R"&amp;TEXT(ROW()-4,"00000"))</f>
        <v/>
      </c>
      <c r="B1755" s="21"/>
      <c r="C1755" s="19"/>
      <c r="D1755" s="22" t="str">
        <f aca="false">IF($C1755="","",IFERROR(INDEX(Asset_Register!$C$5:$C$1000,MATCH($C1755,Asset_Register!$A$5:$A$1000,0)),"Not in register"))</f>
        <v/>
      </c>
      <c r="E1755" s="22" t="str">
        <f aca="false">IF($C1755="","",IFERROR(INDEX(Asset_Register!$D$5:$D$1000,MATCH($C1755,Asset_Register!$A$5:$A$1000,0)),"Not in register"))</f>
        <v/>
      </c>
      <c r="F1755" s="22" t="str">
        <f aca="false">IF($C1755="","",IFERROR(INDEX(Asset_Register!$R$5:$R$1000,MATCH($C1755,Asset_Register!$A$5:$A$1000,0)),"Not in register"))</f>
        <v/>
      </c>
      <c r="G1755" s="22" t="str">
        <f aca="false">IF($C1755="","",IFERROR(INDEX(Asset_Register!$Q$5:$Q$1000,MATCH($C1755,Asset_Register!$A$5:$A$1000,0)),"Not in register"))</f>
        <v/>
      </c>
      <c r="H1755" s="19"/>
      <c r="I1755" s="19"/>
      <c r="J1755" s="6"/>
      <c r="K1755" s="19"/>
      <c r="L1755" s="19"/>
      <c r="M1755" s="19"/>
      <c r="N1755" s="19"/>
      <c r="O1755" s="19"/>
      <c r="P1755" s="19"/>
      <c r="Q1755" s="22" t="str">
        <f aca="false">IF($C1755="","",IF($P1755&lt;&gt;"",$P1755,IF(AND(ISNUMBER($K1755),ISNUMBER($M1755),ISNUMBER($N1755)),IF($O1755="Lower is worse",IF($K1755&lt;=$N1755,"Danger",IF($K1755&lt;=$M1755,"Alert","OK")),IF($K1755&gt;=$N1755,"Danger",IF($K1755&gt;=$M1755,"Alert","OK"))),"Not set")))</f>
        <v/>
      </c>
      <c r="R1755" s="22" t="str">
        <f aca="false">IF(OR($Q1755="",$Q1755="Not set"),"",MATCH($Q1755,Lists!$F$2:$F$4,0)-1)</f>
        <v/>
      </c>
      <c r="S1755" s="6"/>
      <c r="T1755" s="6"/>
      <c r="U1755" s="22" t="str">
        <f aca="false">IF(OR($Q1755="",$Q1755="OK",$Q1755="Not set",NOT(ISNUMBER($G1755))),"",ROUND($G1755*IF($Q1755="Danger",Lists!$M$15,Lists!$M$16),0))</f>
        <v/>
      </c>
      <c r="V1755" s="22" t="str">
        <f aca="false">IF($U1755="","",IF(OR($Q1755="Danger",$U1755&gt;=Lists!$M$10),"P1",IF($U1755&gt;=Lists!$M$11,"P2","P3")))</f>
        <v/>
      </c>
      <c r="W1755" s="24" t="str">
        <f aca="false">IF(OR($V1755="",$B1755=""),"",$B1755+INDEX(Lists!$N$10:$N$12,MATCH($V1755,Lists!$L$10:$L$12,0)))</f>
        <v/>
      </c>
      <c r="X1755" s="19"/>
      <c r="Y1755" s="19"/>
      <c r="Z1755" s="19"/>
      <c r="AA1755" s="21"/>
      <c r="AB1755" s="19"/>
      <c r="AC1755" s="22" t="str">
        <f aca="true">IF(OR($U1755="",$B1755=""),"",IF($AA1755&lt;&gt;"",$AA1755-$B1755,TODAY()-$B1755))</f>
        <v/>
      </c>
      <c r="AD1755" s="22" t="str">
        <f aca="true">IF($W1755="","",IF($Y1755="Closed",IF($AA1755="","Closed",IF($AA1755&lt;=$W1755,"Closed on time","Closed late")),IF(TODAY()&gt;$W1755,"Overdue","Within time")))</f>
        <v/>
      </c>
      <c r="AE1755" s="6"/>
      <c r="AF1755" s="19"/>
      <c r="AG1755" s="19"/>
      <c r="AH1755" s="19"/>
      <c r="AI1755" s="19"/>
      <c r="AJ1755" s="19"/>
    </row>
    <row r="1756" customFormat="false" ht="15" hidden="false" customHeight="false" outlineLevel="0" collapsed="false">
      <c r="A1756" s="22" t="str">
        <f aca="false">IF($C1756="","","R"&amp;TEXT(ROW()-4,"00000"))</f>
        <v/>
      </c>
      <c r="B1756" s="21"/>
      <c r="C1756" s="19"/>
      <c r="D1756" s="22" t="str">
        <f aca="false">IF($C1756="","",IFERROR(INDEX(Asset_Register!$C$5:$C$1000,MATCH($C1756,Asset_Register!$A$5:$A$1000,0)),"Not in register"))</f>
        <v/>
      </c>
      <c r="E1756" s="22" t="str">
        <f aca="false">IF($C1756="","",IFERROR(INDEX(Asset_Register!$D$5:$D$1000,MATCH($C1756,Asset_Register!$A$5:$A$1000,0)),"Not in register"))</f>
        <v/>
      </c>
      <c r="F1756" s="22" t="str">
        <f aca="false">IF($C1756="","",IFERROR(INDEX(Asset_Register!$R$5:$R$1000,MATCH($C1756,Asset_Register!$A$5:$A$1000,0)),"Not in register"))</f>
        <v/>
      </c>
      <c r="G1756" s="22" t="str">
        <f aca="false">IF($C1756="","",IFERROR(INDEX(Asset_Register!$Q$5:$Q$1000,MATCH($C1756,Asset_Register!$A$5:$A$1000,0)),"Not in register"))</f>
        <v/>
      </c>
      <c r="H1756" s="19"/>
      <c r="I1756" s="19"/>
      <c r="J1756" s="6"/>
      <c r="K1756" s="19"/>
      <c r="L1756" s="19"/>
      <c r="M1756" s="19"/>
      <c r="N1756" s="19"/>
      <c r="O1756" s="19"/>
      <c r="P1756" s="19"/>
      <c r="Q1756" s="22" t="str">
        <f aca="false">IF($C1756="","",IF($P1756&lt;&gt;"",$P1756,IF(AND(ISNUMBER($K1756),ISNUMBER($M1756),ISNUMBER($N1756)),IF($O1756="Lower is worse",IF($K1756&lt;=$N1756,"Danger",IF($K1756&lt;=$M1756,"Alert","OK")),IF($K1756&gt;=$N1756,"Danger",IF($K1756&gt;=$M1756,"Alert","OK"))),"Not set")))</f>
        <v/>
      </c>
      <c r="R1756" s="22" t="str">
        <f aca="false">IF(OR($Q1756="",$Q1756="Not set"),"",MATCH($Q1756,Lists!$F$2:$F$4,0)-1)</f>
        <v/>
      </c>
      <c r="S1756" s="6"/>
      <c r="T1756" s="6"/>
      <c r="U1756" s="22" t="str">
        <f aca="false">IF(OR($Q1756="",$Q1756="OK",$Q1756="Not set",NOT(ISNUMBER($G1756))),"",ROUND($G1756*IF($Q1756="Danger",Lists!$M$15,Lists!$M$16),0))</f>
        <v/>
      </c>
      <c r="V1756" s="22" t="str">
        <f aca="false">IF($U1756="","",IF(OR($Q1756="Danger",$U1756&gt;=Lists!$M$10),"P1",IF($U1756&gt;=Lists!$M$11,"P2","P3")))</f>
        <v/>
      </c>
      <c r="W1756" s="24" t="str">
        <f aca="false">IF(OR($V1756="",$B1756=""),"",$B1756+INDEX(Lists!$N$10:$N$12,MATCH($V1756,Lists!$L$10:$L$12,0)))</f>
        <v/>
      </c>
      <c r="X1756" s="19"/>
      <c r="Y1756" s="19"/>
      <c r="Z1756" s="19"/>
      <c r="AA1756" s="21"/>
      <c r="AB1756" s="19"/>
      <c r="AC1756" s="22" t="str">
        <f aca="true">IF(OR($U1756="",$B1756=""),"",IF($AA1756&lt;&gt;"",$AA1756-$B1756,TODAY()-$B1756))</f>
        <v/>
      </c>
      <c r="AD1756" s="22" t="str">
        <f aca="true">IF($W1756="","",IF($Y1756="Closed",IF($AA1756="","Closed",IF($AA1756&lt;=$W1756,"Closed on time","Closed late")),IF(TODAY()&gt;$W1756,"Overdue","Within time")))</f>
        <v/>
      </c>
      <c r="AE1756" s="6"/>
      <c r="AF1756" s="19"/>
      <c r="AG1756" s="19"/>
      <c r="AH1756" s="19"/>
      <c r="AI1756" s="19"/>
      <c r="AJ1756" s="19"/>
    </row>
    <row r="1757" customFormat="false" ht="15" hidden="false" customHeight="false" outlineLevel="0" collapsed="false">
      <c r="A1757" s="22" t="str">
        <f aca="false">IF($C1757="","","R"&amp;TEXT(ROW()-4,"00000"))</f>
        <v/>
      </c>
      <c r="B1757" s="21"/>
      <c r="C1757" s="19"/>
      <c r="D1757" s="22" t="str">
        <f aca="false">IF($C1757="","",IFERROR(INDEX(Asset_Register!$C$5:$C$1000,MATCH($C1757,Asset_Register!$A$5:$A$1000,0)),"Not in register"))</f>
        <v/>
      </c>
      <c r="E1757" s="22" t="str">
        <f aca="false">IF($C1757="","",IFERROR(INDEX(Asset_Register!$D$5:$D$1000,MATCH($C1757,Asset_Register!$A$5:$A$1000,0)),"Not in register"))</f>
        <v/>
      </c>
      <c r="F1757" s="22" t="str">
        <f aca="false">IF($C1757="","",IFERROR(INDEX(Asset_Register!$R$5:$R$1000,MATCH($C1757,Asset_Register!$A$5:$A$1000,0)),"Not in register"))</f>
        <v/>
      </c>
      <c r="G1757" s="22" t="str">
        <f aca="false">IF($C1757="","",IFERROR(INDEX(Asset_Register!$Q$5:$Q$1000,MATCH($C1757,Asset_Register!$A$5:$A$1000,0)),"Not in register"))</f>
        <v/>
      </c>
      <c r="H1757" s="19"/>
      <c r="I1757" s="19"/>
      <c r="J1757" s="6"/>
      <c r="K1757" s="19"/>
      <c r="L1757" s="19"/>
      <c r="M1757" s="19"/>
      <c r="N1757" s="19"/>
      <c r="O1757" s="19"/>
      <c r="P1757" s="19"/>
      <c r="Q1757" s="22" t="str">
        <f aca="false">IF($C1757="","",IF($P1757&lt;&gt;"",$P1757,IF(AND(ISNUMBER($K1757),ISNUMBER($M1757),ISNUMBER($N1757)),IF($O1757="Lower is worse",IF($K1757&lt;=$N1757,"Danger",IF($K1757&lt;=$M1757,"Alert","OK")),IF($K1757&gt;=$N1757,"Danger",IF($K1757&gt;=$M1757,"Alert","OK"))),"Not set")))</f>
        <v/>
      </c>
      <c r="R1757" s="22" t="str">
        <f aca="false">IF(OR($Q1757="",$Q1757="Not set"),"",MATCH($Q1757,Lists!$F$2:$F$4,0)-1)</f>
        <v/>
      </c>
      <c r="S1757" s="6"/>
      <c r="T1757" s="6"/>
      <c r="U1757" s="22" t="str">
        <f aca="false">IF(OR($Q1757="",$Q1757="OK",$Q1757="Not set",NOT(ISNUMBER($G1757))),"",ROUND($G1757*IF($Q1757="Danger",Lists!$M$15,Lists!$M$16),0))</f>
        <v/>
      </c>
      <c r="V1757" s="22" t="str">
        <f aca="false">IF($U1757="","",IF(OR($Q1757="Danger",$U1757&gt;=Lists!$M$10),"P1",IF($U1757&gt;=Lists!$M$11,"P2","P3")))</f>
        <v/>
      </c>
      <c r="W1757" s="24" t="str">
        <f aca="false">IF(OR($V1757="",$B1757=""),"",$B1757+INDEX(Lists!$N$10:$N$12,MATCH($V1757,Lists!$L$10:$L$12,0)))</f>
        <v/>
      </c>
      <c r="X1757" s="19"/>
      <c r="Y1757" s="19"/>
      <c r="Z1757" s="19"/>
      <c r="AA1757" s="21"/>
      <c r="AB1757" s="19"/>
      <c r="AC1757" s="22" t="str">
        <f aca="true">IF(OR($U1757="",$B1757=""),"",IF($AA1757&lt;&gt;"",$AA1757-$B1757,TODAY()-$B1757))</f>
        <v/>
      </c>
      <c r="AD1757" s="22" t="str">
        <f aca="true">IF($W1757="","",IF($Y1757="Closed",IF($AA1757="","Closed",IF($AA1757&lt;=$W1757,"Closed on time","Closed late")),IF(TODAY()&gt;$W1757,"Overdue","Within time")))</f>
        <v/>
      </c>
      <c r="AE1757" s="6"/>
      <c r="AF1757" s="19"/>
      <c r="AG1757" s="19"/>
      <c r="AH1757" s="19"/>
      <c r="AI1757" s="19"/>
      <c r="AJ1757" s="19"/>
    </row>
    <row r="1758" customFormat="false" ht="15" hidden="false" customHeight="false" outlineLevel="0" collapsed="false">
      <c r="A1758" s="22" t="str">
        <f aca="false">IF($C1758="","","R"&amp;TEXT(ROW()-4,"00000"))</f>
        <v/>
      </c>
      <c r="B1758" s="21"/>
      <c r="C1758" s="19"/>
      <c r="D1758" s="22" t="str">
        <f aca="false">IF($C1758="","",IFERROR(INDEX(Asset_Register!$C$5:$C$1000,MATCH($C1758,Asset_Register!$A$5:$A$1000,0)),"Not in register"))</f>
        <v/>
      </c>
      <c r="E1758" s="22" t="str">
        <f aca="false">IF($C1758="","",IFERROR(INDEX(Asset_Register!$D$5:$D$1000,MATCH($C1758,Asset_Register!$A$5:$A$1000,0)),"Not in register"))</f>
        <v/>
      </c>
      <c r="F1758" s="22" t="str">
        <f aca="false">IF($C1758="","",IFERROR(INDEX(Asset_Register!$R$5:$R$1000,MATCH($C1758,Asset_Register!$A$5:$A$1000,0)),"Not in register"))</f>
        <v/>
      </c>
      <c r="G1758" s="22" t="str">
        <f aca="false">IF($C1758="","",IFERROR(INDEX(Asset_Register!$Q$5:$Q$1000,MATCH($C1758,Asset_Register!$A$5:$A$1000,0)),"Not in register"))</f>
        <v/>
      </c>
      <c r="H1758" s="19"/>
      <c r="I1758" s="19"/>
      <c r="J1758" s="6"/>
      <c r="K1758" s="19"/>
      <c r="L1758" s="19"/>
      <c r="M1758" s="19"/>
      <c r="N1758" s="19"/>
      <c r="O1758" s="19"/>
      <c r="P1758" s="19"/>
      <c r="Q1758" s="22" t="str">
        <f aca="false">IF($C1758="","",IF($P1758&lt;&gt;"",$P1758,IF(AND(ISNUMBER($K1758),ISNUMBER($M1758),ISNUMBER($N1758)),IF($O1758="Lower is worse",IF($K1758&lt;=$N1758,"Danger",IF($K1758&lt;=$M1758,"Alert","OK")),IF($K1758&gt;=$N1758,"Danger",IF($K1758&gt;=$M1758,"Alert","OK"))),"Not set")))</f>
        <v/>
      </c>
      <c r="R1758" s="22" t="str">
        <f aca="false">IF(OR($Q1758="",$Q1758="Not set"),"",MATCH($Q1758,Lists!$F$2:$F$4,0)-1)</f>
        <v/>
      </c>
      <c r="S1758" s="6"/>
      <c r="T1758" s="6"/>
      <c r="U1758" s="22" t="str">
        <f aca="false">IF(OR($Q1758="",$Q1758="OK",$Q1758="Not set",NOT(ISNUMBER($G1758))),"",ROUND($G1758*IF($Q1758="Danger",Lists!$M$15,Lists!$M$16),0))</f>
        <v/>
      </c>
      <c r="V1758" s="22" t="str">
        <f aca="false">IF($U1758="","",IF(OR($Q1758="Danger",$U1758&gt;=Lists!$M$10),"P1",IF($U1758&gt;=Lists!$M$11,"P2","P3")))</f>
        <v/>
      </c>
      <c r="W1758" s="24" t="str">
        <f aca="false">IF(OR($V1758="",$B1758=""),"",$B1758+INDEX(Lists!$N$10:$N$12,MATCH($V1758,Lists!$L$10:$L$12,0)))</f>
        <v/>
      </c>
      <c r="X1758" s="19"/>
      <c r="Y1758" s="19"/>
      <c r="Z1758" s="19"/>
      <c r="AA1758" s="21"/>
      <c r="AB1758" s="19"/>
      <c r="AC1758" s="22" t="str">
        <f aca="true">IF(OR($U1758="",$B1758=""),"",IF($AA1758&lt;&gt;"",$AA1758-$B1758,TODAY()-$B1758))</f>
        <v/>
      </c>
      <c r="AD1758" s="22" t="str">
        <f aca="true">IF($W1758="","",IF($Y1758="Closed",IF($AA1758="","Closed",IF($AA1758&lt;=$W1758,"Closed on time","Closed late")),IF(TODAY()&gt;$W1758,"Overdue","Within time")))</f>
        <v/>
      </c>
      <c r="AE1758" s="6"/>
      <c r="AF1758" s="19"/>
      <c r="AG1758" s="19"/>
      <c r="AH1758" s="19"/>
      <c r="AI1758" s="19"/>
      <c r="AJ1758" s="19"/>
    </row>
    <row r="1759" customFormat="false" ht="15" hidden="false" customHeight="false" outlineLevel="0" collapsed="false">
      <c r="A1759" s="22" t="str">
        <f aca="false">IF($C1759="","","R"&amp;TEXT(ROW()-4,"00000"))</f>
        <v/>
      </c>
      <c r="B1759" s="21"/>
      <c r="C1759" s="19"/>
      <c r="D1759" s="22" t="str">
        <f aca="false">IF($C1759="","",IFERROR(INDEX(Asset_Register!$C$5:$C$1000,MATCH($C1759,Asset_Register!$A$5:$A$1000,0)),"Not in register"))</f>
        <v/>
      </c>
      <c r="E1759" s="22" t="str">
        <f aca="false">IF($C1759="","",IFERROR(INDEX(Asset_Register!$D$5:$D$1000,MATCH($C1759,Asset_Register!$A$5:$A$1000,0)),"Not in register"))</f>
        <v/>
      </c>
      <c r="F1759" s="22" t="str">
        <f aca="false">IF($C1759="","",IFERROR(INDEX(Asset_Register!$R$5:$R$1000,MATCH($C1759,Asset_Register!$A$5:$A$1000,0)),"Not in register"))</f>
        <v/>
      </c>
      <c r="G1759" s="22" t="str">
        <f aca="false">IF($C1759="","",IFERROR(INDEX(Asset_Register!$Q$5:$Q$1000,MATCH($C1759,Asset_Register!$A$5:$A$1000,0)),"Not in register"))</f>
        <v/>
      </c>
      <c r="H1759" s="19"/>
      <c r="I1759" s="19"/>
      <c r="J1759" s="6"/>
      <c r="K1759" s="19"/>
      <c r="L1759" s="19"/>
      <c r="M1759" s="19"/>
      <c r="N1759" s="19"/>
      <c r="O1759" s="19"/>
      <c r="P1759" s="19"/>
      <c r="Q1759" s="22" t="str">
        <f aca="false">IF($C1759="","",IF($P1759&lt;&gt;"",$P1759,IF(AND(ISNUMBER($K1759),ISNUMBER($M1759),ISNUMBER($N1759)),IF($O1759="Lower is worse",IF($K1759&lt;=$N1759,"Danger",IF($K1759&lt;=$M1759,"Alert","OK")),IF($K1759&gt;=$N1759,"Danger",IF($K1759&gt;=$M1759,"Alert","OK"))),"Not set")))</f>
        <v/>
      </c>
      <c r="R1759" s="22" t="str">
        <f aca="false">IF(OR($Q1759="",$Q1759="Not set"),"",MATCH($Q1759,Lists!$F$2:$F$4,0)-1)</f>
        <v/>
      </c>
      <c r="S1759" s="6"/>
      <c r="T1759" s="6"/>
      <c r="U1759" s="22" t="str">
        <f aca="false">IF(OR($Q1759="",$Q1759="OK",$Q1759="Not set",NOT(ISNUMBER($G1759))),"",ROUND($G1759*IF($Q1759="Danger",Lists!$M$15,Lists!$M$16),0))</f>
        <v/>
      </c>
      <c r="V1759" s="22" t="str">
        <f aca="false">IF($U1759="","",IF(OR($Q1759="Danger",$U1759&gt;=Lists!$M$10),"P1",IF($U1759&gt;=Lists!$M$11,"P2","P3")))</f>
        <v/>
      </c>
      <c r="W1759" s="24" t="str">
        <f aca="false">IF(OR($V1759="",$B1759=""),"",$B1759+INDEX(Lists!$N$10:$N$12,MATCH($V1759,Lists!$L$10:$L$12,0)))</f>
        <v/>
      </c>
      <c r="X1759" s="19"/>
      <c r="Y1759" s="19"/>
      <c r="Z1759" s="19"/>
      <c r="AA1759" s="21"/>
      <c r="AB1759" s="19"/>
      <c r="AC1759" s="22" t="str">
        <f aca="true">IF(OR($U1759="",$B1759=""),"",IF($AA1759&lt;&gt;"",$AA1759-$B1759,TODAY()-$B1759))</f>
        <v/>
      </c>
      <c r="AD1759" s="22" t="str">
        <f aca="true">IF($W1759="","",IF($Y1759="Closed",IF($AA1759="","Closed",IF($AA1759&lt;=$W1759,"Closed on time","Closed late")),IF(TODAY()&gt;$W1759,"Overdue","Within time")))</f>
        <v/>
      </c>
      <c r="AE1759" s="6"/>
      <c r="AF1759" s="19"/>
      <c r="AG1759" s="19"/>
      <c r="AH1759" s="19"/>
      <c r="AI1759" s="19"/>
      <c r="AJ1759" s="19"/>
    </row>
    <row r="1760" customFormat="false" ht="15" hidden="false" customHeight="false" outlineLevel="0" collapsed="false">
      <c r="A1760" s="22" t="str">
        <f aca="false">IF($C1760="","","R"&amp;TEXT(ROW()-4,"00000"))</f>
        <v/>
      </c>
      <c r="B1760" s="21"/>
      <c r="C1760" s="19"/>
      <c r="D1760" s="22" t="str">
        <f aca="false">IF($C1760="","",IFERROR(INDEX(Asset_Register!$C$5:$C$1000,MATCH($C1760,Asset_Register!$A$5:$A$1000,0)),"Not in register"))</f>
        <v/>
      </c>
      <c r="E1760" s="22" t="str">
        <f aca="false">IF($C1760="","",IFERROR(INDEX(Asset_Register!$D$5:$D$1000,MATCH($C1760,Asset_Register!$A$5:$A$1000,0)),"Not in register"))</f>
        <v/>
      </c>
      <c r="F1760" s="22" t="str">
        <f aca="false">IF($C1760="","",IFERROR(INDEX(Asset_Register!$R$5:$R$1000,MATCH($C1760,Asset_Register!$A$5:$A$1000,0)),"Not in register"))</f>
        <v/>
      </c>
      <c r="G1760" s="22" t="str">
        <f aca="false">IF($C1760="","",IFERROR(INDEX(Asset_Register!$Q$5:$Q$1000,MATCH($C1760,Asset_Register!$A$5:$A$1000,0)),"Not in register"))</f>
        <v/>
      </c>
      <c r="H1760" s="19"/>
      <c r="I1760" s="19"/>
      <c r="J1760" s="6"/>
      <c r="K1760" s="19"/>
      <c r="L1760" s="19"/>
      <c r="M1760" s="19"/>
      <c r="N1760" s="19"/>
      <c r="O1760" s="19"/>
      <c r="P1760" s="19"/>
      <c r="Q1760" s="22" t="str">
        <f aca="false">IF($C1760="","",IF($P1760&lt;&gt;"",$P1760,IF(AND(ISNUMBER($K1760),ISNUMBER($M1760),ISNUMBER($N1760)),IF($O1760="Lower is worse",IF($K1760&lt;=$N1760,"Danger",IF($K1760&lt;=$M1760,"Alert","OK")),IF($K1760&gt;=$N1760,"Danger",IF($K1760&gt;=$M1760,"Alert","OK"))),"Not set")))</f>
        <v/>
      </c>
      <c r="R1760" s="22" t="str">
        <f aca="false">IF(OR($Q1760="",$Q1760="Not set"),"",MATCH($Q1760,Lists!$F$2:$F$4,0)-1)</f>
        <v/>
      </c>
      <c r="S1760" s="6"/>
      <c r="T1760" s="6"/>
      <c r="U1760" s="22" t="str">
        <f aca="false">IF(OR($Q1760="",$Q1760="OK",$Q1760="Not set",NOT(ISNUMBER($G1760))),"",ROUND($G1760*IF($Q1760="Danger",Lists!$M$15,Lists!$M$16),0))</f>
        <v/>
      </c>
      <c r="V1760" s="22" t="str">
        <f aca="false">IF($U1760="","",IF(OR($Q1760="Danger",$U1760&gt;=Lists!$M$10),"P1",IF($U1760&gt;=Lists!$M$11,"P2","P3")))</f>
        <v/>
      </c>
      <c r="W1760" s="24" t="str">
        <f aca="false">IF(OR($V1760="",$B1760=""),"",$B1760+INDEX(Lists!$N$10:$N$12,MATCH($V1760,Lists!$L$10:$L$12,0)))</f>
        <v/>
      </c>
      <c r="X1760" s="19"/>
      <c r="Y1760" s="19"/>
      <c r="Z1760" s="19"/>
      <c r="AA1760" s="21"/>
      <c r="AB1760" s="19"/>
      <c r="AC1760" s="22" t="str">
        <f aca="true">IF(OR($U1760="",$B1760=""),"",IF($AA1760&lt;&gt;"",$AA1760-$B1760,TODAY()-$B1760))</f>
        <v/>
      </c>
      <c r="AD1760" s="22" t="str">
        <f aca="true">IF($W1760="","",IF($Y1760="Closed",IF($AA1760="","Closed",IF($AA1760&lt;=$W1760,"Closed on time","Closed late")),IF(TODAY()&gt;$W1760,"Overdue","Within time")))</f>
        <v/>
      </c>
      <c r="AE1760" s="6"/>
      <c r="AF1760" s="19"/>
      <c r="AG1760" s="19"/>
      <c r="AH1760" s="19"/>
      <c r="AI1760" s="19"/>
      <c r="AJ1760" s="19"/>
    </row>
    <row r="1761" customFormat="false" ht="15" hidden="false" customHeight="false" outlineLevel="0" collapsed="false">
      <c r="A1761" s="22" t="str">
        <f aca="false">IF($C1761="","","R"&amp;TEXT(ROW()-4,"00000"))</f>
        <v/>
      </c>
      <c r="B1761" s="21"/>
      <c r="C1761" s="19"/>
      <c r="D1761" s="22" t="str">
        <f aca="false">IF($C1761="","",IFERROR(INDEX(Asset_Register!$C$5:$C$1000,MATCH($C1761,Asset_Register!$A$5:$A$1000,0)),"Not in register"))</f>
        <v/>
      </c>
      <c r="E1761" s="22" t="str">
        <f aca="false">IF($C1761="","",IFERROR(INDEX(Asset_Register!$D$5:$D$1000,MATCH($C1761,Asset_Register!$A$5:$A$1000,0)),"Not in register"))</f>
        <v/>
      </c>
      <c r="F1761" s="22" t="str">
        <f aca="false">IF($C1761="","",IFERROR(INDEX(Asset_Register!$R$5:$R$1000,MATCH($C1761,Asset_Register!$A$5:$A$1000,0)),"Not in register"))</f>
        <v/>
      </c>
      <c r="G1761" s="22" t="str">
        <f aca="false">IF($C1761="","",IFERROR(INDEX(Asset_Register!$Q$5:$Q$1000,MATCH($C1761,Asset_Register!$A$5:$A$1000,0)),"Not in register"))</f>
        <v/>
      </c>
      <c r="H1761" s="19"/>
      <c r="I1761" s="19"/>
      <c r="J1761" s="6"/>
      <c r="K1761" s="19"/>
      <c r="L1761" s="19"/>
      <c r="M1761" s="19"/>
      <c r="N1761" s="19"/>
      <c r="O1761" s="19"/>
      <c r="P1761" s="19"/>
      <c r="Q1761" s="22" t="str">
        <f aca="false">IF($C1761="","",IF($P1761&lt;&gt;"",$P1761,IF(AND(ISNUMBER($K1761),ISNUMBER($M1761),ISNUMBER($N1761)),IF($O1761="Lower is worse",IF($K1761&lt;=$N1761,"Danger",IF($K1761&lt;=$M1761,"Alert","OK")),IF($K1761&gt;=$N1761,"Danger",IF($K1761&gt;=$M1761,"Alert","OK"))),"Not set")))</f>
        <v/>
      </c>
      <c r="R1761" s="22" t="str">
        <f aca="false">IF(OR($Q1761="",$Q1761="Not set"),"",MATCH($Q1761,Lists!$F$2:$F$4,0)-1)</f>
        <v/>
      </c>
      <c r="S1761" s="6"/>
      <c r="T1761" s="6"/>
      <c r="U1761" s="22" t="str">
        <f aca="false">IF(OR($Q1761="",$Q1761="OK",$Q1761="Not set",NOT(ISNUMBER($G1761))),"",ROUND($G1761*IF($Q1761="Danger",Lists!$M$15,Lists!$M$16),0))</f>
        <v/>
      </c>
      <c r="V1761" s="22" t="str">
        <f aca="false">IF($U1761="","",IF(OR($Q1761="Danger",$U1761&gt;=Lists!$M$10),"P1",IF($U1761&gt;=Lists!$M$11,"P2","P3")))</f>
        <v/>
      </c>
      <c r="W1761" s="24" t="str">
        <f aca="false">IF(OR($V1761="",$B1761=""),"",$B1761+INDEX(Lists!$N$10:$N$12,MATCH($V1761,Lists!$L$10:$L$12,0)))</f>
        <v/>
      </c>
      <c r="X1761" s="19"/>
      <c r="Y1761" s="19"/>
      <c r="Z1761" s="19"/>
      <c r="AA1761" s="21"/>
      <c r="AB1761" s="19"/>
      <c r="AC1761" s="22" t="str">
        <f aca="true">IF(OR($U1761="",$B1761=""),"",IF($AA1761&lt;&gt;"",$AA1761-$B1761,TODAY()-$B1761))</f>
        <v/>
      </c>
      <c r="AD1761" s="22" t="str">
        <f aca="true">IF($W1761="","",IF($Y1761="Closed",IF($AA1761="","Closed",IF($AA1761&lt;=$W1761,"Closed on time","Closed late")),IF(TODAY()&gt;$W1761,"Overdue","Within time")))</f>
        <v/>
      </c>
      <c r="AE1761" s="6"/>
      <c r="AF1761" s="19"/>
      <c r="AG1761" s="19"/>
      <c r="AH1761" s="19"/>
      <c r="AI1761" s="19"/>
      <c r="AJ1761" s="19"/>
    </row>
    <row r="1762" customFormat="false" ht="15" hidden="false" customHeight="false" outlineLevel="0" collapsed="false">
      <c r="A1762" s="22" t="str">
        <f aca="false">IF($C1762="","","R"&amp;TEXT(ROW()-4,"00000"))</f>
        <v/>
      </c>
      <c r="B1762" s="21"/>
      <c r="C1762" s="19"/>
      <c r="D1762" s="22" t="str">
        <f aca="false">IF($C1762="","",IFERROR(INDEX(Asset_Register!$C$5:$C$1000,MATCH($C1762,Asset_Register!$A$5:$A$1000,0)),"Not in register"))</f>
        <v/>
      </c>
      <c r="E1762" s="22" t="str">
        <f aca="false">IF($C1762="","",IFERROR(INDEX(Asset_Register!$D$5:$D$1000,MATCH($C1762,Asset_Register!$A$5:$A$1000,0)),"Not in register"))</f>
        <v/>
      </c>
      <c r="F1762" s="22" t="str">
        <f aca="false">IF($C1762="","",IFERROR(INDEX(Asset_Register!$R$5:$R$1000,MATCH($C1762,Asset_Register!$A$5:$A$1000,0)),"Not in register"))</f>
        <v/>
      </c>
      <c r="G1762" s="22" t="str">
        <f aca="false">IF($C1762="","",IFERROR(INDEX(Asset_Register!$Q$5:$Q$1000,MATCH($C1762,Asset_Register!$A$5:$A$1000,0)),"Not in register"))</f>
        <v/>
      </c>
      <c r="H1762" s="19"/>
      <c r="I1762" s="19"/>
      <c r="J1762" s="6"/>
      <c r="K1762" s="19"/>
      <c r="L1762" s="19"/>
      <c r="M1762" s="19"/>
      <c r="N1762" s="19"/>
      <c r="O1762" s="19"/>
      <c r="P1762" s="19"/>
      <c r="Q1762" s="22" t="str">
        <f aca="false">IF($C1762="","",IF($P1762&lt;&gt;"",$P1762,IF(AND(ISNUMBER($K1762),ISNUMBER($M1762),ISNUMBER($N1762)),IF($O1762="Lower is worse",IF($K1762&lt;=$N1762,"Danger",IF($K1762&lt;=$M1762,"Alert","OK")),IF($K1762&gt;=$N1762,"Danger",IF($K1762&gt;=$M1762,"Alert","OK"))),"Not set")))</f>
        <v/>
      </c>
      <c r="R1762" s="22" t="str">
        <f aca="false">IF(OR($Q1762="",$Q1762="Not set"),"",MATCH($Q1762,Lists!$F$2:$F$4,0)-1)</f>
        <v/>
      </c>
      <c r="S1762" s="6"/>
      <c r="T1762" s="6"/>
      <c r="U1762" s="22" t="str">
        <f aca="false">IF(OR($Q1762="",$Q1762="OK",$Q1762="Not set",NOT(ISNUMBER($G1762))),"",ROUND($G1762*IF($Q1762="Danger",Lists!$M$15,Lists!$M$16),0))</f>
        <v/>
      </c>
      <c r="V1762" s="22" t="str">
        <f aca="false">IF($U1762="","",IF(OR($Q1762="Danger",$U1762&gt;=Lists!$M$10),"P1",IF($U1762&gt;=Lists!$M$11,"P2","P3")))</f>
        <v/>
      </c>
      <c r="W1762" s="24" t="str">
        <f aca="false">IF(OR($V1762="",$B1762=""),"",$B1762+INDEX(Lists!$N$10:$N$12,MATCH($V1762,Lists!$L$10:$L$12,0)))</f>
        <v/>
      </c>
      <c r="X1762" s="19"/>
      <c r="Y1762" s="19"/>
      <c r="Z1762" s="19"/>
      <c r="AA1762" s="21"/>
      <c r="AB1762" s="19"/>
      <c r="AC1762" s="22" t="str">
        <f aca="true">IF(OR($U1762="",$B1762=""),"",IF($AA1762&lt;&gt;"",$AA1762-$B1762,TODAY()-$B1762))</f>
        <v/>
      </c>
      <c r="AD1762" s="22" t="str">
        <f aca="true">IF($W1762="","",IF($Y1762="Closed",IF($AA1762="","Closed",IF($AA1762&lt;=$W1762,"Closed on time","Closed late")),IF(TODAY()&gt;$W1762,"Overdue","Within time")))</f>
        <v/>
      </c>
      <c r="AE1762" s="6"/>
      <c r="AF1762" s="19"/>
      <c r="AG1762" s="19"/>
      <c r="AH1762" s="19"/>
      <c r="AI1762" s="19"/>
      <c r="AJ1762" s="19"/>
    </row>
    <row r="1763" customFormat="false" ht="15" hidden="false" customHeight="false" outlineLevel="0" collapsed="false">
      <c r="A1763" s="22" t="str">
        <f aca="false">IF($C1763="","","R"&amp;TEXT(ROW()-4,"00000"))</f>
        <v/>
      </c>
      <c r="B1763" s="21"/>
      <c r="C1763" s="19"/>
      <c r="D1763" s="22" t="str">
        <f aca="false">IF($C1763="","",IFERROR(INDEX(Asset_Register!$C$5:$C$1000,MATCH($C1763,Asset_Register!$A$5:$A$1000,0)),"Not in register"))</f>
        <v/>
      </c>
      <c r="E1763" s="22" t="str">
        <f aca="false">IF($C1763="","",IFERROR(INDEX(Asset_Register!$D$5:$D$1000,MATCH($C1763,Asset_Register!$A$5:$A$1000,0)),"Not in register"))</f>
        <v/>
      </c>
      <c r="F1763" s="22" t="str">
        <f aca="false">IF($C1763="","",IFERROR(INDEX(Asset_Register!$R$5:$R$1000,MATCH($C1763,Asset_Register!$A$5:$A$1000,0)),"Not in register"))</f>
        <v/>
      </c>
      <c r="G1763" s="22" t="str">
        <f aca="false">IF($C1763="","",IFERROR(INDEX(Asset_Register!$Q$5:$Q$1000,MATCH($C1763,Asset_Register!$A$5:$A$1000,0)),"Not in register"))</f>
        <v/>
      </c>
      <c r="H1763" s="19"/>
      <c r="I1763" s="19"/>
      <c r="J1763" s="6"/>
      <c r="K1763" s="19"/>
      <c r="L1763" s="19"/>
      <c r="M1763" s="19"/>
      <c r="N1763" s="19"/>
      <c r="O1763" s="19"/>
      <c r="P1763" s="19"/>
      <c r="Q1763" s="22" t="str">
        <f aca="false">IF($C1763="","",IF($P1763&lt;&gt;"",$P1763,IF(AND(ISNUMBER($K1763),ISNUMBER($M1763),ISNUMBER($N1763)),IF($O1763="Lower is worse",IF($K1763&lt;=$N1763,"Danger",IF($K1763&lt;=$M1763,"Alert","OK")),IF($K1763&gt;=$N1763,"Danger",IF($K1763&gt;=$M1763,"Alert","OK"))),"Not set")))</f>
        <v/>
      </c>
      <c r="R1763" s="22" t="str">
        <f aca="false">IF(OR($Q1763="",$Q1763="Not set"),"",MATCH($Q1763,Lists!$F$2:$F$4,0)-1)</f>
        <v/>
      </c>
      <c r="S1763" s="6"/>
      <c r="T1763" s="6"/>
      <c r="U1763" s="22" t="str">
        <f aca="false">IF(OR($Q1763="",$Q1763="OK",$Q1763="Not set",NOT(ISNUMBER($G1763))),"",ROUND($G1763*IF($Q1763="Danger",Lists!$M$15,Lists!$M$16),0))</f>
        <v/>
      </c>
      <c r="V1763" s="22" t="str">
        <f aca="false">IF($U1763="","",IF(OR($Q1763="Danger",$U1763&gt;=Lists!$M$10),"P1",IF($U1763&gt;=Lists!$M$11,"P2","P3")))</f>
        <v/>
      </c>
      <c r="W1763" s="24" t="str">
        <f aca="false">IF(OR($V1763="",$B1763=""),"",$B1763+INDEX(Lists!$N$10:$N$12,MATCH($V1763,Lists!$L$10:$L$12,0)))</f>
        <v/>
      </c>
      <c r="X1763" s="19"/>
      <c r="Y1763" s="19"/>
      <c r="Z1763" s="19"/>
      <c r="AA1763" s="21"/>
      <c r="AB1763" s="19"/>
      <c r="AC1763" s="22" t="str">
        <f aca="true">IF(OR($U1763="",$B1763=""),"",IF($AA1763&lt;&gt;"",$AA1763-$B1763,TODAY()-$B1763))</f>
        <v/>
      </c>
      <c r="AD1763" s="22" t="str">
        <f aca="true">IF($W1763="","",IF($Y1763="Closed",IF($AA1763="","Closed",IF($AA1763&lt;=$W1763,"Closed on time","Closed late")),IF(TODAY()&gt;$W1763,"Overdue","Within time")))</f>
        <v/>
      </c>
      <c r="AE1763" s="6"/>
      <c r="AF1763" s="19"/>
      <c r="AG1763" s="19"/>
      <c r="AH1763" s="19"/>
      <c r="AI1763" s="19"/>
      <c r="AJ1763" s="19"/>
    </row>
    <row r="1764" customFormat="false" ht="15" hidden="false" customHeight="false" outlineLevel="0" collapsed="false">
      <c r="A1764" s="22" t="str">
        <f aca="false">IF($C1764="","","R"&amp;TEXT(ROW()-4,"00000"))</f>
        <v/>
      </c>
      <c r="B1764" s="21"/>
      <c r="C1764" s="19"/>
      <c r="D1764" s="22" t="str">
        <f aca="false">IF($C1764="","",IFERROR(INDEX(Asset_Register!$C$5:$C$1000,MATCH($C1764,Asset_Register!$A$5:$A$1000,0)),"Not in register"))</f>
        <v/>
      </c>
      <c r="E1764" s="22" t="str">
        <f aca="false">IF($C1764="","",IFERROR(INDEX(Asset_Register!$D$5:$D$1000,MATCH($C1764,Asset_Register!$A$5:$A$1000,0)),"Not in register"))</f>
        <v/>
      </c>
      <c r="F1764" s="22" t="str">
        <f aca="false">IF($C1764="","",IFERROR(INDEX(Asset_Register!$R$5:$R$1000,MATCH($C1764,Asset_Register!$A$5:$A$1000,0)),"Not in register"))</f>
        <v/>
      </c>
      <c r="G1764" s="22" t="str">
        <f aca="false">IF($C1764="","",IFERROR(INDEX(Asset_Register!$Q$5:$Q$1000,MATCH($C1764,Asset_Register!$A$5:$A$1000,0)),"Not in register"))</f>
        <v/>
      </c>
      <c r="H1764" s="19"/>
      <c r="I1764" s="19"/>
      <c r="J1764" s="6"/>
      <c r="K1764" s="19"/>
      <c r="L1764" s="19"/>
      <c r="M1764" s="19"/>
      <c r="N1764" s="19"/>
      <c r="O1764" s="19"/>
      <c r="P1764" s="19"/>
      <c r="Q1764" s="22" t="str">
        <f aca="false">IF($C1764="","",IF($P1764&lt;&gt;"",$P1764,IF(AND(ISNUMBER($K1764),ISNUMBER($M1764),ISNUMBER($N1764)),IF($O1764="Lower is worse",IF($K1764&lt;=$N1764,"Danger",IF($K1764&lt;=$M1764,"Alert","OK")),IF($K1764&gt;=$N1764,"Danger",IF($K1764&gt;=$M1764,"Alert","OK"))),"Not set")))</f>
        <v/>
      </c>
      <c r="R1764" s="22" t="str">
        <f aca="false">IF(OR($Q1764="",$Q1764="Not set"),"",MATCH($Q1764,Lists!$F$2:$F$4,0)-1)</f>
        <v/>
      </c>
      <c r="S1764" s="6"/>
      <c r="T1764" s="6"/>
      <c r="U1764" s="22" t="str">
        <f aca="false">IF(OR($Q1764="",$Q1764="OK",$Q1764="Not set",NOT(ISNUMBER($G1764))),"",ROUND($G1764*IF($Q1764="Danger",Lists!$M$15,Lists!$M$16),0))</f>
        <v/>
      </c>
      <c r="V1764" s="22" t="str">
        <f aca="false">IF($U1764="","",IF(OR($Q1764="Danger",$U1764&gt;=Lists!$M$10),"P1",IF($U1764&gt;=Lists!$M$11,"P2","P3")))</f>
        <v/>
      </c>
      <c r="W1764" s="24" t="str">
        <f aca="false">IF(OR($V1764="",$B1764=""),"",$B1764+INDEX(Lists!$N$10:$N$12,MATCH($V1764,Lists!$L$10:$L$12,0)))</f>
        <v/>
      </c>
      <c r="X1764" s="19"/>
      <c r="Y1764" s="19"/>
      <c r="Z1764" s="19"/>
      <c r="AA1764" s="21"/>
      <c r="AB1764" s="19"/>
      <c r="AC1764" s="22" t="str">
        <f aca="true">IF(OR($U1764="",$B1764=""),"",IF($AA1764&lt;&gt;"",$AA1764-$B1764,TODAY()-$B1764))</f>
        <v/>
      </c>
      <c r="AD1764" s="22" t="str">
        <f aca="true">IF($W1764="","",IF($Y1764="Closed",IF($AA1764="","Closed",IF($AA1764&lt;=$W1764,"Closed on time","Closed late")),IF(TODAY()&gt;$W1764,"Overdue","Within time")))</f>
        <v/>
      </c>
      <c r="AE1764" s="6"/>
      <c r="AF1764" s="19"/>
      <c r="AG1764" s="19"/>
      <c r="AH1764" s="19"/>
      <c r="AI1764" s="19"/>
      <c r="AJ1764" s="19"/>
    </row>
    <row r="1765" customFormat="false" ht="15" hidden="false" customHeight="false" outlineLevel="0" collapsed="false">
      <c r="A1765" s="22" t="str">
        <f aca="false">IF($C1765="","","R"&amp;TEXT(ROW()-4,"00000"))</f>
        <v/>
      </c>
      <c r="B1765" s="21"/>
      <c r="C1765" s="19"/>
      <c r="D1765" s="22" t="str">
        <f aca="false">IF($C1765="","",IFERROR(INDEX(Asset_Register!$C$5:$C$1000,MATCH($C1765,Asset_Register!$A$5:$A$1000,0)),"Not in register"))</f>
        <v/>
      </c>
      <c r="E1765" s="22" t="str">
        <f aca="false">IF($C1765="","",IFERROR(INDEX(Asset_Register!$D$5:$D$1000,MATCH($C1765,Asset_Register!$A$5:$A$1000,0)),"Not in register"))</f>
        <v/>
      </c>
      <c r="F1765" s="22" t="str">
        <f aca="false">IF($C1765="","",IFERROR(INDEX(Asset_Register!$R$5:$R$1000,MATCH($C1765,Asset_Register!$A$5:$A$1000,0)),"Not in register"))</f>
        <v/>
      </c>
      <c r="G1765" s="22" t="str">
        <f aca="false">IF($C1765="","",IFERROR(INDEX(Asset_Register!$Q$5:$Q$1000,MATCH($C1765,Asset_Register!$A$5:$A$1000,0)),"Not in register"))</f>
        <v/>
      </c>
      <c r="H1765" s="19"/>
      <c r="I1765" s="19"/>
      <c r="J1765" s="6"/>
      <c r="K1765" s="19"/>
      <c r="L1765" s="19"/>
      <c r="M1765" s="19"/>
      <c r="N1765" s="19"/>
      <c r="O1765" s="19"/>
      <c r="P1765" s="19"/>
      <c r="Q1765" s="22" t="str">
        <f aca="false">IF($C1765="","",IF($P1765&lt;&gt;"",$P1765,IF(AND(ISNUMBER($K1765),ISNUMBER($M1765),ISNUMBER($N1765)),IF($O1765="Lower is worse",IF($K1765&lt;=$N1765,"Danger",IF($K1765&lt;=$M1765,"Alert","OK")),IF($K1765&gt;=$N1765,"Danger",IF($K1765&gt;=$M1765,"Alert","OK"))),"Not set")))</f>
        <v/>
      </c>
      <c r="R1765" s="22" t="str">
        <f aca="false">IF(OR($Q1765="",$Q1765="Not set"),"",MATCH($Q1765,Lists!$F$2:$F$4,0)-1)</f>
        <v/>
      </c>
      <c r="S1765" s="6"/>
      <c r="T1765" s="6"/>
      <c r="U1765" s="22" t="str">
        <f aca="false">IF(OR($Q1765="",$Q1765="OK",$Q1765="Not set",NOT(ISNUMBER($G1765))),"",ROUND($G1765*IF($Q1765="Danger",Lists!$M$15,Lists!$M$16),0))</f>
        <v/>
      </c>
      <c r="V1765" s="22" t="str">
        <f aca="false">IF($U1765="","",IF(OR($Q1765="Danger",$U1765&gt;=Lists!$M$10),"P1",IF($U1765&gt;=Lists!$M$11,"P2","P3")))</f>
        <v/>
      </c>
      <c r="W1765" s="24" t="str">
        <f aca="false">IF(OR($V1765="",$B1765=""),"",$B1765+INDEX(Lists!$N$10:$N$12,MATCH($V1765,Lists!$L$10:$L$12,0)))</f>
        <v/>
      </c>
      <c r="X1765" s="19"/>
      <c r="Y1765" s="19"/>
      <c r="Z1765" s="19"/>
      <c r="AA1765" s="21"/>
      <c r="AB1765" s="19"/>
      <c r="AC1765" s="22" t="str">
        <f aca="true">IF(OR($U1765="",$B1765=""),"",IF($AA1765&lt;&gt;"",$AA1765-$B1765,TODAY()-$B1765))</f>
        <v/>
      </c>
      <c r="AD1765" s="22" t="str">
        <f aca="true">IF($W1765="","",IF($Y1765="Closed",IF($AA1765="","Closed",IF($AA1765&lt;=$W1765,"Closed on time","Closed late")),IF(TODAY()&gt;$W1765,"Overdue","Within time")))</f>
        <v/>
      </c>
      <c r="AE1765" s="6"/>
      <c r="AF1765" s="19"/>
      <c r="AG1765" s="19"/>
      <c r="AH1765" s="19"/>
      <c r="AI1765" s="19"/>
      <c r="AJ1765" s="19"/>
    </row>
    <row r="1766" customFormat="false" ht="15" hidden="false" customHeight="false" outlineLevel="0" collapsed="false">
      <c r="A1766" s="22" t="str">
        <f aca="false">IF($C1766="","","R"&amp;TEXT(ROW()-4,"00000"))</f>
        <v/>
      </c>
      <c r="B1766" s="21"/>
      <c r="C1766" s="19"/>
      <c r="D1766" s="22" t="str">
        <f aca="false">IF($C1766="","",IFERROR(INDEX(Asset_Register!$C$5:$C$1000,MATCH($C1766,Asset_Register!$A$5:$A$1000,0)),"Not in register"))</f>
        <v/>
      </c>
      <c r="E1766" s="22" t="str">
        <f aca="false">IF($C1766="","",IFERROR(INDEX(Asset_Register!$D$5:$D$1000,MATCH($C1766,Asset_Register!$A$5:$A$1000,0)),"Not in register"))</f>
        <v/>
      </c>
      <c r="F1766" s="22" t="str">
        <f aca="false">IF($C1766="","",IFERROR(INDEX(Asset_Register!$R$5:$R$1000,MATCH($C1766,Asset_Register!$A$5:$A$1000,0)),"Not in register"))</f>
        <v/>
      </c>
      <c r="G1766" s="22" t="str">
        <f aca="false">IF($C1766="","",IFERROR(INDEX(Asset_Register!$Q$5:$Q$1000,MATCH($C1766,Asset_Register!$A$5:$A$1000,0)),"Not in register"))</f>
        <v/>
      </c>
      <c r="H1766" s="19"/>
      <c r="I1766" s="19"/>
      <c r="J1766" s="6"/>
      <c r="K1766" s="19"/>
      <c r="L1766" s="19"/>
      <c r="M1766" s="19"/>
      <c r="N1766" s="19"/>
      <c r="O1766" s="19"/>
      <c r="P1766" s="19"/>
      <c r="Q1766" s="22" t="str">
        <f aca="false">IF($C1766="","",IF($P1766&lt;&gt;"",$P1766,IF(AND(ISNUMBER($K1766),ISNUMBER($M1766),ISNUMBER($N1766)),IF($O1766="Lower is worse",IF($K1766&lt;=$N1766,"Danger",IF($K1766&lt;=$M1766,"Alert","OK")),IF($K1766&gt;=$N1766,"Danger",IF($K1766&gt;=$M1766,"Alert","OK"))),"Not set")))</f>
        <v/>
      </c>
      <c r="R1766" s="22" t="str">
        <f aca="false">IF(OR($Q1766="",$Q1766="Not set"),"",MATCH($Q1766,Lists!$F$2:$F$4,0)-1)</f>
        <v/>
      </c>
      <c r="S1766" s="6"/>
      <c r="T1766" s="6"/>
      <c r="U1766" s="22" t="str">
        <f aca="false">IF(OR($Q1766="",$Q1766="OK",$Q1766="Not set",NOT(ISNUMBER($G1766))),"",ROUND($G1766*IF($Q1766="Danger",Lists!$M$15,Lists!$M$16),0))</f>
        <v/>
      </c>
      <c r="V1766" s="22" t="str">
        <f aca="false">IF($U1766="","",IF(OR($Q1766="Danger",$U1766&gt;=Lists!$M$10),"P1",IF($U1766&gt;=Lists!$M$11,"P2","P3")))</f>
        <v/>
      </c>
      <c r="W1766" s="24" t="str">
        <f aca="false">IF(OR($V1766="",$B1766=""),"",$B1766+INDEX(Lists!$N$10:$N$12,MATCH($V1766,Lists!$L$10:$L$12,0)))</f>
        <v/>
      </c>
      <c r="X1766" s="19"/>
      <c r="Y1766" s="19"/>
      <c r="Z1766" s="19"/>
      <c r="AA1766" s="21"/>
      <c r="AB1766" s="19"/>
      <c r="AC1766" s="22" t="str">
        <f aca="true">IF(OR($U1766="",$B1766=""),"",IF($AA1766&lt;&gt;"",$AA1766-$B1766,TODAY()-$B1766))</f>
        <v/>
      </c>
      <c r="AD1766" s="22" t="str">
        <f aca="true">IF($W1766="","",IF($Y1766="Closed",IF($AA1766="","Closed",IF($AA1766&lt;=$W1766,"Closed on time","Closed late")),IF(TODAY()&gt;$W1766,"Overdue","Within time")))</f>
        <v/>
      </c>
      <c r="AE1766" s="6"/>
      <c r="AF1766" s="19"/>
      <c r="AG1766" s="19"/>
      <c r="AH1766" s="19"/>
      <c r="AI1766" s="19"/>
      <c r="AJ1766" s="19"/>
    </row>
    <row r="1767" customFormat="false" ht="15" hidden="false" customHeight="false" outlineLevel="0" collapsed="false">
      <c r="A1767" s="22" t="str">
        <f aca="false">IF($C1767="","","R"&amp;TEXT(ROW()-4,"00000"))</f>
        <v/>
      </c>
      <c r="B1767" s="21"/>
      <c r="C1767" s="19"/>
      <c r="D1767" s="22" t="str">
        <f aca="false">IF($C1767="","",IFERROR(INDEX(Asset_Register!$C$5:$C$1000,MATCH($C1767,Asset_Register!$A$5:$A$1000,0)),"Not in register"))</f>
        <v/>
      </c>
      <c r="E1767" s="22" t="str">
        <f aca="false">IF($C1767="","",IFERROR(INDEX(Asset_Register!$D$5:$D$1000,MATCH($C1767,Asset_Register!$A$5:$A$1000,0)),"Not in register"))</f>
        <v/>
      </c>
      <c r="F1767" s="22" t="str">
        <f aca="false">IF($C1767="","",IFERROR(INDEX(Asset_Register!$R$5:$R$1000,MATCH($C1767,Asset_Register!$A$5:$A$1000,0)),"Not in register"))</f>
        <v/>
      </c>
      <c r="G1767" s="22" t="str">
        <f aca="false">IF($C1767="","",IFERROR(INDEX(Asset_Register!$Q$5:$Q$1000,MATCH($C1767,Asset_Register!$A$5:$A$1000,0)),"Not in register"))</f>
        <v/>
      </c>
      <c r="H1767" s="19"/>
      <c r="I1767" s="19"/>
      <c r="J1767" s="6"/>
      <c r="K1767" s="19"/>
      <c r="L1767" s="19"/>
      <c r="M1767" s="19"/>
      <c r="N1767" s="19"/>
      <c r="O1767" s="19"/>
      <c r="P1767" s="19"/>
      <c r="Q1767" s="22" t="str">
        <f aca="false">IF($C1767="","",IF($P1767&lt;&gt;"",$P1767,IF(AND(ISNUMBER($K1767),ISNUMBER($M1767),ISNUMBER($N1767)),IF($O1767="Lower is worse",IF($K1767&lt;=$N1767,"Danger",IF($K1767&lt;=$M1767,"Alert","OK")),IF($K1767&gt;=$N1767,"Danger",IF($K1767&gt;=$M1767,"Alert","OK"))),"Not set")))</f>
        <v/>
      </c>
      <c r="R1767" s="22" t="str">
        <f aca="false">IF(OR($Q1767="",$Q1767="Not set"),"",MATCH($Q1767,Lists!$F$2:$F$4,0)-1)</f>
        <v/>
      </c>
      <c r="S1767" s="6"/>
      <c r="T1767" s="6"/>
      <c r="U1767" s="22" t="str">
        <f aca="false">IF(OR($Q1767="",$Q1767="OK",$Q1767="Not set",NOT(ISNUMBER($G1767))),"",ROUND($G1767*IF($Q1767="Danger",Lists!$M$15,Lists!$M$16),0))</f>
        <v/>
      </c>
      <c r="V1767" s="22" t="str">
        <f aca="false">IF($U1767="","",IF(OR($Q1767="Danger",$U1767&gt;=Lists!$M$10),"P1",IF($U1767&gt;=Lists!$M$11,"P2","P3")))</f>
        <v/>
      </c>
      <c r="W1767" s="24" t="str">
        <f aca="false">IF(OR($V1767="",$B1767=""),"",$B1767+INDEX(Lists!$N$10:$N$12,MATCH($V1767,Lists!$L$10:$L$12,0)))</f>
        <v/>
      </c>
      <c r="X1767" s="19"/>
      <c r="Y1767" s="19"/>
      <c r="Z1767" s="19"/>
      <c r="AA1767" s="21"/>
      <c r="AB1767" s="19"/>
      <c r="AC1767" s="22" t="str">
        <f aca="true">IF(OR($U1767="",$B1767=""),"",IF($AA1767&lt;&gt;"",$AA1767-$B1767,TODAY()-$B1767))</f>
        <v/>
      </c>
      <c r="AD1767" s="22" t="str">
        <f aca="true">IF($W1767="","",IF($Y1767="Closed",IF($AA1767="","Closed",IF($AA1767&lt;=$W1767,"Closed on time","Closed late")),IF(TODAY()&gt;$W1767,"Overdue","Within time")))</f>
        <v/>
      </c>
      <c r="AE1767" s="6"/>
      <c r="AF1767" s="19"/>
      <c r="AG1767" s="19"/>
      <c r="AH1767" s="19"/>
      <c r="AI1767" s="19"/>
      <c r="AJ1767" s="19"/>
    </row>
    <row r="1768" customFormat="false" ht="15" hidden="false" customHeight="false" outlineLevel="0" collapsed="false">
      <c r="A1768" s="22" t="str">
        <f aca="false">IF($C1768="","","R"&amp;TEXT(ROW()-4,"00000"))</f>
        <v/>
      </c>
      <c r="B1768" s="21"/>
      <c r="C1768" s="19"/>
      <c r="D1768" s="22" t="str">
        <f aca="false">IF($C1768="","",IFERROR(INDEX(Asset_Register!$C$5:$C$1000,MATCH($C1768,Asset_Register!$A$5:$A$1000,0)),"Not in register"))</f>
        <v/>
      </c>
      <c r="E1768" s="22" t="str">
        <f aca="false">IF($C1768="","",IFERROR(INDEX(Asset_Register!$D$5:$D$1000,MATCH($C1768,Asset_Register!$A$5:$A$1000,0)),"Not in register"))</f>
        <v/>
      </c>
      <c r="F1768" s="22" t="str">
        <f aca="false">IF($C1768="","",IFERROR(INDEX(Asset_Register!$R$5:$R$1000,MATCH($C1768,Asset_Register!$A$5:$A$1000,0)),"Not in register"))</f>
        <v/>
      </c>
      <c r="G1768" s="22" t="str">
        <f aca="false">IF($C1768="","",IFERROR(INDEX(Asset_Register!$Q$5:$Q$1000,MATCH($C1768,Asset_Register!$A$5:$A$1000,0)),"Not in register"))</f>
        <v/>
      </c>
      <c r="H1768" s="19"/>
      <c r="I1768" s="19"/>
      <c r="J1768" s="6"/>
      <c r="K1768" s="19"/>
      <c r="L1768" s="19"/>
      <c r="M1768" s="19"/>
      <c r="N1768" s="19"/>
      <c r="O1768" s="19"/>
      <c r="P1768" s="19"/>
      <c r="Q1768" s="22" t="str">
        <f aca="false">IF($C1768="","",IF($P1768&lt;&gt;"",$P1768,IF(AND(ISNUMBER($K1768),ISNUMBER($M1768),ISNUMBER($N1768)),IF($O1768="Lower is worse",IF($K1768&lt;=$N1768,"Danger",IF($K1768&lt;=$M1768,"Alert","OK")),IF($K1768&gt;=$N1768,"Danger",IF($K1768&gt;=$M1768,"Alert","OK"))),"Not set")))</f>
        <v/>
      </c>
      <c r="R1768" s="22" t="str">
        <f aca="false">IF(OR($Q1768="",$Q1768="Not set"),"",MATCH($Q1768,Lists!$F$2:$F$4,0)-1)</f>
        <v/>
      </c>
      <c r="S1768" s="6"/>
      <c r="T1768" s="6"/>
      <c r="U1768" s="22" t="str">
        <f aca="false">IF(OR($Q1768="",$Q1768="OK",$Q1768="Not set",NOT(ISNUMBER($G1768))),"",ROUND($G1768*IF($Q1768="Danger",Lists!$M$15,Lists!$M$16),0))</f>
        <v/>
      </c>
      <c r="V1768" s="22" t="str">
        <f aca="false">IF($U1768="","",IF(OR($Q1768="Danger",$U1768&gt;=Lists!$M$10),"P1",IF($U1768&gt;=Lists!$M$11,"P2","P3")))</f>
        <v/>
      </c>
      <c r="W1768" s="24" t="str">
        <f aca="false">IF(OR($V1768="",$B1768=""),"",$B1768+INDEX(Lists!$N$10:$N$12,MATCH($V1768,Lists!$L$10:$L$12,0)))</f>
        <v/>
      </c>
      <c r="X1768" s="19"/>
      <c r="Y1768" s="19"/>
      <c r="Z1768" s="19"/>
      <c r="AA1768" s="21"/>
      <c r="AB1768" s="19"/>
      <c r="AC1768" s="22" t="str">
        <f aca="true">IF(OR($U1768="",$B1768=""),"",IF($AA1768&lt;&gt;"",$AA1768-$B1768,TODAY()-$B1768))</f>
        <v/>
      </c>
      <c r="AD1768" s="22" t="str">
        <f aca="true">IF($W1768="","",IF($Y1768="Closed",IF($AA1768="","Closed",IF($AA1768&lt;=$W1768,"Closed on time","Closed late")),IF(TODAY()&gt;$W1768,"Overdue","Within time")))</f>
        <v/>
      </c>
      <c r="AE1768" s="6"/>
      <c r="AF1768" s="19"/>
      <c r="AG1768" s="19"/>
      <c r="AH1768" s="19"/>
      <c r="AI1768" s="19"/>
      <c r="AJ1768" s="19"/>
    </row>
    <row r="1769" customFormat="false" ht="15" hidden="false" customHeight="false" outlineLevel="0" collapsed="false">
      <c r="A1769" s="22" t="str">
        <f aca="false">IF($C1769="","","R"&amp;TEXT(ROW()-4,"00000"))</f>
        <v/>
      </c>
      <c r="B1769" s="21"/>
      <c r="C1769" s="19"/>
      <c r="D1769" s="22" t="str">
        <f aca="false">IF($C1769="","",IFERROR(INDEX(Asset_Register!$C$5:$C$1000,MATCH($C1769,Asset_Register!$A$5:$A$1000,0)),"Not in register"))</f>
        <v/>
      </c>
      <c r="E1769" s="22" t="str">
        <f aca="false">IF($C1769="","",IFERROR(INDEX(Asset_Register!$D$5:$D$1000,MATCH($C1769,Asset_Register!$A$5:$A$1000,0)),"Not in register"))</f>
        <v/>
      </c>
      <c r="F1769" s="22" t="str">
        <f aca="false">IF($C1769="","",IFERROR(INDEX(Asset_Register!$R$5:$R$1000,MATCH($C1769,Asset_Register!$A$5:$A$1000,0)),"Not in register"))</f>
        <v/>
      </c>
      <c r="G1769" s="22" t="str">
        <f aca="false">IF($C1769="","",IFERROR(INDEX(Asset_Register!$Q$5:$Q$1000,MATCH($C1769,Asset_Register!$A$5:$A$1000,0)),"Not in register"))</f>
        <v/>
      </c>
      <c r="H1769" s="19"/>
      <c r="I1769" s="19"/>
      <c r="J1769" s="6"/>
      <c r="K1769" s="19"/>
      <c r="L1769" s="19"/>
      <c r="M1769" s="19"/>
      <c r="N1769" s="19"/>
      <c r="O1769" s="19"/>
      <c r="P1769" s="19"/>
      <c r="Q1769" s="22" t="str">
        <f aca="false">IF($C1769="","",IF($P1769&lt;&gt;"",$P1769,IF(AND(ISNUMBER($K1769),ISNUMBER($M1769),ISNUMBER($N1769)),IF($O1769="Lower is worse",IF($K1769&lt;=$N1769,"Danger",IF($K1769&lt;=$M1769,"Alert","OK")),IF($K1769&gt;=$N1769,"Danger",IF($K1769&gt;=$M1769,"Alert","OK"))),"Not set")))</f>
        <v/>
      </c>
      <c r="R1769" s="22" t="str">
        <f aca="false">IF(OR($Q1769="",$Q1769="Not set"),"",MATCH($Q1769,Lists!$F$2:$F$4,0)-1)</f>
        <v/>
      </c>
      <c r="S1769" s="6"/>
      <c r="T1769" s="6"/>
      <c r="U1769" s="22" t="str">
        <f aca="false">IF(OR($Q1769="",$Q1769="OK",$Q1769="Not set",NOT(ISNUMBER($G1769))),"",ROUND($G1769*IF($Q1769="Danger",Lists!$M$15,Lists!$M$16),0))</f>
        <v/>
      </c>
      <c r="V1769" s="22" t="str">
        <f aca="false">IF($U1769="","",IF(OR($Q1769="Danger",$U1769&gt;=Lists!$M$10),"P1",IF($U1769&gt;=Lists!$M$11,"P2","P3")))</f>
        <v/>
      </c>
      <c r="W1769" s="24" t="str">
        <f aca="false">IF(OR($V1769="",$B1769=""),"",$B1769+INDEX(Lists!$N$10:$N$12,MATCH($V1769,Lists!$L$10:$L$12,0)))</f>
        <v/>
      </c>
      <c r="X1769" s="19"/>
      <c r="Y1769" s="19"/>
      <c r="Z1769" s="19"/>
      <c r="AA1769" s="21"/>
      <c r="AB1769" s="19"/>
      <c r="AC1769" s="22" t="str">
        <f aca="true">IF(OR($U1769="",$B1769=""),"",IF($AA1769&lt;&gt;"",$AA1769-$B1769,TODAY()-$B1769))</f>
        <v/>
      </c>
      <c r="AD1769" s="22" t="str">
        <f aca="true">IF($W1769="","",IF($Y1769="Closed",IF($AA1769="","Closed",IF($AA1769&lt;=$W1769,"Closed on time","Closed late")),IF(TODAY()&gt;$W1769,"Overdue","Within time")))</f>
        <v/>
      </c>
      <c r="AE1769" s="6"/>
      <c r="AF1769" s="19"/>
      <c r="AG1769" s="19"/>
      <c r="AH1769" s="19"/>
      <c r="AI1769" s="19"/>
      <c r="AJ1769" s="19"/>
    </row>
    <row r="1770" customFormat="false" ht="15" hidden="false" customHeight="false" outlineLevel="0" collapsed="false">
      <c r="A1770" s="22" t="str">
        <f aca="false">IF($C1770="","","R"&amp;TEXT(ROW()-4,"00000"))</f>
        <v/>
      </c>
      <c r="B1770" s="21"/>
      <c r="C1770" s="19"/>
      <c r="D1770" s="22" t="str">
        <f aca="false">IF($C1770="","",IFERROR(INDEX(Asset_Register!$C$5:$C$1000,MATCH($C1770,Asset_Register!$A$5:$A$1000,0)),"Not in register"))</f>
        <v/>
      </c>
      <c r="E1770" s="22" t="str">
        <f aca="false">IF($C1770="","",IFERROR(INDEX(Asset_Register!$D$5:$D$1000,MATCH($C1770,Asset_Register!$A$5:$A$1000,0)),"Not in register"))</f>
        <v/>
      </c>
      <c r="F1770" s="22" t="str">
        <f aca="false">IF($C1770="","",IFERROR(INDEX(Asset_Register!$R$5:$R$1000,MATCH($C1770,Asset_Register!$A$5:$A$1000,0)),"Not in register"))</f>
        <v/>
      </c>
      <c r="G1770" s="22" t="str">
        <f aca="false">IF($C1770="","",IFERROR(INDEX(Asset_Register!$Q$5:$Q$1000,MATCH($C1770,Asset_Register!$A$5:$A$1000,0)),"Not in register"))</f>
        <v/>
      </c>
      <c r="H1770" s="19"/>
      <c r="I1770" s="19"/>
      <c r="J1770" s="6"/>
      <c r="K1770" s="19"/>
      <c r="L1770" s="19"/>
      <c r="M1770" s="19"/>
      <c r="N1770" s="19"/>
      <c r="O1770" s="19"/>
      <c r="P1770" s="19"/>
      <c r="Q1770" s="22" t="str">
        <f aca="false">IF($C1770="","",IF($P1770&lt;&gt;"",$P1770,IF(AND(ISNUMBER($K1770),ISNUMBER($M1770),ISNUMBER($N1770)),IF($O1770="Lower is worse",IF($K1770&lt;=$N1770,"Danger",IF($K1770&lt;=$M1770,"Alert","OK")),IF($K1770&gt;=$N1770,"Danger",IF($K1770&gt;=$M1770,"Alert","OK"))),"Not set")))</f>
        <v/>
      </c>
      <c r="R1770" s="22" t="str">
        <f aca="false">IF(OR($Q1770="",$Q1770="Not set"),"",MATCH($Q1770,Lists!$F$2:$F$4,0)-1)</f>
        <v/>
      </c>
      <c r="S1770" s="6"/>
      <c r="T1770" s="6"/>
      <c r="U1770" s="22" t="str">
        <f aca="false">IF(OR($Q1770="",$Q1770="OK",$Q1770="Not set",NOT(ISNUMBER($G1770))),"",ROUND($G1770*IF($Q1770="Danger",Lists!$M$15,Lists!$M$16),0))</f>
        <v/>
      </c>
      <c r="V1770" s="22" t="str">
        <f aca="false">IF($U1770="","",IF(OR($Q1770="Danger",$U1770&gt;=Lists!$M$10),"P1",IF($U1770&gt;=Lists!$M$11,"P2","P3")))</f>
        <v/>
      </c>
      <c r="W1770" s="24" t="str">
        <f aca="false">IF(OR($V1770="",$B1770=""),"",$B1770+INDEX(Lists!$N$10:$N$12,MATCH($V1770,Lists!$L$10:$L$12,0)))</f>
        <v/>
      </c>
      <c r="X1770" s="19"/>
      <c r="Y1770" s="19"/>
      <c r="Z1770" s="19"/>
      <c r="AA1770" s="21"/>
      <c r="AB1770" s="19"/>
      <c r="AC1770" s="22" t="str">
        <f aca="true">IF(OR($U1770="",$B1770=""),"",IF($AA1770&lt;&gt;"",$AA1770-$B1770,TODAY()-$B1770))</f>
        <v/>
      </c>
      <c r="AD1770" s="22" t="str">
        <f aca="true">IF($W1770="","",IF($Y1770="Closed",IF($AA1770="","Closed",IF($AA1770&lt;=$W1770,"Closed on time","Closed late")),IF(TODAY()&gt;$W1770,"Overdue","Within time")))</f>
        <v/>
      </c>
      <c r="AE1770" s="6"/>
      <c r="AF1770" s="19"/>
      <c r="AG1770" s="19"/>
      <c r="AH1770" s="19"/>
      <c r="AI1770" s="19"/>
      <c r="AJ1770" s="19"/>
    </row>
    <row r="1771" customFormat="false" ht="15" hidden="false" customHeight="false" outlineLevel="0" collapsed="false">
      <c r="A1771" s="22" t="str">
        <f aca="false">IF($C1771="","","R"&amp;TEXT(ROW()-4,"00000"))</f>
        <v/>
      </c>
      <c r="B1771" s="21"/>
      <c r="C1771" s="19"/>
      <c r="D1771" s="22" t="str">
        <f aca="false">IF($C1771="","",IFERROR(INDEX(Asset_Register!$C$5:$C$1000,MATCH($C1771,Asset_Register!$A$5:$A$1000,0)),"Not in register"))</f>
        <v/>
      </c>
      <c r="E1771" s="22" t="str">
        <f aca="false">IF($C1771="","",IFERROR(INDEX(Asset_Register!$D$5:$D$1000,MATCH($C1771,Asset_Register!$A$5:$A$1000,0)),"Not in register"))</f>
        <v/>
      </c>
      <c r="F1771" s="22" t="str">
        <f aca="false">IF($C1771="","",IFERROR(INDEX(Asset_Register!$R$5:$R$1000,MATCH($C1771,Asset_Register!$A$5:$A$1000,0)),"Not in register"))</f>
        <v/>
      </c>
      <c r="G1771" s="22" t="str">
        <f aca="false">IF($C1771="","",IFERROR(INDEX(Asset_Register!$Q$5:$Q$1000,MATCH($C1771,Asset_Register!$A$5:$A$1000,0)),"Not in register"))</f>
        <v/>
      </c>
      <c r="H1771" s="19"/>
      <c r="I1771" s="19"/>
      <c r="J1771" s="6"/>
      <c r="K1771" s="19"/>
      <c r="L1771" s="19"/>
      <c r="M1771" s="19"/>
      <c r="N1771" s="19"/>
      <c r="O1771" s="19"/>
      <c r="P1771" s="19"/>
      <c r="Q1771" s="22" t="str">
        <f aca="false">IF($C1771="","",IF($P1771&lt;&gt;"",$P1771,IF(AND(ISNUMBER($K1771),ISNUMBER($M1771),ISNUMBER($N1771)),IF($O1771="Lower is worse",IF($K1771&lt;=$N1771,"Danger",IF($K1771&lt;=$M1771,"Alert","OK")),IF($K1771&gt;=$N1771,"Danger",IF($K1771&gt;=$M1771,"Alert","OK"))),"Not set")))</f>
        <v/>
      </c>
      <c r="R1771" s="22" t="str">
        <f aca="false">IF(OR($Q1771="",$Q1771="Not set"),"",MATCH($Q1771,Lists!$F$2:$F$4,0)-1)</f>
        <v/>
      </c>
      <c r="S1771" s="6"/>
      <c r="T1771" s="6"/>
      <c r="U1771" s="22" t="str">
        <f aca="false">IF(OR($Q1771="",$Q1771="OK",$Q1771="Not set",NOT(ISNUMBER($G1771))),"",ROUND($G1771*IF($Q1771="Danger",Lists!$M$15,Lists!$M$16),0))</f>
        <v/>
      </c>
      <c r="V1771" s="22" t="str">
        <f aca="false">IF($U1771="","",IF(OR($Q1771="Danger",$U1771&gt;=Lists!$M$10),"P1",IF($U1771&gt;=Lists!$M$11,"P2","P3")))</f>
        <v/>
      </c>
      <c r="W1771" s="24" t="str">
        <f aca="false">IF(OR($V1771="",$B1771=""),"",$B1771+INDEX(Lists!$N$10:$N$12,MATCH($V1771,Lists!$L$10:$L$12,0)))</f>
        <v/>
      </c>
      <c r="X1771" s="19"/>
      <c r="Y1771" s="19"/>
      <c r="Z1771" s="19"/>
      <c r="AA1771" s="21"/>
      <c r="AB1771" s="19"/>
      <c r="AC1771" s="22" t="str">
        <f aca="true">IF(OR($U1771="",$B1771=""),"",IF($AA1771&lt;&gt;"",$AA1771-$B1771,TODAY()-$B1771))</f>
        <v/>
      </c>
      <c r="AD1771" s="22" t="str">
        <f aca="true">IF($W1771="","",IF($Y1771="Closed",IF($AA1771="","Closed",IF($AA1771&lt;=$W1771,"Closed on time","Closed late")),IF(TODAY()&gt;$W1771,"Overdue","Within time")))</f>
        <v/>
      </c>
      <c r="AE1771" s="6"/>
      <c r="AF1771" s="19"/>
      <c r="AG1771" s="19"/>
      <c r="AH1771" s="19"/>
      <c r="AI1771" s="19"/>
      <c r="AJ1771" s="19"/>
    </row>
    <row r="1772" customFormat="false" ht="15" hidden="false" customHeight="false" outlineLevel="0" collapsed="false">
      <c r="A1772" s="22" t="str">
        <f aca="false">IF($C1772="","","R"&amp;TEXT(ROW()-4,"00000"))</f>
        <v/>
      </c>
      <c r="B1772" s="21"/>
      <c r="C1772" s="19"/>
      <c r="D1772" s="22" t="str">
        <f aca="false">IF($C1772="","",IFERROR(INDEX(Asset_Register!$C$5:$C$1000,MATCH($C1772,Asset_Register!$A$5:$A$1000,0)),"Not in register"))</f>
        <v/>
      </c>
      <c r="E1772" s="22" t="str">
        <f aca="false">IF($C1772="","",IFERROR(INDEX(Asset_Register!$D$5:$D$1000,MATCH($C1772,Asset_Register!$A$5:$A$1000,0)),"Not in register"))</f>
        <v/>
      </c>
      <c r="F1772" s="22" t="str">
        <f aca="false">IF($C1772="","",IFERROR(INDEX(Asset_Register!$R$5:$R$1000,MATCH($C1772,Asset_Register!$A$5:$A$1000,0)),"Not in register"))</f>
        <v/>
      </c>
      <c r="G1772" s="22" t="str">
        <f aca="false">IF($C1772="","",IFERROR(INDEX(Asset_Register!$Q$5:$Q$1000,MATCH($C1772,Asset_Register!$A$5:$A$1000,0)),"Not in register"))</f>
        <v/>
      </c>
      <c r="H1772" s="19"/>
      <c r="I1772" s="19"/>
      <c r="J1772" s="6"/>
      <c r="K1772" s="19"/>
      <c r="L1772" s="19"/>
      <c r="M1772" s="19"/>
      <c r="N1772" s="19"/>
      <c r="O1772" s="19"/>
      <c r="P1772" s="19"/>
      <c r="Q1772" s="22" t="str">
        <f aca="false">IF($C1772="","",IF($P1772&lt;&gt;"",$P1772,IF(AND(ISNUMBER($K1772),ISNUMBER($M1772),ISNUMBER($N1772)),IF($O1772="Lower is worse",IF($K1772&lt;=$N1772,"Danger",IF($K1772&lt;=$M1772,"Alert","OK")),IF($K1772&gt;=$N1772,"Danger",IF($K1772&gt;=$M1772,"Alert","OK"))),"Not set")))</f>
        <v/>
      </c>
      <c r="R1772" s="22" t="str">
        <f aca="false">IF(OR($Q1772="",$Q1772="Not set"),"",MATCH($Q1772,Lists!$F$2:$F$4,0)-1)</f>
        <v/>
      </c>
      <c r="S1772" s="6"/>
      <c r="T1772" s="6"/>
      <c r="U1772" s="22" t="str">
        <f aca="false">IF(OR($Q1772="",$Q1772="OK",$Q1772="Not set",NOT(ISNUMBER($G1772))),"",ROUND($G1772*IF($Q1772="Danger",Lists!$M$15,Lists!$M$16),0))</f>
        <v/>
      </c>
      <c r="V1772" s="22" t="str">
        <f aca="false">IF($U1772="","",IF(OR($Q1772="Danger",$U1772&gt;=Lists!$M$10),"P1",IF($U1772&gt;=Lists!$M$11,"P2","P3")))</f>
        <v/>
      </c>
      <c r="W1772" s="24" t="str">
        <f aca="false">IF(OR($V1772="",$B1772=""),"",$B1772+INDEX(Lists!$N$10:$N$12,MATCH($V1772,Lists!$L$10:$L$12,0)))</f>
        <v/>
      </c>
      <c r="X1772" s="19"/>
      <c r="Y1772" s="19"/>
      <c r="Z1772" s="19"/>
      <c r="AA1772" s="21"/>
      <c r="AB1772" s="19"/>
      <c r="AC1772" s="22" t="str">
        <f aca="true">IF(OR($U1772="",$B1772=""),"",IF($AA1772&lt;&gt;"",$AA1772-$B1772,TODAY()-$B1772))</f>
        <v/>
      </c>
      <c r="AD1772" s="22" t="str">
        <f aca="true">IF($W1772="","",IF($Y1772="Closed",IF($AA1772="","Closed",IF($AA1772&lt;=$W1772,"Closed on time","Closed late")),IF(TODAY()&gt;$W1772,"Overdue","Within time")))</f>
        <v/>
      </c>
      <c r="AE1772" s="6"/>
      <c r="AF1772" s="19"/>
      <c r="AG1772" s="19"/>
      <c r="AH1772" s="19"/>
      <c r="AI1772" s="19"/>
      <c r="AJ1772" s="19"/>
    </row>
    <row r="1773" customFormat="false" ht="15" hidden="false" customHeight="false" outlineLevel="0" collapsed="false">
      <c r="A1773" s="22" t="str">
        <f aca="false">IF($C1773="","","R"&amp;TEXT(ROW()-4,"00000"))</f>
        <v/>
      </c>
      <c r="B1773" s="21"/>
      <c r="C1773" s="19"/>
      <c r="D1773" s="22" t="str">
        <f aca="false">IF($C1773="","",IFERROR(INDEX(Asset_Register!$C$5:$C$1000,MATCH($C1773,Asset_Register!$A$5:$A$1000,0)),"Not in register"))</f>
        <v/>
      </c>
      <c r="E1773" s="22" t="str">
        <f aca="false">IF($C1773="","",IFERROR(INDEX(Asset_Register!$D$5:$D$1000,MATCH($C1773,Asset_Register!$A$5:$A$1000,0)),"Not in register"))</f>
        <v/>
      </c>
      <c r="F1773" s="22" t="str">
        <f aca="false">IF($C1773="","",IFERROR(INDEX(Asset_Register!$R$5:$R$1000,MATCH($C1773,Asset_Register!$A$5:$A$1000,0)),"Not in register"))</f>
        <v/>
      </c>
      <c r="G1773" s="22" t="str">
        <f aca="false">IF($C1773="","",IFERROR(INDEX(Asset_Register!$Q$5:$Q$1000,MATCH($C1773,Asset_Register!$A$5:$A$1000,0)),"Not in register"))</f>
        <v/>
      </c>
      <c r="H1773" s="19"/>
      <c r="I1773" s="19"/>
      <c r="J1773" s="6"/>
      <c r="K1773" s="19"/>
      <c r="L1773" s="19"/>
      <c r="M1773" s="19"/>
      <c r="N1773" s="19"/>
      <c r="O1773" s="19"/>
      <c r="P1773" s="19"/>
      <c r="Q1773" s="22" t="str">
        <f aca="false">IF($C1773="","",IF($P1773&lt;&gt;"",$P1773,IF(AND(ISNUMBER($K1773),ISNUMBER($M1773),ISNUMBER($N1773)),IF($O1773="Lower is worse",IF($K1773&lt;=$N1773,"Danger",IF($K1773&lt;=$M1773,"Alert","OK")),IF($K1773&gt;=$N1773,"Danger",IF($K1773&gt;=$M1773,"Alert","OK"))),"Not set")))</f>
        <v/>
      </c>
      <c r="R1773" s="22" t="str">
        <f aca="false">IF(OR($Q1773="",$Q1773="Not set"),"",MATCH($Q1773,Lists!$F$2:$F$4,0)-1)</f>
        <v/>
      </c>
      <c r="S1773" s="6"/>
      <c r="T1773" s="6"/>
      <c r="U1773" s="22" t="str">
        <f aca="false">IF(OR($Q1773="",$Q1773="OK",$Q1773="Not set",NOT(ISNUMBER($G1773))),"",ROUND($G1773*IF($Q1773="Danger",Lists!$M$15,Lists!$M$16),0))</f>
        <v/>
      </c>
      <c r="V1773" s="22" t="str">
        <f aca="false">IF($U1773="","",IF(OR($Q1773="Danger",$U1773&gt;=Lists!$M$10),"P1",IF($U1773&gt;=Lists!$M$11,"P2","P3")))</f>
        <v/>
      </c>
      <c r="W1773" s="24" t="str">
        <f aca="false">IF(OR($V1773="",$B1773=""),"",$B1773+INDEX(Lists!$N$10:$N$12,MATCH($V1773,Lists!$L$10:$L$12,0)))</f>
        <v/>
      </c>
      <c r="X1773" s="19"/>
      <c r="Y1773" s="19"/>
      <c r="Z1773" s="19"/>
      <c r="AA1773" s="21"/>
      <c r="AB1773" s="19"/>
      <c r="AC1773" s="22" t="str">
        <f aca="true">IF(OR($U1773="",$B1773=""),"",IF($AA1773&lt;&gt;"",$AA1773-$B1773,TODAY()-$B1773))</f>
        <v/>
      </c>
      <c r="AD1773" s="22" t="str">
        <f aca="true">IF($W1773="","",IF($Y1773="Closed",IF($AA1773="","Closed",IF($AA1773&lt;=$W1773,"Closed on time","Closed late")),IF(TODAY()&gt;$W1773,"Overdue","Within time")))</f>
        <v/>
      </c>
      <c r="AE1773" s="6"/>
      <c r="AF1773" s="19"/>
      <c r="AG1773" s="19"/>
      <c r="AH1773" s="19"/>
      <c r="AI1773" s="19"/>
      <c r="AJ1773" s="19"/>
    </row>
    <row r="1774" customFormat="false" ht="15" hidden="false" customHeight="false" outlineLevel="0" collapsed="false">
      <c r="A1774" s="22" t="str">
        <f aca="false">IF($C1774="","","R"&amp;TEXT(ROW()-4,"00000"))</f>
        <v/>
      </c>
      <c r="B1774" s="21"/>
      <c r="C1774" s="19"/>
      <c r="D1774" s="22" t="str">
        <f aca="false">IF($C1774="","",IFERROR(INDEX(Asset_Register!$C$5:$C$1000,MATCH($C1774,Asset_Register!$A$5:$A$1000,0)),"Not in register"))</f>
        <v/>
      </c>
      <c r="E1774" s="22" t="str">
        <f aca="false">IF($C1774="","",IFERROR(INDEX(Asset_Register!$D$5:$D$1000,MATCH($C1774,Asset_Register!$A$5:$A$1000,0)),"Not in register"))</f>
        <v/>
      </c>
      <c r="F1774" s="22" t="str">
        <f aca="false">IF($C1774="","",IFERROR(INDEX(Asset_Register!$R$5:$R$1000,MATCH($C1774,Asset_Register!$A$5:$A$1000,0)),"Not in register"))</f>
        <v/>
      </c>
      <c r="G1774" s="22" t="str">
        <f aca="false">IF($C1774="","",IFERROR(INDEX(Asset_Register!$Q$5:$Q$1000,MATCH($C1774,Asset_Register!$A$5:$A$1000,0)),"Not in register"))</f>
        <v/>
      </c>
      <c r="H1774" s="19"/>
      <c r="I1774" s="19"/>
      <c r="J1774" s="6"/>
      <c r="K1774" s="19"/>
      <c r="L1774" s="19"/>
      <c r="M1774" s="19"/>
      <c r="N1774" s="19"/>
      <c r="O1774" s="19"/>
      <c r="P1774" s="19"/>
      <c r="Q1774" s="22" t="str">
        <f aca="false">IF($C1774="","",IF($P1774&lt;&gt;"",$P1774,IF(AND(ISNUMBER($K1774),ISNUMBER($M1774),ISNUMBER($N1774)),IF($O1774="Lower is worse",IF($K1774&lt;=$N1774,"Danger",IF($K1774&lt;=$M1774,"Alert","OK")),IF($K1774&gt;=$N1774,"Danger",IF($K1774&gt;=$M1774,"Alert","OK"))),"Not set")))</f>
        <v/>
      </c>
      <c r="R1774" s="22" t="str">
        <f aca="false">IF(OR($Q1774="",$Q1774="Not set"),"",MATCH($Q1774,Lists!$F$2:$F$4,0)-1)</f>
        <v/>
      </c>
      <c r="S1774" s="6"/>
      <c r="T1774" s="6"/>
      <c r="U1774" s="22" t="str">
        <f aca="false">IF(OR($Q1774="",$Q1774="OK",$Q1774="Not set",NOT(ISNUMBER($G1774))),"",ROUND($G1774*IF($Q1774="Danger",Lists!$M$15,Lists!$M$16),0))</f>
        <v/>
      </c>
      <c r="V1774" s="22" t="str">
        <f aca="false">IF($U1774="","",IF(OR($Q1774="Danger",$U1774&gt;=Lists!$M$10),"P1",IF($U1774&gt;=Lists!$M$11,"P2","P3")))</f>
        <v/>
      </c>
      <c r="W1774" s="24" t="str">
        <f aca="false">IF(OR($V1774="",$B1774=""),"",$B1774+INDEX(Lists!$N$10:$N$12,MATCH($V1774,Lists!$L$10:$L$12,0)))</f>
        <v/>
      </c>
      <c r="X1774" s="19"/>
      <c r="Y1774" s="19"/>
      <c r="Z1774" s="19"/>
      <c r="AA1774" s="21"/>
      <c r="AB1774" s="19"/>
      <c r="AC1774" s="22" t="str">
        <f aca="true">IF(OR($U1774="",$B1774=""),"",IF($AA1774&lt;&gt;"",$AA1774-$B1774,TODAY()-$B1774))</f>
        <v/>
      </c>
      <c r="AD1774" s="22" t="str">
        <f aca="true">IF($W1774="","",IF($Y1774="Closed",IF($AA1774="","Closed",IF($AA1774&lt;=$W1774,"Closed on time","Closed late")),IF(TODAY()&gt;$W1774,"Overdue","Within time")))</f>
        <v/>
      </c>
      <c r="AE1774" s="6"/>
      <c r="AF1774" s="19"/>
      <c r="AG1774" s="19"/>
      <c r="AH1774" s="19"/>
      <c r="AI1774" s="19"/>
      <c r="AJ1774" s="19"/>
    </row>
    <row r="1775" customFormat="false" ht="15" hidden="false" customHeight="false" outlineLevel="0" collapsed="false">
      <c r="A1775" s="22" t="str">
        <f aca="false">IF($C1775="","","R"&amp;TEXT(ROW()-4,"00000"))</f>
        <v/>
      </c>
      <c r="B1775" s="21"/>
      <c r="C1775" s="19"/>
      <c r="D1775" s="22" t="str">
        <f aca="false">IF($C1775="","",IFERROR(INDEX(Asset_Register!$C$5:$C$1000,MATCH($C1775,Asset_Register!$A$5:$A$1000,0)),"Not in register"))</f>
        <v/>
      </c>
      <c r="E1775" s="22" t="str">
        <f aca="false">IF($C1775="","",IFERROR(INDEX(Asset_Register!$D$5:$D$1000,MATCH($C1775,Asset_Register!$A$5:$A$1000,0)),"Not in register"))</f>
        <v/>
      </c>
      <c r="F1775" s="22" t="str">
        <f aca="false">IF($C1775="","",IFERROR(INDEX(Asset_Register!$R$5:$R$1000,MATCH($C1775,Asset_Register!$A$5:$A$1000,0)),"Not in register"))</f>
        <v/>
      </c>
      <c r="G1775" s="22" t="str">
        <f aca="false">IF($C1775="","",IFERROR(INDEX(Asset_Register!$Q$5:$Q$1000,MATCH($C1775,Asset_Register!$A$5:$A$1000,0)),"Not in register"))</f>
        <v/>
      </c>
      <c r="H1775" s="19"/>
      <c r="I1775" s="19"/>
      <c r="J1775" s="6"/>
      <c r="K1775" s="19"/>
      <c r="L1775" s="19"/>
      <c r="M1775" s="19"/>
      <c r="N1775" s="19"/>
      <c r="O1775" s="19"/>
      <c r="P1775" s="19"/>
      <c r="Q1775" s="22" t="str">
        <f aca="false">IF($C1775="","",IF($P1775&lt;&gt;"",$P1775,IF(AND(ISNUMBER($K1775),ISNUMBER($M1775),ISNUMBER($N1775)),IF($O1775="Lower is worse",IF($K1775&lt;=$N1775,"Danger",IF($K1775&lt;=$M1775,"Alert","OK")),IF($K1775&gt;=$N1775,"Danger",IF($K1775&gt;=$M1775,"Alert","OK"))),"Not set")))</f>
        <v/>
      </c>
      <c r="R1775" s="22" t="str">
        <f aca="false">IF(OR($Q1775="",$Q1775="Not set"),"",MATCH($Q1775,Lists!$F$2:$F$4,0)-1)</f>
        <v/>
      </c>
      <c r="S1775" s="6"/>
      <c r="T1775" s="6"/>
      <c r="U1775" s="22" t="str">
        <f aca="false">IF(OR($Q1775="",$Q1775="OK",$Q1775="Not set",NOT(ISNUMBER($G1775))),"",ROUND($G1775*IF($Q1775="Danger",Lists!$M$15,Lists!$M$16),0))</f>
        <v/>
      </c>
      <c r="V1775" s="22" t="str">
        <f aca="false">IF($U1775="","",IF(OR($Q1775="Danger",$U1775&gt;=Lists!$M$10),"P1",IF($U1775&gt;=Lists!$M$11,"P2","P3")))</f>
        <v/>
      </c>
      <c r="W1775" s="24" t="str">
        <f aca="false">IF(OR($V1775="",$B1775=""),"",$B1775+INDEX(Lists!$N$10:$N$12,MATCH($V1775,Lists!$L$10:$L$12,0)))</f>
        <v/>
      </c>
      <c r="X1775" s="19"/>
      <c r="Y1775" s="19"/>
      <c r="Z1775" s="19"/>
      <c r="AA1775" s="21"/>
      <c r="AB1775" s="19"/>
      <c r="AC1775" s="22" t="str">
        <f aca="true">IF(OR($U1775="",$B1775=""),"",IF($AA1775&lt;&gt;"",$AA1775-$B1775,TODAY()-$B1775))</f>
        <v/>
      </c>
      <c r="AD1775" s="22" t="str">
        <f aca="true">IF($W1775="","",IF($Y1775="Closed",IF($AA1775="","Closed",IF($AA1775&lt;=$W1775,"Closed on time","Closed late")),IF(TODAY()&gt;$W1775,"Overdue","Within time")))</f>
        <v/>
      </c>
      <c r="AE1775" s="6"/>
      <c r="AF1775" s="19"/>
      <c r="AG1775" s="19"/>
      <c r="AH1775" s="19"/>
      <c r="AI1775" s="19"/>
      <c r="AJ1775" s="19"/>
    </row>
    <row r="1776" customFormat="false" ht="15" hidden="false" customHeight="false" outlineLevel="0" collapsed="false">
      <c r="A1776" s="22" t="str">
        <f aca="false">IF($C1776="","","R"&amp;TEXT(ROW()-4,"00000"))</f>
        <v/>
      </c>
      <c r="B1776" s="21"/>
      <c r="C1776" s="19"/>
      <c r="D1776" s="22" t="str">
        <f aca="false">IF($C1776="","",IFERROR(INDEX(Asset_Register!$C$5:$C$1000,MATCH($C1776,Asset_Register!$A$5:$A$1000,0)),"Not in register"))</f>
        <v/>
      </c>
      <c r="E1776" s="22" t="str">
        <f aca="false">IF($C1776="","",IFERROR(INDEX(Asset_Register!$D$5:$D$1000,MATCH($C1776,Asset_Register!$A$5:$A$1000,0)),"Not in register"))</f>
        <v/>
      </c>
      <c r="F1776" s="22" t="str">
        <f aca="false">IF($C1776="","",IFERROR(INDEX(Asset_Register!$R$5:$R$1000,MATCH($C1776,Asset_Register!$A$5:$A$1000,0)),"Not in register"))</f>
        <v/>
      </c>
      <c r="G1776" s="22" t="str">
        <f aca="false">IF($C1776="","",IFERROR(INDEX(Asset_Register!$Q$5:$Q$1000,MATCH($C1776,Asset_Register!$A$5:$A$1000,0)),"Not in register"))</f>
        <v/>
      </c>
      <c r="H1776" s="19"/>
      <c r="I1776" s="19"/>
      <c r="J1776" s="6"/>
      <c r="K1776" s="19"/>
      <c r="L1776" s="19"/>
      <c r="M1776" s="19"/>
      <c r="N1776" s="19"/>
      <c r="O1776" s="19"/>
      <c r="P1776" s="19"/>
      <c r="Q1776" s="22" t="str">
        <f aca="false">IF($C1776="","",IF($P1776&lt;&gt;"",$P1776,IF(AND(ISNUMBER($K1776),ISNUMBER($M1776),ISNUMBER($N1776)),IF($O1776="Lower is worse",IF($K1776&lt;=$N1776,"Danger",IF($K1776&lt;=$M1776,"Alert","OK")),IF($K1776&gt;=$N1776,"Danger",IF($K1776&gt;=$M1776,"Alert","OK"))),"Not set")))</f>
        <v/>
      </c>
      <c r="R1776" s="22" t="str">
        <f aca="false">IF(OR($Q1776="",$Q1776="Not set"),"",MATCH($Q1776,Lists!$F$2:$F$4,0)-1)</f>
        <v/>
      </c>
      <c r="S1776" s="6"/>
      <c r="T1776" s="6"/>
      <c r="U1776" s="22" t="str">
        <f aca="false">IF(OR($Q1776="",$Q1776="OK",$Q1776="Not set",NOT(ISNUMBER($G1776))),"",ROUND($G1776*IF($Q1776="Danger",Lists!$M$15,Lists!$M$16),0))</f>
        <v/>
      </c>
      <c r="V1776" s="22" t="str">
        <f aca="false">IF($U1776="","",IF(OR($Q1776="Danger",$U1776&gt;=Lists!$M$10),"P1",IF($U1776&gt;=Lists!$M$11,"P2","P3")))</f>
        <v/>
      </c>
      <c r="W1776" s="24" t="str">
        <f aca="false">IF(OR($V1776="",$B1776=""),"",$B1776+INDEX(Lists!$N$10:$N$12,MATCH($V1776,Lists!$L$10:$L$12,0)))</f>
        <v/>
      </c>
      <c r="X1776" s="19"/>
      <c r="Y1776" s="19"/>
      <c r="Z1776" s="19"/>
      <c r="AA1776" s="21"/>
      <c r="AB1776" s="19"/>
      <c r="AC1776" s="22" t="str">
        <f aca="true">IF(OR($U1776="",$B1776=""),"",IF($AA1776&lt;&gt;"",$AA1776-$B1776,TODAY()-$B1776))</f>
        <v/>
      </c>
      <c r="AD1776" s="22" t="str">
        <f aca="true">IF($W1776="","",IF($Y1776="Closed",IF($AA1776="","Closed",IF($AA1776&lt;=$W1776,"Closed on time","Closed late")),IF(TODAY()&gt;$W1776,"Overdue","Within time")))</f>
        <v/>
      </c>
      <c r="AE1776" s="6"/>
      <c r="AF1776" s="19"/>
      <c r="AG1776" s="19"/>
      <c r="AH1776" s="19"/>
      <c r="AI1776" s="19"/>
      <c r="AJ1776" s="19"/>
    </row>
    <row r="1777" customFormat="false" ht="15" hidden="false" customHeight="false" outlineLevel="0" collapsed="false">
      <c r="A1777" s="22" t="str">
        <f aca="false">IF($C1777="","","R"&amp;TEXT(ROW()-4,"00000"))</f>
        <v/>
      </c>
      <c r="B1777" s="21"/>
      <c r="C1777" s="19"/>
      <c r="D1777" s="22" t="str">
        <f aca="false">IF($C1777="","",IFERROR(INDEX(Asset_Register!$C$5:$C$1000,MATCH($C1777,Asset_Register!$A$5:$A$1000,0)),"Not in register"))</f>
        <v/>
      </c>
      <c r="E1777" s="22" t="str">
        <f aca="false">IF($C1777="","",IFERROR(INDEX(Asset_Register!$D$5:$D$1000,MATCH($C1777,Asset_Register!$A$5:$A$1000,0)),"Not in register"))</f>
        <v/>
      </c>
      <c r="F1777" s="22" t="str">
        <f aca="false">IF($C1777="","",IFERROR(INDEX(Asset_Register!$R$5:$R$1000,MATCH($C1777,Asset_Register!$A$5:$A$1000,0)),"Not in register"))</f>
        <v/>
      </c>
      <c r="G1777" s="22" t="str">
        <f aca="false">IF($C1777="","",IFERROR(INDEX(Asset_Register!$Q$5:$Q$1000,MATCH($C1777,Asset_Register!$A$5:$A$1000,0)),"Not in register"))</f>
        <v/>
      </c>
      <c r="H1777" s="19"/>
      <c r="I1777" s="19"/>
      <c r="J1777" s="6"/>
      <c r="K1777" s="19"/>
      <c r="L1777" s="19"/>
      <c r="M1777" s="19"/>
      <c r="N1777" s="19"/>
      <c r="O1777" s="19"/>
      <c r="P1777" s="19"/>
      <c r="Q1777" s="22" t="str">
        <f aca="false">IF($C1777="","",IF($P1777&lt;&gt;"",$P1777,IF(AND(ISNUMBER($K1777),ISNUMBER($M1777),ISNUMBER($N1777)),IF($O1777="Lower is worse",IF($K1777&lt;=$N1777,"Danger",IF($K1777&lt;=$M1777,"Alert","OK")),IF($K1777&gt;=$N1777,"Danger",IF($K1777&gt;=$M1777,"Alert","OK"))),"Not set")))</f>
        <v/>
      </c>
      <c r="R1777" s="22" t="str">
        <f aca="false">IF(OR($Q1777="",$Q1777="Not set"),"",MATCH($Q1777,Lists!$F$2:$F$4,0)-1)</f>
        <v/>
      </c>
      <c r="S1777" s="6"/>
      <c r="T1777" s="6"/>
      <c r="U1777" s="22" t="str">
        <f aca="false">IF(OR($Q1777="",$Q1777="OK",$Q1777="Not set",NOT(ISNUMBER($G1777))),"",ROUND($G1777*IF($Q1777="Danger",Lists!$M$15,Lists!$M$16),0))</f>
        <v/>
      </c>
      <c r="V1777" s="22" t="str">
        <f aca="false">IF($U1777="","",IF(OR($Q1777="Danger",$U1777&gt;=Lists!$M$10),"P1",IF($U1777&gt;=Lists!$M$11,"P2","P3")))</f>
        <v/>
      </c>
      <c r="W1777" s="24" t="str">
        <f aca="false">IF(OR($V1777="",$B1777=""),"",$B1777+INDEX(Lists!$N$10:$N$12,MATCH($V1777,Lists!$L$10:$L$12,0)))</f>
        <v/>
      </c>
      <c r="X1777" s="19"/>
      <c r="Y1777" s="19"/>
      <c r="Z1777" s="19"/>
      <c r="AA1777" s="21"/>
      <c r="AB1777" s="19"/>
      <c r="AC1777" s="22" t="str">
        <f aca="true">IF(OR($U1777="",$B1777=""),"",IF($AA1777&lt;&gt;"",$AA1777-$B1777,TODAY()-$B1777))</f>
        <v/>
      </c>
      <c r="AD1777" s="22" t="str">
        <f aca="true">IF($W1777="","",IF($Y1777="Closed",IF($AA1777="","Closed",IF($AA1777&lt;=$W1777,"Closed on time","Closed late")),IF(TODAY()&gt;$W1777,"Overdue","Within time")))</f>
        <v/>
      </c>
      <c r="AE1777" s="6"/>
      <c r="AF1777" s="19"/>
      <c r="AG1777" s="19"/>
      <c r="AH1777" s="19"/>
      <c r="AI1777" s="19"/>
      <c r="AJ1777" s="19"/>
    </row>
    <row r="1778" customFormat="false" ht="15" hidden="false" customHeight="false" outlineLevel="0" collapsed="false">
      <c r="A1778" s="22" t="str">
        <f aca="false">IF($C1778="","","R"&amp;TEXT(ROW()-4,"00000"))</f>
        <v/>
      </c>
      <c r="B1778" s="21"/>
      <c r="C1778" s="19"/>
      <c r="D1778" s="22" t="str">
        <f aca="false">IF($C1778="","",IFERROR(INDEX(Asset_Register!$C$5:$C$1000,MATCH($C1778,Asset_Register!$A$5:$A$1000,0)),"Not in register"))</f>
        <v/>
      </c>
      <c r="E1778" s="22" t="str">
        <f aca="false">IF($C1778="","",IFERROR(INDEX(Asset_Register!$D$5:$D$1000,MATCH($C1778,Asset_Register!$A$5:$A$1000,0)),"Not in register"))</f>
        <v/>
      </c>
      <c r="F1778" s="22" t="str">
        <f aca="false">IF($C1778="","",IFERROR(INDEX(Asset_Register!$R$5:$R$1000,MATCH($C1778,Asset_Register!$A$5:$A$1000,0)),"Not in register"))</f>
        <v/>
      </c>
      <c r="G1778" s="22" t="str">
        <f aca="false">IF($C1778="","",IFERROR(INDEX(Asset_Register!$Q$5:$Q$1000,MATCH($C1778,Asset_Register!$A$5:$A$1000,0)),"Not in register"))</f>
        <v/>
      </c>
      <c r="H1778" s="19"/>
      <c r="I1778" s="19"/>
      <c r="J1778" s="6"/>
      <c r="K1778" s="19"/>
      <c r="L1778" s="19"/>
      <c r="M1778" s="19"/>
      <c r="N1778" s="19"/>
      <c r="O1778" s="19"/>
      <c r="P1778" s="19"/>
      <c r="Q1778" s="22" t="str">
        <f aca="false">IF($C1778="","",IF($P1778&lt;&gt;"",$P1778,IF(AND(ISNUMBER($K1778),ISNUMBER($M1778),ISNUMBER($N1778)),IF($O1778="Lower is worse",IF($K1778&lt;=$N1778,"Danger",IF($K1778&lt;=$M1778,"Alert","OK")),IF($K1778&gt;=$N1778,"Danger",IF($K1778&gt;=$M1778,"Alert","OK"))),"Not set")))</f>
        <v/>
      </c>
      <c r="R1778" s="22" t="str">
        <f aca="false">IF(OR($Q1778="",$Q1778="Not set"),"",MATCH($Q1778,Lists!$F$2:$F$4,0)-1)</f>
        <v/>
      </c>
      <c r="S1778" s="6"/>
      <c r="T1778" s="6"/>
      <c r="U1778" s="22" t="str">
        <f aca="false">IF(OR($Q1778="",$Q1778="OK",$Q1778="Not set",NOT(ISNUMBER($G1778))),"",ROUND($G1778*IF($Q1778="Danger",Lists!$M$15,Lists!$M$16),0))</f>
        <v/>
      </c>
      <c r="V1778" s="22" t="str">
        <f aca="false">IF($U1778="","",IF(OR($Q1778="Danger",$U1778&gt;=Lists!$M$10),"P1",IF($U1778&gt;=Lists!$M$11,"P2","P3")))</f>
        <v/>
      </c>
      <c r="W1778" s="24" t="str">
        <f aca="false">IF(OR($V1778="",$B1778=""),"",$B1778+INDEX(Lists!$N$10:$N$12,MATCH($V1778,Lists!$L$10:$L$12,0)))</f>
        <v/>
      </c>
      <c r="X1778" s="19"/>
      <c r="Y1778" s="19"/>
      <c r="Z1778" s="19"/>
      <c r="AA1778" s="21"/>
      <c r="AB1778" s="19"/>
      <c r="AC1778" s="22" t="str">
        <f aca="true">IF(OR($U1778="",$B1778=""),"",IF($AA1778&lt;&gt;"",$AA1778-$B1778,TODAY()-$B1778))</f>
        <v/>
      </c>
      <c r="AD1778" s="22" t="str">
        <f aca="true">IF($W1778="","",IF($Y1778="Closed",IF($AA1778="","Closed",IF($AA1778&lt;=$W1778,"Closed on time","Closed late")),IF(TODAY()&gt;$W1778,"Overdue","Within time")))</f>
        <v/>
      </c>
      <c r="AE1778" s="6"/>
      <c r="AF1778" s="19"/>
      <c r="AG1778" s="19"/>
      <c r="AH1778" s="19"/>
      <c r="AI1778" s="19"/>
      <c r="AJ1778" s="19"/>
    </row>
    <row r="1779" customFormat="false" ht="15" hidden="false" customHeight="false" outlineLevel="0" collapsed="false">
      <c r="A1779" s="22" t="str">
        <f aca="false">IF($C1779="","","R"&amp;TEXT(ROW()-4,"00000"))</f>
        <v/>
      </c>
      <c r="B1779" s="21"/>
      <c r="C1779" s="19"/>
      <c r="D1779" s="22" t="str">
        <f aca="false">IF($C1779="","",IFERROR(INDEX(Asset_Register!$C$5:$C$1000,MATCH($C1779,Asset_Register!$A$5:$A$1000,0)),"Not in register"))</f>
        <v/>
      </c>
      <c r="E1779" s="22" t="str">
        <f aca="false">IF($C1779="","",IFERROR(INDEX(Asset_Register!$D$5:$D$1000,MATCH($C1779,Asset_Register!$A$5:$A$1000,0)),"Not in register"))</f>
        <v/>
      </c>
      <c r="F1779" s="22" t="str">
        <f aca="false">IF($C1779="","",IFERROR(INDEX(Asset_Register!$R$5:$R$1000,MATCH($C1779,Asset_Register!$A$5:$A$1000,0)),"Not in register"))</f>
        <v/>
      </c>
      <c r="G1779" s="22" t="str">
        <f aca="false">IF($C1779="","",IFERROR(INDEX(Asset_Register!$Q$5:$Q$1000,MATCH($C1779,Asset_Register!$A$5:$A$1000,0)),"Not in register"))</f>
        <v/>
      </c>
      <c r="H1779" s="19"/>
      <c r="I1779" s="19"/>
      <c r="J1779" s="6"/>
      <c r="K1779" s="19"/>
      <c r="L1779" s="19"/>
      <c r="M1779" s="19"/>
      <c r="N1779" s="19"/>
      <c r="O1779" s="19"/>
      <c r="P1779" s="19"/>
      <c r="Q1779" s="22" t="str">
        <f aca="false">IF($C1779="","",IF($P1779&lt;&gt;"",$P1779,IF(AND(ISNUMBER($K1779),ISNUMBER($M1779),ISNUMBER($N1779)),IF($O1779="Lower is worse",IF($K1779&lt;=$N1779,"Danger",IF($K1779&lt;=$M1779,"Alert","OK")),IF($K1779&gt;=$N1779,"Danger",IF($K1779&gt;=$M1779,"Alert","OK"))),"Not set")))</f>
        <v/>
      </c>
      <c r="R1779" s="22" t="str">
        <f aca="false">IF(OR($Q1779="",$Q1779="Not set"),"",MATCH($Q1779,Lists!$F$2:$F$4,0)-1)</f>
        <v/>
      </c>
      <c r="S1779" s="6"/>
      <c r="T1779" s="6"/>
      <c r="U1779" s="22" t="str">
        <f aca="false">IF(OR($Q1779="",$Q1779="OK",$Q1779="Not set",NOT(ISNUMBER($G1779))),"",ROUND($G1779*IF($Q1779="Danger",Lists!$M$15,Lists!$M$16),0))</f>
        <v/>
      </c>
      <c r="V1779" s="22" t="str">
        <f aca="false">IF($U1779="","",IF(OR($Q1779="Danger",$U1779&gt;=Lists!$M$10),"P1",IF($U1779&gt;=Lists!$M$11,"P2","P3")))</f>
        <v/>
      </c>
      <c r="W1779" s="24" t="str">
        <f aca="false">IF(OR($V1779="",$B1779=""),"",$B1779+INDEX(Lists!$N$10:$N$12,MATCH($V1779,Lists!$L$10:$L$12,0)))</f>
        <v/>
      </c>
      <c r="X1779" s="19"/>
      <c r="Y1779" s="19"/>
      <c r="Z1779" s="19"/>
      <c r="AA1779" s="21"/>
      <c r="AB1779" s="19"/>
      <c r="AC1779" s="22" t="str">
        <f aca="true">IF(OR($U1779="",$B1779=""),"",IF($AA1779&lt;&gt;"",$AA1779-$B1779,TODAY()-$B1779))</f>
        <v/>
      </c>
      <c r="AD1779" s="22" t="str">
        <f aca="true">IF($W1779="","",IF($Y1779="Closed",IF($AA1779="","Closed",IF($AA1779&lt;=$W1779,"Closed on time","Closed late")),IF(TODAY()&gt;$W1779,"Overdue","Within time")))</f>
        <v/>
      </c>
      <c r="AE1779" s="6"/>
      <c r="AF1779" s="19"/>
      <c r="AG1779" s="19"/>
      <c r="AH1779" s="19"/>
      <c r="AI1779" s="19"/>
      <c r="AJ1779" s="19"/>
    </row>
    <row r="1780" customFormat="false" ht="15" hidden="false" customHeight="false" outlineLevel="0" collapsed="false">
      <c r="A1780" s="22" t="str">
        <f aca="false">IF($C1780="","","R"&amp;TEXT(ROW()-4,"00000"))</f>
        <v/>
      </c>
      <c r="B1780" s="21"/>
      <c r="C1780" s="19"/>
      <c r="D1780" s="22" t="str">
        <f aca="false">IF($C1780="","",IFERROR(INDEX(Asset_Register!$C$5:$C$1000,MATCH($C1780,Asset_Register!$A$5:$A$1000,0)),"Not in register"))</f>
        <v/>
      </c>
      <c r="E1780" s="22" t="str">
        <f aca="false">IF($C1780="","",IFERROR(INDEX(Asset_Register!$D$5:$D$1000,MATCH($C1780,Asset_Register!$A$5:$A$1000,0)),"Not in register"))</f>
        <v/>
      </c>
      <c r="F1780" s="22" t="str">
        <f aca="false">IF($C1780="","",IFERROR(INDEX(Asset_Register!$R$5:$R$1000,MATCH($C1780,Asset_Register!$A$5:$A$1000,0)),"Not in register"))</f>
        <v/>
      </c>
      <c r="G1780" s="22" t="str">
        <f aca="false">IF($C1780="","",IFERROR(INDEX(Asset_Register!$Q$5:$Q$1000,MATCH($C1780,Asset_Register!$A$5:$A$1000,0)),"Not in register"))</f>
        <v/>
      </c>
      <c r="H1780" s="19"/>
      <c r="I1780" s="19"/>
      <c r="J1780" s="6"/>
      <c r="K1780" s="19"/>
      <c r="L1780" s="19"/>
      <c r="M1780" s="19"/>
      <c r="N1780" s="19"/>
      <c r="O1780" s="19"/>
      <c r="P1780" s="19"/>
      <c r="Q1780" s="22" t="str">
        <f aca="false">IF($C1780="","",IF($P1780&lt;&gt;"",$P1780,IF(AND(ISNUMBER($K1780),ISNUMBER($M1780),ISNUMBER($N1780)),IF($O1780="Lower is worse",IF($K1780&lt;=$N1780,"Danger",IF($K1780&lt;=$M1780,"Alert","OK")),IF($K1780&gt;=$N1780,"Danger",IF($K1780&gt;=$M1780,"Alert","OK"))),"Not set")))</f>
        <v/>
      </c>
      <c r="R1780" s="22" t="str">
        <f aca="false">IF(OR($Q1780="",$Q1780="Not set"),"",MATCH($Q1780,Lists!$F$2:$F$4,0)-1)</f>
        <v/>
      </c>
      <c r="S1780" s="6"/>
      <c r="T1780" s="6"/>
      <c r="U1780" s="22" t="str">
        <f aca="false">IF(OR($Q1780="",$Q1780="OK",$Q1780="Not set",NOT(ISNUMBER($G1780))),"",ROUND($G1780*IF($Q1780="Danger",Lists!$M$15,Lists!$M$16),0))</f>
        <v/>
      </c>
      <c r="V1780" s="22" t="str">
        <f aca="false">IF($U1780="","",IF(OR($Q1780="Danger",$U1780&gt;=Lists!$M$10),"P1",IF($U1780&gt;=Lists!$M$11,"P2","P3")))</f>
        <v/>
      </c>
      <c r="W1780" s="24" t="str">
        <f aca="false">IF(OR($V1780="",$B1780=""),"",$B1780+INDEX(Lists!$N$10:$N$12,MATCH($V1780,Lists!$L$10:$L$12,0)))</f>
        <v/>
      </c>
      <c r="X1780" s="19"/>
      <c r="Y1780" s="19"/>
      <c r="Z1780" s="19"/>
      <c r="AA1780" s="21"/>
      <c r="AB1780" s="19"/>
      <c r="AC1780" s="22" t="str">
        <f aca="true">IF(OR($U1780="",$B1780=""),"",IF($AA1780&lt;&gt;"",$AA1780-$B1780,TODAY()-$B1780))</f>
        <v/>
      </c>
      <c r="AD1780" s="22" t="str">
        <f aca="true">IF($W1780="","",IF($Y1780="Closed",IF($AA1780="","Closed",IF($AA1780&lt;=$W1780,"Closed on time","Closed late")),IF(TODAY()&gt;$W1780,"Overdue","Within time")))</f>
        <v/>
      </c>
      <c r="AE1780" s="6"/>
      <c r="AF1780" s="19"/>
      <c r="AG1780" s="19"/>
      <c r="AH1780" s="19"/>
      <c r="AI1780" s="19"/>
      <c r="AJ1780" s="19"/>
    </row>
    <row r="1781" customFormat="false" ht="15" hidden="false" customHeight="false" outlineLevel="0" collapsed="false">
      <c r="A1781" s="22" t="str">
        <f aca="false">IF($C1781="","","R"&amp;TEXT(ROW()-4,"00000"))</f>
        <v/>
      </c>
      <c r="B1781" s="21"/>
      <c r="C1781" s="19"/>
      <c r="D1781" s="22" t="str">
        <f aca="false">IF($C1781="","",IFERROR(INDEX(Asset_Register!$C$5:$C$1000,MATCH($C1781,Asset_Register!$A$5:$A$1000,0)),"Not in register"))</f>
        <v/>
      </c>
      <c r="E1781" s="22" t="str">
        <f aca="false">IF($C1781="","",IFERROR(INDEX(Asset_Register!$D$5:$D$1000,MATCH($C1781,Asset_Register!$A$5:$A$1000,0)),"Not in register"))</f>
        <v/>
      </c>
      <c r="F1781" s="22" t="str">
        <f aca="false">IF($C1781="","",IFERROR(INDEX(Asset_Register!$R$5:$R$1000,MATCH($C1781,Asset_Register!$A$5:$A$1000,0)),"Not in register"))</f>
        <v/>
      </c>
      <c r="G1781" s="22" t="str">
        <f aca="false">IF($C1781="","",IFERROR(INDEX(Asset_Register!$Q$5:$Q$1000,MATCH($C1781,Asset_Register!$A$5:$A$1000,0)),"Not in register"))</f>
        <v/>
      </c>
      <c r="H1781" s="19"/>
      <c r="I1781" s="19"/>
      <c r="J1781" s="6"/>
      <c r="K1781" s="19"/>
      <c r="L1781" s="19"/>
      <c r="M1781" s="19"/>
      <c r="N1781" s="19"/>
      <c r="O1781" s="19"/>
      <c r="P1781" s="19"/>
      <c r="Q1781" s="22" t="str">
        <f aca="false">IF($C1781="","",IF($P1781&lt;&gt;"",$P1781,IF(AND(ISNUMBER($K1781),ISNUMBER($M1781),ISNUMBER($N1781)),IF($O1781="Lower is worse",IF($K1781&lt;=$N1781,"Danger",IF($K1781&lt;=$M1781,"Alert","OK")),IF($K1781&gt;=$N1781,"Danger",IF($K1781&gt;=$M1781,"Alert","OK"))),"Not set")))</f>
        <v/>
      </c>
      <c r="R1781" s="22" t="str">
        <f aca="false">IF(OR($Q1781="",$Q1781="Not set"),"",MATCH($Q1781,Lists!$F$2:$F$4,0)-1)</f>
        <v/>
      </c>
      <c r="S1781" s="6"/>
      <c r="T1781" s="6"/>
      <c r="U1781" s="22" t="str">
        <f aca="false">IF(OR($Q1781="",$Q1781="OK",$Q1781="Not set",NOT(ISNUMBER($G1781))),"",ROUND($G1781*IF($Q1781="Danger",Lists!$M$15,Lists!$M$16),0))</f>
        <v/>
      </c>
      <c r="V1781" s="22" t="str">
        <f aca="false">IF($U1781="","",IF(OR($Q1781="Danger",$U1781&gt;=Lists!$M$10),"P1",IF($U1781&gt;=Lists!$M$11,"P2","P3")))</f>
        <v/>
      </c>
      <c r="W1781" s="24" t="str">
        <f aca="false">IF(OR($V1781="",$B1781=""),"",$B1781+INDEX(Lists!$N$10:$N$12,MATCH($V1781,Lists!$L$10:$L$12,0)))</f>
        <v/>
      </c>
      <c r="X1781" s="19"/>
      <c r="Y1781" s="19"/>
      <c r="Z1781" s="19"/>
      <c r="AA1781" s="21"/>
      <c r="AB1781" s="19"/>
      <c r="AC1781" s="22" t="str">
        <f aca="true">IF(OR($U1781="",$B1781=""),"",IF($AA1781&lt;&gt;"",$AA1781-$B1781,TODAY()-$B1781))</f>
        <v/>
      </c>
      <c r="AD1781" s="22" t="str">
        <f aca="true">IF($W1781="","",IF($Y1781="Closed",IF($AA1781="","Closed",IF($AA1781&lt;=$W1781,"Closed on time","Closed late")),IF(TODAY()&gt;$W1781,"Overdue","Within time")))</f>
        <v/>
      </c>
      <c r="AE1781" s="6"/>
      <c r="AF1781" s="19"/>
      <c r="AG1781" s="19"/>
      <c r="AH1781" s="19"/>
      <c r="AI1781" s="19"/>
      <c r="AJ1781" s="19"/>
    </row>
    <row r="1782" customFormat="false" ht="15" hidden="false" customHeight="false" outlineLevel="0" collapsed="false">
      <c r="A1782" s="22" t="str">
        <f aca="false">IF($C1782="","","R"&amp;TEXT(ROW()-4,"00000"))</f>
        <v/>
      </c>
      <c r="B1782" s="21"/>
      <c r="C1782" s="19"/>
      <c r="D1782" s="22" t="str">
        <f aca="false">IF($C1782="","",IFERROR(INDEX(Asset_Register!$C$5:$C$1000,MATCH($C1782,Asset_Register!$A$5:$A$1000,0)),"Not in register"))</f>
        <v/>
      </c>
      <c r="E1782" s="22" t="str">
        <f aca="false">IF($C1782="","",IFERROR(INDEX(Asset_Register!$D$5:$D$1000,MATCH($C1782,Asset_Register!$A$5:$A$1000,0)),"Not in register"))</f>
        <v/>
      </c>
      <c r="F1782" s="22" t="str">
        <f aca="false">IF($C1782="","",IFERROR(INDEX(Asset_Register!$R$5:$R$1000,MATCH($C1782,Asset_Register!$A$5:$A$1000,0)),"Not in register"))</f>
        <v/>
      </c>
      <c r="G1782" s="22" t="str">
        <f aca="false">IF($C1782="","",IFERROR(INDEX(Asset_Register!$Q$5:$Q$1000,MATCH($C1782,Asset_Register!$A$5:$A$1000,0)),"Not in register"))</f>
        <v/>
      </c>
      <c r="H1782" s="19"/>
      <c r="I1782" s="19"/>
      <c r="J1782" s="6"/>
      <c r="K1782" s="19"/>
      <c r="L1782" s="19"/>
      <c r="M1782" s="19"/>
      <c r="N1782" s="19"/>
      <c r="O1782" s="19"/>
      <c r="P1782" s="19"/>
      <c r="Q1782" s="22" t="str">
        <f aca="false">IF($C1782="","",IF($P1782&lt;&gt;"",$P1782,IF(AND(ISNUMBER($K1782),ISNUMBER($M1782),ISNUMBER($N1782)),IF($O1782="Lower is worse",IF($K1782&lt;=$N1782,"Danger",IF($K1782&lt;=$M1782,"Alert","OK")),IF($K1782&gt;=$N1782,"Danger",IF($K1782&gt;=$M1782,"Alert","OK"))),"Not set")))</f>
        <v/>
      </c>
      <c r="R1782" s="22" t="str">
        <f aca="false">IF(OR($Q1782="",$Q1782="Not set"),"",MATCH($Q1782,Lists!$F$2:$F$4,0)-1)</f>
        <v/>
      </c>
      <c r="S1782" s="6"/>
      <c r="T1782" s="6"/>
      <c r="U1782" s="22" t="str">
        <f aca="false">IF(OR($Q1782="",$Q1782="OK",$Q1782="Not set",NOT(ISNUMBER($G1782))),"",ROUND($G1782*IF($Q1782="Danger",Lists!$M$15,Lists!$M$16),0))</f>
        <v/>
      </c>
      <c r="V1782" s="22" t="str">
        <f aca="false">IF($U1782="","",IF(OR($Q1782="Danger",$U1782&gt;=Lists!$M$10),"P1",IF($U1782&gt;=Lists!$M$11,"P2","P3")))</f>
        <v/>
      </c>
      <c r="W1782" s="24" t="str">
        <f aca="false">IF(OR($V1782="",$B1782=""),"",$B1782+INDEX(Lists!$N$10:$N$12,MATCH($V1782,Lists!$L$10:$L$12,0)))</f>
        <v/>
      </c>
      <c r="X1782" s="19"/>
      <c r="Y1782" s="19"/>
      <c r="Z1782" s="19"/>
      <c r="AA1782" s="21"/>
      <c r="AB1782" s="19"/>
      <c r="AC1782" s="22" t="str">
        <f aca="true">IF(OR($U1782="",$B1782=""),"",IF($AA1782&lt;&gt;"",$AA1782-$B1782,TODAY()-$B1782))</f>
        <v/>
      </c>
      <c r="AD1782" s="22" t="str">
        <f aca="true">IF($W1782="","",IF($Y1782="Closed",IF($AA1782="","Closed",IF($AA1782&lt;=$W1782,"Closed on time","Closed late")),IF(TODAY()&gt;$W1782,"Overdue","Within time")))</f>
        <v/>
      </c>
      <c r="AE1782" s="6"/>
      <c r="AF1782" s="19"/>
      <c r="AG1782" s="19"/>
      <c r="AH1782" s="19"/>
      <c r="AI1782" s="19"/>
      <c r="AJ1782" s="19"/>
    </row>
    <row r="1783" customFormat="false" ht="15" hidden="false" customHeight="false" outlineLevel="0" collapsed="false">
      <c r="A1783" s="22" t="str">
        <f aca="false">IF($C1783="","","R"&amp;TEXT(ROW()-4,"00000"))</f>
        <v/>
      </c>
      <c r="B1783" s="21"/>
      <c r="C1783" s="19"/>
      <c r="D1783" s="22" t="str">
        <f aca="false">IF($C1783="","",IFERROR(INDEX(Asset_Register!$C$5:$C$1000,MATCH($C1783,Asset_Register!$A$5:$A$1000,0)),"Not in register"))</f>
        <v/>
      </c>
      <c r="E1783" s="22" t="str">
        <f aca="false">IF($C1783="","",IFERROR(INDEX(Asset_Register!$D$5:$D$1000,MATCH($C1783,Asset_Register!$A$5:$A$1000,0)),"Not in register"))</f>
        <v/>
      </c>
      <c r="F1783" s="22" t="str">
        <f aca="false">IF($C1783="","",IFERROR(INDEX(Asset_Register!$R$5:$R$1000,MATCH($C1783,Asset_Register!$A$5:$A$1000,0)),"Not in register"))</f>
        <v/>
      </c>
      <c r="G1783" s="22" t="str">
        <f aca="false">IF($C1783="","",IFERROR(INDEX(Asset_Register!$Q$5:$Q$1000,MATCH($C1783,Asset_Register!$A$5:$A$1000,0)),"Not in register"))</f>
        <v/>
      </c>
      <c r="H1783" s="19"/>
      <c r="I1783" s="19"/>
      <c r="J1783" s="6"/>
      <c r="K1783" s="19"/>
      <c r="L1783" s="19"/>
      <c r="M1783" s="19"/>
      <c r="N1783" s="19"/>
      <c r="O1783" s="19"/>
      <c r="P1783" s="19"/>
      <c r="Q1783" s="22" t="str">
        <f aca="false">IF($C1783="","",IF($P1783&lt;&gt;"",$P1783,IF(AND(ISNUMBER($K1783),ISNUMBER($M1783),ISNUMBER($N1783)),IF($O1783="Lower is worse",IF($K1783&lt;=$N1783,"Danger",IF($K1783&lt;=$M1783,"Alert","OK")),IF($K1783&gt;=$N1783,"Danger",IF($K1783&gt;=$M1783,"Alert","OK"))),"Not set")))</f>
        <v/>
      </c>
      <c r="R1783" s="22" t="str">
        <f aca="false">IF(OR($Q1783="",$Q1783="Not set"),"",MATCH($Q1783,Lists!$F$2:$F$4,0)-1)</f>
        <v/>
      </c>
      <c r="S1783" s="6"/>
      <c r="T1783" s="6"/>
      <c r="U1783" s="22" t="str">
        <f aca="false">IF(OR($Q1783="",$Q1783="OK",$Q1783="Not set",NOT(ISNUMBER($G1783))),"",ROUND($G1783*IF($Q1783="Danger",Lists!$M$15,Lists!$M$16),0))</f>
        <v/>
      </c>
      <c r="V1783" s="22" t="str">
        <f aca="false">IF($U1783="","",IF(OR($Q1783="Danger",$U1783&gt;=Lists!$M$10),"P1",IF($U1783&gt;=Lists!$M$11,"P2","P3")))</f>
        <v/>
      </c>
      <c r="W1783" s="24" t="str">
        <f aca="false">IF(OR($V1783="",$B1783=""),"",$B1783+INDEX(Lists!$N$10:$N$12,MATCH($V1783,Lists!$L$10:$L$12,0)))</f>
        <v/>
      </c>
      <c r="X1783" s="19"/>
      <c r="Y1783" s="19"/>
      <c r="Z1783" s="19"/>
      <c r="AA1783" s="21"/>
      <c r="AB1783" s="19"/>
      <c r="AC1783" s="22" t="str">
        <f aca="true">IF(OR($U1783="",$B1783=""),"",IF($AA1783&lt;&gt;"",$AA1783-$B1783,TODAY()-$B1783))</f>
        <v/>
      </c>
      <c r="AD1783" s="22" t="str">
        <f aca="true">IF($W1783="","",IF($Y1783="Closed",IF($AA1783="","Closed",IF($AA1783&lt;=$W1783,"Closed on time","Closed late")),IF(TODAY()&gt;$W1783,"Overdue","Within time")))</f>
        <v/>
      </c>
      <c r="AE1783" s="6"/>
      <c r="AF1783" s="19"/>
      <c r="AG1783" s="19"/>
      <c r="AH1783" s="19"/>
      <c r="AI1783" s="19"/>
      <c r="AJ1783" s="19"/>
    </row>
    <row r="1784" customFormat="false" ht="15" hidden="false" customHeight="false" outlineLevel="0" collapsed="false">
      <c r="A1784" s="22" t="str">
        <f aca="false">IF($C1784="","","R"&amp;TEXT(ROW()-4,"00000"))</f>
        <v/>
      </c>
      <c r="B1784" s="21"/>
      <c r="C1784" s="19"/>
      <c r="D1784" s="22" t="str">
        <f aca="false">IF($C1784="","",IFERROR(INDEX(Asset_Register!$C$5:$C$1000,MATCH($C1784,Asset_Register!$A$5:$A$1000,0)),"Not in register"))</f>
        <v/>
      </c>
      <c r="E1784" s="22" t="str">
        <f aca="false">IF($C1784="","",IFERROR(INDEX(Asset_Register!$D$5:$D$1000,MATCH($C1784,Asset_Register!$A$5:$A$1000,0)),"Not in register"))</f>
        <v/>
      </c>
      <c r="F1784" s="22" t="str">
        <f aca="false">IF($C1784="","",IFERROR(INDEX(Asset_Register!$R$5:$R$1000,MATCH($C1784,Asset_Register!$A$5:$A$1000,0)),"Not in register"))</f>
        <v/>
      </c>
      <c r="G1784" s="22" t="str">
        <f aca="false">IF($C1784="","",IFERROR(INDEX(Asset_Register!$Q$5:$Q$1000,MATCH($C1784,Asset_Register!$A$5:$A$1000,0)),"Not in register"))</f>
        <v/>
      </c>
      <c r="H1784" s="19"/>
      <c r="I1784" s="19"/>
      <c r="J1784" s="6"/>
      <c r="K1784" s="19"/>
      <c r="L1784" s="19"/>
      <c r="M1784" s="19"/>
      <c r="N1784" s="19"/>
      <c r="O1784" s="19"/>
      <c r="P1784" s="19"/>
      <c r="Q1784" s="22" t="str">
        <f aca="false">IF($C1784="","",IF($P1784&lt;&gt;"",$P1784,IF(AND(ISNUMBER($K1784),ISNUMBER($M1784),ISNUMBER($N1784)),IF($O1784="Lower is worse",IF($K1784&lt;=$N1784,"Danger",IF($K1784&lt;=$M1784,"Alert","OK")),IF($K1784&gt;=$N1784,"Danger",IF($K1784&gt;=$M1784,"Alert","OK"))),"Not set")))</f>
        <v/>
      </c>
      <c r="R1784" s="22" t="str">
        <f aca="false">IF(OR($Q1784="",$Q1784="Not set"),"",MATCH($Q1784,Lists!$F$2:$F$4,0)-1)</f>
        <v/>
      </c>
      <c r="S1784" s="6"/>
      <c r="T1784" s="6"/>
      <c r="U1784" s="22" t="str">
        <f aca="false">IF(OR($Q1784="",$Q1784="OK",$Q1784="Not set",NOT(ISNUMBER($G1784))),"",ROUND($G1784*IF($Q1784="Danger",Lists!$M$15,Lists!$M$16),0))</f>
        <v/>
      </c>
      <c r="V1784" s="22" t="str">
        <f aca="false">IF($U1784="","",IF(OR($Q1784="Danger",$U1784&gt;=Lists!$M$10),"P1",IF($U1784&gt;=Lists!$M$11,"P2","P3")))</f>
        <v/>
      </c>
      <c r="W1784" s="24" t="str">
        <f aca="false">IF(OR($V1784="",$B1784=""),"",$B1784+INDEX(Lists!$N$10:$N$12,MATCH($V1784,Lists!$L$10:$L$12,0)))</f>
        <v/>
      </c>
      <c r="X1784" s="19"/>
      <c r="Y1784" s="19"/>
      <c r="Z1784" s="19"/>
      <c r="AA1784" s="21"/>
      <c r="AB1784" s="19"/>
      <c r="AC1784" s="22" t="str">
        <f aca="true">IF(OR($U1784="",$B1784=""),"",IF($AA1784&lt;&gt;"",$AA1784-$B1784,TODAY()-$B1784))</f>
        <v/>
      </c>
      <c r="AD1784" s="22" t="str">
        <f aca="true">IF($W1784="","",IF($Y1784="Closed",IF($AA1784="","Closed",IF($AA1784&lt;=$W1784,"Closed on time","Closed late")),IF(TODAY()&gt;$W1784,"Overdue","Within time")))</f>
        <v/>
      </c>
      <c r="AE1784" s="6"/>
      <c r="AF1784" s="19"/>
      <c r="AG1784" s="19"/>
      <c r="AH1784" s="19"/>
      <c r="AI1784" s="19"/>
      <c r="AJ1784" s="19"/>
    </row>
    <row r="1785" customFormat="false" ht="15" hidden="false" customHeight="false" outlineLevel="0" collapsed="false">
      <c r="A1785" s="22" t="str">
        <f aca="false">IF($C1785="","","R"&amp;TEXT(ROW()-4,"00000"))</f>
        <v/>
      </c>
      <c r="B1785" s="21"/>
      <c r="C1785" s="19"/>
      <c r="D1785" s="22" t="str">
        <f aca="false">IF($C1785="","",IFERROR(INDEX(Asset_Register!$C$5:$C$1000,MATCH($C1785,Asset_Register!$A$5:$A$1000,0)),"Not in register"))</f>
        <v/>
      </c>
      <c r="E1785" s="22" t="str">
        <f aca="false">IF($C1785="","",IFERROR(INDEX(Asset_Register!$D$5:$D$1000,MATCH($C1785,Asset_Register!$A$5:$A$1000,0)),"Not in register"))</f>
        <v/>
      </c>
      <c r="F1785" s="22" t="str">
        <f aca="false">IF($C1785="","",IFERROR(INDEX(Asset_Register!$R$5:$R$1000,MATCH($C1785,Asset_Register!$A$5:$A$1000,0)),"Not in register"))</f>
        <v/>
      </c>
      <c r="G1785" s="22" t="str">
        <f aca="false">IF($C1785="","",IFERROR(INDEX(Asset_Register!$Q$5:$Q$1000,MATCH($C1785,Asset_Register!$A$5:$A$1000,0)),"Not in register"))</f>
        <v/>
      </c>
      <c r="H1785" s="19"/>
      <c r="I1785" s="19"/>
      <c r="J1785" s="6"/>
      <c r="K1785" s="19"/>
      <c r="L1785" s="19"/>
      <c r="M1785" s="19"/>
      <c r="N1785" s="19"/>
      <c r="O1785" s="19"/>
      <c r="P1785" s="19"/>
      <c r="Q1785" s="22" t="str">
        <f aca="false">IF($C1785="","",IF($P1785&lt;&gt;"",$P1785,IF(AND(ISNUMBER($K1785),ISNUMBER($M1785),ISNUMBER($N1785)),IF($O1785="Lower is worse",IF($K1785&lt;=$N1785,"Danger",IF($K1785&lt;=$M1785,"Alert","OK")),IF($K1785&gt;=$N1785,"Danger",IF($K1785&gt;=$M1785,"Alert","OK"))),"Not set")))</f>
        <v/>
      </c>
      <c r="R1785" s="22" t="str">
        <f aca="false">IF(OR($Q1785="",$Q1785="Not set"),"",MATCH($Q1785,Lists!$F$2:$F$4,0)-1)</f>
        <v/>
      </c>
      <c r="S1785" s="6"/>
      <c r="T1785" s="6"/>
      <c r="U1785" s="22" t="str">
        <f aca="false">IF(OR($Q1785="",$Q1785="OK",$Q1785="Not set",NOT(ISNUMBER($G1785))),"",ROUND($G1785*IF($Q1785="Danger",Lists!$M$15,Lists!$M$16),0))</f>
        <v/>
      </c>
      <c r="V1785" s="22" t="str">
        <f aca="false">IF($U1785="","",IF(OR($Q1785="Danger",$U1785&gt;=Lists!$M$10),"P1",IF($U1785&gt;=Lists!$M$11,"P2","P3")))</f>
        <v/>
      </c>
      <c r="W1785" s="24" t="str">
        <f aca="false">IF(OR($V1785="",$B1785=""),"",$B1785+INDEX(Lists!$N$10:$N$12,MATCH($V1785,Lists!$L$10:$L$12,0)))</f>
        <v/>
      </c>
      <c r="X1785" s="19"/>
      <c r="Y1785" s="19"/>
      <c r="Z1785" s="19"/>
      <c r="AA1785" s="21"/>
      <c r="AB1785" s="19"/>
      <c r="AC1785" s="22" t="str">
        <f aca="true">IF(OR($U1785="",$B1785=""),"",IF($AA1785&lt;&gt;"",$AA1785-$B1785,TODAY()-$B1785))</f>
        <v/>
      </c>
      <c r="AD1785" s="22" t="str">
        <f aca="true">IF($W1785="","",IF($Y1785="Closed",IF($AA1785="","Closed",IF($AA1785&lt;=$W1785,"Closed on time","Closed late")),IF(TODAY()&gt;$W1785,"Overdue","Within time")))</f>
        <v/>
      </c>
      <c r="AE1785" s="6"/>
      <c r="AF1785" s="19"/>
      <c r="AG1785" s="19"/>
      <c r="AH1785" s="19"/>
      <c r="AI1785" s="19"/>
      <c r="AJ1785" s="19"/>
    </row>
    <row r="1786" customFormat="false" ht="15" hidden="false" customHeight="false" outlineLevel="0" collapsed="false">
      <c r="A1786" s="22" t="str">
        <f aca="false">IF($C1786="","","R"&amp;TEXT(ROW()-4,"00000"))</f>
        <v/>
      </c>
      <c r="B1786" s="21"/>
      <c r="C1786" s="19"/>
      <c r="D1786" s="22" t="str">
        <f aca="false">IF($C1786="","",IFERROR(INDEX(Asset_Register!$C$5:$C$1000,MATCH($C1786,Asset_Register!$A$5:$A$1000,0)),"Not in register"))</f>
        <v/>
      </c>
      <c r="E1786" s="22" t="str">
        <f aca="false">IF($C1786="","",IFERROR(INDEX(Asset_Register!$D$5:$D$1000,MATCH($C1786,Asset_Register!$A$5:$A$1000,0)),"Not in register"))</f>
        <v/>
      </c>
      <c r="F1786" s="22" t="str">
        <f aca="false">IF($C1786="","",IFERROR(INDEX(Asset_Register!$R$5:$R$1000,MATCH($C1786,Asset_Register!$A$5:$A$1000,0)),"Not in register"))</f>
        <v/>
      </c>
      <c r="G1786" s="22" t="str">
        <f aca="false">IF($C1786="","",IFERROR(INDEX(Asset_Register!$Q$5:$Q$1000,MATCH($C1786,Asset_Register!$A$5:$A$1000,0)),"Not in register"))</f>
        <v/>
      </c>
      <c r="H1786" s="19"/>
      <c r="I1786" s="19"/>
      <c r="J1786" s="6"/>
      <c r="K1786" s="19"/>
      <c r="L1786" s="19"/>
      <c r="M1786" s="19"/>
      <c r="N1786" s="19"/>
      <c r="O1786" s="19"/>
      <c r="P1786" s="19"/>
      <c r="Q1786" s="22" t="str">
        <f aca="false">IF($C1786="","",IF($P1786&lt;&gt;"",$P1786,IF(AND(ISNUMBER($K1786),ISNUMBER($M1786),ISNUMBER($N1786)),IF($O1786="Lower is worse",IF($K1786&lt;=$N1786,"Danger",IF($K1786&lt;=$M1786,"Alert","OK")),IF($K1786&gt;=$N1786,"Danger",IF($K1786&gt;=$M1786,"Alert","OK"))),"Not set")))</f>
        <v/>
      </c>
      <c r="R1786" s="22" t="str">
        <f aca="false">IF(OR($Q1786="",$Q1786="Not set"),"",MATCH($Q1786,Lists!$F$2:$F$4,0)-1)</f>
        <v/>
      </c>
      <c r="S1786" s="6"/>
      <c r="T1786" s="6"/>
      <c r="U1786" s="22" t="str">
        <f aca="false">IF(OR($Q1786="",$Q1786="OK",$Q1786="Not set",NOT(ISNUMBER($G1786))),"",ROUND($G1786*IF($Q1786="Danger",Lists!$M$15,Lists!$M$16),0))</f>
        <v/>
      </c>
      <c r="V1786" s="22" t="str">
        <f aca="false">IF($U1786="","",IF(OR($Q1786="Danger",$U1786&gt;=Lists!$M$10),"P1",IF($U1786&gt;=Lists!$M$11,"P2","P3")))</f>
        <v/>
      </c>
      <c r="W1786" s="24" t="str">
        <f aca="false">IF(OR($V1786="",$B1786=""),"",$B1786+INDEX(Lists!$N$10:$N$12,MATCH($V1786,Lists!$L$10:$L$12,0)))</f>
        <v/>
      </c>
      <c r="X1786" s="19"/>
      <c r="Y1786" s="19"/>
      <c r="Z1786" s="19"/>
      <c r="AA1786" s="21"/>
      <c r="AB1786" s="19"/>
      <c r="AC1786" s="22" t="str">
        <f aca="true">IF(OR($U1786="",$B1786=""),"",IF($AA1786&lt;&gt;"",$AA1786-$B1786,TODAY()-$B1786))</f>
        <v/>
      </c>
      <c r="AD1786" s="22" t="str">
        <f aca="true">IF($W1786="","",IF($Y1786="Closed",IF($AA1786="","Closed",IF($AA1786&lt;=$W1786,"Closed on time","Closed late")),IF(TODAY()&gt;$W1786,"Overdue","Within time")))</f>
        <v/>
      </c>
      <c r="AE1786" s="6"/>
      <c r="AF1786" s="19"/>
      <c r="AG1786" s="19"/>
      <c r="AH1786" s="19"/>
      <c r="AI1786" s="19"/>
      <c r="AJ1786" s="19"/>
    </row>
    <row r="1787" customFormat="false" ht="15" hidden="false" customHeight="false" outlineLevel="0" collapsed="false">
      <c r="A1787" s="22" t="str">
        <f aca="false">IF($C1787="","","R"&amp;TEXT(ROW()-4,"00000"))</f>
        <v/>
      </c>
      <c r="B1787" s="21"/>
      <c r="C1787" s="19"/>
      <c r="D1787" s="22" t="str">
        <f aca="false">IF($C1787="","",IFERROR(INDEX(Asset_Register!$C$5:$C$1000,MATCH($C1787,Asset_Register!$A$5:$A$1000,0)),"Not in register"))</f>
        <v/>
      </c>
      <c r="E1787" s="22" t="str">
        <f aca="false">IF($C1787="","",IFERROR(INDEX(Asset_Register!$D$5:$D$1000,MATCH($C1787,Asset_Register!$A$5:$A$1000,0)),"Not in register"))</f>
        <v/>
      </c>
      <c r="F1787" s="22" t="str">
        <f aca="false">IF($C1787="","",IFERROR(INDEX(Asset_Register!$R$5:$R$1000,MATCH($C1787,Asset_Register!$A$5:$A$1000,0)),"Not in register"))</f>
        <v/>
      </c>
      <c r="G1787" s="22" t="str">
        <f aca="false">IF($C1787="","",IFERROR(INDEX(Asset_Register!$Q$5:$Q$1000,MATCH($C1787,Asset_Register!$A$5:$A$1000,0)),"Not in register"))</f>
        <v/>
      </c>
      <c r="H1787" s="19"/>
      <c r="I1787" s="19"/>
      <c r="J1787" s="6"/>
      <c r="K1787" s="19"/>
      <c r="L1787" s="19"/>
      <c r="M1787" s="19"/>
      <c r="N1787" s="19"/>
      <c r="O1787" s="19"/>
      <c r="P1787" s="19"/>
      <c r="Q1787" s="22" t="str">
        <f aca="false">IF($C1787="","",IF($P1787&lt;&gt;"",$P1787,IF(AND(ISNUMBER($K1787),ISNUMBER($M1787),ISNUMBER($N1787)),IF($O1787="Lower is worse",IF($K1787&lt;=$N1787,"Danger",IF($K1787&lt;=$M1787,"Alert","OK")),IF($K1787&gt;=$N1787,"Danger",IF($K1787&gt;=$M1787,"Alert","OK"))),"Not set")))</f>
        <v/>
      </c>
      <c r="R1787" s="22" t="str">
        <f aca="false">IF(OR($Q1787="",$Q1787="Not set"),"",MATCH($Q1787,Lists!$F$2:$F$4,0)-1)</f>
        <v/>
      </c>
      <c r="S1787" s="6"/>
      <c r="T1787" s="6"/>
      <c r="U1787" s="22" t="str">
        <f aca="false">IF(OR($Q1787="",$Q1787="OK",$Q1787="Not set",NOT(ISNUMBER($G1787))),"",ROUND($G1787*IF($Q1787="Danger",Lists!$M$15,Lists!$M$16),0))</f>
        <v/>
      </c>
      <c r="V1787" s="22" t="str">
        <f aca="false">IF($U1787="","",IF(OR($Q1787="Danger",$U1787&gt;=Lists!$M$10),"P1",IF($U1787&gt;=Lists!$M$11,"P2","P3")))</f>
        <v/>
      </c>
      <c r="W1787" s="24" t="str">
        <f aca="false">IF(OR($V1787="",$B1787=""),"",$B1787+INDEX(Lists!$N$10:$N$12,MATCH($V1787,Lists!$L$10:$L$12,0)))</f>
        <v/>
      </c>
      <c r="X1787" s="19"/>
      <c r="Y1787" s="19"/>
      <c r="Z1787" s="19"/>
      <c r="AA1787" s="21"/>
      <c r="AB1787" s="19"/>
      <c r="AC1787" s="22" t="str">
        <f aca="true">IF(OR($U1787="",$B1787=""),"",IF($AA1787&lt;&gt;"",$AA1787-$B1787,TODAY()-$B1787))</f>
        <v/>
      </c>
      <c r="AD1787" s="22" t="str">
        <f aca="true">IF($W1787="","",IF($Y1787="Closed",IF($AA1787="","Closed",IF($AA1787&lt;=$W1787,"Closed on time","Closed late")),IF(TODAY()&gt;$W1787,"Overdue","Within time")))</f>
        <v/>
      </c>
      <c r="AE1787" s="6"/>
      <c r="AF1787" s="19"/>
      <c r="AG1787" s="19"/>
      <c r="AH1787" s="19"/>
      <c r="AI1787" s="19"/>
      <c r="AJ1787" s="19"/>
    </row>
    <row r="1788" customFormat="false" ht="15" hidden="false" customHeight="false" outlineLevel="0" collapsed="false">
      <c r="A1788" s="22" t="str">
        <f aca="false">IF($C1788="","","R"&amp;TEXT(ROW()-4,"00000"))</f>
        <v/>
      </c>
      <c r="B1788" s="21"/>
      <c r="C1788" s="19"/>
      <c r="D1788" s="22" t="str">
        <f aca="false">IF($C1788="","",IFERROR(INDEX(Asset_Register!$C$5:$C$1000,MATCH($C1788,Asset_Register!$A$5:$A$1000,0)),"Not in register"))</f>
        <v/>
      </c>
      <c r="E1788" s="22" t="str">
        <f aca="false">IF($C1788="","",IFERROR(INDEX(Asset_Register!$D$5:$D$1000,MATCH($C1788,Asset_Register!$A$5:$A$1000,0)),"Not in register"))</f>
        <v/>
      </c>
      <c r="F1788" s="22" t="str">
        <f aca="false">IF($C1788="","",IFERROR(INDEX(Asset_Register!$R$5:$R$1000,MATCH($C1788,Asset_Register!$A$5:$A$1000,0)),"Not in register"))</f>
        <v/>
      </c>
      <c r="G1788" s="22" t="str">
        <f aca="false">IF($C1788="","",IFERROR(INDEX(Asset_Register!$Q$5:$Q$1000,MATCH($C1788,Asset_Register!$A$5:$A$1000,0)),"Not in register"))</f>
        <v/>
      </c>
      <c r="H1788" s="19"/>
      <c r="I1788" s="19"/>
      <c r="J1788" s="6"/>
      <c r="K1788" s="19"/>
      <c r="L1788" s="19"/>
      <c r="M1788" s="19"/>
      <c r="N1788" s="19"/>
      <c r="O1788" s="19"/>
      <c r="P1788" s="19"/>
      <c r="Q1788" s="22" t="str">
        <f aca="false">IF($C1788="","",IF($P1788&lt;&gt;"",$P1788,IF(AND(ISNUMBER($K1788),ISNUMBER($M1788),ISNUMBER($N1788)),IF($O1788="Lower is worse",IF($K1788&lt;=$N1788,"Danger",IF($K1788&lt;=$M1788,"Alert","OK")),IF($K1788&gt;=$N1788,"Danger",IF($K1788&gt;=$M1788,"Alert","OK"))),"Not set")))</f>
        <v/>
      </c>
      <c r="R1788" s="22" t="str">
        <f aca="false">IF(OR($Q1788="",$Q1788="Not set"),"",MATCH($Q1788,Lists!$F$2:$F$4,0)-1)</f>
        <v/>
      </c>
      <c r="S1788" s="6"/>
      <c r="T1788" s="6"/>
      <c r="U1788" s="22" t="str">
        <f aca="false">IF(OR($Q1788="",$Q1788="OK",$Q1788="Not set",NOT(ISNUMBER($G1788))),"",ROUND($G1788*IF($Q1788="Danger",Lists!$M$15,Lists!$M$16),0))</f>
        <v/>
      </c>
      <c r="V1788" s="22" t="str">
        <f aca="false">IF($U1788="","",IF(OR($Q1788="Danger",$U1788&gt;=Lists!$M$10),"P1",IF($U1788&gt;=Lists!$M$11,"P2","P3")))</f>
        <v/>
      </c>
      <c r="W1788" s="24" t="str">
        <f aca="false">IF(OR($V1788="",$B1788=""),"",$B1788+INDEX(Lists!$N$10:$N$12,MATCH($V1788,Lists!$L$10:$L$12,0)))</f>
        <v/>
      </c>
      <c r="X1788" s="19"/>
      <c r="Y1788" s="19"/>
      <c r="Z1788" s="19"/>
      <c r="AA1788" s="21"/>
      <c r="AB1788" s="19"/>
      <c r="AC1788" s="22" t="str">
        <f aca="true">IF(OR($U1788="",$B1788=""),"",IF($AA1788&lt;&gt;"",$AA1788-$B1788,TODAY()-$B1788))</f>
        <v/>
      </c>
      <c r="AD1788" s="22" t="str">
        <f aca="true">IF($W1788="","",IF($Y1788="Closed",IF($AA1788="","Closed",IF($AA1788&lt;=$W1788,"Closed on time","Closed late")),IF(TODAY()&gt;$W1788,"Overdue","Within time")))</f>
        <v/>
      </c>
      <c r="AE1788" s="6"/>
      <c r="AF1788" s="19"/>
      <c r="AG1788" s="19"/>
      <c r="AH1788" s="19"/>
      <c r="AI1788" s="19"/>
      <c r="AJ1788" s="19"/>
    </row>
    <row r="1789" customFormat="false" ht="15" hidden="false" customHeight="false" outlineLevel="0" collapsed="false">
      <c r="A1789" s="22" t="str">
        <f aca="false">IF($C1789="","","R"&amp;TEXT(ROW()-4,"00000"))</f>
        <v/>
      </c>
      <c r="B1789" s="21"/>
      <c r="C1789" s="19"/>
      <c r="D1789" s="22" t="str">
        <f aca="false">IF($C1789="","",IFERROR(INDEX(Asset_Register!$C$5:$C$1000,MATCH($C1789,Asset_Register!$A$5:$A$1000,0)),"Not in register"))</f>
        <v/>
      </c>
      <c r="E1789" s="22" t="str">
        <f aca="false">IF($C1789="","",IFERROR(INDEX(Asset_Register!$D$5:$D$1000,MATCH($C1789,Asset_Register!$A$5:$A$1000,0)),"Not in register"))</f>
        <v/>
      </c>
      <c r="F1789" s="22" t="str">
        <f aca="false">IF($C1789="","",IFERROR(INDEX(Asset_Register!$R$5:$R$1000,MATCH($C1789,Asset_Register!$A$5:$A$1000,0)),"Not in register"))</f>
        <v/>
      </c>
      <c r="G1789" s="22" t="str">
        <f aca="false">IF($C1789="","",IFERROR(INDEX(Asset_Register!$Q$5:$Q$1000,MATCH($C1789,Asset_Register!$A$5:$A$1000,0)),"Not in register"))</f>
        <v/>
      </c>
      <c r="H1789" s="19"/>
      <c r="I1789" s="19"/>
      <c r="J1789" s="6"/>
      <c r="K1789" s="19"/>
      <c r="L1789" s="19"/>
      <c r="M1789" s="19"/>
      <c r="N1789" s="19"/>
      <c r="O1789" s="19"/>
      <c r="P1789" s="19"/>
      <c r="Q1789" s="22" t="str">
        <f aca="false">IF($C1789="","",IF($P1789&lt;&gt;"",$P1789,IF(AND(ISNUMBER($K1789),ISNUMBER($M1789),ISNUMBER($N1789)),IF($O1789="Lower is worse",IF($K1789&lt;=$N1789,"Danger",IF($K1789&lt;=$M1789,"Alert","OK")),IF($K1789&gt;=$N1789,"Danger",IF($K1789&gt;=$M1789,"Alert","OK"))),"Not set")))</f>
        <v/>
      </c>
      <c r="R1789" s="22" t="str">
        <f aca="false">IF(OR($Q1789="",$Q1789="Not set"),"",MATCH($Q1789,Lists!$F$2:$F$4,0)-1)</f>
        <v/>
      </c>
      <c r="S1789" s="6"/>
      <c r="T1789" s="6"/>
      <c r="U1789" s="22" t="str">
        <f aca="false">IF(OR($Q1789="",$Q1789="OK",$Q1789="Not set",NOT(ISNUMBER($G1789))),"",ROUND($G1789*IF($Q1789="Danger",Lists!$M$15,Lists!$M$16),0))</f>
        <v/>
      </c>
      <c r="V1789" s="22" t="str">
        <f aca="false">IF($U1789="","",IF(OR($Q1789="Danger",$U1789&gt;=Lists!$M$10),"P1",IF($U1789&gt;=Lists!$M$11,"P2","P3")))</f>
        <v/>
      </c>
      <c r="W1789" s="24" t="str">
        <f aca="false">IF(OR($V1789="",$B1789=""),"",$B1789+INDEX(Lists!$N$10:$N$12,MATCH($V1789,Lists!$L$10:$L$12,0)))</f>
        <v/>
      </c>
      <c r="X1789" s="19"/>
      <c r="Y1789" s="19"/>
      <c r="Z1789" s="19"/>
      <c r="AA1789" s="21"/>
      <c r="AB1789" s="19"/>
      <c r="AC1789" s="22" t="str">
        <f aca="true">IF(OR($U1789="",$B1789=""),"",IF($AA1789&lt;&gt;"",$AA1789-$B1789,TODAY()-$B1789))</f>
        <v/>
      </c>
      <c r="AD1789" s="22" t="str">
        <f aca="true">IF($W1789="","",IF($Y1789="Closed",IF($AA1789="","Closed",IF($AA1789&lt;=$W1789,"Closed on time","Closed late")),IF(TODAY()&gt;$W1789,"Overdue","Within time")))</f>
        <v/>
      </c>
      <c r="AE1789" s="6"/>
      <c r="AF1789" s="19"/>
      <c r="AG1789" s="19"/>
      <c r="AH1789" s="19"/>
      <c r="AI1789" s="19"/>
      <c r="AJ1789" s="19"/>
    </row>
    <row r="1790" customFormat="false" ht="15" hidden="false" customHeight="false" outlineLevel="0" collapsed="false">
      <c r="A1790" s="22" t="str">
        <f aca="false">IF($C1790="","","R"&amp;TEXT(ROW()-4,"00000"))</f>
        <v/>
      </c>
      <c r="B1790" s="21"/>
      <c r="C1790" s="19"/>
      <c r="D1790" s="22" t="str">
        <f aca="false">IF($C1790="","",IFERROR(INDEX(Asset_Register!$C$5:$C$1000,MATCH($C1790,Asset_Register!$A$5:$A$1000,0)),"Not in register"))</f>
        <v/>
      </c>
      <c r="E1790" s="22" t="str">
        <f aca="false">IF($C1790="","",IFERROR(INDEX(Asset_Register!$D$5:$D$1000,MATCH($C1790,Asset_Register!$A$5:$A$1000,0)),"Not in register"))</f>
        <v/>
      </c>
      <c r="F1790" s="22" t="str">
        <f aca="false">IF($C1790="","",IFERROR(INDEX(Asset_Register!$R$5:$R$1000,MATCH($C1790,Asset_Register!$A$5:$A$1000,0)),"Not in register"))</f>
        <v/>
      </c>
      <c r="G1790" s="22" t="str">
        <f aca="false">IF($C1790="","",IFERROR(INDEX(Asset_Register!$Q$5:$Q$1000,MATCH($C1790,Asset_Register!$A$5:$A$1000,0)),"Not in register"))</f>
        <v/>
      </c>
      <c r="H1790" s="19"/>
      <c r="I1790" s="19"/>
      <c r="J1790" s="6"/>
      <c r="K1790" s="19"/>
      <c r="L1790" s="19"/>
      <c r="M1790" s="19"/>
      <c r="N1790" s="19"/>
      <c r="O1790" s="19"/>
      <c r="P1790" s="19"/>
      <c r="Q1790" s="22" t="str">
        <f aca="false">IF($C1790="","",IF($P1790&lt;&gt;"",$P1790,IF(AND(ISNUMBER($K1790),ISNUMBER($M1790),ISNUMBER($N1790)),IF($O1790="Lower is worse",IF($K1790&lt;=$N1790,"Danger",IF($K1790&lt;=$M1790,"Alert","OK")),IF($K1790&gt;=$N1790,"Danger",IF($K1790&gt;=$M1790,"Alert","OK"))),"Not set")))</f>
        <v/>
      </c>
      <c r="R1790" s="22" t="str">
        <f aca="false">IF(OR($Q1790="",$Q1790="Not set"),"",MATCH($Q1790,Lists!$F$2:$F$4,0)-1)</f>
        <v/>
      </c>
      <c r="S1790" s="6"/>
      <c r="T1790" s="6"/>
      <c r="U1790" s="22" t="str">
        <f aca="false">IF(OR($Q1790="",$Q1790="OK",$Q1790="Not set",NOT(ISNUMBER($G1790))),"",ROUND($G1790*IF($Q1790="Danger",Lists!$M$15,Lists!$M$16),0))</f>
        <v/>
      </c>
      <c r="V1790" s="22" t="str">
        <f aca="false">IF($U1790="","",IF(OR($Q1790="Danger",$U1790&gt;=Lists!$M$10),"P1",IF($U1790&gt;=Lists!$M$11,"P2","P3")))</f>
        <v/>
      </c>
      <c r="W1790" s="24" t="str">
        <f aca="false">IF(OR($V1790="",$B1790=""),"",$B1790+INDEX(Lists!$N$10:$N$12,MATCH($V1790,Lists!$L$10:$L$12,0)))</f>
        <v/>
      </c>
      <c r="X1790" s="19"/>
      <c r="Y1790" s="19"/>
      <c r="Z1790" s="19"/>
      <c r="AA1790" s="21"/>
      <c r="AB1790" s="19"/>
      <c r="AC1790" s="22" t="str">
        <f aca="true">IF(OR($U1790="",$B1790=""),"",IF($AA1790&lt;&gt;"",$AA1790-$B1790,TODAY()-$B1790))</f>
        <v/>
      </c>
      <c r="AD1790" s="22" t="str">
        <f aca="true">IF($W1790="","",IF($Y1790="Closed",IF($AA1790="","Closed",IF($AA1790&lt;=$W1790,"Closed on time","Closed late")),IF(TODAY()&gt;$W1790,"Overdue","Within time")))</f>
        <v/>
      </c>
      <c r="AE1790" s="6"/>
      <c r="AF1790" s="19"/>
      <c r="AG1790" s="19"/>
      <c r="AH1790" s="19"/>
      <c r="AI1790" s="19"/>
      <c r="AJ1790" s="19"/>
    </row>
    <row r="1791" customFormat="false" ht="15" hidden="false" customHeight="false" outlineLevel="0" collapsed="false">
      <c r="A1791" s="22" t="str">
        <f aca="false">IF($C1791="","","R"&amp;TEXT(ROW()-4,"00000"))</f>
        <v/>
      </c>
      <c r="B1791" s="21"/>
      <c r="C1791" s="19"/>
      <c r="D1791" s="22" t="str">
        <f aca="false">IF($C1791="","",IFERROR(INDEX(Asset_Register!$C$5:$C$1000,MATCH($C1791,Asset_Register!$A$5:$A$1000,0)),"Not in register"))</f>
        <v/>
      </c>
      <c r="E1791" s="22" t="str">
        <f aca="false">IF($C1791="","",IFERROR(INDEX(Asset_Register!$D$5:$D$1000,MATCH($C1791,Asset_Register!$A$5:$A$1000,0)),"Not in register"))</f>
        <v/>
      </c>
      <c r="F1791" s="22" t="str">
        <f aca="false">IF($C1791="","",IFERROR(INDEX(Asset_Register!$R$5:$R$1000,MATCH($C1791,Asset_Register!$A$5:$A$1000,0)),"Not in register"))</f>
        <v/>
      </c>
      <c r="G1791" s="22" t="str">
        <f aca="false">IF($C1791="","",IFERROR(INDEX(Asset_Register!$Q$5:$Q$1000,MATCH($C1791,Asset_Register!$A$5:$A$1000,0)),"Not in register"))</f>
        <v/>
      </c>
      <c r="H1791" s="19"/>
      <c r="I1791" s="19"/>
      <c r="J1791" s="6"/>
      <c r="K1791" s="19"/>
      <c r="L1791" s="19"/>
      <c r="M1791" s="19"/>
      <c r="N1791" s="19"/>
      <c r="O1791" s="19"/>
      <c r="P1791" s="19"/>
      <c r="Q1791" s="22" t="str">
        <f aca="false">IF($C1791="","",IF($P1791&lt;&gt;"",$P1791,IF(AND(ISNUMBER($K1791),ISNUMBER($M1791),ISNUMBER($N1791)),IF($O1791="Lower is worse",IF($K1791&lt;=$N1791,"Danger",IF($K1791&lt;=$M1791,"Alert","OK")),IF($K1791&gt;=$N1791,"Danger",IF($K1791&gt;=$M1791,"Alert","OK"))),"Not set")))</f>
        <v/>
      </c>
      <c r="R1791" s="22" t="str">
        <f aca="false">IF(OR($Q1791="",$Q1791="Not set"),"",MATCH($Q1791,Lists!$F$2:$F$4,0)-1)</f>
        <v/>
      </c>
      <c r="S1791" s="6"/>
      <c r="T1791" s="6"/>
      <c r="U1791" s="22" t="str">
        <f aca="false">IF(OR($Q1791="",$Q1791="OK",$Q1791="Not set",NOT(ISNUMBER($G1791))),"",ROUND($G1791*IF($Q1791="Danger",Lists!$M$15,Lists!$M$16),0))</f>
        <v/>
      </c>
      <c r="V1791" s="22" t="str">
        <f aca="false">IF($U1791="","",IF(OR($Q1791="Danger",$U1791&gt;=Lists!$M$10),"P1",IF($U1791&gt;=Lists!$M$11,"P2","P3")))</f>
        <v/>
      </c>
      <c r="W1791" s="24" t="str">
        <f aca="false">IF(OR($V1791="",$B1791=""),"",$B1791+INDEX(Lists!$N$10:$N$12,MATCH($V1791,Lists!$L$10:$L$12,0)))</f>
        <v/>
      </c>
      <c r="X1791" s="19"/>
      <c r="Y1791" s="19"/>
      <c r="Z1791" s="19"/>
      <c r="AA1791" s="21"/>
      <c r="AB1791" s="19"/>
      <c r="AC1791" s="22" t="str">
        <f aca="true">IF(OR($U1791="",$B1791=""),"",IF($AA1791&lt;&gt;"",$AA1791-$B1791,TODAY()-$B1791))</f>
        <v/>
      </c>
      <c r="AD1791" s="22" t="str">
        <f aca="true">IF($W1791="","",IF($Y1791="Closed",IF($AA1791="","Closed",IF($AA1791&lt;=$W1791,"Closed on time","Closed late")),IF(TODAY()&gt;$W1791,"Overdue","Within time")))</f>
        <v/>
      </c>
      <c r="AE1791" s="6"/>
      <c r="AF1791" s="19"/>
      <c r="AG1791" s="19"/>
      <c r="AH1791" s="19"/>
      <c r="AI1791" s="19"/>
      <c r="AJ1791" s="19"/>
    </row>
    <row r="1792" customFormat="false" ht="15" hidden="false" customHeight="false" outlineLevel="0" collapsed="false">
      <c r="A1792" s="22" t="str">
        <f aca="false">IF($C1792="","","R"&amp;TEXT(ROW()-4,"00000"))</f>
        <v/>
      </c>
      <c r="B1792" s="21"/>
      <c r="C1792" s="19"/>
      <c r="D1792" s="22" t="str">
        <f aca="false">IF($C1792="","",IFERROR(INDEX(Asset_Register!$C$5:$C$1000,MATCH($C1792,Asset_Register!$A$5:$A$1000,0)),"Not in register"))</f>
        <v/>
      </c>
      <c r="E1792" s="22" t="str">
        <f aca="false">IF($C1792="","",IFERROR(INDEX(Asset_Register!$D$5:$D$1000,MATCH($C1792,Asset_Register!$A$5:$A$1000,0)),"Not in register"))</f>
        <v/>
      </c>
      <c r="F1792" s="22" t="str">
        <f aca="false">IF($C1792="","",IFERROR(INDEX(Asset_Register!$R$5:$R$1000,MATCH($C1792,Asset_Register!$A$5:$A$1000,0)),"Not in register"))</f>
        <v/>
      </c>
      <c r="G1792" s="22" t="str">
        <f aca="false">IF($C1792="","",IFERROR(INDEX(Asset_Register!$Q$5:$Q$1000,MATCH($C1792,Asset_Register!$A$5:$A$1000,0)),"Not in register"))</f>
        <v/>
      </c>
      <c r="H1792" s="19"/>
      <c r="I1792" s="19"/>
      <c r="J1792" s="6"/>
      <c r="K1792" s="19"/>
      <c r="L1792" s="19"/>
      <c r="M1792" s="19"/>
      <c r="N1792" s="19"/>
      <c r="O1792" s="19"/>
      <c r="P1792" s="19"/>
      <c r="Q1792" s="22" t="str">
        <f aca="false">IF($C1792="","",IF($P1792&lt;&gt;"",$P1792,IF(AND(ISNUMBER($K1792),ISNUMBER($M1792),ISNUMBER($N1792)),IF($O1792="Lower is worse",IF($K1792&lt;=$N1792,"Danger",IF($K1792&lt;=$M1792,"Alert","OK")),IF($K1792&gt;=$N1792,"Danger",IF($K1792&gt;=$M1792,"Alert","OK"))),"Not set")))</f>
        <v/>
      </c>
      <c r="R1792" s="22" t="str">
        <f aca="false">IF(OR($Q1792="",$Q1792="Not set"),"",MATCH($Q1792,Lists!$F$2:$F$4,0)-1)</f>
        <v/>
      </c>
      <c r="S1792" s="6"/>
      <c r="T1792" s="6"/>
      <c r="U1792" s="22" t="str">
        <f aca="false">IF(OR($Q1792="",$Q1792="OK",$Q1792="Not set",NOT(ISNUMBER($G1792))),"",ROUND($G1792*IF($Q1792="Danger",Lists!$M$15,Lists!$M$16),0))</f>
        <v/>
      </c>
      <c r="V1792" s="22" t="str">
        <f aca="false">IF($U1792="","",IF(OR($Q1792="Danger",$U1792&gt;=Lists!$M$10),"P1",IF($U1792&gt;=Lists!$M$11,"P2","P3")))</f>
        <v/>
      </c>
      <c r="W1792" s="24" t="str">
        <f aca="false">IF(OR($V1792="",$B1792=""),"",$B1792+INDEX(Lists!$N$10:$N$12,MATCH($V1792,Lists!$L$10:$L$12,0)))</f>
        <v/>
      </c>
      <c r="X1792" s="19"/>
      <c r="Y1792" s="19"/>
      <c r="Z1792" s="19"/>
      <c r="AA1792" s="21"/>
      <c r="AB1792" s="19"/>
      <c r="AC1792" s="22" t="str">
        <f aca="true">IF(OR($U1792="",$B1792=""),"",IF($AA1792&lt;&gt;"",$AA1792-$B1792,TODAY()-$B1792))</f>
        <v/>
      </c>
      <c r="AD1792" s="22" t="str">
        <f aca="true">IF($W1792="","",IF($Y1792="Closed",IF($AA1792="","Closed",IF($AA1792&lt;=$W1792,"Closed on time","Closed late")),IF(TODAY()&gt;$W1792,"Overdue","Within time")))</f>
        <v/>
      </c>
      <c r="AE1792" s="6"/>
      <c r="AF1792" s="19"/>
      <c r="AG1792" s="19"/>
      <c r="AH1792" s="19"/>
      <c r="AI1792" s="19"/>
      <c r="AJ1792" s="19"/>
    </row>
    <row r="1793" customFormat="false" ht="15" hidden="false" customHeight="false" outlineLevel="0" collapsed="false">
      <c r="A1793" s="22" t="str">
        <f aca="false">IF($C1793="","","R"&amp;TEXT(ROW()-4,"00000"))</f>
        <v/>
      </c>
      <c r="B1793" s="21"/>
      <c r="C1793" s="19"/>
      <c r="D1793" s="22" t="str">
        <f aca="false">IF($C1793="","",IFERROR(INDEX(Asset_Register!$C$5:$C$1000,MATCH($C1793,Asset_Register!$A$5:$A$1000,0)),"Not in register"))</f>
        <v/>
      </c>
      <c r="E1793" s="22" t="str">
        <f aca="false">IF($C1793="","",IFERROR(INDEX(Asset_Register!$D$5:$D$1000,MATCH($C1793,Asset_Register!$A$5:$A$1000,0)),"Not in register"))</f>
        <v/>
      </c>
      <c r="F1793" s="22" t="str">
        <f aca="false">IF($C1793="","",IFERROR(INDEX(Asset_Register!$R$5:$R$1000,MATCH($C1793,Asset_Register!$A$5:$A$1000,0)),"Not in register"))</f>
        <v/>
      </c>
      <c r="G1793" s="22" t="str">
        <f aca="false">IF($C1793="","",IFERROR(INDEX(Asset_Register!$Q$5:$Q$1000,MATCH($C1793,Asset_Register!$A$5:$A$1000,0)),"Not in register"))</f>
        <v/>
      </c>
      <c r="H1793" s="19"/>
      <c r="I1793" s="19"/>
      <c r="J1793" s="6"/>
      <c r="K1793" s="19"/>
      <c r="L1793" s="19"/>
      <c r="M1793" s="19"/>
      <c r="N1793" s="19"/>
      <c r="O1793" s="19"/>
      <c r="P1793" s="19"/>
      <c r="Q1793" s="22" t="str">
        <f aca="false">IF($C1793="","",IF($P1793&lt;&gt;"",$P1793,IF(AND(ISNUMBER($K1793),ISNUMBER($M1793),ISNUMBER($N1793)),IF($O1793="Lower is worse",IF($K1793&lt;=$N1793,"Danger",IF($K1793&lt;=$M1793,"Alert","OK")),IF($K1793&gt;=$N1793,"Danger",IF($K1793&gt;=$M1793,"Alert","OK"))),"Not set")))</f>
        <v/>
      </c>
      <c r="R1793" s="22" t="str">
        <f aca="false">IF(OR($Q1793="",$Q1793="Not set"),"",MATCH($Q1793,Lists!$F$2:$F$4,0)-1)</f>
        <v/>
      </c>
      <c r="S1793" s="6"/>
      <c r="T1793" s="6"/>
      <c r="U1793" s="22" t="str">
        <f aca="false">IF(OR($Q1793="",$Q1793="OK",$Q1793="Not set",NOT(ISNUMBER($G1793))),"",ROUND($G1793*IF($Q1793="Danger",Lists!$M$15,Lists!$M$16),0))</f>
        <v/>
      </c>
      <c r="V1793" s="22" t="str">
        <f aca="false">IF($U1793="","",IF(OR($Q1793="Danger",$U1793&gt;=Lists!$M$10),"P1",IF($U1793&gt;=Lists!$M$11,"P2","P3")))</f>
        <v/>
      </c>
      <c r="W1793" s="24" t="str">
        <f aca="false">IF(OR($V1793="",$B1793=""),"",$B1793+INDEX(Lists!$N$10:$N$12,MATCH($V1793,Lists!$L$10:$L$12,0)))</f>
        <v/>
      </c>
      <c r="X1793" s="19"/>
      <c r="Y1793" s="19"/>
      <c r="Z1793" s="19"/>
      <c r="AA1793" s="21"/>
      <c r="AB1793" s="19"/>
      <c r="AC1793" s="22" t="str">
        <f aca="true">IF(OR($U1793="",$B1793=""),"",IF($AA1793&lt;&gt;"",$AA1793-$B1793,TODAY()-$B1793))</f>
        <v/>
      </c>
      <c r="AD1793" s="22" t="str">
        <f aca="true">IF($W1793="","",IF($Y1793="Closed",IF($AA1793="","Closed",IF($AA1793&lt;=$W1793,"Closed on time","Closed late")),IF(TODAY()&gt;$W1793,"Overdue","Within time")))</f>
        <v/>
      </c>
      <c r="AE1793" s="6"/>
      <c r="AF1793" s="19"/>
      <c r="AG1793" s="19"/>
      <c r="AH1793" s="19"/>
      <c r="AI1793" s="19"/>
      <c r="AJ1793" s="19"/>
    </row>
    <row r="1794" customFormat="false" ht="15" hidden="false" customHeight="false" outlineLevel="0" collapsed="false">
      <c r="A1794" s="22" t="str">
        <f aca="false">IF($C1794="","","R"&amp;TEXT(ROW()-4,"00000"))</f>
        <v/>
      </c>
      <c r="B1794" s="21"/>
      <c r="C1794" s="19"/>
      <c r="D1794" s="22" t="str">
        <f aca="false">IF($C1794="","",IFERROR(INDEX(Asset_Register!$C$5:$C$1000,MATCH($C1794,Asset_Register!$A$5:$A$1000,0)),"Not in register"))</f>
        <v/>
      </c>
      <c r="E1794" s="22" t="str">
        <f aca="false">IF($C1794="","",IFERROR(INDEX(Asset_Register!$D$5:$D$1000,MATCH($C1794,Asset_Register!$A$5:$A$1000,0)),"Not in register"))</f>
        <v/>
      </c>
      <c r="F1794" s="22" t="str">
        <f aca="false">IF($C1794="","",IFERROR(INDEX(Asset_Register!$R$5:$R$1000,MATCH($C1794,Asset_Register!$A$5:$A$1000,0)),"Not in register"))</f>
        <v/>
      </c>
      <c r="G1794" s="22" t="str">
        <f aca="false">IF($C1794="","",IFERROR(INDEX(Asset_Register!$Q$5:$Q$1000,MATCH($C1794,Asset_Register!$A$5:$A$1000,0)),"Not in register"))</f>
        <v/>
      </c>
      <c r="H1794" s="19"/>
      <c r="I1794" s="19"/>
      <c r="J1794" s="6"/>
      <c r="K1794" s="19"/>
      <c r="L1794" s="19"/>
      <c r="M1794" s="19"/>
      <c r="N1794" s="19"/>
      <c r="O1794" s="19"/>
      <c r="P1794" s="19"/>
      <c r="Q1794" s="22" t="str">
        <f aca="false">IF($C1794="","",IF($P1794&lt;&gt;"",$P1794,IF(AND(ISNUMBER($K1794),ISNUMBER($M1794),ISNUMBER($N1794)),IF($O1794="Lower is worse",IF($K1794&lt;=$N1794,"Danger",IF($K1794&lt;=$M1794,"Alert","OK")),IF($K1794&gt;=$N1794,"Danger",IF($K1794&gt;=$M1794,"Alert","OK"))),"Not set")))</f>
        <v/>
      </c>
      <c r="R1794" s="22" t="str">
        <f aca="false">IF(OR($Q1794="",$Q1794="Not set"),"",MATCH($Q1794,Lists!$F$2:$F$4,0)-1)</f>
        <v/>
      </c>
      <c r="S1794" s="6"/>
      <c r="T1794" s="6"/>
      <c r="U1794" s="22" t="str">
        <f aca="false">IF(OR($Q1794="",$Q1794="OK",$Q1794="Not set",NOT(ISNUMBER($G1794))),"",ROUND($G1794*IF($Q1794="Danger",Lists!$M$15,Lists!$M$16),0))</f>
        <v/>
      </c>
      <c r="V1794" s="22" t="str">
        <f aca="false">IF($U1794="","",IF(OR($Q1794="Danger",$U1794&gt;=Lists!$M$10),"P1",IF($U1794&gt;=Lists!$M$11,"P2","P3")))</f>
        <v/>
      </c>
      <c r="W1794" s="24" t="str">
        <f aca="false">IF(OR($V1794="",$B1794=""),"",$B1794+INDEX(Lists!$N$10:$N$12,MATCH($V1794,Lists!$L$10:$L$12,0)))</f>
        <v/>
      </c>
      <c r="X1794" s="19"/>
      <c r="Y1794" s="19"/>
      <c r="Z1794" s="19"/>
      <c r="AA1794" s="21"/>
      <c r="AB1794" s="19"/>
      <c r="AC1794" s="22" t="str">
        <f aca="true">IF(OR($U1794="",$B1794=""),"",IF($AA1794&lt;&gt;"",$AA1794-$B1794,TODAY()-$B1794))</f>
        <v/>
      </c>
      <c r="AD1794" s="22" t="str">
        <f aca="true">IF($W1794="","",IF($Y1794="Closed",IF($AA1794="","Closed",IF($AA1794&lt;=$W1794,"Closed on time","Closed late")),IF(TODAY()&gt;$W1794,"Overdue","Within time")))</f>
        <v/>
      </c>
      <c r="AE1794" s="6"/>
      <c r="AF1794" s="19"/>
      <c r="AG1794" s="19"/>
      <c r="AH1794" s="19"/>
      <c r="AI1794" s="19"/>
      <c r="AJ1794" s="19"/>
    </row>
    <row r="1795" customFormat="false" ht="15" hidden="false" customHeight="false" outlineLevel="0" collapsed="false">
      <c r="A1795" s="22" t="str">
        <f aca="false">IF($C1795="","","R"&amp;TEXT(ROW()-4,"00000"))</f>
        <v/>
      </c>
      <c r="B1795" s="21"/>
      <c r="C1795" s="19"/>
      <c r="D1795" s="22" t="str">
        <f aca="false">IF($C1795="","",IFERROR(INDEX(Asset_Register!$C$5:$C$1000,MATCH($C1795,Asset_Register!$A$5:$A$1000,0)),"Not in register"))</f>
        <v/>
      </c>
      <c r="E1795" s="22" t="str">
        <f aca="false">IF($C1795="","",IFERROR(INDEX(Asset_Register!$D$5:$D$1000,MATCH($C1795,Asset_Register!$A$5:$A$1000,0)),"Not in register"))</f>
        <v/>
      </c>
      <c r="F1795" s="22" t="str">
        <f aca="false">IF($C1795="","",IFERROR(INDEX(Asset_Register!$R$5:$R$1000,MATCH($C1795,Asset_Register!$A$5:$A$1000,0)),"Not in register"))</f>
        <v/>
      </c>
      <c r="G1795" s="22" t="str">
        <f aca="false">IF($C1795="","",IFERROR(INDEX(Asset_Register!$Q$5:$Q$1000,MATCH($C1795,Asset_Register!$A$5:$A$1000,0)),"Not in register"))</f>
        <v/>
      </c>
      <c r="H1795" s="19"/>
      <c r="I1795" s="19"/>
      <c r="J1795" s="6"/>
      <c r="K1795" s="19"/>
      <c r="L1795" s="19"/>
      <c r="M1795" s="19"/>
      <c r="N1795" s="19"/>
      <c r="O1795" s="19"/>
      <c r="P1795" s="19"/>
      <c r="Q1795" s="22" t="str">
        <f aca="false">IF($C1795="","",IF($P1795&lt;&gt;"",$P1795,IF(AND(ISNUMBER($K1795),ISNUMBER($M1795),ISNUMBER($N1795)),IF($O1795="Lower is worse",IF($K1795&lt;=$N1795,"Danger",IF($K1795&lt;=$M1795,"Alert","OK")),IF($K1795&gt;=$N1795,"Danger",IF($K1795&gt;=$M1795,"Alert","OK"))),"Not set")))</f>
        <v/>
      </c>
      <c r="R1795" s="22" t="str">
        <f aca="false">IF(OR($Q1795="",$Q1795="Not set"),"",MATCH($Q1795,Lists!$F$2:$F$4,0)-1)</f>
        <v/>
      </c>
      <c r="S1795" s="6"/>
      <c r="T1795" s="6"/>
      <c r="U1795" s="22" t="str">
        <f aca="false">IF(OR($Q1795="",$Q1795="OK",$Q1795="Not set",NOT(ISNUMBER($G1795))),"",ROUND($G1795*IF($Q1795="Danger",Lists!$M$15,Lists!$M$16),0))</f>
        <v/>
      </c>
      <c r="V1795" s="22" t="str">
        <f aca="false">IF($U1795="","",IF(OR($Q1795="Danger",$U1795&gt;=Lists!$M$10),"P1",IF($U1795&gt;=Lists!$M$11,"P2","P3")))</f>
        <v/>
      </c>
      <c r="W1795" s="24" t="str">
        <f aca="false">IF(OR($V1795="",$B1795=""),"",$B1795+INDEX(Lists!$N$10:$N$12,MATCH($V1795,Lists!$L$10:$L$12,0)))</f>
        <v/>
      </c>
      <c r="X1795" s="19"/>
      <c r="Y1795" s="19"/>
      <c r="Z1795" s="19"/>
      <c r="AA1795" s="21"/>
      <c r="AB1795" s="19"/>
      <c r="AC1795" s="22" t="str">
        <f aca="true">IF(OR($U1795="",$B1795=""),"",IF($AA1795&lt;&gt;"",$AA1795-$B1795,TODAY()-$B1795))</f>
        <v/>
      </c>
      <c r="AD1795" s="22" t="str">
        <f aca="true">IF($W1795="","",IF($Y1795="Closed",IF($AA1795="","Closed",IF($AA1795&lt;=$W1795,"Closed on time","Closed late")),IF(TODAY()&gt;$W1795,"Overdue","Within time")))</f>
        <v/>
      </c>
      <c r="AE1795" s="6"/>
      <c r="AF1795" s="19"/>
      <c r="AG1795" s="19"/>
      <c r="AH1795" s="19"/>
      <c r="AI1795" s="19"/>
      <c r="AJ1795" s="19"/>
    </row>
    <row r="1796" customFormat="false" ht="15" hidden="false" customHeight="false" outlineLevel="0" collapsed="false">
      <c r="A1796" s="22" t="str">
        <f aca="false">IF($C1796="","","R"&amp;TEXT(ROW()-4,"00000"))</f>
        <v/>
      </c>
      <c r="B1796" s="21"/>
      <c r="C1796" s="19"/>
      <c r="D1796" s="22" t="str">
        <f aca="false">IF($C1796="","",IFERROR(INDEX(Asset_Register!$C$5:$C$1000,MATCH($C1796,Asset_Register!$A$5:$A$1000,0)),"Not in register"))</f>
        <v/>
      </c>
      <c r="E1796" s="22" t="str">
        <f aca="false">IF($C1796="","",IFERROR(INDEX(Asset_Register!$D$5:$D$1000,MATCH($C1796,Asset_Register!$A$5:$A$1000,0)),"Not in register"))</f>
        <v/>
      </c>
      <c r="F1796" s="22" t="str">
        <f aca="false">IF($C1796="","",IFERROR(INDEX(Asset_Register!$R$5:$R$1000,MATCH($C1796,Asset_Register!$A$5:$A$1000,0)),"Not in register"))</f>
        <v/>
      </c>
      <c r="G1796" s="22" t="str">
        <f aca="false">IF($C1796="","",IFERROR(INDEX(Asset_Register!$Q$5:$Q$1000,MATCH($C1796,Asset_Register!$A$5:$A$1000,0)),"Not in register"))</f>
        <v/>
      </c>
      <c r="H1796" s="19"/>
      <c r="I1796" s="19"/>
      <c r="J1796" s="6"/>
      <c r="K1796" s="19"/>
      <c r="L1796" s="19"/>
      <c r="M1796" s="19"/>
      <c r="N1796" s="19"/>
      <c r="O1796" s="19"/>
      <c r="P1796" s="19"/>
      <c r="Q1796" s="22" t="str">
        <f aca="false">IF($C1796="","",IF($P1796&lt;&gt;"",$P1796,IF(AND(ISNUMBER($K1796),ISNUMBER($M1796),ISNUMBER($N1796)),IF($O1796="Lower is worse",IF($K1796&lt;=$N1796,"Danger",IF($K1796&lt;=$M1796,"Alert","OK")),IF($K1796&gt;=$N1796,"Danger",IF($K1796&gt;=$M1796,"Alert","OK"))),"Not set")))</f>
        <v/>
      </c>
      <c r="R1796" s="22" t="str">
        <f aca="false">IF(OR($Q1796="",$Q1796="Not set"),"",MATCH($Q1796,Lists!$F$2:$F$4,0)-1)</f>
        <v/>
      </c>
      <c r="S1796" s="6"/>
      <c r="T1796" s="6"/>
      <c r="U1796" s="22" t="str">
        <f aca="false">IF(OR($Q1796="",$Q1796="OK",$Q1796="Not set",NOT(ISNUMBER($G1796))),"",ROUND($G1796*IF($Q1796="Danger",Lists!$M$15,Lists!$M$16),0))</f>
        <v/>
      </c>
      <c r="V1796" s="22" t="str">
        <f aca="false">IF($U1796="","",IF(OR($Q1796="Danger",$U1796&gt;=Lists!$M$10),"P1",IF($U1796&gt;=Lists!$M$11,"P2","P3")))</f>
        <v/>
      </c>
      <c r="W1796" s="24" t="str">
        <f aca="false">IF(OR($V1796="",$B1796=""),"",$B1796+INDEX(Lists!$N$10:$N$12,MATCH($V1796,Lists!$L$10:$L$12,0)))</f>
        <v/>
      </c>
      <c r="X1796" s="19"/>
      <c r="Y1796" s="19"/>
      <c r="Z1796" s="19"/>
      <c r="AA1796" s="21"/>
      <c r="AB1796" s="19"/>
      <c r="AC1796" s="22" t="str">
        <f aca="true">IF(OR($U1796="",$B1796=""),"",IF($AA1796&lt;&gt;"",$AA1796-$B1796,TODAY()-$B1796))</f>
        <v/>
      </c>
      <c r="AD1796" s="22" t="str">
        <f aca="true">IF($W1796="","",IF($Y1796="Closed",IF($AA1796="","Closed",IF($AA1796&lt;=$W1796,"Closed on time","Closed late")),IF(TODAY()&gt;$W1796,"Overdue","Within time")))</f>
        <v/>
      </c>
      <c r="AE1796" s="6"/>
      <c r="AF1796" s="19"/>
      <c r="AG1796" s="19"/>
      <c r="AH1796" s="19"/>
      <c r="AI1796" s="19"/>
      <c r="AJ1796" s="19"/>
    </row>
    <row r="1797" customFormat="false" ht="15" hidden="false" customHeight="false" outlineLevel="0" collapsed="false">
      <c r="A1797" s="22" t="str">
        <f aca="false">IF($C1797="","","R"&amp;TEXT(ROW()-4,"00000"))</f>
        <v/>
      </c>
      <c r="B1797" s="21"/>
      <c r="C1797" s="19"/>
      <c r="D1797" s="22" t="str">
        <f aca="false">IF($C1797="","",IFERROR(INDEX(Asset_Register!$C$5:$C$1000,MATCH($C1797,Asset_Register!$A$5:$A$1000,0)),"Not in register"))</f>
        <v/>
      </c>
      <c r="E1797" s="22" t="str">
        <f aca="false">IF($C1797="","",IFERROR(INDEX(Asset_Register!$D$5:$D$1000,MATCH($C1797,Asset_Register!$A$5:$A$1000,0)),"Not in register"))</f>
        <v/>
      </c>
      <c r="F1797" s="22" t="str">
        <f aca="false">IF($C1797="","",IFERROR(INDEX(Asset_Register!$R$5:$R$1000,MATCH($C1797,Asset_Register!$A$5:$A$1000,0)),"Not in register"))</f>
        <v/>
      </c>
      <c r="G1797" s="22" t="str">
        <f aca="false">IF($C1797="","",IFERROR(INDEX(Asset_Register!$Q$5:$Q$1000,MATCH($C1797,Asset_Register!$A$5:$A$1000,0)),"Not in register"))</f>
        <v/>
      </c>
      <c r="H1797" s="19"/>
      <c r="I1797" s="19"/>
      <c r="J1797" s="6"/>
      <c r="K1797" s="19"/>
      <c r="L1797" s="19"/>
      <c r="M1797" s="19"/>
      <c r="N1797" s="19"/>
      <c r="O1797" s="19"/>
      <c r="P1797" s="19"/>
      <c r="Q1797" s="22" t="str">
        <f aca="false">IF($C1797="","",IF($P1797&lt;&gt;"",$P1797,IF(AND(ISNUMBER($K1797),ISNUMBER($M1797),ISNUMBER($N1797)),IF($O1797="Lower is worse",IF($K1797&lt;=$N1797,"Danger",IF($K1797&lt;=$M1797,"Alert","OK")),IF($K1797&gt;=$N1797,"Danger",IF($K1797&gt;=$M1797,"Alert","OK"))),"Not set")))</f>
        <v/>
      </c>
      <c r="R1797" s="22" t="str">
        <f aca="false">IF(OR($Q1797="",$Q1797="Not set"),"",MATCH($Q1797,Lists!$F$2:$F$4,0)-1)</f>
        <v/>
      </c>
      <c r="S1797" s="6"/>
      <c r="T1797" s="6"/>
      <c r="U1797" s="22" t="str">
        <f aca="false">IF(OR($Q1797="",$Q1797="OK",$Q1797="Not set",NOT(ISNUMBER($G1797))),"",ROUND($G1797*IF($Q1797="Danger",Lists!$M$15,Lists!$M$16),0))</f>
        <v/>
      </c>
      <c r="V1797" s="22" t="str">
        <f aca="false">IF($U1797="","",IF(OR($Q1797="Danger",$U1797&gt;=Lists!$M$10),"P1",IF($U1797&gt;=Lists!$M$11,"P2","P3")))</f>
        <v/>
      </c>
      <c r="W1797" s="24" t="str">
        <f aca="false">IF(OR($V1797="",$B1797=""),"",$B1797+INDEX(Lists!$N$10:$N$12,MATCH($V1797,Lists!$L$10:$L$12,0)))</f>
        <v/>
      </c>
      <c r="X1797" s="19"/>
      <c r="Y1797" s="19"/>
      <c r="Z1797" s="19"/>
      <c r="AA1797" s="21"/>
      <c r="AB1797" s="19"/>
      <c r="AC1797" s="22" t="str">
        <f aca="true">IF(OR($U1797="",$B1797=""),"",IF($AA1797&lt;&gt;"",$AA1797-$B1797,TODAY()-$B1797))</f>
        <v/>
      </c>
      <c r="AD1797" s="22" t="str">
        <f aca="true">IF($W1797="","",IF($Y1797="Closed",IF($AA1797="","Closed",IF($AA1797&lt;=$W1797,"Closed on time","Closed late")),IF(TODAY()&gt;$W1797,"Overdue","Within time")))</f>
        <v/>
      </c>
      <c r="AE1797" s="6"/>
      <c r="AF1797" s="19"/>
      <c r="AG1797" s="19"/>
      <c r="AH1797" s="19"/>
      <c r="AI1797" s="19"/>
      <c r="AJ1797" s="19"/>
    </row>
    <row r="1798" customFormat="false" ht="15" hidden="false" customHeight="false" outlineLevel="0" collapsed="false">
      <c r="A1798" s="22" t="str">
        <f aca="false">IF($C1798="","","R"&amp;TEXT(ROW()-4,"00000"))</f>
        <v/>
      </c>
      <c r="B1798" s="21"/>
      <c r="C1798" s="19"/>
      <c r="D1798" s="22" t="str">
        <f aca="false">IF($C1798="","",IFERROR(INDEX(Asset_Register!$C$5:$C$1000,MATCH($C1798,Asset_Register!$A$5:$A$1000,0)),"Not in register"))</f>
        <v/>
      </c>
      <c r="E1798" s="22" t="str">
        <f aca="false">IF($C1798="","",IFERROR(INDEX(Asset_Register!$D$5:$D$1000,MATCH($C1798,Asset_Register!$A$5:$A$1000,0)),"Not in register"))</f>
        <v/>
      </c>
      <c r="F1798" s="22" t="str">
        <f aca="false">IF($C1798="","",IFERROR(INDEX(Asset_Register!$R$5:$R$1000,MATCH($C1798,Asset_Register!$A$5:$A$1000,0)),"Not in register"))</f>
        <v/>
      </c>
      <c r="G1798" s="22" t="str">
        <f aca="false">IF($C1798="","",IFERROR(INDEX(Asset_Register!$Q$5:$Q$1000,MATCH($C1798,Asset_Register!$A$5:$A$1000,0)),"Not in register"))</f>
        <v/>
      </c>
      <c r="H1798" s="19"/>
      <c r="I1798" s="19"/>
      <c r="J1798" s="6"/>
      <c r="K1798" s="19"/>
      <c r="L1798" s="19"/>
      <c r="M1798" s="19"/>
      <c r="N1798" s="19"/>
      <c r="O1798" s="19"/>
      <c r="P1798" s="19"/>
      <c r="Q1798" s="22" t="str">
        <f aca="false">IF($C1798="","",IF($P1798&lt;&gt;"",$P1798,IF(AND(ISNUMBER($K1798),ISNUMBER($M1798),ISNUMBER($N1798)),IF($O1798="Lower is worse",IF($K1798&lt;=$N1798,"Danger",IF($K1798&lt;=$M1798,"Alert","OK")),IF($K1798&gt;=$N1798,"Danger",IF($K1798&gt;=$M1798,"Alert","OK"))),"Not set")))</f>
        <v/>
      </c>
      <c r="R1798" s="22" t="str">
        <f aca="false">IF(OR($Q1798="",$Q1798="Not set"),"",MATCH($Q1798,Lists!$F$2:$F$4,0)-1)</f>
        <v/>
      </c>
      <c r="S1798" s="6"/>
      <c r="T1798" s="6"/>
      <c r="U1798" s="22" t="str">
        <f aca="false">IF(OR($Q1798="",$Q1798="OK",$Q1798="Not set",NOT(ISNUMBER($G1798))),"",ROUND($G1798*IF($Q1798="Danger",Lists!$M$15,Lists!$M$16),0))</f>
        <v/>
      </c>
      <c r="V1798" s="22" t="str">
        <f aca="false">IF($U1798="","",IF(OR($Q1798="Danger",$U1798&gt;=Lists!$M$10),"P1",IF($U1798&gt;=Lists!$M$11,"P2","P3")))</f>
        <v/>
      </c>
      <c r="W1798" s="24" t="str">
        <f aca="false">IF(OR($V1798="",$B1798=""),"",$B1798+INDEX(Lists!$N$10:$N$12,MATCH($V1798,Lists!$L$10:$L$12,0)))</f>
        <v/>
      </c>
      <c r="X1798" s="19"/>
      <c r="Y1798" s="19"/>
      <c r="Z1798" s="19"/>
      <c r="AA1798" s="21"/>
      <c r="AB1798" s="19"/>
      <c r="AC1798" s="22" t="str">
        <f aca="true">IF(OR($U1798="",$B1798=""),"",IF($AA1798&lt;&gt;"",$AA1798-$B1798,TODAY()-$B1798))</f>
        <v/>
      </c>
      <c r="AD1798" s="22" t="str">
        <f aca="true">IF($W1798="","",IF($Y1798="Closed",IF($AA1798="","Closed",IF($AA1798&lt;=$W1798,"Closed on time","Closed late")),IF(TODAY()&gt;$W1798,"Overdue","Within time")))</f>
        <v/>
      </c>
      <c r="AE1798" s="6"/>
      <c r="AF1798" s="19"/>
      <c r="AG1798" s="19"/>
      <c r="AH1798" s="19"/>
      <c r="AI1798" s="19"/>
      <c r="AJ1798" s="19"/>
    </row>
    <row r="1799" customFormat="false" ht="15" hidden="false" customHeight="false" outlineLevel="0" collapsed="false">
      <c r="A1799" s="22" t="str">
        <f aca="false">IF($C1799="","","R"&amp;TEXT(ROW()-4,"00000"))</f>
        <v/>
      </c>
      <c r="B1799" s="21"/>
      <c r="C1799" s="19"/>
      <c r="D1799" s="22" t="str">
        <f aca="false">IF($C1799="","",IFERROR(INDEX(Asset_Register!$C$5:$C$1000,MATCH($C1799,Asset_Register!$A$5:$A$1000,0)),"Not in register"))</f>
        <v/>
      </c>
      <c r="E1799" s="22" t="str">
        <f aca="false">IF($C1799="","",IFERROR(INDEX(Asset_Register!$D$5:$D$1000,MATCH($C1799,Asset_Register!$A$5:$A$1000,0)),"Not in register"))</f>
        <v/>
      </c>
      <c r="F1799" s="22" t="str">
        <f aca="false">IF($C1799="","",IFERROR(INDEX(Asset_Register!$R$5:$R$1000,MATCH($C1799,Asset_Register!$A$5:$A$1000,0)),"Not in register"))</f>
        <v/>
      </c>
      <c r="G1799" s="22" t="str">
        <f aca="false">IF($C1799="","",IFERROR(INDEX(Asset_Register!$Q$5:$Q$1000,MATCH($C1799,Asset_Register!$A$5:$A$1000,0)),"Not in register"))</f>
        <v/>
      </c>
      <c r="H1799" s="19"/>
      <c r="I1799" s="19"/>
      <c r="J1799" s="6"/>
      <c r="K1799" s="19"/>
      <c r="L1799" s="19"/>
      <c r="M1799" s="19"/>
      <c r="N1799" s="19"/>
      <c r="O1799" s="19"/>
      <c r="P1799" s="19"/>
      <c r="Q1799" s="22" t="str">
        <f aca="false">IF($C1799="","",IF($P1799&lt;&gt;"",$P1799,IF(AND(ISNUMBER($K1799),ISNUMBER($M1799),ISNUMBER($N1799)),IF($O1799="Lower is worse",IF($K1799&lt;=$N1799,"Danger",IF($K1799&lt;=$M1799,"Alert","OK")),IF($K1799&gt;=$N1799,"Danger",IF($K1799&gt;=$M1799,"Alert","OK"))),"Not set")))</f>
        <v/>
      </c>
      <c r="R1799" s="22" t="str">
        <f aca="false">IF(OR($Q1799="",$Q1799="Not set"),"",MATCH($Q1799,Lists!$F$2:$F$4,0)-1)</f>
        <v/>
      </c>
      <c r="S1799" s="6"/>
      <c r="T1799" s="6"/>
      <c r="U1799" s="22" t="str">
        <f aca="false">IF(OR($Q1799="",$Q1799="OK",$Q1799="Not set",NOT(ISNUMBER($G1799))),"",ROUND($G1799*IF($Q1799="Danger",Lists!$M$15,Lists!$M$16),0))</f>
        <v/>
      </c>
      <c r="V1799" s="22" t="str">
        <f aca="false">IF($U1799="","",IF(OR($Q1799="Danger",$U1799&gt;=Lists!$M$10),"P1",IF($U1799&gt;=Lists!$M$11,"P2","P3")))</f>
        <v/>
      </c>
      <c r="W1799" s="24" t="str">
        <f aca="false">IF(OR($V1799="",$B1799=""),"",$B1799+INDEX(Lists!$N$10:$N$12,MATCH($V1799,Lists!$L$10:$L$12,0)))</f>
        <v/>
      </c>
      <c r="X1799" s="19"/>
      <c r="Y1799" s="19"/>
      <c r="Z1799" s="19"/>
      <c r="AA1799" s="21"/>
      <c r="AB1799" s="19"/>
      <c r="AC1799" s="22" t="str">
        <f aca="true">IF(OR($U1799="",$B1799=""),"",IF($AA1799&lt;&gt;"",$AA1799-$B1799,TODAY()-$B1799))</f>
        <v/>
      </c>
      <c r="AD1799" s="22" t="str">
        <f aca="true">IF($W1799="","",IF($Y1799="Closed",IF($AA1799="","Closed",IF($AA1799&lt;=$W1799,"Closed on time","Closed late")),IF(TODAY()&gt;$W1799,"Overdue","Within time")))</f>
        <v/>
      </c>
      <c r="AE1799" s="6"/>
      <c r="AF1799" s="19"/>
      <c r="AG1799" s="19"/>
      <c r="AH1799" s="19"/>
      <c r="AI1799" s="19"/>
      <c r="AJ1799" s="19"/>
    </row>
    <row r="1800" customFormat="false" ht="15" hidden="false" customHeight="false" outlineLevel="0" collapsed="false">
      <c r="A1800" s="22" t="str">
        <f aca="false">IF($C1800="","","R"&amp;TEXT(ROW()-4,"00000"))</f>
        <v/>
      </c>
      <c r="B1800" s="21"/>
      <c r="C1800" s="19"/>
      <c r="D1800" s="22" t="str">
        <f aca="false">IF($C1800="","",IFERROR(INDEX(Asset_Register!$C$5:$C$1000,MATCH($C1800,Asset_Register!$A$5:$A$1000,0)),"Not in register"))</f>
        <v/>
      </c>
      <c r="E1800" s="22" t="str">
        <f aca="false">IF($C1800="","",IFERROR(INDEX(Asset_Register!$D$5:$D$1000,MATCH($C1800,Asset_Register!$A$5:$A$1000,0)),"Not in register"))</f>
        <v/>
      </c>
      <c r="F1800" s="22" t="str">
        <f aca="false">IF($C1800="","",IFERROR(INDEX(Asset_Register!$R$5:$R$1000,MATCH($C1800,Asset_Register!$A$5:$A$1000,0)),"Not in register"))</f>
        <v/>
      </c>
      <c r="G1800" s="22" t="str">
        <f aca="false">IF($C1800="","",IFERROR(INDEX(Asset_Register!$Q$5:$Q$1000,MATCH($C1800,Asset_Register!$A$5:$A$1000,0)),"Not in register"))</f>
        <v/>
      </c>
      <c r="H1800" s="19"/>
      <c r="I1800" s="19"/>
      <c r="J1800" s="6"/>
      <c r="K1800" s="19"/>
      <c r="L1800" s="19"/>
      <c r="M1800" s="19"/>
      <c r="N1800" s="19"/>
      <c r="O1800" s="19"/>
      <c r="P1800" s="19"/>
      <c r="Q1800" s="22" t="str">
        <f aca="false">IF($C1800="","",IF($P1800&lt;&gt;"",$P1800,IF(AND(ISNUMBER($K1800),ISNUMBER($M1800),ISNUMBER($N1800)),IF($O1800="Lower is worse",IF($K1800&lt;=$N1800,"Danger",IF($K1800&lt;=$M1800,"Alert","OK")),IF($K1800&gt;=$N1800,"Danger",IF($K1800&gt;=$M1800,"Alert","OK"))),"Not set")))</f>
        <v/>
      </c>
      <c r="R1800" s="22" t="str">
        <f aca="false">IF(OR($Q1800="",$Q1800="Not set"),"",MATCH($Q1800,Lists!$F$2:$F$4,0)-1)</f>
        <v/>
      </c>
      <c r="S1800" s="6"/>
      <c r="T1800" s="6"/>
      <c r="U1800" s="22" t="str">
        <f aca="false">IF(OR($Q1800="",$Q1800="OK",$Q1800="Not set",NOT(ISNUMBER($G1800))),"",ROUND($G1800*IF($Q1800="Danger",Lists!$M$15,Lists!$M$16),0))</f>
        <v/>
      </c>
      <c r="V1800" s="22" t="str">
        <f aca="false">IF($U1800="","",IF(OR($Q1800="Danger",$U1800&gt;=Lists!$M$10),"P1",IF($U1800&gt;=Lists!$M$11,"P2","P3")))</f>
        <v/>
      </c>
      <c r="W1800" s="24" t="str">
        <f aca="false">IF(OR($V1800="",$B1800=""),"",$B1800+INDEX(Lists!$N$10:$N$12,MATCH($V1800,Lists!$L$10:$L$12,0)))</f>
        <v/>
      </c>
      <c r="X1800" s="19"/>
      <c r="Y1800" s="19"/>
      <c r="Z1800" s="19"/>
      <c r="AA1800" s="21"/>
      <c r="AB1800" s="19"/>
      <c r="AC1800" s="22" t="str">
        <f aca="true">IF(OR($U1800="",$B1800=""),"",IF($AA1800&lt;&gt;"",$AA1800-$B1800,TODAY()-$B1800))</f>
        <v/>
      </c>
      <c r="AD1800" s="22" t="str">
        <f aca="true">IF($W1800="","",IF($Y1800="Closed",IF($AA1800="","Closed",IF($AA1800&lt;=$W1800,"Closed on time","Closed late")),IF(TODAY()&gt;$W1800,"Overdue","Within time")))</f>
        <v/>
      </c>
      <c r="AE1800" s="6"/>
      <c r="AF1800" s="19"/>
      <c r="AG1800" s="19"/>
      <c r="AH1800" s="19"/>
      <c r="AI1800" s="19"/>
      <c r="AJ1800" s="19"/>
    </row>
    <row r="1801" customFormat="false" ht="15" hidden="false" customHeight="false" outlineLevel="0" collapsed="false">
      <c r="A1801" s="22" t="str">
        <f aca="false">IF($C1801="","","R"&amp;TEXT(ROW()-4,"00000"))</f>
        <v/>
      </c>
      <c r="B1801" s="21"/>
      <c r="C1801" s="19"/>
      <c r="D1801" s="22" t="str">
        <f aca="false">IF($C1801="","",IFERROR(INDEX(Asset_Register!$C$5:$C$1000,MATCH($C1801,Asset_Register!$A$5:$A$1000,0)),"Not in register"))</f>
        <v/>
      </c>
      <c r="E1801" s="22" t="str">
        <f aca="false">IF($C1801="","",IFERROR(INDEX(Asset_Register!$D$5:$D$1000,MATCH($C1801,Asset_Register!$A$5:$A$1000,0)),"Not in register"))</f>
        <v/>
      </c>
      <c r="F1801" s="22" t="str">
        <f aca="false">IF($C1801="","",IFERROR(INDEX(Asset_Register!$R$5:$R$1000,MATCH($C1801,Asset_Register!$A$5:$A$1000,0)),"Not in register"))</f>
        <v/>
      </c>
      <c r="G1801" s="22" t="str">
        <f aca="false">IF($C1801="","",IFERROR(INDEX(Asset_Register!$Q$5:$Q$1000,MATCH($C1801,Asset_Register!$A$5:$A$1000,0)),"Not in register"))</f>
        <v/>
      </c>
      <c r="H1801" s="19"/>
      <c r="I1801" s="19"/>
      <c r="J1801" s="6"/>
      <c r="K1801" s="19"/>
      <c r="L1801" s="19"/>
      <c r="M1801" s="19"/>
      <c r="N1801" s="19"/>
      <c r="O1801" s="19"/>
      <c r="P1801" s="19"/>
      <c r="Q1801" s="22" t="str">
        <f aca="false">IF($C1801="","",IF($P1801&lt;&gt;"",$P1801,IF(AND(ISNUMBER($K1801),ISNUMBER($M1801),ISNUMBER($N1801)),IF($O1801="Lower is worse",IF($K1801&lt;=$N1801,"Danger",IF($K1801&lt;=$M1801,"Alert","OK")),IF($K1801&gt;=$N1801,"Danger",IF($K1801&gt;=$M1801,"Alert","OK"))),"Not set")))</f>
        <v/>
      </c>
      <c r="R1801" s="22" t="str">
        <f aca="false">IF(OR($Q1801="",$Q1801="Not set"),"",MATCH($Q1801,Lists!$F$2:$F$4,0)-1)</f>
        <v/>
      </c>
      <c r="S1801" s="6"/>
      <c r="T1801" s="6"/>
      <c r="U1801" s="22" t="str">
        <f aca="false">IF(OR($Q1801="",$Q1801="OK",$Q1801="Not set",NOT(ISNUMBER($G1801))),"",ROUND($G1801*IF($Q1801="Danger",Lists!$M$15,Lists!$M$16),0))</f>
        <v/>
      </c>
      <c r="V1801" s="22" t="str">
        <f aca="false">IF($U1801="","",IF(OR($Q1801="Danger",$U1801&gt;=Lists!$M$10),"P1",IF($U1801&gt;=Lists!$M$11,"P2","P3")))</f>
        <v/>
      </c>
      <c r="W1801" s="24" t="str">
        <f aca="false">IF(OR($V1801="",$B1801=""),"",$B1801+INDEX(Lists!$N$10:$N$12,MATCH($V1801,Lists!$L$10:$L$12,0)))</f>
        <v/>
      </c>
      <c r="X1801" s="19"/>
      <c r="Y1801" s="19"/>
      <c r="Z1801" s="19"/>
      <c r="AA1801" s="21"/>
      <c r="AB1801" s="19"/>
      <c r="AC1801" s="22" t="str">
        <f aca="true">IF(OR($U1801="",$B1801=""),"",IF($AA1801&lt;&gt;"",$AA1801-$B1801,TODAY()-$B1801))</f>
        <v/>
      </c>
      <c r="AD1801" s="22" t="str">
        <f aca="true">IF($W1801="","",IF($Y1801="Closed",IF($AA1801="","Closed",IF($AA1801&lt;=$W1801,"Closed on time","Closed late")),IF(TODAY()&gt;$W1801,"Overdue","Within time")))</f>
        <v/>
      </c>
      <c r="AE1801" s="6"/>
      <c r="AF1801" s="19"/>
      <c r="AG1801" s="19"/>
      <c r="AH1801" s="19"/>
      <c r="AI1801" s="19"/>
      <c r="AJ1801" s="19"/>
    </row>
    <row r="1802" customFormat="false" ht="15" hidden="false" customHeight="false" outlineLevel="0" collapsed="false">
      <c r="A1802" s="22" t="str">
        <f aca="false">IF($C1802="","","R"&amp;TEXT(ROW()-4,"00000"))</f>
        <v/>
      </c>
      <c r="B1802" s="21"/>
      <c r="C1802" s="19"/>
      <c r="D1802" s="22" t="str">
        <f aca="false">IF($C1802="","",IFERROR(INDEX(Asset_Register!$C$5:$C$1000,MATCH($C1802,Asset_Register!$A$5:$A$1000,0)),"Not in register"))</f>
        <v/>
      </c>
      <c r="E1802" s="22" t="str">
        <f aca="false">IF($C1802="","",IFERROR(INDEX(Asset_Register!$D$5:$D$1000,MATCH($C1802,Asset_Register!$A$5:$A$1000,0)),"Not in register"))</f>
        <v/>
      </c>
      <c r="F1802" s="22" t="str">
        <f aca="false">IF($C1802="","",IFERROR(INDEX(Asset_Register!$R$5:$R$1000,MATCH($C1802,Asset_Register!$A$5:$A$1000,0)),"Not in register"))</f>
        <v/>
      </c>
      <c r="G1802" s="22" t="str">
        <f aca="false">IF($C1802="","",IFERROR(INDEX(Asset_Register!$Q$5:$Q$1000,MATCH($C1802,Asset_Register!$A$5:$A$1000,0)),"Not in register"))</f>
        <v/>
      </c>
      <c r="H1802" s="19"/>
      <c r="I1802" s="19"/>
      <c r="J1802" s="6"/>
      <c r="K1802" s="19"/>
      <c r="L1802" s="19"/>
      <c r="M1802" s="19"/>
      <c r="N1802" s="19"/>
      <c r="O1802" s="19"/>
      <c r="P1802" s="19"/>
      <c r="Q1802" s="22" t="str">
        <f aca="false">IF($C1802="","",IF($P1802&lt;&gt;"",$P1802,IF(AND(ISNUMBER($K1802),ISNUMBER($M1802),ISNUMBER($N1802)),IF($O1802="Lower is worse",IF($K1802&lt;=$N1802,"Danger",IF($K1802&lt;=$M1802,"Alert","OK")),IF($K1802&gt;=$N1802,"Danger",IF($K1802&gt;=$M1802,"Alert","OK"))),"Not set")))</f>
        <v/>
      </c>
      <c r="R1802" s="22" t="str">
        <f aca="false">IF(OR($Q1802="",$Q1802="Not set"),"",MATCH($Q1802,Lists!$F$2:$F$4,0)-1)</f>
        <v/>
      </c>
      <c r="S1802" s="6"/>
      <c r="T1802" s="6"/>
      <c r="U1802" s="22" t="str">
        <f aca="false">IF(OR($Q1802="",$Q1802="OK",$Q1802="Not set",NOT(ISNUMBER($G1802))),"",ROUND($G1802*IF($Q1802="Danger",Lists!$M$15,Lists!$M$16),0))</f>
        <v/>
      </c>
      <c r="V1802" s="22" t="str">
        <f aca="false">IF($U1802="","",IF(OR($Q1802="Danger",$U1802&gt;=Lists!$M$10),"P1",IF($U1802&gt;=Lists!$M$11,"P2","P3")))</f>
        <v/>
      </c>
      <c r="W1802" s="24" t="str">
        <f aca="false">IF(OR($V1802="",$B1802=""),"",$B1802+INDEX(Lists!$N$10:$N$12,MATCH($V1802,Lists!$L$10:$L$12,0)))</f>
        <v/>
      </c>
      <c r="X1802" s="19"/>
      <c r="Y1802" s="19"/>
      <c r="Z1802" s="19"/>
      <c r="AA1802" s="21"/>
      <c r="AB1802" s="19"/>
      <c r="AC1802" s="22" t="str">
        <f aca="true">IF(OR($U1802="",$B1802=""),"",IF($AA1802&lt;&gt;"",$AA1802-$B1802,TODAY()-$B1802))</f>
        <v/>
      </c>
      <c r="AD1802" s="22" t="str">
        <f aca="true">IF($W1802="","",IF($Y1802="Closed",IF($AA1802="","Closed",IF($AA1802&lt;=$W1802,"Closed on time","Closed late")),IF(TODAY()&gt;$W1802,"Overdue","Within time")))</f>
        <v/>
      </c>
      <c r="AE1802" s="6"/>
      <c r="AF1802" s="19"/>
      <c r="AG1802" s="19"/>
      <c r="AH1802" s="19"/>
      <c r="AI1802" s="19"/>
      <c r="AJ1802" s="19"/>
    </row>
    <row r="1803" customFormat="false" ht="15" hidden="false" customHeight="false" outlineLevel="0" collapsed="false">
      <c r="A1803" s="22" t="str">
        <f aca="false">IF($C1803="","","R"&amp;TEXT(ROW()-4,"00000"))</f>
        <v/>
      </c>
      <c r="B1803" s="21"/>
      <c r="C1803" s="19"/>
      <c r="D1803" s="22" t="str">
        <f aca="false">IF($C1803="","",IFERROR(INDEX(Asset_Register!$C$5:$C$1000,MATCH($C1803,Asset_Register!$A$5:$A$1000,0)),"Not in register"))</f>
        <v/>
      </c>
      <c r="E1803" s="22" t="str">
        <f aca="false">IF($C1803="","",IFERROR(INDEX(Asset_Register!$D$5:$D$1000,MATCH($C1803,Asset_Register!$A$5:$A$1000,0)),"Not in register"))</f>
        <v/>
      </c>
      <c r="F1803" s="22" t="str">
        <f aca="false">IF($C1803="","",IFERROR(INDEX(Asset_Register!$R$5:$R$1000,MATCH($C1803,Asset_Register!$A$5:$A$1000,0)),"Not in register"))</f>
        <v/>
      </c>
      <c r="G1803" s="22" t="str">
        <f aca="false">IF($C1803="","",IFERROR(INDEX(Asset_Register!$Q$5:$Q$1000,MATCH($C1803,Asset_Register!$A$5:$A$1000,0)),"Not in register"))</f>
        <v/>
      </c>
      <c r="H1803" s="19"/>
      <c r="I1803" s="19"/>
      <c r="J1803" s="6"/>
      <c r="K1803" s="19"/>
      <c r="L1803" s="19"/>
      <c r="M1803" s="19"/>
      <c r="N1803" s="19"/>
      <c r="O1803" s="19"/>
      <c r="P1803" s="19"/>
      <c r="Q1803" s="22" t="str">
        <f aca="false">IF($C1803="","",IF($P1803&lt;&gt;"",$P1803,IF(AND(ISNUMBER($K1803),ISNUMBER($M1803),ISNUMBER($N1803)),IF($O1803="Lower is worse",IF($K1803&lt;=$N1803,"Danger",IF($K1803&lt;=$M1803,"Alert","OK")),IF($K1803&gt;=$N1803,"Danger",IF($K1803&gt;=$M1803,"Alert","OK"))),"Not set")))</f>
        <v/>
      </c>
      <c r="R1803" s="22" t="str">
        <f aca="false">IF(OR($Q1803="",$Q1803="Not set"),"",MATCH($Q1803,Lists!$F$2:$F$4,0)-1)</f>
        <v/>
      </c>
      <c r="S1803" s="6"/>
      <c r="T1803" s="6"/>
      <c r="U1803" s="22" t="str">
        <f aca="false">IF(OR($Q1803="",$Q1803="OK",$Q1803="Not set",NOT(ISNUMBER($G1803))),"",ROUND($G1803*IF($Q1803="Danger",Lists!$M$15,Lists!$M$16),0))</f>
        <v/>
      </c>
      <c r="V1803" s="22" t="str">
        <f aca="false">IF($U1803="","",IF(OR($Q1803="Danger",$U1803&gt;=Lists!$M$10),"P1",IF($U1803&gt;=Lists!$M$11,"P2","P3")))</f>
        <v/>
      </c>
      <c r="W1803" s="24" t="str">
        <f aca="false">IF(OR($V1803="",$B1803=""),"",$B1803+INDEX(Lists!$N$10:$N$12,MATCH($V1803,Lists!$L$10:$L$12,0)))</f>
        <v/>
      </c>
      <c r="X1803" s="19"/>
      <c r="Y1803" s="19"/>
      <c r="Z1803" s="19"/>
      <c r="AA1803" s="21"/>
      <c r="AB1803" s="19"/>
      <c r="AC1803" s="22" t="str">
        <f aca="true">IF(OR($U1803="",$B1803=""),"",IF($AA1803&lt;&gt;"",$AA1803-$B1803,TODAY()-$B1803))</f>
        <v/>
      </c>
      <c r="AD1803" s="22" t="str">
        <f aca="true">IF($W1803="","",IF($Y1803="Closed",IF($AA1803="","Closed",IF($AA1803&lt;=$W1803,"Closed on time","Closed late")),IF(TODAY()&gt;$W1803,"Overdue","Within time")))</f>
        <v/>
      </c>
      <c r="AE1803" s="6"/>
      <c r="AF1803" s="19"/>
      <c r="AG1803" s="19"/>
      <c r="AH1803" s="19"/>
      <c r="AI1803" s="19"/>
      <c r="AJ1803" s="19"/>
    </row>
    <row r="1804" customFormat="false" ht="15" hidden="false" customHeight="false" outlineLevel="0" collapsed="false">
      <c r="A1804" s="22" t="str">
        <f aca="false">IF($C1804="","","R"&amp;TEXT(ROW()-4,"00000"))</f>
        <v/>
      </c>
      <c r="B1804" s="21"/>
      <c r="C1804" s="19"/>
      <c r="D1804" s="22" t="str">
        <f aca="false">IF($C1804="","",IFERROR(INDEX(Asset_Register!$C$5:$C$1000,MATCH($C1804,Asset_Register!$A$5:$A$1000,0)),"Not in register"))</f>
        <v/>
      </c>
      <c r="E1804" s="22" t="str">
        <f aca="false">IF($C1804="","",IFERROR(INDEX(Asset_Register!$D$5:$D$1000,MATCH($C1804,Asset_Register!$A$5:$A$1000,0)),"Not in register"))</f>
        <v/>
      </c>
      <c r="F1804" s="22" t="str">
        <f aca="false">IF($C1804="","",IFERROR(INDEX(Asset_Register!$R$5:$R$1000,MATCH($C1804,Asset_Register!$A$5:$A$1000,0)),"Not in register"))</f>
        <v/>
      </c>
      <c r="G1804" s="22" t="str">
        <f aca="false">IF($C1804="","",IFERROR(INDEX(Asset_Register!$Q$5:$Q$1000,MATCH($C1804,Asset_Register!$A$5:$A$1000,0)),"Not in register"))</f>
        <v/>
      </c>
      <c r="H1804" s="19"/>
      <c r="I1804" s="19"/>
      <c r="J1804" s="6"/>
      <c r="K1804" s="19"/>
      <c r="L1804" s="19"/>
      <c r="M1804" s="19"/>
      <c r="N1804" s="19"/>
      <c r="O1804" s="19"/>
      <c r="P1804" s="19"/>
      <c r="Q1804" s="22" t="str">
        <f aca="false">IF($C1804="","",IF($P1804&lt;&gt;"",$P1804,IF(AND(ISNUMBER($K1804),ISNUMBER($M1804),ISNUMBER($N1804)),IF($O1804="Lower is worse",IF($K1804&lt;=$N1804,"Danger",IF($K1804&lt;=$M1804,"Alert","OK")),IF($K1804&gt;=$N1804,"Danger",IF($K1804&gt;=$M1804,"Alert","OK"))),"Not set")))</f>
        <v/>
      </c>
      <c r="R1804" s="22" t="str">
        <f aca="false">IF(OR($Q1804="",$Q1804="Not set"),"",MATCH($Q1804,Lists!$F$2:$F$4,0)-1)</f>
        <v/>
      </c>
      <c r="S1804" s="6"/>
      <c r="T1804" s="6"/>
      <c r="U1804" s="22" t="str">
        <f aca="false">IF(OR($Q1804="",$Q1804="OK",$Q1804="Not set",NOT(ISNUMBER($G1804))),"",ROUND($G1804*IF($Q1804="Danger",Lists!$M$15,Lists!$M$16),0))</f>
        <v/>
      </c>
      <c r="V1804" s="22" t="str">
        <f aca="false">IF($U1804="","",IF(OR($Q1804="Danger",$U1804&gt;=Lists!$M$10),"P1",IF($U1804&gt;=Lists!$M$11,"P2","P3")))</f>
        <v/>
      </c>
      <c r="W1804" s="24" t="str">
        <f aca="false">IF(OR($V1804="",$B1804=""),"",$B1804+INDEX(Lists!$N$10:$N$12,MATCH($V1804,Lists!$L$10:$L$12,0)))</f>
        <v/>
      </c>
      <c r="X1804" s="19"/>
      <c r="Y1804" s="19"/>
      <c r="Z1804" s="19"/>
      <c r="AA1804" s="21"/>
      <c r="AB1804" s="19"/>
      <c r="AC1804" s="22" t="str">
        <f aca="true">IF(OR($U1804="",$B1804=""),"",IF($AA1804&lt;&gt;"",$AA1804-$B1804,TODAY()-$B1804))</f>
        <v/>
      </c>
      <c r="AD1804" s="22" t="str">
        <f aca="true">IF($W1804="","",IF($Y1804="Closed",IF($AA1804="","Closed",IF($AA1804&lt;=$W1804,"Closed on time","Closed late")),IF(TODAY()&gt;$W1804,"Overdue","Within time")))</f>
        <v/>
      </c>
      <c r="AE1804" s="6"/>
      <c r="AF1804" s="19"/>
      <c r="AG1804" s="19"/>
      <c r="AH1804" s="19"/>
      <c r="AI1804" s="19"/>
      <c r="AJ1804" s="19"/>
    </row>
    <row r="1805" customFormat="false" ht="15" hidden="false" customHeight="false" outlineLevel="0" collapsed="false">
      <c r="A1805" s="22" t="str">
        <f aca="false">IF($C1805="","","R"&amp;TEXT(ROW()-4,"00000"))</f>
        <v/>
      </c>
      <c r="B1805" s="21"/>
      <c r="C1805" s="19"/>
      <c r="D1805" s="22" t="str">
        <f aca="false">IF($C1805="","",IFERROR(INDEX(Asset_Register!$C$5:$C$1000,MATCH($C1805,Asset_Register!$A$5:$A$1000,0)),"Not in register"))</f>
        <v/>
      </c>
      <c r="E1805" s="22" t="str">
        <f aca="false">IF($C1805="","",IFERROR(INDEX(Asset_Register!$D$5:$D$1000,MATCH($C1805,Asset_Register!$A$5:$A$1000,0)),"Not in register"))</f>
        <v/>
      </c>
      <c r="F1805" s="22" t="str">
        <f aca="false">IF($C1805="","",IFERROR(INDEX(Asset_Register!$R$5:$R$1000,MATCH($C1805,Asset_Register!$A$5:$A$1000,0)),"Not in register"))</f>
        <v/>
      </c>
      <c r="G1805" s="22" t="str">
        <f aca="false">IF($C1805="","",IFERROR(INDEX(Asset_Register!$Q$5:$Q$1000,MATCH($C1805,Asset_Register!$A$5:$A$1000,0)),"Not in register"))</f>
        <v/>
      </c>
      <c r="H1805" s="19"/>
      <c r="I1805" s="19"/>
      <c r="J1805" s="6"/>
      <c r="K1805" s="19"/>
      <c r="L1805" s="19"/>
      <c r="M1805" s="19"/>
      <c r="N1805" s="19"/>
      <c r="O1805" s="19"/>
      <c r="P1805" s="19"/>
      <c r="Q1805" s="22" t="str">
        <f aca="false">IF($C1805="","",IF($P1805&lt;&gt;"",$P1805,IF(AND(ISNUMBER($K1805),ISNUMBER($M1805),ISNUMBER($N1805)),IF($O1805="Lower is worse",IF($K1805&lt;=$N1805,"Danger",IF($K1805&lt;=$M1805,"Alert","OK")),IF($K1805&gt;=$N1805,"Danger",IF($K1805&gt;=$M1805,"Alert","OK"))),"Not set")))</f>
        <v/>
      </c>
      <c r="R1805" s="22" t="str">
        <f aca="false">IF(OR($Q1805="",$Q1805="Not set"),"",MATCH($Q1805,Lists!$F$2:$F$4,0)-1)</f>
        <v/>
      </c>
      <c r="S1805" s="6"/>
      <c r="T1805" s="6"/>
      <c r="U1805" s="22" t="str">
        <f aca="false">IF(OR($Q1805="",$Q1805="OK",$Q1805="Not set",NOT(ISNUMBER($G1805))),"",ROUND($G1805*IF($Q1805="Danger",Lists!$M$15,Lists!$M$16),0))</f>
        <v/>
      </c>
      <c r="V1805" s="22" t="str">
        <f aca="false">IF($U1805="","",IF(OR($Q1805="Danger",$U1805&gt;=Lists!$M$10),"P1",IF($U1805&gt;=Lists!$M$11,"P2","P3")))</f>
        <v/>
      </c>
      <c r="W1805" s="24" t="str">
        <f aca="false">IF(OR($V1805="",$B1805=""),"",$B1805+INDEX(Lists!$N$10:$N$12,MATCH($V1805,Lists!$L$10:$L$12,0)))</f>
        <v/>
      </c>
      <c r="X1805" s="19"/>
      <c r="Y1805" s="19"/>
      <c r="Z1805" s="19"/>
      <c r="AA1805" s="21"/>
      <c r="AB1805" s="19"/>
      <c r="AC1805" s="22" t="str">
        <f aca="true">IF(OR($U1805="",$B1805=""),"",IF($AA1805&lt;&gt;"",$AA1805-$B1805,TODAY()-$B1805))</f>
        <v/>
      </c>
      <c r="AD1805" s="22" t="str">
        <f aca="true">IF($W1805="","",IF($Y1805="Closed",IF($AA1805="","Closed",IF($AA1805&lt;=$W1805,"Closed on time","Closed late")),IF(TODAY()&gt;$W1805,"Overdue","Within time")))</f>
        <v/>
      </c>
      <c r="AE1805" s="6"/>
      <c r="AF1805" s="19"/>
      <c r="AG1805" s="19"/>
      <c r="AH1805" s="19"/>
      <c r="AI1805" s="19"/>
      <c r="AJ1805" s="19"/>
    </row>
    <row r="1806" customFormat="false" ht="15" hidden="false" customHeight="false" outlineLevel="0" collapsed="false">
      <c r="A1806" s="22" t="str">
        <f aca="false">IF($C1806="","","R"&amp;TEXT(ROW()-4,"00000"))</f>
        <v/>
      </c>
      <c r="B1806" s="21"/>
      <c r="C1806" s="19"/>
      <c r="D1806" s="22" t="str">
        <f aca="false">IF($C1806="","",IFERROR(INDEX(Asset_Register!$C$5:$C$1000,MATCH($C1806,Asset_Register!$A$5:$A$1000,0)),"Not in register"))</f>
        <v/>
      </c>
      <c r="E1806" s="22" t="str">
        <f aca="false">IF($C1806="","",IFERROR(INDEX(Asset_Register!$D$5:$D$1000,MATCH($C1806,Asset_Register!$A$5:$A$1000,0)),"Not in register"))</f>
        <v/>
      </c>
      <c r="F1806" s="22" t="str">
        <f aca="false">IF($C1806="","",IFERROR(INDEX(Asset_Register!$R$5:$R$1000,MATCH($C1806,Asset_Register!$A$5:$A$1000,0)),"Not in register"))</f>
        <v/>
      </c>
      <c r="G1806" s="22" t="str">
        <f aca="false">IF($C1806="","",IFERROR(INDEX(Asset_Register!$Q$5:$Q$1000,MATCH($C1806,Asset_Register!$A$5:$A$1000,0)),"Not in register"))</f>
        <v/>
      </c>
      <c r="H1806" s="19"/>
      <c r="I1806" s="19"/>
      <c r="J1806" s="6"/>
      <c r="K1806" s="19"/>
      <c r="L1806" s="19"/>
      <c r="M1806" s="19"/>
      <c r="N1806" s="19"/>
      <c r="O1806" s="19"/>
      <c r="P1806" s="19"/>
      <c r="Q1806" s="22" t="str">
        <f aca="false">IF($C1806="","",IF($P1806&lt;&gt;"",$P1806,IF(AND(ISNUMBER($K1806),ISNUMBER($M1806),ISNUMBER($N1806)),IF($O1806="Lower is worse",IF($K1806&lt;=$N1806,"Danger",IF($K1806&lt;=$M1806,"Alert","OK")),IF($K1806&gt;=$N1806,"Danger",IF($K1806&gt;=$M1806,"Alert","OK"))),"Not set")))</f>
        <v/>
      </c>
      <c r="R1806" s="22" t="str">
        <f aca="false">IF(OR($Q1806="",$Q1806="Not set"),"",MATCH($Q1806,Lists!$F$2:$F$4,0)-1)</f>
        <v/>
      </c>
      <c r="S1806" s="6"/>
      <c r="T1806" s="6"/>
      <c r="U1806" s="22" t="str">
        <f aca="false">IF(OR($Q1806="",$Q1806="OK",$Q1806="Not set",NOT(ISNUMBER($G1806))),"",ROUND($G1806*IF($Q1806="Danger",Lists!$M$15,Lists!$M$16),0))</f>
        <v/>
      </c>
      <c r="V1806" s="22" t="str">
        <f aca="false">IF($U1806="","",IF(OR($Q1806="Danger",$U1806&gt;=Lists!$M$10),"P1",IF($U1806&gt;=Lists!$M$11,"P2","P3")))</f>
        <v/>
      </c>
      <c r="W1806" s="24" t="str">
        <f aca="false">IF(OR($V1806="",$B1806=""),"",$B1806+INDEX(Lists!$N$10:$N$12,MATCH($V1806,Lists!$L$10:$L$12,0)))</f>
        <v/>
      </c>
      <c r="X1806" s="19"/>
      <c r="Y1806" s="19"/>
      <c r="Z1806" s="19"/>
      <c r="AA1806" s="21"/>
      <c r="AB1806" s="19"/>
      <c r="AC1806" s="22" t="str">
        <f aca="true">IF(OR($U1806="",$B1806=""),"",IF($AA1806&lt;&gt;"",$AA1806-$B1806,TODAY()-$B1806))</f>
        <v/>
      </c>
      <c r="AD1806" s="22" t="str">
        <f aca="true">IF($W1806="","",IF($Y1806="Closed",IF($AA1806="","Closed",IF($AA1806&lt;=$W1806,"Closed on time","Closed late")),IF(TODAY()&gt;$W1806,"Overdue","Within time")))</f>
        <v/>
      </c>
      <c r="AE1806" s="6"/>
      <c r="AF1806" s="19"/>
      <c r="AG1806" s="19"/>
      <c r="AH1806" s="19"/>
      <c r="AI1806" s="19"/>
      <c r="AJ1806" s="19"/>
    </row>
    <row r="1807" customFormat="false" ht="15" hidden="false" customHeight="false" outlineLevel="0" collapsed="false">
      <c r="A1807" s="22" t="str">
        <f aca="false">IF($C1807="","","R"&amp;TEXT(ROW()-4,"00000"))</f>
        <v/>
      </c>
      <c r="B1807" s="21"/>
      <c r="C1807" s="19"/>
      <c r="D1807" s="22" t="str">
        <f aca="false">IF($C1807="","",IFERROR(INDEX(Asset_Register!$C$5:$C$1000,MATCH($C1807,Asset_Register!$A$5:$A$1000,0)),"Not in register"))</f>
        <v/>
      </c>
      <c r="E1807" s="22" t="str">
        <f aca="false">IF($C1807="","",IFERROR(INDEX(Asset_Register!$D$5:$D$1000,MATCH($C1807,Asset_Register!$A$5:$A$1000,0)),"Not in register"))</f>
        <v/>
      </c>
      <c r="F1807" s="22" t="str">
        <f aca="false">IF($C1807="","",IFERROR(INDEX(Asset_Register!$R$5:$R$1000,MATCH($C1807,Asset_Register!$A$5:$A$1000,0)),"Not in register"))</f>
        <v/>
      </c>
      <c r="G1807" s="22" t="str">
        <f aca="false">IF($C1807="","",IFERROR(INDEX(Asset_Register!$Q$5:$Q$1000,MATCH($C1807,Asset_Register!$A$5:$A$1000,0)),"Not in register"))</f>
        <v/>
      </c>
      <c r="H1807" s="19"/>
      <c r="I1807" s="19"/>
      <c r="J1807" s="6"/>
      <c r="K1807" s="19"/>
      <c r="L1807" s="19"/>
      <c r="M1807" s="19"/>
      <c r="N1807" s="19"/>
      <c r="O1807" s="19"/>
      <c r="P1807" s="19"/>
      <c r="Q1807" s="22" t="str">
        <f aca="false">IF($C1807="","",IF($P1807&lt;&gt;"",$P1807,IF(AND(ISNUMBER($K1807),ISNUMBER($M1807),ISNUMBER($N1807)),IF($O1807="Lower is worse",IF($K1807&lt;=$N1807,"Danger",IF($K1807&lt;=$M1807,"Alert","OK")),IF($K1807&gt;=$N1807,"Danger",IF($K1807&gt;=$M1807,"Alert","OK"))),"Not set")))</f>
        <v/>
      </c>
      <c r="R1807" s="22" t="str">
        <f aca="false">IF(OR($Q1807="",$Q1807="Not set"),"",MATCH($Q1807,Lists!$F$2:$F$4,0)-1)</f>
        <v/>
      </c>
      <c r="S1807" s="6"/>
      <c r="T1807" s="6"/>
      <c r="U1807" s="22" t="str">
        <f aca="false">IF(OR($Q1807="",$Q1807="OK",$Q1807="Not set",NOT(ISNUMBER($G1807))),"",ROUND($G1807*IF($Q1807="Danger",Lists!$M$15,Lists!$M$16),0))</f>
        <v/>
      </c>
      <c r="V1807" s="22" t="str">
        <f aca="false">IF($U1807="","",IF(OR($Q1807="Danger",$U1807&gt;=Lists!$M$10),"P1",IF($U1807&gt;=Lists!$M$11,"P2","P3")))</f>
        <v/>
      </c>
      <c r="W1807" s="24" t="str">
        <f aca="false">IF(OR($V1807="",$B1807=""),"",$B1807+INDEX(Lists!$N$10:$N$12,MATCH($V1807,Lists!$L$10:$L$12,0)))</f>
        <v/>
      </c>
      <c r="X1807" s="19"/>
      <c r="Y1807" s="19"/>
      <c r="Z1807" s="19"/>
      <c r="AA1807" s="21"/>
      <c r="AB1807" s="19"/>
      <c r="AC1807" s="22" t="str">
        <f aca="true">IF(OR($U1807="",$B1807=""),"",IF($AA1807&lt;&gt;"",$AA1807-$B1807,TODAY()-$B1807))</f>
        <v/>
      </c>
      <c r="AD1807" s="22" t="str">
        <f aca="true">IF($W1807="","",IF($Y1807="Closed",IF($AA1807="","Closed",IF($AA1807&lt;=$W1807,"Closed on time","Closed late")),IF(TODAY()&gt;$W1807,"Overdue","Within time")))</f>
        <v/>
      </c>
      <c r="AE1807" s="6"/>
      <c r="AF1807" s="19"/>
      <c r="AG1807" s="19"/>
      <c r="AH1807" s="19"/>
      <c r="AI1807" s="19"/>
      <c r="AJ1807" s="19"/>
    </row>
    <row r="1808" customFormat="false" ht="15" hidden="false" customHeight="false" outlineLevel="0" collapsed="false">
      <c r="A1808" s="22" t="str">
        <f aca="false">IF($C1808="","","R"&amp;TEXT(ROW()-4,"00000"))</f>
        <v/>
      </c>
      <c r="B1808" s="21"/>
      <c r="C1808" s="19"/>
      <c r="D1808" s="22" t="str">
        <f aca="false">IF($C1808="","",IFERROR(INDEX(Asset_Register!$C$5:$C$1000,MATCH($C1808,Asset_Register!$A$5:$A$1000,0)),"Not in register"))</f>
        <v/>
      </c>
      <c r="E1808" s="22" t="str">
        <f aca="false">IF($C1808="","",IFERROR(INDEX(Asset_Register!$D$5:$D$1000,MATCH($C1808,Asset_Register!$A$5:$A$1000,0)),"Not in register"))</f>
        <v/>
      </c>
      <c r="F1808" s="22" t="str">
        <f aca="false">IF($C1808="","",IFERROR(INDEX(Asset_Register!$R$5:$R$1000,MATCH($C1808,Asset_Register!$A$5:$A$1000,0)),"Not in register"))</f>
        <v/>
      </c>
      <c r="G1808" s="22" t="str">
        <f aca="false">IF($C1808="","",IFERROR(INDEX(Asset_Register!$Q$5:$Q$1000,MATCH($C1808,Asset_Register!$A$5:$A$1000,0)),"Not in register"))</f>
        <v/>
      </c>
      <c r="H1808" s="19"/>
      <c r="I1808" s="19"/>
      <c r="J1808" s="6"/>
      <c r="K1808" s="19"/>
      <c r="L1808" s="19"/>
      <c r="M1808" s="19"/>
      <c r="N1808" s="19"/>
      <c r="O1808" s="19"/>
      <c r="P1808" s="19"/>
      <c r="Q1808" s="22" t="str">
        <f aca="false">IF($C1808="","",IF($P1808&lt;&gt;"",$P1808,IF(AND(ISNUMBER($K1808),ISNUMBER($M1808),ISNUMBER($N1808)),IF($O1808="Lower is worse",IF($K1808&lt;=$N1808,"Danger",IF($K1808&lt;=$M1808,"Alert","OK")),IF($K1808&gt;=$N1808,"Danger",IF($K1808&gt;=$M1808,"Alert","OK"))),"Not set")))</f>
        <v/>
      </c>
      <c r="R1808" s="22" t="str">
        <f aca="false">IF(OR($Q1808="",$Q1808="Not set"),"",MATCH($Q1808,Lists!$F$2:$F$4,0)-1)</f>
        <v/>
      </c>
      <c r="S1808" s="6"/>
      <c r="T1808" s="6"/>
      <c r="U1808" s="22" t="str">
        <f aca="false">IF(OR($Q1808="",$Q1808="OK",$Q1808="Not set",NOT(ISNUMBER($G1808))),"",ROUND($G1808*IF($Q1808="Danger",Lists!$M$15,Lists!$M$16),0))</f>
        <v/>
      </c>
      <c r="V1808" s="22" t="str">
        <f aca="false">IF($U1808="","",IF(OR($Q1808="Danger",$U1808&gt;=Lists!$M$10),"P1",IF($U1808&gt;=Lists!$M$11,"P2","P3")))</f>
        <v/>
      </c>
      <c r="W1808" s="24" t="str">
        <f aca="false">IF(OR($V1808="",$B1808=""),"",$B1808+INDEX(Lists!$N$10:$N$12,MATCH($V1808,Lists!$L$10:$L$12,0)))</f>
        <v/>
      </c>
      <c r="X1808" s="19"/>
      <c r="Y1808" s="19"/>
      <c r="Z1808" s="19"/>
      <c r="AA1808" s="21"/>
      <c r="AB1808" s="19"/>
      <c r="AC1808" s="22" t="str">
        <f aca="true">IF(OR($U1808="",$B1808=""),"",IF($AA1808&lt;&gt;"",$AA1808-$B1808,TODAY()-$B1808))</f>
        <v/>
      </c>
      <c r="AD1808" s="22" t="str">
        <f aca="true">IF($W1808="","",IF($Y1808="Closed",IF($AA1808="","Closed",IF($AA1808&lt;=$W1808,"Closed on time","Closed late")),IF(TODAY()&gt;$W1808,"Overdue","Within time")))</f>
        <v/>
      </c>
      <c r="AE1808" s="6"/>
      <c r="AF1808" s="19"/>
      <c r="AG1808" s="19"/>
      <c r="AH1808" s="19"/>
      <c r="AI1808" s="19"/>
      <c r="AJ1808" s="19"/>
    </row>
    <row r="1809" customFormat="false" ht="15" hidden="false" customHeight="false" outlineLevel="0" collapsed="false">
      <c r="A1809" s="22" t="str">
        <f aca="false">IF($C1809="","","R"&amp;TEXT(ROW()-4,"00000"))</f>
        <v/>
      </c>
      <c r="B1809" s="21"/>
      <c r="C1809" s="19"/>
      <c r="D1809" s="22" t="str">
        <f aca="false">IF($C1809="","",IFERROR(INDEX(Asset_Register!$C$5:$C$1000,MATCH($C1809,Asset_Register!$A$5:$A$1000,0)),"Not in register"))</f>
        <v/>
      </c>
      <c r="E1809" s="22" t="str">
        <f aca="false">IF($C1809="","",IFERROR(INDEX(Asset_Register!$D$5:$D$1000,MATCH($C1809,Asset_Register!$A$5:$A$1000,0)),"Not in register"))</f>
        <v/>
      </c>
      <c r="F1809" s="22" t="str">
        <f aca="false">IF($C1809="","",IFERROR(INDEX(Asset_Register!$R$5:$R$1000,MATCH($C1809,Asset_Register!$A$5:$A$1000,0)),"Not in register"))</f>
        <v/>
      </c>
      <c r="G1809" s="22" t="str">
        <f aca="false">IF($C1809="","",IFERROR(INDEX(Asset_Register!$Q$5:$Q$1000,MATCH($C1809,Asset_Register!$A$5:$A$1000,0)),"Not in register"))</f>
        <v/>
      </c>
      <c r="H1809" s="19"/>
      <c r="I1809" s="19"/>
      <c r="J1809" s="6"/>
      <c r="K1809" s="19"/>
      <c r="L1809" s="19"/>
      <c r="M1809" s="19"/>
      <c r="N1809" s="19"/>
      <c r="O1809" s="19"/>
      <c r="P1809" s="19"/>
      <c r="Q1809" s="22" t="str">
        <f aca="false">IF($C1809="","",IF($P1809&lt;&gt;"",$P1809,IF(AND(ISNUMBER($K1809),ISNUMBER($M1809),ISNUMBER($N1809)),IF($O1809="Lower is worse",IF($K1809&lt;=$N1809,"Danger",IF($K1809&lt;=$M1809,"Alert","OK")),IF($K1809&gt;=$N1809,"Danger",IF($K1809&gt;=$M1809,"Alert","OK"))),"Not set")))</f>
        <v/>
      </c>
      <c r="R1809" s="22" t="str">
        <f aca="false">IF(OR($Q1809="",$Q1809="Not set"),"",MATCH($Q1809,Lists!$F$2:$F$4,0)-1)</f>
        <v/>
      </c>
      <c r="S1809" s="6"/>
      <c r="T1809" s="6"/>
      <c r="U1809" s="22" t="str">
        <f aca="false">IF(OR($Q1809="",$Q1809="OK",$Q1809="Not set",NOT(ISNUMBER($G1809))),"",ROUND($G1809*IF($Q1809="Danger",Lists!$M$15,Lists!$M$16),0))</f>
        <v/>
      </c>
      <c r="V1809" s="22" t="str">
        <f aca="false">IF($U1809="","",IF(OR($Q1809="Danger",$U1809&gt;=Lists!$M$10),"P1",IF($U1809&gt;=Lists!$M$11,"P2","P3")))</f>
        <v/>
      </c>
      <c r="W1809" s="24" t="str">
        <f aca="false">IF(OR($V1809="",$B1809=""),"",$B1809+INDEX(Lists!$N$10:$N$12,MATCH($V1809,Lists!$L$10:$L$12,0)))</f>
        <v/>
      </c>
      <c r="X1809" s="19"/>
      <c r="Y1809" s="19"/>
      <c r="Z1809" s="19"/>
      <c r="AA1809" s="21"/>
      <c r="AB1809" s="19"/>
      <c r="AC1809" s="22" t="str">
        <f aca="true">IF(OR($U1809="",$B1809=""),"",IF($AA1809&lt;&gt;"",$AA1809-$B1809,TODAY()-$B1809))</f>
        <v/>
      </c>
      <c r="AD1809" s="22" t="str">
        <f aca="true">IF($W1809="","",IF($Y1809="Closed",IF($AA1809="","Closed",IF($AA1809&lt;=$W1809,"Closed on time","Closed late")),IF(TODAY()&gt;$W1809,"Overdue","Within time")))</f>
        <v/>
      </c>
      <c r="AE1809" s="6"/>
      <c r="AF1809" s="19"/>
      <c r="AG1809" s="19"/>
      <c r="AH1809" s="19"/>
      <c r="AI1809" s="19"/>
      <c r="AJ1809" s="19"/>
    </row>
    <row r="1810" customFormat="false" ht="15" hidden="false" customHeight="false" outlineLevel="0" collapsed="false">
      <c r="A1810" s="22" t="str">
        <f aca="false">IF($C1810="","","R"&amp;TEXT(ROW()-4,"00000"))</f>
        <v/>
      </c>
      <c r="B1810" s="21"/>
      <c r="C1810" s="19"/>
      <c r="D1810" s="22" t="str">
        <f aca="false">IF($C1810="","",IFERROR(INDEX(Asset_Register!$C$5:$C$1000,MATCH($C1810,Asset_Register!$A$5:$A$1000,0)),"Not in register"))</f>
        <v/>
      </c>
      <c r="E1810" s="22" t="str">
        <f aca="false">IF($C1810="","",IFERROR(INDEX(Asset_Register!$D$5:$D$1000,MATCH($C1810,Asset_Register!$A$5:$A$1000,0)),"Not in register"))</f>
        <v/>
      </c>
      <c r="F1810" s="22" t="str">
        <f aca="false">IF($C1810="","",IFERROR(INDEX(Asset_Register!$R$5:$R$1000,MATCH($C1810,Asset_Register!$A$5:$A$1000,0)),"Not in register"))</f>
        <v/>
      </c>
      <c r="G1810" s="22" t="str">
        <f aca="false">IF($C1810="","",IFERROR(INDEX(Asset_Register!$Q$5:$Q$1000,MATCH($C1810,Asset_Register!$A$5:$A$1000,0)),"Not in register"))</f>
        <v/>
      </c>
      <c r="H1810" s="19"/>
      <c r="I1810" s="19"/>
      <c r="J1810" s="6"/>
      <c r="K1810" s="19"/>
      <c r="L1810" s="19"/>
      <c r="M1810" s="19"/>
      <c r="N1810" s="19"/>
      <c r="O1810" s="19"/>
      <c r="P1810" s="19"/>
      <c r="Q1810" s="22" t="str">
        <f aca="false">IF($C1810="","",IF($P1810&lt;&gt;"",$P1810,IF(AND(ISNUMBER($K1810),ISNUMBER($M1810),ISNUMBER($N1810)),IF($O1810="Lower is worse",IF($K1810&lt;=$N1810,"Danger",IF($K1810&lt;=$M1810,"Alert","OK")),IF($K1810&gt;=$N1810,"Danger",IF($K1810&gt;=$M1810,"Alert","OK"))),"Not set")))</f>
        <v/>
      </c>
      <c r="R1810" s="22" t="str">
        <f aca="false">IF(OR($Q1810="",$Q1810="Not set"),"",MATCH($Q1810,Lists!$F$2:$F$4,0)-1)</f>
        <v/>
      </c>
      <c r="S1810" s="6"/>
      <c r="T1810" s="6"/>
      <c r="U1810" s="22" t="str">
        <f aca="false">IF(OR($Q1810="",$Q1810="OK",$Q1810="Not set",NOT(ISNUMBER($G1810))),"",ROUND($G1810*IF($Q1810="Danger",Lists!$M$15,Lists!$M$16),0))</f>
        <v/>
      </c>
      <c r="V1810" s="22" t="str">
        <f aca="false">IF($U1810="","",IF(OR($Q1810="Danger",$U1810&gt;=Lists!$M$10),"P1",IF($U1810&gt;=Lists!$M$11,"P2","P3")))</f>
        <v/>
      </c>
      <c r="W1810" s="24" t="str">
        <f aca="false">IF(OR($V1810="",$B1810=""),"",$B1810+INDEX(Lists!$N$10:$N$12,MATCH($V1810,Lists!$L$10:$L$12,0)))</f>
        <v/>
      </c>
      <c r="X1810" s="19"/>
      <c r="Y1810" s="19"/>
      <c r="Z1810" s="19"/>
      <c r="AA1810" s="21"/>
      <c r="AB1810" s="19"/>
      <c r="AC1810" s="22" t="str">
        <f aca="true">IF(OR($U1810="",$B1810=""),"",IF($AA1810&lt;&gt;"",$AA1810-$B1810,TODAY()-$B1810))</f>
        <v/>
      </c>
      <c r="AD1810" s="22" t="str">
        <f aca="true">IF($W1810="","",IF($Y1810="Closed",IF($AA1810="","Closed",IF($AA1810&lt;=$W1810,"Closed on time","Closed late")),IF(TODAY()&gt;$W1810,"Overdue","Within time")))</f>
        <v/>
      </c>
      <c r="AE1810" s="6"/>
      <c r="AF1810" s="19"/>
      <c r="AG1810" s="19"/>
      <c r="AH1810" s="19"/>
      <c r="AI1810" s="19"/>
      <c r="AJ1810" s="19"/>
    </row>
    <row r="1811" customFormat="false" ht="15" hidden="false" customHeight="false" outlineLevel="0" collapsed="false">
      <c r="A1811" s="22" t="str">
        <f aca="false">IF($C1811="","","R"&amp;TEXT(ROW()-4,"00000"))</f>
        <v/>
      </c>
      <c r="B1811" s="21"/>
      <c r="C1811" s="19"/>
      <c r="D1811" s="22" t="str">
        <f aca="false">IF($C1811="","",IFERROR(INDEX(Asset_Register!$C$5:$C$1000,MATCH($C1811,Asset_Register!$A$5:$A$1000,0)),"Not in register"))</f>
        <v/>
      </c>
      <c r="E1811" s="22" t="str">
        <f aca="false">IF($C1811="","",IFERROR(INDEX(Asset_Register!$D$5:$D$1000,MATCH($C1811,Asset_Register!$A$5:$A$1000,0)),"Not in register"))</f>
        <v/>
      </c>
      <c r="F1811" s="22" t="str">
        <f aca="false">IF($C1811="","",IFERROR(INDEX(Asset_Register!$R$5:$R$1000,MATCH($C1811,Asset_Register!$A$5:$A$1000,0)),"Not in register"))</f>
        <v/>
      </c>
      <c r="G1811" s="22" t="str">
        <f aca="false">IF($C1811="","",IFERROR(INDEX(Asset_Register!$Q$5:$Q$1000,MATCH($C1811,Asset_Register!$A$5:$A$1000,0)),"Not in register"))</f>
        <v/>
      </c>
      <c r="H1811" s="19"/>
      <c r="I1811" s="19"/>
      <c r="J1811" s="6"/>
      <c r="K1811" s="19"/>
      <c r="L1811" s="19"/>
      <c r="M1811" s="19"/>
      <c r="N1811" s="19"/>
      <c r="O1811" s="19"/>
      <c r="P1811" s="19"/>
      <c r="Q1811" s="22" t="str">
        <f aca="false">IF($C1811="","",IF($P1811&lt;&gt;"",$P1811,IF(AND(ISNUMBER($K1811),ISNUMBER($M1811),ISNUMBER($N1811)),IF($O1811="Lower is worse",IF($K1811&lt;=$N1811,"Danger",IF($K1811&lt;=$M1811,"Alert","OK")),IF($K1811&gt;=$N1811,"Danger",IF($K1811&gt;=$M1811,"Alert","OK"))),"Not set")))</f>
        <v/>
      </c>
      <c r="R1811" s="22" t="str">
        <f aca="false">IF(OR($Q1811="",$Q1811="Not set"),"",MATCH($Q1811,Lists!$F$2:$F$4,0)-1)</f>
        <v/>
      </c>
      <c r="S1811" s="6"/>
      <c r="T1811" s="6"/>
      <c r="U1811" s="22" t="str">
        <f aca="false">IF(OR($Q1811="",$Q1811="OK",$Q1811="Not set",NOT(ISNUMBER($G1811))),"",ROUND($G1811*IF($Q1811="Danger",Lists!$M$15,Lists!$M$16),0))</f>
        <v/>
      </c>
      <c r="V1811" s="22" t="str">
        <f aca="false">IF($U1811="","",IF(OR($Q1811="Danger",$U1811&gt;=Lists!$M$10),"P1",IF($U1811&gt;=Lists!$M$11,"P2","P3")))</f>
        <v/>
      </c>
      <c r="W1811" s="24" t="str">
        <f aca="false">IF(OR($V1811="",$B1811=""),"",$B1811+INDEX(Lists!$N$10:$N$12,MATCH($V1811,Lists!$L$10:$L$12,0)))</f>
        <v/>
      </c>
      <c r="X1811" s="19"/>
      <c r="Y1811" s="19"/>
      <c r="Z1811" s="19"/>
      <c r="AA1811" s="21"/>
      <c r="AB1811" s="19"/>
      <c r="AC1811" s="22" t="str">
        <f aca="true">IF(OR($U1811="",$B1811=""),"",IF($AA1811&lt;&gt;"",$AA1811-$B1811,TODAY()-$B1811))</f>
        <v/>
      </c>
      <c r="AD1811" s="22" t="str">
        <f aca="true">IF($W1811="","",IF($Y1811="Closed",IF($AA1811="","Closed",IF($AA1811&lt;=$W1811,"Closed on time","Closed late")),IF(TODAY()&gt;$W1811,"Overdue","Within time")))</f>
        <v/>
      </c>
      <c r="AE1811" s="6"/>
      <c r="AF1811" s="19"/>
      <c r="AG1811" s="19"/>
      <c r="AH1811" s="19"/>
      <c r="AI1811" s="19"/>
      <c r="AJ1811" s="19"/>
    </row>
    <row r="1812" customFormat="false" ht="15" hidden="false" customHeight="false" outlineLevel="0" collapsed="false">
      <c r="A1812" s="22" t="str">
        <f aca="false">IF($C1812="","","R"&amp;TEXT(ROW()-4,"00000"))</f>
        <v/>
      </c>
      <c r="B1812" s="21"/>
      <c r="C1812" s="19"/>
      <c r="D1812" s="22" t="str">
        <f aca="false">IF($C1812="","",IFERROR(INDEX(Asset_Register!$C$5:$C$1000,MATCH($C1812,Asset_Register!$A$5:$A$1000,0)),"Not in register"))</f>
        <v/>
      </c>
      <c r="E1812" s="22" t="str">
        <f aca="false">IF($C1812="","",IFERROR(INDEX(Asset_Register!$D$5:$D$1000,MATCH($C1812,Asset_Register!$A$5:$A$1000,0)),"Not in register"))</f>
        <v/>
      </c>
      <c r="F1812" s="22" t="str">
        <f aca="false">IF($C1812="","",IFERROR(INDEX(Asset_Register!$R$5:$R$1000,MATCH($C1812,Asset_Register!$A$5:$A$1000,0)),"Not in register"))</f>
        <v/>
      </c>
      <c r="G1812" s="22" t="str">
        <f aca="false">IF($C1812="","",IFERROR(INDEX(Asset_Register!$Q$5:$Q$1000,MATCH($C1812,Asset_Register!$A$5:$A$1000,0)),"Not in register"))</f>
        <v/>
      </c>
      <c r="H1812" s="19"/>
      <c r="I1812" s="19"/>
      <c r="J1812" s="6"/>
      <c r="K1812" s="19"/>
      <c r="L1812" s="19"/>
      <c r="M1812" s="19"/>
      <c r="N1812" s="19"/>
      <c r="O1812" s="19"/>
      <c r="P1812" s="19"/>
      <c r="Q1812" s="22" t="str">
        <f aca="false">IF($C1812="","",IF($P1812&lt;&gt;"",$P1812,IF(AND(ISNUMBER($K1812),ISNUMBER($M1812),ISNUMBER($N1812)),IF($O1812="Lower is worse",IF($K1812&lt;=$N1812,"Danger",IF($K1812&lt;=$M1812,"Alert","OK")),IF($K1812&gt;=$N1812,"Danger",IF($K1812&gt;=$M1812,"Alert","OK"))),"Not set")))</f>
        <v/>
      </c>
      <c r="R1812" s="22" t="str">
        <f aca="false">IF(OR($Q1812="",$Q1812="Not set"),"",MATCH($Q1812,Lists!$F$2:$F$4,0)-1)</f>
        <v/>
      </c>
      <c r="S1812" s="6"/>
      <c r="T1812" s="6"/>
      <c r="U1812" s="22" t="str">
        <f aca="false">IF(OR($Q1812="",$Q1812="OK",$Q1812="Not set",NOT(ISNUMBER($G1812))),"",ROUND($G1812*IF($Q1812="Danger",Lists!$M$15,Lists!$M$16),0))</f>
        <v/>
      </c>
      <c r="V1812" s="22" t="str">
        <f aca="false">IF($U1812="","",IF(OR($Q1812="Danger",$U1812&gt;=Lists!$M$10),"P1",IF($U1812&gt;=Lists!$M$11,"P2","P3")))</f>
        <v/>
      </c>
      <c r="W1812" s="24" t="str">
        <f aca="false">IF(OR($V1812="",$B1812=""),"",$B1812+INDEX(Lists!$N$10:$N$12,MATCH($V1812,Lists!$L$10:$L$12,0)))</f>
        <v/>
      </c>
      <c r="X1812" s="19"/>
      <c r="Y1812" s="19"/>
      <c r="Z1812" s="19"/>
      <c r="AA1812" s="21"/>
      <c r="AB1812" s="19"/>
      <c r="AC1812" s="22" t="str">
        <f aca="true">IF(OR($U1812="",$B1812=""),"",IF($AA1812&lt;&gt;"",$AA1812-$B1812,TODAY()-$B1812))</f>
        <v/>
      </c>
      <c r="AD1812" s="22" t="str">
        <f aca="true">IF($W1812="","",IF($Y1812="Closed",IF($AA1812="","Closed",IF($AA1812&lt;=$W1812,"Closed on time","Closed late")),IF(TODAY()&gt;$W1812,"Overdue","Within time")))</f>
        <v/>
      </c>
      <c r="AE1812" s="6"/>
      <c r="AF1812" s="19"/>
      <c r="AG1812" s="19"/>
      <c r="AH1812" s="19"/>
      <c r="AI1812" s="19"/>
      <c r="AJ1812" s="19"/>
    </row>
    <row r="1813" customFormat="false" ht="15" hidden="false" customHeight="false" outlineLevel="0" collapsed="false">
      <c r="A1813" s="22" t="str">
        <f aca="false">IF($C1813="","","R"&amp;TEXT(ROW()-4,"00000"))</f>
        <v/>
      </c>
      <c r="B1813" s="21"/>
      <c r="C1813" s="19"/>
      <c r="D1813" s="22" t="str">
        <f aca="false">IF($C1813="","",IFERROR(INDEX(Asset_Register!$C$5:$C$1000,MATCH($C1813,Asset_Register!$A$5:$A$1000,0)),"Not in register"))</f>
        <v/>
      </c>
      <c r="E1813" s="22" t="str">
        <f aca="false">IF($C1813="","",IFERROR(INDEX(Asset_Register!$D$5:$D$1000,MATCH($C1813,Asset_Register!$A$5:$A$1000,0)),"Not in register"))</f>
        <v/>
      </c>
      <c r="F1813" s="22" t="str">
        <f aca="false">IF($C1813="","",IFERROR(INDEX(Asset_Register!$R$5:$R$1000,MATCH($C1813,Asset_Register!$A$5:$A$1000,0)),"Not in register"))</f>
        <v/>
      </c>
      <c r="G1813" s="22" t="str">
        <f aca="false">IF($C1813="","",IFERROR(INDEX(Asset_Register!$Q$5:$Q$1000,MATCH($C1813,Asset_Register!$A$5:$A$1000,0)),"Not in register"))</f>
        <v/>
      </c>
      <c r="H1813" s="19"/>
      <c r="I1813" s="19"/>
      <c r="J1813" s="6"/>
      <c r="K1813" s="19"/>
      <c r="L1813" s="19"/>
      <c r="M1813" s="19"/>
      <c r="N1813" s="19"/>
      <c r="O1813" s="19"/>
      <c r="P1813" s="19"/>
      <c r="Q1813" s="22" t="str">
        <f aca="false">IF($C1813="","",IF($P1813&lt;&gt;"",$P1813,IF(AND(ISNUMBER($K1813),ISNUMBER($M1813),ISNUMBER($N1813)),IF($O1813="Lower is worse",IF($K1813&lt;=$N1813,"Danger",IF($K1813&lt;=$M1813,"Alert","OK")),IF($K1813&gt;=$N1813,"Danger",IF($K1813&gt;=$M1813,"Alert","OK"))),"Not set")))</f>
        <v/>
      </c>
      <c r="R1813" s="22" t="str">
        <f aca="false">IF(OR($Q1813="",$Q1813="Not set"),"",MATCH($Q1813,Lists!$F$2:$F$4,0)-1)</f>
        <v/>
      </c>
      <c r="S1813" s="6"/>
      <c r="T1813" s="6"/>
      <c r="U1813" s="22" t="str">
        <f aca="false">IF(OR($Q1813="",$Q1813="OK",$Q1813="Not set",NOT(ISNUMBER($G1813))),"",ROUND($G1813*IF($Q1813="Danger",Lists!$M$15,Lists!$M$16),0))</f>
        <v/>
      </c>
      <c r="V1813" s="22" t="str">
        <f aca="false">IF($U1813="","",IF(OR($Q1813="Danger",$U1813&gt;=Lists!$M$10),"P1",IF($U1813&gt;=Lists!$M$11,"P2","P3")))</f>
        <v/>
      </c>
      <c r="W1813" s="24" t="str">
        <f aca="false">IF(OR($V1813="",$B1813=""),"",$B1813+INDEX(Lists!$N$10:$N$12,MATCH($V1813,Lists!$L$10:$L$12,0)))</f>
        <v/>
      </c>
      <c r="X1813" s="19"/>
      <c r="Y1813" s="19"/>
      <c r="Z1813" s="19"/>
      <c r="AA1813" s="21"/>
      <c r="AB1813" s="19"/>
      <c r="AC1813" s="22" t="str">
        <f aca="true">IF(OR($U1813="",$B1813=""),"",IF($AA1813&lt;&gt;"",$AA1813-$B1813,TODAY()-$B1813))</f>
        <v/>
      </c>
      <c r="AD1813" s="22" t="str">
        <f aca="true">IF($W1813="","",IF($Y1813="Closed",IF($AA1813="","Closed",IF($AA1813&lt;=$W1813,"Closed on time","Closed late")),IF(TODAY()&gt;$W1813,"Overdue","Within time")))</f>
        <v/>
      </c>
      <c r="AE1813" s="6"/>
      <c r="AF1813" s="19"/>
      <c r="AG1813" s="19"/>
      <c r="AH1813" s="19"/>
      <c r="AI1813" s="19"/>
      <c r="AJ1813" s="19"/>
    </row>
    <row r="1814" customFormat="false" ht="15" hidden="false" customHeight="false" outlineLevel="0" collapsed="false">
      <c r="A1814" s="22" t="str">
        <f aca="false">IF($C1814="","","R"&amp;TEXT(ROW()-4,"00000"))</f>
        <v/>
      </c>
      <c r="B1814" s="21"/>
      <c r="C1814" s="19"/>
      <c r="D1814" s="22" t="str">
        <f aca="false">IF($C1814="","",IFERROR(INDEX(Asset_Register!$C$5:$C$1000,MATCH($C1814,Asset_Register!$A$5:$A$1000,0)),"Not in register"))</f>
        <v/>
      </c>
      <c r="E1814" s="22" t="str">
        <f aca="false">IF($C1814="","",IFERROR(INDEX(Asset_Register!$D$5:$D$1000,MATCH($C1814,Asset_Register!$A$5:$A$1000,0)),"Not in register"))</f>
        <v/>
      </c>
      <c r="F1814" s="22" t="str">
        <f aca="false">IF($C1814="","",IFERROR(INDEX(Asset_Register!$R$5:$R$1000,MATCH($C1814,Asset_Register!$A$5:$A$1000,0)),"Not in register"))</f>
        <v/>
      </c>
      <c r="G1814" s="22" t="str">
        <f aca="false">IF($C1814="","",IFERROR(INDEX(Asset_Register!$Q$5:$Q$1000,MATCH($C1814,Asset_Register!$A$5:$A$1000,0)),"Not in register"))</f>
        <v/>
      </c>
      <c r="H1814" s="19"/>
      <c r="I1814" s="19"/>
      <c r="J1814" s="6"/>
      <c r="K1814" s="19"/>
      <c r="L1814" s="19"/>
      <c r="M1814" s="19"/>
      <c r="N1814" s="19"/>
      <c r="O1814" s="19"/>
      <c r="P1814" s="19"/>
      <c r="Q1814" s="22" t="str">
        <f aca="false">IF($C1814="","",IF($P1814&lt;&gt;"",$P1814,IF(AND(ISNUMBER($K1814),ISNUMBER($M1814),ISNUMBER($N1814)),IF($O1814="Lower is worse",IF($K1814&lt;=$N1814,"Danger",IF($K1814&lt;=$M1814,"Alert","OK")),IF($K1814&gt;=$N1814,"Danger",IF($K1814&gt;=$M1814,"Alert","OK"))),"Not set")))</f>
        <v/>
      </c>
      <c r="R1814" s="22" t="str">
        <f aca="false">IF(OR($Q1814="",$Q1814="Not set"),"",MATCH($Q1814,Lists!$F$2:$F$4,0)-1)</f>
        <v/>
      </c>
      <c r="S1814" s="6"/>
      <c r="T1814" s="6"/>
      <c r="U1814" s="22" t="str">
        <f aca="false">IF(OR($Q1814="",$Q1814="OK",$Q1814="Not set",NOT(ISNUMBER($G1814))),"",ROUND($G1814*IF($Q1814="Danger",Lists!$M$15,Lists!$M$16),0))</f>
        <v/>
      </c>
      <c r="V1814" s="22" t="str">
        <f aca="false">IF($U1814="","",IF(OR($Q1814="Danger",$U1814&gt;=Lists!$M$10),"P1",IF($U1814&gt;=Lists!$M$11,"P2","P3")))</f>
        <v/>
      </c>
      <c r="W1814" s="24" t="str">
        <f aca="false">IF(OR($V1814="",$B1814=""),"",$B1814+INDEX(Lists!$N$10:$N$12,MATCH($V1814,Lists!$L$10:$L$12,0)))</f>
        <v/>
      </c>
      <c r="X1814" s="19"/>
      <c r="Y1814" s="19"/>
      <c r="Z1814" s="19"/>
      <c r="AA1814" s="21"/>
      <c r="AB1814" s="19"/>
      <c r="AC1814" s="22" t="str">
        <f aca="true">IF(OR($U1814="",$B1814=""),"",IF($AA1814&lt;&gt;"",$AA1814-$B1814,TODAY()-$B1814))</f>
        <v/>
      </c>
      <c r="AD1814" s="22" t="str">
        <f aca="true">IF($W1814="","",IF($Y1814="Closed",IF($AA1814="","Closed",IF($AA1814&lt;=$W1814,"Closed on time","Closed late")),IF(TODAY()&gt;$W1814,"Overdue","Within time")))</f>
        <v/>
      </c>
      <c r="AE1814" s="6"/>
      <c r="AF1814" s="19"/>
      <c r="AG1814" s="19"/>
      <c r="AH1814" s="19"/>
      <c r="AI1814" s="19"/>
      <c r="AJ1814" s="19"/>
    </row>
    <row r="1815" customFormat="false" ht="15" hidden="false" customHeight="false" outlineLevel="0" collapsed="false">
      <c r="A1815" s="22" t="str">
        <f aca="false">IF($C1815="","","R"&amp;TEXT(ROW()-4,"00000"))</f>
        <v/>
      </c>
      <c r="B1815" s="21"/>
      <c r="C1815" s="19"/>
      <c r="D1815" s="22" t="str">
        <f aca="false">IF($C1815="","",IFERROR(INDEX(Asset_Register!$C$5:$C$1000,MATCH($C1815,Asset_Register!$A$5:$A$1000,0)),"Not in register"))</f>
        <v/>
      </c>
      <c r="E1815" s="22" t="str">
        <f aca="false">IF($C1815="","",IFERROR(INDEX(Asset_Register!$D$5:$D$1000,MATCH($C1815,Asset_Register!$A$5:$A$1000,0)),"Not in register"))</f>
        <v/>
      </c>
      <c r="F1815" s="22" t="str">
        <f aca="false">IF($C1815="","",IFERROR(INDEX(Asset_Register!$R$5:$R$1000,MATCH($C1815,Asset_Register!$A$5:$A$1000,0)),"Not in register"))</f>
        <v/>
      </c>
      <c r="G1815" s="22" t="str">
        <f aca="false">IF($C1815="","",IFERROR(INDEX(Asset_Register!$Q$5:$Q$1000,MATCH($C1815,Asset_Register!$A$5:$A$1000,0)),"Not in register"))</f>
        <v/>
      </c>
      <c r="H1815" s="19"/>
      <c r="I1815" s="19"/>
      <c r="J1815" s="6"/>
      <c r="K1815" s="19"/>
      <c r="L1815" s="19"/>
      <c r="M1815" s="19"/>
      <c r="N1815" s="19"/>
      <c r="O1815" s="19"/>
      <c r="P1815" s="19"/>
      <c r="Q1815" s="22" t="str">
        <f aca="false">IF($C1815="","",IF($P1815&lt;&gt;"",$P1815,IF(AND(ISNUMBER($K1815),ISNUMBER($M1815),ISNUMBER($N1815)),IF($O1815="Lower is worse",IF($K1815&lt;=$N1815,"Danger",IF($K1815&lt;=$M1815,"Alert","OK")),IF($K1815&gt;=$N1815,"Danger",IF($K1815&gt;=$M1815,"Alert","OK"))),"Not set")))</f>
        <v/>
      </c>
      <c r="R1815" s="22" t="str">
        <f aca="false">IF(OR($Q1815="",$Q1815="Not set"),"",MATCH($Q1815,Lists!$F$2:$F$4,0)-1)</f>
        <v/>
      </c>
      <c r="S1815" s="6"/>
      <c r="T1815" s="6"/>
      <c r="U1815" s="22" t="str">
        <f aca="false">IF(OR($Q1815="",$Q1815="OK",$Q1815="Not set",NOT(ISNUMBER($G1815))),"",ROUND($G1815*IF($Q1815="Danger",Lists!$M$15,Lists!$M$16),0))</f>
        <v/>
      </c>
      <c r="V1815" s="22" t="str">
        <f aca="false">IF($U1815="","",IF(OR($Q1815="Danger",$U1815&gt;=Lists!$M$10),"P1",IF($U1815&gt;=Lists!$M$11,"P2","P3")))</f>
        <v/>
      </c>
      <c r="W1815" s="24" t="str">
        <f aca="false">IF(OR($V1815="",$B1815=""),"",$B1815+INDEX(Lists!$N$10:$N$12,MATCH($V1815,Lists!$L$10:$L$12,0)))</f>
        <v/>
      </c>
      <c r="X1815" s="19"/>
      <c r="Y1815" s="19"/>
      <c r="Z1815" s="19"/>
      <c r="AA1815" s="21"/>
      <c r="AB1815" s="19"/>
      <c r="AC1815" s="22" t="str">
        <f aca="true">IF(OR($U1815="",$B1815=""),"",IF($AA1815&lt;&gt;"",$AA1815-$B1815,TODAY()-$B1815))</f>
        <v/>
      </c>
      <c r="AD1815" s="22" t="str">
        <f aca="true">IF($W1815="","",IF($Y1815="Closed",IF($AA1815="","Closed",IF($AA1815&lt;=$W1815,"Closed on time","Closed late")),IF(TODAY()&gt;$W1815,"Overdue","Within time")))</f>
        <v/>
      </c>
      <c r="AE1815" s="6"/>
      <c r="AF1815" s="19"/>
      <c r="AG1815" s="19"/>
      <c r="AH1815" s="19"/>
      <c r="AI1815" s="19"/>
      <c r="AJ1815" s="19"/>
    </row>
    <row r="1816" customFormat="false" ht="15" hidden="false" customHeight="false" outlineLevel="0" collapsed="false">
      <c r="A1816" s="22" t="str">
        <f aca="false">IF($C1816="","","R"&amp;TEXT(ROW()-4,"00000"))</f>
        <v/>
      </c>
      <c r="B1816" s="21"/>
      <c r="C1816" s="19"/>
      <c r="D1816" s="22" t="str">
        <f aca="false">IF($C1816="","",IFERROR(INDEX(Asset_Register!$C$5:$C$1000,MATCH($C1816,Asset_Register!$A$5:$A$1000,0)),"Not in register"))</f>
        <v/>
      </c>
      <c r="E1816" s="22" t="str">
        <f aca="false">IF($C1816="","",IFERROR(INDEX(Asset_Register!$D$5:$D$1000,MATCH($C1816,Asset_Register!$A$5:$A$1000,0)),"Not in register"))</f>
        <v/>
      </c>
      <c r="F1816" s="22" t="str">
        <f aca="false">IF($C1816="","",IFERROR(INDEX(Asset_Register!$R$5:$R$1000,MATCH($C1816,Asset_Register!$A$5:$A$1000,0)),"Not in register"))</f>
        <v/>
      </c>
      <c r="G1816" s="22" t="str">
        <f aca="false">IF($C1816="","",IFERROR(INDEX(Asset_Register!$Q$5:$Q$1000,MATCH($C1816,Asset_Register!$A$5:$A$1000,0)),"Not in register"))</f>
        <v/>
      </c>
      <c r="H1816" s="19"/>
      <c r="I1816" s="19"/>
      <c r="J1816" s="6"/>
      <c r="K1816" s="19"/>
      <c r="L1816" s="19"/>
      <c r="M1816" s="19"/>
      <c r="N1816" s="19"/>
      <c r="O1816" s="19"/>
      <c r="P1816" s="19"/>
      <c r="Q1816" s="22" t="str">
        <f aca="false">IF($C1816="","",IF($P1816&lt;&gt;"",$P1816,IF(AND(ISNUMBER($K1816),ISNUMBER($M1816),ISNUMBER($N1816)),IF($O1816="Lower is worse",IF($K1816&lt;=$N1816,"Danger",IF($K1816&lt;=$M1816,"Alert","OK")),IF($K1816&gt;=$N1816,"Danger",IF($K1816&gt;=$M1816,"Alert","OK"))),"Not set")))</f>
        <v/>
      </c>
      <c r="R1816" s="22" t="str">
        <f aca="false">IF(OR($Q1816="",$Q1816="Not set"),"",MATCH($Q1816,Lists!$F$2:$F$4,0)-1)</f>
        <v/>
      </c>
      <c r="S1816" s="6"/>
      <c r="T1816" s="6"/>
      <c r="U1816" s="22" t="str">
        <f aca="false">IF(OR($Q1816="",$Q1816="OK",$Q1816="Not set",NOT(ISNUMBER($G1816))),"",ROUND($G1816*IF($Q1816="Danger",Lists!$M$15,Lists!$M$16),0))</f>
        <v/>
      </c>
      <c r="V1816" s="22" t="str">
        <f aca="false">IF($U1816="","",IF(OR($Q1816="Danger",$U1816&gt;=Lists!$M$10),"P1",IF($U1816&gt;=Lists!$M$11,"P2","P3")))</f>
        <v/>
      </c>
      <c r="W1816" s="24" t="str">
        <f aca="false">IF(OR($V1816="",$B1816=""),"",$B1816+INDEX(Lists!$N$10:$N$12,MATCH($V1816,Lists!$L$10:$L$12,0)))</f>
        <v/>
      </c>
      <c r="X1816" s="19"/>
      <c r="Y1816" s="19"/>
      <c r="Z1816" s="19"/>
      <c r="AA1816" s="21"/>
      <c r="AB1816" s="19"/>
      <c r="AC1816" s="22" t="str">
        <f aca="true">IF(OR($U1816="",$B1816=""),"",IF($AA1816&lt;&gt;"",$AA1816-$B1816,TODAY()-$B1816))</f>
        <v/>
      </c>
      <c r="AD1816" s="22" t="str">
        <f aca="true">IF($W1816="","",IF($Y1816="Closed",IF($AA1816="","Closed",IF($AA1816&lt;=$W1816,"Closed on time","Closed late")),IF(TODAY()&gt;$W1816,"Overdue","Within time")))</f>
        <v/>
      </c>
      <c r="AE1816" s="6"/>
      <c r="AF1816" s="19"/>
      <c r="AG1816" s="19"/>
      <c r="AH1816" s="19"/>
      <c r="AI1816" s="19"/>
      <c r="AJ1816" s="19"/>
    </row>
    <row r="1817" customFormat="false" ht="15" hidden="false" customHeight="false" outlineLevel="0" collapsed="false">
      <c r="A1817" s="22" t="str">
        <f aca="false">IF($C1817="","","R"&amp;TEXT(ROW()-4,"00000"))</f>
        <v/>
      </c>
      <c r="B1817" s="21"/>
      <c r="C1817" s="19"/>
      <c r="D1817" s="22" t="str">
        <f aca="false">IF($C1817="","",IFERROR(INDEX(Asset_Register!$C$5:$C$1000,MATCH($C1817,Asset_Register!$A$5:$A$1000,0)),"Not in register"))</f>
        <v/>
      </c>
      <c r="E1817" s="22" t="str">
        <f aca="false">IF($C1817="","",IFERROR(INDEX(Asset_Register!$D$5:$D$1000,MATCH($C1817,Asset_Register!$A$5:$A$1000,0)),"Not in register"))</f>
        <v/>
      </c>
      <c r="F1817" s="22" t="str">
        <f aca="false">IF($C1817="","",IFERROR(INDEX(Asset_Register!$R$5:$R$1000,MATCH($C1817,Asset_Register!$A$5:$A$1000,0)),"Not in register"))</f>
        <v/>
      </c>
      <c r="G1817" s="22" t="str">
        <f aca="false">IF($C1817="","",IFERROR(INDEX(Asset_Register!$Q$5:$Q$1000,MATCH($C1817,Asset_Register!$A$5:$A$1000,0)),"Not in register"))</f>
        <v/>
      </c>
      <c r="H1817" s="19"/>
      <c r="I1817" s="19"/>
      <c r="J1817" s="6"/>
      <c r="K1817" s="19"/>
      <c r="L1817" s="19"/>
      <c r="M1817" s="19"/>
      <c r="N1817" s="19"/>
      <c r="O1817" s="19"/>
      <c r="P1817" s="19"/>
      <c r="Q1817" s="22" t="str">
        <f aca="false">IF($C1817="","",IF($P1817&lt;&gt;"",$P1817,IF(AND(ISNUMBER($K1817),ISNUMBER($M1817),ISNUMBER($N1817)),IF($O1817="Lower is worse",IF($K1817&lt;=$N1817,"Danger",IF($K1817&lt;=$M1817,"Alert","OK")),IF($K1817&gt;=$N1817,"Danger",IF($K1817&gt;=$M1817,"Alert","OK"))),"Not set")))</f>
        <v/>
      </c>
      <c r="R1817" s="22" t="str">
        <f aca="false">IF(OR($Q1817="",$Q1817="Not set"),"",MATCH($Q1817,Lists!$F$2:$F$4,0)-1)</f>
        <v/>
      </c>
      <c r="S1817" s="6"/>
      <c r="T1817" s="6"/>
      <c r="U1817" s="22" t="str">
        <f aca="false">IF(OR($Q1817="",$Q1817="OK",$Q1817="Not set",NOT(ISNUMBER($G1817))),"",ROUND($G1817*IF($Q1817="Danger",Lists!$M$15,Lists!$M$16),0))</f>
        <v/>
      </c>
      <c r="V1817" s="22" t="str">
        <f aca="false">IF($U1817="","",IF(OR($Q1817="Danger",$U1817&gt;=Lists!$M$10),"P1",IF($U1817&gt;=Lists!$M$11,"P2","P3")))</f>
        <v/>
      </c>
      <c r="W1817" s="24" t="str">
        <f aca="false">IF(OR($V1817="",$B1817=""),"",$B1817+INDEX(Lists!$N$10:$N$12,MATCH($V1817,Lists!$L$10:$L$12,0)))</f>
        <v/>
      </c>
      <c r="X1817" s="19"/>
      <c r="Y1817" s="19"/>
      <c r="Z1817" s="19"/>
      <c r="AA1817" s="21"/>
      <c r="AB1817" s="19"/>
      <c r="AC1817" s="22" t="str">
        <f aca="true">IF(OR($U1817="",$B1817=""),"",IF($AA1817&lt;&gt;"",$AA1817-$B1817,TODAY()-$B1817))</f>
        <v/>
      </c>
      <c r="AD1817" s="22" t="str">
        <f aca="true">IF($W1817="","",IF($Y1817="Closed",IF($AA1817="","Closed",IF($AA1817&lt;=$W1817,"Closed on time","Closed late")),IF(TODAY()&gt;$W1817,"Overdue","Within time")))</f>
        <v/>
      </c>
      <c r="AE1817" s="6"/>
      <c r="AF1817" s="19"/>
      <c r="AG1817" s="19"/>
      <c r="AH1817" s="19"/>
      <c r="AI1817" s="19"/>
      <c r="AJ1817" s="19"/>
    </row>
    <row r="1818" customFormat="false" ht="15" hidden="false" customHeight="false" outlineLevel="0" collapsed="false">
      <c r="A1818" s="22" t="str">
        <f aca="false">IF($C1818="","","R"&amp;TEXT(ROW()-4,"00000"))</f>
        <v/>
      </c>
      <c r="B1818" s="21"/>
      <c r="C1818" s="19"/>
      <c r="D1818" s="22" t="str">
        <f aca="false">IF($C1818="","",IFERROR(INDEX(Asset_Register!$C$5:$C$1000,MATCH($C1818,Asset_Register!$A$5:$A$1000,0)),"Not in register"))</f>
        <v/>
      </c>
      <c r="E1818" s="22" t="str">
        <f aca="false">IF($C1818="","",IFERROR(INDEX(Asset_Register!$D$5:$D$1000,MATCH($C1818,Asset_Register!$A$5:$A$1000,0)),"Not in register"))</f>
        <v/>
      </c>
      <c r="F1818" s="22" t="str">
        <f aca="false">IF($C1818="","",IFERROR(INDEX(Asset_Register!$R$5:$R$1000,MATCH($C1818,Asset_Register!$A$5:$A$1000,0)),"Not in register"))</f>
        <v/>
      </c>
      <c r="G1818" s="22" t="str">
        <f aca="false">IF($C1818="","",IFERROR(INDEX(Asset_Register!$Q$5:$Q$1000,MATCH($C1818,Asset_Register!$A$5:$A$1000,0)),"Not in register"))</f>
        <v/>
      </c>
      <c r="H1818" s="19"/>
      <c r="I1818" s="19"/>
      <c r="J1818" s="6"/>
      <c r="K1818" s="19"/>
      <c r="L1818" s="19"/>
      <c r="M1818" s="19"/>
      <c r="N1818" s="19"/>
      <c r="O1818" s="19"/>
      <c r="P1818" s="19"/>
      <c r="Q1818" s="22" t="str">
        <f aca="false">IF($C1818="","",IF($P1818&lt;&gt;"",$P1818,IF(AND(ISNUMBER($K1818),ISNUMBER($M1818),ISNUMBER($N1818)),IF($O1818="Lower is worse",IF($K1818&lt;=$N1818,"Danger",IF($K1818&lt;=$M1818,"Alert","OK")),IF($K1818&gt;=$N1818,"Danger",IF($K1818&gt;=$M1818,"Alert","OK"))),"Not set")))</f>
        <v/>
      </c>
      <c r="R1818" s="22" t="str">
        <f aca="false">IF(OR($Q1818="",$Q1818="Not set"),"",MATCH($Q1818,Lists!$F$2:$F$4,0)-1)</f>
        <v/>
      </c>
      <c r="S1818" s="6"/>
      <c r="T1818" s="6"/>
      <c r="U1818" s="22" t="str">
        <f aca="false">IF(OR($Q1818="",$Q1818="OK",$Q1818="Not set",NOT(ISNUMBER($G1818))),"",ROUND($G1818*IF($Q1818="Danger",Lists!$M$15,Lists!$M$16),0))</f>
        <v/>
      </c>
      <c r="V1818" s="22" t="str">
        <f aca="false">IF($U1818="","",IF(OR($Q1818="Danger",$U1818&gt;=Lists!$M$10),"P1",IF($U1818&gt;=Lists!$M$11,"P2","P3")))</f>
        <v/>
      </c>
      <c r="W1818" s="24" t="str">
        <f aca="false">IF(OR($V1818="",$B1818=""),"",$B1818+INDEX(Lists!$N$10:$N$12,MATCH($V1818,Lists!$L$10:$L$12,0)))</f>
        <v/>
      </c>
      <c r="X1818" s="19"/>
      <c r="Y1818" s="19"/>
      <c r="Z1818" s="19"/>
      <c r="AA1818" s="21"/>
      <c r="AB1818" s="19"/>
      <c r="AC1818" s="22" t="str">
        <f aca="true">IF(OR($U1818="",$B1818=""),"",IF($AA1818&lt;&gt;"",$AA1818-$B1818,TODAY()-$B1818))</f>
        <v/>
      </c>
      <c r="AD1818" s="22" t="str">
        <f aca="true">IF($W1818="","",IF($Y1818="Closed",IF($AA1818="","Closed",IF($AA1818&lt;=$W1818,"Closed on time","Closed late")),IF(TODAY()&gt;$W1818,"Overdue","Within time")))</f>
        <v/>
      </c>
      <c r="AE1818" s="6"/>
      <c r="AF1818" s="19"/>
      <c r="AG1818" s="19"/>
      <c r="AH1818" s="19"/>
      <c r="AI1818" s="19"/>
      <c r="AJ1818" s="19"/>
    </row>
    <row r="1819" customFormat="false" ht="15" hidden="false" customHeight="false" outlineLevel="0" collapsed="false">
      <c r="A1819" s="22" t="str">
        <f aca="false">IF($C1819="","","R"&amp;TEXT(ROW()-4,"00000"))</f>
        <v/>
      </c>
      <c r="B1819" s="21"/>
      <c r="C1819" s="19"/>
      <c r="D1819" s="22" t="str">
        <f aca="false">IF($C1819="","",IFERROR(INDEX(Asset_Register!$C$5:$C$1000,MATCH($C1819,Asset_Register!$A$5:$A$1000,0)),"Not in register"))</f>
        <v/>
      </c>
      <c r="E1819" s="22" t="str">
        <f aca="false">IF($C1819="","",IFERROR(INDEX(Asset_Register!$D$5:$D$1000,MATCH($C1819,Asset_Register!$A$5:$A$1000,0)),"Not in register"))</f>
        <v/>
      </c>
      <c r="F1819" s="22" t="str">
        <f aca="false">IF($C1819="","",IFERROR(INDEX(Asset_Register!$R$5:$R$1000,MATCH($C1819,Asset_Register!$A$5:$A$1000,0)),"Not in register"))</f>
        <v/>
      </c>
      <c r="G1819" s="22" t="str">
        <f aca="false">IF($C1819="","",IFERROR(INDEX(Asset_Register!$Q$5:$Q$1000,MATCH($C1819,Asset_Register!$A$5:$A$1000,0)),"Not in register"))</f>
        <v/>
      </c>
      <c r="H1819" s="19"/>
      <c r="I1819" s="19"/>
      <c r="J1819" s="6"/>
      <c r="K1819" s="19"/>
      <c r="L1819" s="19"/>
      <c r="M1819" s="19"/>
      <c r="N1819" s="19"/>
      <c r="O1819" s="19"/>
      <c r="P1819" s="19"/>
      <c r="Q1819" s="22" t="str">
        <f aca="false">IF($C1819="","",IF($P1819&lt;&gt;"",$P1819,IF(AND(ISNUMBER($K1819),ISNUMBER($M1819),ISNUMBER($N1819)),IF($O1819="Lower is worse",IF($K1819&lt;=$N1819,"Danger",IF($K1819&lt;=$M1819,"Alert","OK")),IF($K1819&gt;=$N1819,"Danger",IF($K1819&gt;=$M1819,"Alert","OK"))),"Not set")))</f>
        <v/>
      </c>
      <c r="R1819" s="22" t="str">
        <f aca="false">IF(OR($Q1819="",$Q1819="Not set"),"",MATCH($Q1819,Lists!$F$2:$F$4,0)-1)</f>
        <v/>
      </c>
      <c r="S1819" s="6"/>
      <c r="T1819" s="6"/>
      <c r="U1819" s="22" t="str">
        <f aca="false">IF(OR($Q1819="",$Q1819="OK",$Q1819="Not set",NOT(ISNUMBER($G1819))),"",ROUND($G1819*IF($Q1819="Danger",Lists!$M$15,Lists!$M$16),0))</f>
        <v/>
      </c>
      <c r="V1819" s="22" t="str">
        <f aca="false">IF($U1819="","",IF(OR($Q1819="Danger",$U1819&gt;=Lists!$M$10),"P1",IF($U1819&gt;=Lists!$M$11,"P2","P3")))</f>
        <v/>
      </c>
      <c r="W1819" s="24" t="str">
        <f aca="false">IF(OR($V1819="",$B1819=""),"",$B1819+INDEX(Lists!$N$10:$N$12,MATCH($V1819,Lists!$L$10:$L$12,0)))</f>
        <v/>
      </c>
      <c r="X1819" s="19"/>
      <c r="Y1819" s="19"/>
      <c r="Z1819" s="19"/>
      <c r="AA1819" s="21"/>
      <c r="AB1819" s="19"/>
      <c r="AC1819" s="22" t="str">
        <f aca="true">IF(OR($U1819="",$B1819=""),"",IF($AA1819&lt;&gt;"",$AA1819-$B1819,TODAY()-$B1819))</f>
        <v/>
      </c>
      <c r="AD1819" s="22" t="str">
        <f aca="true">IF($W1819="","",IF($Y1819="Closed",IF($AA1819="","Closed",IF($AA1819&lt;=$W1819,"Closed on time","Closed late")),IF(TODAY()&gt;$W1819,"Overdue","Within time")))</f>
        <v/>
      </c>
      <c r="AE1819" s="6"/>
      <c r="AF1819" s="19"/>
      <c r="AG1819" s="19"/>
      <c r="AH1819" s="19"/>
      <c r="AI1819" s="19"/>
      <c r="AJ1819" s="19"/>
    </row>
    <row r="1820" customFormat="false" ht="15" hidden="false" customHeight="false" outlineLevel="0" collapsed="false">
      <c r="A1820" s="22" t="str">
        <f aca="false">IF($C1820="","","R"&amp;TEXT(ROW()-4,"00000"))</f>
        <v/>
      </c>
      <c r="B1820" s="21"/>
      <c r="C1820" s="19"/>
      <c r="D1820" s="22" t="str">
        <f aca="false">IF($C1820="","",IFERROR(INDEX(Asset_Register!$C$5:$C$1000,MATCH($C1820,Asset_Register!$A$5:$A$1000,0)),"Not in register"))</f>
        <v/>
      </c>
      <c r="E1820" s="22" t="str">
        <f aca="false">IF($C1820="","",IFERROR(INDEX(Asset_Register!$D$5:$D$1000,MATCH($C1820,Asset_Register!$A$5:$A$1000,0)),"Not in register"))</f>
        <v/>
      </c>
      <c r="F1820" s="22" t="str">
        <f aca="false">IF($C1820="","",IFERROR(INDEX(Asset_Register!$R$5:$R$1000,MATCH($C1820,Asset_Register!$A$5:$A$1000,0)),"Not in register"))</f>
        <v/>
      </c>
      <c r="G1820" s="22" t="str">
        <f aca="false">IF($C1820="","",IFERROR(INDEX(Asset_Register!$Q$5:$Q$1000,MATCH($C1820,Asset_Register!$A$5:$A$1000,0)),"Not in register"))</f>
        <v/>
      </c>
      <c r="H1820" s="19"/>
      <c r="I1820" s="19"/>
      <c r="J1820" s="6"/>
      <c r="K1820" s="19"/>
      <c r="L1820" s="19"/>
      <c r="M1820" s="19"/>
      <c r="N1820" s="19"/>
      <c r="O1820" s="19"/>
      <c r="P1820" s="19"/>
      <c r="Q1820" s="22" t="str">
        <f aca="false">IF($C1820="","",IF($P1820&lt;&gt;"",$P1820,IF(AND(ISNUMBER($K1820),ISNUMBER($M1820),ISNUMBER($N1820)),IF($O1820="Lower is worse",IF($K1820&lt;=$N1820,"Danger",IF($K1820&lt;=$M1820,"Alert","OK")),IF($K1820&gt;=$N1820,"Danger",IF($K1820&gt;=$M1820,"Alert","OK"))),"Not set")))</f>
        <v/>
      </c>
      <c r="R1820" s="22" t="str">
        <f aca="false">IF(OR($Q1820="",$Q1820="Not set"),"",MATCH($Q1820,Lists!$F$2:$F$4,0)-1)</f>
        <v/>
      </c>
      <c r="S1820" s="6"/>
      <c r="T1820" s="6"/>
      <c r="U1820" s="22" t="str">
        <f aca="false">IF(OR($Q1820="",$Q1820="OK",$Q1820="Not set",NOT(ISNUMBER($G1820))),"",ROUND($G1820*IF($Q1820="Danger",Lists!$M$15,Lists!$M$16),0))</f>
        <v/>
      </c>
      <c r="V1820" s="22" t="str">
        <f aca="false">IF($U1820="","",IF(OR($Q1820="Danger",$U1820&gt;=Lists!$M$10),"P1",IF($U1820&gt;=Lists!$M$11,"P2","P3")))</f>
        <v/>
      </c>
      <c r="W1820" s="24" t="str">
        <f aca="false">IF(OR($V1820="",$B1820=""),"",$B1820+INDEX(Lists!$N$10:$N$12,MATCH($V1820,Lists!$L$10:$L$12,0)))</f>
        <v/>
      </c>
      <c r="X1820" s="19"/>
      <c r="Y1820" s="19"/>
      <c r="Z1820" s="19"/>
      <c r="AA1820" s="21"/>
      <c r="AB1820" s="19"/>
      <c r="AC1820" s="22" t="str">
        <f aca="true">IF(OR($U1820="",$B1820=""),"",IF($AA1820&lt;&gt;"",$AA1820-$B1820,TODAY()-$B1820))</f>
        <v/>
      </c>
      <c r="AD1820" s="22" t="str">
        <f aca="true">IF($W1820="","",IF($Y1820="Closed",IF($AA1820="","Closed",IF($AA1820&lt;=$W1820,"Closed on time","Closed late")),IF(TODAY()&gt;$W1820,"Overdue","Within time")))</f>
        <v/>
      </c>
      <c r="AE1820" s="6"/>
      <c r="AF1820" s="19"/>
      <c r="AG1820" s="19"/>
      <c r="AH1820" s="19"/>
      <c r="AI1820" s="19"/>
      <c r="AJ1820" s="19"/>
    </row>
    <row r="1821" customFormat="false" ht="15" hidden="false" customHeight="false" outlineLevel="0" collapsed="false">
      <c r="A1821" s="22" t="str">
        <f aca="false">IF($C1821="","","R"&amp;TEXT(ROW()-4,"00000"))</f>
        <v/>
      </c>
      <c r="B1821" s="21"/>
      <c r="C1821" s="19"/>
      <c r="D1821" s="22" t="str">
        <f aca="false">IF($C1821="","",IFERROR(INDEX(Asset_Register!$C$5:$C$1000,MATCH($C1821,Asset_Register!$A$5:$A$1000,0)),"Not in register"))</f>
        <v/>
      </c>
      <c r="E1821" s="22" t="str">
        <f aca="false">IF($C1821="","",IFERROR(INDEX(Asset_Register!$D$5:$D$1000,MATCH($C1821,Asset_Register!$A$5:$A$1000,0)),"Not in register"))</f>
        <v/>
      </c>
      <c r="F1821" s="22" t="str">
        <f aca="false">IF($C1821="","",IFERROR(INDEX(Asset_Register!$R$5:$R$1000,MATCH($C1821,Asset_Register!$A$5:$A$1000,0)),"Not in register"))</f>
        <v/>
      </c>
      <c r="G1821" s="22" t="str">
        <f aca="false">IF($C1821="","",IFERROR(INDEX(Asset_Register!$Q$5:$Q$1000,MATCH($C1821,Asset_Register!$A$5:$A$1000,0)),"Not in register"))</f>
        <v/>
      </c>
      <c r="H1821" s="19"/>
      <c r="I1821" s="19"/>
      <c r="J1821" s="6"/>
      <c r="K1821" s="19"/>
      <c r="L1821" s="19"/>
      <c r="M1821" s="19"/>
      <c r="N1821" s="19"/>
      <c r="O1821" s="19"/>
      <c r="P1821" s="19"/>
      <c r="Q1821" s="22" t="str">
        <f aca="false">IF($C1821="","",IF($P1821&lt;&gt;"",$P1821,IF(AND(ISNUMBER($K1821),ISNUMBER($M1821),ISNUMBER($N1821)),IF($O1821="Lower is worse",IF($K1821&lt;=$N1821,"Danger",IF($K1821&lt;=$M1821,"Alert","OK")),IF($K1821&gt;=$N1821,"Danger",IF($K1821&gt;=$M1821,"Alert","OK"))),"Not set")))</f>
        <v/>
      </c>
      <c r="R1821" s="22" t="str">
        <f aca="false">IF(OR($Q1821="",$Q1821="Not set"),"",MATCH($Q1821,Lists!$F$2:$F$4,0)-1)</f>
        <v/>
      </c>
      <c r="S1821" s="6"/>
      <c r="T1821" s="6"/>
      <c r="U1821" s="22" t="str">
        <f aca="false">IF(OR($Q1821="",$Q1821="OK",$Q1821="Not set",NOT(ISNUMBER($G1821))),"",ROUND($G1821*IF($Q1821="Danger",Lists!$M$15,Lists!$M$16),0))</f>
        <v/>
      </c>
      <c r="V1821" s="22" t="str">
        <f aca="false">IF($U1821="","",IF(OR($Q1821="Danger",$U1821&gt;=Lists!$M$10),"P1",IF($U1821&gt;=Lists!$M$11,"P2","P3")))</f>
        <v/>
      </c>
      <c r="W1821" s="24" t="str">
        <f aca="false">IF(OR($V1821="",$B1821=""),"",$B1821+INDEX(Lists!$N$10:$N$12,MATCH($V1821,Lists!$L$10:$L$12,0)))</f>
        <v/>
      </c>
      <c r="X1821" s="19"/>
      <c r="Y1821" s="19"/>
      <c r="Z1821" s="19"/>
      <c r="AA1821" s="21"/>
      <c r="AB1821" s="19"/>
      <c r="AC1821" s="22" t="str">
        <f aca="true">IF(OR($U1821="",$B1821=""),"",IF($AA1821&lt;&gt;"",$AA1821-$B1821,TODAY()-$B1821))</f>
        <v/>
      </c>
      <c r="AD1821" s="22" t="str">
        <f aca="true">IF($W1821="","",IF($Y1821="Closed",IF($AA1821="","Closed",IF($AA1821&lt;=$W1821,"Closed on time","Closed late")),IF(TODAY()&gt;$W1821,"Overdue","Within time")))</f>
        <v/>
      </c>
      <c r="AE1821" s="6"/>
      <c r="AF1821" s="19"/>
      <c r="AG1821" s="19"/>
      <c r="AH1821" s="19"/>
      <c r="AI1821" s="19"/>
      <c r="AJ1821" s="19"/>
    </row>
    <row r="1822" customFormat="false" ht="15" hidden="false" customHeight="false" outlineLevel="0" collapsed="false">
      <c r="A1822" s="22" t="str">
        <f aca="false">IF($C1822="","","R"&amp;TEXT(ROW()-4,"00000"))</f>
        <v/>
      </c>
      <c r="B1822" s="21"/>
      <c r="C1822" s="19"/>
      <c r="D1822" s="22" t="str">
        <f aca="false">IF($C1822="","",IFERROR(INDEX(Asset_Register!$C$5:$C$1000,MATCH($C1822,Asset_Register!$A$5:$A$1000,0)),"Not in register"))</f>
        <v/>
      </c>
      <c r="E1822" s="22" t="str">
        <f aca="false">IF($C1822="","",IFERROR(INDEX(Asset_Register!$D$5:$D$1000,MATCH($C1822,Asset_Register!$A$5:$A$1000,0)),"Not in register"))</f>
        <v/>
      </c>
      <c r="F1822" s="22" t="str">
        <f aca="false">IF($C1822="","",IFERROR(INDEX(Asset_Register!$R$5:$R$1000,MATCH($C1822,Asset_Register!$A$5:$A$1000,0)),"Not in register"))</f>
        <v/>
      </c>
      <c r="G1822" s="22" t="str">
        <f aca="false">IF($C1822="","",IFERROR(INDEX(Asset_Register!$Q$5:$Q$1000,MATCH($C1822,Asset_Register!$A$5:$A$1000,0)),"Not in register"))</f>
        <v/>
      </c>
      <c r="H1822" s="19"/>
      <c r="I1822" s="19"/>
      <c r="J1822" s="6"/>
      <c r="K1822" s="19"/>
      <c r="L1822" s="19"/>
      <c r="M1822" s="19"/>
      <c r="N1822" s="19"/>
      <c r="O1822" s="19"/>
      <c r="P1822" s="19"/>
      <c r="Q1822" s="22" t="str">
        <f aca="false">IF($C1822="","",IF($P1822&lt;&gt;"",$P1822,IF(AND(ISNUMBER($K1822),ISNUMBER($M1822),ISNUMBER($N1822)),IF($O1822="Lower is worse",IF($K1822&lt;=$N1822,"Danger",IF($K1822&lt;=$M1822,"Alert","OK")),IF($K1822&gt;=$N1822,"Danger",IF($K1822&gt;=$M1822,"Alert","OK"))),"Not set")))</f>
        <v/>
      </c>
      <c r="R1822" s="22" t="str">
        <f aca="false">IF(OR($Q1822="",$Q1822="Not set"),"",MATCH($Q1822,Lists!$F$2:$F$4,0)-1)</f>
        <v/>
      </c>
      <c r="S1822" s="6"/>
      <c r="T1822" s="6"/>
      <c r="U1822" s="22" t="str">
        <f aca="false">IF(OR($Q1822="",$Q1822="OK",$Q1822="Not set",NOT(ISNUMBER($G1822))),"",ROUND($G1822*IF($Q1822="Danger",Lists!$M$15,Lists!$M$16),0))</f>
        <v/>
      </c>
      <c r="V1822" s="22" t="str">
        <f aca="false">IF($U1822="","",IF(OR($Q1822="Danger",$U1822&gt;=Lists!$M$10),"P1",IF($U1822&gt;=Lists!$M$11,"P2","P3")))</f>
        <v/>
      </c>
      <c r="W1822" s="24" t="str">
        <f aca="false">IF(OR($V1822="",$B1822=""),"",$B1822+INDEX(Lists!$N$10:$N$12,MATCH($V1822,Lists!$L$10:$L$12,0)))</f>
        <v/>
      </c>
      <c r="X1822" s="19"/>
      <c r="Y1822" s="19"/>
      <c r="Z1822" s="19"/>
      <c r="AA1822" s="21"/>
      <c r="AB1822" s="19"/>
      <c r="AC1822" s="22" t="str">
        <f aca="true">IF(OR($U1822="",$B1822=""),"",IF($AA1822&lt;&gt;"",$AA1822-$B1822,TODAY()-$B1822))</f>
        <v/>
      </c>
      <c r="AD1822" s="22" t="str">
        <f aca="true">IF($W1822="","",IF($Y1822="Closed",IF($AA1822="","Closed",IF($AA1822&lt;=$W1822,"Closed on time","Closed late")),IF(TODAY()&gt;$W1822,"Overdue","Within time")))</f>
        <v/>
      </c>
      <c r="AE1822" s="6"/>
      <c r="AF1822" s="19"/>
      <c r="AG1822" s="19"/>
      <c r="AH1822" s="19"/>
      <c r="AI1822" s="19"/>
      <c r="AJ1822" s="19"/>
    </row>
    <row r="1823" customFormat="false" ht="15" hidden="false" customHeight="false" outlineLevel="0" collapsed="false">
      <c r="A1823" s="22" t="str">
        <f aca="false">IF($C1823="","","R"&amp;TEXT(ROW()-4,"00000"))</f>
        <v/>
      </c>
      <c r="B1823" s="21"/>
      <c r="C1823" s="19"/>
      <c r="D1823" s="22" t="str">
        <f aca="false">IF($C1823="","",IFERROR(INDEX(Asset_Register!$C$5:$C$1000,MATCH($C1823,Asset_Register!$A$5:$A$1000,0)),"Not in register"))</f>
        <v/>
      </c>
      <c r="E1823" s="22" t="str">
        <f aca="false">IF($C1823="","",IFERROR(INDEX(Asset_Register!$D$5:$D$1000,MATCH($C1823,Asset_Register!$A$5:$A$1000,0)),"Not in register"))</f>
        <v/>
      </c>
      <c r="F1823" s="22" t="str">
        <f aca="false">IF($C1823="","",IFERROR(INDEX(Asset_Register!$R$5:$R$1000,MATCH($C1823,Asset_Register!$A$5:$A$1000,0)),"Not in register"))</f>
        <v/>
      </c>
      <c r="G1823" s="22" t="str">
        <f aca="false">IF($C1823="","",IFERROR(INDEX(Asset_Register!$Q$5:$Q$1000,MATCH($C1823,Asset_Register!$A$5:$A$1000,0)),"Not in register"))</f>
        <v/>
      </c>
      <c r="H1823" s="19"/>
      <c r="I1823" s="19"/>
      <c r="J1823" s="6"/>
      <c r="K1823" s="19"/>
      <c r="L1823" s="19"/>
      <c r="M1823" s="19"/>
      <c r="N1823" s="19"/>
      <c r="O1823" s="19"/>
      <c r="P1823" s="19"/>
      <c r="Q1823" s="22" t="str">
        <f aca="false">IF($C1823="","",IF($P1823&lt;&gt;"",$P1823,IF(AND(ISNUMBER($K1823),ISNUMBER($M1823),ISNUMBER($N1823)),IF($O1823="Lower is worse",IF($K1823&lt;=$N1823,"Danger",IF($K1823&lt;=$M1823,"Alert","OK")),IF($K1823&gt;=$N1823,"Danger",IF($K1823&gt;=$M1823,"Alert","OK"))),"Not set")))</f>
        <v/>
      </c>
      <c r="R1823" s="22" t="str">
        <f aca="false">IF(OR($Q1823="",$Q1823="Not set"),"",MATCH($Q1823,Lists!$F$2:$F$4,0)-1)</f>
        <v/>
      </c>
      <c r="S1823" s="6"/>
      <c r="T1823" s="6"/>
      <c r="U1823" s="22" t="str">
        <f aca="false">IF(OR($Q1823="",$Q1823="OK",$Q1823="Not set",NOT(ISNUMBER($G1823))),"",ROUND($G1823*IF($Q1823="Danger",Lists!$M$15,Lists!$M$16),0))</f>
        <v/>
      </c>
      <c r="V1823" s="22" t="str">
        <f aca="false">IF($U1823="","",IF(OR($Q1823="Danger",$U1823&gt;=Lists!$M$10),"P1",IF($U1823&gt;=Lists!$M$11,"P2","P3")))</f>
        <v/>
      </c>
      <c r="W1823" s="24" t="str">
        <f aca="false">IF(OR($V1823="",$B1823=""),"",$B1823+INDEX(Lists!$N$10:$N$12,MATCH($V1823,Lists!$L$10:$L$12,0)))</f>
        <v/>
      </c>
      <c r="X1823" s="19"/>
      <c r="Y1823" s="19"/>
      <c r="Z1823" s="19"/>
      <c r="AA1823" s="21"/>
      <c r="AB1823" s="19"/>
      <c r="AC1823" s="22" t="str">
        <f aca="true">IF(OR($U1823="",$B1823=""),"",IF($AA1823&lt;&gt;"",$AA1823-$B1823,TODAY()-$B1823))</f>
        <v/>
      </c>
      <c r="AD1823" s="22" t="str">
        <f aca="true">IF($W1823="","",IF($Y1823="Closed",IF($AA1823="","Closed",IF($AA1823&lt;=$W1823,"Closed on time","Closed late")),IF(TODAY()&gt;$W1823,"Overdue","Within time")))</f>
        <v/>
      </c>
      <c r="AE1823" s="6"/>
      <c r="AF1823" s="19"/>
      <c r="AG1823" s="19"/>
      <c r="AH1823" s="19"/>
      <c r="AI1823" s="19"/>
      <c r="AJ1823" s="19"/>
    </row>
    <row r="1824" customFormat="false" ht="15" hidden="false" customHeight="false" outlineLevel="0" collapsed="false">
      <c r="A1824" s="22" t="str">
        <f aca="false">IF($C1824="","","R"&amp;TEXT(ROW()-4,"00000"))</f>
        <v/>
      </c>
      <c r="B1824" s="21"/>
      <c r="C1824" s="19"/>
      <c r="D1824" s="22" t="str">
        <f aca="false">IF($C1824="","",IFERROR(INDEX(Asset_Register!$C$5:$C$1000,MATCH($C1824,Asset_Register!$A$5:$A$1000,0)),"Not in register"))</f>
        <v/>
      </c>
      <c r="E1824" s="22" t="str">
        <f aca="false">IF($C1824="","",IFERROR(INDEX(Asset_Register!$D$5:$D$1000,MATCH($C1824,Asset_Register!$A$5:$A$1000,0)),"Not in register"))</f>
        <v/>
      </c>
      <c r="F1824" s="22" t="str">
        <f aca="false">IF($C1824="","",IFERROR(INDEX(Asset_Register!$R$5:$R$1000,MATCH($C1824,Asset_Register!$A$5:$A$1000,0)),"Not in register"))</f>
        <v/>
      </c>
      <c r="G1824" s="22" t="str">
        <f aca="false">IF($C1824="","",IFERROR(INDEX(Asset_Register!$Q$5:$Q$1000,MATCH($C1824,Asset_Register!$A$5:$A$1000,0)),"Not in register"))</f>
        <v/>
      </c>
      <c r="H1824" s="19"/>
      <c r="I1824" s="19"/>
      <c r="J1824" s="6"/>
      <c r="K1824" s="19"/>
      <c r="L1824" s="19"/>
      <c r="M1824" s="19"/>
      <c r="N1824" s="19"/>
      <c r="O1824" s="19"/>
      <c r="P1824" s="19"/>
      <c r="Q1824" s="22" t="str">
        <f aca="false">IF($C1824="","",IF($P1824&lt;&gt;"",$P1824,IF(AND(ISNUMBER($K1824),ISNUMBER($M1824),ISNUMBER($N1824)),IF($O1824="Lower is worse",IF($K1824&lt;=$N1824,"Danger",IF($K1824&lt;=$M1824,"Alert","OK")),IF($K1824&gt;=$N1824,"Danger",IF($K1824&gt;=$M1824,"Alert","OK"))),"Not set")))</f>
        <v/>
      </c>
      <c r="R1824" s="22" t="str">
        <f aca="false">IF(OR($Q1824="",$Q1824="Not set"),"",MATCH($Q1824,Lists!$F$2:$F$4,0)-1)</f>
        <v/>
      </c>
      <c r="S1824" s="6"/>
      <c r="T1824" s="6"/>
      <c r="U1824" s="22" t="str">
        <f aca="false">IF(OR($Q1824="",$Q1824="OK",$Q1824="Not set",NOT(ISNUMBER($G1824))),"",ROUND($G1824*IF($Q1824="Danger",Lists!$M$15,Lists!$M$16),0))</f>
        <v/>
      </c>
      <c r="V1824" s="22" t="str">
        <f aca="false">IF($U1824="","",IF(OR($Q1824="Danger",$U1824&gt;=Lists!$M$10),"P1",IF($U1824&gt;=Lists!$M$11,"P2","P3")))</f>
        <v/>
      </c>
      <c r="W1824" s="24" t="str">
        <f aca="false">IF(OR($V1824="",$B1824=""),"",$B1824+INDEX(Lists!$N$10:$N$12,MATCH($V1824,Lists!$L$10:$L$12,0)))</f>
        <v/>
      </c>
      <c r="X1824" s="19"/>
      <c r="Y1824" s="19"/>
      <c r="Z1824" s="19"/>
      <c r="AA1824" s="21"/>
      <c r="AB1824" s="19"/>
      <c r="AC1824" s="22" t="str">
        <f aca="true">IF(OR($U1824="",$B1824=""),"",IF($AA1824&lt;&gt;"",$AA1824-$B1824,TODAY()-$B1824))</f>
        <v/>
      </c>
      <c r="AD1824" s="22" t="str">
        <f aca="true">IF($W1824="","",IF($Y1824="Closed",IF($AA1824="","Closed",IF($AA1824&lt;=$W1824,"Closed on time","Closed late")),IF(TODAY()&gt;$W1824,"Overdue","Within time")))</f>
        <v/>
      </c>
      <c r="AE1824" s="6"/>
      <c r="AF1824" s="19"/>
      <c r="AG1824" s="19"/>
      <c r="AH1824" s="19"/>
      <c r="AI1824" s="19"/>
      <c r="AJ1824" s="19"/>
    </row>
    <row r="1825" customFormat="false" ht="15" hidden="false" customHeight="false" outlineLevel="0" collapsed="false">
      <c r="A1825" s="22" t="str">
        <f aca="false">IF($C1825="","","R"&amp;TEXT(ROW()-4,"00000"))</f>
        <v/>
      </c>
      <c r="B1825" s="21"/>
      <c r="C1825" s="19"/>
      <c r="D1825" s="22" t="str">
        <f aca="false">IF($C1825="","",IFERROR(INDEX(Asset_Register!$C$5:$C$1000,MATCH($C1825,Asset_Register!$A$5:$A$1000,0)),"Not in register"))</f>
        <v/>
      </c>
      <c r="E1825" s="22" t="str">
        <f aca="false">IF($C1825="","",IFERROR(INDEX(Asset_Register!$D$5:$D$1000,MATCH($C1825,Asset_Register!$A$5:$A$1000,0)),"Not in register"))</f>
        <v/>
      </c>
      <c r="F1825" s="22" t="str">
        <f aca="false">IF($C1825="","",IFERROR(INDEX(Asset_Register!$R$5:$R$1000,MATCH($C1825,Asset_Register!$A$5:$A$1000,0)),"Not in register"))</f>
        <v/>
      </c>
      <c r="G1825" s="22" t="str">
        <f aca="false">IF($C1825="","",IFERROR(INDEX(Asset_Register!$Q$5:$Q$1000,MATCH($C1825,Asset_Register!$A$5:$A$1000,0)),"Not in register"))</f>
        <v/>
      </c>
      <c r="H1825" s="19"/>
      <c r="I1825" s="19"/>
      <c r="J1825" s="6"/>
      <c r="K1825" s="19"/>
      <c r="L1825" s="19"/>
      <c r="M1825" s="19"/>
      <c r="N1825" s="19"/>
      <c r="O1825" s="19"/>
      <c r="P1825" s="19"/>
      <c r="Q1825" s="22" t="str">
        <f aca="false">IF($C1825="","",IF($P1825&lt;&gt;"",$P1825,IF(AND(ISNUMBER($K1825),ISNUMBER($M1825),ISNUMBER($N1825)),IF($O1825="Lower is worse",IF($K1825&lt;=$N1825,"Danger",IF($K1825&lt;=$M1825,"Alert","OK")),IF($K1825&gt;=$N1825,"Danger",IF($K1825&gt;=$M1825,"Alert","OK"))),"Not set")))</f>
        <v/>
      </c>
      <c r="R1825" s="22" t="str">
        <f aca="false">IF(OR($Q1825="",$Q1825="Not set"),"",MATCH($Q1825,Lists!$F$2:$F$4,0)-1)</f>
        <v/>
      </c>
      <c r="S1825" s="6"/>
      <c r="T1825" s="6"/>
      <c r="U1825" s="22" t="str">
        <f aca="false">IF(OR($Q1825="",$Q1825="OK",$Q1825="Not set",NOT(ISNUMBER($G1825))),"",ROUND($G1825*IF($Q1825="Danger",Lists!$M$15,Lists!$M$16),0))</f>
        <v/>
      </c>
      <c r="V1825" s="22" t="str">
        <f aca="false">IF($U1825="","",IF(OR($Q1825="Danger",$U1825&gt;=Lists!$M$10),"P1",IF($U1825&gt;=Lists!$M$11,"P2","P3")))</f>
        <v/>
      </c>
      <c r="W1825" s="24" t="str">
        <f aca="false">IF(OR($V1825="",$B1825=""),"",$B1825+INDEX(Lists!$N$10:$N$12,MATCH($V1825,Lists!$L$10:$L$12,0)))</f>
        <v/>
      </c>
      <c r="X1825" s="19"/>
      <c r="Y1825" s="19"/>
      <c r="Z1825" s="19"/>
      <c r="AA1825" s="21"/>
      <c r="AB1825" s="19"/>
      <c r="AC1825" s="22" t="str">
        <f aca="true">IF(OR($U1825="",$B1825=""),"",IF($AA1825&lt;&gt;"",$AA1825-$B1825,TODAY()-$B1825))</f>
        <v/>
      </c>
      <c r="AD1825" s="22" t="str">
        <f aca="true">IF($W1825="","",IF($Y1825="Closed",IF($AA1825="","Closed",IF($AA1825&lt;=$W1825,"Closed on time","Closed late")),IF(TODAY()&gt;$W1825,"Overdue","Within time")))</f>
        <v/>
      </c>
      <c r="AE1825" s="6"/>
      <c r="AF1825" s="19"/>
      <c r="AG1825" s="19"/>
      <c r="AH1825" s="19"/>
      <c r="AI1825" s="19"/>
      <c r="AJ1825" s="19"/>
    </row>
    <row r="1826" customFormat="false" ht="15" hidden="false" customHeight="false" outlineLevel="0" collapsed="false">
      <c r="A1826" s="22" t="str">
        <f aca="false">IF($C1826="","","R"&amp;TEXT(ROW()-4,"00000"))</f>
        <v/>
      </c>
      <c r="B1826" s="21"/>
      <c r="C1826" s="19"/>
      <c r="D1826" s="22" t="str">
        <f aca="false">IF($C1826="","",IFERROR(INDEX(Asset_Register!$C$5:$C$1000,MATCH($C1826,Asset_Register!$A$5:$A$1000,0)),"Not in register"))</f>
        <v/>
      </c>
      <c r="E1826" s="22" t="str">
        <f aca="false">IF($C1826="","",IFERROR(INDEX(Asset_Register!$D$5:$D$1000,MATCH($C1826,Asset_Register!$A$5:$A$1000,0)),"Not in register"))</f>
        <v/>
      </c>
      <c r="F1826" s="22" t="str">
        <f aca="false">IF($C1826="","",IFERROR(INDEX(Asset_Register!$R$5:$R$1000,MATCH($C1826,Asset_Register!$A$5:$A$1000,0)),"Not in register"))</f>
        <v/>
      </c>
      <c r="G1826" s="22" t="str">
        <f aca="false">IF($C1826="","",IFERROR(INDEX(Asset_Register!$Q$5:$Q$1000,MATCH($C1826,Asset_Register!$A$5:$A$1000,0)),"Not in register"))</f>
        <v/>
      </c>
      <c r="H1826" s="19"/>
      <c r="I1826" s="19"/>
      <c r="J1826" s="6"/>
      <c r="K1826" s="19"/>
      <c r="L1826" s="19"/>
      <c r="M1826" s="19"/>
      <c r="N1826" s="19"/>
      <c r="O1826" s="19"/>
      <c r="P1826" s="19"/>
      <c r="Q1826" s="22" t="str">
        <f aca="false">IF($C1826="","",IF($P1826&lt;&gt;"",$P1826,IF(AND(ISNUMBER($K1826),ISNUMBER($M1826),ISNUMBER($N1826)),IF($O1826="Lower is worse",IF($K1826&lt;=$N1826,"Danger",IF($K1826&lt;=$M1826,"Alert","OK")),IF($K1826&gt;=$N1826,"Danger",IF($K1826&gt;=$M1826,"Alert","OK"))),"Not set")))</f>
        <v/>
      </c>
      <c r="R1826" s="22" t="str">
        <f aca="false">IF(OR($Q1826="",$Q1826="Not set"),"",MATCH($Q1826,Lists!$F$2:$F$4,0)-1)</f>
        <v/>
      </c>
      <c r="S1826" s="6"/>
      <c r="T1826" s="6"/>
      <c r="U1826" s="22" t="str">
        <f aca="false">IF(OR($Q1826="",$Q1826="OK",$Q1826="Not set",NOT(ISNUMBER($G1826))),"",ROUND($G1826*IF($Q1826="Danger",Lists!$M$15,Lists!$M$16),0))</f>
        <v/>
      </c>
      <c r="V1826" s="22" t="str">
        <f aca="false">IF($U1826="","",IF(OR($Q1826="Danger",$U1826&gt;=Lists!$M$10),"P1",IF($U1826&gt;=Lists!$M$11,"P2","P3")))</f>
        <v/>
      </c>
      <c r="W1826" s="24" t="str">
        <f aca="false">IF(OR($V1826="",$B1826=""),"",$B1826+INDEX(Lists!$N$10:$N$12,MATCH($V1826,Lists!$L$10:$L$12,0)))</f>
        <v/>
      </c>
      <c r="X1826" s="19"/>
      <c r="Y1826" s="19"/>
      <c r="Z1826" s="19"/>
      <c r="AA1826" s="21"/>
      <c r="AB1826" s="19"/>
      <c r="AC1826" s="22" t="str">
        <f aca="true">IF(OR($U1826="",$B1826=""),"",IF($AA1826&lt;&gt;"",$AA1826-$B1826,TODAY()-$B1826))</f>
        <v/>
      </c>
      <c r="AD1826" s="22" t="str">
        <f aca="true">IF($W1826="","",IF($Y1826="Closed",IF($AA1826="","Closed",IF($AA1826&lt;=$W1826,"Closed on time","Closed late")),IF(TODAY()&gt;$W1826,"Overdue","Within time")))</f>
        <v/>
      </c>
      <c r="AE1826" s="6"/>
      <c r="AF1826" s="19"/>
      <c r="AG1826" s="19"/>
      <c r="AH1826" s="19"/>
      <c r="AI1826" s="19"/>
      <c r="AJ1826" s="19"/>
    </row>
    <row r="1827" customFormat="false" ht="15" hidden="false" customHeight="false" outlineLevel="0" collapsed="false">
      <c r="A1827" s="22" t="str">
        <f aca="false">IF($C1827="","","R"&amp;TEXT(ROW()-4,"00000"))</f>
        <v/>
      </c>
      <c r="B1827" s="21"/>
      <c r="C1827" s="19"/>
      <c r="D1827" s="22" t="str">
        <f aca="false">IF($C1827="","",IFERROR(INDEX(Asset_Register!$C$5:$C$1000,MATCH($C1827,Asset_Register!$A$5:$A$1000,0)),"Not in register"))</f>
        <v/>
      </c>
      <c r="E1827" s="22" t="str">
        <f aca="false">IF($C1827="","",IFERROR(INDEX(Asset_Register!$D$5:$D$1000,MATCH($C1827,Asset_Register!$A$5:$A$1000,0)),"Not in register"))</f>
        <v/>
      </c>
      <c r="F1827" s="22" t="str">
        <f aca="false">IF($C1827="","",IFERROR(INDEX(Asset_Register!$R$5:$R$1000,MATCH($C1827,Asset_Register!$A$5:$A$1000,0)),"Not in register"))</f>
        <v/>
      </c>
      <c r="G1827" s="22" t="str">
        <f aca="false">IF($C1827="","",IFERROR(INDEX(Asset_Register!$Q$5:$Q$1000,MATCH($C1827,Asset_Register!$A$5:$A$1000,0)),"Not in register"))</f>
        <v/>
      </c>
      <c r="H1827" s="19"/>
      <c r="I1827" s="19"/>
      <c r="J1827" s="6"/>
      <c r="K1827" s="19"/>
      <c r="L1827" s="19"/>
      <c r="M1827" s="19"/>
      <c r="N1827" s="19"/>
      <c r="O1827" s="19"/>
      <c r="P1827" s="19"/>
      <c r="Q1827" s="22" t="str">
        <f aca="false">IF($C1827="","",IF($P1827&lt;&gt;"",$P1827,IF(AND(ISNUMBER($K1827),ISNUMBER($M1827),ISNUMBER($N1827)),IF($O1827="Lower is worse",IF($K1827&lt;=$N1827,"Danger",IF($K1827&lt;=$M1827,"Alert","OK")),IF($K1827&gt;=$N1827,"Danger",IF($K1827&gt;=$M1827,"Alert","OK"))),"Not set")))</f>
        <v/>
      </c>
      <c r="R1827" s="22" t="str">
        <f aca="false">IF(OR($Q1827="",$Q1827="Not set"),"",MATCH($Q1827,Lists!$F$2:$F$4,0)-1)</f>
        <v/>
      </c>
      <c r="S1827" s="6"/>
      <c r="T1827" s="6"/>
      <c r="U1827" s="22" t="str">
        <f aca="false">IF(OR($Q1827="",$Q1827="OK",$Q1827="Not set",NOT(ISNUMBER($G1827))),"",ROUND($G1827*IF($Q1827="Danger",Lists!$M$15,Lists!$M$16),0))</f>
        <v/>
      </c>
      <c r="V1827" s="22" t="str">
        <f aca="false">IF($U1827="","",IF(OR($Q1827="Danger",$U1827&gt;=Lists!$M$10),"P1",IF($U1827&gt;=Lists!$M$11,"P2","P3")))</f>
        <v/>
      </c>
      <c r="W1827" s="24" t="str">
        <f aca="false">IF(OR($V1827="",$B1827=""),"",$B1827+INDEX(Lists!$N$10:$N$12,MATCH($V1827,Lists!$L$10:$L$12,0)))</f>
        <v/>
      </c>
      <c r="X1827" s="19"/>
      <c r="Y1827" s="19"/>
      <c r="Z1827" s="19"/>
      <c r="AA1827" s="21"/>
      <c r="AB1827" s="19"/>
      <c r="AC1827" s="22" t="str">
        <f aca="true">IF(OR($U1827="",$B1827=""),"",IF($AA1827&lt;&gt;"",$AA1827-$B1827,TODAY()-$B1827))</f>
        <v/>
      </c>
      <c r="AD1827" s="22" t="str">
        <f aca="true">IF($W1827="","",IF($Y1827="Closed",IF($AA1827="","Closed",IF($AA1827&lt;=$W1827,"Closed on time","Closed late")),IF(TODAY()&gt;$W1827,"Overdue","Within time")))</f>
        <v/>
      </c>
      <c r="AE1827" s="6"/>
      <c r="AF1827" s="19"/>
      <c r="AG1827" s="19"/>
      <c r="AH1827" s="19"/>
      <c r="AI1827" s="19"/>
      <c r="AJ1827" s="19"/>
    </row>
    <row r="1828" customFormat="false" ht="15" hidden="false" customHeight="false" outlineLevel="0" collapsed="false">
      <c r="A1828" s="22" t="str">
        <f aca="false">IF($C1828="","","R"&amp;TEXT(ROW()-4,"00000"))</f>
        <v/>
      </c>
      <c r="B1828" s="21"/>
      <c r="C1828" s="19"/>
      <c r="D1828" s="22" t="str">
        <f aca="false">IF($C1828="","",IFERROR(INDEX(Asset_Register!$C$5:$C$1000,MATCH($C1828,Asset_Register!$A$5:$A$1000,0)),"Not in register"))</f>
        <v/>
      </c>
      <c r="E1828" s="22" t="str">
        <f aca="false">IF($C1828="","",IFERROR(INDEX(Asset_Register!$D$5:$D$1000,MATCH($C1828,Asset_Register!$A$5:$A$1000,0)),"Not in register"))</f>
        <v/>
      </c>
      <c r="F1828" s="22" t="str">
        <f aca="false">IF($C1828="","",IFERROR(INDEX(Asset_Register!$R$5:$R$1000,MATCH($C1828,Asset_Register!$A$5:$A$1000,0)),"Not in register"))</f>
        <v/>
      </c>
      <c r="G1828" s="22" t="str">
        <f aca="false">IF($C1828="","",IFERROR(INDEX(Asset_Register!$Q$5:$Q$1000,MATCH($C1828,Asset_Register!$A$5:$A$1000,0)),"Not in register"))</f>
        <v/>
      </c>
      <c r="H1828" s="19"/>
      <c r="I1828" s="19"/>
      <c r="J1828" s="6"/>
      <c r="K1828" s="19"/>
      <c r="L1828" s="19"/>
      <c r="M1828" s="19"/>
      <c r="N1828" s="19"/>
      <c r="O1828" s="19"/>
      <c r="P1828" s="19"/>
      <c r="Q1828" s="22" t="str">
        <f aca="false">IF($C1828="","",IF($P1828&lt;&gt;"",$P1828,IF(AND(ISNUMBER($K1828),ISNUMBER($M1828),ISNUMBER($N1828)),IF($O1828="Lower is worse",IF($K1828&lt;=$N1828,"Danger",IF($K1828&lt;=$M1828,"Alert","OK")),IF($K1828&gt;=$N1828,"Danger",IF($K1828&gt;=$M1828,"Alert","OK"))),"Not set")))</f>
        <v/>
      </c>
      <c r="R1828" s="22" t="str">
        <f aca="false">IF(OR($Q1828="",$Q1828="Not set"),"",MATCH($Q1828,Lists!$F$2:$F$4,0)-1)</f>
        <v/>
      </c>
      <c r="S1828" s="6"/>
      <c r="T1828" s="6"/>
      <c r="U1828" s="22" t="str">
        <f aca="false">IF(OR($Q1828="",$Q1828="OK",$Q1828="Not set",NOT(ISNUMBER($G1828))),"",ROUND($G1828*IF($Q1828="Danger",Lists!$M$15,Lists!$M$16),0))</f>
        <v/>
      </c>
      <c r="V1828" s="22" t="str">
        <f aca="false">IF($U1828="","",IF(OR($Q1828="Danger",$U1828&gt;=Lists!$M$10),"P1",IF($U1828&gt;=Lists!$M$11,"P2","P3")))</f>
        <v/>
      </c>
      <c r="W1828" s="24" t="str">
        <f aca="false">IF(OR($V1828="",$B1828=""),"",$B1828+INDEX(Lists!$N$10:$N$12,MATCH($V1828,Lists!$L$10:$L$12,0)))</f>
        <v/>
      </c>
      <c r="X1828" s="19"/>
      <c r="Y1828" s="19"/>
      <c r="Z1828" s="19"/>
      <c r="AA1828" s="21"/>
      <c r="AB1828" s="19"/>
      <c r="AC1828" s="22" t="str">
        <f aca="true">IF(OR($U1828="",$B1828=""),"",IF($AA1828&lt;&gt;"",$AA1828-$B1828,TODAY()-$B1828))</f>
        <v/>
      </c>
      <c r="AD1828" s="22" t="str">
        <f aca="true">IF($W1828="","",IF($Y1828="Closed",IF($AA1828="","Closed",IF($AA1828&lt;=$W1828,"Closed on time","Closed late")),IF(TODAY()&gt;$W1828,"Overdue","Within time")))</f>
        <v/>
      </c>
      <c r="AE1828" s="6"/>
      <c r="AF1828" s="19"/>
      <c r="AG1828" s="19"/>
      <c r="AH1828" s="19"/>
      <c r="AI1828" s="19"/>
      <c r="AJ1828" s="19"/>
    </row>
    <row r="1829" customFormat="false" ht="15" hidden="false" customHeight="false" outlineLevel="0" collapsed="false">
      <c r="A1829" s="22" t="str">
        <f aca="false">IF($C1829="","","R"&amp;TEXT(ROW()-4,"00000"))</f>
        <v/>
      </c>
      <c r="B1829" s="21"/>
      <c r="C1829" s="19"/>
      <c r="D1829" s="22" t="str">
        <f aca="false">IF($C1829="","",IFERROR(INDEX(Asset_Register!$C$5:$C$1000,MATCH($C1829,Asset_Register!$A$5:$A$1000,0)),"Not in register"))</f>
        <v/>
      </c>
      <c r="E1829" s="22" t="str">
        <f aca="false">IF($C1829="","",IFERROR(INDEX(Asset_Register!$D$5:$D$1000,MATCH($C1829,Asset_Register!$A$5:$A$1000,0)),"Not in register"))</f>
        <v/>
      </c>
      <c r="F1829" s="22" t="str">
        <f aca="false">IF($C1829="","",IFERROR(INDEX(Asset_Register!$R$5:$R$1000,MATCH($C1829,Asset_Register!$A$5:$A$1000,0)),"Not in register"))</f>
        <v/>
      </c>
      <c r="G1829" s="22" t="str">
        <f aca="false">IF($C1829="","",IFERROR(INDEX(Asset_Register!$Q$5:$Q$1000,MATCH($C1829,Asset_Register!$A$5:$A$1000,0)),"Not in register"))</f>
        <v/>
      </c>
      <c r="H1829" s="19"/>
      <c r="I1829" s="19"/>
      <c r="J1829" s="6"/>
      <c r="K1829" s="19"/>
      <c r="L1829" s="19"/>
      <c r="M1829" s="19"/>
      <c r="N1829" s="19"/>
      <c r="O1829" s="19"/>
      <c r="P1829" s="19"/>
      <c r="Q1829" s="22" t="str">
        <f aca="false">IF($C1829="","",IF($P1829&lt;&gt;"",$P1829,IF(AND(ISNUMBER($K1829),ISNUMBER($M1829),ISNUMBER($N1829)),IF($O1829="Lower is worse",IF($K1829&lt;=$N1829,"Danger",IF($K1829&lt;=$M1829,"Alert","OK")),IF($K1829&gt;=$N1829,"Danger",IF($K1829&gt;=$M1829,"Alert","OK"))),"Not set")))</f>
        <v/>
      </c>
      <c r="R1829" s="22" t="str">
        <f aca="false">IF(OR($Q1829="",$Q1829="Not set"),"",MATCH($Q1829,Lists!$F$2:$F$4,0)-1)</f>
        <v/>
      </c>
      <c r="S1829" s="6"/>
      <c r="T1829" s="6"/>
      <c r="U1829" s="22" t="str">
        <f aca="false">IF(OR($Q1829="",$Q1829="OK",$Q1829="Not set",NOT(ISNUMBER($G1829))),"",ROUND($G1829*IF($Q1829="Danger",Lists!$M$15,Lists!$M$16),0))</f>
        <v/>
      </c>
      <c r="V1829" s="22" t="str">
        <f aca="false">IF($U1829="","",IF(OR($Q1829="Danger",$U1829&gt;=Lists!$M$10),"P1",IF($U1829&gt;=Lists!$M$11,"P2","P3")))</f>
        <v/>
      </c>
      <c r="W1829" s="24" t="str">
        <f aca="false">IF(OR($V1829="",$B1829=""),"",$B1829+INDEX(Lists!$N$10:$N$12,MATCH($V1829,Lists!$L$10:$L$12,0)))</f>
        <v/>
      </c>
      <c r="X1829" s="19"/>
      <c r="Y1829" s="19"/>
      <c r="Z1829" s="19"/>
      <c r="AA1829" s="21"/>
      <c r="AB1829" s="19"/>
      <c r="AC1829" s="22" t="str">
        <f aca="true">IF(OR($U1829="",$B1829=""),"",IF($AA1829&lt;&gt;"",$AA1829-$B1829,TODAY()-$B1829))</f>
        <v/>
      </c>
      <c r="AD1829" s="22" t="str">
        <f aca="true">IF($W1829="","",IF($Y1829="Closed",IF($AA1829="","Closed",IF($AA1829&lt;=$W1829,"Closed on time","Closed late")),IF(TODAY()&gt;$W1829,"Overdue","Within time")))</f>
        <v/>
      </c>
      <c r="AE1829" s="6"/>
      <c r="AF1829" s="19"/>
      <c r="AG1829" s="19"/>
      <c r="AH1829" s="19"/>
      <c r="AI1829" s="19"/>
      <c r="AJ1829" s="19"/>
    </row>
    <row r="1830" customFormat="false" ht="15" hidden="false" customHeight="false" outlineLevel="0" collapsed="false">
      <c r="A1830" s="22" t="str">
        <f aca="false">IF($C1830="","","R"&amp;TEXT(ROW()-4,"00000"))</f>
        <v/>
      </c>
      <c r="B1830" s="21"/>
      <c r="C1830" s="19"/>
      <c r="D1830" s="22" t="str">
        <f aca="false">IF($C1830="","",IFERROR(INDEX(Asset_Register!$C$5:$C$1000,MATCH($C1830,Asset_Register!$A$5:$A$1000,0)),"Not in register"))</f>
        <v/>
      </c>
      <c r="E1830" s="22" t="str">
        <f aca="false">IF($C1830="","",IFERROR(INDEX(Asset_Register!$D$5:$D$1000,MATCH($C1830,Asset_Register!$A$5:$A$1000,0)),"Not in register"))</f>
        <v/>
      </c>
      <c r="F1830" s="22" t="str">
        <f aca="false">IF($C1830="","",IFERROR(INDEX(Asset_Register!$R$5:$R$1000,MATCH($C1830,Asset_Register!$A$5:$A$1000,0)),"Not in register"))</f>
        <v/>
      </c>
      <c r="G1830" s="22" t="str">
        <f aca="false">IF($C1830="","",IFERROR(INDEX(Asset_Register!$Q$5:$Q$1000,MATCH($C1830,Asset_Register!$A$5:$A$1000,0)),"Not in register"))</f>
        <v/>
      </c>
      <c r="H1830" s="19"/>
      <c r="I1830" s="19"/>
      <c r="J1830" s="6"/>
      <c r="K1830" s="19"/>
      <c r="L1830" s="19"/>
      <c r="M1830" s="19"/>
      <c r="N1830" s="19"/>
      <c r="O1830" s="19"/>
      <c r="P1830" s="19"/>
      <c r="Q1830" s="22" t="str">
        <f aca="false">IF($C1830="","",IF($P1830&lt;&gt;"",$P1830,IF(AND(ISNUMBER($K1830),ISNUMBER($M1830),ISNUMBER($N1830)),IF($O1830="Lower is worse",IF($K1830&lt;=$N1830,"Danger",IF($K1830&lt;=$M1830,"Alert","OK")),IF($K1830&gt;=$N1830,"Danger",IF($K1830&gt;=$M1830,"Alert","OK"))),"Not set")))</f>
        <v/>
      </c>
      <c r="R1830" s="22" t="str">
        <f aca="false">IF(OR($Q1830="",$Q1830="Not set"),"",MATCH($Q1830,Lists!$F$2:$F$4,0)-1)</f>
        <v/>
      </c>
      <c r="S1830" s="6"/>
      <c r="T1830" s="6"/>
      <c r="U1830" s="22" t="str">
        <f aca="false">IF(OR($Q1830="",$Q1830="OK",$Q1830="Not set",NOT(ISNUMBER($G1830))),"",ROUND($G1830*IF($Q1830="Danger",Lists!$M$15,Lists!$M$16),0))</f>
        <v/>
      </c>
      <c r="V1830" s="22" t="str">
        <f aca="false">IF($U1830="","",IF(OR($Q1830="Danger",$U1830&gt;=Lists!$M$10),"P1",IF($U1830&gt;=Lists!$M$11,"P2","P3")))</f>
        <v/>
      </c>
      <c r="W1830" s="24" t="str">
        <f aca="false">IF(OR($V1830="",$B1830=""),"",$B1830+INDEX(Lists!$N$10:$N$12,MATCH($V1830,Lists!$L$10:$L$12,0)))</f>
        <v/>
      </c>
      <c r="X1830" s="19"/>
      <c r="Y1830" s="19"/>
      <c r="Z1830" s="19"/>
      <c r="AA1830" s="21"/>
      <c r="AB1830" s="19"/>
      <c r="AC1830" s="22" t="str">
        <f aca="true">IF(OR($U1830="",$B1830=""),"",IF($AA1830&lt;&gt;"",$AA1830-$B1830,TODAY()-$B1830))</f>
        <v/>
      </c>
      <c r="AD1830" s="22" t="str">
        <f aca="true">IF($W1830="","",IF($Y1830="Closed",IF($AA1830="","Closed",IF($AA1830&lt;=$W1830,"Closed on time","Closed late")),IF(TODAY()&gt;$W1830,"Overdue","Within time")))</f>
        <v/>
      </c>
      <c r="AE1830" s="6"/>
      <c r="AF1830" s="19"/>
      <c r="AG1830" s="19"/>
      <c r="AH1830" s="19"/>
      <c r="AI1830" s="19"/>
      <c r="AJ1830" s="19"/>
    </row>
    <row r="1831" customFormat="false" ht="15" hidden="false" customHeight="false" outlineLevel="0" collapsed="false">
      <c r="A1831" s="22" t="str">
        <f aca="false">IF($C1831="","","R"&amp;TEXT(ROW()-4,"00000"))</f>
        <v/>
      </c>
      <c r="B1831" s="21"/>
      <c r="C1831" s="19"/>
      <c r="D1831" s="22" t="str">
        <f aca="false">IF($C1831="","",IFERROR(INDEX(Asset_Register!$C$5:$C$1000,MATCH($C1831,Asset_Register!$A$5:$A$1000,0)),"Not in register"))</f>
        <v/>
      </c>
      <c r="E1831" s="22" t="str">
        <f aca="false">IF($C1831="","",IFERROR(INDEX(Asset_Register!$D$5:$D$1000,MATCH($C1831,Asset_Register!$A$5:$A$1000,0)),"Not in register"))</f>
        <v/>
      </c>
      <c r="F1831" s="22" t="str">
        <f aca="false">IF($C1831="","",IFERROR(INDEX(Asset_Register!$R$5:$R$1000,MATCH($C1831,Asset_Register!$A$5:$A$1000,0)),"Not in register"))</f>
        <v/>
      </c>
      <c r="G1831" s="22" t="str">
        <f aca="false">IF($C1831="","",IFERROR(INDEX(Asset_Register!$Q$5:$Q$1000,MATCH($C1831,Asset_Register!$A$5:$A$1000,0)),"Not in register"))</f>
        <v/>
      </c>
      <c r="H1831" s="19"/>
      <c r="I1831" s="19"/>
      <c r="J1831" s="6"/>
      <c r="K1831" s="19"/>
      <c r="L1831" s="19"/>
      <c r="M1831" s="19"/>
      <c r="N1831" s="19"/>
      <c r="O1831" s="19"/>
      <c r="P1831" s="19"/>
      <c r="Q1831" s="22" t="str">
        <f aca="false">IF($C1831="","",IF($P1831&lt;&gt;"",$P1831,IF(AND(ISNUMBER($K1831),ISNUMBER($M1831),ISNUMBER($N1831)),IF($O1831="Lower is worse",IF($K1831&lt;=$N1831,"Danger",IF($K1831&lt;=$M1831,"Alert","OK")),IF($K1831&gt;=$N1831,"Danger",IF($K1831&gt;=$M1831,"Alert","OK"))),"Not set")))</f>
        <v/>
      </c>
      <c r="R1831" s="22" t="str">
        <f aca="false">IF(OR($Q1831="",$Q1831="Not set"),"",MATCH($Q1831,Lists!$F$2:$F$4,0)-1)</f>
        <v/>
      </c>
      <c r="S1831" s="6"/>
      <c r="T1831" s="6"/>
      <c r="U1831" s="22" t="str">
        <f aca="false">IF(OR($Q1831="",$Q1831="OK",$Q1831="Not set",NOT(ISNUMBER($G1831))),"",ROUND($G1831*IF($Q1831="Danger",Lists!$M$15,Lists!$M$16),0))</f>
        <v/>
      </c>
      <c r="V1831" s="22" t="str">
        <f aca="false">IF($U1831="","",IF(OR($Q1831="Danger",$U1831&gt;=Lists!$M$10),"P1",IF($U1831&gt;=Lists!$M$11,"P2","P3")))</f>
        <v/>
      </c>
      <c r="W1831" s="24" t="str">
        <f aca="false">IF(OR($V1831="",$B1831=""),"",$B1831+INDEX(Lists!$N$10:$N$12,MATCH($V1831,Lists!$L$10:$L$12,0)))</f>
        <v/>
      </c>
      <c r="X1831" s="19"/>
      <c r="Y1831" s="19"/>
      <c r="Z1831" s="19"/>
      <c r="AA1831" s="21"/>
      <c r="AB1831" s="19"/>
      <c r="AC1831" s="22" t="str">
        <f aca="true">IF(OR($U1831="",$B1831=""),"",IF($AA1831&lt;&gt;"",$AA1831-$B1831,TODAY()-$B1831))</f>
        <v/>
      </c>
      <c r="AD1831" s="22" t="str">
        <f aca="true">IF($W1831="","",IF($Y1831="Closed",IF($AA1831="","Closed",IF($AA1831&lt;=$W1831,"Closed on time","Closed late")),IF(TODAY()&gt;$W1831,"Overdue","Within time")))</f>
        <v/>
      </c>
      <c r="AE1831" s="6"/>
      <c r="AF1831" s="19"/>
      <c r="AG1831" s="19"/>
      <c r="AH1831" s="19"/>
      <c r="AI1831" s="19"/>
      <c r="AJ1831" s="19"/>
    </row>
    <row r="1832" customFormat="false" ht="15" hidden="false" customHeight="false" outlineLevel="0" collapsed="false">
      <c r="A1832" s="22" t="str">
        <f aca="false">IF($C1832="","","R"&amp;TEXT(ROW()-4,"00000"))</f>
        <v/>
      </c>
      <c r="B1832" s="21"/>
      <c r="C1832" s="19"/>
      <c r="D1832" s="22" t="str">
        <f aca="false">IF($C1832="","",IFERROR(INDEX(Asset_Register!$C$5:$C$1000,MATCH($C1832,Asset_Register!$A$5:$A$1000,0)),"Not in register"))</f>
        <v/>
      </c>
      <c r="E1832" s="22" t="str">
        <f aca="false">IF($C1832="","",IFERROR(INDEX(Asset_Register!$D$5:$D$1000,MATCH($C1832,Asset_Register!$A$5:$A$1000,0)),"Not in register"))</f>
        <v/>
      </c>
      <c r="F1832" s="22" t="str">
        <f aca="false">IF($C1832="","",IFERROR(INDEX(Asset_Register!$R$5:$R$1000,MATCH($C1832,Asset_Register!$A$5:$A$1000,0)),"Not in register"))</f>
        <v/>
      </c>
      <c r="G1832" s="22" t="str">
        <f aca="false">IF($C1832="","",IFERROR(INDEX(Asset_Register!$Q$5:$Q$1000,MATCH($C1832,Asset_Register!$A$5:$A$1000,0)),"Not in register"))</f>
        <v/>
      </c>
      <c r="H1832" s="19"/>
      <c r="I1832" s="19"/>
      <c r="J1832" s="6"/>
      <c r="K1832" s="19"/>
      <c r="L1832" s="19"/>
      <c r="M1832" s="19"/>
      <c r="N1832" s="19"/>
      <c r="O1832" s="19"/>
      <c r="P1832" s="19"/>
      <c r="Q1832" s="22" t="str">
        <f aca="false">IF($C1832="","",IF($P1832&lt;&gt;"",$P1832,IF(AND(ISNUMBER($K1832),ISNUMBER($M1832),ISNUMBER($N1832)),IF($O1832="Lower is worse",IF($K1832&lt;=$N1832,"Danger",IF($K1832&lt;=$M1832,"Alert","OK")),IF($K1832&gt;=$N1832,"Danger",IF($K1832&gt;=$M1832,"Alert","OK"))),"Not set")))</f>
        <v/>
      </c>
      <c r="R1832" s="22" t="str">
        <f aca="false">IF(OR($Q1832="",$Q1832="Not set"),"",MATCH($Q1832,Lists!$F$2:$F$4,0)-1)</f>
        <v/>
      </c>
      <c r="S1832" s="6"/>
      <c r="T1832" s="6"/>
      <c r="U1832" s="22" t="str">
        <f aca="false">IF(OR($Q1832="",$Q1832="OK",$Q1832="Not set",NOT(ISNUMBER($G1832))),"",ROUND($G1832*IF($Q1832="Danger",Lists!$M$15,Lists!$M$16),0))</f>
        <v/>
      </c>
      <c r="V1832" s="22" t="str">
        <f aca="false">IF($U1832="","",IF(OR($Q1832="Danger",$U1832&gt;=Lists!$M$10),"P1",IF($U1832&gt;=Lists!$M$11,"P2","P3")))</f>
        <v/>
      </c>
      <c r="W1832" s="24" t="str">
        <f aca="false">IF(OR($V1832="",$B1832=""),"",$B1832+INDEX(Lists!$N$10:$N$12,MATCH($V1832,Lists!$L$10:$L$12,0)))</f>
        <v/>
      </c>
      <c r="X1832" s="19"/>
      <c r="Y1832" s="19"/>
      <c r="Z1832" s="19"/>
      <c r="AA1832" s="21"/>
      <c r="AB1832" s="19"/>
      <c r="AC1832" s="22" t="str">
        <f aca="true">IF(OR($U1832="",$B1832=""),"",IF($AA1832&lt;&gt;"",$AA1832-$B1832,TODAY()-$B1832))</f>
        <v/>
      </c>
      <c r="AD1832" s="22" t="str">
        <f aca="true">IF($W1832="","",IF($Y1832="Closed",IF($AA1832="","Closed",IF($AA1832&lt;=$W1832,"Closed on time","Closed late")),IF(TODAY()&gt;$W1832,"Overdue","Within time")))</f>
        <v/>
      </c>
      <c r="AE1832" s="6"/>
      <c r="AF1832" s="19"/>
      <c r="AG1832" s="19"/>
      <c r="AH1832" s="19"/>
      <c r="AI1832" s="19"/>
      <c r="AJ1832" s="19"/>
    </row>
    <row r="1833" customFormat="false" ht="15" hidden="false" customHeight="false" outlineLevel="0" collapsed="false">
      <c r="A1833" s="22" t="str">
        <f aca="false">IF($C1833="","","R"&amp;TEXT(ROW()-4,"00000"))</f>
        <v/>
      </c>
      <c r="B1833" s="21"/>
      <c r="C1833" s="19"/>
      <c r="D1833" s="22" t="str">
        <f aca="false">IF($C1833="","",IFERROR(INDEX(Asset_Register!$C$5:$C$1000,MATCH($C1833,Asset_Register!$A$5:$A$1000,0)),"Not in register"))</f>
        <v/>
      </c>
      <c r="E1833" s="22" t="str">
        <f aca="false">IF($C1833="","",IFERROR(INDEX(Asset_Register!$D$5:$D$1000,MATCH($C1833,Asset_Register!$A$5:$A$1000,0)),"Not in register"))</f>
        <v/>
      </c>
      <c r="F1833" s="22" t="str">
        <f aca="false">IF($C1833="","",IFERROR(INDEX(Asset_Register!$R$5:$R$1000,MATCH($C1833,Asset_Register!$A$5:$A$1000,0)),"Not in register"))</f>
        <v/>
      </c>
      <c r="G1833" s="22" t="str">
        <f aca="false">IF($C1833="","",IFERROR(INDEX(Asset_Register!$Q$5:$Q$1000,MATCH($C1833,Asset_Register!$A$5:$A$1000,0)),"Not in register"))</f>
        <v/>
      </c>
      <c r="H1833" s="19"/>
      <c r="I1833" s="19"/>
      <c r="J1833" s="6"/>
      <c r="K1833" s="19"/>
      <c r="L1833" s="19"/>
      <c r="M1833" s="19"/>
      <c r="N1833" s="19"/>
      <c r="O1833" s="19"/>
      <c r="P1833" s="19"/>
      <c r="Q1833" s="22" t="str">
        <f aca="false">IF($C1833="","",IF($P1833&lt;&gt;"",$P1833,IF(AND(ISNUMBER($K1833),ISNUMBER($M1833),ISNUMBER($N1833)),IF($O1833="Lower is worse",IF($K1833&lt;=$N1833,"Danger",IF($K1833&lt;=$M1833,"Alert","OK")),IF($K1833&gt;=$N1833,"Danger",IF($K1833&gt;=$M1833,"Alert","OK"))),"Not set")))</f>
        <v/>
      </c>
      <c r="R1833" s="22" t="str">
        <f aca="false">IF(OR($Q1833="",$Q1833="Not set"),"",MATCH($Q1833,Lists!$F$2:$F$4,0)-1)</f>
        <v/>
      </c>
      <c r="S1833" s="6"/>
      <c r="T1833" s="6"/>
      <c r="U1833" s="22" t="str">
        <f aca="false">IF(OR($Q1833="",$Q1833="OK",$Q1833="Not set",NOT(ISNUMBER($G1833))),"",ROUND($G1833*IF($Q1833="Danger",Lists!$M$15,Lists!$M$16),0))</f>
        <v/>
      </c>
      <c r="V1833" s="22" t="str">
        <f aca="false">IF($U1833="","",IF(OR($Q1833="Danger",$U1833&gt;=Lists!$M$10),"P1",IF($U1833&gt;=Lists!$M$11,"P2","P3")))</f>
        <v/>
      </c>
      <c r="W1833" s="24" t="str">
        <f aca="false">IF(OR($V1833="",$B1833=""),"",$B1833+INDEX(Lists!$N$10:$N$12,MATCH($V1833,Lists!$L$10:$L$12,0)))</f>
        <v/>
      </c>
      <c r="X1833" s="19"/>
      <c r="Y1833" s="19"/>
      <c r="Z1833" s="19"/>
      <c r="AA1833" s="21"/>
      <c r="AB1833" s="19"/>
      <c r="AC1833" s="22" t="str">
        <f aca="true">IF(OR($U1833="",$B1833=""),"",IF($AA1833&lt;&gt;"",$AA1833-$B1833,TODAY()-$B1833))</f>
        <v/>
      </c>
      <c r="AD1833" s="22" t="str">
        <f aca="true">IF($W1833="","",IF($Y1833="Closed",IF($AA1833="","Closed",IF($AA1833&lt;=$W1833,"Closed on time","Closed late")),IF(TODAY()&gt;$W1833,"Overdue","Within time")))</f>
        <v/>
      </c>
      <c r="AE1833" s="6"/>
      <c r="AF1833" s="19"/>
      <c r="AG1833" s="19"/>
      <c r="AH1833" s="19"/>
      <c r="AI1833" s="19"/>
      <c r="AJ1833" s="19"/>
    </row>
    <row r="1834" customFormat="false" ht="15" hidden="false" customHeight="false" outlineLevel="0" collapsed="false">
      <c r="A1834" s="22" t="str">
        <f aca="false">IF($C1834="","","R"&amp;TEXT(ROW()-4,"00000"))</f>
        <v/>
      </c>
      <c r="B1834" s="21"/>
      <c r="C1834" s="19"/>
      <c r="D1834" s="22" t="str">
        <f aca="false">IF($C1834="","",IFERROR(INDEX(Asset_Register!$C$5:$C$1000,MATCH($C1834,Asset_Register!$A$5:$A$1000,0)),"Not in register"))</f>
        <v/>
      </c>
      <c r="E1834" s="22" t="str">
        <f aca="false">IF($C1834="","",IFERROR(INDEX(Asset_Register!$D$5:$D$1000,MATCH($C1834,Asset_Register!$A$5:$A$1000,0)),"Not in register"))</f>
        <v/>
      </c>
      <c r="F1834" s="22" t="str">
        <f aca="false">IF($C1834="","",IFERROR(INDEX(Asset_Register!$R$5:$R$1000,MATCH($C1834,Asset_Register!$A$5:$A$1000,0)),"Not in register"))</f>
        <v/>
      </c>
      <c r="G1834" s="22" t="str">
        <f aca="false">IF($C1834="","",IFERROR(INDEX(Asset_Register!$Q$5:$Q$1000,MATCH($C1834,Asset_Register!$A$5:$A$1000,0)),"Not in register"))</f>
        <v/>
      </c>
      <c r="H1834" s="19"/>
      <c r="I1834" s="19"/>
      <c r="J1834" s="6"/>
      <c r="K1834" s="19"/>
      <c r="L1834" s="19"/>
      <c r="M1834" s="19"/>
      <c r="N1834" s="19"/>
      <c r="O1834" s="19"/>
      <c r="P1834" s="19"/>
      <c r="Q1834" s="22" t="str">
        <f aca="false">IF($C1834="","",IF($P1834&lt;&gt;"",$P1834,IF(AND(ISNUMBER($K1834),ISNUMBER($M1834),ISNUMBER($N1834)),IF($O1834="Lower is worse",IF($K1834&lt;=$N1834,"Danger",IF($K1834&lt;=$M1834,"Alert","OK")),IF($K1834&gt;=$N1834,"Danger",IF($K1834&gt;=$M1834,"Alert","OK"))),"Not set")))</f>
        <v/>
      </c>
      <c r="R1834" s="22" t="str">
        <f aca="false">IF(OR($Q1834="",$Q1834="Not set"),"",MATCH($Q1834,Lists!$F$2:$F$4,0)-1)</f>
        <v/>
      </c>
      <c r="S1834" s="6"/>
      <c r="T1834" s="6"/>
      <c r="U1834" s="22" t="str">
        <f aca="false">IF(OR($Q1834="",$Q1834="OK",$Q1834="Not set",NOT(ISNUMBER($G1834))),"",ROUND($G1834*IF($Q1834="Danger",Lists!$M$15,Lists!$M$16),0))</f>
        <v/>
      </c>
      <c r="V1834" s="22" t="str">
        <f aca="false">IF($U1834="","",IF(OR($Q1834="Danger",$U1834&gt;=Lists!$M$10),"P1",IF($U1834&gt;=Lists!$M$11,"P2","P3")))</f>
        <v/>
      </c>
      <c r="W1834" s="24" t="str">
        <f aca="false">IF(OR($V1834="",$B1834=""),"",$B1834+INDEX(Lists!$N$10:$N$12,MATCH($V1834,Lists!$L$10:$L$12,0)))</f>
        <v/>
      </c>
      <c r="X1834" s="19"/>
      <c r="Y1834" s="19"/>
      <c r="Z1834" s="19"/>
      <c r="AA1834" s="21"/>
      <c r="AB1834" s="19"/>
      <c r="AC1834" s="22" t="str">
        <f aca="true">IF(OR($U1834="",$B1834=""),"",IF($AA1834&lt;&gt;"",$AA1834-$B1834,TODAY()-$B1834))</f>
        <v/>
      </c>
      <c r="AD1834" s="22" t="str">
        <f aca="true">IF($W1834="","",IF($Y1834="Closed",IF($AA1834="","Closed",IF($AA1834&lt;=$W1834,"Closed on time","Closed late")),IF(TODAY()&gt;$W1834,"Overdue","Within time")))</f>
        <v/>
      </c>
      <c r="AE1834" s="6"/>
      <c r="AF1834" s="19"/>
      <c r="AG1834" s="19"/>
      <c r="AH1834" s="19"/>
      <c r="AI1834" s="19"/>
      <c r="AJ1834" s="19"/>
    </row>
    <row r="1835" customFormat="false" ht="15" hidden="false" customHeight="false" outlineLevel="0" collapsed="false">
      <c r="A1835" s="22" t="str">
        <f aca="false">IF($C1835="","","R"&amp;TEXT(ROW()-4,"00000"))</f>
        <v/>
      </c>
      <c r="B1835" s="21"/>
      <c r="C1835" s="19"/>
      <c r="D1835" s="22" t="str">
        <f aca="false">IF($C1835="","",IFERROR(INDEX(Asset_Register!$C$5:$C$1000,MATCH($C1835,Asset_Register!$A$5:$A$1000,0)),"Not in register"))</f>
        <v/>
      </c>
      <c r="E1835" s="22" t="str">
        <f aca="false">IF($C1835="","",IFERROR(INDEX(Asset_Register!$D$5:$D$1000,MATCH($C1835,Asset_Register!$A$5:$A$1000,0)),"Not in register"))</f>
        <v/>
      </c>
      <c r="F1835" s="22" t="str">
        <f aca="false">IF($C1835="","",IFERROR(INDEX(Asset_Register!$R$5:$R$1000,MATCH($C1835,Asset_Register!$A$5:$A$1000,0)),"Not in register"))</f>
        <v/>
      </c>
      <c r="G1835" s="22" t="str">
        <f aca="false">IF($C1835="","",IFERROR(INDEX(Asset_Register!$Q$5:$Q$1000,MATCH($C1835,Asset_Register!$A$5:$A$1000,0)),"Not in register"))</f>
        <v/>
      </c>
      <c r="H1835" s="19"/>
      <c r="I1835" s="19"/>
      <c r="J1835" s="6"/>
      <c r="K1835" s="19"/>
      <c r="L1835" s="19"/>
      <c r="M1835" s="19"/>
      <c r="N1835" s="19"/>
      <c r="O1835" s="19"/>
      <c r="P1835" s="19"/>
      <c r="Q1835" s="22" t="str">
        <f aca="false">IF($C1835="","",IF($P1835&lt;&gt;"",$P1835,IF(AND(ISNUMBER($K1835),ISNUMBER($M1835),ISNUMBER($N1835)),IF($O1835="Lower is worse",IF($K1835&lt;=$N1835,"Danger",IF($K1835&lt;=$M1835,"Alert","OK")),IF($K1835&gt;=$N1835,"Danger",IF($K1835&gt;=$M1835,"Alert","OK"))),"Not set")))</f>
        <v/>
      </c>
      <c r="R1835" s="22" t="str">
        <f aca="false">IF(OR($Q1835="",$Q1835="Not set"),"",MATCH($Q1835,Lists!$F$2:$F$4,0)-1)</f>
        <v/>
      </c>
      <c r="S1835" s="6"/>
      <c r="T1835" s="6"/>
      <c r="U1835" s="22" t="str">
        <f aca="false">IF(OR($Q1835="",$Q1835="OK",$Q1835="Not set",NOT(ISNUMBER($G1835))),"",ROUND($G1835*IF($Q1835="Danger",Lists!$M$15,Lists!$M$16),0))</f>
        <v/>
      </c>
      <c r="V1835" s="22" t="str">
        <f aca="false">IF($U1835="","",IF(OR($Q1835="Danger",$U1835&gt;=Lists!$M$10),"P1",IF($U1835&gt;=Lists!$M$11,"P2","P3")))</f>
        <v/>
      </c>
      <c r="W1835" s="24" t="str">
        <f aca="false">IF(OR($V1835="",$B1835=""),"",$B1835+INDEX(Lists!$N$10:$N$12,MATCH($V1835,Lists!$L$10:$L$12,0)))</f>
        <v/>
      </c>
      <c r="X1835" s="19"/>
      <c r="Y1835" s="19"/>
      <c r="Z1835" s="19"/>
      <c r="AA1835" s="21"/>
      <c r="AB1835" s="19"/>
      <c r="AC1835" s="22" t="str">
        <f aca="true">IF(OR($U1835="",$B1835=""),"",IF($AA1835&lt;&gt;"",$AA1835-$B1835,TODAY()-$B1835))</f>
        <v/>
      </c>
      <c r="AD1835" s="22" t="str">
        <f aca="true">IF($W1835="","",IF($Y1835="Closed",IF($AA1835="","Closed",IF($AA1835&lt;=$W1835,"Closed on time","Closed late")),IF(TODAY()&gt;$W1835,"Overdue","Within time")))</f>
        <v/>
      </c>
      <c r="AE1835" s="6"/>
      <c r="AF1835" s="19"/>
      <c r="AG1835" s="19"/>
      <c r="AH1835" s="19"/>
      <c r="AI1835" s="19"/>
      <c r="AJ1835" s="19"/>
    </row>
    <row r="1836" customFormat="false" ht="15" hidden="false" customHeight="false" outlineLevel="0" collapsed="false">
      <c r="A1836" s="22" t="str">
        <f aca="false">IF($C1836="","","R"&amp;TEXT(ROW()-4,"00000"))</f>
        <v/>
      </c>
      <c r="B1836" s="21"/>
      <c r="C1836" s="19"/>
      <c r="D1836" s="22" t="str">
        <f aca="false">IF($C1836="","",IFERROR(INDEX(Asset_Register!$C$5:$C$1000,MATCH($C1836,Asset_Register!$A$5:$A$1000,0)),"Not in register"))</f>
        <v/>
      </c>
      <c r="E1836" s="22" t="str">
        <f aca="false">IF($C1836="","",IFERROR(INDEX(Asset_Register!$D$5:$D$1000,MATCH($C1836,Asset_Register!$A$5:$A$1000,0)),"Not in register"))</f>
        <v/>
      </c>
      <c r="F1836" s="22" t="str">
        <f aca="false">IF($C1836="","",IFERROR(INDEX(Asset_Register!$R$5:$R$1000,MATCH($C1836,Asset_Register!$A$5:$A$1000,0)),"Not in register"))</f>
        <v/>
      </c>
      <c r="G1836" s="22" t="str">
        <f aca="false">IF($C1836="","",IFERROR(INDEX(Asset_Register!$Q$5:$Q$1000,MATCH($C1836,Asset_Register!$A$5:$A$1000,0)),"Not in register"))</f>
        <v/>
      </c>
      <c r="H1836" s="19"/>
      <c r="I1836" s="19"/>
      <c r="J1836" s="6"/>
      <c r="K1836" s="19"/>
      <c r="L1836" s="19"/>
      <c r="M1836" s="19"/>
      <c r="N1836" s="19"/>
      <c r="O1836" s="19"/>
      <c r="P1836" s="19"/>
      <c r="Q1836" s="22" t="str">
        <f aca="false">IF($C1836="","",IF($P1836&lt;&gt;"",$P1836,IF(AND(ISNUMBER($K1836),ISNUMBER($M1836),ISNUMBER($N1836)),IF($O1836="Lower is worse",IF($K1836&lt;=$N1836,"Danger",IF($K1836&lt;=$M1836,"Alert","OK")),IF($K1836&gt;=$N1836,"Danger",IF($K1836&gt;=$M1836,"Alert","OK"))),"Not set")))</f>
        <v/>
      </c>
      <c r="R1836" s="22" t="str">
        <f aca="false">IF(OR($Q1836="",$Q1836="Not set"),"",MATCH($Q1836,Lists!$F$2:$F$4,0)-1)</f>
        <v/>
      </c>
      <c r="S1836" s="6"/>
      <c r="T1836" s="6"/>
      <c r="U1836" s="22" t="str">
        <f aca="false">IF(OR($Q1836="",$Q1836="OK",$Q1836="Not set",NOT(ISNUMBER($G1836))),"",ROUND($G1836*IF($Q1836="Danger",Lists!$M$15,Lists!$M$16),0))</f>
        <v/>
      </c>
      <c r="V1836" s="22" t="str">
        <f aca="false">IF($U1836="","",IF(OR($Q1836="Danger",$U1836&gt;=Lists!$M$10),"P1",IF($U1836&gt;=Lists!$M$11,"P2","P3")))</f>
        <v/>
      </c>
      <c r="W1836" s="24" t="str">
        <f aca="false">IF(OR($V1836="",$B1836=""),"",$B1836+INDEX(Lists!$N$10:$N$12,MATCH($V1836,Lists!$L$10:$L$12,0)))</f>
        <v/>
      </c>
      <c r="X1836" s="19"/>
      <c r="Y1836" s="19"/>
      <c r="Z1836" s="19"/>
      <c r="AA1836" s="21"/>
      <c r="AB1836" s="19"/>
      <c r="AC1836" s="22" t="str">
        <f aca="true">IF(OR($U1836="",$B1836=""),"",IF($AA1836&lt;&gt;"",$AA1836-$B1836,TODAY()-$B1836))</f>
        <v/>
      </c>
      <c r="AD1836" s="22" t="str">
        <f aca="true">IF($W1836="","",IF($Y1836="Closed",IF($AA1836="","Closed",IF($AA1836&lt;=$W1836,"Closed on time","Closed late")),IF(TODAY()&gt;$W1836,"Overdue","Within time")))</f>
        <v/>
      </c>
      <c r="AE1836" s="6"/>
      <c r="AF1836" s="19"/>
      <c r="AG1836" s="19"/>
      <c r="AH1836" s="19"/>
      <c r="AI1836" s="19"/>
      <c r="AJ1836" s="19"/>
    </row>
    <row r="1837" customFormat="false" ht="15" hidden="false" customHeight="false" outlineLevel="0" collapsed="false">
      <c r="A1837" s="22" t="str">
        <f aca="false">IF($C1837="","","R"&amp;TEXT(ROW()-4,"00000"))</f>
        <v/>
      </c>
      <c r="B1837" s="21"/>
      <c r="C1837" s="19"/>
      <c r="D1837" s="22" t="str">
        <f aca="false">IF($C1837="","",IFERROR(INDEX(Asset_Register!$C$5:$C$1000,MATCH($C1837,Asset_Register!$A$5:$A$1000,0)),"Not in register"))</f>
        <v/>
      </c>
      <c r="E1837" s="22" t="str">
        <f aca="false">IF($C1837="","",IFERROR(INDEX(Asset_Register!$D$5:$D$1000,MATCH($C1837,Asset_Register!$A$5:$A$1000,0)),"Not in register"))</f>
        <v/>
      </c>
      <c r="F1837" s="22" t="str">
        <f aca="false">IF($C1837="","",IFERROR(INDEX(Asset_Register!$R$5:$R$1000,MATCH($C1837,Asset_Register!$A$5:$A$1000,0)),"Not in register"))</f>
        <v/>
      </c>
      <c r="G1837" s="22" t="str">
        <f aca="false">IF($C1837="","",IFERROR(INDEX(Asset_Register!$Q$5:$Q$1000,MATCH($C1837,Asset_Register!$A$5:$A$1000,0)),"Not in register"))</f>
        <v/>
      </c>
      <c r="H1837" s="19"/>
      <c r="I1837" s="19"/>
      <c r="J1837" s="6"/>
      <c r="K1837" s="19"/>
      <c r="L1837" s="19"/>
      <c r="M1837" s="19"/>
      <c r="N1837" s="19"/>
      <c r="O1837" s="19"/>
      <c r="P1837" s="19"/>
      <c r="Q1837" s="22" t="str">
        <f aca="false">IF($C1837="","",IF($P1837&lt;&gt;"",$P1837,IF(AND(ISNUMBER($K1837),ISNUMBER($M1837),ISNUMBER($N1837)),IF($O1837="Lower is worse",IF($K1837&lt;=$N1837,"Danger",IF($K1837&lt;=$M1837,"Alert","OK")),IF($K1837&gt;=$N1837,"Danger",IF($K1837&gt;=$M1837,"Alert","OK"))),"Not set")))</f>
        <v/>
      </c>
      <c r="R1837" s="22" t="str">
        <f aca="false">IF(OR($Q1837="",$Q1837="Not set"),"",MATCH($Q1837,Lists!$F$2:$F$4,0)-1)</f>
        <v/>
      </c>
      <c r="S1837" s="6"/>
      <c r="T1837" s="6"/>
      <c r="U1837" s="22" t="str">
        <f aca="false">IF(OR($Q1837="",$Q1837="OK",$Q1837="Not set",NOT(ISNUMBER($G1837))),"",ROUND($G1837*IF($Q1837="Danger",Lists!$M$15,Lists!$M$16),0))</f>
        <v/>
      </c>
      <c r="V1837" s="22" t="str">
        <f aca="false">IF($U1837="","",IF(OR($Q1837="Danger",$U1837&gt;=Lists!$M$10),"P1",IF($U1837&gt;=Lists!$M$11,"P2","P3")))</f>
        <v/>
      </c>
      <c r="W1837" s="24" t="str">
        <f aca="false">IF(OR($V1837="",$B1837=""),"",$B1837+INDEX(Lists!$N$10:$N$12,MATCH($V1837,Lists!$L$10:$L$12,0)))</f>
        <v/>
      </c>
      <c r="X1837" s="19"/>
      <c r="Y1837" s="19"/>
      <c r="Z1837" s="19"/>
      <c r="AA1837" s="21"/>
      <c r="AB1837" s="19"/>
      <c r="AC1837" s="22" t="str">
        <f aca="true">IF(OR($U1837="",$B1837=""),"",IF($AA1837&lt;&gt;"",$AA1837-$B1837,TODAY()-$B1837))</f>
        <v/>
      </c>
      <c r="AD1837" s="22" t="str">
        <f aca="true">IF($W1837="","",IF($Y1837="Closed",IF($AA1837="","Closed",IF($AA1837&lt;=$W1837,"Closed on time","Closed late")),IF(TODAY()&gt;$W1837,"Overdue","Within time")))</f>
        <v/>
      </c>
      <c r="AE1837" s="6"/>
      <c r="AF1837" s="19"/>
      <c r="AG1837" s="19"/>
      <c r="AH1837" s="19"/>
      <c r="AI1837" s="19"/>
      <c r="AJ1837" s="19"/>
    </row>
    <row r="1838" customFormat="false" ht="15" hidden="false" customHeight="false" outlineLevel="0" collapsed="false">
      <c r="A1838" s="22" t="str">
        <f aca="false">IF($C1838="","","R"&amp;TEXT(ROW()-4,"00000"))</f>
        <v/>
      </c>
      <c r="B1838" s="21"/>
      <c r="C1838" s="19"/>
      <c r="D1838" s="22" t="str">
        <f aca="false">IF($C1838="","",IFERROR(INDEX(Asset_Register!$C$5:$C$1000,MATCH($C1838,Asset_Register!$A$5:$A$1000,0)),"Not in register"))</f>
        <v/>
      </c>
      <c r="E1838" s="22" t="str">
        <f aca="false">IF($C1838="","",IFERROR(INDEX(Asset_Register!$D$5:$D$1000,MATCH($C1838,Asset_Register!$A$5:$A$1000,0)),"Not in register"))</f>
        <v/>
      </c>
      <c r="F1838" s="22" t="str">
        <f aca="false">IF($C1838="","",IFERROR(INDEX(Asset_Register!$R$5:$R$1000,MATCH($C1838,Asset_Register!$A$5:$A$1000,0)),"Not in register"))</f>
        <v/>
      </c>
      <c r="G1838" s="22" t="str">
        <f aca="false">IF($C1838="","",IFERROR(INDEX(Asset_Register!$Q$5:$Q$1000,MATCH($C1838,Asset_Register!$A$5:$A$1000,0)),"Not in register"))</f>
        <v/>
      </c>
      <c r="H1838" s="19"/>
      <c r="I1838" s="19"/>
      <c r="J1838" s="6"/>
      <c r="K1838" s="19"/>
      <c r="L1838" s="19"/>
      <c r="M1838" s="19"/>
      <c r="N1838" s="19"/>
      <c r="O1838" s="19"/>
      <c r="P1838" s="19"/>
      <c r="Q1838" s="22" t="str">
        <f aca="false">IF($C1838="","",IF($P1838&lt;&gt;"",$P1838,IF(AND(ISNUMBER($K1838),ISNUMBER($M1838),ISNUMBER($N1838)),IF($O1838="Lower is worse",IF($K1838&lt;=$N1838,"Danger",IF($K1838&lt;=$M1838,"Alert","OK")),IF($K1838&gt;=$N1838,"Danger",IF($K1838&gt;=$M1838,"Alert","OK"))),"Not set")))</f>
        <v/>
      </c>
      <c r="R1838" s="22" t="str">
        <f aca="false">IF(OR($Q1838="",$Q1838="Not set"),"",MATCH($Q1838,Lists!$F$2:$F$4,0)-1)</f>
        <v/>
      </c>
      <c r="S1838" s="6"/>
      <c r="T1838" s="6"/>
      <c r="U1838" s="22" t="str">
        <f aca="false">IF(OR($Q1838="",$Q1838="OK",$Q1838="Not set",NOT(ISNUMBER($G1838))),"",ROUND($G1838*IF($Q1838="Danger",Lists!$M$15,Lists!$M$16),0))</f>
        <v/>
      </c>
      <c r="V1838" s="22" t="str">
        <f aca="false">IF($U1838="","",IF(OR($Q1838="Danger",$U1838&gt;=Lists!$M$10),"P1",IF($U1838&gt;=Lists!$M$11,"P2","P3")))</f>
        <v/>
      </c>
      <c r="W1838" s="24" t="str">
        <f aca="false">IF(OR($V1838="",$B1838=""),"",$B1838+INDEX(Lists!$N$10:$N$12,MATCH($V1838,Lists!$L$10:$L$12,0)))</f>
        <v/>
      </c>
      <c r="X1838" s="19"/>
      <c r="Y1838" s="19"/>
      <c r="Z1838" s="19"/>
      <c r="AA1838" s="21"/>
      <c r="AB1838" s="19"/>
      <c r="AC1838" s="22" t="str">
        <f aca="true">IF(OR($U1838="",$B1838=""),"",IF($AA1838&lt;&gt;"",$AA1838-$B1838,TODAY()-$B1838))</f>
        <v/>
      </c>
      <c r="AD1838" s="22" t="str">
        <f aca="true">IF($W1838="","",IF($Y1838="Closed",IF($AA1838="","Closed",IF($AA1838&lt;=$W1838,"Closed on time","Closed late")),IF(TODAY()&gt;$W1838,"Overdue","Within time")))</f>
        <v/>
      </c>
      <c r="AE1838" s="6"/>
      <c r="AF1838" s="19"/>
      <c r="AG1838" s="19"/>
      <c r="AH1838" s="19"/>
      <c r="AI1838" s="19"/>
      <c r="AJ1838" s="19"/>
    </row>
    <row r="1839" customFormat="false" ht="15" hidden="false" customHeight="false" outlineLevel="0" collapsed="false">
      <c r="A1839" s="22" t="str">
        <f aca="false">IF($C1839="","","R"&amp;TEXT(ROW()-4,"00000"))</f>
        <v/>
      </c>
      <c r="B1839" s="21"/>
      <c r="C1839" s="19"/>
      <c r="D1839" s="22" t="str">
        <f aca="false">IF($C1839="","",IFERROR(INDEX(Asset_Register!$C$5:$C$1000,MATCH($C1839,Asset_Register!$A$5:$A$1000,0)),"Not in register"))</f>
        <v/>
      </c>
      <c r="E1839" s="22" t="str">
        <f aca="false">IF($C1839="","",IFERROR(INDEX(Asset_Register!$D$5:$D$1000,MATCH($C1839,Asset_Register!$A$5:$A$1000,0)),"Not in register"))</f>
        <v/>
      </c>
      <c r="F1839" s="22" t="str">
        <f aca="false">IF($C1839="","",IFERROR(INDEX(Asset_Register!$R$5:$R$1000,MATCH($C1839,Asset_Register!$A$5:$A$1000,0)),"Not in register"))</f>
        <v/>
      </c>
      <c r="G1839" s="22" t="str">
        <f aca="false">IF($C1839="","",IFERROR(INDEX(Asset_Register!$Q$5:$Q$1000,MATCH($C1839,Asset_Register!$A$5:$A$1000,0)),"Not in register"))</f>
        <v/>
      </c>
      <c r="H1839" s="19"/>
      <c r="I1839" s="19"/>
      <c r="J1839" s="6"/>
      <c r="K1839" s="19"/>
      <c r="L1839" s="19"/>
      <c r="M1839" s="19"/>
      <c r="N1839" s="19"/>
      <c r="O1839" s="19"/>
      <c r="P1839" s="19"/>
      <c r="Q1839" s="22" t="str">
        <f aca="false">IF($C1839="","",IF($P1839&lt;&gt;"",$P1839,IF(AND(ISNUMBER($K1839),ISNUMBER($M1839),ISNUMBER($N1839)),IF($O1839="Lower is worse",IF($K1839&lt;=$N1839,"Danger",IF($K1839&lt;=$M1839,"Alert","OK")),IF($K1839&gt;=$N1839,"Danger",IF($K1839&gt;=$M1839,"Alert","OK"))),"Not set")))</f>
        <v/>
      </c>
      <c r="R1839" s="22" t="str">
        <f aca="false">IF(OR($Q1839="",$Q1839="Not set"),"",MATCH($Q1839,Lists!$F$2:$F$4,0)-1)</f>
        <v/>
      </c>
      <c r="S1839" s="6"/>
      <c r="T1839" s="6"/>
      <c r="U1839" s="22" t="str">
        <f aca="false">IF(OR($Q1839="",$Q1839="OK",$Q1839="Not set",NOT(ISNUMBER($G1839))),"",ROUND($G1839*IF($Q1839="Danger",Lists!$M$15,Lists!$M$16),0))</f>
        <v/>
      </c>
      <c r="V1839" s="22" t="str">
        <f aca="false">IF($U1839="","",IF(OR($Q1839="Danger",$U1839&gt;=Lists!$M$10),"P1",IF($U1839&gt;=Lists!$M$11,"P2","P3")))</f>
        <v/>
      </c>
      <c r="W1839" s="24" t="str">
        <f aca="false">IF(OR($V1839="",$B1839=""),"",$B1839+INDEX(Lists!$N$10:$N$12,MATCH($V1839,Lists!$L$10:$L$12,0)))</f>
        <v/>
      </c>
      <c r="X1839" s="19"/>
      <c r="Y1839" s="19"/>
      <c r="Z1839" s="19"/>
      <c r="AA1839" s="21"/>
      <c r="AB1839" s="19"/>
      <c r="AC1839" s="22" t="str">
        <f aca="true">IF(OR($U1839="",$B1839=""),"",IF($AA1839&lt;&gt;"",$AA1839-$B1839,TODAY()-$B1839))</f>
        <v/>
      </c>
      <c r="AD1839" s="22" t="str">
        <f aca="true">IF($W1839="","",IF($Y1839="Closed",IF($AA1839="","Closed",IF($AA1839&lt;=$W1839,"Closed on time","Closed late")),IF(TODAY()&gt;$W1839,"Overdue","Within time")))</f>
        <v/>
      </c>
      <c r="AE1839" s="6"/>
      <c r="AF1839" s="19"/>
      <c r="AG1839" s="19"/>
      <c r="AH1839" s="19"/>
      <c r="AI1839" s="19"/>
      <c r="AJ1839" s="19"/>
    </row>
    <row r="1840" customFormat="false" ht="15" hidden="false" customHeight="false" outlineLevel="0" collapsed="false">
      <c r="A1840" s="22" t="str">
        <f aca="false">IF($C1840="","","R"&amp;TEXT(ROW()-4,"00000"))</f>
        <v/>
      </c>
      <c r="B1840" s="21"/>
      <c r="C1840" s="19"/>
      <c r="D1840" s="22" t="str">
        <f aca="false">IF($C1840="","",IFERROR(INDEX(Asset_Register!$C$5:$C$1000,MATCH($C1840,Asset_Register!$A$5:$A$1000,0)),"Not in register"))</f>
        <v/>
      </c>
      <c r="E1840" s="22" t="str">
        <f aca="false">IF($C1840="","",IFERROR(INDEX(Asset_Register!$D$5:$D$1000,MATCH($C1840,Asset_Register!$A$5:$A$1000,0)),"Not in register"))</f>
        <v/>
      </c>
      <c r="F1840" s="22" t="str">
        <f aca="false">IF($C1840="","",IFERROR(INDEX(Asset_Register!$R$5:$R$1000,MATCH($C1840,Asset_Register!$A$5:$A$1000,0)),"Not in register"))</f>
        <v/>
      </c>
      <c r="G1840" s="22" t="str">
        <f aca="false">IF($C1840="","",IFERROR(INDEX(Asset_Register!$Q$5:$Q$1000,MATCH($C1840,Asset_Register!$A$5:$A$1000,0)),"Not in register"))</f>
        <v/>
      </c>
      <c r="H1840" s="19"/>
      <c r="I1840" s="19"/>
      <c r="J1840" s="6"/>
      <c r="K1840" s="19"/>
      <c r="L1840" s="19"/>
      <c r="M1840" s="19"/>
      <c r="N1840" s="19"/>
      <c r="O1840" s="19"/>
      <c r="P1840" s="19"/>
      <c r="Q1840" s="22" t="str">
        <f aca="false">IF($C1840="","",IF($P1840&lt;&gt;"",$P1840,IF(AND(ISNUMBER($K1840),ISNUMBER($M1840),ISNUMBER($N1840)),IF($O1840="Lower is worse",IF($K1840&lt;=$N1840,"Danger",IF($K1840&lt;=$M1840,"Alert","OK")),IF($K1840&gt;=$N1840,"Danger",IF($K1840&gt;=$M1840,"Alert","OK"))),"Not set")))</f>
        <v/>
      </c>
      <c r="R1840" s="22" t="str">
        <f aca="false">IF(OR($Q1840="",$Q1840="Not set"),"",MATCH($Q1840,Lists!$F$2:$F$4,0)-1)</f>
        <v/>
      </c>
      <c r="S1840" s="6"/>
      <c r="T1840" s="6"/>
      <c r="U1840" s="22" t="str">
        <f aca="false">IF(OR($Q1840="",$Q1840="OK",$Q1840="Not set",NOT(ISNUMBER($G1840))),"",ROUND($G1840*IF($Q1840="Danger",Lists!$M$15,Lists!$M$16),0))</f>
        <v/>
      </c>
      <c r="V1840" s="22" t="str">
        <f aca="false">IF($U1840="","",IF(OR($Q1840="Danger",$U1840&gt;=Lists!$M$10),"P1",IF($U1840&gt;=Lists!$M$11,"P2","P3")))</f>
        <v/>
      </c>
      <c r="W1840" s="24" t="str">
        <f aca="false">IF(OR($V1840="",$B1840=""),"",$B1840+INDEX(Lists!$N$10:$N$12,MATCH($V1840,Lists!$L$10:$L$12,0)))</f>
        <v/>
      </c>
      <c r="X1840" s="19"/>
      <c r="Y1840" s="19"/>
      <c r="Z1840" s="19"/>
      <c r="AA1840" s="21"/>
      <c r="AB1840" s="19"/>
      <c r="AC1840" s="22" t="str">
        <f aca="true">IF(OR($U1840="",$B1840=""),"",IF($AA1840&lt;&gt;"",$AA1840-$B1840,TODAY()-$B1840))</f>
        <v/>
      </c>
      <c r="AD1840" s="22" t="str">
        <f aca="true">IF($W1840="","",IF($Y1840="Closed",IF($AA1840="","Closed",IF($AA1840&lt;=$W1840,"Closed on time","Closed late")),IF(TODAY()&gt;$W1840,"Overdue","Within time")))</f>
        <v/>
      </c>
      <c r="AE1840" s="6"/>
      <c r="AF1840" s="19"/>
      <c r="AG1840" s="19"/>
      <c r="AH1840" s="19"/>
      <c r="AI1840" s="19"/>
      <c r="AJ1840" s="19"/>
    </row>
    <row r="1841" customFormat="false" ht="15" hidden="false" customHeight="false" outlineLevel="0" collapsed="false">
      <c r="A1841" s="22" t="str">
        <f aca="false">IF($C1841="","","R"&amp;TEXT(ROW()-4,"00000"))</f>
        <v/>
      </c>
      <c r="B1841" s="21"/>
      <c r="C1841" s="19"/>
      <c r="D1841" s="22" t="str">
        <f aca="false">IF($C1841="","",IFERROR(INDEX(Asset_Register!$C$5:$C$1000,MATCH($C1841,Asset_Register!$A$5:$A$1000,0)),"Not in register"))</f>
        <v/>
      </c>
      <c r="E1841" s="22" t="str">
        <f aca="false">IF($C1841="","",IFERROR(INDEX(Asset_Register!$D$5:$D$1000,MATCH($C1841,Asset_Register!$A$5:$A$1000,0)),"Not in register"))</f>
        <v/>
      </c>
      <c r="F1841" s="22" t="str">
        <f aca="false">IF($C1841="","",IFERROR(INDEX(Asset_Register!$R$5:$R$1000,MATCH($C1841,Asset_Register!$A$5:$A$1000,0)),"Not in register"))</f>
        <v/>
      </c>
      <c r="G1841" s="22" t="str">
        <f aca="false">IF($C1841="","",IFERROR(INDEX(Asset_Register!$Q$5:$Q$1000,MATCH($C1841,Asset_Register!$A$5:$A$1000,0)),"Not in register"))</f>
        <v/>
      </c>
      <c r="H1841" s="19"/>
      <c r="I1841" s="19"/>
      <c r="J1841" s="6"/>
      <c r="K1841" s="19"/>
      <c r="L1841" s="19"/>
      <c r="M1841" s="19"/>
      <c r="N1841" s="19"/>
      <c r="O1841" s="19"/>
      <c r="P1841" s="19"/>
      <c r="Q1841" s="22" t="str">
        <f aca="false">IF($C1841="","",IF($P1841&lt;&gt;"",$P1841,IF(AND(ISNUMBER($K1841),ISNUMBER($M1841),ISNUMBER($N1841)),IF($O1841="Lower is worse",IF($K1841&lt;=$N1841,"Danger",IF($K1841&lt;=$M1841,"Alert","OK")),IF($K1841&gt;=$N1841,"Danger",IF($K1841&gt;=$M1841,"Alert","OK"))),"Not set")))</f>
        <v/>
      </c>
      <c r="R1841" s="22" t="str">
        <f aca="false">IF(OR($Q1841="",$Q1841="Not set"),"",MATCH($Q1841,Lists!$F$2:$F$4,0)-1)</f>
        <v/>
      </c>
      <c r="S1841" s="6"/>
      <c r="T1841" s="6"/>
      <c r="U1841" s="22" t="str">
        <f aca="false">IF(OR($Q1841="",$Q1841="OK",$Q1841="Not set",NOT(ISNUMBER($G1841))),"",ROUND($G1841*IF($Q1841="Danger",Lists!$M$15,Lists!$M$16),0))</f>
        <v/>
      </c>
      <c r="V1841" s="22" t="str">
        <f aca="false">IF($U1841="","",IF(OR($Q1841="Danger",$U1841&gt;=Lists!$M$10),"P1",IF($U1841&gt;=Lists!$M$11,"P2","P3")))</f>
        <v/>
      </c>
      <c r="W1841" s="24" t="str">
        <f aca="false">IF(OR($V1841="",$B1841=""),"",$B1841+INDEX(Lists!$N$10:$N$12,MATCH($V1841,Lists!$L$10:$L$12,0)))</f>
        <v/>
      </c>
      <c r="X1841" s="19"/>
      <c r="Y1841" s="19"/>
      <c r="Z1841" s="19"/>
      <c r="AA1841" s="21"/>
      <c r="AB1841" s="19"/>
      <c r="AC1841" s="22" t="str">
        <f aca="true">IF(OR($U1841="",$B1841=""),"",IF($AA1841&lt;&gt;"",$AA1841-$B1841,TODAY()-$B1841))</f>
        <v/>
      </c>
      <c r="AD1841" s="22" t="str">
        <f aca="true">IF($W1841="","",IF($Y1841="Closed",IF($AA1841="","Closed",IF($AA1841&lt;=$W1841,"Closed on time","Closed late")),IF(TODAY()&gt;$W1841,"Overdue","Within time")))</f>
        <v/>
      </c>
      <c r="AE1841" s="6"/>
      <c r="AF1841" s="19"/>
      <c r="AG1841" s="19"/>
      <c r="AH1841" s="19"/>
      <c r="AI1841" s="19"/>
      <c r="AJ1841" s="19"/>
    </row>
    <row r="1842" customFormat="false" ht="15" hidden="false" customHeight="false" outlineLevel="0" collapsed="false">
      <c r="A1842" s="22" t="str">
        <f aca="false">IF($C1842="","","R"&amp;TEXT(ROW()-4,"00000"))</f>
        <v/>
      </c>
      <c r="B1842" s="21"/>
      <c r="C1842" s="19"/>
      <c r="D1842" s="22" t="str">
        <f aca="false">IF($C1842="","",IFERROR(INDEX(Asset_Register!$C$5:$C$1000,MATCH($C1842,Asset_Register!$A$5:$A$1000,0)),"Not in register"))</f>
        <v/>
      </c>
      <c r="E1842" s="22" t="str">
        <f aca="false">IF($C1842="","",IFERROR(INDEX(Asset_Register!$D$5:$D$1000,MATCH($C1842,Asset_Register!$A$5:$A$1000,0)),"Not in register"))</f>
        <v/>
      </c>
      <c r="F1842" s="22" t="str">
        <f aca="false">IF($C1842="","",IFERROR(INDEX(Asset_Register!$R$5:$R$1000,MATCH($C1842,Asset_Register!$A$5:$A$1000,0)),"Not in register"))</f>
        <v/>
      </c>
      <c r="G1842" s="22" t="str">
        <f aca="false">IF($C1842="","",IFERROR(INDEX(Asset_Register!$Q$5:$Q$1000,MATCH($C1842,Asset_Register!$A$5:$A$1000,0)),"Not in register"))</f>
        <v/>
      </c>
      <c r="H1842" s="19"/>
      <c r="I1842" s="19"/>
      <c r="J1842" s="6"/>
      <c r="K1842" s="19"/>
      <c r="L1842" s="19"/>
      <c r="M1842" s="19"/>
      <c r="N1842" s="19"/>
      <c r="O1842" s="19"/>
      <c r="P1842" s="19"/>
      <c r="Q1842" s="22" t="str">
        <f aca="false">IF($C1842="","",IF($P1842&lt;&gt;"",$P1842,IF(AND(ISNUMBER($K1842),ISNUMBER($M1842),ISNUMBER($N1842)),IF($O1842="Lower is worse",IF($K1842&lt;=$N1842,"Danger",IF($K1842&lt;=$M1842,"Alert","OK")),IF($K1842&gt;=$N1842,"Danger",IF($K1842&gt;=$M1842,"Alert","OK"))),"Not set")))</f>
        <v/>
      </c>
      <c r="R1842" s="22" t="str">
        <f aca="false">IF(OR($Q1842="",$Q1842="Not set"),"",MATCH($Q1842,Lists!$F$2:$F$4,0)-1)</f>
        <v/>
      </c>
      <c r="S1842" s="6"/>
      <c r="T1842" s="6"/>
      <c r="U1842" s="22" t="str">
        <f aca="false">IF(OR($Q1842="",$Q1842="OK",$Q1842="Not set",NOT(ISNUMBER($G1842))),"",ROUND($G1842*IF($Q1842="Danger",Lists!$M$15,Lists!$M$16),0))</f>
        <v/>
      </c>
      <c r="V1842" s="22" t="str">
        <f aca="false">IF($U1842="","",IF(OR($Q1842="Danger",$U1842&gt;=Lists!$M$10),"P1",IF($U1842&gt;=Lists!$M$11,"P2","P3")))</f>
        <v/>
      </c>
      <c r="W1842" s="24" t="str">
        <f aca="false">IF(OR($V1842="",$B1842=""),"",$B1842+INDEX(Lists!$N$10:$N$12,MATCH($V1842,Lists!$L$10:$L$12,0)))</f>
        <v/>
      </c>
      <c r="X1842" s="19"/>
      <c r="Y1842" s="19"/>
      <c r="Z1842" s="19"/>
      <c r="AA1842" s="21"/>
      <c r="AB1842" s="19"/>
      <c r="AC1842" s="22" t="str">
        <f aca="true">IF(OR($U1842="",$B1842=""),"",IF($AA1842&lt;&gt;"",$AA1842-$B1842,TODAY()-$B1842))</f>
        <v/>
      </c>
      <c r="AD1842" s="22" t="str">
        <f aca="true">IF($W1842="","",IF($Y1842="Closed",IF($AA1842="","Closed",IF($AA1842&lt;=$W1842,"Closed on time","Closed late")),IF(TODAY()&gt;$W1842,"Overdue","Within time")))</f>
        <v/>
      </c>
      <c r="AE1842" s="6"/>
      <c r="AF1842" s="19"/>
      <c r="AG1842" s="19"/>
      <c r="AH1842" s="19"/>
      <c r="AI1842" s="19"/>
      <c r="AJ1842" s="19"/>
    </row>
    <row r="1843" customFormat="false" ht="15" hidden="false" customHeight="false" outlineLevel="0" collapsed="false">
      <c r="A1843" s="22" t="str">
        <f aca="false">IF($C1843="","","R"&amp;TEXT(ROW()-4,"00000"))</f>
        <v/>
      </c>
      <c r="B1843" s="21"/>
      <c r="C1843" s="19"/>
      <c r="D1843" s="22" t="str">
        <f aca="false">IF($C1843="","",IFERROR(INDEX(Asset_Register!$C$5:$C$1000,MATCH($C1843,Asset_Register!$A$5:$A$1000,0)),"Not in register"))</f>
        <v/>
      </c>
      <c r="E1843" s="22" t="str">
        <f aca="false">IF($C1843="","",IFERROR(INDEX(Asset_Register!$D$5:$D$1000,MATCH($C1843,Asset_Register!$A$5:$A$1000,0)),"Not in register"))</f>
        <v/>
      </c>
      <c r="F1843" s="22" t="str">
        <f aca="false">IF($C1843="","",IFERROR(INDEX(Asset_Register!$R$5:$R$1000,MATCH($C1843,Asset_Register!$A$5:$A$1000,0)),"Not in register"))</f>
        <v/>
      </c>
      <c r="G1843" s="22" t="str">
        <f aca="false">IF($C1843="","",IFERROR(INDEX(Asset_Register!$Q$5:$Q$1000,MATCH($C1843,Asset_Register!$A$5:$A$1000,0)),"Not in register"))</f>
        <v/>
      </c>
      <c r="H1843" s="19"/>
      <c r="I1843" s="19"/>
      <c r="J1843" s="6"/>
      <c r="K1843" s="19"/>
      <c r="L1843" s="19"/>
      <c r="M1843" s="19"/>
      <c r="N1843" s="19"/>
      <c r="O1843" s="19"/>
      <c r="P1843" s="19"/>
      <c r="Q1843" s="22" t="str">
        <f aca="false">IF($C1843="","",IF($P1843&lt;&gt;"",$P1843,IF(AND(ISNUMBER($K1843),ISNUMBER($M1843),ISNUMBER($N1843)),IF($O1843="Lower is worse",IF($K1843&lt;=$N1843,"Danger",IF($K1843&lt;=$M1843,"Alert","OK")),IF($K1843&gt;=$N1843,"Danger",IF($K1843&gt;=$M1843,"Alert","OK"))),"Not set")))</f>
        <v/>
      </c>
      <c r="R1843" s="22" t="str">
        <f aca="false">IF(OR($Q1843="",$Q1843="Not set"),"",MATCH($Q1843,Lists!$F$2:$F$4,0)-1)</f>
        <v/>
      </c>
      <c r="S1843" s="6"/>
      <c r="T1843" s="6"/>
      <c r="U1843" s="22" t="str">
        <f aca="false">IF(OR($Q1843="",$Q1843="OK",$Q1843="Not set",NOT(ISNUMBER($G1843))),"",ROUND($G1843*IF($Q1843="Danger",Lists!$M$15,Lists!$M$16),0))</f>
        <v/>
      </c>
      <c r="V1843" s="22" t="str">
        <f aca="false">IF($U1843="","",IF(OR($Q1843="Danger",$U1843&gt;=Lists!$M$10),"P1",IF($U1843&gt;=Lists!$M$11,"P2","P3")))</f>
        <v/>
      </c>
      <c r="W1843" s="24" t="str">
        <f aca="false">IF(OR($V1843="",$B1843=""),"",$B1843+INDEX(Lists!$N$10:$N$12,MATCH($V1843,Lists!$L$10:$L$12,0)))</f>
        <v/>
      </c>
      <c r="X1843" s="19"/>
      <c r="Y1843" s="19"/>
      <c r="Z1843" s="19"/>
      <c r="AA1843" s="21"/>
      <c r="AB1843" s="19"/>
      <c r="AC1843" s="22" t="str">
        <f aca="true">IF(OR($U1843="",$B1843=""),"",IF($AA1843&lt;&gt;"",$AA1843-$B1843,TODAY()-$B1843))</f>
        <v/>
      </c>
      <c r="AD1843" s="22" t="str">
        <f aca="true">IF($W1843="","",IF($Y1843="Closed",IF($AA1843="","Closed",IF($AA1843&lt;=$W1843,"Closed on time","Closed late")),IF(TODAY()&gt;$W1843,"Overdue","Within time")))</f>
        <v/>
      </c>
      <c r="AE1843" s="6"/>
      <c r="AF1843" s="19"/>
      <c r="AG1843" s="19"/>
      <c r="AH1843" s="19"/>
      <c r="AI1843" s="19"/>
      <c r="AJ1843" s="19"/>
    </row>
    <row r="1844" customFormat="false" ht="15" hidden="false" customHeight="false" outlineLevel="0" collapsed="false">
      <c r="A1844" s="22" t="str">
        <f aca="false">IF($C1844="","","R"&amp;TEXT(ROW()-4,"00000"))</f>
        <v/>
      </c>
      <c r="B1844" s="21"/>
      <c r="C1844" s="19"/>
      <c r="D1844" s="22" t="str">
        <f aca="false">IF($C1844="","",IFERROR(INDEX(Asset_Register!$C$5:$C$1000,MATCH($C1844,Asset_Register!$A$5:$A$1000,0)),"Not in register"))</f>
        <v/>
      </c>
      <c r="E1844" s="22" t="str">
        <f aca="false">IF($C1844="","",IFERROR(INDEX(Asset_Register!$D$5:$D$1000,MATCH($C1844,Asset_Register!$A$5:$A$1000,0)),"Not in register"))</f>
        <v/>
      </c>
      <c r="F1844" s="22" t="str">
        <f aca="false">IF($C1844="","",IFERROR(INDEX(Asset_Register!$R$5:$R$1000,MATCH($C1844,Asset_Register!$A$5:$A$1000,0)),"Not in register"))</f>
        <v/>
      </c>
      <c r="G1844" s="22" t="str">
        <f aca="false">IF($C1844="","",IFERROR(INDEX(Asset_Register!$Q$5:$Q$1000,MATCH($C1844,Asset_Register!$A$5:$A$1000,0)),"Not in register"))</f>
        <v/>
      </c>
      <c r="H1844" s="19"/>
      <c r="I1844" s="19"/>
      <c r="J1844" s="6"/>
      <c r="K1844" s="19"/>
      <c r="L1844" s="19"/>
      <c r="M1844" s="19"/>
      <c r="N1844" s="19"/>
      <c r="O1844" s="19"/>
      <c r="P1844" s="19"/>
      <c r="Q1844" s="22" t="str">
        <f aca="false">IF($C1844="","",IF($P1844&lt;&gt;"",$P1844,IF(AND(ISNUMBER($K1844),ISNUMBER($M1844),ISNUMBER($N1844)),IF($O1844="Lower is worse",IF($K1844&lt;=$N1844,"Danger",IF($K1844&lt;=$M1844,"Alert","OK")),IF($K1844&gt;=$N1844,"Danger",IF($K1844&gt;=$M1844,"Alert","OK"))),"Not set")))</f>
        <v/>
      </c>
      <c r="R1844" s="22" t="str">
        <f aca="false">IF(OR($Q1844="",$Q1844="Not set"),"",MATCH($Q1844,Lists!$F$2:$F$4,0)-1)</f>
        <v/>
      </c>
      <c r="S1844" s="6"/>
      <c r="T1844" s="6"/>
      <c r="U1844" s="22" t="str">
        <f aca="false">IF(OR($Q1844="",$Q1844="OK",$Q1844="Not set",NOT(ISNUMBER($G1844))),"",ROUND($G1844*IF($Q1844="Danger",Lists!$M$15,Lists!$M$16),0))</f>
        <v/>
      </c>
      <c r="V1844" s="22" t="str">
        <f aca="false">IF($U1844="","",IF(OR($Q1844="Danger",$U1844&gt;=Lists!$M$10),"P1",IF($U1844&gt;=Lists!$M$11,"P2","P3")))</f>
        <v/>
      </c>
      <c r="W1844" s="24" t="str">
        <f aca="false">IF(OR($V1844="",$B1844=""),"",$B1844+INDEX(Lists!$N$10:$N$12,MATCH($V1844,Lists!$L$10:$L$12,0)))</f>
        <v/>
      </c>
      <c r="X1844" s="19"/>
      <c r="Y1844" s="19"/>
      <c r="Z1844" s="19"/>
      <c r="AA1844" s="21"/>
      <c r="AB1844" s="19"/>
      <c r="AC1844" s="22" t="str">
        <f aca="true">IF(OR($U1844="",$B1844=""),"",IF($AA1844&lt;&gt;"",$AA1844-$B1844,TODAY()-$B1844))</f>
        <v/>
      </c>
      <c r="AD1844" s="22" t="str">
        <f aca="true">IF($W1844="","",IF($Y1844="Closed",IF($AA1844="","Closed",IF($AA1844&lt;=$W1844,"Closed on time","Closed late")),IF(TODAY()&gt;$W1844,"Overdue","Within time")))</f>
        <v/>
      </c>
      <c r="AE1844" s="6"/>
      <c r="AF1844" s="19"/>
      <c r="AG1844" s="19"/>
      <c r="AH1844" s="19"/>
      <c r="AI1844" s="19"/>
      <c r="AJ1844" s="19"/>
    </row>
    <row r="1845" customFormat="false" ht="15" hidden="false" customHeight="false" outlineLevel="0" collapsed="false">
      <c r="A1845" s="22" t="str">
        <f aca="false">IF($C1845="","","R"&amp;TEXT(ROW()-4,"00000"))</f>
        <v/>
      </c>
      <c r="B1845" s="21"/>
      <c r="C1845" s="19"/>
      <c r="D1845" s="22" t="str">
        <f aca="false">IF($C1845="","",IFERROR(INDEX(Asset_Register!$C$5:$C$1000,MATCH($C1845,Asset_Register!$A$5:$A$1000,0)),"Not in register"))</f>
        <v/>
      </c>
      <c r="E1845" s="22" t="str">
        <f aca="false">IF($C1845="","",IFERROR(INDEX(Asset_Register!$D$5:$D$1000,MATCH($C1845,Asset_Register!$A$5:$A$1000,0)),"Not in register"))</f>
        <v/>
      </c>
      <c r="F1845" s="22" t="str">
        <f aca="false">IF($C1845="","",IFERROR(INDEX(Asset_Register!$R$5:$R$1000,MATCH($C1845,Asset_Register!$A$5:$A$1000,0)),"Not in register"))</f>
        <v/>
      </c>
      <c r="G1845" s="22" t="str">
        <f aca="false">IF($C1845="","",IFERROR(INDEX(Asset_Register!$Q$5:$Q$1000,MATCH($C1845,Asset_Register!$A$5:$A$1000,0)),"Not in register"))</f>
        <v/>
      </c>
      <c r="H1845" s="19"/>
      <c r="I1845" s="19"/>
      <c r="J1845" s="6"/>
      <c r="K1845" s="19"/>
      <c r="L1845" s="19"/>
      <c r="M1845" s="19"/>
      <c r="N1845" s="19"/>
      <c r="O1845" s="19"/>
      <c r="P1845" s="19"/>
      <c r="Q1845" s="22" t="str">
        <f aca="false">IF($C1845="","",IF($P1845&lt;&gt;"",$P1845,IF(AND(ISNUMBER($K1845),ISNUMBER($M1845),ISNUMBER($N1845)),IF($O1845="Lower is worse",IF($K1845&lt;=$N1845,"Danger",IF($K1845&lt;=$M1845,"Alert","OK")),IF($K1845&gt;=$N1845,"Danger",IF($K1845&gt;=$M1845,"Alert","OK"))),"Not set")))</f>
        <v/>
      </c>
      <c r="R1845" s="22" t="str">
        <f aca="false">IF(OR($Q1845="",$Q1845="Not set"),"",MATCH($Q1845,Lists!$F$2:$F$4,0)-1)</f>
        <v/>
      </c>
      <c r="S1845" s="6"/>
      <c r="T1845" s="6"/>
      <c r="U1845" s="22" t="str">
        <f aca="false">IF(OR($Q1845="",$Q1845="OK",$Q1845="Not set",NOT(ISNUMBER($G1845))),"",ROUND($G1845*IF($Q1845="Danger",Lists!$M$15,Lists!$M$16),0))</f>
        <v/>
      </c>
      <c r="V1845" s="22" t="str">
        <f aca="false">IF($U1845="","",IF(OR($Q1845="Danger",$U1845&gt;=Lists!$M$10),"P1",IF($U1845&gt;=Lists!$M$11,"P2","P3")))</f>
        <v/>
      </c>
      <c r="W1845" s="24" t="str">
        <f aca="false">IF(OR($V1845="",$B1845=""),"",$B1845+INDEX(Lists!$N$10:$N$12,MATCH($V1845,Lists!$L$10:$L$12,0)))</f>
        <v/>
      </c>
      <c r="X1845" s="19"/>
      <c r="Y1845" s="19"/>
      <c r="Z1845" s="19"/>
      <c r="AA1845" s="21"/>
      <c r="AB1845" s="19"/>
      <c r="AC1845" s="22" t="str">
        <f aca="true">IF(OR($U1845="",$B1845=""),"",IF($AA1845&lt;&gt;"",$AA1845-$B1845,TODAY()-$B1845))</f>
        <v/>
      </c>
      <c r="AD1845" s="22" t="str">
        <f aca="true">IF($W1845="","",IF($Y1845="Closed",IF($AA1845="","Closed",IF($AA1845&lt;=$W1845,"Closed on time","Closed late")),IF(TODAY()&gt;$W1845,"Overdue","Within time")))</f>
        <v/>
      </c>
      <c r="AE1845" s="6"/>
      <c r="AF1845" s="19"/>
      <c r="AG1845" s="19"/>
      <c r="AH1845" s="19"/>
      <c r="AI1845" s="19"/>
      <c r="AJ1845" s="19"/>
    </row>
    <row r="1846" customFormat="false" ht="15" hidden="false" customHeight="false" outlineLevel="0" collapsed="false">
      <c r="A1846" s="22" t="str">
        <f aca="false">IF($C1846="","","R"&amp;TEXT(ROW()-4,"00000"))</f>
        <v/>
      </c>
      <c r="B1846" s="21"/>
      <c r="C1846" s="19"/>
      <c r="D1846" s="22" t="str">
        <f aca="false">IF($C1846="","",IFERROR(INDEX(Asset_Register!$C$5:$C$1000,MATCH($C1846,Asset_Register!$A$5:$A$1000,0)),"Not in register"))</f>
        <v/>
      </c>
      <c r="E1846" s="22" t="str">
        <f aca="false">IF($C1846="","",IFERROR(INDEX(Asset_Register!$D$5:$D$1000,MATCH($C1846,Asset_Register!$A$5:$A$1000,0)),"Not in register"))</f>
        <v/>
      </c>
      <c r="F1846" s="22" t="str">
        <f aca="false">IF($C1846="","",IFERROR(INDEX(Asset_Register!$R$5:$R$1000,MATCH($C1846,Asset_Register!$A$5:$A$1000,0)),"Not in register"))</f>
        <v/>
      </c>
      <c r="G1846" s="22" t="str">
        <f aca="false">IF($C1846="","",IFERROR(INDEX(Asset_Register!$Q$5:$Q$1000,MATCH($C1846,Asset_Register!$A$5:$A$1000,0)),"Not in register"))</f>
        <v/>
      </c>
      <c r="H1846" s="19"/>
      <c r="I1846" s="19"/>
      <c r="J1846" s="6"/>
      <c r="K1846" s="19"/>
      <c r="L1846" s="19"/>
      <c r="M1846" s="19"/>
      <c r="N1846" s="19"/>
      <c r="O1846" s="19"/>
      <c r="P1846" s="19"/>
      <c r="Q1846" s="22" t="str">
        <f aca="false">IF($C1846="","",IF($P1846&lt;&gt;"",$P1846,IF(AND(ISNUMBER($K1846),ISNUMBER($M1846),ISNUMBER($N1846)),IF($O1846="Lower is worse",IF($K1846&lt;=$N1846,"Danger",IF($K1846&lt;=$M1846,"Alert","OK")),IF($K1846&gt;=$N1846,"Danger",IF($K1846&gt;=$M1846,"Alert","OK"))),"Not set")))</f>
        <v/>
      </c>
      <c r="R1846" s="22" t="str">
        <f aca="false">IF(OR($Q1846="",$Q1846="Not set"),"",MATCH($Q1846,Lists!$F$2:$F$4,0)-1)</f>
        <v/>
      </c>
      <c r="S1846" s="6"/>
      <c r="T1846" s="6"/>
      <c r="U1846" s="22" t="str">
        <f aca="false">IF(OR($Q1846="",$Q1846="OK",$Q1846="Not set",NOT(ISNUMBER($G1846))),"",ROUND($G1846*IF($Q1846="Danger",Lists!$M$15,Lists!$M$16),0))</f>
        <v/>
      </c>
      <c r="V1846" s="22" t="str">
        <f aca="false">IF($U1846="","",IF(OR($Q1846="Danger",$U1846&gt;=Lists!$M$10),"P1",IF($U1846&gt;=Lists!$M$11,"P2","P3")))</f>
        <v/>
      </c>
      <c r="W1846" s="24" t="str">
        <f aca="false">IF(OR($V1846="",$B1846=""),"",$B1846+INDEX(Lists!$N$10:$N$12,MATCH($V1846,Lists!$L$10:$L$12,0)))</f>
        <v/>
      </c>
      <c r="X1846" s="19"/>
      <c r="Y1846" s="19"/>
      <c r="Z1846" s="19"/>
      <c r="AA1846" s="21"/>
      <c r="AB1846" s="19"/>
      <c r="AC1846" s="22" t="str">
        <f aca="true">IF(OR($U1846="",$B1846=""),"",IF($AA1846&lt;&gt;"",$AA1846-$B1846,TODAY()-$B1846))</f>
        <v/>
      </c>
      <c r="AD1846" s="22" t="str">
        <f aca="true">IF($W1846="","",IF($Y1846="Closed",IF($AA1846="","Closed",IF($AA1846&lt;=$W1846,"Closed on time","Closed late")),IF(TODAY()&gt;$W1846,"Overdue","Within time")))</f>
        <v/>
      </c>
      <c r="AE1846" s="6"/>
      <c r="AF1846" s="19"/>
      <c r="AG1846" s="19"/>
      <c r="AH1846" s="19"/>
      <c r="AI1846" s="19"/>
      <c r="AJ1846" s="19"/>
    </row>
    <row r="1847" customFormat="false" ht="15" hidden="false" customHeight="false" outlineLevel="0" collapsed="false">
      <c r="A1847" s="22" t="str">
        <f aca="false">IF($C1847="","","R"&amp;TEXT(ROW()-4,"00000"))</f>
        <v/>
      </c>
      <c r="B1847" s="21"/>
      <c r="C1847" s="19"/>
      <c r="D1847" s="22" t="str">
        <f aca="false">IF($C1847="","",IFERROR(INDEX(Asset_Register!$C$5:$C$1000,MATCH($C1847,Asset_Register!$A$5:$A$1000,0)),"Not in register"))</f>
        <v/>
      </c>
      <c r="E1847" s="22" t="str">
        <f aca="false">IF($C1847="","",IFERROR(INDEX(Asset_Register!$D$5:$D$1000,MATCH($C1847,Asset_Register!$A$5:$A$1000,0)),"Not in register"))</f>
        <v/>
      </c>
      <c r="F1847" s="22" t="str">
        <f aca="false">IF($C1847="","",IFERROR(INDEX(Asset_Register!$R$5:$R$1000,MATCH($C1847,Asset_Register!$A$5:$A$1000,0)),"Not in register"))</f>
        <v/>
      </c>
      <c r="G1847" s="22" t="str">
        <f aca="false">IF($C1847="","",IFERROR(INDEX(Asset_Register!$Q$5:$Q$1000,MATCH($C1847,Asset_Register!$A$5:$A$1000,0)),"Not in register"))</f>
        <v/>
      </c>
      <c r="H1847" s="19"/>
      <c r="I1847" s="19"/>
      <c r="J1847" s="6"/>
      <c r="K1847" s="19"/>
      <c r="L1847" s="19"/>
      <c r="M1847" s="19"/>
      <c r="N1847" s="19"/>
      <c r="O1847" s="19"/>
      <c r="P1847" s="19"/>
      <c r="Q1847" s="22" t="str">
        <f aca="false">IF($C1847="","",IF($P1847&lt;&gt;"",$P1847,IF(AND(ISNUMBER($K1847),ISNUMBER($M1847),ISNUMBER($N1847)),IF($O1847="Lower is worse",IF($K1847&lt;=$N1847,"Danger",IF($K1847&lt;=$M1847,"Alert","OK")),IF($K1847&gt;=$N1847,"Danger",IF($K1847&gt;=$M1847,"Alert","OK"))),"Not set")))</f>
        <v/>
      </c>
      <c r="R1847" s="22" t="str">
        <f aca="false">IF(OR($Q1847="",$Q1847="Not set"),"",MATCH($Q1847,Lists!$F$2:$F$4,0)-1)</f>
        <v/>
      </c>
      <c r="S1847" s="6"/>
      <c r="T1847" s="6"/>
      <c r="U1847" s="22" t="str">
        <f aca="false">IF(OR($Q1847="",$Q1847="OK",$Q1847="Not set",NOT(ISNUMBER($G1847))),"",ROUND($G1847*IF($Q1847="Danger",Lists!$M$15,Lists!$M$16),0))</f>
        <v/>
      </c>
      <c r="V1847" s="22" t="str">
        <f aca="false">IF($U1847="","",IF(OR($Q1847="Danger",$U1847&gt;=Lists!$M$10),"P1",IF($U1847&gt;=Lists!$M$11,"P2","P3")))</f>
        <v/>
      </c>
      <c r="W1847" s="24" t="str">
        <f aca="false">IF(OR($V1847="",$B1847=""),"",$B1847+INDEX(Lists!$N$10:$N$12,MATCH($V1847,Lists!$L$10:$L$12,0)))</f>
        <v/>
      </c>
      <c r="X1847" s="19"/>
      <c r="Y1847" s="19"/>
      <c r="Z1847" s="19"/>
      <c r="AA1847" s="21"/>
      <c r="AB1847" s="19"/>
      <c r="AC1847" s="22" t="str">
        <f aca="true">IF(OR($U1847="",$B1847=""),"",IF($AA1847&lt;&gt;"",$AA1847-$B1847,TODAY()-$B1847))</f>
        <v/>
      </c>
      <c r="AD1847" s="22" t="str">
        <f aca="true">IF($W1847="","",IF($Y1847="Closed",IF($AA1847="","Closed",IF($AA1847&lt;=$W1847,"Closed on time","Closed late")),IF(TODAY()&gt;$W1847,"Overdue","Within time")))</f>
        <v/>
      </c>
      <c r="AE1847" s="6"/>
      <c r="AF1847" s="19"/>
      <c r="AG1847" s="19"/>
      <c r="AH1847" s="19"/>
      <c r="AI1847" s="19"/>
      <c r="AJ1847" s="19"/>
    </row>
    <row r="1848" customFormat="false" ht="15" hidden="false" customHeight="false" outlineLevel="0" collapsed="false">
      <c r="A1848" s="22" t="str">
        <f aca="false">IF($C1848="","","R"&amp;TEXT(ROW()-4,"00000"))</f>
        <v/>
      </c>
      <c r="B1848" s="21"/>
      <c r="C1848" s="19"/>
      <c r="D1848" s="22" t="str">
        <f aca="false">IF($C1848="","",IFERROR(INDEX(Asset_Register!$C$5:$C$1000,MATCH($C1848,Asset_Register!$A$5:$A$1000,0)),"Not in register"))</f>
        <v/>
      </c>
      <c r="E1848" s="22" t="str">
        <f aca="false">IF($C1848="","",IFERROR(INDEX(Asset_Register!$D$5:$D$1000,MATCH($C1848,Asset_Register!$A$5:$A$1000,0)),"Not in register"))</f>
        <v/>
      </c>
      <c r="F1848" s="22" t="str">
        <f aca="false">IF($C1848="","",IFERROR(INDEX(Asset_Register!$R$5:$R$1000,MATCH($C1848,Asset_Register!$A$5:$A$1000,0)),"Not in register"))</f>
        <v/>
      </c>
      <c r="G1848" s="22" t="str">
        <f aca="false">IF($C1848="","",IFERROR(INDEX(Asset_Register!$Q$5:$Q$1000,MATCH($C1848,Asset_Register!$A$5:$A$1000,0)),"Not in register"))</f>
        <v/>
      </c>
      <c r="H1848" s="19"/>
      <c r="I1848" s="19"/>
      <c r="J1848" s="6"/>
      <c r="K1848" s="19"/>
      <c r="L1848" s="19"/>
      <c r="M1848" s="19"/>
      <c r="N1848" s="19"/>
      <c r="O1848" s="19"/>
      <c r="P1848" s="19"/>
      <c r="Q1848" s="22" t="str">
        <f aca="false">IF($C1848="","",IF($P1848&lt;&gt;"",$P1848,IF(AND(ISNUMBER($K1848),ISNUMBER($M1848),ISNUMBER($N1848)),IF($O1848="Lower is worse",IF($K1848&lt;=$N1848,"Danger",IF($K1848&lt;=$M1848,"Alert","OK")),IF($K1848&gt;=$N1848,"Danger",IF($K1848&gt;=$M1848,"Alert","OK"))),"Not set")))</f>
        <v/>
      </c>
      <c r="R1848" s="22" t="str">
        <f aca="false">IF(OR($Q1848="",$Q1848="Not set"),"",MATCH($Q1848,Lists!$F$2:$F$4,0)-1)</f>
        <v/>
      </c>
      <c r="S1848" s="6"/>
      <c r="T1848" s="6"/>
      <c r="U1848" s="22" t="str">
        <f aca="false">IF(OR($Q1848="",$Q1848="OK",$Q1848="Not set",NOT(ISNUMBER($G1848))),"",ROUND($G1848*IF($Q1848="Danger",Lists!$M$15,Lists!$M$16),0))</f>
        <v/>
      </c>
      <c r="V1848" s="22" t="str">
        <f aca="false">IF($U1848="","",IF(OR($Q1848="Danger",$U1848&gt;=Lists!$M$10),"P1",IF($U1848&gt;=Lists!$M$11,"P2","P3")))</f>
        <v/>
      </c>
      <c r="W1848" s="24" t="str">
        <f aca="false">IF(OR($V1848="",$B1848=""),"",$B1848+INDEX(Lists!$N$10:$N$12,MATCH($V1848,Lists!$L$10:$L$12,0)))</f>
        <v/>
      </c>
      <c r="X1848" s="19"/>
      <c r="Y1848" s="19"/>
      <c r="Z1848" s="19"/>
      <c r="AA1848" s="21"/>
      <c r="AB1848" s="19"/>
      <c r="AC1848" s="22" t="str">
        <f aca="true">IF(OR($U1848="",$B1848=""),"",IF($AA1848&lt;&gt;"",$AA1848-$B1848,TODAY()-$B1848))</f>
        <v/>
      </c>
      <c r="AD1848" s="22" t="str">
        <f aca="true">IF($W1848="","",IF($Y1848="Closed",IF($AA1848="","Closed",IF($AA1848&lt;=$W1848,"Closed on time","Closed late")),IF(TODAY()&gt;$W1848,"Overdue","Within time")))</f>
        <v/>
      </c>
      <c r="AE1848" s="6"/>
      <c r="AF1848" s="19"/>
      <c r="AG1848" s="19"/>
      <c r="AH1848" s="19"/>
      <c r="AI1848" s="19"/>
      <c r="AJ1848" s="19"/>
    </row>
    <row r="1849" customFormat="false" ht="15" hidden="false" customHeight="false" outlineLevel="0" collapsed="false">
      <c r="A1849" s="22" t="str">
        <f aca="false">IF($C1849="","","R"&amp;TEXT(ROW()-4,"00000"))</f>
        <v/>
      </c>
      <c r="B1849" s="21"/>
      <c r="C1849" s="19"/>
      <c r="D1849" s="22" t="str">
        <f aca="false">IF($C1849="","",IFERROR(INDEX(Asset_Register!$C$5:$C$1000,MATCH($C1849,Asset_Register!$A$5:$A$1000,0)),"Not in register"))</f>
        <v/>
      </c>
      <c r="E1849" s="22" t="str">
        <f aca="false">IF($C1849="","",IFERROR(INDEX(Asset_Register!$D$5:$D$1000,MATCH($C1849,Asset_Register!$A$5:$A$1000,0)),"Not in register"))</f>
        <v/>
      </c>
      <c r="F1849" s="22" t="str">
        <f aca="false">IF($C1849="","",IFERROR(INDEX(Asset_Register!$R$5:$R$1000,MATCH($C1849,Asset_Register!$A$5:$A$1000,0)),"Not in register"))</f>
        <v/>
      </c>
      <c r="G1849" s="22" t="str">
        <f aca="false">IF($C1849="","",IFERROR(INDEX(Asset_Register!$Q$5:$Q$1000,MATCH($C1849,Asset_Register!$A$5:$A$1000,0)),"Not in register"))</f>
        <v/>
      </c>
      <c r="H1849" s="19"/>
      <c r="I1849" s="19"/>
      <c r="J1849" s="6"/>
      <c r="K1849" s="19"/>
      <c r="L1849" s="19"/>
      <c r="M1849" s="19"/>
      <c r="N1849" s="19"/>
      <c r="O1849" s="19"/>
      <c r="P1849" s="19"/>
      <c r="Q1849" s="22" t="str">
        <f aca="false">IF($C1849="","",IF($P1849&lt;&gt;"",$P1849,IF(AND(ISNUMBER($K1849),ISNUMBER($M1849),ISNUMBER($N1849)),IF($O1849="Lower is worse",IF($K1849&lt;=$N1849,"Danger",IF($K1849&lt;=$M1849,"Alert","OK")),IF($K1849&gt;=$N1849,"Danger",IF($K1849&gt;=$M1849,"Alert","OK"))),"Not set")))</f>
        <v/>
      </c>
      <c r="R1849" s="22" t="str">
        <f aca="false">IF(OR($Q1849="",$Q1849="Not set"),"",MATCH($Q1849,Lists!$F$2:$F$4,0)-1)</f>
        <v/>
      </c>
      <c r="S1849" s="6"/>
      <c r="T1849" s="6"/>
      <c r="U1849" s="22" t="str">
        <f aca="false">IF(OR($Q1849="",$Q1849="OK",$Q1849="Not set",NOT(ISNUMBER($G1849))),"",ROUND($G1849*IF($Q1849="Danger",Lists!$M$15,Lists!$M$16),0))</f>
        <v/>
      </c>
      <c r="V1849" s="22" t="str">
        <f aca="false">IF($U1849="","",IF(OR($Q1849="Danger",$U1849&gt;=Lists!$M$10),"P1",IF($U1849&gt;=Lists!$M$11,"P2","P3")))</f>
        <v/>
      </c>
      <c r="W1849" s="24" t="str">
        <f aca="false">IF(OR($V1849="",$B1849=""),"",$B1849+INDEX(Lists!$N$10:$N$12,MATCH($V1849,Lists!$L$10:$L$12,0)))</f>
        <v/>
      </c>
      <c r="X1849" s="19"/>
      <c r="Y1849" s="19"/>
      <c r="Z1849" s="19"/>
      <c r="AA1849" s="21"/>
      <c r="AB1849" s="19"/>
      <c r="AC1849" s="22" t="str">
        <f aca="true">IF(OR($U1849="",$B1849=""),"",IF($AA1849&lt;&gt;"",$AA1849-$B1849,TODAY()-$B1849))</f>
        <v/>
      </c>
      <c r="AD1849" s="22" t="str">
        <f aca="true">IF($W1849="","",IF($Y1849="Closed",IF($AA1849="","Closed",IF($AA1849&lt;=$W1849,"Closed on time","Closed late")),IF(TODAY()&gt;$W1849,"Overdue","Within time")))</f>
        <v/>
      </c>
      <c r="AE1849" s="6"/>
      <c r="AF1849" s="19"/>
      <c r="AG1849" s="19"/>
      <c r="AH1849" s="19"/>
      <c r="AI1849" s="19"/>
      <c r="AJ1849" s="19"/>
    </row>
    <row r="1850" customFormat="false" ht="15" hidden="false" customHeight="false" outlineLevel="0" collapsed="false">
      <c r="A1850" s="22" t="str">
        <f aca="false">IF($C1850="","","R"&amp;TEXT(ROW()-4,"00000"))</f>
        <v/>
      </c>
      <c r="B1850" s="21"/>
      <c r="C1850" s="19"/>
      <c r="D1850" s="22" t="str">
        <f aca="false">IF($C1850="","",IFERROR(INDEX(Asset_Register!$C$5:$C$1000,MATCH($C1850,Asset_Register!$A$5:$A$1000,0)),"Not in register"))</f>
        <v/>
      </c>
      <c r="E1850" s="22" t="str">
        <f aca="false">IF($C1850="","",IFERROR(INDEX(Asset_Register!$D$5:$D$1000,MATCH($C1850,Asset_Register!$A$5:$A$1000,0)),"Not in register"))</f>
        <v/>
      </c>
      <c r="F1850" s="22" t="str">
        <f aca="false">IF($C1850="","",IFERROR(INDEX(Asset_Register!$R$5:$R$1000,MATCH($C1850,Asset_Register!$A$5:$A$1000,0)),"Not in register"))</f>
        <v/>
      </c>
      <c r="G1850" s="22" t="str">
        <f aca="false">IF($C1850="","",IFERROR(INDEX(Asset_Register!$Q$5:$Q$1000,MATCH($C1850,Asset_Register!$A$5:$A$1000,0)),"Not in register"))</f>
        <v/>
      </c>
      <c r="H1850" s="19"/>
      <c r="I1850" s="19"/>
      <c r="J1850" s="6"/>
      <c r="K1850" s="19"/>
      <c r="L1850" s="19"/>
      <c r="M1850" s="19"/>
      <c r="N1850" s="19"/>
      <c r="O1850" s="19"/>
      <c r="P1850" s="19"/>
      <c r="Q1850" s="22" t="str">
        <f aca="false">IF($C1850="","",IF($P1850&lt;&gt;"",$P1850,IF(AND(ISNUMBER($K1850),ISNUMBER($M1850),ISNUMBER($N1850)),IF($O1850="Lower is worse",IF($K1850&lt;=$N1850,"Danger",IF($K1850&lt;=$M1850,"Alert","OK")),IF($K1850&gt;=$N1850,"Danger",IF($K1850&gt;=$M1850,"Alert","OK"))),"Not set")))</f>
        <v/>
      </c>
      <c r="R1850" s="22" t="str">
        <f aca="false">IF(OR($Q1850="",$Q1850="Not set"),"",MATCH($Q1850,Lists!$F$2:$F$4,0)-1)</f>
        <v/>
      </c>
      <c r="S1850" s="6"/>
      <c r="T1850" s="6"/>
      <c r="U1850" s="22" t="str">
        <f aca="false">IF(OR($Q1850="",$Q1850="OK",$Q1850="Not set",NOT(ISNUMBER($G1850))),"",ROUND($G1850*IF($Q1850="Danger",Lists!$M$15,Lists!$M$16),0))</f>
        <v/>
      </c>
      <c r="V1850" s="22" t="str">
        <f aca="false">IF($U1850="","",IF(OR($Q1850="Danger",$U1850&gt;=Lists!$M$10),"P1",IF($U1850&gt;=Lists!$M$11,"P2","P3")))</f>
        <v/>
      </c>
      <c r="W1850" s="24" t="str">
        <f aca="false">IF(OR($V1850="",$B1850=""),"",$B1850+INDEX(Lists!$N$10:$N$12,MATCH($V1850,Lists!$L$10:$L$12,0)))</f>
        <v/>
      </c>
      <c r="X1850" s="19"/>
      <c r="Y1850" s="19"/>
      <c r="Z1850" s="19"/>
      <c r="AA1850" s="21"/>
      <c r="AB1850" s="19"/>
      <c r="AC1850" s="22" t="str">
        <f aca="true">IF(OR($U1850="",$B1850=""),"",IF($AA1850&lt;&gt;"",$AA1850-$B1850,TODAY()-$B1850))</f>
        <v/>
      </c>
      <c r="AD1850" s="22" t="str">
        <f aca="true">IF($W1850="","",IF($Y1850="Closed",IF($AA1850="","Closed",IF($AA1850&lt;=$W1850,"Closed on time","Closed late")),IF(TODAY()&gt;$W1850,"Overdue","Within time")))</f>
        <v/>
      </c>
      <c r="AE1850" s="6"/>
      <c r="AF1850" s="19"/>
      <c r="AG1850" s="19"/>
      <c r="AH1850" s="19"/>
      <c r="AI1850" s="19"/>
      <c r="AJ1850" s="19"/>
    </row>
    <row r="1851" customFormat="false" ht="15" hidden="false" customHeight="false" outlineLevel="0" collapsed="false">
      <c r="A1851" s="22" t="str">
        <f aca="false">IF($C1851="","","R"&amp;TEXT(ROW()-4,"00000"))</f>
        <v/>
      </c>
      <c r="B1851" s="21"/>
      <c r="C1851" s="19"/>
      <c r="D1851" s="22" t="str">
        <f aca="false">IF($C1851="","",IFERROR(INDEX(Asset_Register!$C$5:$C$1000,MATCH($C1851,Asset_Register!$A$5:$A$1000,0)),"Not in register"))</f>
        <v/>
      </c>
      <c r="E1851" s="22" t="str">
        <f aca="false">IF($C1851="","",IFERROR(INDEX(Asset_Register!$D$5:$D$1000,MATCH($C1851,Asset_Register!$A$5:$A$1000,0)),"Not in register"))</f>
        <v/>
      </c>
      <c r="F1851" s="22" t="str">
        <f aca="false">IF($C1851="","",IFERROR(INDEX(Asset_Register!$R$5:$R$1000,MATCH($C1851,Asset_Register!$A$5:$A$1000,0)),"Not in register"))</f>
        <v/>
      </c>
      <c r="G1851" s="22" t="str">
        <f aca="false">IF($C1851="","",IFERROR(INDEX(Asset_Register!$Q$5:$Q$1000,MATCH($C1851,Asset_Register!$A$5:$A$1000,0)),"Not in register"))</f>
        <v/>
      </c>
      <c r="H1851" s="19"/>
      <c r="I1851" s="19"/>
      <c r="J1851" s="6"/>
      <c r="K1851" s="19"/>
      <c r="L1851" s="19"/>
      <c r="M1851" s="19"/>
      <c r="N1851" s="19"/>
      <c r="O1851" s="19"/>
      <c r="P1851" s="19"/>
      <c r="Q1851" s="22" t="str">
        <f aca="false">IF($C1851="","",IF($P1851&lt;&gt;"",$P1851,IF(AND(ISNUMBER($K1851),ISNUMBER($M1851),ISNUMBER($N1851)),IF($O1851="Lower is worse",IF($K1851&lt;=$N1851,"Danger",IF($K1851&lt;=$M1851,"Alert","OK")),IF($K1851&gt;=$N1851,"Danger",IF($K1851&gt;=$M1851,"Alert","OK"))),"Not set")))</f>
        <v/>
      </c>
      <c r="R1851" s="22" t="str">
        <f aca="false">IF(OR($Q1851="",$Q1851="Not set"),"",MATCH($Q1851,Lists!$F$2:$F$4,0)-1)</f>
        <v/>
      </c>
      <c r="S1851" s="6"/>
      <c r="T1851" s="6"/>
      <c r="U1851" s="22" t="str">
        <f aca="false">IF(OR($Q1851="",$Q1851="OK",$Q1851="Not set",NOT(ISNUMBER($G1851))),"",ROUND($G1851*IF($Q1851="Danger",Lists!$M$15,Lists!$M$16),0))</f>
        <v/>
      </c>
      <c r="V1851" s="22" t="str">
        <f aca="false">IF($U1851="","",IF(OR($Q1851="Danger",$U1851&gt;=Lists!$M$10),"P1",IF($U1851&gt;=Lists!$M$11,"P2","P3")))</f>
        <v/>
      </c>
      <c r="W1851" s="24" t="str">
        <f aca="false">IF(OR($V1851="",$B1851=""),"",$B1851+INDEX(Lists!$N$10:$N$12,MATCH($V1851,Lists!$L$10:$L$12,0)))</f>
        <v/>
      </c>
      <c r="X1851" s="19"/>
      <c r="Y1851" s="19"/>
      <c r="Z1851" s="19"/>
      <c r="AA1851" s="21"/>
      <c r="AB1851" s="19"/>
      <c r="AC1851" s="22" t="str">
        <f aca="true">IF(OR($U1851="",$B1851=""),"",IF($AA1851&lt;&gt;"",$AA1851-$B1851,TODAY()-$B1851))</f>
        <v/>
      </c>
      <c r="AD1851" s="22" t="str">
        <f aca="true">IF($W1851="","",IF($Y1851="Closed",IF($AA1851="","Closed",IF($AA1851&lt;=$W1851,"Closed on time","Closed late")),IF(TODAY()&gt;$W1851,"Overdue","Within time")))</f>
        <v/>
      </c>
      <c r="AE1851" s="6"/>
      <c r="AF1851" s="19"/>
      <c r="AG1851" s="19"/>
      <c r="AH1851" s="19"/>
      <c r="AI1851" s="19"/>
      <c r="AJ1851" s="19"/>
    </row>
    <row r="1852" customFormat="false" ht="15" hidden="false" customHeight="false" outlineLevel="0" collapsed="false">
      <c r="A1852" s="22" t="str">
        <f aca="false">IF($C1852="","","R"&amp;TEXT(ROW()-4,"00000"))</f>
        <v/>
      </c>
      <c r="B1852" s="21"/>
      <c r="C1852" s="19"/>
      <c r="D1852" s="22" t="str">
        <f aca="false">IF($C1852="","",IFERROR(INDEX(Asset_Register!$C$5:$C$1000,MATCH($C1852,Asset_Register!$A$5:$A$1000,0)),"Not in register"))</f>
        <v/>
      </c>
      <c r="E1852" s="22" t="str">
        <f aca="false">IF($C1852="","",IFERROR(INDEX(Asset_Register!$D$5:$D$1000,MATCH($C1852,Asset_Register!$A$5:$A$1000,0)),"Not in register"))</f>
        <v/>
      </c>
      <c r="F1852" s="22" t="str">
        <f aca="false">IF($C1852="","",IFERROR(INDEX(Asset_Register!$R$5:$R$1000,MATCH($C1852,Asset_Register!$A$5:$A$1000,0)),"Not in register"))</f>
        <v/>
      </c>
      <c r="G1852" s="22" t="str">
        <f aca="false">IF($C1852="","",IFERROR(INDEX(Asset_Register!$Q$5:$Q$1000,MATCH($C1852,Asset_Register!$A$5:$A$1000,0)),"Not in register"))</f>
        <v/>
      </c>
      <c r="H1852" s="19"/>
      <c r="I1852" s="19"/>
      <c r="J1852" s="6"/>
      <c r="K1852" s="19"/>
      <c r="L1852" s="19"/>
      <c r="M1852" s="19"/>
      <c r="N1852" s="19"/>
      <c r="O1852" s="19"/>
      <c r="P1852" s="19"/>
      <c r="Q1852" s="22" t="str">
        <f aca="false">IF($C1852="","",IF($P1852&lt;&gt;"",$P1852,IF(AND(ISNUMBER($K1852),ISNUMBER($M1852),ISNUMBER($N1852)),IF($O1852="Lower is worse",IF($K1852&lt;=$N1852,"Danger",IF($K1852&lt;=$M1852,"Alert","OK")),IF($K1852&gt;=$N1852,"Danger",IF($K1852&gt;=$M1852,"Alert","OK"))),"Not set")))</f>
        <v/>
      </c>
      <c r="R1852" s="22" t="str">
        <f aca="false">IF(OR($Q1852="",$Q1852="Not set"),"",MATCH($Q1852,Lists!$F$2:$F$4,0)-1)</f>
        <v/>
      </c>
      <c r="S1852" s="6"/>
      <c r="T1852" s="6"/>
      <c r="U1852" s="22" t="str">
        <f aca="false">IF(OR($Q1852="",$Q1852="OK",$Q1852="Not set",NOT(ISNUMBER($G1852))),"",ROUND($G1852*IF($Q1852="Danger",Lists!$M$15,Lists!$M$16),0))</f>
        <v/>
      </c>
      <c r="V1852" s="22" t="str">
        <f aca="false">IF($U1852="","",IF(OR($Q1852="Danger",$U1852&gt;=Lists!$M$10),"P1",IF($U1852&gt;=Lists!$M$11,"P2","P3")))</f>
        <v/>
      </c>
      <c r="W1852" s="24" t="str">
        <f aca="false">IF(OR($V1852="",$B1852=""),"",$B1852+INDEX(Lists!$N$10:$N$12,MATCH($V1852,Lists!$L$10:$L$12,0)))</f>
        <v/>
      </c>
      <c r="X1852" s="19"/>
      <c r="Y1852" s="19"/>
      <c r="Z1852" s="19"/>
      <c r="AA1852" s="21"/>
      <c r="AB1852" s="19"/>
      <c r="AC1852" s="22" t="str">
        <f aca="true">IF(OR($U1852="",$B1852=""),"",IF($AA1852&lt;&gt;"",$AA1852-$B1852,TODAY()-$B1852))</f>
        <v/>
      </c>
      <c r="AD1852" s="22" t="str">
        <f aca="true">IF($W1852="","",IF($Y1852="Closed",IF($AA1852="","Closed",IF($AA1852&lt;=$W1852,"Closed on time","Closed late")),IF(TODAY()&gt;$W1852,"Overdue","Within time")))</f>
        <v/>
      </c>
      <c r="AE1852" s="6"/>
      <c r="AF1852" s="19"/>
      <c r="AG1852" s="19"/>
      <c r="AH1852" s="19"/>
      <c r="AI1852" s="19"/>
      <c r="AJ1852" s="19"/>
    </row>
    <row r="1853" customFormat="false" ht="15" hidden="false" customHeight="false" outlineLevel="0" collapsed="false">
      <c r="A1853" s="22" t="str">
        <f aca="false">IF($C1853="","","R"&amp;TEXT(ROW()-4,"00000"))</f>
        <v/>
      </c>
      <c r="B1853" s="21"/>
      <c r="C1853" s="19"/>
      <c r="D1853" s="22" t="str">
        <f aca="false">IF($C1853="","",IFERROR(INDEX(Asset_Register!$C$5:$C$1000,MATCH($C1853,Asset_Register!$A$5:$A$1000,0)),"Not in register"))</f>
        <v/>
      </c>
      <c r="E1853" s="22" t="str">
        <f aca="false">IF($C1853="","",IFERROR(INDEX(Asset_Register!$D$5:$D$1000,MATCH($C1853,Asset_Register!$A$5:$A$1000,0)),"Not in register"))</f>
        <v/>
      </c>
      <c r="F1853" s="22" t="str">
        <f aca="false">IF($C1853="","",IFERROR(INDEX(Asset_Register!$R$5:$R$1000,MATCH($C1853,Asset_Register!$A$5:$A$1000,0)),"Not in register"))</f>
        <v/>
      </c>
      <c r="G1853" s="22" t="str">
        <f aca="false">IF($C1853="","",IFERROR(INDEX(Asset_Register!$Q$5:$Q$1000,MATCH($C1853,Asset_Register!$A$5:$A$1000,0)),"Not in register"))</f>
        <v/>
      </c>
      <c r="H1853" s="19"/>
      <c r="I1853" s="19"/>
      <c r="J1853" s="6"/>
      <c r="K1853" s="19"/>
      <c r="L1853" s="19"/>
      <c r="M1853" s="19"/>
      <c r="N1853" s="19"/>
      <c r="O1853" s="19"/>
      <c r="P1853" s="19"/>
      <c r="Q1853" s="22" t="str">
        <f aca="false">IF($C1853="","",IF($P1853&lt;&gt;"",$P1853,IF(AND(ISNUMBER($K1853),ISNUMBER($M1853),ISNUMBER($N1853)),IF($O1853="Lower is worse",IF($K1853&lt;=$N1853,"Danger",IF($K1853&lt;=$M1853,"Alert","OK")),IF($K1853&gt;=$N1853,"Danger",IF($K1853&gt;=$M1853,"Alert","OK"))),"Not set")))</f>
        <v/>
      </c>
      <c r="R1853" s="22" t="str">
        <f aca="false">IF(OR($Q1853="",$Q1853="Not set"),"",MATCH($Q1853,Lists!$F$2:$F$4,0)-1)</f>
        <v/>
      </c>
      <c r="S1853" s="6"/>
      <c r="T1853" s="6"/>
      <c r="U1853" s="22" t="str">
        <f aca="false">IF(OR($Q1853="",$Q1853="OK",$Q1853="Not set",NOT(ISNUMBER($G1853))),"",ROUND($G1853*IF($Q1853="Danger",Lists!$M$15,Lists!$M$16),0))</f>
        <v/>
      </c>
      <c r="V1853" s="22" t="str">
        <f aca="false">IF($U1853="","",IF(OR($Q1853="Danger",$U1853&gt;=Lists!$M$10),"P1",IF($U1853&gt;=Lists!$M$11,"P2","P3")))</f>
        <v/>
      </c>
      <c r="W1853" s="24" t="str">
        <f aca="false">IF(OR($V1853="",$B1853=""),"",$B1853+INDEX(Lists!$N$10:$N$12,MATCH($V1853,Lists!$L$10:$L$12,0)))</f>
        <v/>
      </c>
      <c r="X1853" s="19"/>
      <c r="Y1853" s="19"/>
      <c r="Z1853" s="19"/>
      <c r="AA1853" s="21"/>
      <c r="AB1853" s="19"/>
      <c r="AC1853" s="22" t="str">
        <f aca="true">IF(OR($U1853="",$B1853=""),"",IF($AA1853&lt;&gt;"",$AA1853-$B1853,TODAY()-$B1853))</f>
        <v/>
      </c>
      <c r="AD1853" s="22" t="str">
        <f aca="true">IF($W1853="","",IF($Y1853="Closed",IF($AA1853="","Closed",IF($AA1853&lt;=$W1853,"Closed on time","Closed late")),IF(TODAY()&gt;$W1853,"Overdue","Within time")))</f>
        <v/>
      </c>
      <c r="AE1853" s="6"/>
      <c r="AF1853" s="19"/>
      <c r="AG1853" s="19"/>
      <c r="AH1853" s="19"/>
      <c r="AI1853" s="19"/>
      <c r="AJ1853" s="19"/>
    </row>
    <row r="1854" customFormat="false" ht="15" hidden="false" customHeight="false" outlineLevel="0" collapsed="false">
      <c r="A1854" s="22" t="str">
        <f aca="false">IF($C1854="","","R"&amp;TEXT(ROW()-4,"00000"))</f>
        <v/>
      </c>
      <c r="B1854" s="21"/>
      <c r="C1854" s="19"/>
      <c r="D1854" s="22" t="str">
        <f aca="false">IF($C1854="","",IFERROR(INDEX(Asset_Register!$C$5:$C$1000,MATCH($C1854,Asset_Register!$A$5:$A$1000,0)),"Not in register"))</f>
        <v/>
      </c>
      <c r="E1854" s="22" t="str">
        <f aca="false">IF($C1854="","",IFERROR(INDEX(Asset_Register!$D$5:$D$1000,MATCH($C1854,Asset_Register!$A$5:$A$1000,0)),"Not in register"))</f>
        <v/>
      </c>
      <c r="F1854" s="22" t="str">
        <f aca="false">IF($C1854="","",IFERROR(INDEX(Asset_Register!$R$5:$R$1000,MATCH($C1854,Asset_Register!$A$5:$A$1000,0)),"Not in register"))</f>
        <v/>
      </c>
      <c r="G1854" s="22" t="str">
        <f aca="false">IF($C1854="","",IFERROR(INDEX(Asset_Register!$Q$5:$Q$1000,MATCH($C1854,Asset_Register!$A$5:$A$1000,0)),"Not in register"))</f>
        <v/>
      </c>
      <c r="H1854" s="19"/>
      <c r="I1854" s="19"/>
      <c r="J1854" s="6"/>
      <c r="K1854" s="19"/>
      <c r="L1854" s="19"/>
      <c r="M1854" s="19"/>
      <c r="N1854" s="19"/>
      <c r="O1854" s="19"/>
      <c r="P1854" s="19"/>
      <c r="Q1854" s="22" t="str">
        <f aca="false">IF($C1854="","",IF($P1854&lt;&gt;"",$P1854,IF(AND(ISNUMBER($K1854),ISNUMBER($M1854),ISNUMBER($N1854)),IF($O1854="Lower is worse",IF($K1854&lt;=$N1854,"Danger",IF($K1854&lt;=$M1854,"Alert","OK")),IF($K1854&gt;=$N1854,"Danger",IF($K1854&gt;=$M1854,"Alert","OK"))),"Not set")))</f>
        <v/>
      </c>
      <c r="R1854" s="22" t="str">
        <f aca="false">IF(OR($Q1854="",$Q1854="Not set"),"",MATCH($Q1854,Lists!$F$2:$F$4,0)-1)</f>
        <v/>
      </c>
      <c r="S1854" s="6"/>
      <c r="T1854" s="6"/>
      <c r="U1854" s="22" t="str">
        <f aca="false">IF(OR($Q1854="",$Q1854="OK",$Q1854="Not set",NOT(ISNUMBER($G1854))),"",ROUND($G1854*IF($Q1854="Danger",Lists!$M$15,Lists!$M$16),0))</f>
        <v/>
      </c>
      <c r="V1854" s="22" t="str">
        <f aca="false">IF($U1854="","",IF(OR($Q1854="Danger",$U1854&gt;=Lists!$M$10),"P1",IF($U1854&gt;=Lists!$M$11,"P2","P3")))</f>
        <v/>
      </c>
      <c r="W1854" s="24" t="str">
        <f aca="false">IF(OR($V1854="",$B1854=""),"",$B1854+INDEX(Lists!$N$10:$N$12,MATCH($V1854,Lists!$L$10:$L$12,0)))</f>
        <v/>
      </c>
      <c r="X1854" s="19"/>
      <c r="Y1854" s="19"/>
      <c r="Z1854" s="19"/>
      <c r="AA1854" s="21"/>
      <c r="AB1854" s="19"/>
      <c r="AC1854" s="22" t="str">
        <f aca="true">IF(OR($U1854="",$B1854=""),"",IF($AA1854&lt;&gt;"",$AA1854-$B1854,TODAY()-$B1854))</f>
        <v/>
      </c>
      <c r="AD1854" s="22" t="str">
        <f aca="true">IF($W1854="","",IF($Y1854="Closed",IF($AA1854="","Closed",IF($AA1854&lt;=$W1854,"Closed on time","Closed late")),IF(TODAY()&gt;$W1854,"Overdue","Within time")))</f>
        <v/>
      </c>
      <c r="AE1854" s="6"/>
      <c r="AF1854" s="19"/>
      <c r="AG1854" s="19"/>
      <c r="AH1854" s="19"/>
      <c r="AI1854" s="19"/>
      <c r="AJ1854" s="19"/>
    </row>
    <row r="1855" customFormat="false" ht="15" hidden="false" customHeight="false" outlineLevel="0" collapsed="false">
      <c r="A1855" s="22" t="str">
        <f aca="false">IF($C1855="","","R"&amp;TEXT(ROW()-4,"00000"))</f>
        <v/>
      </c>
      <c r="B1855" s="21"/>
      <c r="C1855" s="19"/>
      <c r="D1855" s="22" t="str">
        <f aca="false">IF($C1855="","",IFERROR(INDEX(Asset_Register!$C$5:$C$1000,MATCH($C1855,Asset_Register!$A$5:$A$1000,0)),"Not in register"))</f>
        <v/>
      </c>
      <c r="E1855" s="22" t="str">
        <f aca="false">IF($C1855="","",IFERROR(INDEX(Asset_Register!$D$5:$D$1000,MATCH($C1855,Asset_Register!$A$5:$A$1000,0)),"Not in register"))</f>
        <v/>
      </c>
      <c r="F1855" s="22" t="str">
        <f aca="false">IF($C1855="","",IFERROR(INDEX(Asset_Register!$R$5:$R$1000,MATCH($C1855,Asset_Register!$A$5:$A$1000,0)),"Not in register"))</f>
        <v/>
      </c>
      <c r="G1855" s="22" t="str">
        <f aca="false">IF($C1855="","",IFERROR(INDEX(Asset_Register!$Q$5:$Q$1000,MATCH($C1855,Asset_Register!$A$5:$A$1000,0)),"Not in register"))</f>
        <v/>
      </c>
      <c r="H1855" s="19"/>
      <c r="I1855" s="19"/>
      <c r="J1855" s="6"/>
      <c r="K1855" s="19"/>
      <c r="L1855" s="19"/>
      <c r="M1855" s="19"/>
      <c r="N1855" s="19"/>
      <c r="O1855" s="19"/>
      <c r="P1855" s="19"/>
      <c r="Q1855" s="22" t="str">
        <f aca="false">IF($C1855="","",IF($P1855&lt;&gt;"",$P1855,IF(AND(ISNUMBER($K1855),ISNUMBER($M1855),ISNUMBER($N1855)),IF($O1855="Lower is worse",IF($K1855&lt;=$N1855,"Danger",IF($K1855&lt;=$M1855,"Alert","OK")),IF($K1855&gt;=$N1855,"Danger",IF($K1855&gt;=$M1855,"Alert","OK"))),"Not set")))</f>
        <v/>
      </c>
      <c r="R1855" s="22" t="str">
        <f aca="false">IF(OR($Q1855="",$Q1855="Not set"),"",MATCH($Q1855,Lists!$F$2:$F$4,0)-1)</f>
        <v/>
      </c>
      <c r="S1855" s="6"/>
      <c r="T1855" s="6"/>
      <c r="U1855" s="22" t="str">
        <f aca="false">IF(OR($Q1855="",$Q1855="OK",$Q1855="Not set",NOT(ISNUMBER($G1855))),"",ROUND($G1855*IF($Q1855="Danger",Lists!$M$15,Lists!$M$16),0))</f>
        <v/>
      </c>
      <c r="V1855" s="22" t="str">
        <f aca="false">IF($U1855="","",IF(OR($Q1855="Danger",$U1855&gt;=Lists!$M$10),"P1",IF($U1855&gt;=Lists!$M$11,"P2","P3")))</f>
        <v/>
      </c>
      <c r="W1855" s="24" t="str">
        <f aca="false">IF(OR($V1855="",$B1855=""),"",$B1855+INDEX(Lists!$N$10:$N$12,MATCH($V1855,Lists!$L$10:$L$12,0)))</f>
        <v/>
      </c>
      <c r="X1855" s="19"/>
      <c r="Y1855" s="19"/>
      <c r="Z1855" s="19"/>
      <c r="AA1855" s="21"/>
      <c r="AB1855" s="19"/>
      <c r="AC1855" s="22" t="str">
        <f aca="true">IF(OR($U1855="",$B1855=""),"",IF($AA1855&lt;&gt;"",$AA1855-$B1855,TODAY()-$B1855))</f>
        <v/>
      </c>
      <c r="AD1855" s="22" t="str">
        <f aca="true">IF($W1855="","",IF($Y1855="Closed",IF($AA1855="","Closed",IF($AA1855&lt;=$W1855,"Closed on time","Closed late")),IF(TODAY()&gt;$W1855,"Overdue","Within time")))</f>
        <v/>
      </c>
      <c r="AE1855" s="6"/>
      <c r="AF1855" s="19"/>
      <c r="AG1855" s="19"/>
      <c r="AH1855" s="19"/>
      <c r="AI1855" s="19"/>
      <c r="AJ1855" s="19"/>
    </row>
    <row r="1856" customFormat="false" ht="15" hidden="false" customHeight="false" outlineLevel="0" collapsed="false">
      <c r="A1856" s="22" t="str">
        <f aca="false">IF($C1856="","","R"&amp;TEXT(ROW()-4,"00000"))</f>
        <v/>
      </c>
      <c r="B1856" s="21"/>
      <c r="C1856" s="19"/>
      <c r="D1856" s="22" t="str">
        <f aca="false">IF($C1856="","",IFERROR(INDEX(Asset_Register!$C$5:$C$1000,MATCH($C1856,Asset_Register!$A$5:$A$1000,0)),"Not in register"))</f>
        <v/>
      </c>
      <c r="E1856" s="22" t="str">
        <f aca="false">IF($C1856="","",IFERROR(INDEX(Asset_Register!$D$5:$D$1000,MATCH($C1856,Asset_Register!$A$5:$A$1000,0)),"Not in register"))</f>
        <v/>
      </c>
      <c r="F1856" s="22" t="str">
        <f aca="false">IF($C1856="","",IFERROR(INDEX(Asset_Register!$R$5:$R$1000,MATCH($C1856,Asset_Register!$A$5:$A$1000,0)),"Not in register"))</f>
        <v/>
      </c>
      <c r="G1856" s="22" t="str">
        <f aca="false">IF($C1856="","",IFERROR(INDEX(Asset_Register!$Q$5:$Q$1000,MATCH($C1856,Asset_Register!$A$5:$A$1000,0)),"Not in register"))</f>
        <v/>
      </c>
      <c r="H1856" s="19"/>
      <c r="I1856" s="19"/>
      <c r="J1856" s="6"/>
      <c r="K1856" s="19"/>
      <c r="L1856" s="19"/>
      <c r="M1856" s="19"/>
      <c r="N1856" s="19"/>
      <c r="O1856" s="19"/>
      <c r="P1856" s="19"/>
      <c r="Q1856" s="22" t="str">
        <f aca="false">IF($C1856="","",IF($P1856&lt;&gt;"",$P1856,IF(AND(ISNUMBER($K1856),ISNUMBER($M1856),ISNUMBER($N1856)),IF($O1856="Lower is worse",IF($K1856&lt;=$N1856,"Danger",IF($K1856&lt;=$M1856,"Alert","OK")),IF($K1856&gt;=$N1856,"Danger",IF($K1856&gt;=$M1856,"Alert","OK"))),"Not set")))</f>
        <v/>
      </c>
      <c r="R1856" s="22" t="str">
        <f aca="false">IF(OR($Q1856="",$Q1856="Not set"),"",MATCH($Q1856,Lists!$F$2:$F$4,0)-1)</f>
        <v/>
      </c>
      <c r="S1856" s="6"/>
      <c r="T1856" s="6"/>
      <c r="U1856" s="22" t="str">
        <f aca="false">IF(OR($Q1856="",$Q1856="OK",$Q1856="Not set",NOT(ISNUMBER($G1856))),"",ROUND($G1856*IF($Q1856="Danger",Lists!$M$15,Lists!$M$16),0))</f>
        <v/>
      </c>
      <c r="V1856" s="22" t="str">
        <f aca="false">IF($U1856="","",IF(OR($Q1856="Danger",$U1856&gt;=Lists!$M$10),"P1",IF($U1856&gt;=Lists!$M$11,"P2","P3")))</f>
        <v/>
      </c>
      <c r="W1856" s="24" t="str">
        <f aca="false">IF(OR($V1856="",$B1856=""),"",$B1856+INDEX(Lists!$N$10:$N$12,MATCH($V1856,Lists!$L$10:$L$12,0)))</f>
        <v/>
      </c>
      <c r="X1856" s="19"/>
      <c r="Y1856" s="19"/>
      <c r="Z1856" s="19"/>
      <c r="AA1856" s="21"/>
      <c r="AB1856" s="19"/>
      <c r="AC1856" s="22" t="str">
        <f aca="true">IF(OR($U1856="",$B1856=""),"",IF($AA1856&lt;&gt;"",$AA1856-$B1856,TODAY()-$B1856))</f>
        <v/>
      </c>
      <c r="AD1856" s="22" t="str">
        <f aca="true">IF($W1856="","",IF($Y1856="Closed",IF($AA1856="","Closed",IF($AA1856&lt;=$W1856,"Closed on time","Closed late")),IF(TODAY()&gt;$W1856,"Overdue","Within time")))</f>
        <v/>
      </c>
      <c r="AE1856" s="6"/>
      <c r="AF1856" s="19"/>
      <c r="AG1856" s="19"/>
      <c r="AH1856" s="19"/>
      <c r="AI1856" s="19"/>
      <c r="AJ1856" s="19"/>
    </row>
    <row r="1857" customFormat="false" ht="15" hidden="false" customHeight="false" outlineLevel="0" collapsed="false">
      <c r="A1857" s="22" t="str">
        <f aca="false">IF($C1857="","","R"&amp;TEXT(ROW()-4,"00000"))</f>
        <v/>
      </c>
      <c r="B1857" s="21"/>
      <c r="C1857" s="19"/>
      <c r="D1857" s="22" t="str">
        <f aca="false">IF($C1857="","",IFERROR(INDEX(Asset_Register!$C$5:$C$1000,MATCH($C1857,Asset_Register!$A$5:$A$1000,0)),"Not in register"))</f>
        <v/>
      </c>
      <c r="E1857" s="22" t="str">
        <f aca="false">IF($C1857="","",IFERROR(INDEX(Asset_Register!$D$5:$D$1000,MATCH($C1857,Asset_Register!$A$5:$A$1000,0)),"Not in register"))</f>
        <v/>
      </c>
      <c r="F1857" s="22" t="str">
        <f aca="false">IF($C1857="","",IFERROR(INDEX(Asset_Register!$R$5:$R$1000,MATCH($C1857,Asset_Register!$A$5:$A$1000,0)),"Not in register"))</f>
        <v/>
      </c>
      <c r="G1857" s="22" t="str">
        <f aca="false">IF($C1857="","",IFERROR(INDEX(Asset_Register!$Q$5:$Q$1000,MATCH($C1857,Asset_Register!$A$5:$A$1000,0)),"Not in register"))</f>
        <v/>
      </c>
      <c r="H1857" s="19"/>
      <c r="I1857" s="19"/>
      <c r="J1857" s="6"/>
      <c r="K1857" s="19"/>
      <c r="L1857" s="19"/>
      <c r="M1857" s="19"/>
      <c r="N1857" s="19"/>
      <c r="O1857" s="19"/>
      <c r="P1857" s="19"/>
      <c r="Q1857" s="22" t="str">
        <f aca="false">IF($C1857="","",IF($P1857&lt;&gt;"",$P1857,IF(AND(ISNUMBER($K1857),ISNUMBER($M1857),ISNUMBER($N1857)),IF($O1857="Lower is worse",IF($K1857&lt;=$N1857,"Danger",IF($K1857&lt;=$M1857,"Alert","OK")),IF($K1857&gt;=$N1857,"Danger",IF($K1857&gt;=$M1857,"Alert","OK"))),"Not set")))</f>
        <v/>
      </c>
      <c r="R1857" s="22" t="str">
        <f aca="false">IF(OR($Q1857="",$Q1857="Not set"),"",MATCH($Q1857,Lists!$F$2:$F$4,0)-1)</f>
        <v/>
      </c>
      <c r="S1857" s="6"/>
      <c r="T1857" s="6"/>
      <c r="U1857" s="22" t="str">
        <f aca="false">IF(OR($Q1857="",$Q1857="OK",$Q1857="Not set",NOT(ISNUMBER($G1857))),"",ROUND($G1857*IF($Q1857="Danger",Lists!$M$15,Lists!$M$16),0))</f>
        <v/>
      </c>
      <c r="V1857" s="22" t="str">
        <f aca="false">IF($U1857="","",IF(OR($Q1857="Danger",$U1857&gt;=Lists!$M$10),"P1",IF($U1857&gt;=Lists!$M$11,"P2","P3")))</f>
        <v/>
      </c>
      <c r="W1857" s="24" t="str">
        <f aca="false">IF(OR($V1857="",$B1857=""),"",$B1857+INDEX(Lists!$N$10:$N$12,MATCH($V1857,Lists!$L$10:$L$12,0)))</f>
        <v/>
      </c>
      <c r="X1857" s="19"/>
      <c r="Y1857" s="19"/>
      <c r="Z1857" s="19"/>
      <c r="AA1857" s="21"/>
      <c r="AB1857" s="19"/>
      <c r="AC1857" s="22" t="str">
        <f aca="true">IF(OR($U1857="",$B1857=""),"",IF($AA1857&lt;&gt;"",$AA1857-$B1857,TODAY()-$B1857))</f>
        <v/>
      </c>
      <c r="AD1857" s="22" t="str">
        <f aca="true">IF($W1857="","",IF($Y1857="Closed",IF($AA1857="","Closed",IF($AA1857&lt;=$W1857,"Closed on time","Closed late")),IF(TODAY()&gt;$W1857,"Overdue","Within time")))</f>
        <v/>
      </c>
      <c r="AE1857" s="6"/>
      <c r="AF1857" s="19"/>
      <c r="AG1857" s="19"/>
      <c r="AH1857" s="19"/>
      <c r="AI1857" s="19"/>
      <c r="AJ1857" s="19"/>
    </row>
    <row r="1858" customFormat="false" ht="15" hidden="false" customHeight="false" outlineLevel="0" collapsed="false">
      <c r="A1858" s="22" t="str">
        <f aca="false">IF($C1858="","","R"&amp;TEXT(ROW()-4,"00000"))</f>
        <v/>
      </c>
      <c r="B1858" s="21"/>
      <c r="C1858" s="19"/>
      <c r="D1858" s="22" t="str">
        <f aca="false">IF($C1858="","",IFERROR(INDEX(Asset_Register!$C$5:$C$1000,MATCH($C1858,Asset_Register!$A$5:$A$1000,0)),"Not in register"))</f>
        <v/>
      </c>
      <c r="E1858" s="22" t="str">
        <f aca="false">IF($C1858="","",IFERROR(INDEX(Asset_Register!$D$5:$D$1000,MATCH($C1858,Asset_Register!$A$5:$A$1000,0)),"Not in register"))</f>
        <v/>
      </c>
      <c r="F1858" s="22" t="str">
        <f aca="false">IF($C1858="","",IFERROR(INDEX(Asset_Register!$R$5:$R$1000,MATCH($C1858,Asset_Register!$A$5:$A$1000,0)),"Not in register"))</f>
        <v/>
      </c>
      <c r="G1858" s="22" t="str">
        <f aca="false">IF($C1858="","",IFERROR(INDEX(Asset_Register!$Q$5:$Q$1000,MATCH($C1858,Asset_Register!$A$5:$A$1000,0)),"Not in register"))</f>
        <v/>
      </c>
      <c r="H1858" s="19"/>
      <c r="I1858" s="19"/>
      <c r="J1858" s="6"/>
      <c r="K1858" s="19"/>
      <c r="L1858" s="19"/>
      <c r="M1858" s="19"/>
      <c r="N1858" s="19"/>
      <c r="O1858" s="19"/>
      <c r="P1858" s="19"/>
      <c r="Q1858" s="22" t="str">
        <f aca="false">IF($C1858="","",IF($P1858&lt;&gt;"",$P1858,IF(AND(ISNUMBER($K1858),ISNUMBER($M1858),ISNUMBER($N1858)),IF($O1858="Lower is worse",IF($K1858&lt;=$N1858,"Danger",IF($K1858&lt;=$M1858,"Alert","OK")),IF($K1858&gt;=$N1858,"Danger",IF($K1858&gt;=$M1858,"Alert","OK"))),"Not set")))</f>
        <v/>
      </c>
      <c r="R1858" s="22" t="str">
        <f aca="false">IF(OR($Q1858="",$Q1858="Not set"),"",MATCH($Q1858,Lists!$F$2:$F$4,0)-1)</f>
        <v/>
      </c>
      <c r="S1858" s="6"/>
      <c r="T1858" s="6"/>
      <c r="U1858" s="22" t="str">
        <f aca="false">IF(OR($Q1858="",$Q1858="OK",$Q1858="Not set",NOT(ISNUMBER($G1858))),"",ROUND($G1858*IF($Q1858="Danger",Lists!$M$15,Lists!$M$16),0))</f>
        <v/>
      </c>
      <c r="V1858" s="22" t="str">
        <f aca="false">IF($U1858="","",IF(OR($Q1858="Danger",$U1858&gt;=Lists!$M$10),"P1",IF($U1858&gt;=Lists!$M$11,"P2","P3")))</f>
        <v/>
      </c>
      <c r="W1858" s="24" t="str">
        <f aca="false">IF(OR($V1858="",$B1858=""),"",$B1858+INDEX(Lists!$N$10:$N$12,MATCH($V1858,Lists!$L$10:$L$12,0)))</f>
        <v/>
      </c>
      <c r="X1858" s="19"/>
      <c r="Y1858" s="19"/>
      <c r="Z1858" s="19"/>
      <c r="AA1858" s="21"/>
      <c r="AB1858" s="19"/>
      <c r="AC1858" s="22" t="str">
        <f aca="true">IF(OR($U1858="",$B1858=""),"",IF($AA1858&lt;&gt;"",$AA1858-$B1858,TODAY()-$B1858))</f>
        <v/>
      </c>
      <c r="AD1858" s="22" t="str">
        <f aca="true">IF($W1858="","",IF($Y1858="Closed",IF($AA1858="","Closed",IF($AA1858&lt;=$W1858,"Closed on time","Closed late")),IF(TODAY()&gt;$W1858,"Overdue","Within time")))</f>
        <v/>
      </c>
      <c r="AE1858" s="6"/>
      <c r="AF1858" s="19"/>
      <c r="AG1858" s="19"/>
      <c r="AH1858" s="19"/>
      <c r="AI1858" s="19"/>
      <c r="AJ1858" s="19"/>
    </row>
    <row r="1859" customFormat="false" ht="15" hidden="false" customHeight="false" outlineLevel="0" collapsed="false">
      <c r="A1859" s="22" t="str">
        <f aca="false">IF($C1859="","","R"&amp;TEXT(ROW()-4,"00000"))</f>
        <v/>
      </c>
      <c r="B1859" s="21"/>
      <c r="C1859" s="19"/>
      <c r="D1859" s="22" t="str">
        <f aca="false">IF($C1859="","",IFERROR(INDEX(Asset_Register!$C$5:$C$1000,MATCH($C1859,Asset_Register!$A$5:$A$1000,0)),"Not in register"))</f>
        <v/>
      </c>
      <c r="E1859" s="22" t="str">
        <f aca="false">IF($C1859="","",IFERROR(INDEX(Asset_Register!$D$5:$D$1000,MATCH($C1859,Asset_Register!$A$5:$A$1000,0)),"Not in register"))</f>
        <v/>
      </c>
      <c r="F1859" s="22" t="str">
        <f aca="false">IF($C1859="","",IFERROR(INDEX(Asset_Register!$R$5:$R$1000,MATCH($C1859,Asset_Register!$A$5:$A$1000,0)),"Not in register"))</f>
        <v/>
      </c>
      <c r="G1859" s="22" t="str">
        <f aca="false">IF($C1859="","",IFERROR(INDEX(Asset_Register!$Q$5:$Q$1000,MATCH($C1859,Asset_Register!$A$5:$A$1000,0)),"Not in register"))</f>
        <v/>
      </c>
      <c r="H1859" s="19"/>
      <c r="I1859" s="19"/>
      <c r="J1859" s="6"/>
      <c r="K1859" s="19"/>
      <c r="L1859" s="19"/>
      <c r="M1859" s="19"/>
      <c r="N1859" s="19"/>
      <c r="O1859" s="19"/>
      <c r="P1859" s="19"/>
      <c r="Q1859" s="22" t="str">
        <f aca="false">IF($C1859="","",IF($P1859&lt;&gt;"",$P1859,IF(AND(ISNUMBER($K1859),ISNUMBER($M1859),ISNUMBER($N1859)),IF($O1859="Lower is worse",IF($K1859&lt;=$N1859,"Danger",IF($K1859&lt;=$M1859,"Alert","OK")),IF($K1859&gt;=$N1859,"Danger",IF($K1859&gt;=$M1859,"Alert","OK"))),"Not set")))</f>
        <v/>
      </c>
      <c r="R1859" s="22" t="str">
        <f aca="false">IF(OR($Q1859="",$Q1859="Not set"),"",MATCH($Q1859,Lists!$F$2:$F$4,0)-1)</f>
        <v/>
      </c>
      <c r="S1859" s="6"/>
      <c r="T1859" s="6"/>
      <c r="U1859" s="22" t="str">
        <f aca="false">IF(OR($Q1859="",$Q1859="OK",$Q1859="Not set",NOT(ISNUMBER($G1859))),"",ROUND($G1859*IF($Q1859="Danger",Lists!$M$15,Lists!$M$16),0))</f>
        <v/>
      </c>
      <c r="V1859" s="22" t="str">
        <f aca="false">IF($U1859="","",IF(OR($Q1859="Danger",$U1859&gt;=Lists!$M$10),"P1",IF($U1859&gt;=Lists!$M$11,"P2","P3")))</f>
        <v/>
      </c>
      <c r="W1859" s="24" t="str">
        <f aca="false">IF(OR($V1859="",$B1859=""),"",$B1859+INDEX(Lists!$N$10:$N$12,MATCH($V1859,Lists!$L$10:$L$12,0)))</f>
        <v/>
      </c>
      <c r="X1859" s="19"/>
      <c r="Y1859" s="19"/>
      <c r="Z1859" s="19"/>
      <c r="AA1859" s="21"/>
      <c r="AB1859" s="19"/>
      <c r="AC1859" s="22" t="str">
        <f aca="true">IF(OR($U1859="",$B1859=""),"",IF($AA1859&lt;&gt;"",$AA1859-$B1859,TODAY()-$B1859))</f>
        <v/>
      </c>
      <c r="AD1859" s="22" t="str">
        <f aca="true">IF($W1859="","",IF($Y1859="Closed",IF($AA1859="","Closed",IF($AA1859&lt;=$W1859,"Closed on time","Closed late")),IF(TODAY()&gt;$W1859,"Overdue","Within time")))</f>
        <v/>
      </c>
      <c r="AE1859" s="6"/>
      <c r="AF1859" s="19"/>
      <c r="AG1859" s="19"/>
      <c r="AH1859" s="19"/>
      <c r="AI1859" s="19"/>
      <c r="AJ1859" s="19"/>
    </row>
    <row r="1860" customFormat="false" ht="15" hidden="false" customHeight="false" outlineLevel="0" collapsed="false">
      <c r="A1860" s="22" t="str">
        <f aca="false">IF($C1860="","","R"&amp;TEXT(ROW()-4,"00000"))</f>
        <v/>
      </c>
      <c r="B1860" s="21"/>
      <c r="C1860" s="19"/>
      <c r="D1860" s="22" t="str">
        <f aca="false">IF($C1860="","",IFERROR(INDEX(Asset_Register!$C$5:$C$1000,MATCH($C1860,Asset_Register!$A$5:$A$1000,0)),"Not in register"))</f>
        <v/>
      </c>
      <c r="E1860" s="22" t="str">
        <f aca="false">IF($C1860="","",IFERROR(INDEX(Asset_Register!$D$5:$D$1000,MATCH($C1860,Asset_Register!$A$5:$A$1000,0)),"Not in register"))</f>
        <v/>
      </c>
      <c r="F1860" s="22" t="str">
        <f aca="false">IF($C1860="","",IFERROR(INDEX(Asset_Register!$R$5:$R$1000,MATCH($C1860,Asset_Register!$A$5:$A$1000,0)),"Not in register"))</f>
        <v/>
      </c>
      <c r="G1860" s="22" t="str">
        <f aca="false">IF($C1860="","",IFERROR(INDEX(Asset_Register!$Q$5:$Q$1000,MATCH($C1860,Asset_Register!$A$5:$A$1000,0)),"Not in register"))</f>
        <v/>
      </c>
      <c r="H1860" s="19"/>
      <c r="I1860" s="19"/>
      <c r="J1860" s="6"/>
      <c r="K1860" s="19"/>
      <c r="L1860" s="19"/>
      <c r="M1860" s="19"/>
      <c r="N1860" s="19"/>
      <c r="O1860" s="19"/>
      <c r="P1860" s="19"/>
      <c r="Q1860" s="22" t="str">
        <f aca="false">IF($C1860="","",IF($P1860&lt;&gt;"",$P1860,IF(AND(ISNUMBER($K1860),ISNUMBER($M1860),ISNUMBER($N1860)),IF($O1860="Lower is worse",IF($K1860&lt;=$N1860,"Danger",IF($K1860&lt;=$M1860,"Alert","OK")),IF($K1860&gt;=$N1860,"Danger",IF($K1860&gt;=$M1860,"Alert","OK"))),"Not set")))</f>
        <v/>
      </c>
      <c r="R1860" s="22" t="str">
        <f aca="false">IF(OR($Q1860="",$Q1860="Not set"),"",MATCH($Q1860,Lists!$F$2:$F$4,0)-1)</f>
        <v/>
      </c>
      <c r="S1860" s="6"/>
      <c r="T1860" s="6"/>
      <c r="U1860" s="22" t="str">
        <f aca="false">IF(OR($Q1860="",$Q1860="OK",$Q1860="Not set",NOT(ISNUMBER($G1860))),"",ROUND($G1860*IF($Q1860="Danger",Lists!$M$15,Lists!$M$16),0))</f>
        <v/>
      </c>
      <c r="V1860" s="22" t="str">
        <f aca="false">IF($U1860="","",IF(OR($Q1860="Danger",$U1860&gt;=Lists!$M$10),"P1",IF($U1860&gt;=Lists!$M$11,"P2","P3")))</f>
        <v/>
      </c>
      <c r="W1860" s="24" t="str">
        <f aca="false">IF(OR($V1860="",$B1860=""),"",$B1860+INDEX(Lists!$N$10:$N$12,MATCH($V1860,Lists!$L$10:$L$12,0)))</f>
        <v/>
      </c>
      <c r="X1860" s="19"/>
      <c r="Y1860" s="19"/>
      <c r="Z1860" s="19"/>
      <c r="AA1860" s="21"/>
      <c r="AB1860" s="19"/>
      <c r="AC1860" s="22" t="str">
        <f aca="true">IF(OR($U1860="",$B1860=""),"",IF($AA1860&lt;&gt;"",$AA1860-$B1860,TODAY()-$B1860))</f>
        <v/>
      </c>
      <c r="AD1860" s="22" t="str">
        <f aca="true">IF($W1860="","",IF($Y1860="Closed",IF($AA1860="","Closed",IF($AA1860&lt;=$W1860,"Closed on time","Closed late")),IF(TODAY()&gt;$W1860,"Overdue","Within time")))</f>
        <v/>
      </c>
      <c r="AE1860" s="6"/>
      <c r="AF1860" s="19"/>
      <c r="AG1860" s="19"/>
      <c r="AH1860" s="19"/>
      <c r="AI1860" s="19"/>
      <c r="AJ1860" s="19"/>
    </row>
    <row r="1861" customFormat="false" ht="15" hidden="false" customHeight="false" outlineLevel="0" collapsed="false">
      <c r="A1861" s="22" t="str">
        <f aca="false">IF($C1861="","","R"&amp;TEXT(ROW()-4,"00000"))</f>
        <v/>
      </c>
      <c r="B1861" s="21"/>
      <c r="C1861" s="19"/>
      <c r="D1861" s="22" t="str">
        <f aca="false">IF($C1861="","",IFERROR(INDEX(Asset_Register!$C$5:$C$1000,MATCH($C1861,Asset_Register!$A$5:$A$1000,0)),"Not in register"))</f>
        <v/>
      </c>
      <c r="E1861" s="22" t="str">
        <f aca="false">IF($C1861="","",IFERROR(INDEX(Asset_Register!$D$5:$D$1000,MATCH($C1861,Asset_Register!$A$5:$A$1000,0)),"Not in register"))</f>
        <v/>
      </c>
      <c r="F1861" s="22" t="str">
        <f aca="false">IF($C1861="","",IFERROR(INDEX(Asset_Register!$R$5:$R$1000,MATCH($C1861,Asset_Register!$A$5:$A$1000,0)),"Not in register"))</f>
        <v/>
      </c>
      <c r="G1861" s="22" t="str">
        <f aca="false">IF($C1861="","",IFERROR(INDEX(Asset_Register!$Q$5:$Q$1000,MATCH($C1861,Asset_Register!$A$5:$A$1000,0)),"Not in register"))</f>
        <v/>
      </c>
      <c r="H1861" s="19"/>
      <c r="I1861" s="19"/>
      <c r="J1861" s="6"/>
      <c r="K1861" s="19"/>
      <c r="L1861" s="19"/>
      <c r="M1861" s="19"/>
      <c r="N1861" s="19"/>
      <c r="O1861" s="19"/>
      <c r="P1861" s="19"/>
      <c r="Q1861" s="22" t="str">
        <f aca="false">IF($C1861="","",IF($P1861&lt;&gt;"",$P1861,IF(AND(ISNUMBER($K1861),ISNUMBER($M1861),ISNUMBER($N1861)),IF($O1861="Lower is worse",IF($K1861&lt;=$N1861,"Danger",IF($K1861&lt;=$M1861,"Alert","OK")),IF($K1861&gt;=$N1861,"Danger",IF($K1861&gt;=$M1861,"Alert","OK"))),"Not set")))</f>
        <v/>
      </c>
      <c r="R1861" s="22" t="str">
        <f aca="false">IF(OR($Q1861="",$Q1861="Not set"),"",MATCH($Q1861,Lists!$F$2:$F$4,0)-1)</f>
        <v/>
      </c>
      <c r="S1861" s="6"/>
      <c r="T1861" s="6"/>
      <c r="U1861" s="22" t="str">
        <f aca="false">IF(OR($Q1861="",$Q1861="OK",$Q1861="Not set",NOT(ISNUMBER($G1861))),"",ROUND($G1861*IF($Q1861="Danger",Lists!$M$15,Lists!$M$16),0))</f>
        <v/>
      </c>
      <c r="V1861" s="22" t="str">
        <f aca="false">IF($U1861="","",IF(OR($Q1861="Danger",$U1861&gt;=Lists!$M$10),"P1",IF($U1861&gt;=Lists!$M$11,"P2","P3")))</f>
        <v/>
      </c>
      <c r="W1861" s="24" t="str">
        <f aca="false">IF(OR($V1861="",$B1861=""),"",$B1861+INDEX(Lists!$N$10:$N$12,MATCH($V1861,Lists!$L$10:$L$12,0)))</f>
        <v/>
      </c>
      <c r="X1861" s="19"/>
      <c r="Y1861" s="19"/>
      <c r="Z1861" s="19"/>
      <c r="AA1861" s="21"/>
      <c r="AB1861" s="19"/>
      <c r="AC1861" s="22" t="str">
        <f aca="true">IF(OR($U1861="",$B1861=""),"",IF($AA1861&lt;&gt;"",$AA1861-$B1861,TODAY()-$B1861))</f>
        <v/>
      </c>
      <c r="AD1861" s="22" t="str">
        <f aca="true">IF($W1861="","",IF($Y1861="Closed",IF($AA1861="","Closed",IF($AA1861&lt;=$W1861,"Closed on time","Closed late")),IF(TODAY()&gt;$W1861,"Overdue","Within time")))</f>
        <v/>
      </c>
      <c r="AE1861" s="6"/>
      <c r="AF1861" s="19"/>
      <c r="AG1861" s="19"/>
      <c r="AH1861" s="19"/>
      <c r="AI1861" s="19"/>
      <c r="AJ1861" s="19"/>
    </row>
    <row r="1862" customFormat="false" ht="15" hidden="false" customHeight="false" outlineLevel="0" collapsed="false">
      <c r="A1862" s="22" t="str">
        <f aca="false">IF($C1862="","","R"&amp;TEXT(ROW()-4,"00000"))</f>
        <v/>
      </c>
      <c r="B1862" s="21"/>
      <c r="C1862" s="19"/>
      <c r="D1862" s="22" t="str">
        <f aca="false">IF($C1862="","",IFERROR(INDEX(Asset_Register!$C$5:$C$1000,MATCH($C1862,Asset_Register!$A$5:$A$1000,0)),"Not in register"))</f>
        <v/>
      </c>
      <c r="E1862" s="22" t="str">
        <f aca="false">IF($C1862="","",IFERROR(INDEX(Asset_Register!$D$5:$D$1000,MATCH($C1862,Asset_Register!$A$5:$A$1000,0)),"Not in register"))</f>
        <v/>
      </c>
      <c r="F1862" s="22" t="str">
        <f aca="false">IF($C1862="","",IFERROR(INDEX(Asset_Register!$R$5:$R$1000,MATCH($C1862,Asset_Register!$A$5:$A$1000,0)),"Not in register"))</f>
        <v/>
      </c>
      <c r="G1862" s="22" t="str">
        <f aca="false">IF($C1862="","",IFERROR(INDEX(Asset_Register!$Q$5:$Q$1000,MATCH($C1862,Asset_Register!$A$5:$A$1000,0)),"Not in register"))</f>
        <v/>
      </c>
      <c r="H1862" s="19"/>
      <c r="I1862" s="19"/>
      <c r="J1862" s="6"/>
      <c r="K1862" s="19"/>
      <c r="L1862" s="19"/>
      <c r="M1862" s="19"/>
      <c r="N1862" s="19"/>
      <c r="O1862" s="19"/>
      <c r="P1862" s="19"/>
      <c r="Q1862" s="22" t="str">
        <f aca="false">IF($C1862="","",IF($P1862&lt;&gt;"",$P1862,IF(AND(ISNUMBER($K1862),ISNUMBER($M1862),ISNUMBER($N1862)),IF($O1862="Lower is worse",IF($K1862&lt;=$N1862,"Danger",IF($K1862&lt;=$M1862,"Alert","OK")),IF($K1862&gt;=$N1862,"Danger",IF($K1862&gt;=$M1862,"Alert","OK"))),"Not set")))</f>
        <v/>
      </c>
      <c r="R1862" s="22" t="str">
        <f aca="false">IF(OR($Q1862="",$Q1862="Not set"),"",MATCH($Q1862,Lists!$F$2:$F$4,0)-1)</f>
        <v/>
      </c>
      <c r="S1862" s="6"/>
      <c r="T1862" s="6"/>
      <c r="U1862" s="22" t="str">
        <f aca="false">IF(OR($Q1862="",$Q1862="OK",$Q1862="Not set",NOT(ISNUMBER($G1862))),"",ROUND($G1862*IF($Q1862="Danger",Lists!$M$15,Lists!$M$16),0))</f>
        <v/>
      </c>
      <c r="V1862" s="22" t="str">
        <f aca="false">IF($U1862="","",IF(OR($Q1862="Danger",$U1862&gt;=Lists!$M$10),"P1",IF($U1862&gt;=Lists!$M$11,"P2","P3")))</f>
        <v/>
      </c>
      <c r="W1862" s="24" t="str">
        <f aca="false">IF(OR($V1862="",$B1862=""),"",$B1862+INDEX(Lists!$N$10:$N$12,MATCH($V1862,Lists!$L$10:$L$12,0)))</f>
        <v/>
      </c>
      <c r="X1862" s="19"/>
      <c r="Y1862" s="19"/>
      <c r="Z1862" s="19"/>
      <c r="AA1862" s="21"/>
      <c r="AB1862" s="19"/>
      <c r="AC1862" s="22" t="str">
        <f aca="true">IF(OR($U1862="",$B1862=""),"",IF($AA1862&lt;&gt;"",$AA1862-$B1862,TODAY()-$B1862))</f>
        <v/>
      </c>
      <c r="AD1862" s="22" t="str">
        <f aca="true">IF($W1862="","",IF($Y1862="Closed",IF($AA1862="","Closed",IF($AA1862&lt;=$W1862,"Closed on time","Closed late")),IF(TODAY()&gt;$W1862,"Overdue","Within time")))</f>
        <v/>
      </c>
      <c r="AE1862" s="6"/>
      <c r="AF1862" s="19"/>
      <c r="AG1862" s="19"/>
      <c r="AH1862" s="19"/>
      <c r="AI1862" s="19"/>
      <c r="AJ1862" s="19"/>
    </row>
    <row r="1863" customFormat="false" ht="15" hidden="false" customHeight="false" outlineLevel="0" collapsed="false">
      <c r="A1863" s="22" t="str">
        <f aca="false">IF($C1863="","","R"&amp;TEXT(ROW()-4,"00000"))</f>
        <v/>
      </c>
      <c r="B1863" s="21"/>
      <c r="C1863" s="19"/>
      <c r="D1863" s="22" t="str">
        <f aca="false">IF($C1863="","",IFERROR(INDEX(Asset_Register!$C$5:$C$1000,MATCH($C1863,Asset_Register!$A$5:$A$1000,0)),"Not in register"))</f>
        <v/>
      </c>
      <c r="E1863" s="22" t="str">
        <f aca="false">IF($C1863="","",IFERROR(INDEX(Asset_Register!$D$5:$D$1000,MATCH($C1863,Asset_Register!$A$5:$A$1000,0)),"Not in register"))</f>
        <v/>
      </c>
      <c r="F1863" s="22" t="str">
        <f aca="false">IF($C1863="","",IFERROR(INDEX(Asset_Register!$R$5:$R$1000,MATCH($C1863,Asset_Register!$A$5:$A$1000,0)),"Not in register"))</f>
        <v/>
      </c>
      <c r="G1863" s="22" t="str">
        <f aca="false">IF($C1863="","",IFERROR(INDEX(Asset_Register!$Q$5:$Q$1000,MATCH($C1863,Asset_Register!$A$5:$A$1000,0)),"Not in register"))</f>
        <v/>
      </c>
      <c r="H1863" s="19"/>
      <c r="I1863" s="19"/>
      <c r="J1863" s="6"/>
      <c r="K1863" s="19"/>
      <c r="L1863" s="19"/>
      <c r="M1863" s="19"/>
      <c r="N1863" s="19"/>
      <c r="O1863" s="19"/>
      <c r="P1863" s="19"/>
      <c r="Q1863" s="22" t="str">
        <f aca="false">IF($C1863="","",IF($P1863&lt;&gt;"",$P1863,IF(AND(ISNUMBER($K1863),ISNUMBER($M1863),ISNUMBER($N1863)),IF($O1863="Lower is worse",IF($K1863&lt;=$N1863,"Danger",IF($K1863&lt;=$M1863,"Alert","OK")),IF($K1863&gt;=$N1863,"Danger",IF($K1863&gt;=$M1863,"Alert","OK"))),"Not set")))</f>
        <v/>
      </c>
      <c r="R1863" s="22" t="str">
        <f aca="false">IF(OR($Q1863="",$Q1863="Not set"),"",MATCH($Q1863,Lists!$F$2:$F$4,0)-1)</f>
        <v/>
      </c>
      <c r="S1863" s="6"/>
      <c r="T1863" s="6"/>
      <c r="U1863" s="22" t="str">
        <f aca="false">IF(OR($Q1863="",$Q1863="OK",$Q1863="Not set",NOT(ISNUMBER($G1863))),"",ROUND($G1863*IF($Q1863="Danger",Lists!$M$15,Lists!$M$16),0))</f>
        <v/>
      </c>
      <c r="V1863" s="22" t="str">
        <f aca="false">IF($U1863="","",IF(OR($Q1863="Danger",$U1863&gt;=Lists!$M$10),"P1",IF($U1863&gt;=Lists!$M$11,"P2","P3")))</f>
        <v/>
      </c>
      <c r="W1863" s="24" t="str">
        <f aca="false">IF(OR($V1863="",$B1863=""),"",$B1863+INDEX(Lists!$N$10:$N$12,MATCH($V1863,Lists!$L$10:$L$12,0)))</f>
        <v/>
      </c>
      <c r="X1863" s="19"/>
      <c r="Y1863" s="19"/>
      <c r="Z1863" s="19"/>
      <c r="AA1863" s="21"/>
      <c r="AB1863" s="19"/>
      <c r="AC1863" s="22" t="str">
        <f aca="true">IF(OR($U1863="",$B1863=""),"",IF($AA1863&lt;&gt;"",$AA1863-$B1863,TODAY()-$B1863))</f>
        <v/>
      </c>
      <c r="AD1863" s="22" t="str">
        <f aca="true">IF($W1863="","",IF($Y1863="Closed",IF($AA1863="","Closed",IF($AA1863&lt;=$W1863,"Closed on time","Closed late")),IF(TODAY()&gt;$W1863,"Overdue","Within time")))</f>
        <v/>
      </c>
      <c r="AE1863" s="6"/>
      <c r="AF1863" s="19"/>
      <c r="AG1863" s="19"/>
      <c r="AH1863" s="19"/>
      <c r="AI1863" s="19"/>
      <c r="AJ1863" s="19"/>
    </row>
    <row r="1864" customFormat="false" ht="15" hidden="false" customHeight="false" outlineLevel="0" collapsed="false">
      <c r="A1864" s="22" t="str">
        <f aca="false">IF($C1864="","","R"&amp;TEXT(ROW()-4,"00000"))</f>
        <v/>
      </c>
      <c r="B1864" s="21"/>
      <c r="C1864" s="19"/>
      <c r="D1864" s="22" t="str">
        <f aca="false">IF($C1864="","",IFERROR(INDEX(Asset_Register!$C$5:$C$1000,MATCH($C1864,Asset_Register!$A$5:$A$1000,0)),"Not in register"))</f>
        <v/>
      </c>
      <c r="E1864" s="22" t="str">
        <f aca="false">IF($C1864="","",IFERROR(INDEX(Asset_Register!$D$5:$D$1000,MATCH($C1864,Asset_Register!$A$5:$A$1000,0)),"Not in register"))</f>
        <v/>
      </c>
      <c r="F1864" s="22" t="str">
        <f aca="false">IF($C1864="","",IFERROR(INDEX(Asset_Register!$R$5:$R$1000,MATCH($C1864,Asset_Register!$A$5:$A$1000,0)),"Not in register"))</f>
        <v/>
      </c>
      <c r="G1864" s="22" t="str">
        <f aca="false">IF($C1864="","",IFERROR(INDEX(Asset_Register!$Q$5:$Q$1000,MATCH($C1864,Asset_Register!$A$5:$A$1000,0)),"Not in register"))</f>
        <v/>
      </c>
      <c r="H1864" s="19"/>
      <c r="I1864" s="19"/>
      <c r="J1864" s="6"/>
      <c r="K1864" s="19"/>
      <c r="L1864" s="19"/>
      <c r="M1864" s="19"/>
      <c r="N1864" s="19"/>
      <c r="O1864" s="19"/>
      <c r="P1864" s="19"/>
      <c r="Q1864" s="22" t="str">
        <f aca="false">IF($C1864="","",IF($P1864&lt;&gt;"",$P1864,IF(AND(ISNUMBER($K1864),ISNUMBER($M1864),ISNUMBER($N1864)),IF($O1864="Lower is worse",IF($K1864&lt;=$N1864,"Danger",IF($K1864&lt;=$M1864,"Alert","OK")),IF($K1864&gt;=$N1864,"Danger",IF($K1864&gt;=$M1864,"Alert","OK"))),"Not set")))</f>
        <v/>
      </c>
      <c r="R1864" s="22" t="str">
        <f aca="false">IF(OR($Q1864="",$Q1864="Not set"),"",MATCH($Q1864,Lists!$F$2:$F$4,0)-1)</f>
        <v/>
      </c>
      <c r="S1864" s="6"/>
      <c r="T1864" s="6"/>
      <c r="U1864" s="22" t="str">
        <f aca="false">IF(OR($Q1864="",$Q1864="OK",$Q1864="Not set",NOT(ISNUMBER($G1864))),"",ROUND($G1864*IF($Q1864="Danger",Lists!$M$15,Lists!$M$16),0))</f>
        <v/>
      </c>
      <c r="V1864" s="22" t="str">
        <f aca="false">IF($U1864="","",IF(OR($Q1864="Danger",$U1864&gt;=Lists!$M$10),"P1",IF($U1864&gt;=Lists!$M$11,"P2","P3")))</f>
        <v/>
      </c>
      <c r="W1864" s="24" t="str">
        <f aca="false">IF(OR($V1864="",$B1864=""),"",$B1864+INDEX(Lists!$N$10:$N$12,MATCH($V1864,Lists!$L$10:$L$12,0)))</f>
        <v/>
      </c>
      <c r="X1864" s="19"/>
      <c r="Y1864" s="19"/>
      <c r="Z1864" s="19"/>
      <c r="AA1864" s="21"/>
      <c r="AB1864" s="19"/>
      <c r="AC1864" s="22" t="str">
        <f aca="true">IF(OR($U1864="",$B1864=""),"",IF($AA1864&lt;&gt;"",$AA1864-$B1864,TODAY()-$B1864))</f>
        <v/>
      </c>
      <c r="AD1864" s="22" t="str">
        <f aca="true">IF($W1864="","",IF($Y1864="Closed",IF($AA1864="","Closed",IF($AA1864&lt;=$W1864,"Closed on time","Closed late")),IF(TODAY()&gt;$W1864,"Overdue","Within time")))</f>
        <v/>
      </c>
      <c r="AE1864" s="6"/>
      <c r="AF1864" s="19"/>
      <c r="AG1864" s="19"/>
      <c r="AH1864" s="19"/>
      <c r="AI1864" s="19"/>
      <c r="AJ1864" s="19"/>
    </row>
    <row r="1865" customFormat="false" ht="15" hidden="false" customHeight="false" outlineLevel="0" collapsed="false">
      <c r="A1865" s="22" t="str">
        <f aca="false">IF($C1865="","","R"&amp;TEXT(ROW()-4,"00000"))</f>
        <v/>
      </c>
      <c r="B1865" s="21"/>
      <c r="C1865" s="19"/>
      <c r="D1865" s="22" t="str">
        <f aca="false">IF($C1865="","",IFERROR(INDEX(Asset_Register!$C$5:$C$1000,MATCH($C1865,Asset_Register!$A$5:$A$1000,0)),"Not in register"))</f>
        <v/>
      </c>
      <c r="E1865" s="22" t="str">
        <f aca="false">IF($C1865="","",IFERROR(INDEX(Asset_Register!$D$5:$D$1000,MATCH($C1865,Asset_Register!$A$5:$A$1000,0)),"Not in register"))</f>
        <v/>
      </c>
      <c r="F1865" s="22" t="str">
        <f aca="false">IF($C1865="","",IFERROR(INDEX(Asset_Register!$R$5:$R$1000,MATCH($C1865,Asset_Register!$A$5:$A$1000,0)),"Not in register"))</f>
        <v/>
      </c>
      <c r="G1865" s="22" t="str">
        <f aca="false">IF($C1865="","",IFERROR(INDEX(Asset_Register!$Q$5:$Q$1000,MATCH($C1865,Asset_Register!$A$5:$A$1000,0)),"Not in register"))</f>
        <v/>
      </c>
      <c r="H1865" s="19"/>
      <c r="I1865" s="19"/>
      <c r="J1865" s="6"/>
      <c r="K1865" s="19"/>
      <c r="L1865" s="19"/>
      <c r="M1865" s="19"/>
      <c r="N1865" s="19"/>
      <c r="O1865" s="19"/>
      <c r="P1865" s="19"/>
      <c r="Q1865" s="22" t="str">
        <f aca="false">IF($C1865="","",IF($P1865&lt;&gt;"",$P1865,IF(AND(ISNUMBER($K1865),ISNUMBER($M1865),ISNUMBER($N1865)),IF($O1865="Lower is worse",IF($K1865&lt;=$N1865,"Danger",IF($K1865&lt;=$M1865,"Alert","OK")),IF($K1865&gt;=$N1865,"Danger",IF($K1865&gt;=$M1865,"Alert","OK"))),"Not set")))</f>
        <v/>
      </c>
      <c r="R1865" s="22" t="str">
        <f aca="false">IF(OR($Q1865="",$Q1865="Not set"),"",MATCH($Q1865,Lists!$F$2:$F$4,0)-1)</f>
        <v/>
      </c>
      <c r="S1865" s="6"/>
      <c r="T1865" s="6"/>
      <c r="U1865" s="22" t="str">
        <f aca="false">IF(OR($Q1865="",$Q1865="OK",$Q1865="Not set",NOT(ISNUMBER($G1865))),"",ROUND($G1865*IF($Q1865="Danger",Lists!$M$15,Lists!$M$16),0))</f>
        <v/>
      </c>
      <c r="V1865" s="22" t="str">
        <f aca="false">IF($U1865="","",IF(OR($Q1865="Danger",$U1865&gt;=Lists!$M$10),"P1",IF($U1865&gt;=Lists!$M$11,"P2","P3")))</f>
        <v/>
      </c>
      <c r="W1865" s="24" t="str">
        <f aca="false">IF(OR($V1865="",$B1865=""),"",$B1865+INDEX(Lists!$N$10:$N$12,MATCH($V1865,Lists!$L$10:$L$12,0)))</f>
        <v/>
      </c>
      <c r="X1865" s="19"/>
      <c r="Y1865" s="19"/>
      <c r="Z1865" s="19"/>
      <c r="AA1865" s="21"/>
      <c r="AB1865" s="19"/>
      <c r="AC1865" s="22" t="str">
        <f aca="true">IF(OR($U1865="",$B1865=""),"",IF($AA1865&lt;&gt;"",$AA1865-$B1865,TODAY()-$B1865))</f>
        <v/>
      </c>
      <c r="AD1865" s="22" t="str">
        <f aca="true">IF($W1865="","",IF($Y1865="Closed",IF($AA1865="","Closed",IF($AA1865&lt;=$W1865,"Closed on time","Closed late")),IF(TODAY()&gt;$W1865,"Overdue","Within time")))</f>
        <v/>
      </c>
      <c r="AE1865" s="6"/>
      <c r="AF1865" s="19"/>
      <c r="AG1865" s="19"/>
      <c r="AH1865" s="19"/>
      <c r="AI1865" s="19"/>
      <c r="AJ1865" s="19"/>
    </row>
    <row r="1866" customFormat="false" ht="15" hidden="false" customHeight="false" outlineLevel="0" collapsed="false">
      <c r="A1866" s="22" t="str">
        <f aca="false">IF($C1866="","","R"&amp;TEXT(ROW()-4,"00000"))</f>
        <v/>
      </c>
      <c r="B1866" s="21"/>
      <c r="C1866" s="19"/>
      <c r="D1866" s="22" t="str">
        <f aca="false">IF($C1866="","",IFERROR(INDEX(Asset_Register!$C$5:$C$1000,MATCH($C1866,Asset_Register!$A$5:$A$1000,0)),"Not in register"))</f>
        <v/>
      </c>
      <c r="E1866" s="22" t="str">
        <f aca="false">IF($C1866="","",IFERROR(INDEX(Asset_Register!$D$5:$D$1000,MATCH($C1866,Asset_Register!$A$5:$A$1000,0)),"Not in register"))</f>
        <v/>
      </c>
      <c r="F1866" s="22" t="str">
        <f aca="false">IF($C1866="","",IFERROR(INDEX(Asset_Register!$R$5:$R$1000,MATCH($C1866,Asset_Register!$A$5:$A$1000,0)),"Not in register"))</f>
        <v/>
      </c>
      <c r="G1866" s="22" t="str">
        <f aca="false">IF($C1866="","",IFERROR(INDEX(Asset_Register!$Q$5:$Q$1000,MATCH($C1866,Asset_Register!$A$5:$A$1000,0)),"Not in register"))</f>
        <v/>
      </c>
      <c r="H1866" s="19"/>
      <c r="I1866" s="19"/>
      <c r="J1866" s="6"/>
      <c r="K1866" s="19"/>
      <c r="L1866" s="19"/>
      <c r="M1866" s="19"/>
      <c r="N1866" s="19"/>
      <c r="O1866" s="19"/>
      <c r="P1866" s="19"/>
      <c r="Q1866" s="22" t="str">
        <f aca="false">IF($C1866="","",IF($P1866&lt;&gt;"",$P1866,IF(AND(ISNUMBER($K1866),ISNUMBER($M1866),ISNUMBER($N1866)),IF($O1866="Lower is worse",IF($K1866&lt;=$N1866,"Danger",IF($K1866&lt;=$M1866,"Alert","OK")),IF($K1866&gt;=$N1866,"Danger",IF($K1866&gt;=$M1866,"Alert","OK"))),"Not set")))</f>
        <v/>
      </c>
      <c r="R1866" s="22" t="str">
        <f aca="false">IF(OR($Q1866="",$Q1866="Not set"),"",MATCH($Q1866,Lists!$F$2:$F$4,0)-1)</f>
        <v/>
      </c>
      <c r="S1866" s="6"/>
      <c r="T1866" s="6"/>
      <c r="U1866" s="22" t="str">
        <f aca="false">IF(OR($Q1866="",$Q1866="OK",$Q1866="Not set",NOT(ISNUMBER($G1866))),"",ROUND($G1866*IF($Q1866="Danger",Lists!$M$15,Lists!$M$16),0))</f>
        <v/>
      </c>
      <c r="V1866" s="22" t="str">
        <f aca="false">IF($U1866="","",IF(OR($Q1866="Danger",$U1866&gt;=Lists!$M$10),"P1",IF($U1866&gt;=Lists!$M$11,"P2","P3")))</f>
        <v/>
      </c>
      <c r="W1866" s="24" t="str">
        <f aca="false">IF(OR($V1866="",$B1866=""),"",$B1866+INDEX(Lists!$N$10:$N$12,MATCH($V1866,Lists!$L$10:$L$12,0)))</f>
        <v/>
      </c>
      <c r="X1866" s="19"/>
      <c r="Y1866" s="19"/>
      <c r="Z1866" s="19"/>
      <c r="AA1866" s="21"/>
      <c r="AB1866" s="19"/>
      <c r="AC1866" s="22" t="str">
        <f aca="true">IF(OR($U1866="",$B1866=""),"",IF($AA1866&lt;&gt;"",$AA1866-$B1866,TODAY()-$B1866))</f>
        <v/>
      </c>
      <c r="AD1866" s="22" t="str">
        <f aca="true">IF($W1866="","",IF($Y1866="Closed",IF($AA1866="","Closed",IF($AA1866&lt;=$W1866,"Closed on time","Closed late")),IF(TODAY()&gt;$W1866,"Overdue","Within time")))</f>
        <v/>
      </c>
      <c r="AE1866" s="6"/>
      <c r="AF1866" s="19"/>
      <c r="AG1866" s="19"/>
      <c r="AH1866" s="19"/>
      <c r="AI1866" s="19"/>
      <c r="AJ1866" s="19"/>
    </row>
    <row r="1867" customFormat="false" ht="15" hidden="false" customHeight="false" outlineLevel="0" collapsed="false">
      <c r="A1867" s="22" t="str">
        <f aca="false">IF($C1867="","","R"&amp;TEXT(ROW()-4,"00000"))</f>
        <v/>
      </c>
      <c r="B1867" s="21"/>
      <c r="C1867" s="19"/>
      <c r="D1867" s="22" t="str">
        <f aca="false">IF($C1867="","",IFERROR(INDEX(Asset_Register!$C$5:$C$1000,MATCH($C1867,Asset_Register!$A$5:$A$1000,0)),"Not in register"))</f>
        <v/>
      </c>
      <c r="E1867" s="22" t="str">
        <f aca="false">IF($C1867="","",IFERROR(INDEX(Asset_Register!$D$5:$D$1000,MATCH($C1867,Asset_Register!$A$5:$A$1000,0)),"Not in register"))</f>
        <v/>
      </c>
      <c r="F1867" s="22" t="str">
        <f aca="false">IF($C1867="","",IFERROR(INDEX(Asset_Register!$R$5:$R$1000,MATCH($C1867,Asset_Register!$A$5:$A$1000,0)),"Not in register"))</f>
        <v/>
      </c>
      <c r="G1867" s="22" t="str">
        <f aca="false">IF($C1867="","",IFERROR(INDEX(Asset_Register!$Q$5:$Q$1000,MATCH($C1867,Asset_Register!$A$5:$A$1000,0)),"Not in register"))</f>
        <v/>
      </c>
      <c r="H1867" s="19"/>
      <c r="I1867" s="19"/>
      <c r="J1867" s="6"/>
      <c r="K1867" s="19"/>
      <c r="L1867" s="19"/>
      <c r="M1867" s="19"/>
      <c r="N1867" s="19"/>
      <c r="O1867" s="19"/>
      <c r="P1867" s="19"/>
      <c r="Q1867" s="22" t="str">
        <f aca="false">IF($C1867="","",IF($P1867&lt;&gt;"",$P1867,IF(AND(ISNUMBER($K1867),ISNUMBER($M1867),ISNUMBER($N1867)),IF($O1867="Lower is worse",IF($K1867&lt;=$N1867,"Danger",IF($K1867&lt;=$M1867,"Alert","OK")),IF($K1867&gt;=$N1867,"Danger",IF($K1867&gt;=$M1867,"Alert","OK"))),"Not set")))</f>
        <v/>
      </c>
      <c r="R1867" s="22" t="str">
        <f aca="false">IF(OR($Q1867="",$Q1867="Not set"),"",MATCH($Q1867,Lists!$F$2:$F$4,0)-1)</f>
        <v/>
      </c>
      <c r="S1867" s="6"/>
      <c r="T1867" s="6"/>
      <c r="U1867" s="22" t="str">
        <f aca="false">IF(OR($Q1867="",$Q1867="OK",$Q1867="Not set",NOT(ISNUMBER($G1867))),"",ROUND($G1867*IF($Q1867="Danger",Lists!$M$15,Lists!$M$16),0))</f>
        <v/>
      </c>
      <c r="V1867" s="22" t="str">
        <f aca="false">IF($U1867="","",IF(OR($Q1867="Danger",$U1867&gt;=Lists!$M$10),"P1",IF($U1867&gt;=Lists!$M$11,"P2","P3")))</f>
        <v/>
      </c>
      <c r="W1867" s="24" t="str">
        <f aca="false">IF(OR($V1867="",$B1867=""),"",$B1867+INDEX(Lists!$N$10:$N$12,MATCH($V1867,Lists!$L$10:$L$12,0)))</f>
        <v/>
      </c>
      <c r="X1867" s="19"/>
      <c r="Y1867" s="19"/>
      <c r="Z1867" s="19"/>
      <c r="AA1867" s="21"/>
      <c r="AB1867" s="19"/>
      <c r="AC1867" s="22" t="str">
        <f aca="true">IF(OR($U1867="",$B1867=""),"",IF($AA1867&lt;&gt;"",$AA1867-$B1867,TODAY()-$B1867))</f>
        <v/>
      </c>
      <c r="AD1867" s="22" t="str">
        <f aca="true">IF($W1867="","",IF($Y1867="Closed",IF($AA1867="","Closed",IF($AA1867&lt;=$W1867,"Closed on time","Closed late")),IF(TODAY()&gt;$W1867,"Overdue","Within time")))</f>
        <v/>
      </c>
      <c r="AE1867" s="6"/>
      <c r="AF1867" s="19"/>
      <c r="AG1867" s="19"/>
      <c r="AH1867" s="19"/>
      <c r="AI1867" s="19"/>
      <c r="AJ1867" s="19"/>
    </row>
    <row r="1868" customFormat="false" ht="15" hidden="false" customHeight="false" outlineLevel="0" collapsed="false">
      <c r="A1868" s="22" t="str">
        <f aca="false">IF($C1868="","","R"&amp;TEXT(ROW()-4,"00000"))</f>
        <v/>
      </c>
      <c r="B1868" s="21"/>
      <c r="C1868" s="19"/>
      <c r="D1868" s="22" t="str">
        <f aca="false">IF($C1868="","",IFERROR(INDEX(Asset_Register!$C$5:$C$1000,MATCH($C1868,Asset_Register!$A$5:$A$1000,0)),"Not in register"))</f>
        <v/>
      </c>
      <c r="E1868" s="22" t="str">
        <f aca="false">IF($C1868="","",IFERROR(INDEX(Asset_Register!$D$5:$D$1000,MATCH($C1868,Asset_Register!$A$5:$A$1000,0)),"Not in register"))</f>
        <v/>
      </c>
      <c r="F1868" s="22" t="str">
        <f aca="false">IF($C1868="","",IFERROR(INDEX(Asset_Register!$R$5:$R$1000,MATCH($C1868,Asset_Register!$A$5:$A$1000,0)),"Not in register"))</f>
        <v/>
      </c>
      <c r="G1868" s="22" t="str">
        <f aca="false">IF($C1868="","",IFERROR(INDEX(Asset_Register!$Q$5:$Q$1000,MATCH($C1868,Asset_Register!$A$5:$A$1000,0)),"Not in register"))</f>
        <v/>
      </c>
      <c r="H1868" s="19"/>
      <c r="I1868" s="19"/>
      <c r="J1868" s="6"/>
      <c r="K1868" s="19"/>
      <c r="L1868" s="19"/>
      <c r="M1868" s="19"/>
      <c r="N1868" s="19"/>
      <c r="O1868" s="19"/>
      <c r="P1868" s="19"/>
      <c r="Q1868" s="22" t="str">
        <f aca="false">IF($C1868="","",IF($P1868&lt;&gt;"",$P1868,IF(AND(ISNUMBER($K1868),ISNUMBER($M1868),ISNUMBER($N1868)),IF($O1868="Lower is worse",IF($K1868&lt;=$N1868,"Danger",IF($K1868&lt;=$M1868,"Alert","OK")),IF($K1868&gt;=$N1868,"Danger",IF($K1868&gt;=$M1868,"Alert","OK"))),"Not set")))</f>
        <v/>
      </c>
      <c r="R1868" s="22" t="str">
        <f aca="false">IF(OR($Q1868="",$Q1868="Not set"),"",MATCH($Q1868,Lists!$F$2:$F$4,0)-1)</f>
        <v/>
      </c>
      <c r="S1868" s="6"/>
      <c r="T1868" s="6"/>
      <c r="U1868" s="22" t="str">
        <f aca="false">IF(OR($Q1868="",$Q1868="OK",$Q1868="Not set",NOT(ISNUMBER($G1868))),"",ROUND($G1868*IF($Q1868="Danger",Lists!$M$15,Lists!$M$16),0))</f>
        <v/>
      </c>
      <c r="V1868" s="22" t="str">
        <f aca="false">IF($U1868="","",IF(OR($Q1868="Danger",$U1868&gt;=Lists!$M$10),"P1",IF($U1868&gt;=Lists!$M$11,"P2","P3")))</f>
        <v/>
      </c>
      <c r="W1868" s="24" t="str">
        <f aca="false">IF(OR($V1868="",$B1868=""),"",$B1868+INDEX(Lists!$N$10:$N$12,MATCH($V1868,Lists!$L$10:$L$12,0)))</f>
        <v/>
      </c>
      <c r="X1868" s="19"/>
      <c r="Y1868" s="19"/>
      <c r="Z1868" s="19"/>
      <c r="AA1868" s="21"/>
      <c r="AB1868" s="19"/>
      <c r="AC1868" s="22" t="str">
        <f aca="true">IF(OR($U1868="",$B1868=""),"",IF($AA1868&lt;&gt;"",$AA1868-$B1868,TODAY()-$B1868))</f>
        <v/>
      </c>
      <c r="AD1868" s="22" t="str">
        <f aca="true">IF($W1868="","",IF($Y1868="Closed",IF($AA1868="","Closed",IF($AA1868&lt;=$W1868,"Closed on time","Closed late")),IF(TODAY()&gt;$W1868,"Overdue","Within time")))</f>
        <v/>
      </c>
      <c r="AE1868" s="6"/>
      <c r="AF1868" s="19"/>
      <c r="AG1868" s="19"/>
      <c r="AH1868" s="19"/>
      <c r="AI1868" s="19"/>
      <c r="AJ1868" s="19"/>
    </row>
    <row r="1869" customFormat="false" ht="15" hidden="false" customHeight="false" outlineLevel="0" collapsed="false">
      <c r="A1869" s="22" t="str">
        <f aca="false">IF($C1869="","","R"&amp;TEXT(ROW()-4,"00000"))</f>
        <v/>
      </c>
      <c r="B1869" s="21"/>
      <c r="C1869" s="19"/>
      <c r="D1869" s="22" t="str">
        <f aca="false">IF($C1869="","",IFERROR(INDEX(Asset_Register!$C$5:$C$1000,MATCH($C1869,Asset_Register!$A$5:$A$1000,0)),"Not in register"))</f>
        <v/>
      </c>
      <c r="E1869" s="22" t="str">
        <f aca="false">IF($C1869="","",IFERROR(INDEX(Asset_Register!$D$5:$D$1000,MATCH($C1869,Asset_Register!$A$5:$A$1000,0)),"Not in register"))</f>
        <v/>
      </c>
      <c r="F1869" s="22" t="str">
        <f aca="false">IF($C1869="","",IFERROR(INDEX(Asset_Register!$R$5:$R$1000,MATCH($C1869,Asset_Register!$A$5:$A$1000,0)),"Not in register"))</f>
        <v/>
      </c>
      <c r="G1869" s="22" t="str">
        <f aca="false">IF($C1869="","",IFERROR(INDEX(Asset_Register!$Q$5:$Q$1000,MATCH($C1869,Asset_Register!$A$5:$A$1000,0)),"Not in register"))</f>
        <v/>
      </c>
      <c r="H1869" s="19"/>
      <c r="I1869" s="19"/>
      <c r="J1869" s="6"/>
      <c r="K1869" s="19"/>
      <c r="L1869" s="19"/>
      <c r="M1869" s="19"/>
      <c r="N1869" s="19"/>
      <c r="O1869" s="19"/>
      <c r="P1869" s="19"/>
      <c r="Q1869" s="22" t="str">
        <f aca="false">IF($C1869="","",IF($P1869&lt;&gt;"",$P1869,IF(AND(ISNUMBER($K1869),ISNUMBER($M1869),ISNUMBER($N1869)),IF($O1869="Lower is worse",IF($K1869&lt;=$N1869,"Danger",IF($K1869&lt;=$M1869,"Alert","OK")),IF($K1869&gt;=$N1869,"Danger",IF($K1869&gt;=$M1869,"Alert","OK"))),"Not set")))</f>
        <v/>
      </c>
      <c r="R1869" s="22" t="str">
        <f aca="false">IF(OR($Q1869="",$Q1869="Not set"),"",MATCH($Q1869,Lists!$F$2:$F$4,0)-1)</f>
        <v/>
      </c>
      <c r="S1869" s="6"/>
      <c r="T1869" s="6"/>
      <c r="U1869" s="22" t="str">
        <f aca="false">IF(OR($Q1869="",$Q1869="OK",$Q1869="Not set",NOT(ISNUMBER($G1869))),"",ROUND($G1869*IF($Q1869="Danger",Lists!$M$15,Lists!$M$16),0))</f>
        <v/>
      </c>
      <c r="V1869" s="22" t="str">
        <f aca="false">IF($U1869="","",IF(OR($Q1869="Danger",$U1869&gt;=Lists!$M$10),"P1",IF($U1869&gt;=Lists!$M$11,"P2","P3")))</f>
        <v/>
      </c>
      <c r="W1869" s="24" t="str">
        <f aca="false">IF(OR($V1869="",$B1869=""),"",$B1869+INDEX(Lists!$N$10:$N$12,MATCH($V1869,Lists!$L$10:$L$12,0)))</f>
        <v/>
      </c>
      <c r="X1869" s="19"/>
      <c r="Y1869" s="19"/>
      <c r="Z1869" s="19"/>
      <c r="AA1869" s="21"/>
      <c r="AB1869" s="19"/>
      <c r="AC1869" s="22" t="str">
        <f aca="true">IF(OR($U1869="",$B1869=""),"",IF($AA1869&lt;&gt;"",$AA1869-$B1869,TODAY()-$B1869))</f>
        <v/>
      </c>
      <c r="AD1869" s="22" t="str">
        <f aca="true">IF($W1869="","",IF($Y1869="Closed",IF($AA1869="","Closed",IF($AA1869&lt;=$W1869,"Closed on time","Closed late")),IF(TODAY()&gt;$W1869,"Overdue","Within time")))</f>
        <v/>
      </c>
      <c r="AE1869" s="6"/>
      <c r="AF1869" s="19"/>
      <c r="AG1869" s="19"/>
      <c r="AH1869" s="19"/>
      <c r="AI1869" s="19"/>
      <c r="AJ1869" s="19"/>
    </row>
    <row r="1870" customFormat="false" ht="15" hidden="false" customHeight="false" outlineLevel="0" collapsed="false">
      <c r="A1870" s="22" t="str">
        <f aca="false">IF($C1870="","","R"&amp;TEXT(ROW()-4,"00000"))</f>
        <v/>
      </c>
      <c r="B1870" s="21"/>
      <c r="C1870" s="19"/>
      <c r="D1870" s="22" t="str">
        <f aca="false">IF($C1870="","",IFERROR(INDEX(Asset_Register!$C$5:$C$1000,MATCH($C1870,Asset_Register!$A$5:$A$1000,0)),"Not in register"))</f>
        <v/>
      </c>
      <c r="E1870" s="22" t="str">
        <f aca="false">IF($C1870="","",IFERROR(INDEX(Asset_Register!$D$5:$D$1000,MATCH($C1870,Asset_Register!$A$5:$A$1000,0)),"Not in register"))</f>
        <v/>
      </c>
      <c r="F1870" s="22" t="str">
        <f aca="false">IF($C1870="","",IFERROR(INDEX(Asset_Register!$R$5:$R$1000,MATCH($C1870,Asset_Register!$A$5:$A$1000,0)),"Not in register"))</f>
        <v/>
      </c>
      <c r="G1870" s="22" t="str">
        <f aca="false">IF($C1870="","",IFERROR(INDEX(Asset_Register!$Q$5:$Q$1000,MATCH($C1870,Asset_Register!$A$5:$A$1000,0)),"Not in register"))</f>
        <v/>
      </c>
      <c r="H1870" s="19"/>
      <c r="I1870" s="19"/>
      <c r="J1870" s="6"/>
      <c r="K1870" s="19"/>
      <c r="L1870" s="19"/>
      <c r="M1870" s="19"/>
      <c r="N1870" s="19"/>
      <c r="O1870" s="19"/>
      <c r="P1870" s="19"/>
      <c r="Q1870" s="22" t="str">
        <f aca="false">IF($C1870="","",IF($P1870&lt;&gt;"",$P1870,IF(AND(ISNUMBER($K1870),ISNUMBER($M1870),ISNUMBER($N1870)),IF($O1870="Lower is worse",IF($K1870&lt;=$N1870,"Danger",IF($K1870&lt;=$M1870,"Alert","OK")),IF($K1870&gt;=$N1870,"Danger",IF($K1870&gt;=$M1870,"Alert","OK"))),"Not set")))</f>
        <v/>
      </c>
      <c r="R1870" s="22" t="str">
        <f aca="false">IF(OR($Q1870="",$Q1870="Not set"),"",MATCH($Q1870,Lists!$F$2:$F$4,0)-1)</f>
        <v/>
      </c>
      <c r="S1870" s="6"/>
      <c r="T1870" s="6"/>
      <c r="U1870" s="22" t="str">
        <f aca="false">IF(OR($Q1870="",$Q1870="OK",$Q1870="Not set",NOT(ISNUMBER($G1870))),"",ROUND($G1870*IF($Q1870="Danger",Lists!$M$15,Lists!$M$16),0))</f>
        <v/>
      </c>
      <c r="V1870" s="22" t="str">
        <f aca="false">IF($U1870="","",IF(OR($Q1870="Danger",$U1870&gt;=Lists!$M$10),"P1",IF($U1870&gt;=Lists!$M$11,"P2","P3")))</f>
        <v/>
      </c>
      <c r="W1870" s="24" t="str">
        <f aca="false">IF(OR($V1870="",$B1870=""),"",$B1870+INDEX(Lists!$N$10:$N$12,MATCH($V1870,Lists!$L$10:$L$12,0)))</f>
        <v/>
      </c>
      <c r="X1870" s="19"/>
      <c r="Y1870" s="19"/>
      <c r="Z1870" s="19"/>
      <c r="AA1870" s="21"/>
      <c r="AB1870" s="19"/>
      <c r="AC1870" s="22" t="str">
        <f aca="true">IF(OR($U1870="",$B1870=""),"",IF($AA1870&lt;&gt;"",$AA1870-$B1870,TODAY()-$B1870))</f>
        <v/>
      </c>
      <c r="AD1870" s="22" t="str">
        <f aca="true">IF($W1870="","",IF($Y1870="Closed",IF($AA1870="","Closed",IF($AA1870&lt;=$W1870,"Closed on time","Closed late")),IF(TODAY()&gt;$W1870,"Overdue","Within time")))</f>
        <v/>
      </c>
      <c r="AE1870" s="6"/>
      <c r="AF1870" s="19"/>
      <c r="AG1870" s="19"/>
      <c r="AH1870" s="19"/>
      <c r="AI1870" s="19"/>
      <c r="AJ1870" s="19"/>
    </row>
    <row r="1871" customFormat="false" ht="15" hidden="false" customHeight="false" outlineLevel="0" collapsed="false">
      <c r="A1871" s="22" t="str">
        <f aca="false">IF($C1871="","","R"&amp;TEXT(ROW()-4,"00000"))</f>
        <v/>
      </c>
      <c r="B1871" s="21"/>
      <c r="C1871" s="19"/>
      <c r="D1871" s="22" t="str">
        <f aca="false">IF($C1871="","",IFERROR(INDEX(Asset_Register!$C$5:$C$1000,MATCH($C1871,Asset_Register!$A$5:$A$1000,0)),"Not in register"))</f>
        <v/>
      </c>
      <c r="E1871" s="22" t="str">
        <f aca="false">IF($C1871="","",IFERROR(INDEX(Asset_Register!$D$5:$D$1000,MATCH($C1871,Asset_Register!$A$5:$A$1000,0)),"Not in register"))</f>
        <v/>
      </c>
      <c r="F1871" s="22" t="str">
        <f aca="false">IF($C1871="","",IFERROR(INDEX(Asset_Register!$R$5:$R$1000,MATCH($C1871,Asset_Register!$A$5:$A$1000,0)),"Not in register"))</f>
        <v/>
      </c>
      <c r="G1871" s="22" t="str">
        <f aca="false">IF($C1871="","",IFERROR(INDEX(Asset_Register!$Q$5:$Q$1000,MATCH($C1871,Asset_Register!$A$5:$A$1000,0)),"Not in register"))</f>
        <v/>
      </c>
      <c r="H1871" s="19"/>
      <c r="I1871" s="19"/>
      <c r="J1871" s="6"/>
      <c r="K1871" s="19"/>
      <c r="L1871" s="19"/>
      <c r="M1871" s="19"/>
      <c r="N1871" s="19"/>
      <c r="O1871" s="19"/>
      <c r="P1871" s="19"/>
      <c r="Q1871" s="22" t="str">
        <f aca="false">IF($C1871="","",IF($P1871&lt;&gt;"",$P1871,IF(AND(ISNUMBER($K1871),ISNUMBER($M1871),ISNUMBER($N1871)),IF($O1871="Lower is worse",IF($K1871&lt;=$N1871,"Danger",IF($K1871&lt;=$M1871,"Alert","OK")),IF($K1871&gt;=$N1871,"Danger",IF($K1871&gt;=$M1871,"Alert","OK"))),"Not set")))</f>
        <v/>
      </c>
      <c r="R1871" s="22" t="str">
        <f aca="false">IF(OR($Q1871="",$Q1871="Not set"),"",MATCH($Q1871,Lists!$F$2:$F$4,0)-1)</f>
        <v/>
      </c>
      <c r="S1871" s="6"/>
      <c r="T1871" s="6"/>
      <c r="U1871" s="22" t="str">
        <f aca="false">IF(OR($Q1871="",$Q1871="OK",$Q1871="Not set",NOT(ISNUMBER($G1871))),"",ROUND($G1871*IF($Q1871="Danger",Lists!$M$15,Lists!$M$16),0))</f>
        <v/>
      </c>
      <c r="V1871" s="22" t="str">
        <f aca="false">IF($U1871="","",IF(OR($Q1871="Danger",$U1871&gt;=Lists!$M$10),"P1",IF($U1871&gt;=Lists!$M$11,"P2","P3")))</f>
        <v/>
      </c>
      <c r="W1871" s="24" t="str">
        <f aca="false">IF(OR($V1871="",$B1871=""),"",$B1871+INDEX(Lists!$N$10:$N$12,MATCH($V1871,Lists!$L$10:$L$12,0)))</f>
        <v/>
      </c>
      <c r="X1871" s="19"/>
      <c r="Y1871" s="19"/>
      <c r="Z1871" s="19"/>
      <c r="AA1871" s="21"/>
      <c r="AB1871" s="19"/>
      <c r="AC1871" s="22" t="str">
        <f aca="true">IF(OR($U1871="",$B1871=""),"",IF($AA1871&lt;&gt;"",$AA1871-$B1871,TODAY()-$B1871))</f>
        <v/>
      </c>
      <c r="AD1871" s="22" t="str">
        <f aca="true">IF($W1871="","",IF($Y1871="Closed",IF($AA1871="","Closed",IF($AA1871&lt;=$W1871,"Closed on time","Closed late")),IF(TODAY()&gt;$W1871,"Overdue","Within time")))</f>
        <v/>
      </c>
      <c r="AE1871" s="6"/>
      <c r="AF1871" s="19"/>
      <c r="AG1871" s="19"/>
      <c r="AH1871" s="19"/>
      <c r="AI1871" s="19"/>
      <c r="AJ1871" s="19"/>
    </row>
    <row r="1872" customFormat="false" ht="15" hidden="false" customHeight="false" outlineLevel="0" collapsed="false">
      <c r="A1872" s="22" t="str">
        <f aca="false">IF($C1872="","","R"&amp;TEXT(ROW()-4,"00000"))</f>
        <v/>
      </c>
      <c r="B1872" s="21"/>
      <c r="C1872" s="19"/>
      <c r="D1872" s="22" t="str">
        <f aca="false">IF($C1872="","",IFERROR(INDEX(Asset_Register!$C$5:$C$1000,MATCH($C1872,Asset_Register!$A$5:$A$1000,0)),"Not in register"))</f>
        <v/>
      </c>
      <c r="E1872" s="22" t="str">
        <f aca="false">IF($C1872="","",IFERROR(INDEX(Asset_Register!$D$5:$D$1000,MATCH($C1872,Asset_Register!$A$5:$A$1000,0)),"Not in register"))</f>
        <v/>
      </c>
      <c r="F1872" s="22" t="str">
        <f aca="false">IF($C1872="","",IFERROR(INDEX(Asset_Register!$R$5:$R$1000,MATCH($C1872,Asset_Register!$A$5:$A$1000,0)),"Not in register"))</f>
        <v/>
      </c>
      <c r="G1872" s="22" t="str">
        <f aca="false">IF($C1872="","",IFERROR(INDEX(Asset_Register!$Q$5:$Q$1000,MATCH($C1872,Asset_Register!$A$5:$A$1000,0)),"Not in register"))</f>
        <v/>
      </c>
      <c r="H1872" s="19"/>
      <c r="I1872" s="19"/>
      <c r="J1872" s="6"/>
      <c r="K1872" s="19"/>
      <c r="L1872" s="19"/>
      <c r="M1872" s="19"/>
      <c r="N1872" s="19"/>
      <c r="O1872" s="19"/>
      <c r="P1872" s="19"/>
      <c r="Q1872" s="22" t="str">
        <f aca="false">IF($C1872="","",IF($P1872&lt;&gt;"",$P1872,IF(AND(ISNUMBER($K1872),ISNUMBER($M1872),ISNUMBER($N1872)),IF($O1872="Lower is worse",IF($K1872&lt;=$N1872,"Danger",IF($K1872&lt;=$M1872,"Alert","OK")),IF($K1872&gt;=$N1872,"Danger",IF($K1872&gt;=$M1872,"Alert","OK"))),"Not set")))</f>
        <v/>
      </c>
      <c r="R1872" s="22" t="str">
        <f aca="false">IF(OR($Q1872="",$Q1872="Not set"),"",MATCH($Q1872,Lists!$F$2:$F$4,0)-1)</f>
        <v/>
      </c>
      <c r="S1872" s="6"/>
      <c r="T1872" s="6"/>
      <c r="U1872" s="22" t="str">
        <f aca="false">IF(OR($Q1872="",$Q1872="OK",$Q1872="Not set",NOT(ISNUMBER($G1872))),"",ROUND($G1872*IF($Q1872="Danger",Lists!$M$15,Lists!$M$16),0))</f>
        <v/>
      </c>
      <c r="V1872" s="22" t="str">
        <f aca="false">IF($U1872="","",IF(OR($Q1872="Danger",$U1872&gt;=Lists!$M$10),"P1",IF($U1872&gt;=Lists!$M$11,"P2","P3")))</f>
        <v/>
      </c>
      <c r="W1872" s="24" t="str">
        <f aca="false">IF(OR($V1872="",$B1872=""),"",$B1872+INDEX(Lists!$N$10:$N$12,MATCH($V1872,Lists!$L$10:$L$12,0)))</f>
        <v/>
      </c>
      <c r="X1872" s="19"/>
      <c r="Y1872" s="19"/>
      <c r="Z1872" s="19"/>
      <c r="AA1872" s="21"/>
      <c r="AB1872" s="19"/>
      <c r="AC1872" s="22" t="str">
        <f aca="true">IF(OR($U1872="",$B1872=""),"",IF($AA1872&lt;&gt;"",$AA1872-$B1872,TODAY()-$B1872))</f>
        <v/>
      </c>
      <c r="AD1872" s="22" t="str">
        <f aca="true">IF($W1872="","",IF($Y1872="Closed",IF($AA1872="","Closed",IF($AA1872&lt;=$W1872,"Closed on time","Closed late")),IF(TODAY()&gt;$W1872,"Overdue","Within time")))</f>
        <v/>
      </c>
      <c r="AE1872" s="6"/>
      <c r="AF1872" s="19"/>
      <c r="AG1872" s="19"/>
      <c r="AH1872" s="19"/>
      <c r="AI1872" s="19"/>
      <c r="AJ1872" s="19"/>
    </row>
    <row r="1873" customFormat="false" ht="15" hidden="false" customHeight="false" outlineLevel="0" collapsed="false">
      <c r="A1873" s="22" t="str">
        <f aca="false">IF($C1873="","","R"&amp;TEXT(ROW()-4,"00000"))</f>
        <v/>
      </c>
      <c r="B1873" s="21"/>
      <c r="C1873" s="19"/>
      <c r="D1873" s="22" t="str">
        <f aca="false">IF($C1873="","",IFERROR(INDEX(Asset_Register!$C$5:$C$1000,MATCH($C1873,Asset_Register!$A$5:$A$1000,0)),"Not in register"))</f>
        <v/>
      </c>
      <c r="E1873" s="22" t="str">
        <f aca="false">IF($C1873="","",IFERROR(INDEX(Asset_Register!$D$5:$D$1000,MATCH($C1873,Asset_Register!$A$5:$A$1000,0)),"Not in register"))</f>
        <v/>
      </c>
      <c r="F1873" s="22" t="str">
        <f aca="false">IF($C1873="","",IFERROR(INDEX(Asset_Register!$R$5:$R$1000,MATCH($C1873,Asset_Register!$A$5:$A$1000,0)),"Not in register"))</f>
        <v/>
      </c>
      <c r="G1873" s="22" t="str">
        <f aca="false">IF($C1873="","",IFERROR(INDEX(Asset_Register!$Q$5:$Q$1000,MATCH($C1873,Asset_Register!$A$5:$A$1000,0)),"Not in register"))</f>
        <v/>
      </c>
      <c r="H1873" s="19"/>
      <c r="I1873" s="19"/>
      <c r="J1873" s="6"/>
      <c r="K1873" s="19"/>
      <c r="L1873" s="19"/>
      <c r="M1873" s="19"/>
      <c r="N1873" s="19"/>
      <c r="O1873" s="19"/>
      <c r="P1873" s="19"/>
      <c r="Q1873" s="22" t="str">
        <f aca="false">IF($C1873="","",IF($P1873&lt;&gt;"",$P1873,IF(AND(ISNUMBER($K1873),ISNUMBER($M1873),ISNUMBER($N1873)),IF($O1873="Lower is worse",IF($K1873&lt;=$N1873,"Danger",IF($K1873&lt;=$M1873,"Alert","OK")),IF($K1873&gt;=$N1873,"Danger",IF($K1873&gt;=$M1873,"Alert","OK"))),"Not set")))</f>
        <v/>
      </c>
      <c r="R1873" s="22" t="str">
        <f aca="false">IF(OR($Q1873="",$Q1873="Not set"),"",MATCH($Q1873,Lists!$F$2:$F$4,0)-1)</f>
        <v/>
      </c>
      <c r="S1873" s="6"/>
      <c r="T1873" s="6"/>
      <c r="U1873" s="22" t="str">
        <f aca="false">IF(OR($Q1873="",$Q1873="OK",$Q1873="Not set",NOT(ISNUMBER($G1873))),"",ROUND($G1873*IF($Q1873="Danger",Lists!$M$15,Lists!$M$16),0))</f>
        <v/>
      </c>
      <c r="V1873" s="22" t="str">
        <f aca="false">IF($U1873="","",IF(OR($Q1873="Danger",$U1873&gt;=Lists!$M$10),"P1",IF($U1873&gt;=Lists!$M$11,"P2","P3")))</f>
        <v/>
      </c>
      <c r="W1873" s="24" t="str">
        <f aca="false">IF(OR($V1873="",$B1873=""),"",$B1873+INDEX(Lists!$N$10:$N$12,MATCH($V1873,Lists!$L$10:$L$12,0)))</f>
        <v/>
      </c>
      <c r="X1873" s="19"/>
      <c r="Y1873" s="19"/>
      <c r="Z1873" s="19"/>
      <c r="AA1873" s="21"/>
      <c r="AB1873" s="19"/>
      <c r="AC1873" s="22" t="str">
        <f aca="true">IF(OR($U1873="",$B1873=""),"",IF($AA1873&lt;&gt;"",$AA1873-$B1873,TODAY()-$B1873))</f>
        <v/>
      </c>
      <c r="AD1873" s="22" t="str">
        <f aca="true">IF($W1873="","",IF($Y1873="Closed",IF($AA1873="","Closed",IF($AA1873&lt;=$W1873,"Closed on time","Closed late")),IF(TODAY()&gt;$W1873,"Overdue","Within time")))</f>
        <v/>
      </c>
      <c r="AE1873" s="6"/>
      <c r="AF1873" s="19"/>
      <c r="AG1873" s="19"/>
      <c r="AH1873" s="19"/>
      <c r="AI1873" s="19"/>
      <c r="AJ1873" s="19"/>
    </row>
    <row r="1874" customFormat="false" ht="15" hidden="false" customHeight="false" outlineLevel="0" collapsed="false">
      <c r="A1874" s="22" t="str">
        <f aca="false">IF($C1874="","","R"&amp;TEXT(ROW()-4,"00000"))</f>
        <v/>
      </c>
      <c r="B1874" s="21"/>
      <c r="C1874" s="19"/>
      <c r="D1874" s="22" t="str">
        <f aca="false">IF($C1874="","",IFERROR(INDEX(Asset_Register!$C$5:$C$1000,MATCH($C1874,Asset_Register!$A$5:$A$1000,0)),"Not in register"))</f>
        <v/>
      </c>
      <c r="E1874" s="22" t="str">
        <f aca="false">IF($C1874="","",IFERROR(INDEX(Asset_Register!$D$5:$D$1000,MATCH($C1874,Asset_Register!$A$5:$A$1000,0)),"Not in register"))</f>
        <v/>
      </c>
      <c r="F1874" s="22" t="str">
        <f aca="false">IF($C1874="","",IFERROR(INDEX(Asset_Register!$R$5:$R$1000,MATCH($C1874,Asset_Register!$A$5:$A$1000,0)),"Not in register"))</f>
        <v/>
      </c>
      <c r="G1874" s="22" t="str">
        <f aca="false">IF($C1874="","",IFERROR(INDEX(Asset_Register!$Q$5:$Q$1000,MATCH($C1874,Asset_Register!$A$5:$A$1000,0)),"Not in register"))</f>
        <v/>
      </c>
      <c r="H1874" s="19"/>
      <c r="I1874" s="19"/>
      <c r="J1874" s="6"/>
      <c r="K1874" s="19"/>
      <c r="L1874" s="19"/>
      <c r="M1874" s="19"/>
      <c r="N1874" s="19"/>
      <c r="O1874" s="19"/>
      <c r="P1874" s="19"/>
      <c r="Q1874" s="22" t="str">
        <f aca="false">IF($C1874="","",IF($P1874&lt;&gt;"",$P1874,IF(AND(ISNUMBER($K1874),ISNUMBER($M1874),ISNUMBER($N1874)),IF($O1874="Lower is worse",IF($K1874&lt;=$N1874,"Danger",IF($K1874&lt;=$M1874,"Alert","OK")),IF($K1874&gt;=$N1874,"Danger",IF($K1874&gt;=$M1874,"Alert","OK"))),"Not set")))</f>
        <v/>
      </c>
      <c r="R1874" s="22" t="str">
        <f aca="false">IF(OR($Q1874="",$Q1874="Not set"),"",MATCH($Q1874,Lists!$F$2:$F$4,0)-1)</f>
        <v/>
      </c>
      <c r="S1874" s="6"/>
      <c r="T1874" s="6"/>
      <c r="U1874" s="22" t="str">
        <f aca="false">IF(OR($Q1874="",$Q1874="OK",$Q1874="Not set",NOT(ISNUMBER($G1874))),"",ROUND($G1874*IF($Q1874="Danger",Lists!$M$15,Lists!$M$16),0))</f>
        <v/>
      </c>
      <c r="V1874" s="22" t="str">
        <f aca="false">IF($U1874="","",IF(OR($Q1874="Danger",$U1874&gt;=Lists!$M$10),"P1",IF($U1874&gt;=Lists!$M$11,"P2","P3")))</f>
        <v/>
      </c>
      <c r="W1874" s="24" t="str">
        <f aca="false">IF(OR($V1874="",$B1874=""),"",$B1874+INDEX(Lists!$N$10:$N$12,MATCH($V1874,Lists!$L$10:$L$12,0)))</f>
        <v/>
      </c>
      <c r="X1874" s="19"/>
      <c r="Y1874" s="19"/>
      <c r="Z1874" s="19"/>
      <c r="AA1874" s="21"/>
      <c r="AB1874" s="19"/>
      <c r="AC1874" s="22" t="str">
        <f aca="true">IF(OR($U1874="",$B1874=""),"",IF($AA1874&lt;&gt;"",$AA1874-$B1874,TODAY()-$B1874))</f>
        <v/>
      </c>
      <c r="AD1874" s="22" t="str">
        <f aca="true">IF($W1874="","",IF($Y1874="Closed",IF($AA1874="","Closed",IF($AA1874&lt;=$W1874,"Closed on time","Closed late")),IF(TODAY()&gt;$W1874,"Overdue","Within time")))</f>
        <v/>
      </c>
      <c r="AE1874" s="6"/>
      <c r="AF1874" s="19"/>
      <c r="AG1874" s="19"/>
      <c r="AH1874" s="19"/>
      <c r="AI1874" s="19"/>
      <c r="AJ1874" s="19"/>
    </row>
    <row r="1875" customFormat="false" ht="15" hidden="false" customHeight="false" outlineLevel="0" collapsed="false">
      <c r="A1875" s="22" t="str">
        <f aca="false">IF($C1875="","","R"&amp;TEXT(ROW()-4,"00000"))</f>
        <v/>
      </c>
      <c r="B1875" s="21"/>
      <c r="C1875" s="19"/>
      <c r="D1875" s="22" t="str">
        <f aca="false">IF($C1875="","",IFERROR(INDEX(Asset_Register!$C$5:$C$1000,MATCH($C1875,Asset_Register!$A$5:$A$1000,0)),"Not in register"))</f>
        <v/>
      </c>
      <c r="E1875" s="22" t="str">
        <f aca="false">IF($C1875="","",IFERROR(INDEX(Asset_Register!$D$5:$D$1000,MATCH($C1875,Asset_Register!$A$5:$A$1000,0)),"Not in register"))</f>
        <v/>
      </c>
      <c r="F1875" s="22" t="str">
        <f aca="false">IF($C1875="","",IFERROR(INDEX(Asset_Register!$R$5:$R$1000,MATCH($C1875,Asset_Register!$A$5:$A$1000,0)),"Not in register"))</f>
        <v/>
      </c>
      <c r="G1875" s="22" t="str">
        <f aca="false">IF($C1875="","",IFERROR(INDEX(Asset_Register!$Q$5:$Q$1000,MATCH($C1875,Asset_Register!$A$5:$A$1000,0)),"Not in register"))</f>
        <v/>
      </c>
      <c r="H1875" s="19"/>
      <c r="I1875" s="19"/>
      <c r="J1875" s="6"/>
      <c r="K1875" s="19"/>
      <c r="L1875" s="19"/>
      <c r="M1875" s="19"/>
      <c r="N1875" s="19"/>
      <c r="O1875" s="19"/>
      <c r="P1875" s="19"/>
      <c r="Q1875" s="22" t="str">
        <f aca="false">IF($C1875="","",IF($P1875&lt;&gt;"",$P1875,IF(AND(ISNUMBER($K1875),ISNUMBER($M1875),ISNUMBER($N1875)),IF($O1875="Lower is worse",IF($K1875&lt;=$N1875,"Danger",IF($K1875&lt;=$M1875,"Alert","OK")),IF($K1875&gt;=$N1875,"Danger",IF($K1875&gt;=$M1875,"Alert","OK"))),"Not set")))</f>
        <v/>
      </c>
      <c r="R1875" s="22" t="str">
        <f aca="false">IF(OR($Q1875="",$Q1875="Not set"),"",MATCH($Q1875,Lists!$F$2:$F$4,0)-1)</f>
        <v/>
      </c>
      <c r="S1875" s="6"/>
      <c r="T1875" s="6"/>
      <c r="U1875" s="22" t="str">
        <f aca="false">IF(OR($Q1875="",$Q1875="OK",$Q1875="Not set",NOT(ISNUMBER($G1875))),"",ROUND($G1875*IF($Q1875="Danger",Lists!$M$15,Lists!$M$16),0))</f>
        <v/>
      </c>
      <c r="V1875" s="22" t="str">
        <f aca="false">IF($U1875="","",IF(OR($Q1875="Danger",$U1875&gt;=Lists!$M$10),"P1",IF($U1875&gt;=Lists!$M$11,"P2","P3")))</f>
        <v/>
      </c>
      <c r="W1875" s="24" t="str">
        <f aca="false">IF(OR($V1875="",$B1875=""),"",$B1875+INDEX(Lists!$N$10:$N$12,MATCH($V1875,Lists!$L$10:$L$12,0)))</f>
        <v/>
      </c>
      <c r="X1875" s="19"/>
      <c r="Y1875" s="19"/>
      <c r="Z1875" s="19"/>
      <c r="AA1875" s="21"/>
      <c r="AB1875" s="19"/>
      <c r="AC1875" s="22" t="str">
        <f aca="true">IF(OR($U1875="",$B1875=""),"",IF($AA1875&lt;&gt;"",$AA1875-$B1875,TODAY()-$B1875))</f>
        <v/>
      </c>
      <c r="AD1875" s="22" t="str">
        <f aca="true">IF($W1875="","",IF($Y1875="Closed",IF($AA1875="","Closed",IF($AA1875&lt;=$W1875,"Closed on time","Closed late")),IF(TODAY()&gt;$W1875,"Overdue","Within time")))</f>
        <v/>
      </c>
      <c r="AE1875" s="6"/>
      <c r="AF1875" s="19"/>
      <c r="AG1875" s="19"/>
      <c r="AH1875" s="19"/>
      <c r="AI1875" s="19"/>
      <c r="AJ1875" s="19"/>
    </row>
    <row r="1876" customFormat="false" ht="15" hidden="false" customHeight="false" outlineLevel="0" collapsed="false">
      <c r="A1876" s="22" t="str">
        <f aca="false">IF($C1876="","","R"&amp;TEXT(ROW()-4,"00000"))</f>
        <v/>
      </c>
      <c r="B1876" s="21"/>
      <c r="C1876" s="19"/>
      <c r="D1876" s="22" t="str">
        <f aca="false">IF($C1876="","",IFERROR(INDEX(Asset_Register!$C$5:$C$1000,MATCH($C1876,Asset_Register!$A$5:$A$1000,0)),"Not in register"))</f>
        <v/>
      </c>
      <c r="E1876" s="22" t="str">
        <f aca="false">IF($C1876="","",IFERROR(INDEX(Asset_Register!$D$5:$D$1000,MATCH($C1876,Asset_Register!$A$5:$A$1000,0)),"Not in register"))</f>
        <v/>
      </c>
      <c r="F1876" s="22" t="str">
        <f aca="false">IF($C1876="","",IFERROR(INDEX(Asset_Register!$R$5:$R$1000,MATCH($C1876,Asset_Register!$A$5:$A$1000,0)),"Not in register"))</f>
        <v/>
      </c>
      <c r="G1876" s="22" t="str">
        <f aca="false">IF($C1876="","",IFERROR(INDEX(Asset_Register!$Q$5:$Q$1000,MATCH($C1876,Asset_Register!$A$5:$A$1000,0)),"Not in register"))</f>
        <v/>
      </c>
      <c r="H1876" s="19"/>
      <c r="I1876" s="19"/>
      <c r="J1876" s="6"/>
      <c r="K1876" s="19"/>
      <c r="L1876" s="19"/>
      <c r="M1876" s="19"/>
      <c r="N1876" s="19"/>
      <c r="O1876" s="19"/>
      <c r="P1876" s="19"/>
      <c r="Q1876" s="22" t="str">
        <f aca="false">IF($C1876="","",IF($P1876&lt;&gt;"",$P1876,IF(AND(ISNUMBER($K1876),ISNUMBER($M1876),ISNUMBER($N1876)),IF($O1876="Lower is worse",IF($K1876&lt;=$N1876,"Danger",IF($K1876&lt;=$M1876,"Alert","OK")),IF($K1876&gt;=$N1876,"Danger",IF($K1876&gt;=$M1876,"Alert","OK"))),"Not set")))</f>
        <v/>
      </c>
      <c r="R1876" s="22" t="str">
        <f aca="false">IF(OR($Q1876="",$Q1876="Not set"),"",MATCH($Q1876,Lists!$F$2:$F$4,0)-1)</f>
        <v/>
      </c>
      <c r="S1876" s="6"/>
      <c r="T1876" s="6"/>
      <c r="U1876" s="22" t="str">
        <f aca="false">IF(OR($Q1876="",$Q1876="OK",$Q1876="Not set",NOT(ISNUMBER($G1876))),"",ROUND($G1876*IF($Q1876="Danger",Lists!$M$15,Lists!$M$16),0))</f>
        <v/>
      </c>
      <c r="V1876" s="22" t="str">
        <f aca="false">IF($U1876="","",IF(OR($Q1876="Danger",$U1876&gt;=Lists!$M$10),"P1",IF($U1876&gt;=Lists!$M$11,"P2","P3")))</f>
        <v/>
      </c>
      <c r="W1876" s="24" t="str">
        <f aca="false">IF(OR($V1876="",$B1876=""),"",$B1876+INDEX(Lists!$N$10:$N$12,MATCH($V1876,Lists!$L$10:$L$12,0)))</f>
        <v/>
      </c>
      <c r="X1876" s="19"/>
      <c r="Y1876" s="19"/>
      <c r="Z1876" s="19"/>
      <c r="AA1876" s="21"/>
      <c r="AB1876" s="19"/>
      <c r="AC1876" s="22" t="str">
        <f aca="true">IF(OR($U1876="",$B1876=""),"",IF($AA1876&lt;&gt;"",$AA1876-$B1876,TODAY()-$B1876))</f>
        <v/>
      </c>
      <c r="AD1876" s="22" t="str">
        <f aca="true">IF($W1876="","",IF($Y1876="Closed",IF($AA1876="","Closed",IF($AA1876&lt;=$W1876,"Closed on time","Closed late")),IF(TODAY()&gt;$W1876,"Overdue","Within time")))</f>
        <v/>
      </c>
      <c r="AE1876" s="6"/>
      <c r="AF1876" s="19"/>
      <c r="AG1876" s="19"/>
      <c r="AH1876" s="19"/>
      <c r="AI1876" s="19"/>
      <c r="AJ1876" s="19"/>
    </row>
    <row r="1877" customFormat="false" ht="15" hidden="false" customHeight="false" outlineLevel="0" collapsed="false">
      <c r="A1877" s="22" t="str">
        <f aca="false">IF($C1877="","","R"&amp;TEXT(ROW()-4,"00000"))</f>
        <v/>
      </c>
      <c r="B1877" s="21"/>
      <c r="C1877" s="19"/>
      <c r="D1877" s="22" t="str">
        <f aca="false">IF($C1877="","",IFERROR(INDEX(Asset_Register!$C$5:$C$1000,MATCH($C1877,Asset_Register!$A$5:$A$1000,0)),"Not in register"))</f>
        <v/>
      </c>
      <c r="E1877" s="22" t="str">
        <f aca="false">IF($C1877="","",IFERROR(INDEX(Asset_Register!$D$5:$D$1000,MATCH($C1877,Asset_Register!$A$5:$A$1000,0)),"Not in register"))</f>
        <v/>
      </c>
      <c r="F1877" s="22" t="str">
        <f aca="false">IF($C1877="","",IFERROR(INDEX(Asset_Register!$R$5:$R$1000,MATCH($C1877,Asset_Register!$A$5:$A$1000,0)),"Not in register"))</f>
        <v/>
      </c>
      <c r="G1877" s="22" t="str">
        <f aca="false">IF($C1877="","",IFERROR(INDEX(Asset_Register!$Q$5:$Q$1000,MATCH($C1877,Asset_Register!$A$5:$A$1000,0)),"Not in register"))</f>
        <v/>
      </c>
      <c r="H1877" s="19"/>
      <c r="I1877" s="19"/>
      <c r="J1877" s="6"/>
      <c r="K1877" s="19"/>
      <c r="L1877" s="19"/>
      <c r="M1877" s="19"/>
      <c r="N1877" s="19"/>
      <c r="O1877" s="19"/>
      <c r="P1877" s="19"/>
      <c r="Q1877" s="22" t="str">
        <f aca="false">IF($C1877="","",IF($P1877&lt;&gt;"",$P1877,IF(AND(ISNUMBER($K1877),ISNUMBER($M1877),ISNUMBER($N1877)),IF($O1877="Lower is worse",IF($K1877&lt;=$N1877,"Danger",IF($K1877&lt;=$M1877,"Alert","OK")),IF($K1877&gt;=$N1877,"Danger",IF($K1877&gt;=$M1877,"Alert","OK"))),"Not set")))</f>
        <v/>
      </c>
      <c r="R1877" s="22" t="str">
        <f aca="false">IF(OR($Q1877="",$Q1877="Not set"),"",MATCH($Q1877,Lists!$F$2:$F$4,0)-1)</f>
        <v/>
      </c>
      <c r="S1877" s="6"/>
      <c r="T1877" s="6"/>
      <c r="U1877" s="22" t="str">
        <f aca="false">IF(OR($Q1877="",$Q1877="OK",$Q1877="Not set",NOT(ISNUMBER($G1877))),"",ROUND($G1877*IF($Q1877="Danger",Lists!$M$15,Lists!$M$16),0))</f>
        <v/>
      </c>
      <c r="V1877" s="22" t="str">
        <f aca="false">IF($U1877="","",IF(OR($Q1877="Danger",$U1877&gt;=Lists!$M$10),"P1",IF($U1877&gt;=Lists!$M$11,"P2","P3")))</f>
        <v/>
      </c>
      <c r="W1877" s="24" t="str">
        <f aca="false">IF(OR($V1877="",$B1877=""),"",$B1877+INDEX(Lists!$N$10:$N$12,MATCH($V1877,Lists!$L$10:$L$12,0)))</f>
        <v/>
      </c>
      <c r="X1877" s="19"/>
      <c r="Y1877" s="19"/>
      <c r="Z1877" s="19"/>
      <c r="AA1877" s="21"/>
      <c r="AB1877" s="19"/>
      <c r="AC1877" s="22" t="str">
        <f aca="true">IF(OR($U1877="",$B1877=""),"",IF($AA1877&lt;&gt;"",$AA1877-$B1877,TODAY()-$B1877))</f>
        <v/>
      </c>
      <c r="AD1877" s="22" t="str">
        <f aca="true">IF($W1877="","",IF($Y1877="Closed",IF($AA1877="","Closed",IF($AA1877&lt;=$W1877,"Closed on time","Closed late")),IF(TODAY()&gt;$W1877,"Overdue","Within time")))</f>
        <v/>
      </c>
      <c r="AE1877" s="6"/>
      <c r="AF1877" s="19"/>
      <c r="AG1877" s="19"/>
      <c r="AH1877" s="19"/>
      <c r="AI1877" s="19"/>
      <c r="AJ1877" s="19"/>
    </row>
    <row r="1878" customFormat="false" ht="15" hidden="false" customHeight="false" outlineLevel="0" collapsed="false">
      <c r="A1878" s="22" t="str">
        <f aca="false">IF($C1878="","","R"&amp;TEXT(ROW()-4,"00000"))</f>
        <v/>
      </c>
      <c r="B1878" s="21"/>
      <c r="C1878" s="19"/>
      <c r="D1878" s="22" t="str">
        <f aca="false">IF($C1878="","",IFERROR(INDEX(Asset_Register!$C$5:$C$1000,MATCH($C1878,Asset_Register!$A$5:$A$1000,0)),"Not in register"))</f>
        <v/>
      </c>
      <c r="E1878" s="22" t="str">
        <f aca="false">IF($C1878="","",IFERROR(INDEX(Asset_Register!$D$5:$D$1000,MATCH($C1878,Asset_Register!$A$5:$A$1000,0)),"Not in register"))</f>
        <v/>
      </c>
      <c r="F1878" s="22" t="str">
        <f aca="false">IF($C1878="","",IFERROR(INDEX(Asset_Register!$R$5:$R$1000,MATCH($C1878,Asset_Register!$A$5:$A$1000,0)),"Not in register"))</f>
        <v/>
      </c>
      <c r="G1878" s="22" t="str">
        <f aca="false">IF($C1878="","",IFERROR(INDEX(Asset_Register!$Q$5:$Q$1000,MATCH($C1878,Asset_Register!$A$5:$A$1000,0)),"Not in register"))</f>
        <v/>
      </c>
      <c r="H1878" s="19"/>
      <c r="I1878" s="19"/>
      <c r="J1878" s="6"/>
      <c r="K1878" s="19"/>
      <c r="L1878" s="19"/>
      <c r="M1878" s="19"/>
      <c r="N1878" s="19"/>
      <c r="O1878" s="19"/>
      <c r="P1878" s="19"/>
      <c r="Q1878" s="22" t="str">
        <f aca="false">IF($C1878="","",IF($P1878&lt;&gt;"",$P1878,IF(AND(ISNUMBER($K1878),ISNUMBER($M1878),ISNUMBER($N1878)),IF($O1878="Lower is worse",IF($K1878&lt;=$N1878,"Danger",IF($K1878&lt;=$M1878,"Alert","OK")),IF($K1878&gt;=$N1878,"Danger",IF($K1878&gt;=$M1878,"Alert","OK"))),"Not set")))</f>
        <v/>
      </c>
      <c r="R1878" s="22" t="str">
        <f aca="false">IF(OR($Q1878="",$Q1878="Not set"),"",MATCH($Q1878,Lists!$F$2:$F$4,0)-1)</f>
        <v/>
      </c>
      <c r="S1878" s="6"/>
      <c r="T1878" s="6"/>
      <c r="U1878" s="22" t="str">
        <f aca="false">IF(OR($Q1878="",$Q1878="OK",$Q1878="Not set",NOT(ISNUMBER($G1878))),"",ROUND($G1878*IF($Q1878="Danger",Lists!$M$15,Lists!$M$16),0))</f>
        <v/>
      </c>
      <c r="V1878" s="22" t="str">
        <f aca="false">IF($U1878="","",IF(OR($Q1878="Danger",$U1878&gt;=Lists!$M$10),"P1",IF($U1878&gt;=Lists!$M$11,"P2","P3")))</f>
        <v/>
      </c>
      <c r="W1878" s="24" t="str">
        <f aca="false">IF(OR($V1878="",$B1878=""),"",$B1878+INDEX(Lists!$N$10:$N$12,MATCH($V1878,Lists!$L$10:$L$12,0)))</f>
        <v/>
      </c>
      <c r="X1878" s="19"/>
      <c r="Y1878" s="19"/>
      <c r="Z1878" s="19"/>
      <c r="AA1878" s="21"/>
      <c r="AB1878" s="19"/>
      <c r="AC1878" s="22" t="str">
        <f aca="true">IF(OR($U1878="",$B1878=""),"",IF($AA1878&lt;&gt;"",$AA1878-$B1878,TODAY()-$B1878))</f>
        <v/>
      </c>
      <c r="AD1878" s="22" t="str">
        <f aca="true">IF($W1878="","",IF($Y1878="Closed",IF($AA1878="","Closed",IF($AA1878&lt;=$W1878,"Closed on time","Closed late")),IF(TODAY()&gt;$W1878,"Overdue","Within time")))</f>
        <v/>
      </c>
      <c r="AE1878" s="6"/>
      <c r="AF1878" s="19"/>
      <c r="AG1878" s="19"/>
      <c r="AH1878" s="19"/>
      <c r="AI1878" s="19"/>
      <c r="AJ1878" s="19"/>
    </row>
    <row r="1879" customFormat="false" ht="15" hidden="false" customHeight="false" outlineLevel="0" collapsed="false">
      <c r="A1879" s="22" t="str">
        <f aca="false">IF($C1879="","","R"&amp;TEXT(ROW()-4,"00000"))</f>
        <v/>
      </c>
      <c r="B1879" s="21"/>
      <c r="C1879" s="19"/>
      <c r="D1879" s="22" t="str">
        <f aca="false">IF($C1879="","",IFERROR(INDEX(Asset_Register!$C$5:$C$1000,MATCH($C1879,Asset_Register!$A$5:$A$1000,0)),"Not in register"))</f>
        <v/>
      </c>
      <c r="E1879" s="22" t="str">
        <f aca="false">IF($C1879="","",IFERROR(INDEX(Asset_Register!$D$5:$D$1000,MATCH($C1879,Asset_Register!$A$5:$A$1000,0)),"Not in register"))</f>
        <v/>
      </c>
      <c r="F1879" s="22" t="str">
        <f aca="false">IF($C1879="","",IFERROR(INDEX(Asset_Register!$R$5:$R$1000,MATCH($C1879,Asset_Register!$A$5:$A$1000,0)),"Not in register"))</f>
        <v/>
      </c>
      <c r="G1879" s="22" t="str">
        <f aca="false">IF($C1879="","",IFERROR(INDEX(Asset_Register!$Q$5:$Q$1000,MATCH($C1879,Asset_Register!$A$5:$A$1000,0)),"Not in register"))</f>
        <v/>
      </c>
      <c r="H1879" s="19"/>
      <c r="I1879" s="19"/>
      <c r="J1879" s="6"/>
      <c r="K1879" s="19"/>
      <c r="L1879" s="19"/>
      <c r="M1879" s="19"/>
      <c r="N1879" s="19"/>
      <c r="O1879" s="19"/>
      <c r="P1879" s="19"/>
      <c r="Q1879" s="22" t="str">
        <f aca="false">IF($C1879="","",IF($P1879&lt;&gt;"",$P1879,IF(AND(ISNUMBER($K1879),ISNUMBER($M1879),ISNUMBER($N1879)),IF($O1879="Lower is worse",IF($K1879&lt;=$N1879,"Danger",IF($K1879&lt;=$M1879,"Alert","OK")),IF($K1879&gt;=$N1879,"Danger",IF($K1879&gt;=$M1879,"Alert","OK"))),"Not set")))</f>
        <v/>
      </c>
      <c r="R1879" s="22" t="str">
        <f aca="false">IF(OR($Q1879="",$Q1879="Not set"),"",MATCH($Q1879,Lists!$F$2:$F$4,0)-1)</f>
        <v/>
      </c>
      <c r="S1879" s="6"/>
      <c r="T1879" s="6"/>
      <c r="U1879" s="22" t="str">
        <f aca="false">IF(OR($Q1879="",$Q1879="OK",$Q1879="Not set",NOT(ISNUMBER($G1879))),"",ROUND($G1879*IF($Q1879="Danger",Lists!$M$15,Lists!$M$16),0))</f>
        <v/>
      </c>
      <c r="V1879" s="22" t="str">
        <f aca="false">IF($U1879="","",IF(OR($Q1879="Danger",$U1879&gt;=Lists!$M$10),"P1",IF($U1879&gt;=Lists!$M$11,"P2","P3")))</f>
        <v/>
      </c>
      <c r="W1879" s="24" t="str">
        <f aca="false">IF(OR($V1879="",$B1879=""),"",$B1879+INDEX(Lists!$N$10:$N$12,MATCH($V1879,Lists!$L$10:$L$12,0)))</f>
        <v/>
      </c>
      <c r="X1879" s="19"/>
      <c r="Y1879" s="19"/>
      <c r="Z1879" s="19"/>
      <c r="AA1879" s="21"/>
      <c r="AB1879" s="19"/>
      <c r="AC1879" s="22" t="str">
        <f aca="true">IF(OR($U1879="",$B1879=""),"",IF($AA1879&lt;&gt;"",$AA1879-$B1879,TODAY()-$B1879))</f>
        <v/>
      </c>
      <c r="AD1879" s="22" t="str">
        <f aca="true">IF($W1879="","",IF($Y1879="Closed",IF($AA1879="","Closed",IF($AA1879&lt;=$W1879,"Closed on time","Closed late")),IF(TODAY()&gt;$W1879,"Overdue","Within time")))</f>
        <v/>
      </c>
      <c r="AE1879" s="6"/>
      <c r="AF1879" s="19"/>
      <c r="AG1879" s="19"/>
      <c r="AH1879" s="19"/>
      <c r="AI1879" s="19"/>
      <c r="AJ1879" s="19"/>
    </row>
    <row r="1880" customFormat="false" ht="15" hidden="false" customHeight="false" outlineLevel="0" collapsed="false">
      <c r="A1880" s="22" t="str">
        <f aca="false">IF($C1880="","","R"&amp;TEXT(ROW()-4,"00000"))</f>
        <v/>
      </c>
      <c r="B1880" s="21"/>
      <c r="C1880" s="19"/>
      <c r="D1880" s="22" t="str">
        <f aca="false">IF($C1880="","",IFERROR(INDEX(Asset_Register!$C$5:$C$1000,MATCH($C1880,Asset_Register!$A$5:$A$1000,0)),"Not in register"))</f>
        <v/>
      </c>
      <c r="E1880" s="22" t="str">
        <f aca="false">IF($C1880="","",IFERROR(INDEX(Asset_Register!$D$5:$D$1000,MATCH($C1880,Asset_Register!$A$5:$A$1000,0)),"Not in register"))</f>
        <v/>
      </c>
      <c r="F1880" s="22" t="str">
        <f aca="false">IF($C1880="","",IFERROR(INDEX(Asset_Register!$R$5:$R$1000,MATCH($C1880,Asset_Register!$A$5:$A$1000,0)),"Not in register"))</f>
        <v/>
      </c>
      <c r="G1880" s="22" t="str">
        <f aca="false">IF($C1880="","",IFERROR(INDEX(Asset_Register!$Q$5:$Q$1000,MATCH($C1880,Asset_Register!$A$5:$A$1000,0)),"Not in register"))</f>
        <v/>
      </c>
      <c r="H1880" s="19"/>
      <c r="I1880" s="19"/>
      <c r="J1880" s="6"/>
      <c r="K1880" s="19"/>
      <c r="L1880" s="19"/>
      <c r="M1880" s="19"/>
      <c r="N1880" s="19"/>
      <c r="O1880" s="19"/>
      <c r="P1880" s="19"/>
      <c r="Q1880" s="22" t="str">
        <f aca="false">IF($C1880="","",IF($P1880&lt;&gt;"",$P1880,IF(AND(ISNUMBER($K1880),ISNUMBER($M1880),ISNUMBER($N1880)),IF($O1880="Lower is worse",IF($K1880&lt;=$N1880,"Danger",IF($K1880&lt;=$M1880,"Alert","OK")),IF($K1880&gt;=$N1880,"Danger",IF($K1880&gt;=$M1880,"Alert","OK"))),"Not set")))</f>
        <v/>
      </c>
      <c r="R1880" s="22" t="str">
        <f aca="false">IF(OR($Q1880="",$Q1880="Not set"),"",MATCH($Q1880,Lists!$F$2:$F$4,0)-1)</f>
        <v/>
      </c>
      <c r="S1880" s="6"/>
      <c r="T1880" s="6"/>
      <c r="U1880" s="22" t="str">
        <f aca="false">IF(OR($Q1880="",$Q1880="OK",$Q1880="Not set",NOT(ISNUMBER($G1880))),"",ROUND($G1880*IF($Q1880="Danger",Lists!$M$15,Lists!$M$16),0))</f>
        <v/>
      </c>
      <c r="V1880" s="22" t="str">
        <f aca="false">IF($U1880="","",IF(OR($Q1880="Danger",$U1880&gt;=Lists!$M$10),"P1",IF($U1880&gt;=Lists!$M$11,"P2","P3")))</f>
        <v/>
      </c>
      <c r="W1880" s="24" t="str">
        <f aca="false">IF(OR($V1880="",$B1880=""),"",$B1880+INDEX(Lists!$N$10:$N$12,MATCH($V1880,Lists!$L$10:$L$12,0)))</f>
        <v/>
      </c>
      <c r="X1880" s="19"/>
      <c r="Y1880" s="19"/>
      <c r="Z1880" s="19"/>
      <c r="AA1880" s="21"/>
      <c r="AB1880" s="19"/>
      <c r="AC1880" s="22" t="str">
        <f aca="true">IF(OR($U1880="",$B1880=""),"",IF($AA1880&lt;&gt;"",$AA1880-$B1880,TODAY()-$B1880))</f>
        <v/>
      </c>
      <c r="AD1880" s="22" t="str">
        <f aca="true">IF($W1880="","",IF($Y1880="Closed",IF($AA1880="","Closed",IF($AA1880&lt;=$W1880,"Closed on time","Closed late")),IF(TODAY()&gt;$W1880,"Overdue","Within time")))</f>
        <v/>
      </c>
      <c r="AE1880" s="6"/>
      <c r="AF1880" s="19"/>
      <c r="AG1880" s="19"/>
      <c r="AH1880" s="19"/>
      <c r="AI1880" s="19"/>
      <c r="AJ1880" s="19"/>
    </row>
    <row r="1881" customFormat="false" ht="15" hidden="false" customHeight="false" outlineLevel="0" collapsed="false">
      <c r="A1881" s="22" t="str">
        <f aca="false">IF($C1881="","","R"&amp;TEXT(ROW()-4,"00000"))</f>
        <v/>
      </c>
      <c r="B1881" s="21"/>
      <c r="C1881" s="19"/>
      <c r="D1881" s="22" t="str">
        <f aca="false">IF($C1881="","",IFERROR(INDEX(Asset_Register!$C$5:$C$1000,MATCH($C1881,Asset_Register!$A$5:$A$1000,0)),"Not in register"))</f>
        <v/>
      </c>
      <c r="E1881" s="22" t="str">
        <f aca="false">IF($C1881="","",IFERROR(INDEX(Asset_Register!$D$5:$D$1000,MATCH($C1881,Asset_Register!$A$5:$A$1000,0)),"Not in register"))</f>
        <v/>
      </c>
      <c r="F1881" s="22" t="str">
        <f aca="false">IF($C1881="","",IFERROR(INDEX(Asset_Register!$R$5:$R$1000,MATCH($C1881,Asset_Register!$A$5:$A$1000,0)),"Not in register"))</f>
        <v/>
      </c>
      <c r="G1881" s="22" t="str">
        <f aca="false">IF($C1881="","",IFERROR(INDEX(Asset_Register!$Q$5:$Q$1000,MATCH($C1881,Asset_Register!$A$5:$A$1000,0)),"Not in register"))</f>
        <v/>
      </c>
      <c r="H1881" s="19"/>
      <c r="I1881" s="19"/>
      <c r="J1881" s="6"/>
      <c r="K1881" s="19"/>
      <c r="L1881" s="19"/>
      <c r="M1881" s="19"/>
      <c r="N1881" s="19"/>
      <c r="O1881" s="19"/>
      <c r="P1881" s="19"/>
      <c r="Q1881" s="22" t="str">
        <f aca="false">IF($C1881="","",IF($P1881&lt;&gt;"",$P1881,IF(AND(ISNUMBER($K1881),ISNUMBER($M1881),ISNUMBER($N1881)),IF($O1881="Lower is worse",IF($K1881&lt;=$N1881,"Danger",IF($K1881&lt;=$M1881,"Alert","OK")),IF($K1881&gt;=$N1881,"Danger",IF($K1881&gt;=$M1881,"Alert","OK"))),"Not set")))</f>
        <v/>
      </c>
      <c r="R1881" s="22" t="str">
        <f aca="false">IF(OR($Q1881="",$Q1881="Not set"),"",MATCH($Q1881,Lists!$F$2:$F$4,0)-1)</f>
        <v/>
      </c>
      <c r="S1881" s="6"/>
      <c r="T1881" s="6"/>
      <c r="U1881" s="22" t="str">
        <f aca="false">IF(OR($Q1881="",$Q1881="OK",$Q1881="Not set",NOT(ISNUMBER($G1881))),"",ROUND($G1881*IF($Q1881="Danger",Lists!$M$15,Lists!$M$16),0))</f>
        <v/>
      </c>
      <c r="V1881" s="22" t="str">
        <f aca="false">IF($U1881="","",IF(OR($Q1881="Danger",$U1881&gt;=Lists!$M$10),"P1",IF($U1881&gt;=Lists!$M$11,"P2","P3")))</f>
        <v/>
      </c>
      <c r="W1881" s="24" t="str">
        <f aca="false">IF(OR($V1881="",$B1881=""),"",$B1881+INDEX(Lists!$N$10:$N$12,MATCH($V1881,Lists!$L$10:$L$12,0)))</f>
        <v/>
      </c>
      <c r="X1881" s="19"/>
      <c r="Y1881" s="19"/>
      <c r="Z1881" s="19"/>
      <c r="AA1881" s="21"/>
      <c r="AB1881" s="19"/>
      <c r="AC1881" s="22" t="str">
        <f aca="true">IF(OR($U1881="",$B1881=""),"",IF($AA1881&lt;&gt;"",$AA1881-$B1881,TODAY()-$B1881))</f>
        <v/>
      </c>
      <c r="AD1881" s="22" t="str">
        <f aca="true">IF($W1881="","",IF($Y1881="Closed",IF($AA1881="","Closed",IF($AA1881&lt;=$W1881,"Closed on time","Closed late")),IF(TODAY()&gt;$W1881,"Overdue","Within time")))</f>
        <v/>
      </c>
      <c r="AE1881" s="6"/>
      <c r="AF1881" s="19"/>
      <c r="AG1881" s="19"/>
      <c r="AH1881" s="19"/>
      <c r="AI1881" s="19"/>
      <c r="AJ1881" s="19"/>
    </row>
    <row r="1882" customFormat="false" ht="15" hidden="false" customHeight="false" outlineLevel="0" collapsed="false">
      <c r="A1882" s="22" t="str">
        <f aca="false">IF($C1882="","","R"&amp;TEXT(ROW()-4,"00000"))</f>
        <v/>
      </c>
      <c r="B1882" s="21"/>
      <c r="C1882" s="19"/>
      <c r="D1882" s="22" t="str">
        <f aca="false">IF($C1882="","",IFERROR(INDEX(Asset_Register!$C$5:$C$1000,MATCH($C1882,Asset_Register!$A$5:$A$1000,0)),"Not in register"))</f>
        <v/>
      </c>
      <c r="E1882" s="22" t="str">
        <f aca="false">IF($C1882="","",IFERROR(INDEX(Asset_Register!$D$5:$D$1000,MATCH($C1882,Asset_Register!$A$5:$A$1000,0)),"Not in register"))</f>
        <v/>
      </c>
      <c r="F1882" s="22" t="str">
        <f aca="false">IF($C1882="","",IFERROR(INDEX(Asset_Register!$R$5:$R$1000,MATCH($C1882,Asset_Register!$A$5:$A$1000,0)),"Not in register"))</f>
        <v/>
      </c>
      <c r="G1882" s="22" t="str">
        <f aca="false">IF($C1882="","",IFERROR(INDEX(Asset_Register!$Q$5:$Q$1000,MATCH($C1882,Asset_Register!$A$5:$A$1000,0)),"Not in register"))</f>
        <v/>
      </c>
      <c r="H1882" s="19"/>
      <c r="I1882" s="19"/>
      <c r="J1882" s="6"/>
      <c r="K1882" s="19"/>
      <c r="L1882" s="19"/>
      <c r="M1882" s="19"/>
      <c r="N1882" s="19"/>
      <c r="O1882" s="19"/>
      <c r="P1882" s="19"/>
      <c r="Q1882" s="22" t="str">
        <f aca="false">IF($C1882="","",IF($P1882&lt;&gt;"",$P1882,IF(AND(ISNUMBER($K1882),ISNUMBER($M1882),ISNUMBER($N1882)),IF($O1882="Lower is worse",IF($K1882&lt;=$N1882,"Danger",IF($K1882&lt;=$M1882,"Alert","OK")),IF($K1882&gt;=$N1882,"Danger",IF($K1882&gt;=$M1882,"Alert","OK"))),"Not set")))</f>
        <v/>
      </c>
      <c r="R1882" s="22" t="str">
        <f aca="false">IF(OR($Q1882="",$Q1882="Not set"),"",MATCH($Q1882,Lists!$F$2:$F$4,0)-1)</f>
        <v/>
      </c>
      <c r="S1882" s="6"/>
      <c r="T1882" s="6"/>
      <c r="U1882" s="22" t="str">
        <f aca="false">IF(OR($Q1882="",$Q1882="OK",$Q1882="Not set",NOT(ISNUMBER($G1882))),"",ROUND($G1882*IF($Q1882="Danger",Lists!$M$15,Lists!$M$16),0))</f>
        <v/>
      </c>
      <c r="V1882" s="22" t="str">
        <f aca="false">IF($U1882="","",IF(OR($Q1882="Danger",$U1882&gt;=Lists!$M$10),"P1",IF($U1882&gt;=Lists!$M$11,"P2","P3")))</f>
        <v/>
      </c>
      <c r="W1882" s="24" t="str">
        <f aca="false">IF(OR($V1882="",$B1882=""),"",$B1882+INDEX(Lists!$N$10:$N$12,MATCH($V1882,Lists!$L$10:$L$12,0)))</f>
        <v/>
      </c>
      <c r="X1882" s="19"/>
      <c r="Y1882" s="19"/>
      <c r="Z1882" s="19"/>
      <c r="AA1882" s="21"/>
      <c r="AB1882" s="19"/>
      <c r="AC1882" s="22" t="str">
        <f aca="true">IF(OR($U1882="",$B1882=""),"",IF($AA1882&lt;&gt;"",$AA1882-$B1882,TODAY()-$B1882))</f>
        <v/>
      </c>
      <c r="AD1882" s="22" t="str">
        <f aca="true">IF($W1882="","",IF($Y1882="Closed",IF($AA1882="","Closed",IF($AA1882&lt;=$W1882,"Closed on time","Closed late")),IF(TODAY()&gt;$W1882,"Overdue","Within time")))</f>
        <v/>
      </c>
      <c r="AE1882" s="6"/>
      <c r="AF1882" s="19"/>
      <c r="AG1882" s="19"/>
      <c r="AH1882" s="19"/>
      <c r="AI1882" s="19"/>
      <c r="AJ1882" s="19"/>
    </row>
    <row r="1883" customFormat="false" ht="15" hidden="false" customHeight="false" outlineLevel="0" collapsed="false">
      <c r="A1883" s="22" t="str">
        <f aca="false">IF($C1883="","","R"&amp;TEXT(ROW()-4,"00000"))</f>
        <v/>
      </c>
      <c r="B1883" s="21"/>
      <c r="C1883" s="19"/>
      <c r="D1883" s="22" t="str">
        <f aca="false">IF($C1883="","",IFERROR(INDEX(Asset_Register!$C$5:$C$1000,MATCH($C1883,Asset_Register!$A$5:$A$1000,0)),"Not in register"))</f>
        <v/>
      </c>
      <c r="E1883" s="22" t="str">
        <f aca="false">IF($C1883="","",IFERROR(INDEX(Asset_Register!$D$5:$D$1000,MATCH($C1883,Asset_Register!$A$5:$A$1000,0)),"Not in register"))</f>
        <v/>
      </c>
      <c r="F1883" s="22" t="str">
        <f aca="false">IF($C1883="","",IFERROR(INDEX(Asset_Register!$R$5:$R$1000,MATCH($C1883,Asset_Register!$A$5:$A$1000,0)),"Not in register"))</f>
        <v/>
      </c>
      <c r="G1883" s="22" t="str">
        <f aca="false">IF($C1883="","",IFERROR(INDEX(Asset_Register!$Q$5:$Q$1000,MATCH($C1883,Asset_Register!$A$5:$A$1000,0)),"Not in register"))</f>
        <v/>
      </c>
      <c r="H1883" s="19"/>
      <c r="I1883" s="19"/>
      <c r="J1883" s="6"/>
      <c r="K1883" s="19"/>
      <c r="L1883" s="19"/>
      <c r="M1883" s="19"/>
      <c r="N1883" s="19"/>
      <c r="O1883" s="19"/>
      <c r="P1883" s="19"/>
      <c r="Q1883" s="22" t="str">
        <f aca="false">IF($C1883="","",IF($P1883&lt;&gt;"",$P1883,IF(AND(ISNUMBER($K1883),ISNUMBER($M1883),ISNUMBER($N1883)),IF($O1883="Lower is worse",IF($K1883&lt;=$N1883,"Danger",IF($K1883&lt;=$M1883,"Alert","OK")),IF($K1883&gt;=$N1883,"Danger",IF($K1883&gt;=$M1883,"Alert","OK"))),"Not set")))</f>
        <v/>
      </c>
      <c r="R1883" s="22" t="str">
        <f aca="false">IF(OR($Q1883="",$Q1883="Not set"),"",MATCH($Q1883,Lists!$F$2:$F$4,0)-1)</f>
        <v/>
      </c>
      <c r="S1883" s="6"/>
      <c r="T1883" s="6"/>
      <c r="U1883" s="22" t="str">
        <f aca="false">IF(OR($Q1883="",$Q1883="OK",$Q1883="Not set",NOT(ISNUMBER($G1883))),"",ROUND($G1883*IF($Q1883="Danger",Lists!$M$15,Lists!$M$16),0))</f>
        <v/>
      </c>
      <c r="V1883" s="22" t="str">
        <f aca="false">IF($U1883="","",IF(OR($Q1883="Danger",$U1883&gt;=Lists!$M$10),"P1",IF($U1883&gt;=Lists!$M$11,"P2","P3")))</f>
        <v/>
      </c>
      <c r="W1883" s="24" t="str">
        <f aca="false">IF(OR($V1883="",$B1883=""),"",$B1883+INDEX(Lists!$N$10:$N$12,MATCH($V1883,Lists!$L$10:$L$12,0)))</f>
        <v/>
      </c>
      <c r="X1883" s="19"/>
      <c r="Y1883" s="19"/>
      <c r="Z1883" s="19"/>
      <c r="AA1883" s="21"/>
      <c r="AB1883" s="19"/>
      <c r="AC1883" s="22" t="str">
        <f aca="true">IF(OR($U1883="",$B1883=""),"",IF($AA1883&lt;&gt;"",$AA1883-$B1883,TODAY()-$B1883))</f>
        <v/>
      </c>
      <c r="AD1883" s="22" t="str">
        <f aca="true">IF($W1883="","",IF($Y1883="Closed",IF($AA1883="","Closed",IF($AA1883&lt;=$W1883,"Closed on time","Closed late")),IF(TODAY()&gt;$W1883,"Overdue","Within time")))</f>
        <v/>
      </c>
      <c r="AE1883" s="6"/>
      <c r="AF1883" s="19"/>
      <c r="AG1883" s="19"/>
      <c r="AH1883" s="19"/>
      <c r="AI1883" s="19"/>
      <c r="AJ1883" s="19"/>
    </row>
    <row r="1884" customFormat="false" ht="15" hidden="false" customHeight="false" outlineLevel="0" collapsed="false">
      <c r="A1884" s="22" t="str">
        <f aca="false">IF($C1884="","","R"&amp;TEXT(ROW()-4,"00000"))</f>
        <v/>
      </c>
      <c r="B1884" s="21"/>
      <c r="C1884" s="19"/>
      <c r="D1884" s="22" t="str">
        <f aca="false">IF($C1884="","",IFERROR(INDEX(Asset_Register!$C$5:$C$1000,MATCH($C1884,Asset_Register!$A$5:$A$1000,0)),"Not in register"))</f>
        <v/>
      </c>
      <c r="E1884" s="22" t="str">
        <f aca="false">IF($C1884="","",IFERROR(INDEX(Asset_Register!$D$5:$D$1000,MATCH($C1884,Asset_Register!$A$5:$A$1000,0)),"Not in register"))</f>
        <v/>
      </c>
      <c r="F1884" s="22" t="str">
        <f aca="false">IF($C1884="","",IFERROR(INDEX(Asset_Register!$R$5:$R$1000,MATCH($C1884,Asset_Register!$A$5:$A$1000,0)),"Not in register"))</f>
        <v/>
      </c>
      <c r="G1884" s="22" t="str">
        <f aca="false">IF($C1884="","",IFERROR(INDEX(Asset_Register!$Q$5:$Q$1000,MATCH($C1884,Asset_Register!$A$5:$A$1000,0)),"Not in register"))</f>
        <v/>
      </c>
      <c r="H1884" s="19"/>
      <c r="I1884" s="19"/>
      <c r="J1884" s="6"/>
      <c r="K1884" s="19"/>
      <c r="L1884" s="19"/>
      <c r="M1884" s="19"/>
      <c r="N1884" s="19"/>
      <c r="O1884" s="19"/>
      <c r="P1884" s="19"/>
      <c r="Q1884" s="22" t="str">
        <f aca="false">IF($C1884="","",IF($P1884&lt;&gt;"",$P1884,IF(AND(ISNUMBER($K1884),ISNUMBER($M1884),ISNUMBER($N1884)),IF($O1884="Lower is worse",IF($K1884&lt;=$N1884,"Danger",IF($K1884&lt;=$M1884,"Alert","OK")),IF($K1884&gt;=$N1884,"Danger",IF($K1884&gt;=$M1884,"Alert","OK"))),"Not set")))</f>
        <v/>
      </c>
      <c r="R1884" s="22" t="str">
        <f aca="false">IF(OR($Q1884="",$Q1884="Not set"),"",MATCH($Q1884,Lists!$F$2:$F$4,0)-1)</f>
        <v/>
      </c>
      <c r="S1884" s="6"/>
      <c r="T1884" s="6"/>
      <c r="U1884" s="22" t="str">
        <f aca="false">IF(OR($Q1884="",$Q1884="OK",$Q1884="Not set",NOT(ISNUMBER($G1884))),"",ROUND($G1884*IF($Q1884="Danger",Lists!$M$15,Lists!$M$16),0))</f>
        <v/>
      </c>
      <c r="V1884" s="22" t="str">
        <f aca="false">IF($U1884="","",IF(OR($Q1884="Danger",$U1884&gt;=Lists!$M$10),"P1",IF($U1884&gt;=Lists!$M$11,"P2","P3")))</f>
        <v/>
      </c>
      <c r="W1884" s="24" t="str">
        <f aca="false">IF(OR($V1884="",$B1884=""),"",$B1884+INDEX(Lists!$N$10:$N$12,MATCH($V1884,Lists!$L$10:$L$12,0)))</f>
        <v/>
      </c>
      <c r="X1884" s="19"/>
      <c r="Y1884" s="19"/>
      <c r="Z1884" s="19"/>
      <c r="AA1884" s="21"/>
      <c r="AB1884" s="19"/>
      <c r="AC1884" s="22" t="str">
        <f aca="true">IF(OR($U1884="",$B1884=""),"",IF($AA1884&lt;&gt;"",$AA1884-$B1884,TODAY()-$B1884))</f>
        <v/>
      </c>
      <c r="AD1884" s="22" t="str">
        <f aca="true">IF($W1884="","",IF($Y1884="Closed",IF($AA1884="","Closed",IF($AA1884&lt;=$W1884,"Closed on time","Closed late")),IF(TODAY()&gt;$W1884,"Overdue","Within time")))</f>
        <v/>
      </c>
      <c r="AE1884" s="6"/>
      <c r="AF1884" s="19"/>
      <c r="AG1884" s="19"/>
      <c r="AH1884" s="19"/>
      <c r="AI1884" s="19"/>
      <c r="AJ1884" s="19"/>
    </row>
    <row r="1885" customFormat="false" ht="15" hidden="false" customHeight="false" outlineLevel="0" collapsed="false">
      <c r="A1885" s="22" t="str">
        <f aca="false">IF($C1885="","","R"&amp;TEXT(ROW()-4,"00000"))</f>
        <v/>
      </c>
      <c r="B1885" s="21"/>
      <c r="C1885" s="19"/>
      <c r="D1885" s="22" t="str">
        <f aca="false">IF($C1885="","",IFERROR(INDEX(Asset_Register!$C$5:$C$1000,MATCH($C1885,Asset_Register!$A$5:$A$1000,0)),"Not in register"))</f>
        <v/>
      </c>
      <c r="E1885" s="22" t="str">
        <f aca="false">IF($C1885="","",IFERROR(INDEX(Asset_Register!$D$5:$D$1000,MATCH($C1885,Asset_Register!$A$5:$A$1000,0)),"Not in register"))</f>
        <v/>
      </c>
      <c r="F1885" s="22" t="str">
        <f aca="false">IF($C1885="","",IFERROR(INDEX(Asset_Register!$R$5:$R$1000,MATCH($C1885,Asset_Register!$A$5:$A$1000,0)),"Not in register"))</f>
        <v/>
      </c>
      <c r="G1885" s="22" t="str">
        <f aca="false">IF($C1885="","",IFERROR(INDEX(Asset_Register!$Q$5:$Q$1000,MATCH($C1885,Asset_Register!$A$5:$A$1000,0)),"Not in register"))</f>
        <v/>
      </c>
      <c r="H1885" s="19"/>
      <c r="I1885" s="19"/>
      <c r="J1885" s="6"/>
      <c r="K1885" s="19"/>
      <c r="L1885" s="19"/>
      <c r="M1885" s="19"/>
      <c r="N1885" s="19"/>
      <c r="O1885" s="19"/>
      <c r="P1885" s="19"/>
      <c r="Q1885" s="22" t="str">
        <f aca="false">IF($C1885="","",IF($P1885&lt;&gt;"",$P1885,IF(AND(ISNUMBER($K1885),ISNUMBER($M1885),ISNUMBER($N1885)),IF($O1885="Lower is worse",IF($K1885&lt;=$N1885,"Danger",IF($K1885&lt;=$M1885,"Alert","OK")),IF($K1885&gt;=$N1885,"Danger",IF($K1885&gt;=$M1885,"Alert","OK"))),"Not set")))</f>
        <v/>
      </c>
      <c r="R1885" s="22" t="str">
        <f aca="false">IF(OR($Q1885="",$Q1885="Not set"),"",MATCH($Q1885,Lists!$F$2:$F$4,0)-1)</f>
        <v/>
      </c>
      <c r="S1885" s="6"/>
      <c r="T1885" s="6"/>
      <c r="U1885" s="22" t="str">
        <f aca="false">IF(OR($Q1885="",$Q1885="OK",$Q1885="Not set",NOT(ISNUMBER($G1885))),"",ROUND($G1885*IF($Q1885="Danger",Lists!$M$15,Lists!$M$16),0))</f>
        <v/>
      </c>
      <c r="V1885" s="22" t="str">
        <f aca="false">IF($U1885="","",IF(OR($Q1885="Danger",$U1885&gt;=Lists!$M$10),"P1",IF($U1885&gt;=Lists!$M$11,"P2","P3")))</f>
        <v/>
      </c>
      <c r="W1885" s="24" t="str">
        <f aca="false">IF(OR($V1885="",$B1885=""),"",$B1885+INDEX(Lists!$N$10:$N$12,MATCH($V1885,Lists!$L$10:$L$12,0)))</f>
        <v/>
      </c>
      <c r="X1885" s="19"/>
      <c r="Y1885" s="19"/>
      <c r="Z1885" s="19"/>
      <c r="AA1885" s="21"/>
      <c r="AB1885" s="19"/>
      <c r="AC1885" s="22" t="str">
        <f aca="true">IF(OR($U1885="",$B1885=""),"",IF($AA1885&lt;&gt;"",$AA1885-$B1885,TODAY()-$B1885))</f>
        <v/>
      </c>
      <c r="AD1885" s="22" t="str">
        <f aca="true">IF($W1885="","",IF($Y1885="Closed",IF($AA1885="","Closed",IF($AA1885&lt;=$W1885,"Closed on time","Closed late")),IF(TODAY()&gt;$W1885,"Overdue","Within time")))</f>
        <v/>
      </c>
      <c r="AE1885" s="6"/>
      <c r="AF1885" s="19"/>
      <c r="AG1885" s="19"/>
      <c r="AH1885" s="19"/>
      <c r="AI1885" s="19"/>
      <c r="AJ1885" s="19"/>
    </row>
    <row r="1886" customFormat="false" ht="15" hidden="false" customHeight="false" outlineLevel="0" collapsed="false">
      <c r="A1886" s="22" t="str">
        <f aca="false">IF($C1886="","","R"&amp;TEXT(ROW()-4,"00000"))</f>
        <v/>
      </c>
      <c r="B1886" s="21"/>
      <c r="C1886" s="19"/>
      <c r="D1886" s="22" t="str">
        <f aca="false">IF($C1886="","",IFERROR(INDEX(Asset_Register!$C$5:$C$1000,MATCH($C1886,Asset_Register!$A$5:$A$1000,0)),"Not in register"))</f>
        <v/>
      </c>
      <c r="E1886" s="22" t="str">
        <f aca="false">IF($C1886="","",IFERROR(INDEX(Asset_Register!$D$5:$D$1000,MATCH($C1886,Asset_Register!$A$5:$A$1000,0)),"Not in register"))</f>
        <v/>
      </c>
      <c r="F1886" s="22" t="str">
        <f aca="false">IF($C1886="","",IFERROR(INDEX(Asset_Register!$R$5:$R$1000,MATCH($C1886,Asset_Register!$A$5:$A$1000,0)),"Not in register"))</f>
        <v/>
      </c>
      <c r="G1886" s="22" t="str">
        <f aca="false">IF($C1886="","",IFERROR(INDEX(Asset_Register!$Q$5:$Q$1000,MATCH($C1886,Asset_Register!$A$5:$A$1000,0)),"Not in register"))</f>
        <v/>
      </c>
      <c r="H1886" s="19"/>
      <c r="I1886" s="19"/>
      <c r="J1886" s="6"/>
      <c r="K1886" s="19"/>
      <c r="L1886" s="19"/>
      <c r="M1886" s="19"/>
      <c r="N1886" s="19"/>
      <c r="O1886" s="19"/>
      <c r="P1886" s="19"/>
      <c r="Q1886" s="22" t="str">
        <f aca="false">IF($C1886="","",IF($P1886&lt;&gt;"",$P1886,IF(AND(ISNUMBER($K1886),ISNUMBER($M1886),ISNUMBER($N1886)),IF($O1886="Lower is worse",IF($K1886&lt;=$N1886,"Danger",IF($K1886&lt;=$M1886,"Alert","OK")),IF($K1886&gt;=$N1886,"Danger",IF($K1886&gt;=$M1886,"Alert","OK"))),"Not set")))</f>
        <v/>
      </c>
      <c r="R1886" s="22" t="str">
        <f aca="false">IF(OR($Q1886="",$Q1886="Not set"),"",MATCH($Q1886,Lists!$F$2:$F$4,0)-1)</f>
        <v/>
      </c>
      <c r="S1886" s="6"/>
      <c r="T1886" s="6"/>
      <c r="U1886" s="22" t="str">
        <f aca="false">IF(OR($Q1886="",$Q1886="OK",$Q1886="Not set",NOT(ISNUMBER($G1886))),"",ROUND($G1886*IF($Q1886="Danger",Lists!$M$15,Lists!$M$16),0))</f>
        <v/>
      </c>
      <c r="V1886" s="22" t="str">
        <f aca="false">IF($U1886="","",IF(OR($Q1886="Danger",$U1886&gt;=Lists!$M$10),"P1",IF($U1886&gt;=Lists!$M$11,"P2","P3")))</f>
        <v/>
      </c>
      <c r="W1886" s="24" t="str">
        <f aca="false">IF(OR($V1886="",$B1886=""),"",$B1886+INDEX(Lists!$N$10:$N$12,MATCH($V1886,Lists!$L$10:$L$12,0)))</f>
        <v/>
      </c>
      <c r="X1886" s="19"/>
      <c r="Y1886" s="19"/>
      <c r="Z1886" s="19"/>
      <c r="AA1886" s="21"/>
      <c r="AB1886" s="19"/>
      <c r="AC1886" s="22" t="str">
        <f aca="true">IF(OR($U1886="",$B1886=""),"",IF($AA1886&lt;&gt;"",$AA1886-$B1886,TODAY()-$B1886))</f>
        <v/>
      </c>
      <c r="AD1886" s="22" t="str">
        <f aca="true">IF($W1886="","",IF($Y1886="Closed",IF($AA1886="","Closed",IF($AA1886&lt;=$W1886,"Closed on time","Closed late")),IF(TODAY()&gt;$W1886,"Overdue","Within time")))</f>
        <v/>
      </c>
      <c r="AE1886" s="6"/>
      <c r="AF1886" s="19"/>
      <c r="AG1886" s="19"/>
      <c r="AH1886" s="19"/>
      <c r="AI1886" s="19"/>
      <c r="AJ1886" s="19"/>
    </row>
    <row r="1887" customFormat="false" ht="15" hidden="false" customHeight="false" outlineLevel="0" collapsed="false">
      <c r="A1887" s="22" t="str">
        <f aca="false">IF($C1887="","","R"&amp;TEXT(ROW()-4,"00000"))</f>
        <v/>
      </c>
      <c r="B1887" s="21"/>
      <c r="C1887" s="19"/>
      <c r="D1887" s="22" t="str">
        <f aca="false">IF($C1887="","",IFERROR(INDEX(Asset_Register!$C$5:$C$1000,MATCH($C1887,Asset_Register!$A$5:$A$1000,0)),"Not in register"))</f>
        <v/>
      </c>
      <c r="E1887" s="22" t="str">
        <f aca="false">IF($C1887="","",IFERROR(INDEX(Asset_Register!$D$5:$D$1000,MATCH($C1887,Asset_Register!$A$5:$A$1000,0)),"Not in register"))</f>
        <v/>
      </c>
      <c r="F1887" s="22" t="str">
        <f aca="false">IF($C1887="","",IFERROR(INDEX(Asset_Register!$R$5:$R$1000,MATCH($C1887,Asset_Register!$A$5:$A$1000,0)),"Not in register"))</f>
        <v/>
      </c>
      <c r="G1887" s="22" t="str">
        <f aca="false">IF($C1887="","",IFERROR(INDEX(Asset_Register!$Q$5:$Q$1000,MATCH($C1887,Asset_Register!$A$5:$A$1000,0)),"Not in register"))</f>
        <v/>
      </c>
      <c r="H1887" s="19"/>
      <c r="I1887" s="19"/>
      <c r="J1887" s="6"/>
      <c r="K1887" s="19"/>
      <c r="L1887" s="19"/>
      <c r="M1887" s="19"/>
      <c r="N1887" s="19"/>
      <c r="O1887" s="19"/>
      <c r="P1887" s="19"/>
      <c r="Q1887" s="22" t="str">
        <f aca="false">IF($C1887="","",IF($P1887&lt;&gt;"",$P1887,IF(AND(ISNUMBER($K1887),ISNUMBER($M1887),ISNUMBER($N1887)),IF($O1887="Lower is worse",IF($K1887&lt;=$N1887,"Danger",IF($K1887&lt;=$M1887,"Alert","OK")),IF($K1887&gt;=$N1887,"Danger",IF($K1887&gt;=$M1887,"Alert","OK"))),"Not set")))</f>
        <v/>
      </c>
      <c r="R1887" s="22" t="str">
        <f aca="false">IF(OR($Q1887="",$Q1887="Not set"),"",MATCH($Q1887,Lists!$F$2:$F$4,0)-1)</f>
        <v/>
      </c>
      <c r="S1887" s="6"/>
      <c r="T1887" s="6"/>
      <c r="U1887" s="22" t="str">
        <f aca="false">IF(OR($Q1887="",$Q1887="OK",$Q1887="Not set",NOT(ISNUMBER($G1887))),"",ROUND($G1887*IF($Q1887="Danger",Lists!$M$15,Lists!$M$16),0))</f>
        <v/>
      </c>
      <c r="V1887" s="22" t="str">
        <f aca="false">IF($U1887="","",IF(OR($Q1887="Danger",$U1887&gt;=Lists!$M$10),"P1",IF($U1887&gt;=Lists!$M$11,"P2","P3")))</f>
        <v/>
      </c>
      <c r="W1887" s="24" t="str">
        <f aca="false">IF(OR($V1887="",$B1887=""),"",$B1887+INDEX(Lists!$N$10:$N$12,MATCH($V1887,Lists!$L$10:$L$12,0)))</f>
        <v/>
      </c>
      <c r="X1887" s="19"/>
      <c r="Y1887" s="19"/>
      <c r="Z1887" s="19"/>
      <c r="AA1887" s="21"/>
      <c r="AB1887" s="19"/>
      <c r="AC1887" s="22" t="str">
        <f aca="true">IF(OR($U1887="",$B1887=""),"",IF($AA1887&lt;&gt;"",$AA1887-$B1887,TODAY()-$B1887))</f>
        <v/>
      </c>
      <c r="AD1887" s="22" t="str">
        <f aca="true">IF($W1887="","",IF($Y1887="Closed",IF($AA1887="","Closed",IF($AA1887&lt;=$W1887,"Closed on time","Closed late")),IF(TODAY()&gt;$W1887,"Overdue","Within time")))</f>
        <v/>
      </c>
      <c r="AE1887" s="6"/>
      <c r="AF1887" s="19"/>
      <c r="AG1887" s="19"/>
      <c r="AH1887" s="19"/>
      <c r="AI1887" s="19"/>
      <c r="AJ1887" s="19"/>
    </row>
    <row r="1888" customFormat="false" ht="15" hidden="false" customHeight="false" outlineLevel="0" collapsed="false">
      <c r="A1888" s="22" t="str">
        <f aca="false">IF($C1888="","","R"&amp;TEXT(ROW()-4,"00000"))</f>
        <v/>
      </c>
      <c r="B1888" s="21"/>
      <c r="C1888" s="19"/>
      <c r="D1888" s="22" t="str">
        <f aca="false">IF($C1888="","",IFERROR(INDEX(Asset_Register!$C$5:$C$1000,MATCH($C1888,Asset_Register!$A$5:$A$1000,0)),"Not in register"))</f>
        <v/>
      </c>
      <c r="E1888" s="22" t="str">
        <f aca="false">IF($C1888="","",IFERROR(INDEX(Asset_Register!$D$5:$D$1000,MATCH($C1888,Asset_Register!$A$5:$A$1000,0)),"Not in register"))</f>
        <v/>
      </c>
      <c r="F1888" s="22" t="str">
        <f aca="false">IF($C1888="","",IFERROR(INDEX(Asset_Register!$R$5:$R$1000,MATCH($C1888,Asset_Register!$A$5:$A$1000,0)),"Not in register"))</f>
        <v/>
      </c>
      <c r="G1888" s="22" t="str">
        <f aca="false">IF($C1888="","",IFERROR(INDEX(Asset_Register!$Q$5:$Q$1000,MATCH($C1888,Asset_Register!$A$5:$A$1000,0)),"Not in register"))</f>
        <v/>
      </c>
      <c r="H1888" s="19"/>
      <c r="I1888" s="19"/>
      <c r="J1888" s="6"/>
      <c r="K1888" s="19"/>
      <c r="L1888" s="19"/>
      <c r="M1888" s="19"/>
      <c r="N1888" s="19"/>
      <c r="O1888" s="19"/>
      <c r="P1888" s="19"/>
      <c r="Q1888" s="22" t="str">
        <f aca="false">IF($C1888="","",IF($P1888&lt;&gt;"",$P1888,IF(AND(ISNUMBER($K1888),ISNUMBER($M1888),ISNUMBER($N1888)),IF($O1888="Lower is worse",IF($K1888&lt;=$N1888,"Danger",IF($K1888&lt;=$M1888,"Alert","OK")),IF($K1888&gt;=$N1888,"Danger",IF($K1888&gt;=$M1888,"Alert","OK"))),"Not set")))</f>
        <v/>
      </c>
      <c r="R1888" s="22" t="str">
        <f aca="false">IF(OR($Q1888="",$Q1888="Not set"),"",MATCH($Q1888,Lists!$F$2:$F$4,0)-1)</f>
        <v/>
      </c>
      <c r="S1888" s="6"/>
      <c r="T1888" s="6"/>
      <c r="U1888" s="22" t="str">
        <f aca="false">IF(OR($Q1888="",$Q1888="OK",$Q1888="Not set",NOT(ISNUMBER($G1888))),"",ROUND($G1888*IF($Q1888="Danger",Lists!$M$15,Lists!$M$16),0))</f>
        <v/>
      </c>
      <c r="V1888" s="22" t="str">
        <f aca="false">IF($U1888="","",IF(OR($Q1888="Danger",$U1888&gt;=Lists!$M$10),"P1",IF($U1888&gt;=Lists!$M$11,"P2","P3")))</f>
        <v/>
      </c>
      <c r="W1888" s="24" t="str">
        <f aca="false">IF(OR($V1888="",$B1888=""),"",$B1888+INDEX(Lists!$N$10:$N$12,MATCH($V1888,Lists!$L$10:$L$12,0)))</f>
        <v/>
      </c>
      <c r="X1888" s="19"/>
      <c r="Y1888" s="19"/>
      <c r="Z1888" s="19"/>
      <c r="AA1888" s="21"/>
      <c r="AB1888" s="19"/>
      <c r="AC1888" s="22" t="str">
        <f aca="true">IF(OR($U1888="",$B1888=""),"",IF($AA1888&lt;&gt;"",$AA1888-$B1888,TODAY()-$B1888))</f>
        <v/>
      </c>
      <c r="AD1888" s="22" t="str">
        <f aca="true">IF($W1888="","",IF($Y1888="Closed",IF($AA1888="","Closed",IF($AA1888&lt;=$W1888,"Closed on time","Closed late")),IF(TODAY()&gt;$W1888,"Overdue","Within time")))</f>
        <v/>
      </c>
      <c r="AE1888" s="6"/>
      <c r="AF1888" s="19"/>
      <c r="AG1888" s="19"/>
      <c r="AH1888" s="19"/>
      <c r="AI1888" s="19"/>
      <c r="AJ1888" s="19"/>
    </row>
    <row r="1889" customFormat="false" ht="15" hidden="false" customHeight="false" outlineLevel="0" collapsed="false">
      <c r="A1889" s="22" t="str">
        <f aca="false">IF($C1889="","","R"&amp;TEXT(ROW()-4,"00000"))</f>
        <v/>
      </c>
      <c r="B1889" s="21"/>
      <c r="C1889" s="19"/>
      <c r="D1889" s="22" t="str">
        <f aca="false">IF($C1889="","",IFERROR(INDEX(Asset_Register!$C$5:$C$1000,MATCH($C1889,Asset_Register!$A$5:$A$1000,0)),"Not in register"))</f>
        <v/>
      </c>
      <c r="E1889" s="22" t="str">
        <f aca="false">IF($C1889="","",IFERROR(INDEX(Asset_Register!$D$5:$D$1000,MATCH($C1889,Asset_Register!$A$5:$A$1000,0)),"Not in register"))</f>
        <v/>
      </c>
      <c r="F1889" s="22" t="str">
        <f aca="false">IF($C1889="","",IFERROR(INDEX(Asset_Register!$R$5:$R$1000,MATCH($C1889,Asset_Register!$A$5:$A$1000,0)),"Not in register"))</f>
        <v/>
      </c>
      <c r="G1889" s="22" t="str">
        <f aca="false">IF($C1889="","",IFERROR(INDEX(Asset_Register!$Q$5:$Q$1000,MATCH($C1889,Asset_Register!$A$5:$A$1000,0)),"Not in register"))</f>
        <v/>
      </c>
      <c r="H1889" s="19"/>
      <c r="I1889" s="19"/>
      <c r="J1889" s="6"/>
      <c r="K1889" s="19"/>
      <c r="L1889" s="19"/>
      <c r="M1889" s="19"/>
      <c r="N1889" s="19"/>
      <c r="O1889" s="19"/>
      <c r="P1889" s="19"/>
      <c r="Q1889" s="22" t="str">
        <f aca="false">IF($C1889="","",IF($P1889&lt;&gt;"",$P1889,IF(AND(ISNUMBER($K1889),ISNUMBER($M1889),ISNUMBER($N1889)),IF($O1889="Lower is worse",IF($K1889&lt;=$N1889,"Danger",IF($K1889&lt;=$M1889,"Alert","OK")),IF($K1889&gt;=$N1889,"Danger",IF($K1889&gt;=$M1889,"Alert","OK"))),"Not set")))</f>
        <v/>
      </c>
      <c r="R1889" s="22" t="str">
        <f aca="false">IF(OR($Q1889="",$Q1889="Not set"),"",MATCH($Q1889,Lists!$F$2:$F$4,0)-1)</f>
        <v/>
      </c>
      <c r="S1889" s="6"/>
      <c r="T1889" s="6"/>
      <c r="U1889" s="22" t="str">
        <f aca="false">IF(OR($Q1889="",$Q1889="OK",$Q1889="Not set",NOT(ISNUMBER($G1889))),"",ROUND($G1889*IF($Q1889="Danger",Lists!$M$15,Lists!$M$16),0))</f>
        <v/>
      </c>
      <c r="V1889" s="22" t="str">
        <f aca="false">IF($U1889="","",IF(OR($Q1889="Danger",$U1889&gt;=Lists!$M$10),"P1",IF($U1889&gt;=Lists!$M$11,"P2","P3")))</f>
        <v/>
      </c>
      <c r="W1889" s="24" t="str">
        <f aca="false">IF(OR($V1889="",$B1889=""),"",$B1889+INDEX(Lists!$N$10:$N$12,MATCH($V1889,Lists!$L$10:$L$12,0)))</f>
        <v/>
      </c>
      <c r="X1889" s="19"/>
      <c r="Y1889" s="19"/>
      <c r="Z1889" s="19"/>
      <c r="AA1889" s="21"/>
      <c r="AB1889" s="19"/>
      <c r="AC1889" s="22" t="str">
        <f aca="true">IF(OR($U1889="",$B1889=""),"",IF($AA1889&lt;&gt;"",$AA1889-$B1889,TODAY()-$B1889))</f>
        <v/>
      </c>
      <c r="AD1889" s="22" t="str">
        <f aca="true">IF($W1889="","",IF($Y1889="Closed",IF($AA1889="","Closed",IF($AA1889&lt;=$W1889,"Closed on time","Closed late")),IF(TODAY()&gt;$W1889,"Overdue","Within time")))</f>
        <v/>
      </c>
      <c r="AE1889" s="6"/>
      <c r="AF1889" s="19"/>
      <c r="AG1889" s="19"/>
      <c r="AH1889" s="19"/>
      <c r="AI1889" s="19"/>
      <c r="AJ1889" s="19"/>
    </row>
    <row r="1890" customFormat="false" ht="15" hidden="false" customHeight="false" outlineLevel="0" collapsed="false">
      <c r="A1890" s="22" t="str">
        <f aca="false">IF($C1890="","","R"&amp;TEXT(ROW()-4,"00000"))</f>
        <v/>
      </c>
      <c r="B1890" s="21"/>
      <c r="C1890" s="19"/>
      <c r="D1890" s="22" t="str">
        <f aca="false">IF($C1890="","",IFERROR(INDEX(Asset_Register!$C$5:$C$1000,MATCH($C1890,Asset_Register!$A$5:$A$1000,0)),"Not in register"))</f>
        <v/>
      </c>
      <c r="E1890" s="22" t="str">
        <f aca="false">IF($C1890="","",IFERROR(INDEX(Asset_Register!$D$5:$D$1000,MATCH($C1890,Asset_Register!$A$5:$A$1000,0)),"Not in register"))</f>
        <v/>
      </c>
      <c r="F1890" s="22" t="str">
        <f aca="false">IF($C1890="","",IFERROR(INDEX(Asset_Register!$R$5:$R$1000,MATCH($C1890,Asset_Register!$A$5:$A$1000,0)),"Not in register"))</f>
        <v/>
      </c>
      <c r="G1890" s="22" t="str">
        <f aca="false">IF($C1890="","",IFERROR(INDEX(Asset_Register!$Q$5:$Q$1000,MATCH($C1890,Asset_Register!$A$5:$A$1000,0)),"Not in register"))</f>
        <v/>
      </c>
      <c r="H1890" s="19"/>
      <c r="I1890" s="19"/>
      <c r="J1890" s="6"/>
      <c r="K1890" s="19"/>
      <c r="L1890" s="19"/>
      <c r="M1890" s="19"/>
      <c r="N1890" s="19"/>
      <c r="O1890" s="19"/>
      <c r="P1890" s="19"/>
      <c r="Q1890" s="22" t="str">
        <f aca="false">IF($C1890="","",IF($P1890&lt;&gt;"",$P1890,IF(AND(ISNUMBER($K1890),ISNUMBER($M1890),ISNUMBER($N1890)),IF($O1890="Lower is worse",IF($K1890&lt;=$N1890,"Danger",IF($K1890&lt;=$M1890,"Alert","OK")),IF($K1890&gt;=$N1890,"Danger",IF($K1890&gt;=$M1890,"Alert","OK"))),"Not set")))</f>
        <v/>
      </c>
      <c r="R1890" s="22" t="str">
        <f aca="false">IF(OR($Q1890="",$Q1890="Not set"),"",MATCH($Q1890,Lists!$F$2:$F$4,0)-1)</f>
        <v/>
      </c>
      <c r="S1890" s="6"/>
      <c r="T1890" s="6"/>
      <c r="U1890" s="22" t="str">
        <f aca="false">IF(OR($Q1890="",$Q1890="OK",$Q1890="Not set",NOT(ISNUMBER($G1890))),"",ROUND($G1890*IF($Q1890="Danger",Lists!$M$15,Lists!$M$16),0))</f>
        <v/>
      </c>
      <c r="V1890" s="22" t="str">
        <f aca="false">IF($U1890="","",IF(OR($Q1890="Danger",$U1890&gt;=Lists!$M$10),"P1",IF($U1890&gt;=Lists!$M$11,"P2","P3")))</f>
        <v/>
      </c>
      <c r="W1890" s="24" t="str">
        <f aca="false">IF(OR($V1890="",$B1890=""),"",$B1890+INDEX(Lists!$N$10:$N$12,MATCH($V1890,Lists!$L$10:$L$12,0)))</f>
        <v/>
      </c>
      <c r="X1890" s="19"/>
      <c r="Y1890" s="19"/>
      <c r="Z1890" s="19"/>
      <c r="AA1890" s="21"/>
      <c r="AB1890" s="19"/>
      <c r="AC1890" s="22" t="str">
        <f aca="true">IF(OR($U1890="",$B1890=""),"",IF($AA1890&lt;&gt;"",$AA1890-$B1890,TODAY()-$B1890))</f>
        <v/>
      </c>
      <c r="AD1890" s="22" t="str">
        <f aca="true">IF($W1890="","",IF($Y1890="Closed",IF($AA1890="","Closed",IF($AA1890&lt;=$W1890,"Closed on time","Closed late")),IF(TODAY()&gt;$W1890,"Overdue","Within time")))</f>
        <v/>
      </c>
      <c r="AE1890" s="6"/>
      <c r="AF1890" s="19"/>
      <c r="AG1890" s="19"/>
      <c r="AH1890" s="19"/>
      <c r="AI1890" s="19"/>
      <c r="AJ1890" s="19"/>
    </row>
    <row r="1891" customFormat="false" ht="15" hidden="false" customHeight="false" outlineLevel="0" collapsed="false">
      <c r="A1891" s="22" t="str">
        <f aca="false">IF($C1891="","","R"&amp;TEXT(ROW()-4,"00000"))</f>
        <v/>
      </c>
      <c r="B1891" s="21"/>
      <c r="C1891" s="19"/>
      <c r="D1891" s="22" t="str">
        <f aca="false">IF($C1891="","",IFERROR(INDEX(Asset_Register!$C$5:$C$1000,MATCH($C1891,Asset_Register!$A$5:$A$1000,0)),"Not in register"))</f>
        <v/>
      </c>
      <c r="E1891" s="22" t="str">
        <f aca="false">IF($C1891="","",IFERROR(INDEX(Asset_Register!$D$5:$D$1000,MATCH($C1891,Asset_Register!$A$5:$A$1000,0)),"Not in register"))</f>
        <v/>
      </c>
      <c r="F1891" s="22" t="str">
        <f aca="false">IF($C1891="","",IFERROR(INDEX(Asset_Register!$R$5:$R$1000,MATCH($C1891,Asset_Register!$A$5:$A$1000,0)),"Not in register"))</f>
        <v/>
      </c>
      <c r="G1891" s="22" t="str">
        <f aca="false">IF($C1891="","",IFERROR(INDEX(Asset_Register!$Q$5:$Q$1000,MATCH($C1891,Asset_Register!$A$5:$A$1000,0)),"Not in register"))</f>
        <v/>
      </c>
      <c r="H1891" s="19"/>
      <c r="I1891" s="19"/>
      <c r="J1891" s="6"/>
      <c r="K1891" s="19"/>
      <c r="L1891" s="19"/>
      <c r="M1891" s="19"/>
      <c r="N1891" s="19"/>
      <c r="O1891" s="19"/>
      <c r="P1891" s="19"/>
      <c r="Q1891" s="22" t="str">
        <f aca="false">IF($C1891="","",IF($P1891&lt;&gt;"",$P1891,IF(AND(ISNUMBER($K1891),ISNUMBER($M1891),ISNUMBER($N1891)),IF($O1891="Lower is worse",IF($K1891&lt;=$N1891,"Danger",IF($K1891&lt;=$M1891,"Alert","OK")),IF($K1891&gt;=$N1891,"Danger",IF($K1891&gt;=$M1891,"Alert","OK"))),"Not set")))</f>
        <v/>
      </c>
      <c r="R1891" s="22" t="str">
        <f aca="false">IF(OR($Q1891="",$Q1891="Not set"),"",MATCH($Q1891,Lists!$F$2:$F$4,0)-1)</f>
        <v/>
      </c>
      <c r="S1891" s="6"/>
      <c r="T1891" s="6"/>
      <c r="U1891" s="22" t="str">
        <f aca="false">IF(OR($Q1891="",$Q1891="OK",$Q1891="Not set",NOT(ISNUMBER($G1891))),"",ROUND($G1891*IF($Q1891="Danger",Lists!$M$15,Lists!$M$16),0))</f>
        <v/>
      </c>
      <c r="V1891" s="22" t="str">
        <f aca="false">IF($U1891="","",IF(OR($Q1891="Danger",$U1891&gt;=Lists!$M$10),"P1",IF($U1891&gt;=Lists!$M$11,"P2","P3")))</f>
        <v/>
      </c>
      <c r="W1891" s="24" t="str">
        <f aca="false">IF(OR($V1891="",$B1891=""),"",$B1891+INDEX(Lists!$N$10:$N$12,MATCH($V1891,Lists!$L$10:$L$12,0)))</f>
        <v/>
      </c>
      <c r="X1891" s="19"/>
      <c r="Y1891" s="19"/>
      <c r="Z1891" s="19"/>
      <c r="AA1891" s="21"/>
      <c r="AB1891" s="19"/>
      <c r="AC1891" s="22" t="str">
        <f aca="true">IF(OR($U1891="",$B1891=""),"",IF($AA1891&lt;&gt;"",$AA1891-$B1891,TODAY()-$B1891))</f>
        <v/>
      </c>
      <c r="AD1891" s="22" t="str">
        <f aca="true">IF($W1891="","",IF($Y1891="Closed",IF($AA1891="","Closed",IF($AA1891&lt;=$W1891,"Closed on time","Closed late")),IF(TODAY()&gt;$W1891,"Overdue","Within time")))</f>
        <v/>
      </c>
      <c r="AE1891" s="6"/>
      <c r="AF1891" s="19"/>
      <c r="AG1891" s="19"/>
      <c r="AH1891" s="19"/>
      <c r="AI1891" s="19"/>
      <c r="AJ1891" s="19"/>
    </row>
    <row r="1892" customFormat="false" ht="15" hidden="false" customHeight="false" outlineLevel="0" collapsed="false">
      <c r="A1892" s="22" t="str">
        <f aca="false">IF($C1892="","","R"&amp;TEXT(ROW()-4,"00000"))</f>
        <v/>
      </c>
      <c r="B1892" s="21"/>
      <c r="C1892" s="19"/>
      <c r="D1892" s="22" t="str">
        <f aca="false">IF($C1892="","",IFERROR(INDEX(Asset_Register!$C$5:$C$1000,MATCH($C1892,Asset_Register!$A$5:$A$1000,0)),"Not in register"))</f>
        <v/>
      </c>
      <c r="E1892" s="22" t="str">
        <f aca="false">IF($C1892="","",IFERROR(INDEX(Asset_Register!$D$5:$D$1000,MATCH($C1892,Asset_Register!$A$5:$A$1000,0)),"Not in register"))</f>
        <v/>
      </c>
      <c r="F1892" s="22" t="str">
        <f aca="false">IF($C1892="","",IFERROR(INDEX(Asset_Register!$R$5:$R$1000,MATCH($C1892,Asset_Register!$A$5:$A$1000,0)),"Not in register"))</f>
        <v/>
      </c>
      <c r="G1892" s="22" t="str">
        <f aca="false">IF($C1892="","",IFERROR(INDEX(Asset_Register!$Q$5:$Q$1000,MATCH($C1892,Asset_Register!$A$5:$A$1000,0)),"Not in register"))</f>
        <v/>
      </c>
      <c r="H1892" s="19"/>
      <c r="I1892" s="19"/>
      <c r="J1892" s="6"/>
      <c r="K1892" s="19"/>
      <c r="L1892" s="19"/>
      <c r="M1892" s="19"/>
      <c r="N1892" s="19"/>
      <c r="O1892" s="19"/>
      <c r="P1892" s="19"/>
      <c r="Q1892" s="22" t="str">
        <f aca="false">IF($C1892="","",IF($P1892&lt;&gt;"",$P1892,IF(AND(ISNUMBER($K1892),ISNUMBER($M1892),ISNUMBER($N1892)),IF($O1892="Lower is worse",IF($K1892&lt;=$N1892,"Danger",IF($K1892&lt;=$M1892,"Alert","OK")),IF($K1892&gt;=$N1892,"Danger",IF($K1892&gt;=$M1892,"Alert","OK"))),"Not set")))</f>
        <v/>
      </c>
      <c r="R1892" s="22" t="str">
        <f aca="false">IF(OR($Q1892="",$Q1892="Not set"),"",MATCH($Q1892,Lists!$F$2:$F$4,0)-1)</f>
        <v/>
      </c>
      <c r="S1892" s="6"/>
      <c r="T1892" s="6"/>
      <c r="U1892" s="22" t="str">
        <f aca="false">IF(OR($Q1892="",$Q1892="OK",$Q1892="Not set",NOT(ISNUMBER($G1892))),"",ROUND($G1892*IF($Q1892="Danger",Lists!$M$15,Lists!$M$16),0))</f>
        <v/>
      </c>
      <c r="V1892" s="22" t="str">
        <f aca="false">IF($U1892="","",IF(OR($Q1892="Danger",$U1892&gt;=Lists!$M$10),"P1",IF($U1892&gt;=Lists!$M$11,"P2","P3")))</f>
        <v/>
      </c>
      <c r="W1892" s="24" t="str">
        <f aca="false">IF(OR($V1892="",$B1892=""),"",$B1892+INDEX(Lists!$N$10:$N$12,MATCH($V1892,Lists!$L$10:$L$12,0)))</f>
        <v/>
      </c>
      <c r="X1892" s="19"/>
      <c r="Y1892" s="19"/>
      <c r="Z1892" s="19"/>
      <c r="AA1892" s="21"/>
      <c r="AB1892" s="19"/>
      <c r="AC1892" s="22" t="str">
        <f aca="true">IF(OR($U1892="",$B1892=""),"",IF($AA1892&lt;&gt;"",$AA1892-$B1892,TODAY()-$B1892))</f>
        <v/>
      </c>
      <c r="AD1892" s="22" t="str">
        <f aca="true">IF($W1892="","",IF($Y1892="Closed",IF($AA1892="","Closed",IF($AA1892&lt;=$W1892,"Closed on time","Closed late")),IF(TODAY()&gt;$W1892,"Overdue","Within time")))</f>
        <v/>
      </c>
      <c r="AE1892" s="6"/>
      <c r="AF1892" s="19"/>
      <c r="AG1892" s="19"/>
      <c r="AH1892" s="19"/>
      <c r="AI1892" s="19"/>
      <c r="AJ1892" s="19"/>
    </row>
    <row r="1893" customFormat="false" ht="15" hidden="false" customHeight="false" outlineLevel="0" collapsed="false">
      <c r="A1893" s="22" t="str">
        <f aca="false">IF($C1893="","","R"&amp;TEXT(ROW()-4,"00000"))</f>
        <v/>
      </c>
      <c r="B1893" s="21"/>
      <c r="C1893" s="19"/>
      <c r="D1893" s="22" t="str">
        <f aca="false">IF($C1893="","",IFERROR(INDEX(Asset_Register!$C$5:$C$1000,MATCH($C1893,Asset_Register!$A$5:$A$1000,0)),"Not in register"))</f>
        <v/>
      </c>
      <c r="E1893" s="22" t="str">
        <f aca="false">IF($C1893="","",IFERROR(INDEX(Asset_Register!$D$5:$D$1000,MATCH($C1893,Asset_Register!$A$5:$A$1000,0)),"Not in register"))</f>
        <v/>
      </c>
      <c r="F1893" s="22" t="str">
        <f aca="false">IF($C1893="","",IFERROR(INDEX(Asset_Register!$R$5:$R$1000,MATCH($C1893,Asset_Register!$A$5:$A$1000,0)),"Not in register"))</f>
        <v/>
      </c>
      <c r="G1893" s="22" t="str">
        <f aca="false">IF($C1893="","",IFERROR(INDEX(Asset_Register!$Q$5:$Q$1000,MATCH($C1893,Asset_Register!$A$5:$A$1000,0)),"Not in register"))</f>
        <v/>
      </c>
      <c r="H1893" s="19"/>
      <c r="I1893" s="19"/>
      <c r="J1893" s="6"/>
      <c r="K1893" s="19"/>
      <c r="L1893" s="19"/>
      <c r="M1893" s="19"/>
      <c r="N1893" s="19"/>
      <c r="O1893" s="19"/>
      <c r="P1893" s="19"/>
      <c r="Q1893" s="22" t="str">
        <f aca="false">IF($C1893="","",IF($P1893&lt;&gt;"",$P1893,IF(AND(ISNUMBER($K1893),ISNUMBER($M1893),ISNUMBER($N1893)),IF($O1893="Lower is worse",IF($K1893&lt;=$N1893,"Danger",IF($K1893&lt;=$M1893,"Alert","OK")),IF($K1893&gt;=$N1893,"Danger",IF($K1893&gt;=$M1893,"Alert","OK"))),"Not set")))</f>
        <v/>
      </c>
      <c r="R1893" s="22" t="str">
        <f aca="false">IF(OR($Q1893="",$Q1893="Not set"),"",MATCH($Q1893,Lists!$F$2:$F$4,0)-1)</f>
        <v/>
      </c>
      <c r="S1893" s="6"/>
      <c r="T1893" s="6"/>
      <c r="U1893" s="22" t="str">
        <f aca="false">IF(OR($Q1893="",$Q1893="OK",$Q1893="Not set",NOT(ISNUMBER($G1893))),"",ROUND($G1893*IF($Q1893="Danger",Lists!$M$15,Lists!$M$16),0))</f>
        <v/>
      </c>
      <c r="V1893" s="22" t="str">
        <f aca="false">IF($U1893="","",IF(OR($Q1893="Danger",$U1893&gt;=Lists!$M$10),"P1",IF($U1893&gt;=Lists!$M$11,"P2","P3")))</f>
        <v/>
      </c>
      <c r="W1893" s="24" t="str">
        <f aca="false">IF(OR($V1893="",$B1893=""),"",$B1893+INDEX(Lists!$N$10:$N$12,MATCH($V1893,Lists!$L$10:$L$12,0)))</f>
        <v/>
      </c>
      <c r="X1893" s="19"/>
      <c r="Y1893" s="19"/>
      <c r="Z1893" s="19"/>
      <c r="AA1893" s="21"/>
      <c r="AB1893" s="19"/>
      <c r="AC1893" s="22" t="str">
        <f aca="true">IF(OR($U1893="",$B1893=""),"",IF($AA1893&lt;&gt;"",$AA1893-$B1893,TODAY()-$B1893))</f>
        <v/>
      </c>
      <c r="AD1893" s="22" t="str">
        <f aca="true">IF($W1893="","",IF($Y1893="Closed",IF($AA1893="","Closed",IF($AA1893&lt;=$W1893,"Closed on time","Closed late")),IF(TODAY()&gt;$W1893,"Overdue","Within time")))</f>
        <v/>
      </c>
      <c r="AE1893" s="6"/>
      <c r="AF1893" s="19"/>
      <c r="AG1893" s="19"/>
      <c r="AH1893" s="19"/>
      <c r="AI1893" s="19"/>
      <c r="AJ1893" s="19"/>
    </row>
    <row r="1894" customFormat="false" ht="15" hidden="false" customHeight="false" outlineLevel="0" collapsed="false">
      <c r="A1894" s="22" t="str">
        <f aca="false">IF($C1894="","","R"&amp;TEXT(ROW()-4,"00000"))</f>
        <v/>
      </c>
      <c r="B1894" s="21"/>
      <c r="C1894" s="19"/>
      <c r="D1894" s="22" t="str">
        <f aca="false">IF($C1894="","",IFERROR(INDEX(Asset_Register!$C$5:$C$1000,MATCH($C1894,Asset_Register!$A$5:$A$1000,0)),"Not in register"))</f>
        <v/>
      </c>
      <c r="E1894" s="22" t="str">
        <f aca="false">IF($C1894="","",IFERROR(INDEX(Asset_Register!$D$5:$D$1000,MATCH($C1894,Asset_Register!$A$5:$A$1000,0)),"Not in register"))</f>
        <v/>
      </c>
      <c r="F1894" s="22" t="str">
        <f aca="false">IF($C1894="","",IFERROR(INDEX(Asset_Register!$R$5:$R$1000,MATCH($C1894,Asset_Register!$A$5:$A$1000,0)),"Not in register"))</f>
        <v/>
      </c>
      <c r="G1894" s="22" t="str">
        <f aca="false">IF($C1894="","",IFERROR(INDEX(Asset_Register!$Q$5:$Q$1000,MATCH($C1894,Asset_Register!$A$5:$A$1000,0)),"Not in register"))</f>
        <v/>
      </c>
      <c r="H1894" s="19"/>
      <c r="I1894" s="19"/>
      <c r="J1894" s="6"/>
      <c r="K1894" s="19"/>
      <c r="L1894" s="19"/>
      <c r="M1894" s="19"/>
      <c r="N1894" s="19"/>
      <c r="O1894" s="19"/>
      <c r="P1894" s="19"/>
      <c r="Q1894" s="22" t="str">
        <f aca="false">IF($C1894="","",IF($P1894&lt;&gt;"",$P1894,IF(AND(ISNUMBER($K1894),ISNUMBER($M1894),ISNUMBER($N1894)),IF($O1894="Lower is worse",IF($K1894&lt;=$N1894,"Danger",IF($K1894&lt;=$M1894,"Alert","OK")),IF($K1894&gt;=$N1894,"Danger",IF($K1894&gt;=$M1894,"Alert","OK"))),"Not set")))</f>
        <v/>
      </c>
      <c r="R1894" s="22" t="str">
        <f aca="false">IF(OR($Q1894="",$Q1894="Not set"),"",MATCH($Q1894,Lists!$F$2:$F$4,0)-1)</f>
        <v/>
      </c>
      <c r="S1894" s="6"/>
      <c r="T1894" s="6"/>
      <c r="U1894" s="22" t="str">
        <f aca="false">IF(OR($Q1894="",$Q1894="OK",$Q1894="Not set",NOT(ISNUMBER($G1894))),"",ROUND($G1894*IF($Q1894="Danger",Lists!$M$15,Lists!$M$16),0))</f>
        <v/>
      </c>
      <c r="V1894" s="22" t="str">
        <f aca="false">IF($U1894="","",IF(OR($Q1894="Danger",$U1894&gt;=Lists!$M$10),"P1",IF($U1894&gt;=Lists!$M$11,"P2","P3")))</f>
        <v/>
      </c>
      <c r="W1894" s="24" t="str">
        <f aca="false">IF(OR($V1894="",$B1894=""),"",$B1894+INDEX(Lists!$N$10:$N$12,MATCH($V1894,Lists!$L$10:$L$12,0)))</f>
        <v/>
      </c>
      <c r="X1894" s="19"/>
      <c r="Y1894" s="19"/>
      <c r="Z1894" s="19"/>
      <c r="AA1894" s="21"/>
      <c r="AB1894" s="19"/>
      <c r="AC1894" s="22" t="str">
        <f aca="true">IF(OR($U1894="",$B1894=""),"",IF($AA1894&lt;&gt;"",$AA1894-$B1894,TODAY()-$B1894))</f>
        <v/>
      </c>
      <c r="AD1894" s="22" t="str">
        <f aca="true">IF($W1894="","",IF($Y1894="Closed",IF($AA1894="","Closed",IF($AA1894&lt;=$W1894,"Closed on time","Closed late")),IF(TODAY()&gt;$W1894,"Overdue","Within time")))</f>
        <v/>
      </c>
      <c r="AE1894" s="6"/>
      <c r="AF1894" s="19"/>
      <c r="AG1894" s="19"/>
      <c r="AH1894" s="19"/>
      <c r="AI1894" s="19"/>
      <c r="AJ1894" s="19"/>
    </row>
    <row r="1895" customFormat="false" ht="15" hidden="false" customHeight="false" outlineLevel="0" collapsed="false">
      <c r="A1895" s="22" t="str">
        <f aca="false">IF($C1895="","","R"&amp;TEXT(ROW()-4,"00000"))</f>
        <v/>
      </c>
      <c r="B1895" s="21"/>
      <c r="C1895" s="19"/>
      <c r="D1895" s="22" t="str">
        <f aca="false">IF($C1895="","",IFERROR(INDEX(Asset_Register!$C$5:$C$1000,MATCH($C1895,Asset_Register!$A$5:$A$1000,0)),"Not in register"))</f>
        <v/>
      </c>
      <c r="E1895" s="22" t="str">
        <f aca="false">IF($C1895="","",IFERROR(INDEX(Asset_Register!$D$5:$D$1000,MATCH($C1895,Asset_Register!$A$5:$A$1000,0)),"Not in register"))</f>
        <v/>
      </c>
      <c r="F1895" s="22" t="str">
        <f aca="false">IF($C1895="","",IFERROR(INDEX(Asset_Register!$R$5:$R$1000,MATCH($C1895,Asset_Register!$A$5:$A$1000,0)),"Not in register"))</f>
        <v/>
      </c>
      <c r="G1895" s="22" t="str">
        <f aca="false">IF($C1895="","",IFERROR(INDEX(Asset_Register!$Q$5:$Q$1000,MATCH($C1895,Asset_Register!$A$5:$A$1000,0)),"Not in register"))</f>
        <v/>
      </c>
      <c r="H1895" s="19"/>
      <c r="I1895" s="19"/>
      <c r="J1895" s="6"/>
      <c r="K1895" s="19"/>
      <c r="L1895" s="19"/>
      <c r="M1895" s="19"/>
      <c r="N1895" s="19"/>
      <c r="O1895" s="19"/>
      <c r="P1895" s="19"/>
      <c r="Q1895" s="22" t="str">
        <f aca="false">IF($C1895="","",IF($P1895&lt;&gt;"",$P1895,IF(AND(ISNUMBER($K1895),ISNUMBER($M1895),ISNUMBER($N1895)),IF($O1895="Lower is worse",IF($K1895&lt;=$N1895,"Danger",IF($K1895&lt;=$M1895,"Alert","OK")),IF($K1895&gt;=$N1895,"Danger",IF($K1895&gt;=$M1895,"Alert","OK"))),"Not set")))</f>
        <v/>
      </c>
      <c r="R1895" s="22" t="str">
        <f aca="false">IF(OR($Q1895="",$Q1895="Not set"),"",MATCH($Q1895,Lists!$F$2:$F$4,0)-1)</f>
        <v/>
      </c>
      <c r="S1895" s="6"/>
      <c r="T1895" s="6"/>
      <c r="U1895" s="22" t="str">
        <f aca="false">IF(OR($Q1895="",$Q1895="OK",$Q1895="Not set",NOT(ISNUMBER($G1895))),"",ROUND($G1895*IF($Q1895="Danger",Lists!$M$15,Lists!$M$16),0))</f>
        <v/>
      </c>
      <c r="V1895" s="22" t="str">
        <f aca="false">IF($U1895="","",IF(OR($Q1895="Danger",$U1895&gt;=Lists!$M$10),"P1",IF($U1895&gt;=Lists!$M$11,"P2","P3")))</f>
        <v/>
      </c>
      <c r="W1895" s="24" t="str">
        <f aca="false">IF(OR($V1895="",$B1895=""),"",$B1895+INDEX(Lists!$N$10:$N$12,MATCH($V1895,Lists!$L$10:$L$12,0)))</f>
        <v/>
      </c>
      <c r="X1895" s="19"/>
      <c r="Y1895" s="19"/>
      <c r="Z1895" s="19"/>
      <c r="AA1895" s="21"/>
      <c r="AB1895" s="19"/>
      <c r="AC1895" s="22" t="str">
        <f aca="true">IF(OR($U1895="",$B1895=""),"",IF($AA1895&lt;&gt;"",$AA1895-$B1895,TODAY()-$B1895))</f>
        <v/>
      </c>
      <c r="AD1895" s="22" t="str">
        <f aca="true">IF($W1895="","",IF($Y1895="Closed",IF($AA1895="","Closed",IF($AA1895&lt;=$W1895,"Closed on time","Closed late")),IF(TODAY()&gt;$W1895,"Overdue","Within time")))</f>
        <v/>
      </c>
      <c r="AE1895" s="6"/>
      <c r="AF1895" s="19"/>
      <c r="AG1895" s="19"/>
      <c r="AH1895" s="19"/>
      <c r="AI1895" s="19"/>
      <c r="AJ1895" s="19"/>
    </row>
    <row r="1896" customFormat="false" ht="15" hidden="false" customHeight="false" outlineLevel="0" collapsed="false">
      <c r="A1896" s="22" t="str">
        <f aca="false">IF($C1896="","","R"&amp;TEXT(ROW()-4,"00000"))</f>
        <v/>
      </c>
      <c r="B1896" s="21"/>
      <c r="C1896" s="19"/>
      <c r="D1896" s="22" t="str">
        <f aca="false">IF($C1896="","",IFERROR(INDEX(Asset_Register!$C$5:$C$1000,MATCH($C1896,Asset_Register!$A$5:$A$1000,0)),"Not in register"))</f>
        <v/>
      </c>
      <c r="E1896" s="22" t="str">
        <f aca="false">IF($C1896="","",IFERROR(INDEX(Asset_Register!$D$5:$D$1000,MATCH($C1896,Asset_Register!$A$5:$A$1000,0)),"Not in register"))</f>
        <v/>
      </c>
      <c r="F1896" s="22" t="str">
        <f aca="false">IF($C1896="","",IFERROR(INDEX(Asset_Register!$R$5:$R$1000,MATCH($C1896,Asset_Register!$A$5:$A$1000,0)),"Not in register"))</f>
        <v/>
      </c>
      <c r="G1896" s="22" t="str">
        <f aca="false">IF($C1896="","",IFERROR(INDEX(Asset_Register!$Q$5:$Q$1000,MATCH($C1896,Asset_Register!$A$5:$A$1000,0)),"Not in register"))</f>
        <v/>
      </c>
      <c r="H1896" s="19"/>
      <c r="I1896" s="19"/>
      <c r="J1896" s="6"/>
      <c r="K1896" s="19"/>
      <c r="L1896" s="19"/>
      <c r="M1896" s="19"/>
      <c r="N1896" s="19"/>
      <c r="O1896" s="19"/>
      <c r="P1896" s="19"/>
      <c r="Q1896" s="22" t="str">
        <f aca="false">IF($C1896="","",IF($P1896&lt;&gt;"",$P1896,IF(AND(ISNUMBER($K1896),ISNUMBER($M1896),ISNUMBER($N1896)),IF($O1896="Lower is worse",IF($K1896&lt;=$N1896,"Danger",IF($K1896&lt;=$M1896,"Alert","OK")),IF($K1896&gt;=$N1896,"Danger",IF($K1896&gt;=$M1896,"Alert","OK"))),"Not set")))</f>
        <v/>
      </c>
      <c r="R1896" s="22" t="str">
        <f aca="false">IF(OR($Q1896="",$Q1896="Not set"),"",MATCH($Q1896,Lists!$F$2:$F$4,0)-1)</f>
        <v/>
      </c>
      <c r="S1896" s="6"/>
      <c r="T1896" s="6"/>
      <c r="U1896" s="22" t="str">
        <f aca="false">IF(OR($Q1896="",$Q1896="OK",$Q1896="Not set",NOT(ISNUMBER($G1896))),"",ROUND($G1896*IF($Q1896="Danger",Lists!$M$15,Lists!$M$16),0))</f>
        <v/>
      </c>
      <c r="V1896" s="22" t="str">
        <f aca="false">IF($U1896="","",IF(OR($Q1896="Danger",$U1896&gt;=Lists!$M$10),"P1",IF($U1896&gt;=Lists!$M$11,"P2","P3")))</f>
        <v/>
      </c>
      <c r="W1896" s="24" t="str">
        <f aca="false">IF(OR($V1896="",$B1896=""),"",$B1896+INDEX(Lists!$N$10:$N$12,MATCH($V1896,Lists!$L$10:$L$12,0)))</f>
        <v/>
      </c>
      <c r="X1896" s="19"/>
      <c r="Y1896" s="19"/>
      <c r="Z1896" s="19"/>
      <c r="AA1896" s="21"/>
      <c r="AB1896" s="19"/>
      <c r="AC1896" s="22" t="str">
        <f aca="true">IF(OR($U1896="",$B1896=""),"",IF($AA1896&lt;&gt;"",$AA1896-$B1896,TODAY()-$B1896))</f>
        <v/>
      </c>
      <c r="AD1896" s="22" t="str">
        <f aca="true">IF($W1896="","",IF($Y1896="Closed",IF($AA1896="","Closed",IF($AA1896&lt;=$W1896,"Closed on time","Closed late")),IF(TODAY()&gt;$W1896,"Overdue","Within time")))</f>
        <v/>
      </c>
      <c r="AE1896" s="6"/>
      <c r="AF1896" s="19"/>
      <c r="AG1896" s="19"/>
      <c r="AH1896" s="19"/>
      <c r="AI1896" s="19"/>
      <c r="AJ1896" s="19"/>
    </row>
    <row r="1897" customFormat="false" ht="15" hidden="false" customHeight="false" outlineLevel="0" collapsed="false">
      <c r="A1897" s="22" t="str">
        <f aca="false">IF($C1897="","","R"&amp;TEXT(ROW()-4,"00000"))</f>
        <v/>
      </c>
      <c r="B1897" s="21"/>
      <c r="C1897" s="19"/>
      <c r="D1897" s="22" t="str">
        <f aca="false">IF($C1897="","",IFERROR(INDEX(Asset_Register!$C$5:$C$1000,MATCH($C1897,Asset_Register!$A$5:$A$1000,0)),"Not in register"))</f>
        <v/>
      </c>
      <c r="E1897" s="22" t="str">
        <f aca="false">IF($C1897="","",IFERROR(INDEX(Asset_Register!$D$5:$D$1000,MATCH($C1897,Asset_Register!$A$5:$A$1000,0)),"Not in register"))</f>
        <v/>
      </c>
      <c r="F1897" s="22" t="str">
        <f aca="false">IF($C1897="","",IFERROR(INDEX(Asset_Register!$R$5:$R$1000,MATCH($C1897,Asset_Register!$A$5:$A$1000,0)),"Not in register"))</f>
        <v/>
      </c>
      <c r="G1897" s="22" t="str">
        <f aca="false">IF($C1897="","",IFERROR(INDEX(Asset_Register!$Q$5:$Q$1000,MATCH($C1897,Asset_Register!$A$5:$A$1000,0)),"Not in register"))</f>
        <v/>
      </c>
      <c r="H1897" s="19"/>
      <c r="I1897" s="19"/>
      <c r="J1897" s="6"/>
      <c r="K1897" s="19"/>
      <c r="L1897" s="19"/>
      <c r="M1897" s="19"/>
      <c r="N1897" s="19"/>
      <c r="O1897" s="19"/>
      <c r="P1897" s="19"/>
      <c r="Q1897" s="22" t="str">
        <f aca="false">IF($C1897="","",IF($P1897&lt;&gt;"",$P1897,IF(AND(ISNUMBER($K1897),ISNUMBER($M1897),ISNUMBER($N1897)),IF($O1897="Lower is worse",IF($K1897&lt;=$N1897,"Danger",IF($K1897&lt;=$M1897,"Alert","OK")),IF($K1897&gt;=$N1897,"Danger",IF($K1897&gt;=$M1897,"Alert","OK"))),"Not set")))</f>
        <v/>
      </c>
      <c r="R1897" s="22" t="str">
        <f aca="false">IF(OR($Q1897="",$Q1897="Not set"),"",MATCH($Q1897,Lists!$F$2:$F$4,0)-1)</f>
        <v/>
      </c>
      <c r="S1897" s="6"/>
      <c r="T1897" s="6"/>
      <c r="U1897" s="22" t="str">
        <f aca="false">IF(OR($Q1897="",$Q1897="OK",$Q1897="Not set",NOT(ISNUMBER($G1897))),"",ROUND($G1897*IF($Q1897="Danger",Lists!$M$15,Lists!$M$16),0))</f>
        <v/>
      </c>
      <c r="V1897" s="22" t="str">
        <f aca="false">IF($U1897="","",IF(OR($Q1897="Danger",$U1897&gt;=Lists!$M$10),"P1",IF($U1897&gt;=Lists!$M$11,"P2","P3")))</f>
        <v/>
      </c>
      <c r="W1897" s="24" t="str">
        <f aca="false">IF(OR($V1897="",$B1897=""),"",$B1897+INDEX(Lists!$N$10:$N$12,MATCH($V1897,Lists!$L$10:$L$12,0)))</f>
        <v/>
      </c>
      <c r="X1897" s="19"/>
      <c r="Y1897" s="19"/>
      <c r="Z1897" s="19"/>
      <c r="AA1897" s="21"/>
      <c r="AB1897" s="19"/>
      <c r="AC1897" s="22" t="str">
        <f aca="true">IF(OR($U1897="",$B1897=""),"",IF($AA1897&lt;&gt;"",$AA1897-$B1897,TODAY()-$B1897))</f>
        <v/>
      </c>
      <c r="AD1897" s="22" t="str">
        <f aca="true">IF($W1897="","",IF($Y1897="Closed",IF($AA1897="","Closed",IF($AA1897&lt;=$W1897,"Closed on time","Closed late")),IF(TODAY()&gt;$W1897,"Overdue","Within time")))</f>
        <v/>
      </c>
      <c r="AE1897" s="6"/>
      <c r="AF1897" s="19"/>
      <c r="AG1897" s="19"/>
      <c r="AH1897" s="19"/>
      <c r="AI1897" s="19"/>
      <c r="AJ1897" s="19"/>
    </row>
    <row r="1898" customFormat="false" ht="15" hidden="false" customHeight="false" outlineLevel="0" collapsed="false">
      <c r="A1898" s="22" t="str">
        <f aca="false">IF($C1898="","","R"&amp;TEXT(ROW()-4,"00000"))</f>
        <v/>
      </c>
      <c r="B1898" s="21"/>
      <c r="C1898" s="19"/>
      <c r="D1898" s="22" t="str">
        <f aca="false">IF($C1898="","",IFERROR(INDEX(Asset_Register!$C$5:$C$1000,MATCH($C1898,Asset_Register!$A$5:$A$1000,0)),"Not in register"))</f>
        <v/>
      </c>
      <c r="E1898" s="22" t="str">
        <f aca="false">IF($C1898="","",IFERROR(INDEX(Asset_Register!$D$5:$D$1000,MATCH($C1898,Asset_Register!$A$5:$A$1000,0)),"Not in register"))</f>
        <v/>
      </c>
      <c r="F1898" s="22" t="str">
        <f aca="false">IF($C1898="","",IFERROR(INDEX(Asset_Register!$R$5:$R$1000,MATCH($C1898,Asset_Register!$A$5:$A$1000,0)),"Not in register"))</f>
        <v/>
      </c>
      <c r="G1898" s="22" t="str">
        <f aca="false">IF($C1898="","",IFERROR(INDEX(Asset_Register!$Q$5:$Q$1000,MATCH($C1898,Asset_Register!$A$5:$A$1000,0)),"Not in register"))</f>
        <v/>
      </c>
      <c r="H1898" s="19"/>
      <c r="I1898" s="19"/>
      <c r="J1898" s="6"/>
      <c r="K1898" s="19"/>
      <c r="L1898" s="19"/>
      <c r="M1898" s="19"/>
      <c r="N1898" s="19"/>
      <c r="O1898" s="19"/>
      <c r="P1898" s="19"/>
      <c r="Q1898" s="22" t="str">
        <f aca="false">IF($C1898="","",IF($P1898&lt;&gt;"",$P1898,IF(AND(ISNUMBER($K1898),ISNUMBER($M1898),ISNUMBER($N1898)),IF($O1898="Lower is worse",IF($K1898&lt;=$N1898,"Danger",IF($K1898&lt;=$M1898,"Alert","OK")),IF($K1898&gt;=$N1898,"Danger",IF($K1898&gt;=$M1898,"Alert","OK"))),"Not set")))</f>
        <v/>
      </c>
      <c r="R1898" s="22" t="str">
        <f aca="false">IF(OR($Q1898="",$Q1898="Not set"),"",MATCH($Q1898,Lists!$F$2:$F$4,0)-1)</f>
        <v/>
      </c>
      <c r="S1898" s="6"/>
      <c r="T1898" s="6"/>
      <c r="U1898" s="22" t="str">
        <f aca="false">IF(OR($Q1898="",$Q1898="OK",$Q1898="Not set",NOT(ISNUMBER($G1898))),"",ROUND($G1898*IF($Q1898="Danger",Lists!$M$15,Lists!$M$16),0))</f>
        <v/>
      </c>
      <c r="V1898" s="22" t="str">
        <f aca="false">IF($U1898="","",IF(OR($Q1898="Danger",$U1898&gt;=Lists!$M$10),"P1",IF($U1898&gt;=Lists!$M$11,"P2","P3")))</f>
        <v/>
      </c>
      <c r="W1898" s="24" t="str">
        <f aca="false">IF(OR($V1898="",$B1898=""),"",$B1898+INDEX(Lists!$N$10:$N$12,MATCH($V1898,Lists!$L$10:$L$12,0)))</f>
        <v/>
      </c>
      <c r="X1898" s="19"/>
      <c r="Y1898" s="19"/>
      <c r="Z1898" s="19"/>
      <c r="AA1898" s="21"/>
      <c r="AB1898" s="19"/>
      <c r="AC1898" s="22" t="str">
        <f aca="true">IF(OR($U1898="",$B1898=""),"",IF($AA1898&lt;&gt;"",$AA1898-$B1898,TODAY()-$B1898))</f>
        <v/>
      </c>
      <c r="AD1898" s="22" t="str">
        <f aca="true">IF($W1898="","",IF($Y1898="Closed",IF($AA1898="","Closed",IF($AA1898&lt;=$W1898,"Closed on time","Closed late")),IF(TODAY()&gt;$W1898,"Overdue","Within time")))</f>
        <v/>
      </c>
      <c r="AE1898" s="6"/>
      <c r="AF1898" s="19"/>
      <c r="AG1898" s="19"/>
      <c r="AH1898" s="19"/>
      <c r="AI1898" s="19"/>
      <c r="AJ1898" s="19"/>
    </row>
    <row r="1899" customFormat="false" ht="15" hidden="false" customHeight="false" outlineLevel="0" collapsed="false">
      <c r="A1899" s="22" t="str">
        <f aca="false">IF($C1899="","","R"&amp;TEXT(ROW()-4,"00000"))</f>
        <v/>
      </c>
      <c r="B1899" s="21"/>
      <c r="C1899" s="19"/>
      <c r="D1899" s="22" t="str">
        <f aca="false">IF($C1899="","",IFERROR(INDEX(Asset_Register!$C$5:$C$1000,MATCH($C1899,Asset_Register!$A$5:$A$1000,0)),"Not in register"))</f>
        <v/>
      </c>
      <c r="E1899" s="22" t="str">
        <f aca="false">IF($C1899="","",IFERROR(INDEX(Asset_Register!$D$5:$D$1000,MATCH($C1899,Asset_Register!$A$5:$A$1000,0)),"Not in register"))</f>
        <v/>
      </c>
      <c r="F1899" s="22" t="str">
        <f aca="false">IF($C1899="","",IFERROR(INDEX(Asset_Register!$R$5:$R$1000,MATCH($C1899,Asset_Register!$A$5:$A$1000,0)),"Not in register"))</f>
        <v/>
      </c>
      <c r="G1899" s="22" t="str">
        <f aca="false">IF($C1899="","",IFERROR(INDEX(Asset_Register!$Q$5:$Q$1000,MATCH($C1899,Asset_Register!$A$5:$A$1000,0)),"Not in register"))</f>
        <v/>
      </c>
      <c r="H1899" s="19"/>
      <c r="I1899" s="19"/>
      <c r="J1899" s="6"/>
      <c r="K1899" s="19"/>
      <c r="L1899" s="19"/>
      <c r="M1899" s="19"/>
      <c r="N1899" s="19"/>
      <c r="O1899" s="19"/>
      <c r="P1899" s="19"/>
      <c r="Q1899" s="22" t="str">
        <f aca="false">IF($C1899="","",IF($P1899&lt;&gt;"",$P1899,IF(AND(ISNUMBER($K1899),ISNUMBER($M1899),ISNUMBER($N1899)),IF($O1899="Lower is worse",IF($K1899&lt;=$N1899,"Danger",IF($K1899&lt;=$M1899,"Alert","OK")),IF($K1899&gt;=$N1899,"Danger",IF($K1899&gt;=$M1899,"Alert","OK"))),"Not set")))</f>
        <v/>
      </c>
      <c r="R1899" s="22" t="str">
        <f aca="false">IF(OR($Q1899="",$Q1899="Not set"),"",MATCH($Q1899,Lists!$F$2:$F$4,0)-1)</f>
        <v/>
      </c>
      <c r="S1899" s="6"/>
      <c r="T1899" s="6"/>
      <c r="U1899" s="22" t="str">
        <f aca="false">IF(OR($Q1899="",$Q1899="OK",$Q1899="Not set",NOT(ISNUMBER($G1899))),"",ROUND($G1899*IF($Q1899="Danger",Lists!$M$15,Lists!$M$16),0))</f>
        <v/>
      </c>
      <c r="V1899" s="22" t="str">
        <f aca="false">IF($U1899="","",IF(OR($Q1899="Danger",$U1899&gt;=Lists!$M$10),"P1",IF($U1899&gt;=Lists!$M$11,"P2","P3")))</f>
        <v/>
      </c>
      <c r="W1899" s="24" t="str">
        <f aca="false">IF(OR($V1899="",$B1899=""),"",$B1899+INDEX(Lists!$N$10:$N$12,MATCH($V1899,Lists!$L$10:$L$12,0)))</f>
        <v/>
      </c>
      <c r="X1899" s="19"/>
      <c r="Y1899" s="19"/>
      <c r="Z1899" s="19"/>
      <c r="AA1899" s="21"/>
      <c r="AB1899" s="19"/>
      <c r="AC1899" s="22" t="str">
        <f aca="true">IF(OR($U1899="",$B1899=""),"",IF($AA1899&lt;&gt;"",$AA1899-$B1899,TODAY()-$B1899))</f>
        <v/>
      </c>
      <c r="AD1899" s="22" t="str">
        <f aca="true">IF($W1899="","",IF($Y1899="Closed",IF($AA1899="","Closed",IF($AA1899&lt;=$W1899,"Closed on time","Closed late")),IF(TODAY()&gt;$W1899,"Overdue","Within time")))</f>
        <v/>
      </c>
      <c r="AE1899" s="6"/>
      <c r="AF1899" s="19"/>
      <c r="AG1899" s="19"/>
      <c r="AH1899" s="19"/>
      <c r="AI1899" s="19"/>
      <c r="AJ1899" s="19"/>
    </row>
    <row r="1900" customFormat="false" ht="15" hidden="false" customHeight="false" outlineLevel="0" collapsed="false">
      <c r="A1900" s="22" t="str">
        <f aca="false">IF($C1900="","","R"&amp;TEXT(ROW()-4,"00000"))</f>
        <v/>
      </c>
      <c r="B1900" s="21"/>
      <c r="C1900" s="19"/>
      <c r="D1900" s="22" t="str">
        <f aca="false">IF($C1900="","",IFERROR(INDEX(Asset_Register!$C$5:$C$1000,MATCH($C1900,Asset_Register!$A$5:$A$1000,0)),"Not in register"))</f>
        <v/>
      </c>
      <c r="E1900" s="22" t="str">
        <f aca="false">IF($C1900="","",IFERROR(INDEX(Asset_Register!$D$5:$D$1000,MATCH($C1900,Asset_Register!$A$5:$A$1000,0)),"Not in register"))</f>
        <v/>
      </c>
      <c r="F1900" s="22" t="str">
        <f aca="false">IF($C1900="","",IFERROR(INDEX(Asset_Register!$R$5:$R$1000,MATCH($C1900,Asset_Register!$A$5:$A$1000,0)),"Not in register"))</f>
        <v/>
      </c>
      <c r="G1900" s="22" t="str">
        <f aca="false">IF($C1900="","",IFERROR(INDEX(Asset_Register!$Q$5:$Q$1000,MATCH($C1900,Asset_Register!$A$5:$A$1000,0)),"Not in register"))</f>
        <v/>
      </c>
      <c r="H1900" s="19"/>
      <c r="I1900" s="19"/>
      <c r="J1900" s="6"/>
      <c r="K1900" s="19"/>
      <c r="L1900" s="19"/>
      <c r="M1900" s="19"/>
      <c r="N1900" s="19"/>
      <c r="O1900" s="19"/>
      <c r="P1900" s="19"/>
      <c r="Q1900" s="22" t="str">
        <f aca="false">IF($C1900="","",IF($P1900&lt;&gt;"",$P1900,IF(AND(ISNUMBER($K1900),ISNUMBER($M1900),ISNUMBER($N1900)),IF($O1900="Lower is worse",IF($K1900&lt;=$N1900,"Danger",IF($K1900&lt;=$M1900,"Alert","OK")),IF($K1900&gt;=$N1900,"Danger",IF($K1900&gt;=$M1900,"Alert","OK"))),"Not set")))</f>
        <v/>
      </c>
      <c r="R1900" s="22" t="str">
        <f aca="false">IF(OR($Q1900="",$Q1900="Not set"),"",MATCH($Q1900,Lists!$F$2:$F$4,0)-1)</f>
        <v/>
      </c>
      <c r="S1900" s="6"/>
      <c r="T1900" s="6"/>
      <c r="U1900" s="22" t="str">
        <f aca="false">IF(OR($Q1900="",$Q1900="OK",$Q1900="Not set",NOT(ISNUMBER($G1900))),"",ROUND($G1900*IF($Q1900="Danger",Lists!$M$15,Lists!$M$16),0))</f>
        <v/>
      </c>
      <c r="V1900" s="22" t="str">
        <f aca="false">IF($U1900="","",IF(OR($Q1900="Danger",$U1900&gt;=Lists!$M$10),"P1",IF($U1900&gt;=Lists!$M$11,"P2","P3")))</f>
        <v/>
      </c>
      <c r="W1900" s="24" t="str">
        <f aca="false">IF(OR($V1900="",$B1900=""),"",$B1900+INDEX(Lists!$N$10:$N$12,MATCH($V1900,Lists!$L$10:$L$12,0)))</f>
        <v/>
      </c>
      <c r="X1900" s="19"/>
      <c r="Y1900" s="19"/>
      <c r="Z1900" s="19"/>
      <c r="AA1900" s="21"/>
      <c r="AB1900" s="19"/>
      <c r="AC1900" s="22" t="str">
        <f aca="true">IF(OR($U1900="",$B1900=""),"",IF($AA1900&lt;&gt;"",$AA1900-$B1900,TODAY()-$B1900))</f>
        <v/>
      </c>
      <c r="AD1900" s="22" t="str">
        <f aca="true">IF($W1900="","",IF($Y1900="Closed",IF($AA1900="","Closed",IF($AA1900&lt;=$W1900,"Closed on time","Closed late")),IF(TODAY()&gt;$W1900,"Overdue","Within time")))</f>
        <v/>
      </c>
      <c r="AE1900" s="6"/>
      <c r="AF1900" s="19"/>
      <c r="AG1900" s="19"/>
      <c r="AH1900" s="19"/>
      <c r="AI1900" s="19"/>
      <c r="AJ1900" s="19"/>
    </row>
    <row r="1901" customFormat="false" ht="15" hidden="false" customHeight="false" outlineLevel="0" collapsed="false">
      <c r="A1901" s="22" t="str">
        <f aca="false">IF($C1901="","","R"&amp;TEXT(ROW()-4,"00000"))</f>
        <v/>
      </c>
      <c r="B1901" s="21"/>
      <c r="C1901" s="19"/>
      <c r="D1901" s="22" t="str">
        <f aca="false">IF($C1901="","",IFERROR(INDEX(Asset_Register!$C$5:$C$1000,MATCH($C1901,Asset_Register!$A$5:$A$1000,0)),"Not in register"))</f>
        <v/>
      </c>
      <c r="E1901" s="22" t="str">
        <f aca="false">IF($C1901="","",IFERROR(INDEX(Asset_Register!$D$5:$D$1000,MATCH($C1901,Asset_Register!$A$5:$A$1000,0)),"Not in register"))</f>
        <v/>
      </c>
      <c r="F1901" s="22" t="str">
        <f aca="false">IF($C1901="","",IFERROR(INDEX(Asset_Register!$R$5:$R$1000,MATCH($C1901,Asset_Register!$A$5:$A$1000,0)),"Not in register"))</f>
        <v/>
      </c>
      <c r="G1901" s="22" t="str">
        <f aca="false">IF($C1901="","",IFERROR(INDEX(Asset_Register!$Q$5:$Q$1000,MATCH($C1901,Asset_Register!$A$5:$A$1000,0)),"Not in register"))</f>
        <v/>
      </c>
      <c r="H1901" s="19"/>
      <c r="I1901" s="19"/>
      <c r="J1901" s="6"/>
      <c r="K1901" s="19"/>
      <c r="L1901" s="19"/>
      <c r="M1901" s="19"/>
      <c r="N1901" s="19"/>
      <c r="O1901" s="19"/>
      <c r="P1901" s="19"/>
      <c r="Q1901" s="22" t="str">
        <f aca="false">IF($C1901="","",IF($P1901&lt;&gt;"",$P1901,IF(AND(ISNUMBER($K1901),ISNUMBER($M1901),ISNUMBER($N1901)),IF($O1901="Lower is worse",IF($K1901&lt;=$N1901,"Danger",IF($K1901&lt;=$M1901,"Alert","OK")),IF($K1901&gt;=$N1901,"Danger",IF($K1901&gt;=$M1901,"Alert","OK"))),"Not set")))</f>
        <v/>
      </c>
      <c r="R1901" s="22" t="str">
        <f aca="false">IF(OR($Q1901="",$Q1901="Not set"),"",MATCH($Q1901,Lists!$F$2:$F$4,0)-1)</f>
        <v/>
      </c>
      <c r="S1901" s="6"/>
      <c r="T1901" s="6"/>
      <c r="U1901" s="22" t="str">
        <f aca="false">IF(OR($Q1901="",$Q1901="OK",$Q1901="Not set",NOT(ISNUMBER($G1901))),"",ROUND($G1901*IF($Q1901="Danger",Lists!$M$15,Lists!$M$16),0))</f>
        <v/>
      </c>
      <c r="V1901" s="22" t="str">
        <f aca="false">IF($U1901="","",IF(OR($Q1901="Danger",$U1901&gt;=Lists!$M$10),"P1",IF($U1901&gt;=Lists!$M$11,"P2","P3")))</f>
        <v/>
      </c>
      <c r="W1901" s="24" t="str">
        <f aca="false">IF(OR($V1901="",$B1901=""),"",$B1901+INDEX(Lists!$N$10:$N$12,MATCH($V1901,Lists!$L$10:$L$12,0)))</f>
        <v/>
      </c>
      <c r="X1901" s="19"/>
      <c r="Y1901" s="19"/>
      <c r="Z1901" s="19"/>
      <c r="AA1901" s="21"/>
      <c r="AB1901" s="19"/>
      <c r="AC1901" s="22" t="str">
        <f aca="true">IF(OR($U1901="",$B1901=""),"",IF($AA1901&lt;&gt;"",$AA1901-$B1901,TODAY()-$B1901))</f>
        <v/>
      </c>
      <c r="AD1901" s="22" t="str">
        <f aca="true">IF($W1901="","",IF($Y1901="Closed",IF($AA1901="","Closed",IF($AA1901&lt;=$W1901,"Closed on time","Closed late")),IF(TODAY()&gt;$W1901,"Overdue","Within time")))</f>
        <v/>
      </c>
      <c r="AE1901" s="6"/>
      <c r="AF1901" s="19"/>
      <c r="AG1901" s="19"/>
      <c r="AH1901" s="19"/>
      <c r="AI1901" s="19"/>
      <c r="AJ1901" s="19"/>
    </row>
    <row r="1902" customFormat="false" ht="15" hidden="false" customHeight="false" outlineLevel="0" collapsed="false">
      <c r="A1902" s="22" t="str">
        <f aca="false">IF($C1902="","","R"&amp;TEXT(ROW()-4,"00000"))</f>
        <v/>
      </c>
      <c r="B1902" s="21"/>
      <c r="C1902" s="19"/>
      <c r="D1902" s="22" t="str">
        <f aca="false">IF($C1902="","",IFERROR(INDEX(Asset_Register!$C$5:$C$1000,MATCH($C1902,Asset_Register!$A$5:$A$1000,0)),"Not in register"))</f>
        <v/>
      </c>
      <c r="E1902" s="22" t="str">
        <f aca="false">IF($C1902="","",IFERROR(INDEX(Asset_Register!$D$5:$D$1000,MATCH($C1902,Asset_Register!$A$5:$A$1000,0)),"Not in register"))</f>
        <v/>
      </c>
      <c r="F1902" s="22" t="str">
        <f aca="false">IF($C1902="","",IFERROR(INDEX(Asset_Register!$R$5:$R$1000,MATCH($C1902,Asset_Register!$A$5:$A$1000,0)),"Not in register"))</f>
        <v/>
      </c>
      <c r="G1902" s="22" t="str">
        <f aca="false">IF($C1902="","",IFERROR(INDEX(Asset_Register!$Q$5:$Q$1000,MATCH($C1902,Asset_Register!$A$5:$A$1000,0)),"Not in register"))</f>
        <v/>
      </c>
      <c r="H1902" s="19"/>
      <c r="I1902" s="19"/>
      <c r="J1902" s="6"/>
      <c r="K1902" s="19"/>
      <c r="L1902" s="19"/>
      <c r="M1902" s="19"/>
      <c r="N1902" s="19"/>
      <c r="O1902" s="19"/>
      <c r="P1902" s="19"/>
      <c r="Q1902" s="22" t="str">
        <f aca="false">IF($C1902="","",IF($P1902&lt;&gt;"",$P1902,IF(AND(ISNUMBER($K1902),ISNUMBER($M1902),ISNUMBER($N1902)),IF($O1902="Lower is worse",IF($K1902&lt;=$N1902,"Danger",IF($K1902&lt;=$M1902,"Alert","OK")),IF($K1902&gt;=$N1902,"Danger",IF($K1902&gt;=$M1902,"Alert","OK"))),"Not set")))</f>
        <v/>
      </c>
      <c r="R1902" s="22" t="str">
        <f aca="false">IF(OR($Q1902="",$Q1902="Not set"),"",MATCH($Q1902,Lists!$F$2:$F$4,0)-1)</f>
        <v/>
      </c>
      <c r="S1902" s="6"/>
      <c r="T1902" s="6"/>
      <c r="U1902" s="22" t="str">
        <f aca="false">IF(OR($Q1902="",$Q1902="OK",$Q1902="Not set",NOT(ISNUMBER($G1902))),"",ROUND($G1902*IF($Q1902="Danger",Lists!$M$15,Lists!$M$16),0))</f>
        <v/>
      </c>
      <c r="V1902" s="22" t="str">
        <f aca="false">IF($U1902="","",IF(OR($Q1902="Danger",$U1902&gt;=Lists!$M$10),"P1",IF($U1902&gt;=Lists!$M$11,"P2","P3")))</f>
        <v/>
      </c>
      <c r="W1902" s="24" t="str">
        <f aca="false">IF(OR($V1902="",$B1902=""),"",$B1902+INDEX(Lists!$N$10:$N$12,MATCH($V1902,Lists!$L$10:$L$12,0)))</f>
        <v/>
      </c>
      <c r="X1902" s="19"/>
      <c r="Y1902" s="19"/>
      <c r="Z1902" s="19"/>
      <c r="AA1902" s="21"/>
      <c r="AB1902" s="19"/>
      <c r="AC1902" s="22" t="str">
        <f aca="true">IF(OR($U1902="",$B1902=""),"",IF($AA1902&lt;&gt;"",$AA1902-$B1902,TODAY()-$B1902))</f>
        <v/>
      </c>
      <c r="AD1902" s="22" t="str">
        <f aca="true">IF($W1902="","",IF($Y1902="Closed",IF($AA1902="","Closed",IF($AA1902&lt;=$W1902,"Closed on time","Closed late")),IF(TODAY()&gt;$W1902,"Overdue","Within time")))</f>
        <v/>
      </c>
      <c r="AE1902" s="6"/>
      <c r="AF1902" s="19"/>
      <c r="AG1902" s="19"/>
      <c r="AH1902" s="19"/>
      <c r="AI1902" s="19"/>
      <c r="AJ1902" s="19"/>
    </row>
    <row r="1903" customFormat="false" ht="15" hidden="false" customHeight="false" outlineLevel="0" collapsed="false">
      <c r="A1903" s="22" t="str">
        <f aca="false">IF($C1903="","","R"&amp;TEXT(ROW()-4,"00000"))</f>
        <v/>
      </c>
      <c r="B1903" s="21"/>
      <c r="C1903" s="19"/>
      <c r="D1903" s="22" t="str">
        <f aca="false">IF($C1903="","",IFERROR(INDEX(Asset_Register!$C$5:$C$1000,MATCH($C1903,Asset_Register!$A$5:$A$1000,0)),"Not in register"))</f>
        <v/>
      </c>
      <c r="E1903" s="22" t="str">
        <f aca="false">IF($C1903="","",IFERROR(INDEX(Asset_Register!$D$5:$D$1000,MATCH($C1903,Asset_Register!$A$5:$A$1000,0)),"Not in register"))</f>
        <v/>
      </c>
      <c r="F1903" s="22" t="str">
        <f aca="false">IF($C1903="","",IFERROR(INDEX(Asset_Register!$R$5:$R$1000,MATCH($C1903,Asset_Register!$A$5:$A$1000,0)),"Not in register"))</f>
        <v/>
      </c>
      <c r="G1903" s="22" t="str">
        <f aca="false">IF($C1903="","",IFERROR(INDEX(Asset_Register!$Q$5:$Q$1000,MATCH($C1903,Asset_Register!$A$5:$A$1000,0)),"Not in register"))</f>
        <v/>
      </c>
      <c r="H1903" s="19"/>
      <c r="I1903" s="19"/>
      <c r="J1903" s="6"/>
      <c r="K1903" s="19"/>
      <c r="L1903" s="19"/>
      <c r="M1903" s="19"/>
      <c r="N1903" s="19"/>
      <c r="O1903" s="19"/>
      <c r="P1903" s="19"/>
      <c r="Q1903" s="22" t="str">
        <f aca="false">IF($C1903="","",IF($P1903&lt;&gt;"",$P1903,IF(AND(ISNUMBER($K1903),ISNUMBER($M1903),ISNUMBER($N1903)),IF($O1903="Lower is worse",IF($K1903&lt;=$N1903,"Danger",IF($K1903&lt;=$M1903,"Alert","OK")),IF($K1903&gt;=$N1903,"Danger",IF($K1903&gt;=$M1903,"Alert","OK"))),"Not set")))</f>
        <v/>
      </c>
      <c r="R1903" s="22" t="str">
        <f aca="false">IF(OR($Q1903="",$Q1903="Not set"),"",MATCH($Q1903,Lists!$F$2:$F$4,0)-1)</f>
        <v/>
      </c>
      <c r="S1903" s="6"/>
      <c r="T1903" s="6"/>
      <c r="U1903" s="22" t="str">
        <f aca="false">IF(OR($Q1903="",$Q1903="OK",$Q1903="Not set",NOT(ISNUMBER($G1903))),"",ROUND($G1903*IF($Q1903="Danger",Lists!$M$15,Lists!$M$16),0))</f>
        <v/>
      </c>
      <c r="V1903" s="22" t="str">
        <f aca="false">IF($U1903="","",IF(OR($Q1903="Danger",$U1903&gt;=Lists!$M$10),"P1",IF($U1903&gt;=Lists!$M$11,"P2","P3")))</f>
        <v/>
      </c>
      <c r="W1903" s="24" t="str">
        <f aca="false">IF(OR($V1903="",$B1903=""),"",$B1903+INDEX(Lists!$N$10:$N$12,MATCH($V1903,Lists!$L$10:$L$12,0)))</f>
        <v/>
      </c>
      <c r="X1903" s="19"/>
      <c r="Y1903" s="19"/>
      <c r="Z1903" s="19"/>
      <c r="AA1903" s="21"/>
      <c r="AB1903" s="19"/>
      <c r="AC1903" s="22" t="str">
        <f aca="true">IF(OR($U1903="",$B1903=""),"",IF($AA1903&lt;&gt;"",$AA1903-$B1903,TODAY()-$B1903))</f>
        <v/>
      </c>
      <c r="AD1903" s="22" t="str">
        <f aca="true">IF($W1903="","",IF($Y1903="Closed",IF($AA1903="","Closed",IF($AA1903&lt;=$W1903,"Closed on time","Closed late")),IF(TODAY()&gt;$W1903,"Overdue","Within time")))</f>
        <v/>
      </c>
      <c r="AE1903" s="6"/>
      <c r="AF1903" s="19"/>
      <c r="AG1903" s="19"/>
      <c r="AH1903" s="19"/>
      <c r="AI1903" s="19"/>
      <c r="AJ1903" s="19"/>
    </row>
    <row r="1904" customFormat="false" ht="15" hidden="false" customHeight="false" outlineLevel="0" collapsed="false">
      <c r="A1904" s="22" t="str">
        <f aca="false">IF($C1904="","","R"&amp;TEXT(ROW()-4,"00000"))</f>
        <v/>
      </c>
      <c r="B1904" s="21"/>
      <c r="C1904" s="19"/>
      <c r="D1904" s="22" t="str">
        <f aca="false">IF($C1904="","",IFERROR(INDEX(Asset_Register!$C$5:$C$1000,MATCH($C1904,Asset_Register!$A$5:$A$1000,0)),"Not in register"))</f>
        <v/>
      </c>
      <c r="E1904" s="22" t="str">
        <f aca="false">IF($C1904="","",IFERROR(INDEX(Asset_Register!$D$5:$D$1000,MATCH($C1904,Asset_Register!$A$5:$A$1000,0)),"Not in register"))</f>
        <v/>
      </c>
      <c r="F1904" s="22" t="str">
        <f aca="false">IF($C1904="","",IFERROR(INDEX(Asset_Register!$R$5:$R$1000,MATCH($C1904,Asset_Register!$A$5:$A$1000,0)),"Not in register"))</f>
        <v/>
      </c>
      <c r="G1904" s="22" t="str">
        <f aca="false">IF($C1904="","",IFERROR(INDEX(Asset_Register!$Q$5:$Q$1000,MATCH($C1904,Asset_Register!$A$5:$A$1000,0)),"Not in register"))</f>
        <v/>
      </c>
      <c r="H1904" s="19"/>
      <c r="I1904" s="19"/>
      <c r="J1904" s="6"/>
      <c r="K1904" s="19"/>
      <c r="L1904" s="19"/>
      <c r="M1904" s="19"/>
      <c r="N1904" s="19"/>
      <c r="O1904" s="19"/>
      <c r="P1904" s="19"/>
      <c r="Q1904" s="22" t="str">
        <f aca="false">IF($C1904="","",IF($P1904&lt;&gt;"",$P1904,IF(AND(ISNUMBER($K1904),ISNUMBER($M1904),ISNUMBER($N1904)),IF($O1904="Lower is worse",IF($K1904&lt;=$N1904,"Danger",IF($K1904&lt;=$M1904,"Alert","OK")),IF($K1904&gt;=$N1904,"Danger",IF($K1904&gt;=$M1904,"Alert","OK"))),"Not set")))</f>
        <v/>
      </c>
      <c r="R1904" s="22" t="str">
        <f aca="false">IF(OR($Q1904="",$Q1904="Not set"),"",MATCH($Q1904,Lists!$F$2:$F$4,0)-1)</f>
        <v/>
      </c>
      <c r="S1904" s="6"/>
      <c r="T1904" s="6"/>
      <c r="U1904" s="22" t="str">
        <f aca="false">IF(OR($Q1904="",$Q1904="OK",$Q1904="Not set",NOT(ISNUMBER($G1904))),"",ROUND($G1904*IF($Q1904="Danger",Lists!$M$15,Lists!$M$16),0))</f>
        <v/>
      </c>
      <c r="V1904" s="22" t="str">
        <f aca="false">IF($U1904="","",IF(OR($Q1904="Danger",$U1904&gt;=Lists!$M$10),"P1",IF($U1904&gt;=Lists!$M$11,"P2","P3")))</f>
        <v/>
      </c>
      <c r="W1904" s="24" t="str">
        <f aca="false">IF(OR($V1904="",$B1904=""),"",$B1904+INDEX(Lists!$N$10:$N$12,MATCH($V1904,Lists!$L$10:$L$12,0)))</f>
        <v/>
      </c>
      <c r="X1904" s="19"/>
      <c r="Y1904" s="19"/>
      <c r="Z1904" s="19"/>
      <c r="AA1904" s="21"/>
      <c r="AB1904" s="19"/>
      <c r="AC1904" s="22" t="str">
        <f aca="true">IF(OR($U1904="",$B1904=""),"",IF($AA1904&lt;&gt;"",$AA1904-$B1904,TODAY()-$B1904))</f>
        <v/>
      </c>
      <c r="AD1904" s="22" t="str">
        <f aca="true">IF($W1904="","",IF($Y1904="Closed",IF($AA1904="","Closed",IF($AA1904&lt;=$W1904,"Closed on time","Closed late")),IF(TODAY()&gt;$W1904,"Overdue","Within time")))</f>
        <v/>
      </c>
      <c r="AE1904" s="6"/>
      <c r="AF1904" s="19"/>
      <c r="AG1904" s="19"/>
      <c r="AH1904" s="19"/>
      <c r="AI1904" s="19"/>
      <c r="AJ1904" s="19"/>
    </row>
    <row r="1905" customFormat="false" ht="15" hidden="false" customHeight="false" outlineLevel="0" collapsed="false">
      <c r="A1905" s="22" t="str">
        <f aca="false">IF($C1905="","","R"&amp;TEXT(ROW()-4,"00000"))</f>
        <v/>
      </c>
      <c r="B1905" s="21"/>
      <c r="C1905" s="19"/>
      <c r="D1905" s="22" t="str">
        <f aca="false">IF($C1905="","",IFERROR(INDEX(Asset_Register!$C$5:$C$1000,MATCH($C1905,Asset_Register!$A$5:$A$1000,0)),"Not in register"))</f>
        <v/>
      </c>
      <c r="E1905" s="22" t="str">
        <f aca="false">IF($C1905="","",IFERROR(INDEX(Asset_Register!$D$5:$D$1000,MATCH($C1905,Asset_Register!$A$5:$A$1000,0)),"Not in register"))</f>
        <v/>
      </c>
      <c r="F1905" s="22" t="str">
        <f aca="false">IF($C1905="","",IFERROR(INDEX(Asset_Register!$R$5:$R$1000,MATCH($C1905,Asset_Register!$A$5:$A$1000,0)),"Not in register"))</f>
        <v/>
      </c>
      <c r="G1905" s="22" t="str">
        <f aca="false">IF($C1905="","",IFERROR(INDEX(Asset_Register!$Q$5:$Q$1000,MATCH($C1905,Asset_Register!$A$5:$A$1000,0)),"Not in register"))</f>
        <v/>
      </c>
      <c r="H1905" s="19"/>
      <c r="I1905" s="19"/>
      <c r="J1905" s="6"/>
      <c r="K1905" s="19"/>
      <c r="L1905" s="19"/>
      <c r="M1905" s="19"/>
      <c r="N1905" s="19"/>
      <c r="O1905" s="19"/>
      <c r="P1905" s="19"/>
      <c r="Q1905" s="22" t="str">
        <f aca="false">IF($C1905="","",IF($P1905&lt;&gt;"",$P1905,IF(AND(ISNUMBER($K1905),ISNUMBER($M1905),ISNUMBER($N1905)),IF($O1905="Lower is worse",IF($K1905&lt;=$N1905,"Danger",IF($K1905&lt;=$M1905,"Alert","OK")),IF($K1905&gt;=$N1905,"Danger",IF($K1905&gt;=$M1905,"Alert","OK"))),"Not set")))</f>
        <v/>
      </c>
      <c r="R1905" s="22" t="str">
        <f aca="false">IF(OR($Q1905="",$Q1905="Not set"),"",MATCH($Q1905,Lists!$F$2:$F$4,0)-1)</f>
        <v/>
      </c>
      <c r="S1905" s="6"/>
      <c r="T1905" s="6"/>
      <c r="U1905" s="22" t="str">
        <f aca="false">IF(OR($Q1905="",$Q1905="OK",$Q1905="Not set",NOT(ISNUMBER($G1905))),"",ROUND($G1905*IF($Q1905="Danger",Lists!$M$15,Lists!$M$16),0))</f>
        <v/>
      </c>
      <c r="V1905" s="22" t="str">
        <f aca="false">IF($U1905="","",IF(OR($Q1905="Danger",$U1905&gt;=Lists!$M$10),"P1",IF($U1905&gt;=Lists!$M$11,"P2","P3")))</f>
        <v/>
      </c>
      <c r="W1905" s="24" t="str">
        <f aca="false">IF(OR($V1905="",$B1905=""),"",$B1905+INDEX(Lists!$N$10:$N$12,MATCH($V1905,Lists!$L$10:$L$12,0)))</f>
        <v/>
      </c>
      <c r="X1905" s="19"/>
      <c r="Y1905" s="19"/>
      <c r="Z1905" s="19"/>
      <c r="AA1905" s="21"/>
      <c r="AB1905" s="19"/>
      <c r="AC1905" s="22" t="str">
        <f aca="true">IF(OR($U1905="",$B1905=""),"",IF($AA1905&lt;&gt;"",$AA1905-$B1905,TODAY()-$B1905))</f>
        <v/>
      </c>
      <c r="AD1905" s="22" t="str">
        <f aca="true">IF($W1905="","",IF($Y1905="Closed",IF($AA1905="","Closed",IF($AA1905&lt;=$W1905,"Closed on time","Closed late")),IF(TODAY()&gt;$W1905,"Overdue","Within time")))</f>
        <v/>
      </c>
      <c r="AE1905" s="6"/>
      <c r="AF1905" s="19"/>
      <c r="AG1905" s="19"/>
      <c r="AH1905" s="19"/>
      <c r="AI1905" s="19"/>
      <c r="AJ1905" s="19"/>
    </row>
    <row r="1906" customFormat="false" ht="15" hidden="false" customHeight="false" outlineLevel="0" collapsed="false">
      <c r="A1906" s="22" t="str">
        <f aca="false">IF($C1906="","","R"&amp;TEXT(ROW()-4,"00000"))</f>
        <v/>
      </c>
      <c r="B1906" s="21"/>
      <c r="C1906" s="19"/>
      <c r="D1906" s="22" t="str">
        <f aca="false">IF($C1906="","",IFERROR(INDEX(Asset_Register!$C$5:$C$1000,MATCH($C1906,Asset_Register!$A$5:$A$1000,0)),"Not in register"))</f>
        <v/>
      </c>
      <c r="E1906" s="22" t="str">
        <f aca="false">IF($C1906="","",IFERROR(INDEX(Asset_Register!$D$5:$D$1000,MATCH($C1906,Asset_Register!$A$5:$A$1000,0)),"Not in register"))</f>
        <v/>
      </c>
      <c r="F1906" s="22" t="str">
        <f aca="false">IF($C1906="","",IFERROR(INDEX(Asset_Register!$R$5:$R$1000,MATCH($C1906,Asset_Register!$A$5:$A$1000,0)),"Not in register"))</f>
        <v/>
      </c>
      <c r="G1906" s="22" t="str">
        <f aca="false">IF($C1906="","",IFERROR(INDEX(Asset_Register!$Q$5:$Q$1000,MATCH($C1906,Asset_Register!$A$5:$A$1000,0)),"Not in register"))</f>
        <v/>
      </c>
      <c r="H1906" s="19"/>
      <c r="I1906" s="19"/>
      <c r="J1906" s="6"/>
      <c r="K1906" s="19"/>
      <c r="L1906" s="19"/>
      <c r="M1906" s="19"/>
      <c r="N1906" s="19"/>
      <c r="O1906" s="19"/>
      <c r="P1906" s="19"/>
      <c r="Q1906" s="22" t="str">
        <f aca="false">IF($C1906="","",IF($P1906&lt;&gt;"",$P1906,IF(AND(ISNUMBER($K1906),ISNUMBER($M1906),ISNUMBER($N1906)),IF($O1906="Lower is worse",IF($K1906&lt;=$N1906,"Danger",IF($K1906&lt;=$M1906,"Alert","OK")),IF($K1906&gt;=$N1906,"Danger",IF($K1906&gt;=$M1906,"Alert","OK"))),"Not set")))</f>
        <v/>
      </c>
      <c r="R1906" s="22" t="str">
        <f aca="false">IF(OR($Q1906="",$Q1906="Not set"),"",MATCH($Q1906,Lists!$F$2:$F$4,0)-1)</f>
        <v/>
      </c>
      <c r="S1906" s="6"/>
      <c r="T1906" s="6"/>
      <c r="U1906" s="22" t="str">
        <f aca="false">IF(OR($Q1906="",$Q1906="OK",$Q1906="Not set",NOT(ISNUMBER($G1906))),"",ROUND($G1906*IF($Q1906="Danger",Lists!$M$15,Lists!$M$16),0))</f>
        <v/>
      </c>
      <c r="V1906" s="22" t="str">
        <f aca="false">IF($U1906="","",IF(OR($Q1906="Danger",$U1906&gt;=Lists!$M$10),"P1",IF($U1906&gt;=Lists!$M$11,"P2","P3")))</f>
        <v/>
      </c>
      <c r="W1906" s="24" t="str">
        <f aca="false">IF(OR($V1906="",$B1906=""),"",$B1906+INDEX(Lists!$N$10:$N$12,MATCH($V1906,Lists!$L$10:$L$12,0)))</f>
        <v/>
      </c>
      <c r="X1906" s="19"/>
      <c r="Y1906" s="19"/>
      <c r="Z1906" s="19"/>
      <c r="AA1906" s="21"/>
      <c r="AB1906" s="19"/>
      <c r="AC1906" s="22" t="str">
        <f aca="true">IF(OR($U1906="",$B1906=""),"",IF($AA1906&lt;&gt;"",$AA1906-$B1906,TODAY()-$B1906))</f>
        <v/>
      </c>
      <c r="AD1906" s="22" t="str">
        <f aca="true">IF($W1906="","",IF($Y1906="Closed",IF($AA1906="","Closed",IF($AA1906&lt;=$W1906,"Closed on time","Closed late")),IF(TODAY()&gt;$W1906,"Overdue","Within time")))</f>
        <v/>
      </c>
      <c r="AE1906" s="6"/>
      <c r="AF1906" s="19"/>
      <c r="AG1906" s="19"/>
      <c r="AH1906" s="19"/>
      <c r="AI1906" s="19"/>
      <c r="AJ1906" s="19"/>
    </row>
    <row r="1907" customFormat="false" ht="15" hidden="false" customHeight="false" outlineLevel="0" collapsed="false">
      <c r="A1907" s="22" t="str">
        <f aca="false">IF($C1907="","","R"&amp;TEXT(ROW()-4,"00000"))</f>
        <v/>
      </c>
      <c r="B1907" s="21"/>
      <c r="C1907" s="19"/>
      <c r="D1907" s="22" t="str">
        <f aca="false">IF($C1907="","",IFERROR(INDEX(Asset_Register!$C$5:$C$1000,MATCH($C1907,Asset_Register!$A$5:$A$1000,0)),"Not in register"))</f>
        <v/>
      </c>
      <c r="E1907" s="22" t="str">
        <f aca="false">IF($C1907="","",IFERROR(INDEX(Asset_Register!$D$5:$D$1000,MATCH($C1907,Asset_Register!$A$5:$A$1000,0)),"Not in register"))</f>
        <v/>
      </c>
      <c r="F1907" s="22" t="str">
        <f aca="false">IF($C1907="","",IFERROR(INDEX(Asset_Register!$R$5:$R$1000,MATCH($C1907,Asset_Register!$A$5:$A$1000,0)),"Not in register"))</f>
        <v/>
      </c>
      <c r="G1907" s="22" t="str">
        <f aca="false">IF($C1907="","",IFERROR(INDEX(Asset_Register!$Q$5:$Q$1000,MATCH($C1907,Asset_Register!$A$5:$A$1000,0)),"Not in register"))</f>
        <v/>
      </c>
      <c r="H1907" s="19"/>
      <c r="I1907" s="19"/>
      <c r="J1907" s="6"/>
      <c r="K1907" s="19"/>
      <c r="L1907" s="19"/>
      <c r="M1907" s="19"/>
      <c r="N1907" s="19"/>
      <c r="O1907" s="19"/>
      <c r="P1907" s="19"/>
      <c r="Q1907" s="22" t="str">
        <f aca="false">IF($C1907="","",IF($P1907&lt;&gt;"",$P1907,IF(AND(ISNUMBER($K1907),ISNUMBER($M1907),ISNUMBER($N1907)),IF($O1907="Lower is worse",IF($K1907&lt;=$N1907,"Danger",IF($K1907&lt;=$M1907,"Alert","OK")),IF($K1907&gt;=$N1907,"Danger",IF($K1907&gt;=$M1907,"Alert","OK"))),"Not set")))</f>
        <v/>
      </c>
      <c r="R1907" s="22" t="str">
        <f aca="false">IF(OR($Q1907="",$Q1907="Not set"),"",MATCH($Q1907,Lists!$F$2:$F$4,0)-1)</f>
        <v/>
      </c>
      <c r="S1907" s="6"/>
      <c r="T1907" s="6"/>
      <c r="U1907" s="22" t="str">
        <f aca="false">IF(OR($Q1907="",$Q1907="OK",$Q1907="Not set",NOT(ISNUMBER($G1907))),"",ROUND($G1907*IF($Q1907="Danger",Lists!$M$15,Lists!$M$16),0))</f>
        <v/>
      </c>
      <c r="V1907" s="22" t="str">
        <f aca="false">IF($U1907="","",IF(OR($Q1907="Danger",$U1907&gt;=Lists!$M$10),"P1",IF($U1907&gt;=Lists!$M$11,"P2","P3")))</f>
        <v/>
      </c>
      <c r="W1907" s="24" t="str">
        <f aca="false">IF(OR($V1907="",$B1907=""),"",$B1907+INDEX(Lists!$N$10:$N$12,MATCH($V1907,Lists!$L$10:$L$12,0)))</f>
        <v/>
      </c>
      <c r="X1907" s="19"/>
      <c r="Y1907" s="19"/>
      <c r="Z1907" s="19"/>
      <c r="AA1907" s="21"/>
      <c r="AB1907" s="19"/>
      <c r="AC1907" s="22" t="str">
        <f aca="true">IF(OR($U1907="",$B1907=""),"",IF($AA1907&lt;&gt;"",$AA1907-$B1907,TODAY()-$B1907))</f>
        <v/>
      </c>
      <c r="AD1907" s="22" t="str">
        <f aca="true">IF($W1907="","",IF($Y1907="Closed",IF($AA1907="","Closed",IF($AA1907&lt;=$W1907,"Closed on time","Closed late")),IF(TODAY()&gt;$W1907,"Overdue","Within time")))</f>
        <v/>
      </c>
      <c r="AE1907" s="6"/>
      <c r="AF1907" s="19"/>
      <c r="AG1907" s="19"/>
      <c r="AH1907" s="19"/>
      <c r="AI1907" s="19"/>
      <c r="AJ1907" s="19"/>
    </row>
    <row r="1908" customFormat="false" ht="15" hidden="false" customHeight="false" outlineLevel="0" collapsed="false">
      <c r="A1908" s="22" t="str">
        <f aca="false">IF($C1908="","","R"&amp;TEXT(ROW()-4,"00000"))</f>
        <v/>
      </c>
      <c r="B1908" s="21"/>
      <c r="C1908" s="19"/>
      <c r="D1908" s="22" t="str">
        <f aca="false">IF($C1908="","",IFERROR(INDEX(Asset_Register!$C$5:$C$1000,MATCH($C1908,Asset_Register!$A$5:$A$1000,0)),"Not in register"))</f>
        <v/>
      </c>
      <c r="E1908" s="22" t="str">
        <f aca="false">IF($C1908="","",IFERROR(INDEX(Asset_Register!$D$5:$D$1000,MATCH($C1908,Asset_Register!$A$5:$A$1000,0)),"Not in register"))</f>
        <v/>
      </c>
      <c r="F1908" s="22" t="str">
        <f aca="false">IF($C1908="","",IFERROR(INDEX(Asset_Register!$R$5:$R$1000,MATCH($C1908,Asset_Register!$A$5:$A$1000,0)),"Not in register"))</f>
        <v/>
      </c>
      <c r="G1908" s="22" t="str">
        <f aca="false">IF($C1908="","",IFERROR(INDEX(Asset_Register!$Q$5:$Q$1000,MATCH($C1908,Asset_Register!$A$5:$A$1000,0)),"Not in register"))</f>
        <v/>
      </c>
      <c r="H1908" s="19"/>
      <c r="I1908" s="19"/>
      <c r="J1908" s="6"/>
      <c r="K1908" s="19"/>
      <c r="L1908" s="19"/>
      <c r="M1908" s="19"/>
      <c r="N1908" s="19"/>
      <c r="O1908" s="19"/>
      <c r="P1908" s="19"/>
      <c r="Q1908" s="22" t="str">
        <f aca="false">IF($C1908="","",IF($P1908&lt;&gt;"",$P1908,IF(AND(ISNUMBER($K1908),ISNUMBER($M1908),ISNUMBER($N1908)),IF($O1908="Lower is worse",IF($K1908&lt;=$N1908,"Danger",IF($K1908&lt;=$M1908,"Alert","OK")),IF($K1908&gt;=$N1908,"Danger",IF($K1908&gt;=$M1908,"Alert","OK"))),"Not set")))</f>
        <v/>
      </c>
      <c r="R1908" s="22" t="str">
        <f aca="false">IF(OR($Q1908="",$Q1908="Not set"),"",MATCH($Q1908,Lists!$F$2:$F$4,0)-1)</f>
        <v/>
      </c>
      <c r="S1908" s="6"/>
      <c r="T1908" s="6"/>
      <c r="U1908" s="22" t="str">
        <f aca="false">IF(OR($Q1908="",$Q1908="OK",$Q1908="Not set",NOT(ISNUMBER($G1908))),"",ROUND($G1908*IF($Q1908="Danger",Lists!$M$15,Lists!$M$16),0))</f>
        <v/>
      </c>
      <c r="V1908" s="22" t="str">
        <f aca="false">IF($U1908="","",IF(OR($Q1908="Danger",$U1908&gt;=Lists!$M$10),"P1",IF($U1908&gt;=Lists!$M$11,"P2","P3")))</f>
        <v/>
      </c>
      <c r="W1908" s="24" t="str">
        <f aca="false">IF(OR($V1908="",$B1908=""),"",$B1908+INDEX(Lists!$N$10:$N$12,MATCH($V1908,Lists!$L$10:$L$12,0)))</f>
        <v/>
      </c>
      <c r="X1908" s="19"/>
      <c r="Y1908" s="19"/>
      <c r="Z1908" s="19"/>
      <c r="AA1908" s="21"/>
      <c r="AB1908" s="19"/>
      <c r="AC1908" s="22" t="str">
        <f aca="true">IF(OR($U1908="",$B1908=""),"",IF($AA1908&lt;&gt;"",$AA1908-$B1908,TODAY()-$B1908))</f>
        <v/>
      </c>
      <c r="AD1908" s="22" t="str">
        <f aca="true">IF($W1908="","",IF($Y1908="Closed",IF($AA1908="","Closed",IF($AA1908&lt;=$W1908,"Closed on time","Closed late")),IF(TODAY()&gt;$W1908,"Overdue","Within time")))</f>
        <v/>
      </c>
      <c r="AE1908" s="6"/>
      <c r="AF1908" s="19"/>
      <c r="AG1908" s="19"/>
      <c r="AH1908" s="19"/>
      <c r="AI1908" s="19"/>
      <c r="AJ1908" s="19"/>
    </row>
    <row r="1909" customFormat="false" ht="15" hidden="false" customHeight="false" outlineLevel="0" collapsed="false">
      <c r="A1909" s="22" t="str">
        <f aca="false">IF($C1909="","","R"&amp;TEXT(ROW()-4,"00000"))</f>
        <v/>
      </c>
      <c r="B1909" s="21"/>
      <c r="C1909" s="19"/>
      <c r="D1909" s="22" t="str">
        <f aca="false">IF($C1909="","",IFERROR(INDEX(Asset_Register!$C$5:$C$1000,MATCH($C1909,Asset_Register!$A$5:$A$1000,0)),"Not in register"))</f>
        <v/>
      </c>
      <c r="E1909" s="22" t="str">
        <f aca="false">IF($C1909="","",IFERROR(INDEX(Asset_Register!$D$5:$D$1000,MATCH($C1909,Asset_Register!$A$5:$A$1000,0)),"Not in register"))</f>
        <v/>
      </c>
      <c r="F1909" s="22" t="str">
        <f aca="false">IF($C1909="","",IFERROR(INDEX(Asset_Register!$R$5:$R$1000,MATCH($C1909,Asset_Register!$A$5:$A$1000,0)),"Not in register"))</f>
        <v/>
      </c>
      <c r="G1909" s="22" t="str">
        <f aca="false">IF($C1909="","",IFERROR(INDEX(Asset_Register!$Q$5:$Q$1000,MATCH($C1909,Asset_Register!$A$5:$A$1000,0)),"Not in register"))</f>
        <v/>
      </c>
      <c r="H1909" s="19"/>
      <c r="I1909" s="19"/>
      <c r="J1909" s="6"/>
      <c r="K1909" s="19"/>
      <c r="L1909" s="19"/>
      <c r="M1909" s="19"/>
      <c r="N1909" s="19"/>
      <c r="O1909" s="19"/>
      <c r="P1909" s="19"/>
      <c r="Q1909" s="22" t="str">
        <f aca="false">IF($C1909="","",IF($P1909&lt;&gt;"",$P1909,IF(AND(ISNUMBER($K1909),ISNUMBER($M1909),ISNUMBER($N1909)),IF($O1909="Lower is worse",IF($K1909&lt;=$N1909,"Danger",IF($K1909&lt;=$M1909,"Alert","OK")),IF($K1909&gt;=$N1909,"Danger",IF($K1909&gt;=$M1909,"Alert","OK"))),"Not set")))</f>
        <v/>
      </c>
      <c r="R1909" s="22" t="str">
        <f aca="false">IF(OR($Q1909="",$Q1909="Not set"),"",MATCH($Q1909,Lists!$F$2:$F$4,0)-1)</f>
        <v/>
      </c>
      <c r="S1909" s="6"/>
      <c r="T1909" s="6"/>
      <c r="U1909" s="22" t="str">
        <f aca="false">IF(OR($Q1909="",$Q1909="OK",$Q1909="Not set",NOT(ISNUMBER($G1909))),"",ROUND($G1909*IF($Q1909="Danger",Lists!$M$15,Lists!$M$16),0))</f>
        <v/>
      </c>
      <c r="V1909" s="22" t="str">
        <f aca="false">IF($U1909="","",IF(OR($Q1909="Danger",$U1909&gt;=Lists!$M$10),"P1",IF($U1909&gt;=Lists!$M$11,"P2","P3")))</f>
        <v/>
      </c>
      <c r="W1909" s="24" t="str">
        <f aca="false">IF(OR($V1909="",$B1909=""),"",$B1909+INDEX(Lists!$N$10:$N$12,MATCH($V1909,Lists!$L$10:$L$12,0)))</f>
        <v/>
      </c>
      <c r="X1909" s="19"/>
      <c r="Y1909" s="19"/>
      <c r="Z1909" s="19"/>
      <c r="AA1909" s="21"/>
      <c r="AB1909" s="19"/>
      <c r="AC1909" s="22" t="str">
        <f aca="true">IF(OR($U1909="",$B1909=""),"",IF($AA1909&lt;&gt;"",$AA1909-$B1909,TODAY()-$B1909))</f>
        <v/>
      </c>
      <c r="AD1909" s="22" t="str">
        <f aca="true">IF($W1909="","",IF($Y1909="Closed",IF($AA1909="","Closed",IF($AA1909&lt;=$W1909,"Closed on time","Closed late")),IF(TODAY()&gt;$W1909,"Overdue","Within time")))</f>
        <v/>
      </c>
      <c r="AE1909" s="6"/>
      <c r="AF1909" s="19"/>
      <c r="AG1909" s="19"/>
      <c r="AH1909" s="19"/>
      <c r="AI1909" s="19"/>
      <c r="AJ1909" s="19"/>
    </row>
    <row r="1910" customFormat="false" ht="15" hidden="false" customHeight="false" outlineLevel="0" collapsed="false">
      <c r="A1910" s="22" t="str">
        <f aca="false">IF($C1910="","","R"&amp;TEXT(ROW()-4,"00000"))</f>
        <v/>
      </c>
      <c r="B1910" s="21"/>
      <c r="C1910" s="19"/>
      <c r="D1910" s="22" t="str">
        <f aca="false">IF($C1910="","",IFERROR(INDEX(Asset_Register!$C$5:$C$1000,MATCH($C1910,Asset_Register!$A$5:$A$1000,0)),"Not in register"))</f>
        <v/>
      </c>
      <c r="E1910" s="22" t="str">
        <f aca="false">IF($C1910="","",IFERROR(INDEX(Asset_Register!$D$5:$D$1000,MATCH($C1910,Asset_Register!$A$5:$A$1000,0)),"Not in register"))</f>
        <v/>
      </c>
      <c r="F1910" s="22" t="str">
        <f aca="false">IF($C1910="","",IFERROR(INDEX(Asset_Register!$R$5:$R$1000,MATCH($C1910,Asset_Register!$A$5:$A$1000,0)),"Not in register"))</f>
        <v/>
      </c>
      <c r="G1910" s="22" t="str">
        <f aca="false">IF($C1910="","",IFERROR(INDEX(Asset_Register!$Q$5:$Q$1000,MATCH($C1910,Asset_Register!$A$5:$A$1000,0)),"Not in register"))</f>
        <v/>
      </c>
      <c r="H1910" s="19"/>
      <c r="I1910" s="19"/>
      <c r="J1910" s="6"/>
      <c r="K1910" s="19"/>
      <c r="L1910" s="19"/>
      <c r="M1910" s="19"/>
      <c r="N1910" s="19"/>
      <c r="O1910" s="19"/>
      <c r="P1910" s="19"/>
      <c r="Q1910" s="22" t="str">
        <f aca="false">IF($C1910="","",IF($P1910&lt;&gt;"",$P1910,IF(AND(ISNUMBER($K1910),ISNUMBER($M1910),ISNUMBER($N1910)),IF($O1910="Lower is worse",IF($K1910&lt;=$N1910,"Danger",IF($K1910&lt;=$M1910,"Alert","OK")),IF($K1910&gt;=$N1910,"Danger",IF($K1910&gt;=$M1910,"Alert","OK"))),"Not set")))</f>
        <v/>
      </c>
      <c r="R1910" s="22" t="str">
        <f aca="false">IF(OR($Q1910="",$Q1910="Not set"),"",MATCH($Q1910,Lists!$F$2:$F$4,0)-1)</f>
        <v/>
      </c>
      <c r="S1910" s="6"/>
      <c r="T1910" s="6"/>
      <c r="U1910" s="22" t="str">
        <f aca="false">IF(OR($Q1910="",$Q1910="OK",$Q1910="Not set",NOT(ISNUMBER($G1910))),"",ROUND($G1910*IF($Q1910="Danger",Lists!$M$15,Lists!$M$16),0))</f>
        <v/>
      </c>
      <c r="V1910" s="22" t="str">
        <f aca="false">IF($U1910="","",IF(OR($Q1910="Danger",$U1910&gt;=Lists!$M$10),"P1",IF($U1910&gt;=Lists!$M$11,"P2","P3")))</f>
        <v/>
      </c>
      <c r="W1910" s="24" t="str">
        <f aca="false">IF(OR($V1910="",$B1910=""),"",$B1910+INDEX(Lists!$N$10:$N$12,MATCH($V1910,Lists!$L$10:$L$12,0)))</f>
        <v/>
      </c>
      <c r="X1910" s="19"/>
      <c r="Y1910" s="19"/>
      <c r="Z1910" s="19"/>
      <c r="AA1910" s="21"/>
      <c r="AB1910" s="19"/>
      <c r="AC1910" s="22" t="str">
        <f aca="true">IF(OR($U1910="",$B1910=""),"",IF($AA1910&lt;&gt;"",$AA1910-$B1910,TODAY()-$B1910))</f>
        <v/>
      </c>
      <c r="AD1910" s="22" t="str">
        <f aca="true">IF($W1910="","",IF($Y1910="Closed",IF($AA1910="","Closed",IF($AA1910&lt;=$W1910,"Closed on time","Closed late")),IF(TODAY()&gt;$W1910,"Overdue","Within time")))</f>
        <v/>
      </c>
      <c r="AE1910" s="6"/>
      <c r="AF1910" s="19"/>
      <c r="AG1910" s="19"/>
      <c r="AH1910" s="19"/>
      <c r="AI1910" s="19"/>
      <c r="AJ1910" s="19"/>
    </row>
    <row r="1911" customFormat="false" ht="15" hidden="false" customHeight="false" outlineLevel="0" collapsed="false">
      <c r="A1911" s="22" t="str">
        <f aca="false">IF($C1911="","","R"&amp;TEXT(ROW()-4,"00000"))</f>
        <v/>
      </c>
      <c r="B1911" s="21"/>
      <c r="C1911" s="19"/>
      <c r="D1911" s="22" t="str">
        <f aca="false">IF($C1911="","",IFERROR(INDEX(Asset_Register!$C$5:$C$1000,MATCH($C1911,Asset_Register!$A$5:$A$1000,0)),"Not in register"))</f>
        <v/>
      </c>
      <c r="E1911" s="22" t="str">
        <f aca="false">IF($C1911="","",IFERROR(INDEX(Asset_Register!$D$5:$D$1000,MATCH($C1911,Asset_Register!$A$5:$A$1000,0)),"Not in register"))</f>
        <v/>
      </c>
      <c r="F1911" s="22" t="str">
        <f aca="false">IF($C1911="","",IFERROR(INDEX(Asset_Register!$R$5:$R$1000,MATCH($C1911,Asset_Register!$A$5:$A$1000,0)),"Not in register"))</f>
        <v/>
      </c>
      <c r="G1911" s="22" t="str">
        <f aca="false">IF($C1911="","",IFERROR(INDEX(Asset_Register!$Q$5:$Q$1000,MATCH($C1911,Asset_Register!$A$5:$A$1000,0)),"Not in register"))</f>
        <v/>
      </c>
      <c r="H1911" s="19"/>
      <c r="I1911" s="19"/>
      <c r="J1911" s="6"/>
      <c r="K1911" s="19"/>
      <c r="L1911" s="19"/>
      <c r="M1911" s="19"/>
      <c r="N1911" s="19"/>
      <c r="O1911" s="19"/>
      <c r="P1911" s="19"/>
      <c r="Q1911" s="22" t="str">
        <f aca="false">IF($C1911="","",IF($P1911&lt;&gt;"",$P1911,IF(AND(ISNUMBER($K1911),ISNUMBER($M1911),ISNUMBER($N1911)),IF($O1911="Lower is worse",IF($K1911&lt;=$N1911,"Danger",IF($K1911&lt;=$M1911,"Alert","OK")),IF($K1911&gt;=$N1911,"Danger",IF($K1911&gt;=$M1911,"Alert","OK"))),"Not set")))</f>
        <v/>
      </c>
      <c r="R1911" s="22" t="str">
        <f aca="false">IF(OR($Q1911="",$Q1911="Not set"),"",MATCH($Q1911,Lists!$F$2:$F$4,0)-1)</f>
        <v/>
      </c>
      <c r="S1911" s="6"/>
      <c r="T1911" s="6"/>
      <c r="U1911" s="22" t="str">
        <f aca="false">IF(OR($Q1911="",$Q1911="OK",$Q1911="Not set",NOT(ISNUMBER($G1911))),"",ROUND($G1911*IF($Q1911="Danger",Lists!$M$15,Lists!$M$16),0))</f>
        <v/>
      </c>
      <c r="V1911" s="22" t="str">
        <f aca="false">IF($U1911="","",IF(OR($Q1911="Danger",$U1911&gt;=Lists!$M$10),"P1",IF($U1911&gt;=Lists!$M$11,"P2","P3")))</f>
        <v/>
      </c>
      <c r="W1911" s="24" t="str">
        <f aca="false">IF(OR($V1911="",$B1911=""),"",$B1911+INDEX(Lists!$N$10:$N$12,MATCH($V1911,Lists!$L$10:$L$12,0)))</f>
        <v/>
      </c>
      <c r="X1911" s="19"/>
      <c r="Y1911" s="19"/>
      <c r="Z1911" s="19"/>
      <c r="AA1911" s="21"/>
      <c r="AB1911" s="19"/>
      <c r="AC1911" s="22" t="str">
        <f aca="true">IF(OR($U1911="",$B1911=""),"",IF($AA1911&lt;&gt;"",$AA1911-$B1911,TODAY()-$B1911))</f>
        <v/>
      </c>
      <c r="AD1911" s="22" t="str">
        <f aca="true">IF($W1911="","",IF($Y1911="Closed",IF($AA1911="","Closed",IF($AA1911&lt;=$W1911,"Closed on time","Closed late")),IF(TODAY()&gt;$W1911,"Overdue","Within time")))</f>
        <v/>
      </c>
      <c r="AE1911" s="6"/>
      <c r="AF1911" s="19"/>
      <c r="AG1911" s="19"/>
      <c r="AH1911" s="19"/>
      <c r="AI1911" s="19"/>
      <c r="AJ1911" s="19"/>
    </row>
    <row r="1912" customFormat="false" ht="15" hidden="false" customHeight="false" outlineLevel="0" collapsed="false">
      <c r="A1912" s="22" t="str">
        <f aca="false">IF($C1912="","","R"&amp;TEXT(ROW()-4,"00000"))</f>
        <v/>
      </c>
      <c r="B1912" s="21"/>
      <c r="C1912" s="19"/>
      <c r="D1912" s="22" t="str">
        <f aca="false">IF($C1912="","",IFERROR(INDEX(Asset_Register!$C$5:$C$1000,MATCH($C1912,Asset_Register!$A$5:$A$1000,0)),"Not in register"))</f>
        <v/>
      </c>
      <c r="E1912" s="22" t="str">
        <f aca="false">IF($C1912="","",IFERROR(INDEX(Asset_Register!$D$5:$D$1000,MATCH($C1912,Asset_Register!$A$5:$A$1000,0)),"Not in register"))</f>
        <v/>
      </c>
      <c r="F1912" s="22" t="str">
        <f aca="false">IF($C1912="","",IFERROR(INDEX(Asset_Register!$R$5:$R$1000,MATCH($C1912,Asset_Register!$A$5:$A$1000,0)),"Not in register"))</f>
        <v/>
      </c>
      <c r="G1912" s="22" t="str">
        <f aca="false">IF($C1912="","",IFERROR(INDEX(Asset_Register!$Q$5:$Q$1000,MATCH($C1912,Asset_Register!$A$5:$A$1000,0)),"Not in register"))</f>
        <v/>
      </c>
      <c r="H1912" s="19"/>
      <c r="I1912" s="19"/>
      <c r="J1912" s="6"/>
      <c r="K1912" s="19"/>
      <c r="L1912" s="19"/>
      <c r="M1912" s="19"/>
      <c r="N1912" s="19"/>
      <c r="O1912" s="19"/>
      <c r="P1912" s="19"/>
      <c r="Q1912" s="22" t="str">
        <f aca="false">IF($C1912="","",IF($P1912&lt;&gt;"",$P1912,IF(AND(ISNUMBER($K1912),ISNUMBER($M1912),ISNUMBER($N1912)),IF($O1912="Lower is worse",IF($K1912&lt;=$N1912,"Danger",IF($K1912&lt;=$M1912,"Alert","OK")),IF($K1912&gt;=$N1912,"Danger",IF($K1912&gt;=$M1912,"Alert","OK"))),"Not set")))</f>
        <v/>
      </c>
      <c r="R1912" s="22" t="str">
        <f aca="false">IF(OR($Q1912="",$Q1912="Not set"),"",MATCH($Q1912,Lists!$F$2:$F$4,0)-1)</f>
        <v/>
      </c>
      <c r="S1912" s="6"/>
      <c r="T1912" s="6"/>
      <c r="U1912" s="22" t="str">
        <f aca="false">IF(OR($Q1912="",$Q1912="OK",$Q1912="Not set",NOT(ISNUMBER($G1912))),"",ROUND($G1912*IF($Q1912="Danger",Lists!$M$15,Lists!$M$16),0))</f>
        <v/>
      </c>
      <c r="V1912" s="22" t="str">
        <f aca="false">IF($U1912="","",IF(OR($Q1912="Danger",$U1912&gt;=Lists!$M$10),"P1",IF($U1912&gt;=Lists!$M$11,"P2","P3")))</f>
        <v/>
      </c>
      <c r="W1912" s="24" t="str">
        <f aca="false">IF(OR($V1912="",$B1912=""),"",$B1912+INDEX(Lists!$N$10:$N$12,MATCH($V1912,Lists!$L$10:$L$12,0)))</f>
        <v/>
      </c>
      <c r="X1912" s="19"/>
      <c r="Y1912" s="19"/>
      <c r="Z1912" s="19"/>
      <c r="AA1912" s="21"/>
      <c r="AB1912" s="19"/>
      <c r="AC1912" s="22" t="str">
        <f aca="true">IF(OR($U1912="",$B1912=""),"",IF($AA1912&lt;&gt;"",$AA1912-$B1912,TODAY()-$B1912))</f>
        <v/>
      </c>
      <c r="AD1912" s="22" t="str">
        <f aca="true">IF($W1912="","",IF($Y1912="Closed",IF($AA1912="","Closed",IF($AA1912&lt;=$W1912,"Closed on time","Closed late")),IF(TODAY()&gt;$W1912,"Overdue","Within time")))</f>
        <v/>
      </c>
      <c r="AE1912" s="6"/>
      <c r="AF1912" s="19"/>
      <c r="AG1912" s="19"/>
      <c r="AH1912" s="19"/>
      <c r="AI1912" s="19"/>
      <c r="AJ1912" s="19"/>
    </row>
    <row r="1913" customFormat="false" ht="15" hidden="false" customHeight="false" outlineLevel="0" collapsed="false">
      <c r="A1913" s="22" t="str">
        <f aca="false">IF($C1913="","","R"&amp;TEXT(ROW()-4,"00000"))</f>
        <v/>
      </c>
      <c r="B1913" s="21"/>
      <c r="C1913" s="19"/>
      <c r="D1913" s="22" t="str">
        <f aca="false">IF($C1913="","",IFERROR(INDEX(Asset_Register!$C$5:$C$1000,MATCH($C1913,Asset_Register!$A$5:$A$1000,0)),"Not in register"))</f>
        <v/>
      </c>
      <c r="E1913" s="22" t="str">
        <f aca="false">IF($C1913="","",IFERROR(INDEX(Asset_Register!$D$5:$D$1000,MATCH($C1913,Asset_Register!$A$5:$A$1000,0)),"Not in register"))</f>
        <v/>
      </c>
      <c r="F1913" s="22" t="str">
        <f aca="false">IF($C1913="","",IFERROR(INDEX(Asset_Register!$R$5:$R$1000,MATCH($C1913,Asset_Register!$A$5:$A$1000,0)),"Not in register"))</f>
        <v/>
      </c>
      <c r="G1913" s="22" t="str">
        <f aca="false">IF($C1913="","",IFERROR(INDEX(Asset_Register!$Q$5:$Q$1000,MATCH($C1913,Asset_Register!$A$5:$A$1000,0)),"Not in register"))</f>
        <v/>
      </c>
      <c r="H1913" s="19"/>
      <c r="I1913" s="19"/>
      <c r="J1913" s="6"/>
      <c r="K1913" s="19"/>
      <c r="L1913" s="19"/>
      <c r="M1913" s="19"/>
      <c r="N1913" s="19"/>
      <c r="O1913" s="19"/>
      <c r="P1913" s="19"/>
      <c r="Q1913" s="22" t="str">
        <f aca="false">IF($C1913="","",IF($P1913&lt;&gt;"",$P1913,IF(AND(ISNUMBER($K1913),ISNUMBER($M1913),ISNUMBER($N1913)),IF($O1913="Lower is worse",IF($K1913&lt;=$N1913,"Danger",IF($K1913&lt;=$M1913,"Alert","OK")),IF($K1913&gt;=$N1913,"Danger",IF($K1913&gt;=$M1913,"Alert","OK"))),"Not set")))</f>
        <v/>
      </c>
      <c r="R1913" s="22" t="str">
        <f aca="false">IF(OR($Q1913="",$Q1913="Not set"),"",MATCH($Q1913,Lists!$F$2:$F$4,0)-1)</f>
        <v/>
      </c>
      <c r="S1913" s="6"/>
      <c r="T1913" s="6"/>
      <c r="U1913" s="22" t="str">
        <f aca="false">IF(OR($Q1913="",$Q1913="OK",$Q1913="Not set",NOT(ISNUMBER($G1913))),"",ROUND($G1913*IF($Q1913="Danger",Lists!$M$15,Lists!$M$16),0))</f>
        <v/>
      </c>
      <c r="V1913" s="22" t="str">
        <f aca="false">IF($U1913="","",IF(OR($Q1913="Danger",$U1913&gt;=Lists!$M$10),"P1",IF($U1913&gt;=Lists!$M$11,"P2","P3")))</f>
        <v/>
      </c>
      <c r="W1913" s="24" t="str">
        <f aca="false">IF(OR($V1913="",$B1913=""),"",$B1913+INDEX(Lists!$N$10:$N$12,MATCH($V1913,Lists!$L$10:$L$12,0)))</f>
        <v/>
      </c>
      <c r="X1913" s="19"/>
      <c r="Y1913" s="19"/>
      <c r="Z1913" s="19"/>
      <c r="AA1913" s="21"/>
      <c r="AB1913" s="19"/>
      <c r="AC1913" s="22" t="str">
        <f aca="true">IF(OR($U1913="",$B1913=""),"",IF($AA1913&lt;&gt;"",$AA1913-$B1913,TODAY()-$B1913))</f>
        <v/>
      </c>
      <c r="AD1913" s="22" t="str">
        <f aca="true">IF($W1913="","",IF($Y1913="Closed",IF($AA1913="","Closed",IF($AA1913&lt;=$W1913,"Closed on time","Closed late")),IF(TODAY()&gt;$W1913,"Overdue","Within time")))</f>
        <v/>
      </c>
      <c r="AE1913" s="6"/>
      <c r="AF1913" s="19"/>
      <c r="AG1913" s="19"/>
      <c r="AH1913" s="19"/>
      <c r="AI1913" s="19"/>
      <c r="AJ1913" s="19"/>
    </row>
    <row r="1914" customFormat="false" ht="15" hidden="false" customHeight="false" outlineLevel="0" collapsed="false">
      <c r="A1914" s="22" t="str">
        <f aca="false">IF($C1914="","","R"&amp;TEXT(ROW()-4,"00000"))</f>
        <v/>
      </c>
      <c r="B1914" s="21"/>
      <c r="C1914" s="19"/>
      <c r="D1914" s="22" t="str">
        <f aca="false">IF($C1914="","",IFERROR(INDEX(Asset_Register!$C$5:$C$1000,MATCH($C1914,Asset_Register!$A$5:$A$1000,0)),"Not in register"))</f>
        <v/>
      </c>
      <c r="E1914" s="22" t="str">
        <f aca="false">IF($C1914="","",IFERROR(INDEX(Asset_Register!$D$5:$D$1000,MATCH($C1914,Asset_Register!$A$5:$A$1000,0)),"Not in register"))</f>
        <v/>
      </c>
      <c r="F1914" s="22" t="str">
        <f aca="false">IF($C1914="","",IFERROR(INDEX(Asset_Register!$R$5:$R$1000,MATCH($C1914,Asset_Register!$A$5:$A$1000,0)),"Not in register"))</f>
        <v/>
      </c>
      <c r="G1914" s="22" t="str">
        <f aca="false">IF($C1914="","",IFERROR(INDEX(Asset_Register!$Q$5:$Q$1000,MATCH($C1914,Asset_Register!$A$5:$A$1000,0)),"Not in register"))</f>
        <v/>
      </c>
      <c r="H1914" s="19"/>
      <c r="I1914" s="19"/>
      <c r="J1914" s="6"/>
      <c r="K1914" s="19"/>
      <c r="L1914" s="19"/>
      <c r="M1914" s="19"/>
      <c r="N1914" s="19"/>
      <c r="O1914" s="19"/>
      <c r="P1914" s="19"/>
      <c r="Q1914" s="22" t="str">
        <f aca="false">IF($C1914="","",IF($P1914&lt;&gt;"",$P1914,IF(AND(ISNUMBER($K1914),ISNUMBER($M1914),ISNUMBER($N1914)),IF($O1914="Lower is worse",IF($K1914&lt;=$N1914,"Danger",IF($K1914&lt;=$M1914,"Alert","OK")),IF($K1914&gt;=$N1914,"Danger",IF($K1914&gt;=$M1914,"Alert","OK"))),"Not set")))</f>
        <v/>
      </c>
      <c r="R1914" s="22" t="str">
        <f aca="false">IF(OR($Q1914="",$Q1914="Not set"),"",MATCH($Q1914,Lists!$F$2:$F$4,0)-1)</f>
        <v/>
      </c>
      <c r="S1914" s="6"/>
      <c r="T1914" s="6"/>
      <c r="U1914" s="22" t="str">
        <f aca="false">IF(OR($Q1914="",$Q1914="OK",$Q1914="Not set",NOT(ISNUMBER($G1914))),"",ROUND($G1914*IF($Q1914="Danger",Lists!$M$15,Lists!$M$16),0))</f>
        <v/>
      </c>
      <c r="V1914" s="22" t="str">
        <f aca="false">IF($U1914="","",IF(OR($Q1914="Danger",$U1914&gt;=Lists!$M$10),"P1",IF($U1914&gt;=Lists!$M$11,"P2","P3")))</f>
        <v/>
      </c>
      <c r="W1914" s="24" t="str">
        <f aca="false">IF(OR($V1914="",$B1914=""),"",$B1914+INDEX(Lists!$N$10:$N$12,MATCH($V1914,Lists!$L$10:$L$12,0)))</f>
        <v/>
      </c>
      <c r="X1914" s="19"/>
      <c r="Y1914" s="19"/>
      <c r="Z1914" s="19"/>
      <c r="AA1914" s="21"/>
      <c r="AB1914" s="19"/>
      <c r="AC1914" s="22" t="str">
        <f aca="true">IF(OR($U1914="",$B1914=""),"",IF($AA1914&lt;&gt;"",$AA1914-$B1914,TODAY()-$B1914))</f>
        <v/>
      </c>
      <c r="AD1914" s="22" t="str">
        <f aca="true">IF($W1914="","",IF($Y1914="Closed",IF($AA1914="","Closed",IF($AA1914&lt;=$W1914,"Closed on time","Closed late")),IF(TODAY()&gt;$W1914,"Overdue","Within time")))</f>
        <v/>
      </c>
      <c r="AE1914" s="6"/>
      <c r="AF1914" s="19"/>
      <c r="AG1914" s="19"/>
      <c r="AH1914" s="19"/>
      <c r="AI1914" s="19"/>
      <c r="AJ1914" s="19"/>
    </row>
    <row r="1915" customFormat="false" ht="15" hidden="false" customHeight="false" outlineLevel="0" collapsed="false">
      <c r="A1915" s="22" t="str">
        <f aca="false">IF($C1915="","","R"&amp;TEXT(ROW()-4,"00000"))</f>
        <v/>
      </c>
      <c r="B1915" s="21"/>
      <c r="C1915" s="19"/>
      <c r="D1915" s="22" t="str">
        <f aca="false">IF($C1915="","",IFERROR(INDEX(Asset_Register!$C$5:$C$1000,MATCH($C1915,Asset_Register!$A$5:$A$1000,0)),"Not in register"))</f>
        <v/>
      </c>
      <c r="E1915" s="22" t="str">
        <f aca="false">IF($C1915="","",IFERROR(INDEX(Asset_Register!$D$5:$D$1000,MATCH($C1915,Asset_Register!$A$5:$A$1000,0)),"Not in register"))</f>
        <v/>
      </c>
      <c r="F1915" s="22" t="str">
        <f aca="false">IF($C1915="","",IFERROR(INDEX(Asset_Register!$R$5:$R$1000,MATCH($C1915,Asset_Register!$A$5:$A$1000,0)),"Not in register"))</f>
        <v/>
      </c>
      <c r="G1915" s="22" t="str">
        <f aca="false">IF($C1915="","",IFERROR(INDEX(Asset_Register!$Q$5:$Q$1000,MATCH($C1915,Asset_Register!$A$5:$A$1000,0)),"Not in register"))</f>
        <v/>
      </c>
      <c r="H1915" s="19"/>
      <c r="I1915" s="19"/>
      <c r="J1915" s="6"/>
      <c r="K1915" s="19"/>
      <c r="L1915" s="19"/>
      <c r="M1915" s="19"/>
      <c r="N1915" s="19"/>
      <c r="O1915" s="19"/>
      <c r="P1915" s="19"/>
      <c r="Q1915" s="22" t="str">
        <f aca="false">IF($C1915="","",IF($P1915&lt;&gt;"",$P1915,IF(AND(ISNUMBER($K1915),ISNUMBER($M1915),ISNUMBER($N1915)),IF($O1915="Lower is worse",IF($K1915&lt;=$N1915,"Danger",IF($K1915&lt;=$M1915,"Alert","OK")),IF($K1915&gt;=$N1915,"Danger",IF($K1915&gt;=$M1915,"Alert","OK"))),"Not set")))</f>
        <v/>
      </c>
      <c r="R1915" s="22" t="str">
        <f aca="false">IF(OR($Q1915="",$Q1915="Not set"),"",MATCH($Q1915,Lists!$F$2:$F$4,0)-1)</f>
        <v/>
      </c>
      <c r="S1915" s="6"/>
      <c r="T1915" s="6"/>
      <c r="U1915" s="22" t="str">
        <f aca="false">IF(OR($Q1915="",$Q1915="OK",$Q1915="Not set",NOT(ISNUMBER($G1915))),"",ROUND($G1915*IF($Q1915="Danger",Lists!$M$15,Lists!$M$16),0))</f>
        <v/>
      </c>
      <c r="V1915" s="22" t="str">
        <f aca="false">IF($U1915="","",IF(OR($Q1915="Danger",$U1915&gt;=Lists!$M$10),"P1",IF($U1915&gt;=Lists!$M$11,"P2","P3")))</f>
        <v/>
      </c>
      <c r="W1915" s="24" t="str">
        <f aca="false">IF(OR($V1915="",$B1915=""),"",$B1915+INDEX(Lists!$N$10:$N$12,MATCH($V1915,Lists!$L$10:$L$12,0)))</f>
        <v/>
      </c>
      <c r="X1915" s="19"/>
      <c r="Y1915" s="19"/>
      <c r="Z1915" s="19"/>
      <c r="AA1915" s="21"/>
      <c r="AB1915" s="19"/>
      <c r="AC1915" s="22" t="str">
        <f aca="true">IF(OR($U1915="",$B1915=""),"",IF($AA1915&lt;&gt;"",$AA1915-$B1915,TODAY()-$B1915))</f>
        <v/>
      </c>
      <c r="AD1915" s="22" t="str">
        <f aca="true">IF($W1915="","",IF($Y1915="Closed",IF($AA1915="","Closed",IF($AA1915&lt;=$W1915,"Closed on time","Closed late")),IF(TODAY()&gt;$W1915,"Overdue","Within time")))</f>
        <v/>
      </c>
      <c r="AE1915" s="6"/>
      <c r="AF1915" s="19"/>
      <c r="AG1915" s="19"/>
      <c r="AH1915" s="19"/>
      <c r="AI1915" s="19"/>
      <c r="AJ1915" s="19"/>
    </row>
    <row r="1916" customFormat="false" ht="15" hidden="false" customHeight="false" outlineLevel="0" collapsed="false">
      <c r="A1916" s="22" t="str">
        <f aca="false">IF($C1916="","","R"&amp;TEXT(ROW()-4,"00000"))</f>
        <v/>
      </c>
      <c r="B1916" s="21"/>
      <c r="C1916" s="19"/>
      <c r="D1916" s="22" t="str">
        <f aca="false">IF($C1916="","",IFERROR(INDEX(Asset_Register!$C$5:$C$1000,MATCH($C1916,Asset_Register!$A$5:$A$1000,0)),"Not in register"))</f>
        <v/>
      </c>
      <c r="E1916" s="22" t="str">
        <f aca="false">IF($C1916="","",IFERROR(INDEX(Asset_Register!$D$5:$D$1000,MATCH($C1916,Asset_Register!$A$5:$A$1000,0)),"Not in register"))</f>
        <v/>
      </c>
      <c r="F1916" s="22" t="str">
        <f aca="false">IF($C1916="","",IFERROR(INDEX(Asset_Register!$R$5:$R$1000,MATCH($C1916,Asset_Register!$A$5:$A$1000,0)),"Not in register"))</f>
        <v/>
      </c>
      <c r="G1916" s="22" t="str">
        <f aca="false">IF($C1916="","",IFERROR(INDEX(Asset_Register!$Q$5:$Q$1000,MATCH($C1916,Asset_Register!$A$5:$A$1000,0)),"Not in register"))</f>
        <v/>
      </c>
      <c r="H1916" s="19"/>
      <c r="I1916" s="19"/>
      <c r="J1916" s="6"/>
      <c r="K1916" s="19"/>
      <c r="L1916" s="19"/>
      <c r="M1916" s="19"/>
      <c r="N1916" s="19"/>
      <c r="O1916" s="19"/>
      <c r="P1916" s="19"/>
      <c r="Q1916" s="22" t="str">
        <f aca="false">IF($C1916="","",IF($P1916&lt;&gt;"",$P1916,IF(AND(ISNUMBER($K1916),ISNUMBER($M1916),ISNUMBER($N1916)),IF($O1916="Lower is worse",IF($K1916&lt;=$N1916,"Danger",IF($K1916&lt;=$M1916,"Alert","OK")),IF($K1916&gt;=$N1916,"Danger",IF($K1916&gt;=$M1916,"Alert","OK"))),"Not set")))</f>
        <v/>
      </c>
      <c r="R1916" s="22" t="str">
        <f aca="false">IF(OR($Q1916="",$Q1916="Not set"),"",MATCH($Q1916,Lists!$F$2:$F$4,0)-1)</f>
        <v/>
      </c>
      <c r="S1916" s="6"/>
      <c r="T1916" s="6"/>
      <c r="U1916" s="22" t="str">
        <f aca="false">IF(OR($Q1916="",$Q1916="OK",$Q1916="Not set",NOT(ISNUMBER($G1916))),"",ROUND($G1916*IF($Q1916="Danger",Lists!$M$15,Lists!$M$16),0))</f>
        <v/>
      </c>
      <c r="V1916" s="22" t="str">
        <f aca="false">IF($U1916="","",IF(OR($Q1916="Danger",$U1916&gt;=Lists!$M$10),"P1",IF($U1916&gt;=Lists!$M$11,"P2","P3")))</f>
        <v/>
      </c>
      <c r="W1916" s="24" t="str">
        <f aca="false">IF(OR($V1916="",$B1916=""),"",$B1916+INDEX(Lists!$N$10:$N$12,MATCH($V1916,Lists!$L$10:$L$12,0)))</f>
        <v/>
      </c>
      <c r="X1916" s="19"/>
      <c r="Y1916" s="19"/>
      <c r="Z1916" s="19"/>
      <c r="AA1916" s="21"/>
      <c r="AB1916" s="19"/>
      <c r="AC1916" s="22" t="str">
        <f aca="true">IF(OR($U1916="",$B1916=""),"",IF($AA1916&lt;&gt;"",$AA1916-$B1916,TODAY()-$B1916))</f>
        <v/>
      </c>
      <c r="AD1916" s="22" t="str">
        <f aca="true">IF($W1916="","",IF($Y1916="Closed",IF($AA1916="","Closed",IF($AA1916&lt;=$W1916,"Closed on time","Closed late")),IF(TODAY()&gt;$W1916,"Overdue","Within time")))</f>
        <v/>
      </c>
      <c r="AE1916" s="6"/>
      <c r="AF1916" s="19"/>
      <c r="AG1916" s="19"/>
      <c r="AH1916" s="19"/>
      <c r="AI1916" s="19"/>
      <c r="AJ1916" s="19"/>
    </row>
    <row r="1917" customFormat="false" ht="15" hidden="false" customHeight="false" outlineLevel="0" collapsed="false">
      <c r="A1917" s="22" t="str">
        <f aca="false">IF($C1917="","","R"&amp;TEXT(ROW()-4,"00000"))</f>
        <v/>
      </c>
      <c r="B1917" s="21"/>
      <c r="C1917" s="19"/>
      <c r="D1917" s="22" t="str">
        <f aca="false">IF($C1917="","",IFERROR(INDEX(Asset_Register!$C$5:$C$1000,MATCH($C1917,Asset_Register!$A$5:$A$1000,0)),"Not in register"))</f>
        <v/>
      </c>
      <c r="E1917" s="22" t="str">
        <f aca="false">IF($C1917="","",IFERROR(INDEX(Asset_Register!$D$5:$D$1000,MATCH($C1917,Asset_Register!$A$5:$A$1000,0)),"Not in register"))</f>
        <v/>
      </c>
      <c r="F1917" s="22" t="str">
        <f aca="false">IF($C1917="","",IFERROR(INDEX(Asset_Register!$R$5:$R$1000,MATCH($C1917,Asset_Register!$A$5:$A$1000,0)),"Not in register"))</f>
        <v/>
      </c>
      <c r="G1917" s="22" t="str">
        <f aca="false">IF($C1917="","",IFERROR(INDEX(Asset_Register!$Q$5:$Q$1000,MATCH($C1917,Asset_Register!$A$5:$A$1000,0)),"Not in register"))</f>
        <v/>
      </c>
      <c r="H1917" s="19"/>
      <c r="I1917" s="19"/>
      <c r="J1917" s="6"/>
      <c r="K1917" s="19"/>
      <c r="L1917" s="19"/>
      <c r="M1917" s="19"/>
      <c r="N1917" s="19"/>
      <c r="O1917" s="19"/>
      <c r="P1917" s="19"/>
      <c r="Q1917" s="22" t="str">
        <f aca="false">IF($C1917="","",IF($P1917&lt;&gt;"",$P1917,IF(AND(ISNUMBER($K1917),ISNUMBER($M1917),ISNUMBER($N1917)),IF($O1917="Lower is worse",IF($K1917&lt;=$N1917,"Danger",IF($K1917&lt;=$M1917,"Alert","OK")),IF($K1917&gt;=$N1917,"Danger",IF($K1917&gt;=$M1917,"Alert","OK"))),"Not set")))</f>
        <v/>
      </c>
      <c r="R1917" s="22" t="str">
        <f aca="false">IF(OR($Q1917="",$Q1917="Not set"),"",MATCH($Q1917,Lists!$F$2:$F$4,0)-1)</f>
        <v/>
      </c>
      <c r="S1917" s="6"/>
      <c r="T1917" s="6"/>
      <c r="U1917" s="22" t="str">
        <f aca="false">IF(OR($Q1917="",$Q1917="OK",$Q1917="Not set",NOT(ISNUMBER($G1917))),"",ROUND($G1917*IF($Q1917="Danger",Lists!$M$15,Lists!$M$16),0))</f>
        <v/>
      </c>
      <c r="V1917" s="22" t="str">
        <f aca="false">IF($U1917="","",IF(OR($Q1917="Danger",$U1917&gt;=Lists!$M$10),"P1",IF($U1917&gt;=Lists!$M$11,"P2","P3")))</f>
        <v/>
      </c>
      <c r="W1917" s="24" t="str">
        <f aca="false">IF(OR($V1917="",$B1917=""),"",$B1917+INDEX(Lists!$N$10:$N$12,MATCH($V1917,Lists!$L$10:$L$12,0)))</f>
        <v/>
      </c>
      <c r="X1917" s="19"/>
      <c r="Y1917" s="19"/>
      <c r="Z1917" s="19"/>
      <c r="AA1917" s="21"/>
      <c r="AB1917" s="19"/>
      <c r="AC1917" s="22" t="str">
        <f aca="true">IF(OR($U1917="",$B1917=""),"",IF($AA1917&lt;&gt;"",$AA1917-$B1917,TODAY()-$B1917))</f>
        <v/>
      </c>
      <c r="AD1917" s="22" t="str">
        <f aca="true">IF($W1917="","",IF($Y1917="Closed",IF($AA1917="","Closed",IF($AA1917&lt;=$W1917,"Closed on time","Closed late")),IF(TODAY()&gt;$W1917,"Overdue","Within time")))</f>
        <v/>
      </c>
      <c r="AE1917" s="6"/>
      <c r="AF1917" s="19"/>
      <c r="AG1917" s="19"/>
      <c r="AH1917" s="19"/>
      <c r="AI1917" s="19"/>
      <c r="AJ1917" s="19"/>
    </row>
    <row r="1918" customFormat="false" ht="15" hidden="false" customHeight="false" outlineLevel="0" collapsed="false">
      <c r="A1918" s="22" t="str">
        <f aca="false">IF($C1918="","","R"&amp;TEXT(ROW()-4,"00000"))</f>
        <v/>
      </c>
      <c r="B1918" s="21"/>
      <c r="C1918" s="19"/>
      <c r="D1918" s="22" t="str">
        <f aca="false">IF($C1918="","",IFERROR(INDEX(Asset_Register!$C$5:$C$1000,MATCH($C1918,Asset_Register!$A$5:$A$1000,0)),"Not in register"))</f>
        <v/>
      </c>
      <c r="E1918" s="22" t="str">
        <f aca="false">IF($C1918="","",IFERROR(INDEX(Asset_Register!$D$5:$D$1000,MATCH($C1918,Asset_Register!$A$5:$A$1000,0)),"Not in register"))</f>
        <v/>
      </c>
      <c r="F1918" s="22" t="str">
        <f aca="false">IF($C1918="","",IFERROR(INDEX(Asset_Register!$R$5:$R$1000,MATCH($C1918,Asset_Register!$A$5:$A$1000,0)),"Not in register"))</f>
        <v/>
      </c>
      <c r="G1918" s="22" t="str">
        <f aca="false">IF($C1918="","",IFERROR(INDEX(Asset_Register!$Q$5:$Q$1000,MATCH($C1918,Asset_Register!$A$5:$A$1000,0)),"Not in register"))</f>
        <v/>
      </c>
      <c r="H1918" s="19"/>
      <c r="I1918" s="19"/>
      <c r="J1918" s="6"/>
      <c r="K1918" s="19"/>
      <c r="L1918" s="19"/>
      <c r="M1918" s="19"/>
      <c r="N1918" s="19"/>
      <c r="O1918" s="19"/>
      <c r="P1918" s="19"/>
      <c r="Q1918" s="22" t="str">
        <f aca="false">IF($C1918="","",IF($P1918&lt;&gt;"",$P1918,IF(AND(ISNUMBER($K1918),ISNUMBER($M1918),ISNUMBER($N1918)),IF($O1918="Lower is worse",IF($K1918&lt;=$N1918,"Danger",IF($K1918&lt;=$M1918,"Alert","OK")),IF($K1918&gt;=$N1918,"Danger",IF($K1918&gt;=$M1918,"Alert","OK"))),"Not set")))</f>
        <v/>
      </c>
      <c r="R1918" s="22" t="str">
        <f aca="false">IF(OR($Q1918="",$Q1918="Not set"),"",MATCH($Q1918,Lists!$F$2:$F$4,0)-1)</f>
        <v/>
      </c>
      <c r="S1918" s="6"/>
      <c r="T1918" s="6"/>
      <c r="U1918" s="22" t="str">
        <f aca="false">IF(OR($Q1918="",$Q1918="OK",$Q1918="Not set",NOT(ISNUMBER($G1918))),"",ROUND($G1918*IF($Q1918="Danger",Lists!$M$15,Lists!$M$16),0))</f>
        <v/>
      </c>
      <c r="V1918" s="22" t="str">
        <f aca="false">IF($U1918="","",IF(OR($Q1918="Danger",$U1918&gt;=Lists!$M$10),"P1",IF($U1918&gt;=Lists!$M$11,"P2","P3")))</f>
        <v/>
      </c>
      <c r="W1918" s="24" t="str">
        <f aca="false">IF(OR($V1918="",$B1918=""),"",$B1918+INDEX(Lists!$N$10:$N$12,MATCH($V1918,Lists!$L$10:$L$12,0)))</f>
        <v/>
      </c>
      <c r="X1918" s="19"/>
      <c r="Y1918" s="19"/>
      <c r="Z1918" s="19"/>
      <c r="AA1918" s="21"/>
      <c r="AB1918" s="19"/>
      <c r="AC1918" s="22" t="str">
        <f aca="true">IF(OR($U1918="",$B1918=""),"",IF($AA1918&lt;&gt;"",$AA1918-$B1918,TODAY()-$B1918))</f>
        <v/>
      </c>
      <c r="AD1918" s="22" t="str">
        <f aca="true">IF($W1918="","",IF($Y1918="Closed",IF($AA1918="","Closed",IF($AA1918&lt;=$W1918,"Closed on time","Closed late")),IF(TODAY()&gt;$W1918,"Overdue","Within time")))</f>
        <v/>
      </c>
      <c r="AE1918" s="6"/>
      <c r="AF1918" s="19"/>
      <c r="AG1918" s="19"/>
      <c r="AH1918" s="19"/>
      <c r="AI1918" s="19"/>
      <c r="AJ1918" s="19"/>
    </row>
    <row r="1919" customFormat="false" ht="15" hidden="false" customHeight="false" outlineLevel="0" collapsed="false">
      <c r="A1919" s="22" t="str">
        <f aca="false">IF($C1919="","","R"&amp;TEXT(ROW()-4,"00000"))</f>
        <v/>
      </c>
      <c r="B1919" s="21"/>
      <c r="C1919" s="19"/>
      <c r="D1919" s="22" t="str">
        <f aca="false">IF($C1919="","",IFERROR(INDEX(Asset_Register!$C$5:$C$1000,MATCH($C1919,Asset_Register!$A$5:$A$1000,0)),"Not in register"))</f>
        <v/>
      </c>
      <c r="E1919" s="22" t="str">
        <f aca="false">IF($C1919="","",IFERROR(INDEX(Asset_Register!$D$5:$D$1000,MATCH($C1919,Asset_Register!$A$5:$A$1000,0)),"Not in register"))</f>
        <v/>
      </c>
      <c r="F1919" s="22" t="str">
        <f aca="false">IF($C1919="","",IFERROR(INDEX(Asset_Register!$R$5:$R$1000,MATCH($C1919,Asset_Register!$A$5:$A$1000,0)),"Not in register"))</f>
        <v/>
      </c>
      <c r="G1919" s="22" t="str">
        <f aca="false">IF($C1919="","",IFERROR(INDEX(Asset_Register!$Q$5:$Q$1000,MATCH($C1919,Asset_Register!$A$5:$A$1000,0)),"Not in register"))</f>
        <v/>
      </c>
      <c r="H1919" s="19"/>
      <c r="I1919" s="19"/>
      <c r="J1919" s="6"/>
      <c r="K1919" s="19"/>
      <c r="L1919" s="19"/>
      <c r="M1919" s="19"/>
      <c r="N1919" s="19"/>
      <c r="O1919" s="19"/>
      <c r="P1919" s="19"/>
      <c r="Q1919" s="22" t="str">
        <f aca="false">IF($C1919="","",IF($P1919&lt;&gt;"",$P1919,IF(AND(ISNUMBER($K1919),ISNUMBER($M1919),ISNUMBER($N1919)),IF($O1919="Lower is worse",IF($K1919&lt;=$N1919,"Danger",IF($K1919&lt;=$M1919,"Alert","OK")),IF($K1919&gt;=$N1919,"Danger",IF($K1919&gt;=$M1919,"Alert","OK"))),"Not set")))</f>
        <v/>
      </c>
      <c r="R1919" s="22" t="str">
        <f aca="false">IF(OR($Q1919="",$Q1919="Not set"),"",MATCH($Q1919,Lists!$F$2:$F$4,0)-1)</f>
        <v/>
      </c>
      <c r="S1919" s="6"/>
      <c r="T1919" s="6"/>
      <c r="U1919" s="22" t="str">
        <f aca="false">IF(OR($Q1919="",$Q1919="OK",$Q1919="Not set",NOT(ISNUMBER($G1919))),"",ROUND($G1919*IF($Q1919="Danger",Lists!$M$15,Lists!$M$16),0))</f>
        <v/>
      </c>
      <c r="V1919" s="22" t="str">
        <f aca="false">IF($U1919="","",IF(OR($Q1919="Danger",$U1919&gt;=Lists!$M$10),"P1",IF($U1919&gt;=Lists!$M$11,"P2","P3")))</f>
        <v/>
      </c>
      <c r="W1919" s="24" t="str">
        <f aca="false">IF(OR($V1919="",$B1919=""),"",$B1919+INDEX(Lists!$N$10:$N$12,MATCH($V1919,Lists!$L$10:$L$12,0)))</f>
        <v/>
      </c>
      <c r="X1919" s="19"/>
      <c r="Y1919" s="19"/>
      <c r="Z1919" s="19"/>
      <c r="AA1919" s="21"/>
      <c r="AB1919" s="19"/>
      <c r="AC1919" s="22" t="str">
        <f aca="true">IF(OR($U1919="",$B1919=""),"",IF($AA1919&lt;&gt;"",$AA1919-$B1919,TODAY()-$B1919))</f>
        <v/>
      </c>
      <c r="AD1919" s="22" t="str">
        <f aca="true">IF($W1919="","",IF($Y1919="Closed",IF($AA1919="","Closed",IF($AA1919&lt;=$W1919,"Closed on time","Closed late")),IF(TODAY()&gt;$W1919,"Overdue","Within time")))</f>
        <v/>
      </c>
      <c r="AE1919" s="6"/>
      <c r="AF1919" s="19"/>
      <c r="AG1919" s="19"/>
      <c r="AH1919" s="19"/>
      <c r="AI1919" s="19"/>
      <c r="AJ1919" s="19"/>
    </row>
    <row r="1920" customFormat="false" ht="15" hidden="false" customHeight="false" outlineLevel="0" collapsed="false">
      <c r="A1920" s="22" t="str">
        <f aca="false">IF($C1920="","","R"&amp;TEXT(ROW()-4,"00000"))</f>
        <v/>
      </c>
      <c r="B1920" s="21"/>
      <c r="C1920" s="19"/>
      <c r="D1920" s="22" t="str">
        <f aca="false">IF($C1920="","",IFERROR(INDEX(Asset_Register!$C$5:$C$1000,MATCH($C1920,Asset_Register!$A$5:$A$1000,0)),"Not in register"))</f>
        <v/>
      </c>
      <c r="E1920" s="22" t="str">
        <f aca="false">IF($C1920="","",IFERROR(INDEX(Asset_Register!$D$5:$D$1000,MATCH($C1920,Asset_Register!$A$5:$A$1000,0)),"Not in register"))</f>
        <v/>
      </c>
      <c r="F1920" s="22" t="str">
        <f aca="false">IF($C1920="","",IFERROR(INDEX(Asset_Register!$R$5:$R$1000,MATCH($C1920,Asset_Register!$A$5:$A$1000,0)),"Not in register"))</f>
        <v/>
      </c>
      <c r="G1920" s="22" t="str">
        <f aca="false">IF($C1920="","",IFERROR(INDEX(Asset_Register!$Q$5:$Q$1000,MATCH($C1920,Asset_Register!$A$5:$A$1000,0)),"Not in register"))</f>
        <v/>
      </c>
      <c r="H1920" s="19"/>
      <c r="I1920" s="19"/>
      <c r="J1920" s="6"/>
      <c r="K1920" s="19"/>
      <c r="L1920" s="19"/>
      <c r="M1920" s="19"/>
      <c r="N1920" s="19"/>
      <c r="O1920" s="19"/>
      <c r="P1920" s="19"/>
      <c r="Q1920" s="22" t="str">
        <f aca="false">IF($C1920="","",IF($P1920&lt;&gt;"",$P1920,IF(AND(ISNUMBER($K1920),ISNUMBER($M1920),ISNUMBER($N1920)),IF($O1920="Lower is worse",IF($K1920&lt;=$N1920,"Danger",IF($K1920&lt;=$M1920,"Alert","OK")),IF($K1920&gt;=$N1920,"Danger",IF($K1920&gt;=$M1920,"Alert","OK"))),"Not set")))</f>
        <v/>
      </c>
      <c r="R1920" s="22" t="str">
        <f aca="false">IF(OR($Q1920="",$Q1920="Not set"),"",MATCH($Q1920,Lists!$F$2:$F$4,0)-1)</f>
        <v/>
      </c>
      <c r="S1920" s="6"/>
      <c r="T1920" s="6"/>
      <c r="U1920" s="22" t="str">
        <f aca="false">IF(OR($Q1920="",$Q1920="OK",$Q1920="Not set",NOT(ISNUMBER($G1920))),"",ROUND($G1920*IF($Q1920="Danger",Lists!$M$15,Lists!$M$16),0))</f>
        <v/>
      </c>
      <c r="V1920" s="22" t="str">
        <f aca="false">IF($U1920="","",IF(OR($Q1920="Danger",$U1920&gt;=Lists!$M$10),"P1",IF($U1920&gt;=Lists!$M$11,"P2","P3")))</f>
        <v/>
      </c>
      <c r="W1920" s="24" t="str">
        <f aca="false">IF(OR($V1920="",$B1920=""),"",$B1920+INDEX(Lists!$N$10:$N$12,MATCH($V1920,Lists!$L$10:$L$12,0)))</f>
        <v/>
      </c>
      <c r="X1920" s="19"/>
      <c r="Y1920" s="19"/>
      <c r="Z1920" s="19"/>
      <c r="AA1920" s="21"/>
      <c r="AB1920" s="19"/>
      <c r="AC1920" s="22" t="str">
        <f aca="true">IF(OR($U1920="",$B1920=""),"",IF($AA1920&lt;&gt;"",$AA1920-$B1920,TODAY()-$B1920))</f>
        <v/>
      </c>
      <c r="AD1920" s="22" t="str">
        <f aca="true">IF($W1920="","",IF($Y1920="Closed",IF($AA1920="","Closed",IF($AA1920&lt;=$W1920,"Closed on time","Closed late")),IF(TODAY()&gt;$W1920,"Overdue","Within time")))</f>
        <v/>
      </c>
      <c r="AE1920" s="6"/>
      <c r="AF1920" s="19"/>
      <c r="AG1920" s="19"/>
      <c r="AH1920" s="19"/>
      <c r="AI1920" s="19"/>
      <c r="AJ1920" s="19"/>
    </row>
    <row r="1921" customFormat="false" ht="15" hidden="false" customHeight="false" outlineLevel="0" collapsed="false">
      <c r="A1921" s="22" t="str">
        <f aca="false">IF($C1921="","","R"&amp;TEXT(ROW()-4,"00000"))</f>
        <v/>
      </c>
      <c r="B1921" s="21"/>
      <c r="C1921" s="19"/>
      <c r="D1921" s="22" t="str">
        <f aca="false">IF($C1921="","",IFERROR(INDEX(Asset_Register!$C$5:$C$1000,MATCH($C1921,Asset_Register!$A$5:$A$1000,0)),"Not in register"))</f>
        <v/>
      </c>
      <c r="E1921" s="22" t="str">
        <f aca="false">IF($C1921="","",IFERROR(INDEX(Asset_Register!$D$5:$D$1000,MATCH($C1921,Asset_Register!$A$5:$A$1000,0)),"Not in register"))</f>
        <v/>
      </c>
      <c r="F1921" s="22" t="str">
        <f aca="false">IF($C1921="","",IFERROR(INDEX(Asset_Register!$R$5:$R$1000,MATCH($C1921,Asset_Register!$A$5:$A$1000,0)),"Not in register"))</f>
        <v/>
      </c>
      <c r="G1921" s="22" t="str">
        <f aca="false">IF($C1921="","",IFERROR(INDEX(Asset_Register!$Q$5:$Q$1000,MATCH($C1921,Asset_Register!$A$5:$A$1000,0)),"Not in register"))</f>
        <v/>
      </c>
      <c r="H1921" s="19"/>
      <c r="I1921" s="19"/>
      <c r="J1921" s="6"/>
      <c r="K1921" s="19"/>
      <c r="L1921" s="19"/>
      <c r="M1921" s="19"/>
      <c r="N1921" s="19"/>
      <c r="O1921" s="19"/>
      <c r="P1921" s="19"/>
      <c r="Q1921" s="22" t="str">
        <f aca="false">IF($C1921="","",IF($P1921&lt;&gt;"",$P1921,IF(AND(ISNUMBER($K1921),ISNUMBER($M1921),ISNUMBER($N1921)),IF($O1921="Lower is worse",IF($K1921&lt;=$N1921,"Danger",IF($K1921&lt;=$M1921,"Alert","OK")),IF($K1921&gt;=$N1921,"Danger",IF($K1921&gt;=$M1921,"Alert","OK"))),"Not set")))</f>
        <v/>
      </c>
      <c r="R1921" s="22" t="str">
        <f aca="false">IF(OR($Q1921="",$Q1921="Not set"),"",MATCH($Q1921,Lists!$F$2:$F$4,0)-1)</f>
        <v/>
      </c>
      <c r="S1921" s="6"/>
      <c r="T1921" s="6"/>
      <c r="U1921" s="22" t="str">
        <f aca="false">IF(OR($Q1921="",$Q1921="OK",$Q1921="Not set",NOT(ISNUMBER($G1921))),"",ROUND($G1921*IF($Q1921="Danger",Lists!$M$15,Lists!$M$16),0))</f>
        <v/>
      </c>
      <c r="V1921" s="22" t="str">
        <f aca="false">IF($U1921="","",IF(OR($Q1921="Danger",$U1921&gt;=Lists!$M$10),"P1",IF($U1921&gt;=Lists!$M$11,"P2","P3")))</f>
        <v/>
      </c>
      <c r="W1921" s="24" t="str">
        <f aca="false">IF(OR($V1921="",$B1921=""),"",$B1921+INDEX(Lists!$N$10:$N$12,MATCH($V1921,Lists!$L$10:$L$12,0)))</f>
        <v/>
      </c>
      <c r="X1921" s="19"/>
      <c r="Y1921" s="19"/>
      <c r="Z1921" s="19"/>
      <c r="AA1921" s="21"/>
      <c r="AB1921" s="19"/>
      <c r="AC1921" s="22" t="str">
        <f aca="true">IF(OR($U1921="",$B1921=""),"",IF($AA1921&lt;&gt;"",$AA1921-$B1921,TODAY()-$B1921))</f>
        <v/>
      </c>
      <c r="AD1921" s="22" t="str">
        <f aca="true">IF($W1921="","",IF($Y1921="Closed",IF($AA1921="","Closed",IF($AA1921&lt;=$W1921,"Closed on time","Closed late")),IF(TODAY()&gt;$W1921,"Overdue","Within time")))</f>
        <v/>
      </c>
      <c r="AE1921" s="6"/>
      <c r="AF1921" s="19"/>
      <c r="AG1921" s="19"/>
      <c r="AH1921" s="19"/>
      <c r="AI1921" s="19"/>
      <c r="AJ1921" s="19"/>
    </row>
    <row r="1922" customFormat="false" ht="15" hidden="false" customHeight="false" outlineLevel="0" collapsed="false">
      <c r="A1922" s="22" t="str">
        <f aca="false">IF($C1922="","","R"&amp;TEXT(ROW()-4,"00000"))</f>
        <v/>
      </c>
      <c r="B1922" s="21"/>
      <c r="C1922" s="19"/>
      <c r="D1922" s="22" t="str">
        <f aca="false">IF($C1922="","",IFERROR(INDEX(Asset_Register!$C$5:$C$1000,MATCH($C1922,Asset_Register!$A$5:$A$1000,0)),"Not in register"))</f>
        <v/>
      </c>
      <c r="E1922" s="22" t="str">
        <f aca="false">IF($C1922="","",IFERROR(INDEX(Asset_Register!$D$5:$D$1000,MATCH($C1922,Asset_Register!$A$5:$A$1000,0)),"Not in register"))</f>
        <v/>
      </c>
      <c r="F1922" s="22" t="str">
        <f aca="false">IF($C1922="","",IFERROR(INDEX(Asset_Register!$R$5:$R$1000,MATCH($C1922,Asset_Register!$A$5:$A$1000,0)),"Not in register"))</f>
        <v/>
      </c>
      <c r="G1922" s="22" t="str">
        <f aca="false">IF($C1922="","",IFERROR(INDEX(Asset_Register!$Q$5:$Q$1000,MATCH($C1922,Asset_Register!$A$5:$A$1000,0)),"Not in register"))</f>
        <v/>
      </c>
      <c r="H1922" s="19"/>
      <c r="I1922" s="19"/>
      <c r="J1922" s="6"/>
      <c r="K1922" s="19"/>
      <c r="L1922" s="19"/>
      <c r="M1922" s="19"/>
      <c r="N1922" s="19"/>
      <c r="O1922" s="19"/>
      <c r="P1922" s="19"/>
      <c r="Q1922" s="22" t="str">
        <f aca="false">IF($C1922="","",IF($P1922&lt;&gt;"",$P1922,IF(AND(ISNUMBER($K1922),ISNUMBER($M1922),ISNUMBER($N1922)),IF($O1922="Lower is worse",IF($K1922&lt;=$N1922,"Danger",IF($K1922&lt;=$M1922,"Alert","OK")),IF($K1922&gt;=$N1922,"Danger",IF($K1922&gt;=$M1922,"Alert","OK"))),"Not set")))</f>
        <v/>
      </c>
      <c r="R1922" s="22" t="str">
        <f aca="false">IF(OR($Q1922="",$Q1922="Not set"),"",MATCH($Q1922,Lists!$F$2:$F$4,0)-1)</f>
        <v/>
      </c>
      <c r="S1922" s="6"/>
      <c r="T1922" s="6"/>
      <c r="U1922" s="22" t="str">
        <f aca="false">IF(OR($Q1922="",$Q1922="OK",$Q1922="Not set",NOT(ISNUMBER($G1922))),"",ROUND($G1922*IF($Q1922="Danger",Lists!$M$15,Lists!$M$16),0))</f>
        <v/>
      </c>
      <c r="V1922" s="22" t="str">
        <f aca="false">IF($U1922="","",IF(OR($Q1922="Danger",$U1922&gt;=Lists!$M$10),"P1",IF($U1922&gt;=Lists!$M$11,"P2","P3")))</f>
        <v/>
      </c>
      <c r="W1922" s="24" t="str">
        <f aca="false">IF(OR($V1922="",$B1922=""),"",$B1922+INDEX(Lists!$N$10:$N$12,MATCH($V1922,Lists!$L$10:$L$12,0)))</f>
        <v/>
      </c>
      <c r="X1922" s="19"/>
      <c r="Y1922" s="19"/>
      <c r="Z1922" s="19"/>
      <c r="AA1922" s="21"/>
      <c r="AB1922" s="19"/>
      <c r="AC1922" s="22" t="str">
        <f aca="true">IF(OR($U1922="",$B1922=""),"",IF($AA1922&lt;&gt;"",$AA1922-$B1922,TODAY()-$B1922))</f>
        <v/>
      </c>
      <c r="AD1922" s="22" t="str">
        <f aca="true">IF($W1922="","",IF($Y1922="Closed",IF($AA1922="","Closed",IF($AA1922&lt;=$W1922,"Closed on time","Closed late")),IF(TODAY()&gt;$W1922,"Overdue","Within time")))</f>
        <v/>
      </c>
      <c r="AE1922" s="6"/>
      <c r="AF1922" s="19"/>
      <c r="AG1922" s="19"/>
      <c r="AH1922" s="19"/>
      <c r="AI1922" s="19"/>
      <c r="AJ1922" s="19"/>
    </row>
    <row r="1923" customFormat="false" ht="15" hidden="false" customHeight="false" outlineLevel="0" collapsed="false">
      <c r="A1923" s="22" t="str">
        <f aca="false">IF($C1923="","","R"&amp;TEXT(ROW()-4,"00000"))</f>
        <v/>
      </c>
      <c r="B1923" s="21"/>
      <c r="C1923" s="19"/>
      <c r="D1923" s="22" t="str">
        <f aca="false">IF($C1923="","",IFERROR(INDEX(Asset_Register!$C$5:$C$1000,MATCH($C1923,Asset_Register!$A$5:$A$1000,0)),"Not in register"))</f>
        <v/>
      </c>
      <c r="E1923" s="22" t="str">
        <f aca="false">IF($C1923="","",IFERROR(INDEX(Asset_Register!$D$5:$D$1000,MATCH($C1923,Asset_Register!$A$5:$A$1000,0)),"Not in register"))</f>
        <v/>
      </c>
      <c r="F1923" s="22" t="str">
        <f aca="false">IF($C1923="","",IFERROR(INDEX(Asset_Register!$R$5:$R$1000,MATCH($C1923,Asset_Register!$A$5:$A$1000,0)),"Not in register"))</f>
        <v/>
      </c>
      <c r="G1923" s="22" t="str">
        <f aca="false">IF($C1923="","",IFERROR(INDEX(Asset_Register!$Q$5:$Q$1000,MATCH($C1923,Asset_Register!$A$5:$A$1000,0)),"Not in register"))</f>
        <v/>
      </c>
      <c r="H1923" s="19"/>
      <c r="I1923" s="19"/>
      <c r="J1923" s="6"/>
      <c r="K1923" s="19"/>
      <c r="L1923" s="19"/>
      <c r="M1923" s="19"/>
      <c r="N1923" s="19"/>
      <c r="O1923" s="19"/>
      <c r="P1923" s="19"/>
      <c r="Q1923" s="22" t="str">
        <f aca="false">IF($C1923="","",IF($P1923&lt;&gt;"",$P1923,IF(AND(ISNUMBER($K1923),ISNUMBER($M1923),ISNUMBER($N1923)),IF($O1923="Lower is worse",IF($K1923&lt;=$N1923,"Danger",IF($K1923&lt;=$M1923,"Alert","OK")),IF($K1923&gt;=$N1923,"Danger",IF($K1923&gt;=$M1923,"Alert","OK"))),"Not set")))</f>
        <v/>
      </c>
      <c r="R1923" s="22" t="str">
        <f aca="false">IF(OR($Q1923="",$Q1923="Not set"),"",MATCH($Q1923,Lists!$F$2:$F$4,0)-1)</f>
        <v/>
      </c>
      <c r="S1923" s="6"/>
      <c r="T1923" s="6"/>
      <c r="U1923" s="22" t="str">
        <f aca="false">IF(OR($Q1923="",$Q1923="OK",$Q1923="Not set",NOT(ISNUMBER($G1923))),"",ROUND($G1923*IF($Q1923="Danger",Lists!$M$15,Lists!$M$16),0))</f>
        <v/>
      </c>
      <c r="V1923" s="22" t="str">
        <f aca="false">IF($U1923="","",IF(OR($Q1923="Danger",$U1923&gt;=Lists!$M$10),"P1",IF($U1923&gt;=Lists!$M$11,"P2","P3")))</f>
        <v/>
      </c>
      <c r="W1923" s="24" t="str">
        <f aca="false">IF(OR($V1923="",$B1923=""),"",$B1923+INDEX(Lists!$N$10:$N$12,MATCH($V1923,Lists!$L$10:$L$12,0)))</f>
        <v/>
      </c>
      <c r="X1923" s="19"/>
      <c r="Y1923" s="19"/>
      <c r="Z1923" s="19"/>
      <c r="AA1923" s="21"/>
      <c r="AB1923" s="19"/>
      <c r="AC1923" s="22" t="str">
        <f aca="true">IF(OR($U1923="",$B1923=""),"",IF($AA1923&lt;&gt;"",$AA1923-$B1923,TODAY()-$B1923))</f>
        <v/>
      </c>
      <c r="AD1923" s="22" t="str">
        <f aca="true">IF($W1923="","",IF($Y1923="Closed",IF($AA1923="","Closed",IF($AA1923&lt;=$W1923,"Closed on time","Closed late")),IF(TODAY()&gt;$W1923,"Overdue","Within time")))</f>
        <v/>
      </c>
      <c r="AE1923" s="6"/>
      <c r="AF1923" s="19"/>
      <c r="AG1923" s="19"/>
      <c r="AH1923" s="19"/>
      <c r="AI1923" s="19"/>
      <c r="AJ1923" s="19"/>
    </row>
    <row r="1924" customFormat="false" ht="15" hidden="false" customHeight="false" outlineLevel="0" collapsed="false">
      <c r="A1924" s="22" t="str">
        <f aca="false">IF($C1924="","","R"&amp;TEXT(ROW()-4,"00000"))</f>
        <v/>
      </c>
      <c r="B1924" s="21"/>
      <c r="C1924" s="19"/>
      <c r="D1924" s="22" t="str">
        <f aca="false">IF($C1924="","",IFERROR(INDEX(Asset_Register!$C$5:$C$1000,MATCH($C1924,Asset_Register!$A$5:$A$1000,0)),"Not in register"))</f>
        <v/>
      </c>
      <c r="E1924" s="22" t="str">
        <f aca="false">IF($C1924="","",IFERROR(INDEX(Asset_Register!$D$5:$D$1000,MATCH($C1924,Asset_Register!$A$5:$A$1000,0)),"Not in register"))</f>
        <v/>
      </c>
      <c r="F1924" s="22" t="str">
        <f aca="false">IF($C1924="","",IFERROR(INDEX(Asset_Register!$R$5:$R$1000,MATCH($C1924,Asset_Register!$A$5:$A$1000,0)),"Not in register"))</f>
        <v/>
      </c>
      <c r="G1924" s="22" t="str">
        <f aca="false">IF($C1924="","",IFERROR(INDEX(Asset_Register!$Q$5:$Q$1000,MATCH($C1924,Asset_Register!$A$5:$A$1000,0)),"Not in register"))</f>
        <v/>
      </c>
      <c r="H1924" s="19"/>
      <c r="I1924" s="19"/>
      <c r="J1924" s="6"/>
      <c r="K1924" s="19"/>
      <c r="L1924" s="19"/>
      <c r="M1924" s="19"/>
      <c r="N1924" s="19"/>
      <c r="O1924" s="19"/>
      <c r="P1924" s="19"/>
      <c r="Q1924" s="22" t="str">
        <f aca="false">IF($C1924="","",IF($P1924&lt;&gt;"",$P1924,IF(AND(ISNUMBER($K1924),ISNUMBER($M1924),ISNUMBER($N1924)),IF($O1924="Lower is worse",IF($K1924&lt;=$N1924,"Danger",IF($K1924&lt;=$M1924,"Alert","OK")),IF($K1924&gt;=$N1924,"Danger",IF($K1924&gt;=$M1924,"Alert","OK"))),"Not set")))</f>
        <v/>
      </c>
      <c r="R1924" s="22" t="str">
        <f aca="false">IF(OR($Q1924="",$Q1924="Not set"),"",MATCH($Q1924,Lists!$F$2:$F$4,0)-1)</f>
        <v/>
      </c>
      <c r="S1924" s="6"/>
      <c r="T1924" s="6"/>
      <c r="U1924" s="22" t="str">
        <f aca="false">IF(OR($Q1924="",$Q1924="OK",$Q1924="Not set",NOT(ISNUMBER($G1924))),"",ROUND($G1924*IF($Q1924="Danger",Lists!$M$15,Lists!$M$16),0))</f>
        <v/>
      </c>
      <c r="V1924" s="22" t="str">
        <f aca="false">IF($U1924="","",IF(OR($Q1924="Danger",$U1924&gt;=Lists!$M$10),"P1",IF($U1924&gt;=Lists!$M$11,"P2","P3")))</f>
        <v/>
      </c>
      <c r="W1924" s="24" t="str">
        <f aca="false">IF(OR($V1924="",$B1924=""),"",$B1924+INDEX(Lists!$N$10:$N$12,MATCH($V1924,Lists!$L$10:$L$12,0)))</f>
        <v/>
      </c>
      <c r="X1924" s="19"/>
      <c r="Y1924" s="19"/>
      <c r="Z1924" s="19"/>
      <c r="AA1924" s="21"/>
      <c r="AB1924" s="19"/>
      <c r="AC1924" s="22" t="str">
        <f aca="true">IF(OR($U1924="",$B1924=""),"",IF($AA1924&lt;&gt;"",$AA1924-$B1924,TODAY()-$B1924))</f>
        <v/>
      </c>
      <c r="AD1924" s="22" t="str">
        <f aca="true">IF($W1924="","",IF($Y1924="Closed",IF($AA1924="","Closed",IF($AA1924&lt;=$W1924,"Closed on time","Closed late")),IF(TODAY()&gt;$W1924,"Overdue","Within time")))</f>
        <v/>
      </c>
      <c r="AE1924" s="6"/>
      <c r="AF1924" s="19"/>
      <c r="AG1924" s="19"/>
      <c r="AH1924" s="19"/>
      <c r="AI1924" s="19"/>
      <c r="AJ1924" s="19"/>
    </row>
    <row r="1925" customFormat="false" ht="15" hidden="false" customHeight="false" outlineLevel="0" collapsed="false">
      <c r="A1925" s="22" t="str">
        <f aca="false">IF($C1925="","","R"&amp;TEXT(ROW()-4,"00000"))</f>
        <v/>
      </c>
      <c r="B1925" s="21"/>
      <c r="C1925" s="19"/>
      <c r="D1925" s="22" t="str">
        <f aca="false">IF($C1925="","",IFERROR(INDEX(Asset_Register!$C$5:$C$1000,MATCH($C1925,Asset_Register!$A$5:$A$1000,0)),"Not in register"))</f>
        <v/>
      </c>
      <c r="E1925" s="22" t="str">
        <f aca="false">IF($C1925="","",IFERROR(INDEX(Asset_Register!$D$5:$D$1000,MATCH($C1925,Asset_Register!$A$5:$A$1000,0)),"Not in register"))</f>
        <v/>
      </c>
      <c r="F1925" s="22" t="str">
        <f aca="false">IF($C1925="","",IFERROR(INDEX(Asset_Register!$R$5:$R$1000,MATCH($C1925,Asset_Register!$A$5:$A$1000,0)),"Not in register"))</f>
        <v/>
      </c>
      <c r="G1925" s="22" t="str">
        <f aca="false">IF($C1925="","",IFERROR(INDEX(Asset_Register!$Q$5:$Q$1000,MATCH($C1925,Asset_Register!$A$5:$A$1000,0)),"Not in register"))</f>
        <v/>
      </c>
      <c r="H1925" s="19"/>
      <c r="I1925" s="19"/>
      <c r="J1925" s="6"/>
      <c r="K1925" s="19"/>
      <c r="L1925" s="19"/>
      <c r="M1925" s="19"/>
      <c r="N1925" s="19"/>
      <c r="O1925" s="19"/>
      <c r="P1925" s="19"/>
      <c r="Q1925" s="22" t="str">
        <f aca="false">IF($C1925="","",IF($P1925&lt;&gt;"",$P1925,IF(AND(ISNUMBER($K1925),ISNUMBER($M1925),ISNUMBER($N1925)),IF($O1925="Lower is worse",IF($K1925&lt;=$N1925,"Danger",IF($K1925&lt;=$M1925,"Alert","OK")),IF($K1925&gt;=$N1925,"Danger",IF($K1925&gt;=$M1925,"Alert","OK"))),"Not set")))</f>
        <v/>
      </c>
      <c r="R1925" s="22" t="str">
        <f aca="false">IF(OR($Q1925="",$Q1925="Not set"),"",MATCH($Q1925,Lists!$F$2:$F$4,0)-1)</f>
        <v/>
      </c>
      <c r="S1925" s="6"/>
      <c r="T1925" s="6"/>
      <c r="U1925" s="22" t="str">
        <f aca="false">IF(OR($Q1925="",$Q1925="OK",$Q1925="Not set",NOT(ISNUMBER($G1925))),"",ROUND($G1925*IF($Q1925="Danger",Lists!$M$15,Lists!$M$16),0))</f>
        <v/>
      </c>
      <c r="V1925" s="22" t="str">
        <f aca="false">IF($U1925="","",IF(OR($Q1925="Danger",$U1925&gt;=Lists!$M$10),"P1",IF($U1925&gt;=Lists!$M$11,"P2","P3")))</f>
        <v/>
      </c>
      <c r="W1925" s="24" t="str">
        <f aca="false">IF(OR($V1925="",$B1925=""),"",$B1925+INDEX(Lists!$N$10:$N$12,MATCH($V1925,Lists!$L$10:$L$12,0)))</f>
        <v/>
      </c>
      <c r="X1925" s="19"/>
      <c r="Y1925" s="19"/>
      <c r="Z1925" s="19"/>
      <c r="AA1925" s="21"/>
      <c r="AB1925" s="19"/>
      <c r="AC1925" s="22" t="str">
        <f aca="true">IF(OR($U1925="",$B1925=""),"",IF($AA1925&lt;&gt;"",$AA1925-$B1925,TODAY()-$B1925))</f>
        <v/>
      </c>
      <c r="AD1925" s="22" t="str">
        <f aca="true">IF($W1925="","",IF($Y1925="Closed",IF($AA1925="","Closed",IF($AA1925&lt;=$W1925,"Closed on time","Closed late")),IF(TODAY()&gt;$W1925,"Overdue","Within time")))</f>
        <v/>
      </c>
      <c r="AE1925" s="6"/>
      <c r="AF1925" s="19"/>
      <c r="AG1925" s="19"/>
      <c r="AH1925" s="19"/>
      <c r="AI1925" s="19"/>
      <c r="AJ1925" s="19"/>
    </row>
    <row r="1926" customFormat="false" ht="15" hidden="false" customHeight="false" outlineLevel="0" collapsed="false">
      <c r="A1926" s="22" t="str">
        <f aca="false">IF($C1926="","","R"&amp;TEXT(ROW()-4,"00000"))</f>
        <v/>
      </c>
      <c r="B1926" s="21"/>
      <c r="C1926" s="19"/>
      <c r="D1926" s="22" t="str">
        <f aca="false">IF($C1926="","",IFERROR(INDEX(Asset_Register!$C$5:$C$1000,MATCH($C1926,Asset_Register!$A$5:$A$1000,0)),"Not in register"))</f>
        <v/>
      </c>
      <c r="E1926" s="22" t="str">
        <f aca="false">IF($C1926="","",IFERROR(INDEX(Asset_Register!$D$5:$D$1000,MATCH($C1926,Asset_Register!$A$5:$A$1000,0)),"Not in register"))</f>
        <v/>
      </c>
      <c r="F1926" s="22" t="str">
        <f aca="false">IF($C1926="","",IFERROR(INDEX(Asset_Register!$R$5:$R$1000,MATCH($C1926,Asset_Register!$A$5:$A$1000,0)),"Not in register"))</f>
        <v/>
      </c>
      <c r="G1926" s="22" t="str">
        <f aca="false">IF($C1926="","",IFERROR(INDEX(Asset_Register!$Q$5:$Q$1000,MATCH($C1926,Asset_Register!$A$5:$A$1000,0)),"Not in register"))</f>
        <v/>
      </c>
      <c r="H1926" s="19"/>
      <c r="I1926" s="19"/>
      <c r="J1926" s="6"/>
      <c r="K1926" s="19"/>
      <c r="L1926" s="19"/>
      <c r="M1926" s="19"/>
      <c r="N1926" s="19"/>
      <c r="O1926" s="19"/>
      <c r="P1926" s="19"/>
      <c r="Q1926" s="22" t="str">
        <f aca="false">IF($C1926="","",IF($P1926&lt;&gt;"",$P1926,IF(AND(ISNUMBER($K1926),ISNUMBER($M1926),ISNUMBER($N1926)),IF($O1926="Lower is worse",IF($K1926&lt;=$N1926,"Danger",IF($K1926&lt;=$M1926,"Alert","OK")),IF($K1926&gt;=$N1926,"Danger",IF($K1926&gt;=$M1926,"Alert","OK"))),"Not set")))</f>
        <v/>
      </c>
      <c r="R1926" s="22" t="str">
        <f aca="false">IF(OR($Q1926="",$Q1926="Not set"),"",MATCH($Q1926,Lists!$F$2:$F$4,0)-1)</f>
        <v/>
      </c>
      <c r="S1926" s="6"/>
      <c r="T1926" s="6"/>
      <c r="U1926" s="22" t="str">
        <f aca="false">IF(OR($Q1926="",$Q1926="OK",$Q1926="Not set",NOT(ISNUMBER($G1926))),"",ROUND($G1926*IF($Q1926="Danger",Lists!$M$15,Lists!$M$16),0))</f>
        <v/>
      </c>
      <c r="V1926" s="22" t="str">
        <f aca="false">IF($U1926="","",IF(OR($Q1926="Danger",$U1926&gt;=Lists!$M$10),"P1",IF($U1926&gt;=Lists!$M$11,"P2","P3")))</f>
        <v/>
      </c>
      <c r="W1926" s="24" t="str">
        <f aca="false">IF(OR($V1926="",$B1926=""),"",$B1926+INDEX(Lists!$N$10:$N$12,MATCH($V1926,Lists!$L$10:$L$12,0)))</f>
        <v/>
      </c>
      <c r="X1926" s="19"/>
      <c r="Y1926" s="19"/>
      <c r="Z1926" s="19"/>
      <c r="AA1926" s="21"/>
      <c r="AB1926" s="19"/>
      <c r="AC1926" s="22" t="str">
        <f aca="true">IF(OR($U1926="",$B1926=""),"",IF($AA1926&lt;&gt;"",$AA1926-$B1926,TODAY()-$B1926))</f>
        <v/>
      </c>
      <c r="AD1926" s="22" t="str">
        <f aca="true">IF($W1926="","",IF($Y1926="Closed",IF($AA1926="","Closed",IF($AA1926&lt;=$W1926,"Closed on time","Closed late")),IF(TODAY()&gt;$W1926,"Overdue","Within time")))</f>
        <v/>
      </c>
      <c r="AE1926" s="6"/>
      <c r="AF1926" s="19"/>
      <c r="AG1926" s="19"/>
      <c r="AH1926" s="19"/>
      <c r="AI1926" s="19"/>
      <c r="AJ1926" s="19"/>
    </row>
    <row r="1927" customFormat="false" ht="15" hidden="false" customHeight="false" outlineLevel="0" collapsed="false">
      <c r="A1927" s="22" t="str">
        <f aca="false">IF($C1927="","","R"&amp;TEXT(ROW()-4,"00000"))</f>
        <v/>
      </c>
      <c r="B1927" s="21"/>
      <c r="C1927" s="19"/>
      <c r="D1927" s="22" t="str">
        <f aca="false">IF($C1927="","",IFERROR(INDEX(Asset_Register!$C$5:$C$1000,MATCH($C1927,Asset_Register!$A$5:$A$1000,0)),"Not in register"))</f>
        <v/>
      </c>
      <c r="E1927" s="22" t="str">
        <f aca="false">IF($C1927="","",IFERROR(INDEX(Asset_Register!$D$5:$D$1000,MATCH($C1927,Asset_Register!$A$5:$A$1000,0)),"Not in register"))</f>
        <v/>
      </c>
      <c r="F1927" s="22" t="str">
        <f aca="false">IF($C1927="","",IFERROR(INDEX(Asset_Register!$R$5:$R$1000,MATCH($C1927,Asset_Register!$A$5:$A$1000,0)),"Not in register"))</f>
        <v/>
      </c>
      <c r="G1927" s="22" t="str">
        <f aca="false">IF($C1927="","",IFERROR(INDEX(Asset_Register!$Q$5:$Q$1000,MATCH($C1927,Asset_Register!$A$5:$A$1000,0)),"Not in register"))</f>
        <v/>
      </c>
      <c r="H1927" s="19"/>
      <c r="I1927" s="19"/>
      <c r="J1927" s="6"/>
      <c r="K1927" s="19"/>
      <c r="L1927" s="19"/>
      <c r="M1927" s="19"/>
      <c r="N1927" s="19"/>
      <c r="O1927" s="19"/>
      <c r="P1927" s="19"/>
      <c r="Q1927" s="22" t="str">
        <f aca="false">IF($C1927="","",IF($P1927&lt;&gt;"",$P1927,IF(AND(ISNUMBER($K1927),ISNUMBER($M1927),ISNUMBER($N1927)),IF($O1927="Lower is worse",IF($K1927&lt;=$N1927,"Danger",IF($K1927&lt;=$M1927,"Alert","OK")),IF($K1927&gt;=$N1927,"Danger",IF($K1927&gt;=$M1927,"Alert","OK"))),"Not set")))</f>
        <v/>
      </c>
      <c r="R1927" s="22" t="str">
        <f aca="false">IF(OR($Q1927="",$Q1927="Not set"),"",MATCH($Q1927,Lists!$F$2:$F$4,0)-1)</f>
        <v/>
      </c>
      <c r="S1927" s="6"/>
      <c r="T1927" s="6"/>
      <c r="U1927" s="22" t="str">
        <f aca="false">IF(OR($Q1927="",$Q1927="OK",$Q1927="Not set",NOT(ISNUMBER($G1927))),"",ROUND($G1927*IF($Q1927="Danger",Lists!$M$15,Lists!$M$16),0))</f>
        <v/>
      </c>
      <c r="V1927" s="22" t="str">
        <f aca="false">IF($U1927="","",IF(OR($Q1927="Danger",$U1927&gt;=Lists!$M$10),"P1",IF($U1927&gt;=Lists!$M$11,"P2","P3")))</f>
        <v/>
      </c>
      <c r="W1927" s="24" t="str">
        <f aca="false">IF(OR($V1927="",$B1927=""),"",$B1927+INDEX(Lists!$N$10:$N$12,MATCH($V1927,Lists!$L$10:$L$12,0)))</f>
        <v/>
      </c>
      <c r="X1927" s="19"/>
      <c r="Y1927" s="19"/>
      <c r="Z1927" s="19"/>
      <c r="AA1927" s="21"/>
      <c r="AB1927" s="19"/>
      <c r="AC1927" s="22" t="str">
        <f aca="true">IF(OR($U1927="",$B1927=""),"",IF($AA1927&lt;&gt;"",$AA1927-$B1927,TODAY()-$B1927))</f>
        <v/>
      </c>
      <c r="AD1927" s="22" t="str">
        <f aca="true">IF($W1927="","",IF($Y1927="Closed",IF($AA1927="","Closed",IF($AA1927&lt;=$W1927,"Closed on time","Closed late")),IF(TODAY()&gt;$W1927,"Overdue","Within time")))</f>
        <v/>
      </c>
      <c r="AE1927" s="6"/>
      <c r="AF1927" s="19"/>
      <c r="AG1927" s="19"/>
      <c r="AH1927" s="19"/>
      <c r="AI1927" s="19"/>
      <c r="AJ1927" s="19"/>
    </row>
    <row r="1928" customFormat="false" ht="15" hidden="false" customHeight="false" outlineLevel="0" collapsed="false">
      <c r="A1928" s="22" t="str">
        <f aca="false">IF($C1928="","","R"&amp;TEXT(ROW()-4,"00000"))</f>
        <v/>
      </c>
      <c r="B1928" s="21"/>
      <c r="C1928" s="19"/>
      <c r="D1928" s="22" t="str">
        <f aca="false">IF($C1928="","",IFERROR(INDEX(Asset_Register!$C$5:$C$1000,MATCH($C1928,Asset_Register!$A$5:$A$1000,0)),"Not in register"))</f>
        <v/>
      </c>
      <c r="E1928" s="22" t="str">
        <f aca="false">IF($C1928="","",IFERROR(INDEX(Asset_Register!$D$5:$D$1000,MATCH($C1928,Asset_Register!$A$5:$A$1000,0)),"Not in register"))</f>
        <v/>
      </c>
      <c r="F1928" s="22" t="str">
        <f aca="false">IF($C1928="","",IFERROR(INDEX(Asset_Register!$R$5:$R$1000,MATCH($C1928,Asset_Register!$A$5:$A$1000,0)),"Not in register"))</f>
        <v/>
      </c>
      <c r="G1928" s="22" t="str">
        <f aca="false">IF($C1928="","",IFERROR(INDEX(Asset_Register!$Q$5:$Q$1000,MATCH($C1928,Asset_Register!$A$5:$A$1000,0)),"Not in register"))</f>
        <v/>
      </c>
      <c r="H1928" s="19"/>
      <c r="I1928" s="19"/>
      <c r="J1928" s="6"/>
      <c r="K1928" s="19"/>
      <c r="L1928" s="19"/>
      <c r="M1928" s="19"/>
      <c r="N1928" s="19"/>
      <c r="O1928" s="19"/>
      <c r="P1928" s="19"/>
      <c r="Q1928" s="22" t="str">
        <f aca="false">IF($C1928="","",IF($P1928&lt;&gt;"",$P1928,IF(AND(ISNUMBER($K1928),ISNUMBER($M1928),ISNUMBER($N1928)),IF($O1928="Lower is worse",IF($K1928&lt;=$N1928,"Danger",IF($K1928&lt;=$M1928,"Alert","OK")),IF($K1928&gt;=$N1928,"Danger",IF($K1928&gt;=$M1928,"Alert","OK"))),"Not set")))</f>
        <v/>
      </c>
      <c r="R1928" s="22" t="str">
        <f aca="false">IF(OR($Q1928="",$Q1928="Not set"),"",MATCH($Q1928,Lists!$F$2:$F$4,0)-1)</f>
        <v/>
      </c>
      <c r="S1928" s="6"/>
      <c r="T1928" s="6"/>
      <c r="U1928" s="22" t="str">
        <f aca="false">IF(OR($Q1928="",$Q1928="OK",$Q1928="Not set",NOT(ISNUMBER($G1928))),"",ROUND($G1928*IF($Q1928="Danger",Lists!$M$15,Lists!$M$16),0))</f>
        <v/>
      </c>
      <c r="V1928" s="22" t="str">
        <f aca="false">IF($U1928="","",IF(OR($Q1928="Danger",$U1928&gt;=Lists!$M$10),"P1",IF($U1928&gt;=Lists!$M$11,"P2","P3")))</f>
        <v/>
      </c>
      <c r="W1928" s="24" t="str">
        <f aca="false">IF(OR($V1928="",$B1928=""),"",$B1928+INDEX(Lists!$N$10:$N$12,MATCH($V1928,Lists!$L$10:$L$12,0)))</f>
        <v/>
      </c>
      <c r="X1928" s="19"/>
      <c r="Y1928" s="19"/>
      <c r="Z1928" s="19"/>
      <c r="AA1928" s="21"/>
      <c r="AB1928" s="19"/>
      <c r="AC1928" s="22" t="str">
        <f aca="true">IF(OR($U1928="",$B1928=""),"",IF($AA1928&lt;&gt;"",$AA1928-$B1928,TODAY()-$B1928))</f>
        <v/>
      </c>
      <c r="AD1928" s="22" t="str">
        <f aca="true">IF($W1928="","",IF($Y1928="Closed",IF($AA1928="","Closed",IF($AA1928&lt;=$W1928,"Closed on time","Closed late")),IF(TODAY()&gt;$W1928,"Overdue","Within time")))</f>
        <v/>
      </c>
      <c r="AE1928" s="6"/>
      <c r="AF1928" s="19"/>
      <c r="AG1928" s="19"/>
      <c r="AH1928" s="19"/>
      <c r="AI1928" s="19"/>
      <c r="AJ1928" s="19"/>
    </row>
    <row r="1929" customFormat="false" ht="15" hidden="false" customHeight="false" outlineLevel="0" collapsed="false">
      <c r="A1929" s="22" t="str">
        <f aca="false">IF($C1929="","","R"&amp;TEXT(ROW()-4,"00000"))</f>
        <v/>
      </c>
      <c r="B1929" s="21"/>
      <c r="C1929" s="19"/>
      <c r="D1929" s="22" t="str">
        <f aca="false">IF($C1929="","",IFERROR(INDEX(Asset_Register!$C$5:$C$1000,MATCH($C1929,Asset_Register!$A$5:$A$1000,0)),"Not in register"))</f>
        <v/>
      </c>
      <c r="E1929" s="22" t="str">
        <f aca="false">IF($C1929="","",IFERROR(INDEX(Asset_Register!$D$5:$D$1000,MATCH($C1929,Asset_Register!$A$5:$A$1000,0)),"Not in register"))</f>
        <v/>
      </c>
      <c r="F1929" s="22" t="str">
        <f aca="false">IF($C1929="","",IFERROR(INDEX(Asset_Register!$R$5:$R$1000,MATCH($C1929,Asset_Register!$A$5:$A$1000,0)),"Not in register"))</f>
        <v/>
      </c>
      <c r="G1929" s="22" t="str">
        <f aca="false">IF($C1929="","",IFERROR(INDEX(Asset_Register!$Q$5:$Q$1000,MATCH($C1929,Asset_Register!$A$5:$A$1000,0)),"Not in register"))</f>
        <v/>
      </c>
      <c r="H1929" s="19"/>
      <c r="I1929" s="19"/>
      <c r="J1929" s="6"/>
      <c r="K1929" s="19"/>
      <c r="L1929" s="19"/>
      <c r="M1929" s="19"/>
      <c r="N1929" s="19"/>
      <c r="O1929" s="19"/>
      <c r="P1929" s="19"/>
      <c r="Q1929" s="22" t="str">
        <f aca="false">IF($C1929="","",IF($P1929&lt;&gt;"",$P1929,IF(AND(ISNUMBER($K1929),ISNUMBER($M1929),ISNUMBER($N1929)),IF($O1929="Lower is worse",IF($K1929&lt;=$N1929,"Danger",IF($K1929&lt;=$M1929,"Alert","OK")),IF($K1929&gt;=$N1929,"Danger",IF($K1929&gt;=$M1929,"Alert","OK"))),"Not set")))</f>
        <v/>
      </c>
      <c r="R1929" s="22" t="str">
        <f aca="false">IF(OR($Q1929="",$Q1929="Not set"),"",MATCH($Q1929,Lists!$F$2:$F$4,0)-1)</f>
        <v/>
      </c>
      <c r="S1929" s="6"/>
      <c r="T1929" s="6"/>
      <c r="U1929" s="22" t="str">
        <f aca="false">IF(OR($Q1929="",$Q1929="OK",$Q1929="Not set",NOT(ISNUMBER($G1929))),"",ROUND($G1929*IF($Q1929="Danger",Lists!$M$15,Lists!$M$16),0))</f>
        <v/>
      </c>
      <c r="V1929" s="22" t="str">
        <f aca="false">IF($U1929="","",IF(OR($Q1929="Danger",$U1929&gt;=Lists!$M$10),"P1",IF($U1929&gt;=Lists!$M$11,"P2","P3")))</f>
        <v/>
      </c>
      <c r="W1929" s="24" t="str">
        <f aca="false">IF(OR($V1929="",$B1929=""),"",$B1929+INDEX(Lists!$N$10:$N$12,MATCH($V1929,Lists!$L$10:$L$12,0)))</f>
        <v/>
      </c>
      <c r="X1929" s="19"/>
      <c r="Y1929" s="19"/>
      <c r="Z1929" s="19"/>
      <c r="AA1929" s="21"/>
      <c r="AB1929" s="19"/>
      <c r="AC1929" s="22" t="str">
        <f aca="true">IF(OR($U1929="",$B1929=""),"",IF($AA1929&lt;&gt;"",$AA1929-$B1929,TODAY()-$B1929))</f>
        <v/>
      </c>
      <c r="AD1929" s="22" t="str">
        <f aca="true">IF($W1929="","",IF($Y1929="Closed",IF($AA1929="","Closed",IF($AA1929&lt;=$W1929,"Closed on time","Closed late")),IF(TODAY()&gt;$W1929,"Overdue","Within time")))</f>
        <v/>
      </c>
      <c r="AE1929" s="6"/>
      <c r="AF1929" s="19"/>
      <c r="AG1929" s="19"/>
      <c r="AH1929" s="19"/>
      <c r="AI1929" s="19"/>
      <c r="AJ1929" s="19"/>
    </row>
    <row r="1930" customFormat="false" ht="15" hidden="false" customHeight="false" outlineLevel="0" collapsed="false">
      <c r="A1930" s="22" t="str">
        <f aca="false">IF($C1930="","","R"&amp;TEXT(ROW()-4,"00000"))</f>
        <v/>
      </c>
      <c r="B1930" s="21"/>
      <c r="C1930" s="19"/>
      <c r="D1930" s="22" t="str">
        <f aca="false">IF($C1930="","",IFERROR(INDEX(Asset_Register!$C$5:$C$1000,MATCH($C1930,Asset_Register!$A$5:$A$1000,0)),"Not in register"))</f>
        <v/>
      </c>
      <c r="E1930" s="22" t="str">
        <f aca="false">IF($C1930="","",IFERROR(INDEX(Asset_Register!$D$5:$D$1000,MATCH($C1930,Asset_Register!$A$5:$A$1000,0)),"Not in register"))</f>
        <v/>
      </c>
      <c r="F1930" s="22" t="str">
        <f aca="false">IF($C1930="","",IFERROR(INDEX(Asset_Register!$R$5:$R$1000,MATCH($C1930,Asset_Register!$A$5:$A$1000,0)),"Not in register"))</f>
        <v/>
      </c>
      <c r="G1930" s="22" t="str">
        <f aca="false">IF($C1930="","",IFERROR(INDEX(Asset_Register!$Q$5:$Q$1000,MATCH($C1930,Asset_Register!$A$5:$A$1000,0)),"Not in register"))</f>
        <v/>
      </c>
      <c r="H1930" s="19"/>
      <c r="I1930" s="19"/>
      <c r="J1930" s="6"/>
      <c r="K1930" s="19"/>
      <c r="L1930" s="19"/>
      <c r="M1930" s="19"/>
      <c r="N1930" s="19"/>
      <c r="O1930" s="19"/>
      <c r="P1930" s="19"/>
      <c r="Q1930" s="22" t="str">
        <f aca="false">IF($C1930="","",IF($P1930&lt;&gt;"",$P1930,IF(AND(ISNUMBER($K1930),ISNUMBER($M1930),ISNUMBER($N1930)),IF($O1930="Lower is worse",IF($K1930&lt;=$N1930,"Danger",IF($K1930&lt;=$M1930,"Alert","OK")),IF($K1930&gt;=$N1930,"Danger",IF($K1930&gt;=$M1930,"Alert","OK"))),"Not set")))</f>
        <v/>
      </c>
      <c r="R1930" s="22" t="str">
        <f aca="false">IF(OR($Q1930="",$Q1930="Not set"),"",MATCH($Q1930,Lists!$F$2:$F$4,0)-1)</f>
        <v/>
      </c>
      <c r="S1930" s="6"/>
      <c r="T1930" s="6"/>
      <c r="U1930" s="22" t="str">
        <f aca="false">IF(OR($Q1930="",$Q1930="OK",$Q1930="Not set",NOT(ISNUMBER($G1930))),"",ROUND($G1930*IF($Q1930="Danger",Lists!$M$15,Lists!$M$16),0))</f>
        <v/>
      </c>
      <c r="V1930" s="22" t="str">
        <f aca="false">IF($U1930="","",IF(OR($Q1930="Danger",$U1930&gt;=Lists!$M$10),"P1",IF($U1930&gt;=Lists!$M$11,"P2","P3")))</f>
        <v/>
      </c>
      <c r="W1930" s="24" t="str">
        <f aca="false">IF(OR($V1930="",$B1930=""),"",$B1930+INDEX(Lists!$N$10:$N$12,MATCH($V1930,Lists!$L$10:$L$12,0)))</f>
        <v/>
      </c>
      <c r="X1930" s="19"/>
      <c r="Y1930" s="19"/>
      <c r="Z1930" s="19"/>
      <c r="AA1930" s="21"/>
      <c r="AB1930" s="19"/>
      <c r="AC1930" s="22" t="str">
        <f aca="true">IF(OR($U1930="",$B1930=""),"",IF($AA1930&lt;&gt;"",$AA1930-$B1930,TODAY()-$B1930))</f>
        <v/>
      </c>
      <c r="AD1930" s="22" t="str">
        <f aca="true">IF($W1930="","",IF($Y1930="Closed",IF($AA1930="","Closed",IF($AA1930&lt;=$W1930,"Closed on time","Closed late")),IF(TODAY()&gt;$W1930,"Overdue","Within time")))</f>
        <v/>
      </c>
      <c r="AE1930" s="6"/>
      <c r="AF1930" s="19"/>
      <c r="AG1930" s="19"/>
      <c r="AH1930" s="19"/>
      <c r="AI1930" s="19"/>
      <c r="AJ1930" s="19"/>
    </row>
    <row r="1931" customFormat="false" ht="15" hidden="false" customHeight="false" outlineLevel="0" collapsed="false">
      <c r="A1931" s="22" t="str">
        <f aca="false">IF($C1931="","","R"&amp;TEXT(ROW()-4,"00000"))</f>
        <v/>
      </c>
      <c r="B1931" s="21"/>
      <c r="C1931" s="19"/>
      <c r="D1931" s="22" t="str">
        <f aca="false">IF($C1931="","",IFERROR(INDEX(Asset_Register!$C$5:$C$1000,MATCH($C1931,Asset_Register!$A$5:$A$1000,0)),"Not in register"))</f>
        <v/>
      </c>
      <c r="E1931" s="22" t="str">
        <f aca="false">IF($C1931="","",IFERROR(INDEX(Asset_Register!$D$5:$D$1000,MATCH($C1931,Asset_Register!$A$5:$A$1000,0)),"Not in register"))</f>
        <v/>
      </c>
      <c r="F1931" s="22" t="str">
        <f aca="false">IF($C1931="","",IFERROR(INDEX(Asset_Register!$R$5:$R$1000,MATCH($C1931,Asset_Register!$A$5:$A$1000,0)),"Not in register"))</f>
        <v/>
      </c>
      <c r="G1931" s="22" t="str">
        <f aca="false">IF($C1931="","",IFERROR(INDEX(Asset_Register!$Q$5:$Q$1000,MATCH($C1931,Asset_Register!$A$5:$A$1000,0)),"Not in register"))</f>
        <v/>
      </c>
      <c r="H1931" s="19"/>
      <c r="I1931" s="19"/>
      <c r="J1931" s="6"/>
      <c r="K1931" s="19"/>
      <c r="L1931" s="19"/>
      <c r="M1931" s="19"/>
      <c r="N1931" s="19"/>
      <c r="O1931" s="19"/>
      <c r="P1931" s="19"/>
      <c r="Q1931" s="22" t="str">
        <f aca="false">IF($C1931="","",IF($P1931&lt;&gt;"",$P1931,IF(AND(ISNUMBER($K1931),ISNUMBER($M1931),ISNUMBER($N1931)),IF($O1931="Lower is worse",IF($K1931&lt;=$N1931,"Danger",IF($K1931&lt;=$M1931,"Alert","OK")),IF($K1931&gt;=$N1931,"Danger",IF($K1931&gt;=$M1931,"Alert","OK"))),"Not set")))</f>
        <v/>
      </c>
      <c r="R1931" s="22" t="str">
        <f aca="false">IF(OR($Q1931="",$Q1931="Not set"),"",MATCH($Q1931,Lists!$F$2:$F$4,0)-1)</f>
        <v/>
      </c>
      <c r="S1931" s="6"/>
      <c r="T1931" s="6"/>
      <c r="U1931" s="22" t="str">
        <f aca="false">IF(OR($Q1931="",$Q1931="OK",$Q1931="Not set",NOT(ISNUMBER($G1931))),"",ROUND($G1931*IF($Q1931="Danger",Lists!$M$15,Lists!$M$16),0))</f>
        <v/>
      </c>
      <c r="V1931" s="22" t="str">
        <f aca="false">IF($U1931="","",IF(OR($Q1931="Danger",$U1931&gt;=Lists!$M$10),"P1",IF($U1931&gt;=Lists!$M$11,"P2","P3")))</f>
        <v/>
      </c>
      <c r="W1931" s="24" t="str">
        <f aca="false">IF(OR($V1931="",$B1931=""),"",$B1931+INDEX(Lists!$N$10:$N$12,MATCH($V1931,Lists!$L$10:$L$12,0)))</f>
        <v/>
      </c>
      <c r="X1931" s="19"/>
      <c r="Y1931" s="19"/>
      <c r="Z1931" s="19"/>
      <c r="AA1931" s="21"/>
      <c r="AB1931" s="19"/>
      <c r="AC1931" s="22" t="str">
        <f aca="true">IF(OR($U1931="",$B1931=""),"",IF($AA1931&lt;&gt;"",$AA1931-$B1931,TODAY()-$B1931))</f>
        <v/>
      </c>
      <c r="AD1931" s="22" t="str">
        <f aca="true">IF($W1931="","",IF($Y1931="Closed",IF($AA1931="","Closed",IF($AA1931&lt;=$W1931,"Closed on time","Closed late")),IF(TODAY()&gt;$W1931,"Overdue","Within time")))</f>
        <v/>
      </c>
      <c r="AE1931" s="6"/>
      <c r="AF1931" s="19"/>
      <c r="AG1931" s="19"/>
      <c r="AH1931" s="19"/>
      <c r="AI1931" s="19"/>
      <c r="AJ1931" s="19"/>
    </row>
    <row r="1932" customFormat="false" ht="15" hidden="false" customHeight="false" outlineLevel="0" collapsed="false">
      <c r="A1932" s="22" t="str">
        <f aca="false">IF($C1932="","","R"&amp;TEXT(ROW()-4,"00000"))</f>
        <v/>
      </c>
      <c r="B1932" s="21"/>
      <c r="C1932" s="19"/>
      <c r="D1932" s="22" t="str">
        <f aca="false">IF($C1932="","",IFERROR(INDEX(Asset_Register!$C$5:$C$1000,MATCH($C1932,Asset_Register!$A$5:$A$1000,0)),"Not in register"))</f>
        <v/>
      </c>
      <c r="E1932" s="22" t="str">
        <f aca="false">IF($C1932="","",IFERROR(INDEX(Asset_Register!$D$5:$D$1000,MATCH($C1932,Asset_Register!$A$5:$A$1000,0)),"Not in register"))</f>
        <v/>
      </c>
      <c r="F1932" s="22" t="str">
        <f aca="false">IF($C1932="","",IFERROR(INDEX(Asset_Register!$R$5:$R$1000,MATCH($C1932,Asset_Register!$A$5:$A$1000,0)),"Not in register"))</f>
        <v/>
      </c>
      <c r="G1932" s="22" t="str">
        <f aca="false">IF($C1932="","",IFERROR(INDEX(Asset_Register!$Q$5:$Q$1000,MATCH($C1932,Asset_Register!$A$5:$A$1000,0)),"Not in register"))</f>
        <v/>
      </c>
      <c r="H1932" s="19"/>
      <c r="I1932" s="19"/>
      <c r="J1932" s="6"/>
      <c r="K1932" s="19"/>
      <c r="L1932" s="19"/>
      <c r="M1932" s="19"/>
      <c r="N1932" s="19"/>
      <c r="O1932" s="19"/>
      <c r="P1932" s="19"/>
      <c r="Q1932" s="22" t="str">
        <f aca="false">IF($C1932="","",IF($P1932&lt;&gt;"",$P1932,IF(AND(ISNUMBER($K1932),ISNUMBER($M1932),ISNUMBER($N1932)),IF($O1932="Lower is worse",IF($K1932&lt;=$N1932,"Danger",IF($K1932&lt;=$M1932,"Alert","OK")),IF($K1932&gt;=$N1932,"Danger",IF($K1932&gt;=$M1932,"Alert","OK"))),"Not set")))</f>
        <v/>
      </c>
      <c r="R1932" s="22" t="str">
        <f aca="false">IF(OR($Q1932="",$Q1932="Not set"),"",MATCH($Q1932,Lists!$F$2:$F$4,0)-1)</f>
        <v/>
      </c>
      <c r="S1932" s="6"/>
      <c r="T1932" s="6"/>
      <c r="U1932" s="22" t="str">
        <f aca="false">IF(OR($Q1932="",$Q1932="OK",$Q1932="Not set",NOT(ISNUMBER($G1932))),"",ROUND($G1932*IF($Q1932="Danger",Lists!$M$15,Lists!$M$16),0))</f>
        <v/>
      </c>
      <c r="V1932" s="22" t="str">
        <f aca="false">IF($U1932="","",IF(OR($Q1932="Danger",$U1932&gt;=Lists!$M$10),"P1",IF($U1932&gt;=Lists!$M$11,"P2","P3")))</f>
        <v/>
      </c>
      <c r="W1932" s="24" t="str">
        <f aca="false">IF(OR($V1932="",$B1932=""),"",$B1932+INDEX(Lists!$N$10:$N$12,MATCH($V1932,Lists!$L$10:$L$12,0)))</f>
        <v/>
      </c>
      <c r="X1932" s="19"/>
      <c r="Y1932" s="19"/>
      <c r="Z1932" s="19"/>
      <c r="AA1932" s="21"/>
      <c r="AB1932" s="19"/>
      <c r="AC1932" s="22" t="str">
        <f aca="true">IF(OR($U1932="",$B1932=""),"",IF($AA1932&lt;&gt;"",$AA1932-$B1932,TODAY()-$B1932))</f>
        <v/>
      </c>
      <c r="AD1932" s="22" t="str">
        <f aca="true">IF($W1932="","",IF($Y1932="Closed",IF($AA1932="","Closed",IF($AA1932&lt;=$W1932,"Closed on time","Closed late")),IF(TODAY()&gt;$W1932,"Overdue","Within time")))</f>
        <v/>
      </c>
      <c r="AE1932" s="6"/>
      <c r="AF1932" s="19"/>
      <c r="AG1932" s="19"/>
      <c r="AH1932" s="19"/>
      <c r="AI1932" s="19"/>
      <c r="AJ1932" s="19"/>
    </row>
    <row r="1933" customFormat="false" ht="15" hidden="false" customHeight="false" outlineLevel="0" collapsed="false">
      <c r="A1933" s="22" t="str">
        <f aca="false">IF($C1933="","","R"&amp;TEXT(ROW()-4,"00000"))</f>
        <v/>
      </c>
      <c r="B1933" s="21"/>
      <c r="C1933" s="19"/>
      <c r="D1933" s="22" t="str">
        <f aca="false">IF($C1933="","",IFERROR(INDEX(Asset_Register!$C$5:$C$1000,MATCH($C1933,Asset_Register!$A$5:$A$1000,0)),"Not in register"))</f>
        <v/>
      </c>
      <c r="E1933" s="22" t="str">
        <f aca="false">IF($C1933="","",IFERROR(INDEX(Asset_Register!$D$5:$D$1000,MATCH($C1933,Asset_Register!$A$5:$A$1000,0)),"Not in register"))</f>
        <v/>
      </c>
      <c r="F1933" s="22" t="str">
        <f aca="false">IF($C1933="","",IFERROR(INDEX(Asset_Register!$R$5:$R$1000,MATCH($C1933,Asset_Register!$A$5:$A$1000,0)),"Not in register"))</f>
        <v/>
      </c>
      <c r="G1933" s="22" t="str">
        <f aca="false">IF($C1933="","",IFERROR(INDEX(Asset_Register!$Q$5:$Q$1000,MATCH($C1933,Asset_Register!$A$5:$A$1000,0)),"Not in register"))</f>
        <v/>
      </c>
      <c r="H1933" s="19"/>
      <c r="I1933" s="19"/>
      <c r="J1933" s="6"/>
      <c r="K1933" s="19"/>
      <c r="L1933" s="19"/>
      <c r="M1933" s="19"/>
      <c r="N1933" s="19"/>
      <c r="O1933" s="19"/>
      <c r="P1933" s="19"/>
      <c r="Q1933" s="22" t="str">
        <f aca="false">IF($C1933="","",IF($P1933&lt;&gt;"",$P1933,IF(AND(ISNUMBER($K1933),ISNUMBER($M1933),ISNUMBER($N1933)),IF($O1933="Lower is worse",IF($K1933&lt;=$N1933,"Danger",IF($K1933&lt;=$M1933,"Alert","OK")),IF($K1933&gt;=$N1933,"Danger",IF($K1933&gt;=$M1933,"Alert","OK"))),"Not set")))</f>
        <v/>
      </c>
      <c r="R1933" s="22" t="str">
        <f aca="false">IF(OR($Q1933="",$Q1933="Not set"),"",MATCH($Q1933,Lists!$F$2:$F$4,0)-1)</f>
        <v/>
      </c>
      <c r="S1933" s="6"/>
      <c r="T1933" s="6"/>
      <c r="U1933" s="22" t="str">
        <f aca="false">IF(OR($Q1933="",$Q1933="OK",$Q1933="Not set",NOT(ISNUMBER($G1933))),"",ROUND($G1933*IF($Q1933="Danger",Lists!$M$15,Lists!$M$16),0))</f>
        <v/>
      </c>
      <c r="V1933" s="22" t="str">
        <f aca="false">IF($U1933="","",IF(OR($Q1933="Danger",$U1933&gt;=Lists!$M$10),"P1",IF($U1933&gt;=Lists!$M$11,"P2","P3")))</f>
        <v/>
      </c>
      <c r="W1933" s="24" t="str">
        <f aca="false">IF(OR($V1933="",$B1933=""),"",$B1933+INDEX(Lists!$N$10:$N$12,MATCH($V1933,Lists!$L$10:$L$12,0)))</f>
        <v/>
      </c>
      <c r="X1933" s="19"/>
      <c r="Y1933" s="19"/>
      <c r="Z1933" s="19"/>
      <c r="AA1933" s="21"/>
      <c r="AB1933" s="19"/>
      <c r="AC1933" s="22" t="str">
        <f aca="true">IF(OR($U1933="",$B1933=""),"",IF($AA1933&lt;&gt;"",$AA1933-$B1933,TODAY()-$B1933))</f>
        <v/>
      </c>
      <c r="AD1933" s="22" t="str">
        <f aca="true">IF($W1933="","",IF($Y1933="Closed",IF($AA1933="","Closed",IF($AA1933&lt;=$W1933,"Closed on time","Closed late")),IF(TODAY()&gt;$W1933,"Overdue","Within time")))</f>
        <v/>
      </c>
      <c r="AE1933" s="6"/>
      <c r="AF1933" s="19"/>
      <c r="AG1933" s="19"/>
      <c r="AH1933" s="19"/>
      <c r="AI1933" s="19"/>
      <c r="AJ1933" s="19"/>
    </row>
    <row r="1934" customFormat="false" ht="15" hidden="false" customHeight="false" outlineLevel="0" collapsed="false">
      <c r="A1934" s="22" t="str">
        <f aca="false">IF($C1934="","","R"&amp;TEXT(ROW()-4,"00000"))</f>
        <v/>
      </c>
      <c r="B1934" s="21"/>
      <c r="C1934" s="19"/>
      <c r="D1934" s="22" t="str">
        <f aca="false">IF($C1934="","",IFERROR(INDEX(Asset_Register!$C$5:$C$1000,MATCH($C1934,Asset_Register!$A$5:$A$1000,0)),"Not in register"))</f>
        <v/>
      </c>
      <c r="E1934" s="22" t="str">
        <f aca="false">IF($C1934="","",IFERROR(INDEX(Asset_Register!$D$5:$D$1000,MATCH($C1934,Asset_Register!$A$5:$A$1000,0)),"Not in register"))</f>
        <v/>
      </c>
      <c r="F1934" s="22" t="str">
        <f aca="false">IF($C1934="","",IFERROR(INDEX(Asset_Register!$R$5:$R$1000,MATCH($C1934,Asset_Register!$A$5:$A$1000,0)),"Not in register"))</f>
        <v/>
      </c>
      <c r="G1934" s="22" t="str">
        <f aca="false">IF($C1934="","",IFERROR(INDEX(Asset_Register!$Q$5:$Q$1000,MATCH($C1934,Asset_Register!$A$5:$A$1000,0)),"Not in register"))</f>
        <v/>
      </c>
      <c r="H1934" s="19"/>
      <c r="I1934" s="19"/>
      <c r="J1934" s="6"/>
      <c r="K1934" s="19"/>
      <c r="L1934" s="19"/>
      <c r="M1934" s="19"/>
      <c r="N1934" s="19"/>
      <c r="O1934" s="19"/>
      <c r="P1934" s="19"/>
      <c r="Q1934" s="22" t="str">
        <f aca="false">IF($C1934="","",IF($P1934&lt;&gt;"",$P1934,IF(AND(ISNUMBER($K1934),ISNUMBER($M1934),ISNUMBER($N1934)),IF($O1934="Lower is worse",IF($K1934&lt;=$N1934,"Danger",IF($K1934&lt;=$M1934,"Alert","OK")),IF($K1934&gt;=$N1934,"Danger",IF($K1934&gt;=$M1934,"Alert","OK"))),"Not set")))</f>
        <v/>
      </c>
      <c r="R1934" s="22" t="str">
        <f aca="false">IF(OR($Q1934="",$Q1934="Not set"),"",MATCH($Q1934,Lists!$F$2:$F$4,0)-1)</f>
        <v/>
      </c>
      <c r="S1934" s="6"/>
      <c r="T1934" s="6"/>
      <c r="U1934" s="22" t="str">
        <f aca="false">IF(OR($Q1934="",$Q1934="OK",$Q1934="Not set",NOT(ISNUMBER($G1934))),"",ROUND($G1934*IF($Q1934="Danger",Lists!$M$15,Lists!$M$16),0))</f>
        <v/>
      </c>
      <c r="V1934" s="22" t="str">
        <f aca="false">IF($U1934="","",IF(OR($Q1934="Danger",$U1934&gt;=Lists!$M$10),"P1",IF($U1934&gt;=Lists!$M$11,"P2","P3")))</f>
        <v/>
      </c>
      <c r="W1934" s="24" t="str">
        <f aca="false">IF(OR($V1934="",$B1934=""),"",$B1934+INDEX(Lists!$N$10:$N$12,MATCH($V1934,Lists!$L$10:$L$12,0)))</f>
        <v/>
      </c>
      <c r="X1934" s="19"/>
      <c r="Y1934" s="19"/>
      <c r="Z1934" s="19"/>
      <c r="AA1934" s="21"/>
      <c r="AB1934" s="19"/>
      <c r="AC1934" s="22" t="str">
        <f aca="true">IF(OR($U1934="",$B1934=""),"",IF($AA1934&lt;&gt;"",$AA1934-$B1934,TODAY()-$B1934))</f>
        <v/>
      </c>
      <c r="AD1934" s="22" t="str">
        <f aca="true">IF($W1934="","",IF($Y1934="Closed",IF($AA1934="","Closed",IF($AA1934&lt;=$W1934,"Closed on time","Closed late")),IF(TODAY()&gt;$W1934,"Overdue","Within time")))</f>
        <v/>
      </c>
      <c r="AE1934" s="6"/>
      <c r="AF1934" s="19"/>
      <c r="AG1934" s="19"/>
      <c r="AH1934" s="19"/>
      <c r="AI1934" s="19"/>
      <c r="AJ1934" s="19"/>
    </row>
    <row r="1935" customFormat="false" ht="15" hidden="false" customHeight="false" outlineLevel="0" collapsed="false">
      <c r="A1935" s="22" t="str">
        <f aca="false">IF($C1935="","","R"&amp;TEXT(ROW()-4,"00000"))</f>
        <v/>
      </c>
      <c r="B1935" s="21"/>
      <c r="C1935" s="19"/>
      <c r="D1935" s="22" t="str">
        <f aca="false">IF($C1935="","",IFERROR(INDEX(Asset_Register!$C$5:$C$1000,MATCH($C1935,Asset_Register!$A$5:$A$1000,0)),"Not in register"))</f>
        <v/>
      </c>
      <c r="E1935" s="22" t="str">
        <f aca="false">IF($C1935="","",IFERROR(INDEX(Asset_Register!$D$5:$D$1000,MATCH($C1935,Asset_Register!$A$5:$A$1000,0)),"Not in register"))</f>
        <v/>
      </c>
      <c r="F1935" s="22" t="str">
        <f aca="false">IF($C1935="","",IFERROR(INDEX(Asset_Register!$R$5:$R$1000,MATCH($C1935,Asset_Register!$A$5:$A$1000,0)),"Not in register"))</f>
        <v/>
      </c>
      <c r="G1935" s="22" t="str">
        <f aca="false">IF($C1935="","",IFERROR(INDEX(Asset_Register!$Q$5:$Q$1000,MATCH($C1935,Asset_Register!$A$5:$A$1000,0)),"Not in register"))</f>
        <v/>
      </c>
      <c r="H1935" s="19"/>
      <c r="I1935" s="19"/>
      <c r="J1935" s="6"/>
      <c r="K1935" s="19"/>
      <c r="L1935" s="19"/>
      <c r="M1935" s="19"/>
      <c r="N1935" s="19"/>
      <c r="O1935" s="19"/>
      <c r="P1935" s="19"/>
      <c r="Q1935" s="22" t="str">
        <f aca="false">IF($C1935="","",IF($P1935&lt;&gt;"",$P1935,IF(AND(ISNUMBER($K1935),ISNUMBER($M1935),ISNUMBER($N1935)),IF($O1935="Lower is worse",IF($K1935&lt;=$N1935,"Danger",IF($K1935&lt;=$M1935,"Alert","OK")),IF($K1935&gt;=$N1935,"Danger",IF($K1935&gt;=$M1935,"Alert","OK"))),"Not set")))</f>
        <v/>
      </c>
      <c r="R1935" s="22" t="str">
        <f aca="false">IF(OR($Q1935="",$Q1935="Not set"),"",MATCH($Q1935,Lists!$F$2:$F$4,0)-1)</f>
        <v/>
      </c>
      <c r="S1935" s="6"/>
      <c r="T1935" s="6"/>
      <c r="U1935" s="22" t="str">
        <f aca="false">IF(OR($Q1935="",$Q1935="OK",$Q1935="Not set",NOT(ISNUMBER($G1935))),"",ROUND($G1935*IF($Q1935="Danger",Lists!$M$15,Lists!$M$16),0))</f>
        <v/>
      </c>
      <c r="V1935" s="22" t="str">
        <f aca="false">IF($U1935="","",IF(OR($Q1935="Danger",$U1935&gt;=Lists!$M$10),"P1",IF($U1935&gt;=Lists!$M$11,"P2","P3")))</f>
        <v/>
      </c>
      <c r="W1935" s="24" t="str">
        <f aca="false">IF(OR($V1935="",$B1935=""),"",$B1935+INDEX(Lists!$N$10:$N$12,MATCH($V1935,Lists!$L$10:$L$12,0)))</f>
        <v/>
      </c>
      <c r="X1935" s="19"/>
      <c r="Y1935" s="19"/>
      <c r="Z1935" s="19"/>
      <c r="AA1935" s="21"/>
      <c r="AB1935" s="19"/>
      <c r="AC1935" s="22" t="str">
        <f aca="true">IF(OR($U1935="",$B1935=""),"",IF($AA1935&lt;&gt;"",$AA1935-$B1935,TODAY()-$B1935))</f>
        <v/>
      </c>
      <c r="AD1935" s="22" t="str">
        <f aca="true">IF($W1935="","",IF($Y1935="Closed",IF($AA1935="","Closed",IF($AA1935&lt;=$W1935,"Closed on time","Closed late")),IF(TODAY()&gt;$W1935,"Overdue","Within time")))</f>
        <v/>
      </c>
      <c r="AE1935" s="6"/>
      <c r="AF1935" s="19"/>
      <c r="AG1935" s="19"/>
      <c r="AH1935" s="19"/>
      <c r="AI1935" s="19"/>
      <c r="AJ1935" s="19"/>
    </row>
    <row r="1936" customFormat="false" ht="15" hidden="false" customHeight="false" outlineLevel="0" collapsed="false">
      <c r="A1936" s="22" t="str">
        <f aca="false">IF($C1936="","","R"&amp;TEXT(ROW()-4,"00000"))</f>
        <v/>
      </c>
      <c r="B1936" s="21"/>
      <c r="C1936" s="19"/>
      <c r="D1936" s="22" t="str">
        <f aca="false">IF($C1936="","",IFERROR(INDEX(Asset_Register!$C$5:$C$1000,MATCH($C1936,Asset_Register!$A$5:$A$1000,0)),"Not in register"))</f>
        <v/>
      </c>
      <c r="E1936" s="22" t="str">
        <f aca="false">IF($C1936="","",IFERROR(INDEX(Asset_Register!$D$5:$D$1000,MATCH($C1936,Asset_Register!$A$5:$A$1000,0)),"Not in register"))</f>
        <v/>
      </c>
      <c r="F1936" s="22" t="str">
        <f aca="false">IF($C1936="","",IFERROR(INDEX(Asset_Register!$R$5:$R$1000,MATCH($C1936,Asset_Register!$A$5:$A$1000,0)),"Not in register"))</f>
        <v/>
      </c>
      <c r="G1936" s="22" t="str">
        <f aca="false">IF($C1936="","",IFERROR(INDEX(Asset_Register!$Q$5:$Q$1000,MATCH($C1936,Asset_Register!$A$5:$A$1000,0)),"Not in register"))</f>
        <v/>
      </c>
      <c r="H1936" s="19"/>
      <c r="I1936" s="19"/>
      <c r="J1936" s="6"/>
      <c r="K1936" s="19"/>
      <c r="L1936" s="19"/>
      <c r="M1936" s="19"/>
      <c r="N1936" s="19"/>
      <c r="O1936" s="19"/>
      <c r="P1936" s="19"/>
      <c r="Q1936" s="22" t="str">
        <f aca="false">IF($C1936="","",IF($P1936&lt;&gt;"",$P1936,IF(AND(ISNUMBER($K1936),ISNUMBER($M1936),ISNUMBER($N1936)),IF($O1936="Lower is worse",IF($K1936&lt;=$N1936,"Danger",IF($K1936&lt;=$M1936,"Alert","OK")),IF($K1936&gt;=$N1936,"Danger",IF($K1936&gt;=$M1936,"Alert","OK"))),"Not set")))</f>
        <v/>
      </c>
      <c r="R1936" s="22" t="str">
        <f aca="false">IF(OR($Q1936="",$Q1936="Not set"),"",MATCH($Q1936,Lists!$F$2:$F$4,0)-1)</f>
        <v/>
      </c>
      <c r="S1936" s="6"/>
      <c r="T1936" s="6"/>
      <c r="U1936" s="22" t="str">
        <f aca="false">IF(OR($Q1936="",$Q1936="OK",$Q1936="Not set",NOT(ISNUMBER($G1936))),"",ROUND($G1936*IF($Q1936="Danger",Lists!$M$15,Lists!$M$16),0))</f>
        <v/>
      </c>
      <c r="V1936" s="22" t="str">
        <f aca="false">IF($U1936="","",IF(OR($Q1936="Danger",$U1936&gt;=Lists!$M$10),"P1",IF($U1936&gt;=Lists!$M$11,"P2","P3")))</f>
        <v/>
      </c>
      <c r="W1936" s="24" t="str">
        <f aca="false">IF(OR($V1936="",$B1936=""),"",$B1936+INDEX(Lists!$N$10:$N$12,MATCH($V1936,Lists!$L$10:$L$12,0)))</f>
        <v/>
      </c>
      <c r="X1936" s="19"/>
      <c r="Y1936" s="19"/>
      <c r="Z1936" s="19"/>
      <c r="AA1936" s="21"/>
      <c r="AB1936" s="19"/>
      <c r="AC1936" s="22" t="str">
        <f aca="true">IF(OR($U1936="",$B1936=""),"",IF($AA1936&lt;&gt;"",$AA1936-$B1936,TODAY()-$B1936))</f>
        <v/>
      </c>
      <c r="AD1936" s="22" t="str">
        <f aca="true">IF($W1936="","",IF($Y1936="Closed",IF($AA1936="","Closed",IF($AA1936&lt;=$W1936,"Closed on time","Closed late")),IF(TODAY()&gt;$W1936,"Overdue","Within time")))</f>
        <v/>
      </c>
      <c r="AE1936" s="6"/>
      <c r="AF1936" s="19"/>
      <c r="AG1936" s="19"/>
      <c r="AH1936" s="19"/>
      <c r="AI1936" s="19"/>
      <c r="AJ1936" s="19"/>
    </row>
    <row r="1937" customFormat="false" ht="15" hidden="false" customHeight="false" outlineLevel="0" collapsed="false">
      <c r="A1937" s="22" t="str">
        <f aca="false">IF($C1937="","","R"&amp;TEXT(ROW()-4,"00000"))</f>
        <v/>
      </c>
      <c r="B1937" s="21"/>
      <c r="C1937" s="19"/>
      <c r="D1937" s="22" t="str">
        <f aca="false">IF($C1937="","",IFERROR(INDEX(Asset_Register!$C$5:$C$1000,MATCH($C1937,Asset_Register!$A$5:$A$1000,0)),"Not in register"))</f>
        <v/>
      </c>
      <c r="E1937" s="22" t="str">
        <f aca="false">IF($C1937="","",IFERROR(INDEX(Asset_Register!$D$5:$D$1000,MATCH($C1937,Asset_Register!$A$5:$A$1000,0)),"Not in register"))</f>
        <v/>
      </c>
      <c r="F1937" s="22" t="str">
        <f aca="false">IF($C1937="","",IFERROR(INDEX(Asset_Register!$R$5:$R$1000,MATCH($C1937,Asset_Register!$A$5:$A$1000,0)),"Not in register"))</f>
        <v/>
      </c>
      <c r="G1937" s="22" t="str">
        <f aca="false">IF($C1937="","",IFERROR(INDEX(Asset_Register!$Q$5:$Q$1000,MATCH($C1937,Asset_Register!$A$5:$A$1000,0)),"Not in register"))</f>
        <v/>
      </c>
      <c r="H1937" s="19"/>
      <c r="I1937" s="19"/>
      <c r="J1937" s="6"/>
      <c r="K1937" s="19"/>
      <c r="L1937" s="19"/>
      <c r="M1937" s="19"/>
      <c r="N1937" s="19"/>
      <c r="O1937" s="19"/>
      <c r="P1937" s="19"/>
      <c r="Q1937" s="22" t="str">
        <f aca="false">IF($C1937="","",IF($P1937&lt;&gt;"",$P1937,IF(AND(ISNUMBER($K1937),ISNUMBER($M1937),ISNUMBER($N1937)),IF($O1937="Lower is worse",IF($K1937&lt;=$N1937,"Danger",IF($K1937&lt;=$M1937,"Alert","OK")),IF($K1937&gt;=$N1937,"Danger",IF($K1937&gt;=$M1937,"Alert","OK"))),"Not set")))</f>
        <v/>
      </c>
      <c r="R1937" s="22" t="str">
        <f aca="false">IF(OR($Q1937="",$Q1937="Not set"),"",MATCH($Q1937,Lists!$F$2:$F$4,0)-1)</f>
        <v/>
      </c>
      <c r="S1937" s="6"/>
      <c r="T1937" s="6"/>
      <c r="U1937" s="22" t="str">
        <f aca="false">IF(OR($Q1937="",$Q1937="OK",$Q1937="Not set",NOT(ISNUMBER($G1937))),"",ROUND($G1937*IF($Q1937="Danger",Lists!$M$15,Lists!$M$16),0))</f>
        <v/>
      </c>
      <c r="V1937" s="22" t="str">
        <f aca="false">IF($U1937="","",IF(OR($Q1937="Danger",$U1937&gt;=Lists!$M$10),"P1",IF($U1937&gt;=Lists!$M$11,"P2","P3")))</f>
        <v/>
      </c>
      <c r="W1937" s="24" t="str">
        <f aca="false">IF(OR($V1937="",$B1937=""),"",$B1937+INDEX(Lists!$N$10:$N$12,MATCH($V1937,Lists!$L$10:$L$12,0)))</f>
        <v/>
      </c>
      <c r="X1937" s="19"/>
      <c r="Y1937" s="19"/>
      <c r="Z1937" s="19"/>
      <c r="AA1937" s="21"/>
      <c r="AB1937" s="19"/>
      <c r="AC1937" s="22" t="str">
        <f aca="true">IF(OR($U1937="",$B1937=""),"",IF($AA1937&lt;&gt;"",$AA1937-$B1937,TODAY()-$B1937))</f>
        <v/>
      </c>
      <c r="AD1937" s="22" t="str">
        <f aca="true">IF($W1937="","",IF($Y1937="Closed",IF($AA1937="","Closed",IF($AA1937&lt;=$W1937,"Closed on time","Closed late")),IF(TODAY()&gt;$W1937,"Overdue","Within time")))</f>
        <v/>
      </c>
      <c r="AE1937" s="6"/>
      <c r="AF1937" s="19"/>
      <c r="AG1937" s="19"/>
      <c r="AH1937" s="19"/>
      <c r="AI1937" s="19"/>
      <c r="AJ1937" s="19"/>
    </row>
    <row r="1938" customFormat="false" ht="15" hidden="false" customHeight="false" outlineLevel="0" collapsed="false">
      <c r="A1938" s="22" t="str">
        <f aca="false">IF($C1938="","","R"&amp;TEXT(ROW()-4,"00000"))</f>
        <v/>
      </c>
      <c r="B1938" s="21"/>
      <c r="C1938" s="19"/>
      <c r="D1938" s="22" t="str">
        <f aca="false">IF($C1938="","",IFERROR(INDEX(Asset_Register!$C$5:$C$1000,MATCH($C1938,Asset_Register!$A$5:$A$1000,0)),"Not in register"))</f>
        <v/>
      </c>
      <c r="E1938" s="22" t="str">
        <f aca="false">IF($C1938="","",IFERROR(INDEX(Asset_Register!$D$5:$D$1000,MATCH($C1938,Asset_Register!$A$5:$A$1000,0)),"Not in register"))</f>
        <v/>
      </c>
      <c r="F1938" s="22" t="str">
        <f aca="false">IF($C1938="","",IFERROR(INDEX(Asset_Register!$R$5:$R$1000,MATCH($C1938,Asset_Register!$A$5:$A$1000,0)),"Not in register"))</f>
        <v/>
      </c>
      <c r="G1938" s="22" t="str">
        <f aca="false">IF($C1938="","",IFERROR(INDEX(Asset_Register!$Q$5:$Q$1000,MATCH($C1938,Asset_Register!$A$5:$A$1000,0)),"Not in register"))</f>
        <v/>
      </c>
      <c r="H1938" s="19"/>
      <c r="I1938" s="19"/>
      <c r="J1938" s="6"/>
      <c r="K1938" s="19"/>
      <c r="L1938" s="19"/>
      <c r="M1938" s="19"/>
      <c r="N1938" s="19"/>
      <c r="O1938" s="19"/>
      <c r="P1938" s="19"/>
      <c r="Q1938" s="22" t="str">
        <f aca="false">IF($C1938="","",IF($P1938&lt;&gt;"",$P1938,IF(AND(ISNUMBER($K1938),ISNUMBER($M1938),ISNUMBER($N1938)),IF($O1938="Lower is worse",IF($K1938&lt;=$N1938,"Danger",IF($K1938&lt;=$M1938,"Alert","OK")),IF($K1938&gt;=$N1938,"Danger",IF($K1938&gt;=$M1938,"Alert","OK"))),"Not set")))</f>
        <v/>
      </c>
      <c r="R1938" s="22" t="str">
        <f aca="false">IF(OR($Q1938="",$Q1938="Not set"),"",MATCH($Q1938,Lists!$F$2:$F$4,0)-1)</f>
        <v/>
      </c>
      <c r="S1938" s="6"/>
      <c r="T1938" s="6"/>
      <c r="U1938" s="22" t="str">
        <f aca="false">IF(OR($Q1938="",$Q1938="OK",$Q1938="Not set",NOT(ISNUMBER($G1938))),"",ROUND($G1938*IF($Q1938="Danger",Lists!$M$15,Lists!$M$16),0))</f>
        <v/>
      </c>
      <c r="V1938" s="22" t="str">
        <f aca="false">IF($U1938="","",IF(OR($Q1938="Danger",$U1938&gt;=Lists!$M$10),"P1",IF($U1938&gt;=Lists!$M$11,"P2","P3")))</f>
        <v/>
      </c>
      <c r="W1938" s="24" t="str">
        <f aca="false">IF(OR($V1938="",$B1938=""),"",$B1938+INDEX(Lists!$N$10:$N$12,MATCH($V1938,Lists!$L$10:$L$12,0)))</f>
        <v/>
      </c>
      <c r="X1938" s="19"/>
      <c r="Y1938" s="19"/>
      <c r="Z1938" s="19"/>
      <c r="AA1938" s="21"/>
      <c r="AB1938" s="19"/>
      <c r="AC1938" s="22" t="str">
        <f aca="true">IF(OR($U1938="",$B1938=""),"",IF($AA1938&lt;&gt;"",$AA1938-$B1938,TODAY()-$B1938))</f>
        <v/>
      </c>
      <c r="AD1938" s="22" t="str">
        <f aca="true">IF($W1938="","",IF($Y1938="Closed",IF($AA1938="","Closed",IF($AA1938&lt;=$W1938,"Closed on time","Closed late")),IF(TODAY()&gt;$W1938,"Overdue","Within time")))</f>
        <v/>
      </c>
      <c r="AE1938" s="6"/>
      <c r="AF1938" s="19"/>
      <c r="AG1938" s="19"/>
      <c r="AH1938" s="19"/>
      <c r="AI1938" s="19"/>
      <c r="AJ1938" s="19"/>
    </row>
    <row r="1939" customFormat="false" ht="15" hidden="false" customHeight="false" outlineLevel="0" collapsed="false">
      <c r="A1939" s="22" t="str">
        <f aca="false">IF($C1939="","","R"&amp;TEXT(ROW()-4,"00000"))</f>
        <v/>
      </c>
      <c r="B1939" s="21"/>
      <c r="C1939" s="19"/>
      <c r="D1939" s="22" t="str">
        <f aca="false">IF($C1939="","",IFERROR(INDEX(Asset_Register!$C$5:$C$1000,MATCH($C1939,Asset_Register!$A$5:$A$1000,0)),"Not in register"))</f>
        <v/>
      </c>
      <c r="E1939" s="22" t="str">
        <f aca="false">IF($C1939="","",IFERROR(INDEX(Asset_Register!$D$5:$D$1000,MATCH($C1939,Asset_Register!$A$5:$A$1000,0)),"Not in register"))</f>
        <v/>
      </c>
      <c r="F1939" s="22" t="str">
        <f aca="false">IF($C1939="","",IFERROR(INDEX(Asset_Register!$R$5:$R$1000,MATCH($C1939,Asset_Register!$A$5:$A$1000,0)),"Not in register"))</f>
        <v/>
      </c>
      <c r="G1939" s="22" t="str">
        <f aca="false">IF($C1939="","",IFERROR(INDEX(Asset_Register!$Q$5:$Q$1000,MATCH($C1939,Asset_Register!$A$5:$A$1000,0)),"Not in register"))</f>
        <v/>
      </c>
      <c r="H1939" s="19"/>
      <c r="I1939" s="19"/>
      <c r="J1939" s="6"/>
      <c r="K1939" s="19"/>
      <c r="L1939" s="19"/>
      <c r="M1939" s="19"/>
      <c r="N1939" s="19"/>
      <c r="O1939" s="19"/>
      <c r="P1939" s="19"/>
      <c r="Q1939" s="22" t="str">
        <f aca="false">IF($C1939="","",IF($P1939&lt;&gt;"",$P1939,IF(AND(ISNUMBER($K1939),ISNUMBER($M1939),ISNUMBER($N1939)),IF($O1939="Lower is worse",IF($K1939&lt;=$N1939,"Danger",IF($K1939&lt;=$M1939,"Alert","OK")),IF($K1939&gt;=$N1939,"Danger",IF($K1939&gt;=$M1939,"Alert","OK"))),"Not set")))</f>
        <v/>
      </c>
      <c r="R1939" s="22" t="str">
        <f aca="false">IF(OR($Q1939="",$Q1939="Not set"),"",MATCH($Q1939,Lists!$F$2:$F$4,0)-1)</f>
        <v/>
      </c>
      <c r="S1939" s="6"/>
      <c r="T1939" s="6"/>
      <c r="U1939" s="22" t="str">
        <f aca="false">IF(OR($Q1939="",$Q1939="OK",$Q1939="Not set",NOT(ISNUMBER($G1939))),"",ROUND($G1939*IF($Q1939="Danger",Lists!$M$15,Lists!$M$16),0))</f>
        <v/>
      </c>
      <c r="V1939" s="22" t="str">
        <f aca="false">IF($U1939="","",IF(OR($Q1939="Danger",$U1939&gt;=Lists!$M$10),"P1",IF($U1939&gt;=Lists!$M$11,"P2","P3")))</f>
        <v/>
      </c>
      <c r="W1939" s="24" t="str">
        <f aca="false">IF(OR($V1939="",$B1939=""),"",$B1939+INDEX(Lists!$N$10:$N$12,MATCH($V1939,Lists!$L$10:$L$12,0)))</f>
        <v/>
      </c>
      <c r="X1939" s="19"/>
      <c r="Y1939" s="19"/>
      <c r="Z1939" s="19"/>
      <c r="AA1939" s="21"/>
      <c r="AB1939" s="19"/>
      <c r="AC1939" s="22" t="str">
        <f aca="true">IF(OR($U1939="",$B1939=""),"",IF($AA1939&lt;&gt;"",$AA1939-$B1939,TODAY()-$B1939))</f>
        <v/>
      </c>
      <c r="AD1939" s="22" t="str">
        <f aca="true">IF($W1939="","",IF($Y1939="Closed",IF($AA1939="","Closed",IF($AA1939&lt;=$W1939,"Closed on time","Closed late")),IF(TODAY()&gt;$W1939,"Overdue","Within time")))</f>
        <v/>
      </c>
      <c r="AE1939" s="6"/>
      <c r="AF1939" s="19"/>
      <c r="AG1939" s="19"/>
      <c r="AH1939" s="19"/>
      <c r="AI1939" s="19"/>
      <c r="AJ1939" s="19"/>
    </row>
    <row r="1940" customFormat="false" ht="15" hidden="false" customHeight="false" outlineLevel="0" collapsed="false">
      <c r="A1940" s="22" t="str">
        <f aca="false">IF($C1940="","","R"&amp;TEXT(ROW()-4,"00000"))</f>
        <v/>
      </c>
      <c r="B1940" s="21"/>
      <c r="C1940" s="19"/>
      <c r="D1940" s="22" t="str">
        <f aca="false">IF($C1940="","",IFERROR(INDEX(Asset_Register!$C$5:$C$1000,MATCH($C1940,Asset_Register!$A$5:$A$1000,0)),"Not in register"))</f>
        <v/>
      </c>
      <c r="E1940" s="22" t="str">
        <f aca="false">IF($C1940="","",IFERROR(INDEX(Asset_Register!$D$5:$D$1000,MATCH($C1940,Asset_Register!$A$5:$A$1000,0)),"Not in register"))</f>
        <v/>
      </c>
      <c r="F1940" s="22" t="str">
        <f aca="false">IF($C1940="","",IFERROR(INDEX(Asset_Register!$R$5:$R$1000,MATCH($C1940,Asset_Register!$A$5:$A$1000,0)),"Not in register"))</f>
        <v/>
      </c>
      <c r="G1940" s="22" t="str">
        <f aca="false">IF($C1940="","",IFERROR(INDEX(Asset_Register!$Q$5:$Q$1000,MATCH($C1940,Asset_Register!$A$5:$A$1000,0)),"Not in register"))</f>
        <v/>
      </c>
      <c r="H1940" s="19"/>
      <c r="I1940" s="19"/>
      <c r="J1940" s="6"/>
      <c r="K1940" s="19"/>
      <c r="L1940" s="19"/>
      <c r="M1940" s="19"/>
      <c r="N1940" s="19"/>
      <c r="O1940" s="19"/>
      <c r="P1940" s="19"/>
      <c r="Q1940" s="22" t="str">
        <f aca="false">IF($C1940="","",IF($P1940&lt;&gt;"",$P1940,IF(AND(ISNUMBER($K1940),ISNUMBER($M1940),ISNUMBER($N1940)),IF($O1940="Lower is worse",IF($K1940&lt;=$N1940,"Danger",IF($K1940&lt;=$M1940,"Alert","OK")),IF($K1940&gt;=$N1940,"Danger",IF($K1940&gt;=$M1940,"Alert","OK"))),"Not set")))</f>
        <v/>
      </c>
      <c r="R1940" s="22" t="str">
        <f aca="false">IF(OR($Q1940="",$Q1940="Not set"),"",MATCH($Q1940,Lists!$F$2:$F$4,0)-1)</f>
        <v/>
      </c>
      <c r="S1940" s="6"/>
      <c r="T1940" s="6"/>
      <c r="U1940" s="22" t="str">
        <f aca="false">IF(OR($Q1940="",$Q1940="OK",$Q1940="Not set",NOT(ISNUMBER($G1940))),"",ROUND($G1940*IF($Q1940="Danger",Lists!$M$15,Lists!$M$16),0))</f>
        <v/>
      </c>
      <c r="V1940" s="22" t="str">
        <f aca="false">IF($U1940="","",IF(OR($Q1940="Danger",$U1940&gt;=Lists!$M$10),"P1",IF($U1940&gt;=Lists!$M$11,"P2","P3")))</f>
        <v/>
      </c>
      <c r="W1940" s="24" t="str">
        <f aca="false">IF(OR($V1940="",$B1940=""),"",$B1940+INDEX(Lists!$N$10:$N$12,MATCH($V1940,Lists!$L$10:$L$12,0)))</f>
        <v/>
      </c>
      <c r="X1940" s="19"/>
      <c r="Y1940" s="19"/>
      <c r="Z1940" s="19"/>
      <c r="AA1940" s="21"/>
      <c r="AB1940" s="19"/>
      <c r="AC1940" s="22" t="str">
        <f aca="true">IF(OR($U1940="",$B1940=""),"",IF($AA1940&lt;&gt;"",$AA1940-$B1940,TODAY()-$B1940))</f>
        <v/>
      </c>
      <c r="AD1940" s="22" t="str">
        <f aca="true">IF($W1940="","",IF($Y1940="Closed",IF($AA1940="","Closed",IF($AA1940&lt;=$W1940,"Closed on time","Closed late")),IF(TODAY()&gt;$W1940,"Overdue","Within time")))</f>
        <v/>
      </c>
      <c r="AE1940" s="6"/>
      <c r="AF1940" s="19"/>
      <c r="AG1940" s="19"/>
      <c r="AH1940" s="19"/>
      <c r="AI1940" s="19"/>
      <c r="AJ1940" s="19"/>
    </row>
    <row r="1941" customFormat="false" ht="15" hidden="false" customHeight="false" outlineLevel="0" collapsed="false">
      <c r="A1941" s="22" t="str">
        <f aca="false">IF($C1941="","","R"&amp;TEXT(ROW()-4,"00000"))</f>
        <v/>
      </c>
      <c r="B1941" s="21"/>
      <c r="C1941" s="19"/>
      <c r="D1941" s="22" t="str">
        <f aca="false">IF($C1941="","",IFERROR(INDEX(Asset_Register!$C$5:$C$1000,MATCH($C1941,Asset_Register!$A$5:$A$1000,0)),"Not in register"))</f>
        <v/>
      </c>
      <c r="E1941" s="22" t="str">
        <f aca="false">IF($C1941="","",IFERROR(INDEX(Asset_Register!$D$5:$D$1000,MATCH($C1941,Asset_Register!$A$5:$A$1000,0)),"Not in register"))</f>
        <v/>
      </c>
      <c r="F1941" s="22" t="str">
        <f aca="false">IF($C1941="","",IFERROR(INDEX(Asset_Register!$R$5:$R$1000,MATCH($C1941,Asset_Register!$A$5:$A$1000,0)),"Not in register"))</f>
        <v/>
      </c>
      <c r="G1941" s="22" t="str">
        <f aca="false">IF($C1941="","",IFERROR(INDEX(Asset_Register!$Q$5:$Q$1000,MATCH($C1941,Asset_Register!$A$5:$A$1000,0)),"Not in register"))</f>
        <v/>
      </c>
      <c r="H1941" s="19"/>
      <c r="I1941" s="19"/>
      <c r="J1941" s="6"/>
      <c r="K1941" s="19"/>
      <c r="L1941" s="19"/>
      <c r="M1941" s="19"/>
      <c r="N1941" s="19"/>
      <c r="O1941" s="19"/>
      <c r="P1941" s="19"/>
      <c r="Q1941" s="22" t="str">
        <f aca="false">IF($C1941="","",IF($P1941&lt;&gt;"",$P1941,IF(AND(ISNUMBER($K1941),ISNUMBER($M1941),ISNUMBER($N1941)),IF($O1941="Lower is worse",IF($K1941&lt;=$N1941,"Danger",IF($K1941&lt;=$M1941,"Alert","OK")),IF($K1941&gt;=$N1941,"Danger",IF($K1941&gt;=$M1941,"Alert","OK"))),"Not set")))</f>
        <v/>
      </c>
      <c r="R1941" s="22" t="str">
        <f aca="false">IF(OR($Q1941="",$Q1941="Not set"),"",MATCH($Q1941,Lists!$F$2:$F$4,0)-1)</f>
        <v/>
      </c>
      <c r="S1941" s="6"/>
      <c r="T1941" s="6"/>
      <c r="U1941" s="22" t="str">
        <f aca="false">IF(OR($Q1941="",$Q1941="OK",$Q1941="Not set",NOT(ISNUMBER($G1941))),"",ROUND($G1941*IF($Q1941="Danger",Lists!$M$15,Lists!$M$16),0))</f>
        <v/>
      </c>
      <c r="V1941" s="22" t="str">
        <f aca="false">IF($U1941="","",IF(OR($Q1941="Danger",$U1941&gt;=Lists!$M$10),"P1",IF($U1941&gt;=Lists!$M$11,"P2","P3")))</f>
        <v/>
      </c>
      <c r="W1941" s="24" t="str">
        <f aca="false">IF(OR($V1941="",$B1941=""),"",$B1941+INDEX(Lists!$N$10:$N$12,MATCH($V1941,Lists!$L$10:$L$12,0)))</f>
        <v/>
      </c>
      <c r="X1941" s="19"/>
      <c r="Y1941" s="19"/>
      <c r="Z1941" s="19"/>
      <c r="AA1941" s="21"/>
      <c r="AB1941" s="19"/>
      <c r="AC1941" s="22" t="str">
        <f aca="true">IF(OR($U1941="",$B1941=""),"",IF($AA1941&lt;&gt;"",$AA1941-$B1941,TODAY()-$B1941))</f>
        <v/>
      </c>
      <c r="AD1941" s="22" t="str">
        <f aca="true">IF($W1941="","",IF($Y1941="Closed",IF($AA1941="","Closed",IF($AA1941&lt;=$W1941,"Closed on time","Closed late")),IF(TODAY()&gt;$W1941,"Overdue","Within time")))</f>
        <v/>
      </c>
      <c r="AE1941" s="6"/>
      <c r="AF1941" s="19"/>
      <c r="AG1941" s="19"/>
      <c r="AH1941" s="19"/>
      <c r="AI1941" s="19"/>
      <c r="AJ1941" s="19"/>
    </row>
    <row r="1942" customFormat="false" ht="15" hidden="false" customHeight="false" outlineLevel="0" collapsed="false">
      <c r="A1942" s="22" t="str">
        <f aca="false">IF($C1942="","","R"&amp;TEXT(ROW()-4,"00000"))</f>
        <v/>
      </c>
      <c r="B1942" s="21"/>
      <c r="C1942" s="19"/>
      <c r="D1942" s="22" t="str">
        <f aca="false">IF($C1942="","",IFERROR(INDEX(Asset_Register!$C$5:$C$1000,MATCH($C1942,Asset_Register!$A$5:$A$1000,0)),"Not in register"))</f>
        <v/>
      </c>
      <c r="E1942" s="22" t="str">
        <f aca="false">IF($C1942="","",IFERROR(INDEX(Asset_Register!$D$5:$D$1000,MATCH($C1942,Asset_Register!$A$5:$A$1000,0)),"Not in register"))</f>
        <v/>
      </c>
      <c r="F1942" s="22" t="str">
        <f aca="false">IF($C1942="","",IFERROR(INDEX(Asset_Register!$R$5:$R$1000,MATCH($C1942,Asset_Register!$A$5:$A$1000,0)),"Not in register"))</f>
        <v/>
      </c>
      <c r="G1942" s="22" t="str">
        <f aca="false">IF($C1942="","",IFERROR(INDEX(Asset_Register!$Q$5:$Q$1000,MATCH($C1942,Asset_Register!$A$5:$A$1000,0)),"Not in register"))</f>
        <v/>
      </c>
      <c r="H1942" s="19"/>
      <c r="I1942" s="19"/>
      <c r="J1942" s="6"/>
      <c r="K1942" s="19"/>
      <c r="L1942" s="19"/>
      <c r="M1942" s="19"/>
      <c r="N1942" s="19"/>
      <c r="O1942" s="19"/>
      <c r="P1942" s="19"/>
      <c r="Q1942" s="22" t="str">
        <f aca="false">IF($C1942="","",IF($P1942&lt;&gt;"",$P1942,IF(AND(ISNUMBER($K1942),ISNUMBER($M1942),ISNUMBER($N1942)),IF($O1942="Lower is worse",IF($K1942&lt;=$N1942,"Danger",IF($K1942&lt;=$M1942,"Alert","OK")),IF($K1942&gt;=$N1942,"Danger",IF($K1942&gt;=$M1942,"Alert","OK"))),"Not set")))</f>
        <v/>
      </c>
      <c r="R1942" s="22" t="str">
        <f aca="false">IF(OR($Q1942="",$Q1942="Not set"),"",MATCH($Q1942,Lists!$F$2:$F$4,0)-1)</f>
        <v/>
      </c>
      <c r="S1942" s="6"/>
      <c r="T1942" s="6"/>
      <c r="U1942" s="22" t="str">
        <f aca="false">IF(OR($Q1942="",$Q1942="OK",$Q1942="Not set",NOT(ISNUMBER($G1942))),"",ROUND($G1942*IF($Q1942="Danger",Lists!$M$15,Lists!$M$16),0))</f>
        <v/>
      </c>
      <c r="V1942" s="22" t="str">
        <f aca="false">IF($U1942="","",IF(OR($Q1942="Danger",$U1942&gt;=Lists!$M$10),"P1",IF($U1942&gt;=Lists!$M$11,"P2","P3")))</f>
        <v/>
      </c>
      <c r="W1942" s="24" t="str">
        <f aca="false">IF(OR($V1942="",$B1942=""),"",$B1942+INDEX(Lists!$N$10:$N$12,MATCH($V1942,Lists!$L$10:$L$12,0)))</f>
        <v/>
      </c>
      <c r="X1942" s="19"/>
      <c r="Y1942" s="19"/>
      <c r="Z1942" s="19"/>
      <c r="AA1942" s="21"/>
      <c r="AB1942" s="19"/>
      <c r="AC1942" s="22" t="str">
        <f aca="true">IF(OR($U1942="",$B1942=""),"",IF($AA1942&lt;&gt;"",$AA1942-$B1942,TODAY()-$B1942))</f>
        <v/>
      </c>
      <c r="AD1942" s="22" t="str">
        <f aca="true">IF($W1942="","",IF($Y1942="Closed",IF($AA1942="","Closed",IF($AA1942&lt;=$W1942,"Closed on time","Closed late")),IF(TODAY()&gt;$W1942,"Overdue","Within time")))</f>
        <v/>
      </c>
      <c r="AE1942" s="6"/>
      <c r="AF1942" s="19"/>
      <c r="AG1942" s="19"/>
      <c r="AH1942" s="19"/>
      <c r="AI1942" s="19"/>
      <c r="AJ1942" s="19"/>
    </row>
    <row r="1943" customFormat="false" ht="15" hidden="false" customHeight="false" outlineLevel="0" collapsed="false">
      <c r="A1943" s="22" t="str">
        <f aca="false">IF($C1943="","","R"&amp;TEXT(ROW()-4,"00000"))</f>
        <v/>
      </c>
      <c r="B1943" s="21"/>
      <c r="C1943" s="19"/>
      <c r="D1943" s="22" t="str">
        <f aca="false">IF($C1943="","",IFERROR(INDEX(Asset_Register!$C$5:$C$1000,MATCH($C1943,Asset_Register!$A$5:$A$1000,0)),"Not in register"))</f>
        <v/>
      </c>
      <c r="E1943" s="22" t="str">
        <f aca="false">IF($C1943="","",IFERROR(INDEX(Asset_Register!$D$5:$D$1000,MATCH($C1943,Asset_Register!$A$5:$A$1000,0)),"Not in register"))</f>
        <v/>
      </c>
      <c r="F1943" s="22" t="str">
        <f aca="false">IF($C1943="","",IFERROR(INDEX(Asset_Register!$R$5:$R$1000,MATCH($C1943,Asset_Register!$A$5:$A$1000,0)),"Not in register"))</f>
        <v/>
      </c>
      <c r="G1943" s="22" t="str">
        <f aca="false">IF($C1943="","",IFERROR(INDEX(Asset_Register!$Q$5:$Q$1000,MATCH($C1943,Asset_Register!$A$5:$A$1000,0)),"Not in register"))</f>
        <v/>
      </c>
      <c r="H1943" s="19"/>
      <c r="I1943" s="19"/>
      <c r="J1943" s="6"/>
      <c r="K1943" s="19"/>
      <c r="L1943" s="19"/>
      <c r="M1943" s="19"/>
      <c r="N1943" s="19"/>
      <c r="O1943" s="19"/>
      <c r="P1943" s="19"/>
      <c r="Q1943" s="22" t="str">
        <f aca="false">IF($C1943="","",IF($P1943&lt;&gt;"",$P1943,IF(AND(ISNUMBER($K1943),ISNUMBER($M1943),ISNUMBER($N1943)),IF($O1943="Lower is worse",IF($K1943&lt;=$N1943,"Danger",IF($K1943&lt;=$M1943,"Alert","OK")),IF($K1943&gt;=$N1943,"Danger",IF($K1943&gt;=$M1943,"Alert","OK"))),"Not set")))</f>
        <v/>
      </c>
      <c r="R1943" s="22" t="str">
        <f aca="false">IF(OR($Q1943="",$Q1943="Not set"),"",MATCH($Q1943,Lists!$F$2:$F$4,0)-1)</f>
        <v/>
      </c>
      <c r="S1943" s="6"/>
      <c r="T1943" s="6"/>
      <c r="U1943" s="22" t="str">
        <f aca="false">IF(OR($Q1943="",$Q1943="OK",$Q1943="Not set",NOT(ISNUMBER($G1943))),"",ROUND($G1943*IF($Q1943="Danger",Lists!$M$15,Lists!$M$16),0))</f>
        <v/>
      </c>
      <c r="V1943" s="22" t="str">
        <f aca="false">IF($U1943="","",IF(OR($Q1943="Danger",$U1943&gt;=Lists!$M$10),"P1",IF($U1943&gt;=Lists!$M$11,"P2","P3")))</f>
        <v/>
      </c>
      <c r="W1943" s="24" t="str">
        <f aca="false">IF(OR($V1943="",$B1943=""),"",$B1943+INDEX(Lists!$N$10:$N$12,MATCH($V1943,Lists!$L$10:$L$12,0)))</f>
        <v/>
      </c>
      <c r="X1943" s="19"/>
      <c r="Y1943" s="19"/>
      <c r="Z1943" s="19"/>
      <c r="AA1943" s="21"/>
      <c r="AB1943" s="19"/>
      <c r="AC1943" s="22" t="str">
        <f aca="true">IF(OR($U1943="",$B1943=""),"",IF($AA1943&lt;&gt;"",$AA1943-$B1943,TODAY()-$B1943))</f>
        <v/>
      </c>
      <c r="AD1943" s="22" t="str">
        <f aca="true">IF($W1943="","",IF($Y1943="Closed",IF($AA1943="","Closed",IF($AA1943&lt;=$W1943,"Closed on time","Closed late")),IF(TODAY()&gt;$W1943,"Overdue","Within time")))</f>
        <v/>
      </c>
      <c r="AE1943" s="6"/>
      <c r="AF1943" s="19"/>
      <c r="AG1943" s="19"/>
      <c r="AH1943" s="19"/>
      <c r="AI1943" s="19"/>
      <c r="AJ1943" s="19"/>
    </row>
    <row r="1944" customFormat="false" ht="15" hidden="false" customHeight="false" outlineLevel="0" collapsed="false">
      <c r="A1944" s="22" t="str">
        <f aca="false">IF($C1944="","","R"&amp;TEXT(ROW()-4,"00000"))</f>
        <v/>
      </c>
      <c r="B1944" s="21"/>
      <c r="C1944" s="19"/>
      <c r="D1944" s="22" t="str">
        <f aca="false">IF($C1944="","",IFERROR(INDEX(Asset_Register!$C$5:$C$1000,MATCH($C1944,Asset_Register!$A$5:$A$1000,0)),"Not in register"))</f>
        <v/>
      </c>
      <c r="E1944" s="22" t="str">
        <f aca="false">IF($C1944="","",IFERROR(INDEX(Asset_Register!$D$5:$D$1000,MATCH($C1944,Asset_Register!$A$5:$A$1000,0)),"Not in register"))</f>
        <v/>
      </c>
      <c r="F1944" s="22" t="str">
        <f aca="false">IF($C1944="","",IFERROR(INDEX(Asset_Register!$R$5:$R$1000,MATCH($C1944,Asset_Register!$A$5:$A$1000,0)),"Not in register"))</f>
        <v/>
      </c>
      <c r="G1944" s="22" t="str">
        <f aca="false">IF($C1944="","",IFERROR(INDEX(Asset_Register!$Q$5:$Q$1000,MATCH($C1944,Asset_Register!$A$5:$A$1000,0)),"Not in register"))</f>
        <v/>
      </c>
      <c r="H1944" s="19"/>
      <c r="I1944" s="19"/>
      <c r="J1944" s="6"/>
      <c r="K1944" s="19"/>
      <c r="L1944" s="19"/>
      <c r="M1944" s="19"/>
      <c r="N1944" s="19"/>
      <c r="O1944" s="19"/>
      <c r="P1944" s="19"/>
      <c r="Q1944" s="22" t="str">
        <f aca="false">IF($C1944="","",IF($P1944&lt;&gt;"",$P1944,IF(AND(ISNUMBER($K1944),ISNUMBER($M1944),ISNUMBER($N1944)),IF($O1944="Lower is worse",IF($K1944&lt;=$N1944,"Danger",IF($K1944&lt;=$M1944,"Alert","OK")),IF($K1944&gt;=$N1944,"Danger",IF($K1944&gt;=$M1944,"Alert","OK"))),"Not set")))</f>
        <v/>
      </c>
      <c r="R1944" s="22" t="str">
        <f aca="false">IF(OR($Q1944="",$Q1944="Not set"),"",MATCH($Q1944,Lists!$F$2:$F$4,0)-1)</f>
        <v/>
      </c>
      <c r="S1944" s="6"/>
      <c r="T1944" s="6"/>
      <c r="U1944" s="22" t="str">
        <f aca="false">IF(OR($Q1944="",$Q1944="OK",$Q1944="Not set",NOT(ISNUMBER($G1944))),"",ROUND($G1944*IF($Q1944="Danger",Lists!$M$15,Lists!$M$16),0))</f>
        <v/>
      </c>
      <c r="V1944" s="22" t="str">
        <f aca="false">IF($U1944="","",IF(OR($Q1944="Danger",$U1944&gt;=Lists!$M$10),"P1",IF($U1944&gt;=Lists!$M$11,"P2","P3")))</f>
        <v/>
      </c>
      <c r="W1944" s="24" t="str">
        <f aca="false">IF(OR($V1944="",$B1944=""),"",$B1944+INDEX(Lists!$N$10:$N$12,MATCH($V1944,Lists!$L$10:$L$12,0)))</f>
        <v/>
      </c>
      <c r="X1944" s="19"/>
      <c r="Y1944" s="19"/>
      <c r="Z1944" s="19"/>
      <c r="AA1944" s="21"/>
      <c r="AB1944" s="19"/>
      <c r="AC1944" s="22" t="str">
        <f aca="true">IF(OR($U1944="",$B1944=""),"",IF($AA1944&lt;&gt;"",$AA1944-$B1944,TODAY()-$B1944))</f>
        <v/>
      </c>
      <c r="AD1944" s="22" t="str">
        <f aca="true">IF($W1944="","",IF($Y1944="Closed",IF($AA1944="","Closed",IF($AA1944&lt;=$W1944,"Closed on time","Closed late")),IF(TODAY()&gt;$W1944,"Overdue","Within time")))</f>
        <v/>
      </c>
      <c r="AE1944" s="6"/>
      <c r="AF1944" s="19"/>
      <c r="AG1944" s="19"/>
      <c r="AH1944" s="19"/>
      <c r="AI1944" s="19"/>
      <c r="AJ1944" s="19"/>
    </row>
    <row r="1945" customFormat="false" ht="15" hidden="false" customHeight="false" outlineLevel="0" collapsed="false">
      <c r="A1945" s="22" t="str">
        <f aca="false">IF($C1945="","","R"&amp;TEXT(ROW()-4,"00000"))</f>
        <v/>
      </c>
      <c r="B1945" s="21"/>
      <c r="C1945" s="19"/>
      <c r="D1945" s="22" t="str">
        <f aca="false">IF($C1945="","",IFERROR(INDEX(Asset_Register!$C$5:$C$1000,MATCH($C1945,Asset_Register!$A$5:$A$1000,0)),"Not in register"))</f>
        <v/>
      </c>
      <c r="E1945" s="22" t="str">
        <f aca="false">IF($C1945="","",IFERROR(INDEX(Asset_Register!$D$5:$D$1000,MATCH($C1945,Asset_Register!$A$5:$A$1000,0)),"Not in register"))</f>
        <v/>
      </c>
      <c r="F1945" s="22" t="str">
        <f aca="false">IF($C1945="","",IFERROR(INDEX(Asset_Register!$R$5:$R$1000,MATCH($C1945,Asset_Register!$A$5:$A$1000,0)),"Not in register"))</f>
        <v/>
      </c>
      <c r="G1945" s="22" t="str">
        <f aca="false">IF($C1945="","",IFERROR(INDEX(Asset_Register!$Q$5:$Q$1000,MATCH($C1945,Asset_Register!$A$5:$A$1000,0)),"Not in register"))</f>
        <v/>
      </c>
      <c r="H1945" s="19"/>
      <c r="I1945" s="19"/>
      <c r="J1945" s="6"/>
      <c r="K1945" s="19"/>
      <c r="L1945" s="19"/>
      <c r="M1945" s="19"/>
      <c r="N1945" s="19"/>
      <c r="O1945" s="19"/>
      <c r="P1945" s="19"/>
      <c r="Q1945" s="22" t="str">
        <f aca="false">IF($C1945="","",IF($P1945&lt;&gt;"",$P1945,IF(AND(ISNUMBER($K1945),ISNUMBER($M1945),ISNUMBER($N1945)),IF($O1945="Lower is worse",IF($K1945&lt;=$N1945,"Danger",IF($K1945&lt;=$M1945,"Alert","OK")),IF($K1945&gt;=$N1945,"Danger",IF($K1945&gt;=$M1945,"Alert","OK"))),"Not set")))</f>
        <v/>
      </c>
      <c r="R1945" s="22" t="str">
        <f aca="false">IF(OR($Q1945="",$Q1945="Not set"),"",MATCH($Q1945,Lists!$F$2:$F$4,0)-1)</f>
        <v/>
      </c>
      <c r="S1945" s="6"/>
      <c r="T1945" s="6"/>
      <c r="U1945" s="22" t="str">
        <f aca="false">IF(OR($Q1945="",$Q1945="OK",$Q1945="Not set",NOT(ISNUMBER($G1945))),"",ROUND($G1945*IF($Q1945="Danger",Lists!$M$15,Lists!$M$16),0))</f>
        <v/>
      </c>
      <c r="V1945" s="22" t="str">
        <f aca="false">IF($U1945="","",IF(OR($Q1945="Danger",$U1945&gt;=Lists!$M$10),"P1",IF($U1945&gt;=Lists!$M$11,"P2","P3")))</f>
        <v/>
      </c>
      <c r="W1945" s="24" t="str">
        <f aca="false">IF(OR($V1945="",$B1945=""),"",$B1945+INDEX(Lists!$N$10:$N$12,MATCH($V1945,Lists!$L$10:$L$12,0)))</f>
        <v/>
      </c>
      <c r="X1945" s="19"/>
      <c r="Y1945" s="19"/>
      <c r="Z1945" s="19"/>
      <c r="AA1945" s="21"/>
      <c r="AB1945" s="19"/>
      <c r="AC1945" s="22" t="str">
        <f aca="true">IF(OR($U1945="",$B1945=""),"",IF($AA1945&lt;&gt;"",$AA1945-$B1945,TODAY()-$B1945))</f>
        <v/>
      </c>
      <c r="AD1945" s="22" t="str">
        <f aca="true">IF($W1945="","",IF($Y1945="Closed",IF($AA1945="","Closed",IF($AA1945&lt;=$W1945,"Closed on time","Closed late")),IF(TODAY()&gt;$W1945,"Overdue","Within time")))</f>
        <v/>
      </c>
      <c r="AE1945" s="6"/>
      <c r="AF1945" s="19"/>
      <c r="AG1945" s="19"/>
      <c r="AH1945" s="19"/>
      <c r="AI1945" s="19"/>
      <c r="AJ1945" s="19"/>
    </row>
    <row r="1946" customFormat="false" ht="15" hidden="false" customHeight="false" outlineLevel="0" collapsed="false">
      <c r="A1946" s="22" t="str">
        <f aca="false">IF($C1946="","","R"&amp;TEXT(ROW()-4,"00000"))</f>
        <v/>
      </c>
      <c r="B1946" s="21"/>
      <c r="C1946" s="19"/>
      <c r="D1946" s="22" t="str">
        <f aca="false">IF($C1946="","",IFERROR(INDEX(Asset_Register!$C$5:$C$1000,MATCH($C1946,Asset_Register!$A$5:$A$1000,0)),"Not in register"))</f>
        <v/>
      </c>
      <c r="E1946" s="22" t="str">
        <f aca="false">IF($C1946="","",IFERROR(INDEX(Asset_Register!$D$5:$D$1000,MATCH($C1946,Asset_Register!$A$5:$A$1000,0)),"Not in register"))</f>
        <v/>
      </c>
      <c r="F1946" s="22" t="str">
        <f aca="false">IF($C1946="","",IFERROR(INDEX(Asset_Register!$R$5:$R$1000,MATCH($C1946,Asset_Register!$A$5:$A$1000,0)),"Not in register"))</f>
        <v/>
      </c>
      <c r="G1946" s="22" t="str">
        <f aca="false">IF($C1946="","",IFERROR(INDEX(Asset_Register!$Q$5:$Q$1000,MATCH($C1946,Asset_Register!$A$5:$A$1000,0)),"Not in register"))</f>
        <v/>
      </c>
      <c r="H1946" s="19"/>
      <c r="I1946" s="19"/>
      <c r="J1946" s="6"/>
      <c r="K1946" s="19"/>
      <c r="L1946" s="19"/>
      <c r="M1946" s="19"/>
      <c r="N1946" s="19"/>
      <c r="O1946" s="19"/>
      <c r="P1946" s="19"/>
      <c r="Q1946" s="22" t="str">
        <f aca="false">IF($C1946="","",IF($P1946&lt;&gt;"",$P1946,IF(AND(ISNUMBER($K1946),ISNUMBER($M1946),ISNUMBER($N1946)),IF($O1946="Lower is worse",IF($K1946&lt;=$N1946,"Danger",IF($K1946&lt;=$M1946,"Alert","OK")),IF($K1946&gt;=$N1946,"Danger",IF($K1946&gt;=$M1946,"Alert","OK"))),"Not set")))</f>
        <v/>
      </c>
      <c r="R1946" s="22" t="str">
        <f aca="false">IF(OR($Q1946="",$Q1946="Not set"),"",MATCH($Q1946,Lists!$F$2:$F$4,0)-1)</f>
        <v/>
      </c>
      <c r="S1946" s="6"/>
      <c r="T1946" s="6"/>
      <c r="U1946" s="22" t="str">
        <f aca="false">IF(OR($Q1946="",$Q1946="OK",$Q1946="Not set",NOT(ISNUMBER($G1946))),"",ROUND($G1946*IF($Q1946="Danger",Lists!$M$15,Lists!$M$16),0))</f>
        <v/>
      </c>
      <c r="V1946" s="22" t="str">
        <f aca="false">IF($U1946="","",IF(OR($Q1946="Danger",$U1946&gt;=Lists!$M$10),"P1",IF($U1946&gt;=Lists!$M$11,"P2","P3")))</f>
        <v/>
      </c>
      <c r="W1946" s="24" t="str">
        <f aca="false">IF(OR($V1946="",$B1946=""),"",$B1946+INDEX(Lists!$N$10:$N$12,MATCH($V1946,Lists!$L$10:$L$12,0)))</f>
        <v/>
      </c>
      <c r="X1946" s="19"/>
      <c r="Y1946" s="19"/>
      <c r="Z1946" s="19"/>
      <c r="AA1946" s="21"/>
      <c r="AB1946" s="19"/>
      <c r="AC1946" s="22" t="str">
        <f aca="true">IF(OR($U1946="",$B1946=""),"",IF($AA1946&lt;&gt;"",$AA1946-$B1946,TODAY()-$B1946))</f>
        <v/>
      </c>
      <c r="AD1946" s="22" t="str">
        <f aca="true">IF($W1946="","",IF($Y1946="Closed",IF($AA1946="","Closed",IF($AA1946&lt;=$W1946,"Closed on time","Closed late")),IF(TODAY()&gt;$W1946,"Overdue","Within time")))</f>
        <v/>
      </c>
      <c r="AE1946" s="6"/>
      <c r="AF1946" s="19"/>
      <c r="AG1946" s="19"/>
      <c r="AH1946" s="19"/>
      <c r="AI1946" s="19"/>
      <c r="AJ1946" s="19"/>
    </row>
    <row r="1947" customFormat="false" ht="15" hidden="false" customHeight="false" outlineLevel="0" collapsed="false">
      <c r="A1947" s="22" t="str">
        <f aca="false">IF($C1947="","","R"&amp;TEXT(ROW()-4,"00000"))</f>
        <v/>
      </c>
      <c r="B1947" s="21"/>
      <c r="C1947" s="19"/>
      <c r="D1947" s="22" t="str">
        <f aca="false">IF($C1947="","",IFERROR(INDEX(Asset_Register!$C$5:$C$1000,MATCH($C1947,Asset_Register!$A$5:$A$1000,0)),"Not in register"))</f>
        <v/>
      </c>
      <c r="E1947" s="22" t="str">
        <f aca="false">IF($C1947="","",IFERROR(INDEX(Asset_Register!$D$5:$D$1000,MATCH($C1947,Asset_Register!$A$5:$A$1000,0)),"Not in register"))</f>
        <v/>
      </c>
      <c r="F1947" s="22" t="str">
        <f aca="false">IF($C1947="","",IFERROR(INDEX(Asset_Register!$R$5:$R$1000,MATCH($C1947,Asset_Register!$A$5:$A$1000,0)),"Not in register"))</f>
        <v/>
      </c>
      <c r="G1947" s="22" t="str">
        <f aca="false">IF($C1947="","",IFERROR(INDEX(Asset_Register!$Q$5:$Q$1000,MATCH($C1947,Asset_Register!$A$5:$A$1000,0)),"Not in register"))</f>
        <v/>
      </c>
      <c r="H1947" s="19"/>
      <c r="I1947" s="19"/>
      <c r="J1947" s="6"/>
      <c r="K1947" s="19"/>
      <c r="L1947" s="19"/>
      <c r="M1947" s="19"/>
      <c r="N1947" s="19"/>
      <c r="O1947" s="19"/>
      <c r="P1947" s="19"/>
      <c r="Q1947" s="22" t="str">
        <f aca="false">IF($C1947="","",IF($P1947&lt;&gt;"",$P1947,IF(AND(ISNUMBER($K1947),ISNUMBER($M1947),ISNUMBER($N1947)),IF($O1947="Lower is worse",IF($K1947&lt;=$N1947,"Danger",IF($K1947&lt;=$M1947,"Alert","OK")),IF($K1947&gt;=$N1947,"Danger",IF($K1947&gt;=$M1947,"Alert","OK"))),"Not set")))</f>
        <v/>
      </c>
      <c r="R1947" s="22" t="str">
        <f aca="false">IF(OR($Q1947="",$Q1947="Not set"),"",MATCH($Q1947,Lists!$F$2:$F$4,0)-1)</f>
        <v/>
      </c>
      <c r="S1947" s="6"/>
      <c r="T1947" s="6"/>
      <c r="U1947" s="22" t="str">
        <f aca="false">IF(OR($Q1947="",$Q1947="OK",$Q1947="Not set",NOT(ISNUMBER($G1947))),"",ROUND($G1947*IF($Q1947="Danger",Lists!$M$15,Lists!$M$16),0))</f>
        <v/>
      </c>
      <c r="V1947" s="22" t="str">
        <f aca="false">IF($U1947="","",IF(OR($Q1947="Danger",$U1947&gt;=Lists!$M$10),"P1",IF($U1947&gt;=Lists!$M$11,"P2","P3")))</f>
        <v/>
      </c>
      <c r="W1947" s="24" t="str">
        <f aca="false">IF(OR($V1947="",$B1947=""),"",$B1947+INDEX(Lists!$N$10:$N$12,MATCH($V1947,Lists!$L$10:$L$12,0)))</f>
        <v/>
      </c>
      <c r="X1947" s="19"/>
      <c r="Y1947" s="19"/>
      <c r="Z1947" s="19"/>
      <c r="AA1947" s="21"/>
      <c r="AB1947" s="19"/>
      <c r="AC1947" s="22" t="str">
        <f aca="true">IF(OR($U1947="",$B1947=""),"",IF($AA1947&lt;&gt;"",$AA1947-$B1947,TODAY()-$B1947))</f>
        <v/>
      </c>
      <c r="AD1947" s="22" t="str">
        <f aca="true">IF($W1947="","",IF($Y1947="Closed",IF($AA1947="","Closed",IF($AA1947&lt;=$W1947,"Closed on time","Closed late")),IF(TODAY()&gt;$W1947,"Overdue","Within time")))</f>
        <v/>
      </c>
      <c r="AE1947" s="6"/>
      <c r="AF1947" s="19"/>
      <c r="AG1947" s="19"/>
      <c r="AH1947" s="19"/>
      <c r="AI1947" s="19"/>
      <c r="AJ1947" s="19"/>
    </row>
    <row r="1948" customFormat="false" ht="15" hidden="false" customHeight="false" outlineLevel="0" collapsed="false">
      <c r="A1948" s="22" t="str">
        <f aca="false">IF($C1948="","","R"&amp;TEXT(ROW()-4,"00000"))</f>
        <v/>
      </c>
      <c r="B1948" s="21"/>
      <c r="C1948" s="19"/>
      <c r="D1948" s="22" t="str">
        <f aca="false">IF($C1948="","",IFERROR(INDEX(Asset_Register!$C$5:$C$1000,MATCH($C1948,Asset_Register!$A$5:$A$1000,0)),"Not in register"))</f>
        <v/>
      </c>
      <c r="E1948" s="22" t="str">
        <f aca="false">IF($C1948="","",IFERROR(INDEX(Asset_Register!$D$5:$D$1000,MATCH($C1948,Asset_Register!$A$5:$A$1000,0)),"Not in register"))</f>
        <v/>
      </c>
      <c r="F1948" s="22" t="str">
        <f aca="false">IF($C1948="","",IFERROR(INDEX(Asset_Register!$R$5:$R$1000,MATCH($C1948,Asset_Register!$A$5:$A$1000,0)),"Not in register"))</f>
        <v/>
      </c>
      <c r="G1948" s="22" t="str">
        <f aca="false">IF($C1948="","",IFERROR(INDEX(Asset_Register!$Q$5:$Q$1000,MATCH($C1948,Asset_Register!$A$5:$A$1000,0)),"Not in register"))</f>
        <v/>
      </c>
      <c r="H1948" s="19"/>
      <c r="I1948" s="19"/>
      <c r="J1948" s="6"/>
      <c r="K1948" s="19"/>
      <c r="L1948" s="19"/>
      <c r="M1948" s="19"/>
      <c r="N1948" s="19"/>
      <c r="O1948" s="19"/>
      <c r="P1948" s="19"/>
      <c r="Q1948" s="22" t="str">
        <f aca="false">IF($C1948="","",IF($P1948&lt;&gt;"",$P1948,IF(AND(ISNUMBER($K1948),ISNUMBER($M1948),ISNUMBER($N1948)),IF($O1948="Lower is worse",IF($K1948&lt;=$N1948,"Danger",IF($K1948&lt;=$M1948,"Alert","OK")),IF($K1948&gt;=$N1948,"Danger",IF($K1948&gt;=$M1948,"Alert","OK"))),"Not set")))</f>
        <v/>
      </c>
      <c r="R1948" s="22" t="str">
        <f aca="false">IF(OR($Q1948="",$Q1948="Not set"),"",MATCH($Q1948,Lists!$F$2:$F$4,0)-1)</f>
        <v/>
      </c>
      <c r="S1948" s="6"/>
      <c r="T1948" s="6"/>
      <c r="U1948" s="22" t="str">
        <f aca="false">IF(OR($Q1948="",$Q1948="OK",$Q1948="Not set",NOT(ISNUMBER($G1948))),"",ROUND($G1948*IF($Q1948="Danger",Lists!$M$15,Lists!$M$16),0))</f>
        <v/>
      </c>
      <c r="V1948" s="22" t="str">
        <f aca="false">IF($U1948="","",IF(OR($Q1948="Danger",$U1948&gt;=Lists!$M$10),"P1",IF($U1948&gt;=Lists!$M$11,"P2","P3")))</f>
        <v/>
      </c>
      <c r="W1948" s="24" t="str">
        <f aca="false">IF(OR($V1948="",$B1948=""),"",$B1948+INDEX(Lists!$N$10:$N$12,MATCH($V1948,Lists!$L$10:$L$12,0)))</f>
        <v/>
      </c>
      <c r="X1948" s="19"/>
      <c r="Y1948" s="19"/>
      <c r="Z1948" s="19"/>
      <c r="AA1948" s="21"/>
      <c r="AB1948" s="19"/>
      <c r="AC1948" s="22" t="str">
        <f aca="true">IF(OR($U1948="",$B1948=""),"",IF($AA1948&lt;&gt;"",$AA1948-$B1948,TODAY()-$B1948))</f>
        <v/>
      </c>
      <c r="AD1948" s="22" t="str">
        <f aca="true">IF($W1948="","",IF($Y1948="Closed",IF($AA1948="","Closed",IF($AA1948&lt;=$W1948,"Closed on time","Closed late")),IF(TODAY()&gt;$W1948,"Overdue","Within time")))</f>
        <v/>
      </c>
      <c r="AE1948" s="6"/>
      <c r="AF1948" s="19"/>
      <c r="AG1948" s="19"/>
      <c r="AH1948" s="19"/>
      <c r="AI1948" s="19"/>
      <c r="AJ1948" s="19"/>
    </row>
    <row r="1949" customFormat="false" ht="15" hidden="false" customHeight="false" outlineLevel="0" collapsed="false">
      <c r="A1949" s="22" t="str">
        <f aca="false">IF($C1949="","","R"&amp;TEXT(ROW()-4,"00000"))</f>
        <v/>
      </c>
      <c r="B1949" s="21"/>
      <c r="C1949" s="19"/>
      <c r="D1949" s="22" t="str">
        <f aca="false">IF($C1949="","",IFERROR(INDEX(Asset_Register!$C$5:$C$1000,MATCH($C1949,Asset_Register!$A$5:$A$1000,0)),"Not in register"))</f>
        <v/>
      </c>
      <c r="E1949" s="22" t="str">
        <f aca="false">IF($C1949="","",IFERROR(INDEX(Asset_Register!$D$5:$D$1000,MATCH($C1949,Asset_Register!$A$5:$A$1000,0)),"Not in register"))</f>
        <v/>
      </c>
      <c r="F1949" s="22" t="str">
        <f aca="false">IF($C1949="","",IFERROR(INDEX(Asset_Register!$R$5:$R$1000,MATCH($C1949,Asset_Register!$A$5:$A$1000,0)),"Not in register"))</f>
        <v/>
      </c>
      <c r="G1949" s="22" t="str">
        <f aca="false">IF($C1949="","",IFERROR(INDEX(Asset_Register!$Q$5:$Q$1000,MATCH($C1949,Asset_Register!$A$5:$A$1000,0)),"Not in register"))</f>
        <v/>
      </c>
      <c r="H1949" s="19"/>
      <c r="I1949" s="19"/>
      <c r="J1949" s="6"/>
      <c r="K1949" s="19"/>
      <c r="L1949" s="19"/>
      <c r="M1949" s="19"/>
      <c r="N1949" s="19"/>
      <c r="O1949" s="19"/>
      <c r="P1949" s="19"/>
      <c r="Q1949" s="22" t="str">
        <f aca="false">IF($C1949="","",IF($P1949&lt;&gt;"",$P1949,IF(AND(ISNUMBER($K1949),ISNUMBER($M1949),ISNUMBER($N1949)),IF($O1949="Lower is worse",IF($K1949&lt;=$N1949,"Danger",IF($K1949&lt;=$M1949,"Alert","OK")),IF($K1949&gt;=$N1949,"Danger",IF($K1949&gt;=$M1949,"Alert","OK"))),"Not set")))</f>
        <v/>
      </c>
      <c r="R1949" s="22" t="str">
        <f aca="false">IF(OR($Q1949="",$Q1949="Not set"),"",MATCH($Q1949,Lists!$F$2:$F$4,0)-1)</f>
        <v/>
      </c>
      <c r="S1949" s="6"/>
      <c r="T1949" s="6"/>
      <c r="U1949" s="22" t="str">
        <f aca="false">IF(OR($Q1949="",$Q1949="OK",$Q1949="Not set",NOT(ISNUMBER($G1949))),"",ROUND($G1949*IF($Q1949="Danger",Lists!$M$15,Lists!$M$16),0))</f>
        <v/>
      </c>
      <c r="V1949" s="22" t="str">
        <f aca="false">IF($U1949="","",IF(OR($Q1949="Danger",$U1949&gt;=Lists!$M$10),"P1",IF($U1949&gt;=Lists!$M$11,"P2","P3")))</f>
        <v/>
      </c>
      <c r="W1949" s="24" t="str">
        <f aca="false">IF(OR($V1949="",$B1949=""),"",$B1949+INDEX(Lists!$N$10:$N$12,MATCH($V1949,Lists!$L$10:$L$12,0)))</f>
        <v/>
      </c>
      <c r="X1949" s="19"/>
      <c r="Y1949" s="19"/>
      <c r="Z1949" s="19"/>
      <c r="AA1949" s="21"/>
      <c r="AB1949" s="19"/>
      <c r="AC1949" s="22" t="str">
        <f aca="true">IF(OR($U1949="",$B1949=""),"",IF($AA1949&lt;&gt;"",$AA1949-$B1949,TODAY()-$B1949))</f>
        <v/>
      </c>
      <c r="AD1949" s="22" t="str">
        <f aca="true">IF($W1949="","",IF($Y1949="Closed",IF($AA1949="","Closed",IF($AA1949&lt;=$W1949,"Closed on time","Closed late")),IF(TODAY()&gt;$W1949,"Overdue","Within time")))</f>
        <v/>
      </c>
      <c r="AE1949" s="6"/>
      <c r="AF1949" s="19"/>
      <c r="AG1949" s="19"/>
      <c r="AH1949" s="19"/>
      <c r="AI1949" s="19"/>
      <c r="AJ1949" s="19"/>
    </row>
    <row r="1950" customFormat="false" ht="15" hidden="false" customHeight="false" outlineLevel="0" collapsed="false">
      <c r="A1950" s="22" t="str">
        <f aca="false">IF($C1950="","","R"&amp;TEXT(ROW()-4,"00000"))</f>
        <v/>
      </c>
      <c r="B1950" s="21"/>
      <c r="C1950" s="19"/>
      <c r="D1950" s="22" t="str">
        <f aca="false">IF($C1950="","",IFERROR(INDEX(Asset_Register!$C$5:$C$1000,MATCH($C1950,Asset_Register!$A$5:$A$1000,0)),"Not in register"))</f>
        <v/>
      </c>
      <c r="E1950" s="22" t="str">
        <f aca="false">IF($C1950="","",IFERROR(INDEX(Asset_Register!$D$5:$D$1000,MATCH($C1950,Asset_Register!$A$5:$A$1000,0)),"Not in register"))</f>
        <v/>
      </c>
      <c r="F1950" s="22" t="str">
        <f aca="false">IF($C1950="","",IFERROR(INDEX(Asset_Register!$R$5:$R$1000,MATCH($C1950,Asset_Register!$A$5:$A$1000,0)),"Not in register"))</f>
        <v/>
      </c>
      <c r="G1950" s="22" t="str">
        <f aca="false">IF($C1950="","",IFERROR(INDEX(Asset_Register!$Q$5:$Q$1000,MATCH($C1950,Asset_Register!$A$5:$A$1000,0)),"Not in register"))</f>
        <v/>
      </c>
      <c r="H1950" s="19"/>
      <c r="I1950" s="19"/>
      <c r="J1950" s="6"/>
      <c r="K1950" s="19"/>
      <c r="L1950" s="19"/>
      <c r="M1950" s="19"/>
      <c r="N1950" s="19"/>
      <c r="O1950" s="19"/>
      <c r="P1950" s="19"/>
      <c r="Q1950" s="22" t="str">
        <f aca="false">IF($C1950="","",IF($P1950&lt;&gt;"",$P1950,IF(AND(ISNUMBER($K1950),ISNUMBER($M1950),ISNUMBER($N1950)),IF($O1950="Lower is worse",IF($K1950&lt;=$N1950,"Danger",IF($K1950&lt;=$M1950,"Alert","OK")),IF($K1950&gt;=$N1950,"Danger",IF($K1950&gt;=$M1950,"Alert","OK"))),"Not set")))</f>
        <v/>
      </c>
      <c r="R1950" s="22" t="str">
        <f aca="false">IF(OR($Q1950="",$Q1950="Not set"),"",MATCH($Q1950,Lists!$F$2:$F$4,0)-1)</f>
        <v/>
      </c>
      <c r="S1950" s="6"/>
      <c r="T1950" s="6"/>
      <c r="U1950" s="22" t="str">
        <f aca="false">IF(OR($Q1950="",$Q1950="OK",$Q1950="Not set",NOT(ISNUMBER($G1950))),"",ROUND($G1950*IF($Q1950="Danger",Lists!$M$15,Lists!$M$16),0))</f>
        <v/>
      </c>
      <c r="V1950" s="22" t="str">
        <f aca="false">IF($U1950="","",IF(OR($Q1950="Danger",$U1950&gt;=Lists!$M$10),"P1",IF($U1950&gt;=Lists!$M$11,"P2","P3")))</f>
        <v/>
      </c>
      <c r="W1950" s="24" t="str">
        <f aca="false">IF(OR($V1950="",$B1950=""),"",$B1950+INDEX(Lists!$N$10:$N$12,MATCH($V1950,Lists!$L$10:$L$12,0)))</f>
        <v/>
      </c>
      <c r="X1950" s="19"/>
      <c r="Y1950" s="19"/>
      <c r="Z1950" s="19"/>
      <c r="AA1950" s="21"/>
      <c r="AB1950" s="19"/>
      <c r="AC1950" s="22" t="str">
        <f aca="true">IF(OR($U1950="",$B1950=""),"",IF($AA1950&lt;&gt;"",$AA1950-$B1950,TODAY()-$B1950))</f>
        <v/>
      </c>
      <c r="AD1950" s="22" t="str">
        <f aca="true">IF($W1950="","",IF($Y1950="Closed",IF($AA1950="","Closed",IF($AA1950&lt;=$W1950,"Closed on time","Closed late")),IF(TODAY()&gt;$W1950,"Overdue","Within time")))</f>
        <v/>
      </c>
      <c r="AE1950" s="6"/>
      <c r="AF1950" s="19"/>
      <c r="AG1950" s="19"/>
      <c r="AH1950" s="19"/>
      <c r="AI1950" s="19"/>
      <c r="AJ1950" s="19"/>
    </row>
    <row r="1951" customFormat="false" ht="15" hidden="false" customHeight="false" outlineLevel="0" collapsed="false">
      <c r="A1951" s="22" t="str">
        <f aca="false">IF($C1951="","","R"&amp;TEXT(ROW()-4,"00000"))</f>
        <v/>
      </c>
      <c r="B1951" s="21"/>
      <c r="C1951" s="19"/>
      <c r="D1951" s="22" t="str">
        <f aca="false">IF($C1951="","",IFERROR(INDEX(Asset_Register!$C$5:$C$1000,MATCH($C1951,Asset_Register!$A$5:$A$1000,0)),"Not in register"))</f>
        <v/>
      </c>
      <c r="E1951" s="22" t="str">
        <f aca="false">IF($C1951="","",IFERROR(INDEX(Asset_Register!$D$5:$D$1000,MATCH($C1951,Asset_Register!$A$5:$A$1000,0)),"Not in register"))</f>
        <v/>
      </c>
      <c r="F1951" s="22" t="str">
        <f aca="false">IF($C1951="","",IFERROR(INDEX(Asset_Register!$R$5:$R$1000,MATCH($C1951,Asset_Register!$A$5:$A$1000,0)),"Not in register"))</f>
        <v/>
      </c>
      <c r="G1951" s="22" t="str">
        <f aca="false">IF($C1951="","",IFERROR(INDEX(Asset_Register!$Q$5:$Q$1000,MATCH($C1951,Asset_Register!$A$5:$A$1000,0)),"Not in register"))</f>
        <v/>
      </c>
      <c r="H1951" s="19"/>
      <c r="I1951" s="19"/>
      <c r="J1951" s="6"/>
      <c r="K1951" s="19"/>
      <c r="L1951" s="19"/>
      <c r="M1951" s="19"/>
      <c r="N1951" s="19"/>
      <c r="O1951" s="19"/>
      <c r="P1951" s="19"/>
      <c r="Q1951" s="22" t="str">
        <f aca="false">IF($C1951="","",IF($P1951&lt;&gt;"",$P1951,IF(AND(ISNUMBER($K1951),ISNUMBER($M1951),ISNUMBER($N1951)),IF($O1951="Lower is worse",IF($K1951&lt;=$N1951,"Danger",IF($K1951&lt;=$M1951,"Alert","OK")),IF($K1951&gt;=$N1951,"Danger",IF($K1951&gt;=$M1951,"Alert","OK"))),"Not set")))</f>
        <v/>
      </c>
      <c r="R1951" s="22" t="str">
        <f aca="false">IF(OR($Q1951="",$Q1951="Not set"),"",MATCH($Q1951,Lists!$F$2:$F$4,0)-1)</f>
        <v/>
      </c>
      <c r="S1951" s="6"/>
      <c r="T1951" s="6"/>
      <c r="U1951" s="22" t="str">
        <f aca="false">IF(OR($Q1951="",$Q1951="OK",$Q1951="Not set",NOT(ISNUMBER($G1951))),"",ROUND($G1951*IF($Q1951="Danger",Lists!$M$15,Lists!$M$16),0))</f>
        <v/>
      </c>
      <c r="V1951" s="22" t="str">
        <f aca="false">IF($U1951="","",IF(OR($Q1951="Danger",$U1951&gt;=Lists!$M$10),"P1",IF($U1951&gt;=Lists!$M$11,"P2","P3")))</f>
        <v/>
      </c>
      <c r="W1951" s="24" t="str">
        <f aca="false">IF(OR($V1951="",$B1951=""),"",$B1951+INDEX(Lists!$N$10:$N$12,MATCH($V1951,Lists!$L$10:$L$12,0)))</f>
        <v/>
      </c>
      <c r="X1951" s="19"/>
      <c r="Y1951" s="19"/>
      <c r="Z1951" s="19"/>
      <c r="AA1951" s="21"/>
      <c r="AB1951" s="19"/>
      <c r="AC1951" s="22" t="str">
        <f aca="true">IF(OR($U1951="",$B1951=""),"",IF($AA1951&lt;&gt;"",$AA1951-$B1951,TODAY()-$B1951))</f>
        <v/>
      </c>
      <c r="AD1951" s="22" t="str">
        <f aca="true">IF($W1951="","",IF($Y1951="Closed",IF($AA1951="","Closed",IF($AA1951&lt;=$W1951,"Closed on time","Closed late")),IF(TODAY()&gt;$W1951,"Overdue","Within time")))</f>
        <v/>
      </c>
      <c r="AE1951" s="6"/>
      <c r="AF1951" s="19"/>
      <c r="AG1951" s="19"/>
      <c r="AH1951" s="19"/>
      <c r="AI1951" s="19"/>
      <c r="AJ1951" s="19"/>
    </row>
    <row r="1952" customFormat="false" ht="15" hidden="false" customHeight="false" outlineLevel="0" collapsed="false">
      <c r="A1952" s="22" t="str">
        <f aca="false">IF($C1952="","","R"&amp;TEXT(ROW()-4,"00000"))</f>
        <v/>
      </c>
      <c r="B1952" s="21"/>
      <c r="C1952" s="19"/>
      <c r="D1952" s="22" t="str">
        <f aca="false">IF($C1952="","",IFERROR(INDEX(Asset_Register!$C$5:$C$1000,MATCH($C1952,Asset_Register!$A$5:$A$1000,0)),"Not in register"))</f>
        <v/>
      </c>
      <c r="E1952" s="22" t="str">
        <f aca="false">IF($C1952="","",IFERROR(INDEX(Asset_Register!$D$5:$D$1000,MATCH($C1952,Asset_Register!$A$5:$A$1000,0)),"Not in register"))</f>
        <v/>
      </c>
      <c r="F1952" s="22" t="str">
        <f aca="false">IF($C1952="","",IFERROR(INDEX(Asset_Register!$R$5:$R$1000,MATCH($C1952,Asset_Register!$A$5:$A$1000,0)),"Not in register"))</f>
        <v/>
      </c>
      <c r="G1952" s="22" t="str">
        <f aca="false">IF($C1952="","",IFERROR(INDEX(Asset_Register!$Q$5:$Q$1000,MATCH($C1952,Asset_Register!$A$5:$A$1000,0)),"Not in register"))</f>
        <v/>
      </c>
      <c r="H1952" s="19"/>
      <c r="I1952" s="19"/>
      <c r="J1952" s="6"/>
      <c r="K1952" s="19"/>
      <c r="L1952" s="19"/>
      <c r="M1952" s="19"/>
      <c r="N1952" s="19"/>
      <c r="O1952" s="19"/>
      <c r="P1952" s="19"/>
      <c r="Q1952" s="22" t="str">
        <f aca="false">IF($C1952="","",IF($P1952&lt;&gt;"",$P1952,IF(AND(ISNUMBER($K1952),ISNUMBER($M1952),ISNUMBER($N1952)),IF($O1952="Lower is worse",IF($K1952&lt;=$N1952,"Danger",IF($K1952&lt;=$M1952,"Alert","OK")),IF($K1952&gt;=$N1952,"Danger",IF($K1952&gt;=$M1952,"Alert","OK"))),"Not set")))</f>
        <v/>
      </c>
      <c r="R1952" s="22" t="str">
        <f aca="false">IF(OR($Q1952="",$Q1952="Not set"),"",MATCH($Q1952,Lists!$F$2:$F$4,0)-1)</f>
        <v/>
      </c>
      <c r="S1952" s="6"/>
      <c r="T1952" s="6"/>
      <c r="U1952" s="22" t="str">
        <f aca="false">IF(OR($Q1952="",$Q1952="OK",$Q1952="Not set",NOT(ISNUMBER($G1952))),"",ROUND($G1952*IF($Q1952="Danger",Lists!$M$15,Lists!$M$16),0))</f>
        <v/>
      </c>
      <c r="V1952" s="22" t="str">
        <f aca="false">IF($U1952="","",IF(OR($Q1952="Danger",$U1952&gt;=Lists!$M$10),"P1",IF($U1952&gt;=Lists!$M$11,"P2","P3")))</f>
        <v/>
      </c>
      <c r="W1952" s="24" t="str">
        <f aca="false">IF(OR($V1952="",$B1952=""),"",$B1952+INDEX(Lists!$N$10:$N$12,MATCH($V1952,Lists!$L$10:$L$12,0)))</f>
        <v/>
      </c>
      <c r="X1952" s="19"/>
      <c r="Y1952" s="19"/>
      <c r="Z1952" s="19"/>
      <c r="AA1952" s="21"/>
      <c r="AB1952" s="19"/>
      <c r="AC1952" s="22" t="str">
        <f aca="true">IF(OR($U1952="",$B1952=""),"",IF($AA1952&lt;&gt;"",$AA1952-$B1952,TODAY()-$B1952))</f>
        <v/>
      </c>
      <c r="AD1952" s="22" t="str">
        <f aca="true">IF($W1952="","",IF($Y1952="Closed",IF($AA1952="","Closed",IF($AA1952&lt;=$W1952,"Closed on time","Closed late")),IF(TODAY()&gt;$W1952,"Overdue","Within time")))</f>
        <v/>
      </c>
      <c r="AE1952" s="6"/>
      <c r="AF1952" s="19"/>
      <c r="AG1952" s="19"/>
      <c r="AH1952" s="19"/>
      <c r="AI1952" s="19"/>
      <c r="AJ1952" s="19"/>
    </row>
    <row r="1953" customFormat="false" ht="15" hidden="false" customHeight="false" outlineLevel="0" collapsed="false">
      <c r="A1953" s="22" t="str">
        <f aca="false">IF($C1953="","","R"&amp;TEXT(ROW()-4,"00000"))</f>
        <v/>
      </c>
      <c r="B1953" s="21"/>
      <c r="C1953" s="19"/>
      <c r="D1953" s="22" t="str">
        <f aca="false">IF($C1953="","",IFERROR(INDEX(Asset_Register!$C$5:$C$1000,MATCH($C1953,Asset_Register!$A$5:$A$1000,0)),"Not in register"))</f>
        <v/>
      </c>
      <c r="E1953" s="22" t="str">
        <f aca="false">IF($C1953="","",IFERROR(INDEX(Asset_Register!$D$5:$D$1000,MATCH($C1953,Asset_Register!$A$5:$A$1000,0)),"Not in register"))</f>
        <v/>
      </c>
      <c r="F1953" s="22" t="str">
        <f aca="false">IF($C1953="","",IFERROR(INDEX(Asset_Register!$R$5:$R$1000,MATCH($C1953,Asset_Register!$A$5:$A$1000,0)),"Not in register"))</f>
        <v/>
      </c>
      <c r="G1953" s="22" t="str">
        <f aca="false">IF($C1953="","",IFERROR(INDEX(Asset_Register!$Q$5:$Q$1000,MATCH($C1953,Asset_Register!$A$5:$A$1000,0)),"Not in register"))</f>
        <v/>
      </c>
      <c r="H1953" s="19"/>
      <c r="I1953" s="19"/>
      <c r="J1953" s="6"/>
      <c r="K1953" s="19"/>
      <c r="L1953" s="19"/>
      <c r="M1953" s="19"/>
      <c r="N1953" s="19"/>
      <c r="O1953" s="19"/>
      <c r="P1953" s="19"/>
      <c r="Q1953" s="22" t="str">
        <f aca="false">IF($C1953="","",IF($P1953&lt;&gt;"",$P1953,IF(AND(ISNUMBER($K1953),ISNUMBER($M1953),ISNUMBER($N1953)),IF($O1953="Lower is worse",IF($K1953&lt;=$N1953,"Danger",IF($K1953&lt;=$M1953,"Alert","OK")),IF($K1953&gt;=$N1953,"Danger",IF($K1953&gt;=$M1953,"Alert","OK"))),"Not set")))</f>
        <v/>
      </c>
      <c r="R1953" s="22" t="str">
        <f aca="false">IF(OR($Q1953="",$Q1953="Not set"),"",MATCH($Q1953,Lists!$F$2:$F$4,0)-1)</f>
        <v/>
      </c>
      <c r="S1953" s="6"/>
      <c r="T1953" s="6"/>
      <c r="U1953" s="22" t="str">
        <f aca="false">IF(OR($Q1953="",$Q1953="OK",$Q1953="Not set",NOT(ISNUMBER($G1953))),"",ROUND($G1953*IF($Q1953="Danger",Lists!$M$15,Lists!$M$16),0))</f>
        <v/>
      </c>
      <c r="V1953" s="22" t="str">
        <f aca="false">IF($U1953="","",IF(OR($Q1953="Danger",$U1953&gt;=Lists!$M$10),"P1",IF($U1953&gt;=Lists!$M$11,"P2","P3")))</f>
        <v/>
      </c>
      <c r="W1953" s="24" t="str">
        <f aca="false">IF(OR($V1953="",$B1953=""),"",$B1953+INDEX(Lists!$N$10:$N$12,MATCH($V1953,Lists!$L$10:$L$12,0)))</f>
        <v/>
      </c>
      <c r="X1953" s="19"/>
      <c r="Y1953" s="19"/>
      <c r="Z1953" s="19"/>
      <c r="AA1953" s="21"/>
      <c r="AB1953" s="19"/>
      <c r="AC1953" s="22" t="str">
        <f aca="true">IF(OR($U1953="",$B1953=""),"",IF($AA1953&lt;&gt;"",$AA1953-$B1953,TODAY()-$B1953))</f>
        <v/>
      </c>
      <c r="AD1953" s="22" t="str">
        <f aca="true">IF($W1953="","",IF($Y1953="Closed",IF($AA1953="","Closed",IF($AA1953&lt;=$W1953,"Closed on time","Closed late")),IF(TODAY()&gt;$W1953,"Overdue","Within time")))</f>
        <v/>
      </c>
      <c r="AE1953" s="6"/>
      <c r="AF1953" s="19"/>
      <c r="AG1953" s="19"/>
      <c r="AH1953" s="19"/>
      <c r="AI1953" s="19"/>
      <c r="AJ1953" s="19"/>
    </row>
    <row r="1954" customFormat="false" ht="15" hidden="false" customHeight="false" outlineLevel="0" collapsed="false">
      <c r="A1954" s="22" t="str">
        <f aca="false">IF($C1954="","","R"&amp;TEXT(ROW()-4,"00000"))</f>
        <v/>
      </c>
      <c r="B1954" s="21"/>
      <c r="C1954" s="19"/>
      <c r="D1954" s="22" t="str">
        <f aca="false">IF($C1954="","",IFERROR(INDEX(Asset_Register!$C$5:$C$1000,MATCH($C1954,Asset_Register!$A$5:$A$1000,0)),"Not in register"))</f>
        <v/>
      </c>
      <c r="E1954" s="22" t="str">
        <f aca="false">IF($C1954="","",IFERROR(INDEX(Asset_Register!$D$5:$D$1000,MATCH($C1954,Asset_Register!$A$5:$A$1000,0)),"Not in register"))</f>
        <v/>
      </c>
      <c r="F1954" s="22" t="str">
        <f aca="false">IF($C1954="","",IFERROR(INDEX(Asset_Register!$R$5:$R$1000,MATCH($C1954,Asset_Register!$A$5:$A$1000,0)),"Not in register"))</f>
        <v/>
      </c>
      <c r="G1954" s="22" t="str">
        <f aca="false">IF($C1954="","",IFERROR(INDEX(Asset_Register!$Q$5:$Q$1000,MATCH($C1954,Asset_Register!$A$5:$A$1000,0)),"Not in register"))</f>
        <v/>
      </c>
      <c r="H1954" s="19"/>
      <c r="I1954" s="19"/>
      <c r="J1954" s="6"/>
      <c r="K1954" s="19"/>
      <c r="L1954" s="19"/>
      <c r="M1954" s="19"/>
      <c r="N1954" s="19"/>
      <c r="O1954" s="19"/>
      <c r="P1954" s="19"/>
      <c r="Q1954" s="22" t="str">
        <f aca="false">IF($C1954="","",IF($P1954&lt;&gt;"",$P1954,IF(AND(ISNUMBER($K1954),ISNUMBER($M1954),ISNUMBER($N1954)),IF($O1954="Lower is worse",IF($K1954&lt;=$N1954,"Danger",IF($K1954&lt;=$M1954,"Alert","OK")),IF($K1954&gt;=$N1954,"Danger",IF($K1954&gt;=$M1954,"Alert","OK"))),"Not set")))</f>
        <v/>
      </c>
      <c r="R1954" s="22" t="str">
        <f aca="false">IF(OR($Q1954="",$Q1954="Not set"),"",MATCH($Q1954,Lists!$F$2:$F$4,0)-1)</f>
        <v/>
      </c>
      <c r="S1954" s="6"/>
      <c r="T1954" s="6"/>
      <c r="U1954" s="22" t="str">
        <f aca="false">IF(OR($Q1954="",$Q1954="OK",$Q1954="Not set",NOT(ISNUMBER($G1954))),"",ROUND($G1954*IF($Q1954="Danger",Lists!$M$15,Lists!$M$16),0))</f>
        <v/>
      </c>
      <c r="V1954" s="22" t="str">
        <f aca="false">IF($U1954="","",IF(OR($Q1954="Danger",$U1954&gt;=Lists!$M$10),"P1",IF($U1954&gt;=Lists!$M$11,"P2","P3")))</f>
        <v/>
      </c>
      <c r="W1954" s="24" t="str">
        <f aca="false">IF(OR($V1954="",$B1954=""),"",$B1954+INDEX(Lists!$N$10:$N$12,MATCH($V1954,Lists!$L$10:$L$12,0)))</f>
        <v/>
      </c>
      <c r="X1954" s="19"/>
      <c r="Y1954" s="19"/>
      <c r="Z1954" s="19"/>
      <c r="AA1954" s="21"/>
      <c r="AB1954" s="19"/>
      <c r="AC1954" s="22" t="str">
        <f aca="true">IF(OR($U1954="",$B1954=""),"",IF($AA1954&lt;&gt;"",$AA1954-$B1954,TODAY()-$B1954))</f>
        <v/>
      </c>
      <c r="AD1954" s="22" t="str">
        <f aca="true">IF($W1954="","",IF($Y1954="Closed",IF($AA1954="","Closed",IF($AA1954&lt;=$W1954,"Closed on time","Closed late")),IF(TODAY()&gt;$W1954,"Overdue","Within time")))</f>
        <v/>
      </c>
      <c r="AE1954" s="6"/>
      <c r="AF1954" s="19"/>
      <c r="AG1954" s="19"/>
      <c r="AH1954" s="19"/>
      <c r="AI1954" s="19"/>
      <c r="AJ1954" s="19"/>
    </row>
    <row r="1955" customFormat="false" ht="15" hidden="false" customHeight="false" outlineLevel="0" collapsed="false">
      <c r="A1955" s="22" t="str">
        <f aca="false">IF($C1955="","","R"&amp;TEXT(ROW()-4,"00000"))</f>
        <v/>
      </c>
      <c r="B1955" s="21"/>
      <c r="C1955" s="19"/>
      <c r="D1955" s="22" t="str">
        <f aca="false">IF($C1955="","",IFERROR(INDEX(Asset_Register!$C$5:$C$1000,MATCH($C1955,Asset_Register!$A$5:$A$1000,0)),"Not in register"))</f>
        <v/>
      </c>
      <c r="E1955" s="22" t="str">
        <f aca="false">IF($C1955="","",IFERROR(INDEX(Asset_Register!$D$5:$D$1000,MATCH($C1955,Asset_Register!$A$5:$A$1000,0)),"Not in register"))</f>
        <v/>
      </c>
      <c r="F1955" s="22" t="str">
        <f aca="false">IF($C1955="","",IFERROR(INDEX(Asset_Register!$R$5:$R$1000,MATCH($C1955,Asset_Register!$A$5:$A$1000,0)),"Not in register"))</f>
        <v/>
      </c>
      <c r="G1955" s="22" t="str">
        <f aca="false">IF($C1955="","",IFERROR(INDEX(Asset_Register!$Q$5:$Q$1000,MATCH($C1955,Asset_Register!$A$5:$A$1000,0)),"Not in register"))</f>
        <v/>
      </c>
      <c r="H1955" s="19"/>
      <c r="I1955" s="19"/>
      <c r="J1955" s="6"/>
      <c r="K1955" s="19"/>
      <c r="L1955" s="19"/>
      <c r="M1955" s="19"/>
      <c r="N1955" s="19"/>
      <c r="O1955" s="19"/>
      <c r="P1955" s="19"/>
      <c r="Q1955" s="22" t="str">
        <f aca="false">IF($C1955="","",IF($P1955&lt;&gt;"",$P1955,IF(AND(ISNUMBER($K1955),ISNUMBER($M1955),ISNUMBER($N1955)),IF($O1955="Lower is worse",IF($K1955&lt;=$N1955,"Danger",IF($K1955&lt;=$M1955,"Alert","OK")),IF($K1955&gt;=$N1955,"Danger",IF($K1955&gt;=$M1955,"Alert","OK"))),"Not set")))</f>
        <v/>
      </c>
      <c r="R1955" s="22" t="str">
        <f aca="false">IF(OR($Q1955="",$Q1955="Not set"),"",MATCH($Q1955,Lists!$F$2:$F$4,0)-1)</f>
        <v/>
      </c>
      <c r="S1955" s="6"/>
      <c r="T1955" s="6"/>
      <c r="U1955" s="22" t="str">
        <f aca="false">IF(OR($Q1955="",$Q1955="OK",$Q1955="Not set",NOT(ISNUMBER($G1955))),"",ROUND($G1955*IF($Q1955="Danger",Lists!$M$15,Lists!$M$16),0))</f>
        <v/>
      </c>
      <c r="V1955" s="22" t="str">
        <f aca="false">IF($U1955="","",IF(OR($Q1955="Danger",$U1955&gt;=Lists!$M$10),"P1",IF($U1955&gt;=Lists!$M$11,"P2","P3")))</f>
        <v/>
      </c>
      <c r="W1955" s="24" t="str">
        <f aca="false">IF(OR($V1955="",$B1955=""),"",$B1955+INDEX(Lists!$N$10:$N$12,MATCH($V1955,Lists!$L$10:$L$12,0)))</f>
        <v/>
      </c>
      <c r="X1955" s="19"/>
      <c r="Y1955" s="19"/>
      <c r="Z1955" s="19"/>
      <c r="AA1955" s="21"/>
      <c r="AB1955" s="19"/>
      <c r="AC1955" s="22" t="str">
        <f aca="true">IF(OR($U1955="",$B1955=""),"",IF($AA1955&lt;&gt;"",$AA1955-$B1955,TODAY()-$B1955))</f>
        <v/>
      </c>
      <c r="AD1955" s="22" t="str">
        <f aca="true">IF($W1955="","",IF($Y1955="Closed",IF($AA1955="","Closed",IF($AA1955&lt;=$W1955,"Closed on time","Closed late")),IF(TODAY()&gt;$W1955,"Overdue","Within time")))</f>
        <v/>
      </c>
      <c r="AE1955" s="6"/>
      <c r="AF1955" s="19"/>
      <c r="AG1955" s="19"/>
      <c r="AH1955" s="19"/>
      <c r="AI1955" s="19"/>
      <c r="AJ1955" s="19"/>
    </row>
    <row r="1956" customFormat="false" ht="15" hidden="false" customHeight="false" outlineLevel="0" collapsed="false">
      <c r="A1956" s="22" t="str">
        <f aca="false">IF($C1956="","","R"&amp;TEXT(ROW()-4,"00000"))</f>
        <v/>
      </c>
      <c r="B1956" s="21"/>
      <c r="C1956" s="19"/>
      <c r="D1956" s="22" t="str">
        <f aca="false">IF($C1956="","",IFERROR(INDEX(Asset_Register!$C$5:$C$1000,MATCH($C1956,Asset_Register!$A$5:$A$1000,0)),"Not in register"))</f>
        <v/>
      </c>
      <c r="E1956" s="22" t="str">
        <f aca="false">IF($C1956="","",IFERROR(INDEX(Asset_Register!$D$5:$D$1000,MATCH($C1956,Asset_Register!$A$5:$A$1000,0)),"Not in register"))</f>
        <v/>
      </c>
      <c r="F1956" s="22" t="str">
        <f aca="false">IF($C1956="","",IFERROR(INDEX(Asset_Register!$R$5:$R$1000,MATCH($C1956,Asset_Register!$A$5:$A$1000,0)),"Not in register"))</f>
        <v/>
      </c>
      <c r="G1956" s="22" t="str">
        <f aca="false">IF($C1956="","",IFERROR(INDEX(Asset_Register!$Q$5:$Q$1000,MATCH($C1956,Asset_Register!$A$5:$A$1000,0)),"Not in register"))</f>
        <v/>
      </c>
      <c r="H1956" s="19"/>
      <c r="I1956" s="19"/>
      <c r="J1956" s="6"/>
      <c r="K1956" s="19"/>
      <c r="L1956" s="19"/>
      <c r="M1956" s="19"/>
      <c r="N1956" s="19"/>
      <c r="O1956" s="19"/>
      <c r="P1956" s="19"/>
      <c r="Q1956" s="22" t="str">
        <f aca="false">IF($C1956="","",IF($P1956&lt;&gt;"",$P1956,IF(AND(ISNUMBER($K1956),ISNUMBER($M1956),ISNUMBER($N1956)),IF($O1956="Lower is worse",IF($K1956&lt;=$N1956,"Danger",IF($K1956&lt;=$M1956,"Alert","OK")),IF($K1956&gt;=$N1956,"Danger",IF($K1956&gt;=$M1956,"Alert","OK"))),"Not set")))</f>
        <v/>
      </c>
      <c r="R1956" s="22" t="str">
        <f aca="false">IF(OR($Q1956="",$Q1956="Not set"),"",MATCH($Q1956,Lists!$F$2:$F$4,0)-1)</f>
        <v/>
      </c>
      <c r="S1956" s="6"/>
      <c r="T1956" s="6"/>
      <c r="U1956" s="22" t="str">
        <f aca="false">IF(OR($Q1956="",$Q1956="OK",$Q1956="Not set",NOT(ISNUMBER($G1956))),"",ROUND($G1956*IF($Q1956="Danger",Lists!$M$15,Lists!$M$16),0))</f>
        <v/>
      </c>
      <c r="V1956" s="22" t="str">
        <f aca="false">IF($U1956="","",IF(OR($Q1956="Danger",$U1956&gt;=Lists!$M$10),"P1",IF($U1956&gt;=Lists!$M$11,"P2","P3")))</f>
        <v/>
      </c>
      <c r="W1956" s="24" t="str">
        <f aca="false">IF(OR($V1956="",$B1956=""),"",$B1956+INDEX(Lists!$N$10:$N$12,MATCH($V1956,Lists!$L$10:$L$12,0)))</f>
        <v/>
      </c>
      <c r="X1956" s="19"/>
      <c r="Y1956" s="19"/>
      <c r="Z1956" s="19"/>
      <c r="AA1956" s="21"/>
      <c r="AB1956" s="19"/>
      <c r="AC1956" s="22" t="str">
        <f aca="true">IF(OR($U1956="",$B1956=""),"",IF($AA1956&lt;&gt;"",$AA1956-$B1956,TODAY()-$B1956))</f>
        <v/>
      </c>
      <c r="AD1956" s="22" t="str">
        <f aca="true">IF($W1956="","",IF($Y1956="Closed",IF($AA1956="","Closed",IF($AA1956&lt;=$W1956,"Closed on time","Closed late")),IF(TODAY()&gt;$W1956,"Overdue","Within time")))</f>
        <v/>
      </c>
      <c r="AE1956" s="6"/>
      <c r="AF1956" s="19"/>
      <c r="AG1956" s="19"/>
      <c r="AH1956" s="19"/>
      <c r="AI1956" s="19"/>
      <c r="AJ1956" s="19"/>
    </row>
    <row r="1957" customFormat="false" ht="15" hidden="false" customHeight="false" outlineLevel="0" collapsed="false">
      <c r="A1957" s="22" t="str">
        <f aca="false">IF($C1957="","","R"&amp;TEXT(ROW()-4,"00000"))</f>
        <v/>
      </c>
      <c r="B1957" s="21"/>
      <c r="C1957" s="19"/>
      <c r="D1957" s="22" t="str">
        <f aca="false">IF($C1957="","",IFERROR(INDEX(Asset_Register!$C$5:$C$1000,MATCH($C1957,Asset_Register!$A$5:$A$1000,0)),"Not in register"))</f>
        <v/>
      </c>
      <c r="E1957" s="22" t="str">
        <f aca="false">IF($C1957="","",IFERROR(INDEX(Asset_Register!$D$5:$D$1000,MATCH($C1957,Asset_Register!$A$5:$A$1000,0)),"Not in register"))</f>
        <v/>
      </c>
      <c r="F1957" s="22" t="str">
        <f aca="false">IF($C1957="","",IFERROR(INDEX(Asset_Register!$R$5:$R$1000,MATCH($C1957,Asset_Register!$A$5:$A$1000,0)),"Not in register"))</f>
        <v/>
      </c>
      <c r="G1957" s="22" t="str">
        <f aca="false">IF($C1957="","",IFERROR(INDEX(Asset_Register!$Q$5:$Q$1000,MATCH($C1957,Asset_Register!$A$5:$A$1000,0)),"Not in register"))</f>
        <v/>
      </c>
      <c r="H1957" s="19"/>
      <c r="I1957" s="19"/>
      <c r="J1957" s="6"/>
      <c r="K1957" s="19"/>
      <c r="L1957" s="19"/>
      <c r="M1957" s="19"/>
      <c r="N1957" s="19"/>
      <c r="O1957" s="19"/>
      <c r="P1957" s="19"/>
      <c r="Q1957" s="22" t="str">
        <f aca="false">IF($C1957="","",IF($P1957&lt;&gt;"",$P1957,IF(AND(ISNUMBER($K1957),ISNUMBER($M1957),ISNUMBER($N1957)),IF($O1957="Lower is worse",IF($K1957&lt;=$N1957,"Danger",IF($K1957&lt;=$M1957,"Alert","OK")),IF($K1957&gt;=$N1957,"Danger",IF($K1957&gt;=$M1957,"Alert","OK"))),"Not set")))</f>
        <v/>
      </c>
      <c r="R1957" s="22" t="str">
        <f aca="false">IF(OR($Q1957="",$Q1957="Not set"),"",MATCH($Q1957,Lists!$F$2:$F$4,0)-1)</f>
        <v/>
      </c>
      <c r="S1957" s="6"/>
      <c r="T1957" s="6"/>
      <c r="U1957" s="22" t="str">
        <f aca="false">IF(OR($Q1957="",$Q1957="OK",$Q1957="Not set",NOT(ISNUMBER($G1957))),"",ROUND($G1957*IF($Q1957="Danger",Lists!$M$15,Lists!$M$16),0))</f>
        <v/>
      </c>
      <c r="V1957" s="22" t="str">
        <f aca="false">IF($U1957="","",IF(OR($Q1957="Danger",$U1957&gt;=Lists!$M$10),"P1",IF($U1957&gt;=Lists!$M$11,"P2","P3")))</f>
        <v/>
      </c>
      <c r="W1957" s="24" t="str">
        <f aca="false">IF(OR($V1957="",$B1957=""),"",$B1957+INDEX(Lists!$N$10:$N$12,MATCH($V1957,Lists!$L$10:$L$12,0)))</f>
        <v/>
      </c>
      <c r="X1957" s="19"/>
      <c r="Y1957" s="19"/>
      <c r="Z1957" s="19"/>
      <c r="AA1957" s="21"/>
      <c r="AB1957" s="19"/>
      <c r="AC1957" s="22" t="str">
        <f aca="true">IF(OR($U1957="",$B1957=""),"",IF($AA1957&lt;&gt;"",$AA1957-$B1957,TODAY()-$B1957))</f>
        <v/>
      </c>
      <c r="AD1957" s="22" t="str">
        <f aca="true">IF($W1957="","",IF($Y1957="Closed",IF($AA1957="","Closed",IF($AA1957&lt;=$W1957,"Closed on time","Closed late")),IF(TODAY()&gt;$W1957,"Overdue","Within time")))</f>
        <v/>
      </c>
      <c r="AE1957" s="6"/>
      <c r="AF1957" s="19"/>
      <c r="AG1957" s="19"/>
      <c r="AH1957" s="19"/>
      <c r="AI1957" s="19"/>
      <c r="AJ1957" s="19"/>
    </row>
    <row r="1958" customFormat="false" ht="15" hidden="false" customHeight="false" outlineLevel="0" collapsed="false">
      <c r="A1958" s="22" t="str">
        <f aca="false">IF($C1958="","","R"&amp;TEXT(ROW()-4,"00000"))</f>
        <v/>
      </c>
      <c r="B1958" s="21"/>
      <c r="C1958" s="19"/>
      <c r="D1958" s="22" t="str">
        <f aca="false">IF($C1958="","",IFERROR(INDEX(Asset_Register!$C$5:$C$1000,MATCH($C1958,Asset_Register!$A$5:$A$1000,0)),"Not in register"))</f>
        <v/>
      </c>
      <c r="E1958" s="22" t="str">
        <f aca="false">IF($C1958="","",IFERROR(INDEX(Asset_Register!$D$5:$D$1000,MATCH($C1958,Asset_Register!$A$5:$A$1000,0)),"Not in register"))</f>
        <v/>
      </c>
      <c r="F1958" s="22" t="str">
        <f aca="false">IF($C1958="","",IFERROR(INDEX(Asset_Register!$R$5:$R$1000,MATCH($C1958,Asset_Register!$A$5:$A$1000,0)),"Not in register"))</f>
        <v/>
      </c>
      <c r="G1958" s="22" t="str">
        <f aca="false">IF($C1958="","",IFERROR(INDEX(Asset_Register!$Q$5:$Q$1000,MATCH($C1958,Asset_Register!$A$5:$A$1000,0)),"Not in register"))</f>
        <v/>
      </c>
      <c r="H1958" s="19"/>
      <c r="I1958" s="19"/>
      <c r="J1958" s="6"/>
      <c r="K1958" s="19"/>
      <c r="L1958" s="19"/>
      <c r="M1958" s="19"/>
      <c r="N1958" s="19"/>
      <c r="O1958" s="19"/>
      <c r="P1958" s="19"/>
      <c r="Q1958" s="22" t="str">
        <f aca="false">IF($C1958="","",IF($P1958&lt;&gt;"",$P1958,IF(AND(ISNUMBER($K1958),ISNUMBER($M1958),ISNUMBER($N1958)),IF($O1958="Lower is worse",IF($K1958&lt;=$N1958,"Danger",IF($K1958&lt;=$M1958,"Alert","OK")),IF($K1958&gt;=$N1958,"Danger",IF($K1958&gt;=$M1958,"Alert","OK"))),"Not set")))</f>
        <v/>
      </c>
      <c r="R1958" s="22" t="str">
        <f aca="false">IF(OR($Q1958="",$Q1958="Not set"),"",MATCH($Q1958,Lists!$F$2:$F$4,0)-1)</f>
        <v/>
      </c>
      <c r="S1958" s="6"/>
      <c r="T1958" s="6"/>
      <c r="U1958" s="22" t="str">
        <f aca="false">IF(OR($Q1958="",$Q1958="OK",$Q1958="Not set",NOT(ISNUMBER($G1958))),"",ROUND($G1958*IF($Q1958="Danger",Lists!$M$15,Lists!$M$16),0))</f>
        <v/>
      </c>
      <c r="V1958" s="22" t="str">
        <f aca="false">IF($U1958="","",IF(OR($Q1958="Danger",$U1958&gt;=Lists!$M$10),"P1",IF($U1958&gt;=Lists!$M$11,"P2","P3")))</f>
        <v/>
      </c>
      <c r="W1958" s="24" t="str">
        <f aca="false">IF(OR($V1958="",$B1958=""),"",$B1958+INDEX(Lists!$N$10:$N$12,MATCH($V1958,Lists!$L$10:$L$12,0)))</f>
        <v/>
      </c>
      <c r="X1958" s="19"/>
      <c r="Y1958" s="19"/>
      <c r="Z1958" s="19"/>
      <c r="AA1958" s="21"/>
      <c r="AB1958" s="19"/>
      <c r="AC1958" s="22" t="str">
        <f aca="true">IF(OR($U1958="",$B1958=""),"",IF($AA1958&lt;&gt;"",$AA1958-$B1958,TODAY()-$B1958))</f>
        <v/>
      </c>
      <c r="AD1958" s="22" t="str">
        <f aca="true">IF($W1958="","",IF($Y1958="Closed",IF($AA1958="","Closed",IF($AA1958&lt;=$W1958,"Closed on time","Closed late")),IF(TODAY()&gt;$W1958,"Overdue","Within time")))</f>
        <v/>
      </c>
      <c r="AE1958" s="6"/>
      <c r="AF1958" s="19"/>
      <c r="AG1958" s="19"/>
      <c r="AH1958" s="19"/>
      <c r="AI1958" s="19"/>
      <c r="AJ1958" s="19"/>
    </row>
    <row r="1959" customFormat="false" ht="15" hidden="false" customHeight="false" outlineLevel="0" collapsed="false">
      <c r="A1959" s="22" t="str">
        <f aca="false">IF($C1959="","","R"&amp;TEXT(ROW()-4,"00000"))</f>
        <v/>
      </c>
      <c r="B1959" s="21"/>
      <c r="C1959" s="19"/>
      <c r="D1959" s="22" t="str">
        <f aca="false">IF($C1959="","",IFERROR(INDEX(Asset_Register!$C$5:$C$1000,MATCH($C1959,Asset_Register!$A$5:$A$1000,0)),"Not in register"))</f>
        <v/>
      </c>
      <c r="E1959" s="22" t="str">
        <f aca="false">IF($C1959="","",IFERROR(INDEX(Asset_Register!$D$5:$D$1000,MATCH($C1959,Asset_Register!$A$5:$A$1000,0)),"Not in register"))</f>
        <v/>
      </c>
      <c r="F1959" s="22" t="str">
        <f aca="false">IF($C1959="","",IFERROR(INDEX(Asset_Register!$R$5:$R$1000,MATCH($C1959,Asset_Register!$A$5:$A$1000,0)),"Not in register"))</f>
        <v/>
      </c>
      <c r="G1959" s="22" t="str">
        <f aca="false">IF($C1959="","",IFERROR(INDEX(Asset_Register!$Q$5:$Q$1000,MATCH($C1959,Asset_Register!$A$5:$A$1000,0)),"Not in register"))</f>
        <v/>
      </c>
      <c r="H1959" s="19"/>
      <c r="I1959" s="19"/>
      <c r="J1959" s="6"/>
      <c r="K1959" s="19"/>
      <c r="L1959" s="19"/>
      <c r="M1959" s="19"/>
      <c r="N1959" s="19"/>
      <c r="O1959" s="19"/>
      <c r="P1959" s="19"/>
      <c r="Q1959" s="22" t="str">
        <f aca="false">IF($C1959="","",IF($P1959&lt;&gt;"",$P1959,IF(AND(ISNUMBER($K1959),ISNUMBER($M1959),ISNUMBER($N1959)),IF($O1959="Lower is worse",IF($K1959&lt;=$N1959,"Danger",IF($K1959&lt;=$M1959,"Alert","OK")),IF($K1959&gt;=$N1959,"Danger",IF($K1959&gt;=$M1959,"Alert","OK"))),"Not set")))</f>
        <v/>
      </c>
      <c r="R1959" s="22" t="str">
        <f aca="false">IF(OR($Q1959="",$Q1959="Not set"),"",MATCH($Q1959,Lists!$F$2:$F$4,0)-1)</f>
        <v/>
      </c>
      <c r="S1959" s="6"/>
      <c r="T1959" s="6"/>
      <c r="U1959" s="22" t="str">
        <f aca="false">IF(OR($Q1959="",$Q1959="OK",$Q1959="Not set",NOT(ISNUMBER($G1959))),"",ROUND($G1959*IF($Q1959="Danger",Lists!$M$15,Lists!$M$16),0))</f>
        <v/>
      </c>
      <c r="V1959" s="22" t="str">
        <f aca="false">IF($U1959="","",IF(OR($Q1959="Danger",$U1959&gt;=Lists!$M$10),"P1",IF($U1959&gt;=Lists!$M$11,"P2","P3")))</f>
        <v/>
      </c>
      <c r="W1959" s="24" t="str">
        <f aca="false">IF(OR($V1959="",$B1959=""),"",$B1959+INDEX(Lists!$N$10:$N$12,MATCH($V1959,Lists!$L$10:$L$12,0)))</f>
        <v/>
      </c>
      <c r="X1959" s="19"/>
      <c r="Y1959" s="19"/>
      <c r="Z1959" s="19"/>
      <c r="AA1959" s="21"/>
      <c r="AB1959" s="19"/>
      <c r="AC1959" s="22" t="str">
        <f aca="true">IF(OR($U1959="",$B1959=""),"",IF($AA1959&lt;&gt;"",$AA1959-$B1959,TODAY()-$B1959))</f>
        <v/>
      </c>
      <c r="AD1959" s="22" t="str">
        <f aca="true">IF($W1959="","",IF($Y1959="Closed",IF($AA1959="","Closed",IF($AA1959&lt;=$W1959,"Closed on time","Closed late")),IF(TODAY()&gt;$W1959,"Overdue","Within time")))</f>
        <v/>
      </c>
      <c r="AE1959" s="6"/>
      <c r="AF1959" s="19"/>
      <c r="AG1959" s="19"/>
      <c r="AH1959" s="19"/>
      <c r="AI1959" s="19"/>
      <c r="AJ1959" s="19"/>
    </row>
    <row r="1960" customFormat="false" ht="15" hidden="false" customHeight="false" outlineLevel="0" collapsed="false">
      <c r="A1960" s="22" t="str">
        <f aca="false">IF($C1960="","","R"&amp;TEXT(ROW()-4,"00000"))</f>
        <v/>
      </c>
      <c r="B1960" s="21"/>
      <c r="C1960" s="19"/>
      <c r="D1960" s="22" t="str">
        <f aca="false">IF($C1960="","",IFERROR(INDEX(Asset_Register!$C$5:$C$1000,MATCH($C1960,Asset_Register!$A$5:$A$1000,0)),"Not in register"))</f>
        <v/>
      </c>
      <c r="E1960" s="22" t="str">
        <f aca="false">IF($C1960="","",IFERROR(INDEX(Asset_Register!$D$5:$D$1000,MATCH($C1960,Asset_Register!$A$5:$A$1000,0)),"Not in register"))</f>
        <v/>
      </c>
      <c r="F1960" s="22" t="str">
        <f aca="false">IF($C1960="","",IFERROR(INDEX(Asset_Register!$R$5:$R$1000,MATCH($C1960,Asset_Register!$A$5:$A$1000,0)),"Not in register"))</f>
        <v/>
      </c>
      <c r="G1960" s="22" t="str">
        <f aca="false">IF($C1960="","",IFERROR(INDEX(Asset_Register!$Q$5:$Q$1000,MATCH($C1960,Asset_Register!$A$5:$A$1000,0)),"Not in register"))</f>
        <v/>
      </c>
      <c r="H1960" s="19"/>
      <c r="I1960" s="19"/>
      <c r="J1960" s="6"/>
      <c r="K1960" s="19"/>
      <c r="L1960" s="19"/>
      <c r="M1960" s="19"/>
      <c r="N1960" s="19"/>
      <c r="O1960" s="19"/>
      <c r="P1960" s="19"/>
      <c r="Q1960" s="22" t="str">
        <f aca="false">IF($C1960="","",IF($P1960&lt;&gt;"",$P1960,IF(AND(ISNUMBER($K1960),ISNUMBER($M1960),ISNUMBER($N1960)),IF($O1960="Lower is worse",IF($K1960&lt;=$N1960,"Danger",IF($K1960&lt;=$M1960,"Alert","OK")),IF($K1960&gt;=$N1960,"Danger",IF($K1960&gt;=$M1960,"Alert","OK"))),"Not set")))</f>
        <v/>
      </c>
      <c r="R1960" s="22" t="str">
        <f aca="false">IF(OR($Q1960="",$Q1960="Not set"),"",MATCH($Q1960,Lists!$F$2:$F$4,0)-1)</f>
        <v/>
      </c>
      <c r="S1960" s="6"/>
      <c r="T1960" s="6"/>
      <c r="U1960" s="22" t="str">
        <f aca="false">IF(OR($Q1960="",$Q1960="OK",$Q1960="Not set",NOT(ISNUMBER($G1960))),"",ROUND($G1960*IF($Q1960="Danger",Lists!$M$15,Lists!$M$16),0))</f>
        <v/>
      </c>
      <c r="V1960" s="22" t="str">
        <f aca="false">IF($U1960="","",IF(OR($Q1960="Danger",$U1960&gt;=Lists!$M$10),"P1",IF($U1960&gt;=Lists!$M$11,"P2","P3")))</f>
        <v/>
      </c>
      <c r="W1960" s="24" t="str">
        <f aca="false">IF(OR($V1960="",$B1960=""),"",$B1960+INDEX(Lists!$N$10:$N$12,MATCH($V1960,Lists!$L$10:$L$12,0)))</f>
        <v/>
      </c>
      <c r="X1960" s="19"/>
      <c r="Y1960" s="19"/>
      <c r="Z1960" s="19"/>
      <c r="AA1960" s="21"/>
      <c r="AB1960" s="19"/>
      <c r="AC1960" s="22" t="str">
        <f aca="true">IF(OR($U1960="",$B1960=""),"",IF($AA1960&lt;&gt;"",$AA1960-$B1960,TODAY()-$B1960))</f>
        <v/>
      </c>
      <c r="AD1960" s="22" t="str">
        <f aca="true">IF($W1960="","",IF($Y1960="Closed",IF($AA1960="","Closed",IF($AA1960&lt;=$W1960,"Closed on time","Closed late")),IF(TODAY()&gt;$W1960,"Overdue","Within time")))</f>
        <v/>
      </c>
      <c r="AE1960" s="6"/>
      <c r="AF1960" s="19"/>
      <c r="AG1960" s="19"/>
      <c r="AH1960" s="19"/>
      <c r="AI1960" s="19"/>
      <c r="AJ1960" s="19"/>
    </row>
    <row r="1961" customFormat="false" ht="15" hidden="false" customHeight="false" outlineLevel="0" collapsed="false">
      <c r="A1961" s="22" t="str">
        <f aca="false">IF($C1961="","","R"&amp;TEXT(ROW()-4,"00000"))</f>
        <v/>
      </c>
      <c r="B1961" s="21"/>
      <c r="C1961" s="19"/>
      <c r="D1961" s="22" t="str">
        <f aca="false">IF($C1961="","",IFERROR(INDEX(Asset_Register!$C$5:$C$1000,MATCH($C1961,Asset_Register!$A$5:$A$1000,0)),"Not in register"))</f>
        <v/>
      </c>
      <c r="E1961" s="22" t="str">
        <f aca="false">IF($C1961="","",IFERROR(INDEX(Asset_Register!$D$5:$D$1000,MATCH($C1961,Asset_Register!$A$5:$A$1000,0)),"Not in register"))</f>
        <v/>
      </c>
      <c r="F1961" s="22" t="str">
        <f aca="false">IF($C1961="","",IFERROR(INDEX(Asset_Register!$R$5:$R$1000,MATCH($C1961,Asset_Register!$A$5:$A$1000,0)),"Not in register"))</f>
        <v/>
      </c>
      <c r="G1961" s="22" t="str">
        <f aca="false">IF($C1961="","",IFERROR(INDEX(Asset_Register!$Q$5:$Q$1000,MATCH($C1961,Asset_Register!$A$5:$A$1000,0)),"Not in register"))</f>
        <v/>
      </c>
      <c r="H1961" s="19"/>
      <c r="I1961" s="19"/>
      <c r="J1961" s="6"/>
      <c r="K1961" s="19"/>
      <c r="L1961" s="19"/>
      <c r="M1961" s="19"/>
      <c r="N1961" s="19"/>
      <c r="O1961" s="19"/>
      <c r="P1961" s="19"/>
      <c r="Q1961" s="22" t="str">
        <f aca="false">IF($C1961="","",IF($P1961&lt;&gt;"",$P1961,IF(AND(ISNUMBER($K1961),ISNUMBER($M1961),ISNUMBER($N1961)),IF($O1961="Lower is worse",IF($K1961&lt;=$N1961,"Danger",IF($K1961&lt;=$M1961,"Alert","OK")),IF($K1961&gt;=$N1961,"Danger",IF($K1961&gt;=$M1961,"Alert","OK"))),"Not set")))</f>
        <v/>
      </c>
      <c r="R1961" s="22" t="str">
        <f aca="false">IF(OR($Q1961="",$Q1961="Not set"),"",MATCH($Q1961,Lists!$F$2:$F$4,0)-1)</f>
        <v/>
      </c>
      <c r="S1961" s="6"/>
      <c r="T1961" s="6"/>
      <c r="U1961" s="22" t="str">
        <f aca="false">IF(OR($Q1961="",$Q1961="OK",$Q1961="Not set",NOT(ISNUMBER($G1961))),"",ROUND($G1961*IF($Q1961="Danger",Lists!$M$15,Lists!$M$16),0))</f>
        <v/>
      </c>
      <c r="V1961" s="22" t="str">
        <f aca="false">IF($U1961="","",IF(OR($Q1961="Danger",$U1961&gt;=Lists!$M$10),"P1",IF($U1961&gt;=Lists!$M$11,"P2","P3")))</f>
        <v/>
      </c>
      <c r="W1961" s="24" t="str">
        <f aca="false">IF(OR($V1961="",$B1961=""),"",$B1961+INDEX(Lists!$N$10:$N$12,MATCH($V1961,Lists!$L$10:$L$12,0)))</f>
        <v/>
      </c>
      <c r="X1961" s="19"/>
      <c r="Y1961" s="19"/>
      <c r="Z1961" s="19"/>
      <c r="AA1961" s="21"/>
      <c r="AB1961" s="19"/>
      <c r="AC1961" s="22" t="str">
        <f aca="true">IF(OR($U1961="",$B1961=""),"",IF($AA1961&lt;&gt;"",$AA1961-$B1961,TODAY()-$B1961))</f>
        <v/>
      </c>
      <c r="AD1961" s="22" t="str">
        <f aca="true">IF($W1961="","",IF($Y1961="Closed",IF($AA1961="","Closed",IF($AA1961&lt;=$W1961,"Closed on time","Closed late")),IF(TODAY()&gt;$W1961,"Overdue","Within time")))</f>
        <v/>
      </c>
      <c r="AE1961" s="6"/>
      <c r="AF1961" s="19"/>
      <c r="AG1961" s="19"/>
      <c r="AH1961" s="19"/>
      <c r="AI1961" s="19"/>
      <c r="AJ1961" s="19"/>
    </row>
    <row r="1962" customFormat="false" ht="15" hidden="false" customHeight="false" outlineLevel="0" collapsed="false">
      <c r="A1962" s="22" t="str">
        <f aca="false">IF($C1962="","","R"&amp;TEXT(ROW()-4,"00000"))</f>
        <v/>
      </c>
      <c r="B1962" s="21"/>
      <c r="C1962" s="19"/>
      <c r="D1962" s="22" t="str">
        <f aca="false">IF($C1962="","",IFERROR(INDEX(Asset_Register!$C$5:$C$1000,MATCH($C1962,Asset_Register!$A$5:$A$1000,0)),"Not in register"))</f>
        <v/>
      </c>
      <c r="E1962" s="22" t="str">
        <f aca="false">IF($C1962="","",IFERROR(INDEX(Asset_Register!$D$5:$D$1000,MATCH($C1962,Asset_Register!$A$5:$A$1000,0)),"Not in register"))</f>
        <v/>
      </c>
      <c r="F1962" s="22" t="str">
        <f aca="false">IF($C1962="","",IFERROR(INDEX(Asset_Register!$R$5:$R$1000,MATCH($C1962,Asset_Register!$A$5:$A$1000,0)),"Not in register"))</f>
        <v/>
      </c>
      <c r="G1962" s="22" t="str">
        <f aca="false">IF($C1962="","",IFERROR(INDEX(Asset_Register!$Q$5:$Q$1000,MATCH($C1962,Asset_Register!$A$5:$A$1000,0)),"Not in register"))</f>
        <v/>
      </c>
      <c r="H1962" s="19"/>
      <c r="I1962" s="19"/>
      <c r="J1962" s="6"/>
      <c r="K1962" s="19"/>
      <c r="L1962" s="19"/>
      <c r="M1962" s="19"/>
      <c r="N1962" s="19"/>
      <c r="O1962" s="19"/>
      <c r="P1962" s="19"/>
      <c r="Q1962" s="22" t="str">
        <f aca="false">IF($C1962="","",IF($P1962&lt;&gt;"",$P1962,IF(AND(ISNUMBER($K1962),ISNUMBER($M1962),ISNUMBER($N1962)),IF($O1962="Lower is worse",IF($K1962&lt;=$N1962,"Danger",IF($K1962&lt;=$M1962,"Alert","OK")),IF($K1962&gt;=$N1962,"Danger",IF($K1962&gt;=$M1962,"Alert","OK"))),"Not set")))</f>
        <v/>
      </c>
      <c r="R1962" s="22" t="str">
        <f aca="false">IF(OR($Q1962="",$Q1962="Not set"),"",MATCH($Q1962,Lists!$F$2:$F$4,0)-1)</f>
        <v/>
      </c>
      <c r="S1962" s="6"/>
      <c r="T1962" s="6"/>
      <c r="U1962" s="22" t="str">
        <f aca="false">IF(OR($Q1962="",$Q1962="OK",$Q1962="Not set",NOT(ISNUMBER($G1962))),"",ROUND($G1962*IF($Q1962="Danger",Lists!$M$15,Lists!$M$16),0))</f>
        <v/>
      </c>
      <c r="V1962" s="22" t="str">
        <f aca="false">IF($U1962="","",IF(OR($Q1962="Danger",$U1962&gt;=Lists!$M$10),"P1",IF($U1962&gt;=Lists!$M$11,"P2","P3")))</f>
        <v/>
      </c>
      <c r="W1962" s="24" t="str">
        <f aca="false">IF(OR($V1962="",$B1962=""),"",$B1962+INDEX(Lists!$N$10:$N$12,MATCH($V1962,Lists!$L$10:$L$12,0)))</f>
        <v/>
      </c>
      <c r="X1962" s="19"/>
      <c r="Y1962" s="19"/>
      <c r="Z1962" s="19"/>
      <c r="AA1962" s="21"/>
      <c r="AB1962" s="19"/>
      <c r="AC1962" s="22" t="str">
        <f aca="true">IF(OR($U1962="",$B1962=""),"",IF($AA1962&lt;&gt;"",$AA1962-$B1962,TODAY()-$B1962))</f>
        <v/>
      </c>
      <c r="AD1962" s="22" t="str">
        <f aca="true">IF($W1962="","",IF($Y1962="Closed",IF($AA1962="","Closed",IF($AA1962&lt;=$W1962,"Closed on time","Closed late")),IF(TODAY()&gt;$W1962,"Overdue","Within time")))</f>
        <v/>
      </c>
      <c r="AE1962" s="6"/>
      <c r="AF1962" s="19"/>
      <c r="AG1962" s="19"/>
      <c r="AH1962" s="19"/>
      <c r="AI1962" s="19"/>
      <c r="AJ1962" s="19"/>
    </row>
    <row r="1963" customFormat="false" ht="15" hidden="false" customHeight="false" outlineLevel="0" collapsed="false">
      <c r="A1963" s="22" t="str">
        <f aca="false">IF($C1963="","","R"&amp;TEXT(ROW()-4,"00000"))</f>
        <v/>
      </c>
      <c r="B1963" s="21"/>
      <c r="C1963" s="19"/>
      <c r="D1963" s="22" t="str">
        <f aca="false">IF($C1963="","",IFERROR(INDEX(Asset_Register!$C$5:$C$1000,MATCH($C1963,Asset_Register!$A$5:$A$1000,0)),"Not in register"))</f>
        <v/>
      </c>
      <c r="E1963" s="22" t="str">
        <f aca="false">IF($C1963="","",IFERROR(INDEX(Asset_Register!$D$5:$D$1000,MATCH($C1963,Asset_Register!$A$5:$A$1000,0)),"Not in register"))</f>
        <v/>
      </c>
      <c r="F1963" s="22" t="str">
        <f aca="false">IF($C1963="","",IFERROR(INDEX(Asset_Register!$R$5:$R$1000,MATCH($C1963,Asset_Register!$A$5:$A$1000,0)),"Not in register"))</f>
        <v/>
      </c>
      <c r="G1963" s="22" t="str">
        <f aca="false">IF($C1963="","",IFERROR(INDEX(Asset_Register!$Q$5:$Q$1000,MATCH($C1963,Asset_Register!$A$5:$A$1000,0)),"Not in register"))</f>
        <v/>
      </c>
      <c r="H1963" s="19"/>
      <c r="I1963" s="19"/>
      <c r="J1963" s="6"/>
      <c r="K1963" s="19"/>
      <c r="L1963" s="19"/>
      <c r="M1963" s="19"/>
      <c r="N1963" s="19"/>
      <c r="O1963" s="19"/>
      <c r="P1963" s="19"/>
      <c r="Q1963" s="22" t="str">
        <f aca="false">IF($C1963="","",IF($P1963&lt;&gt;"",$P1963,IF(AND(ISNUMBER($K1963),ISNUMBER($M1963),ISNUMBER($N1963)),IF($O1963="Lower is worse",IF($K1963&lt;=$N1963,"Danger",IF($K1963&lt;=$M1963,"Alert","OK")),IF($K1963&gt;=$N1963,"Danger",IF($K1963&gt;=$M1963,"Alert","OK"))),"Not set")))</f>
        <v/>
      </c>
      <c r="R1963" s="22" t="str">
        <f aca="false">IF(OR($Q1963="",$Q1963="Not set"),"",MATCH($Q1963,Lists!$F$2:$F$4,0)-1)</f>
        <v/>
      </c>
      <c r="S1963" s="6"/>
      <c r="T1963" s="6"/>
      <c r="U1963" s="22" t="str">
        <f aca="false">IF(OR($Q1963="",$Q1963="OK",$Q1963="Not set",NOT(ISNUMBER($G1963))),"",ROUND($G1963*IF($Q1963="Danger",Lists!$M$15,Lists!$M$16),0))</f>
        <v/>
      </c>
      <c r="V1963" s="22" t="str">
        <f aca="false">IF($U1963="","",IF(OR($Q1963="Danger",$U1963&gt;=Lists!$M$10),"P1",IF($U1963&gt;=Lists!$M$11,"P2","P3")))</f>
        <v/>
      </c>
      <c r="W1963" s="24" t="str">
        <f aca="false">IF(OR($V1963="",$B1963=""),"",$B1963+INDEX(Lists!$N$10:$N$12,MATCH($V1963,Lists!$L$10:$L$12,0)))</f>
        <v/>
      </c>
      <c r="X1963" s="19"/>
      <c r="Y1963" s="19"/>
      <c r="Z1963" s="19"/>
      <c r="AA1963" s="21"/>
      <c r="AB1963" s="19"/>
      <c r="AC1963" s="22" t="str">
        <f aca="true">IF(OR($U1963="",$B1963=""),"",IF($AA1963&lt;&gt;"",$AA1963-$B1963,TODAY()-$B1963))</f>
        <v/>
      </c>
      <c r="AD1963" s="22" t="str">
        <f aca="true">IF($W1963="","",IF($Y1963="Closed",IF($AA1963="","Closed",IF($AA1963&lt;=$W1963,"Closed on time","Closed late")),IF(TODAY()&gt;$W1963,"Overdue","Within time")))</f>
        <v/>
      </c>
      <c r="AE1963" s="6"/>
      <c r="AF1963" s="19"/>
      <c r="AG1963" s="19"/>
      <c r="AH1963" s="19"/>
      <c r="AI1963" s="19"/>
      <c r="AJ1963" s="19"/>
    </row>
    <row r="1964" customFormat="false" ht="15" hidden="false" customHeight="false" outlineLevel="0" collapsed="false">
      <c r="A1964" s="22" t="str">
        <f aca="false">IF($C1964="","","R"&amp;TEXT(ROW()-4,"00000"))</f>
        <v/>
      </c>
      <c r="B1964" s="21"/>
      <c r="C1964" s="19"/>
      <c r="D1964" s="22" t="str">
        <f aca="false">IF($C1964="","",IFERROR(INDEX(Asset_Register!$C$5:$C$1000,MATCH($C1964,Asset_Register!$A$5:$A$1000,0)),"Not in register"))</f>
        <v/>
      </c>
      <c r="E1964" s="22" t="str">
        <f aca="false">IF($C1964="","",IFERROR(INDEX(Asset_Register!$D$5:$D$1000,MATCH($C1964,Asset_Register!$A$5:$A$1000,0)),"Not in register"))</f>
        <v/>
      </c>
      <c r="F1964" s="22" t="str">
        <f aca="false">IF($C1964="","",IFERROR(INDEX(Asset_Register!$R$5:$R$1000,MATCH($C1964,Asset_Register!$A$5:$A$1000,0)),"Not in register"))</f>
        <v/>
      </c>
      <c r="G1964" s="22" t="str">
        <f aca="false">IF($C1964="","",IFERROR(INDEX(Asset_Register!$Q$5:$Q$1000,MATCH($C1964,Asset_Register!$A$5:$A$1000,0)),"Not in register"))</f>
        <v/>
      </c>
      <c r="H1964" s="19"/>
      <c r="I1964" s="19"/>
      <c r="J1964" s="6"/>
      <c r="K1964" s="19"/>
      <c r="L1964" s="19"/>
      <c r="M1964" s="19"/>
      <c r="N1964" s="19"/>
      <c r="O1964" s="19"/>
      <c r="P1964" s="19"/>
      <c r="Q1964" s="22" t="str">
        <f aca="false">IF($C1964="","",IF($P1964&lt;&gt;"",$P1964,IF(AND(ISNUMBER($K1964),ISNUMBER($M1964),ISNUMBER($N1964)),IF($O1964="Lower is worse",IF($K1964&lt;=$N1964,"Danger",IF($K1964&lt;=$M1964,"Alert","OK")),IF($K1964&gt;=$N1964,"Danger",IF($K1964&gt;=$M1964,"Alert","OK"))),"Not set")))</f>
        <v/>
      </c>
      <c r="R1964" s="22" t="str">
        <f aca="false">IF(OR($Q1964="",$Q1964="Not set"),"",MATCH($Q1964,Lists!$F$2:$F$4,0)-1)</f>
        <v/>
      </c>
      <c r="S1964" s="6"/>
      <c r="T1964" s="6"/>
      <c r="U1964" s="22" t="str">
        <f aca="false">IF(OR($Q1964="",$Q1964="OK",$Q1964="Not set",NOT(ISNUMBER($G1964))),"",ROUND($G1964*IF($Q1964="Danger",Lists!$M$15,Lists!$M$16),0))</f>
        <v/>
      </c>
      <c r="V1964" s="22" t="str">
        <f aca="false">IF($U1964="","",IF(OR($Q1964="Danger",$U1964&gt;=Lists!$M$10),"P1",IF($U1964&gt;=Lists!$M$11,"P2","P3")))</f>
        <v/>
      </c>
      <c r="W1964" s="24" t="str">
        <f aca="false">IF(OR($V1964="",$B1964=""),"",$B1964+INDEX(Lists!$N$10:$N$12,MATCH($V1964,Lists!$L$10:$L$12,0)))</f>
        <v/>
      </c>
      <c r="X1964" s="19"/>
      <c r="Y1964" s="19"/>
      <c r="Z1964" s="19"/>
      <c r="AA1964" s="21"/>
      <c r="AB1964" s="19"/>
      <c r="AC1964" s="22" t="str">
        <f aca="true">IF(OR($U1964="",$B1964=""),"",IF($AA1964&lt;&gt;"",$AA1964-$B1964,TODAY()-$B1964))</f>
        <v/>
      </c>
      <c r="AD1964" s="22" t="str">
        <f aca="true">IF($W1964="","",IF($Y1964="Closed",IF($AA1964="","Closed",IF($AA1964&lt;=$W1964,"Closed on time","Closed late")),IF(TODAY()&gt;$W1964,"Overdue","Within time")))</f>
        <v/>
      </c>
      <c r="AE1964" s="6"/>
      <c r="AF1964" s="19"/>
      <c r="AG1964" s="19"/>
      <c r="AH1964" s="19"/>
      <c r="AI1964" s="19"/>
      <c r="AJ1964" s="19"/>
    </row>
    <row r="1965" customFormat="false" ht="15" hidden="false" customHeight="false" outlineLevel="0" collapsed="false">
      <c r="A1965" s="22" t="str">
        <f aca="false">IF($C1965="","","R"&amp;TEXT(ROW()-4,"00000"))</f>
        <v/>
      </c>
      <c r="B1965" s="21"/>
      <c r="C1965" s="19"/>
      <c r="D1965" s="22" t="str">
        <f aca="false">IF($C1965="","",IFERROR(INDEX(Asset_Register!$C$5:$C$1000,MATCH($C1965,Asset_Register!$A$5:$A$1000,0)),"Not in register"))</f>
        <v/>
      </c>
      <c r="E1965" s="22" t="str">
        <f aca="false">IF($C1965="","",IFERROR(INDEX(Asset_Register!$D$5:$D$1000,MATCH($C1965,Asset_Register!$A$5:$A$1000,0)),"Not in register"))</f>
        <v/>
      </c>
      <c r="F1965" s="22" t="str">
        <f aca="false">IF($C1965="","",IFERROR(INDEX(Asset_Register!$R$5:$R$1000,MATCH($C1965,Asset_Register!$A$5:$A$1000,0)),"Not in register"))</f>
        <v/>
      </c>
      <c r="G1965" s="22" t="str">
        <f aca="false">IF($C1965="","",IFERROR(INDEX(Asset_Register!$Q$5:$Q$1000,MATCH($C1965,Asset_Register!$A$5:$A$1000,0)),"Not in register"))</f>
        <v/>
      </c>
      <c r="H1965" s="19"/>
      <c r="I1965" s="19"/>
      <c r="J1965" s="6"/>
      <c r="K1965" s="19"/>
      <c r="L1965" s="19"/>
      <c r="M1965" s="19"/>
      <c r="N1965" s="19"/>
      <c r="O1965" s="19"/>
      <c r="P1965" s="19"/>
      <c r="Q1965" s="22" t="str">
        <f aca="false">IF($C1965="","",IF($P1965&lt;&gt;"",$P1965,IF(AND(ISNUMBER($K1965),ISNUMBER($M1965),ISNUMBER($N1965)),IF($O1965="Lower is worse",IF($K1965&lt;=$N1965,"Danger",IF($K1965&lt;=$M1965,"Alert","OK")),IF($K1965&gt;=$N1965,"Danger",IF($K1965&gt;=$M1965,"Alert","OK"))),"Not set")))</f>
        <v/>
      </c>
      <c r="R1965" s="22" t="str">
        <f aca="false">IF(OR($Q1965="",$Q1965="Not set"),"",MATCH($Q1965,Lists!$F$2:$F$4,0)-1)</f>
        <v/>
      </c>
      <c r="S1965" s="6"/>
      <c r="T1965" s="6"/>
      <c r="U1965" s="22" t="str">
        <f aca="false">IF(OR($Q1965="",$Q1965="OK",$Q1965="Not set",NOT(ISNUMBER($G1965))),"",ROUND($G1965*IF($Q1965="Danger",Lists!$M$15,Lists!$M$16),0))</f>
        <v/>
      </c>
      <c r="V1965" s="22" t="str">
        <f aca="false">IF($U1965="","",IF(OR($Q1965="Danger",$U1965&gt;=Lists!$M$10),"P1",IF($U1965&gt;=Lists!$M$11,"P2","P3")))</f>
        <v/>
      </c>
      <c r="W1965" s="24" t="str">
        <f aca="false">IF(OR($V1965="",$B1965=""),"",$B1965+INDEX(Lists!$N$10:$N$12,MATCH($V1965,Lists!$L$10:$L$12,0)))</f>
        <v/>
      </c>
      <c r="X1965" s="19"/>
      <c r="Y1965" s="19"/>
      <c r="Z1965" s="19"/>
      <c r="AA1965" s="21"/>
      <c r="AB1965" s="19"/>
      <c r="AC1965" s="22" t="str">
        <f aca="true">IF(OR($U1965="",$B1965=""),"",IF($AA1965&lt;&gt;"",$AA1965-$B1965,TODAY()-$B1965))</f>
        <v/>
      </c>
      <c r="AD1965" s="22" t="str">
        <f aca="true">IF($W1965="","",IF($Y1965="Closed",IF($AA1965="","Closed",IF($AA1965&lt;=$W1965,"Closed on time","Closed late")),IF(TODAY()&gt;$W1965,"Overdue","Within time")))</f>
        <v/>
      </c>
      <c r="AE1965" s="6"/>
      <c r="AF1965" s="19"/>
      <c r="AG1965" s="19"/>
      <c r="AH1965" s="19"/>
      <c r="AI1965" s="19"/>
      <c r="AJ1965" s="19"/>
    </row>
    <row r="1966" customFormat="false" ht="15" hidden="false" customHeight="false" outlineLevel="0" collapsed="false">
      <c r="A1966" s="22" t="str">
        <f aca="false">IF($C1966="","","R"&amp;TEXT(ROW()-4,"00000"))</f>
        <v/>
      </c>
      <c r="B1966" s="21"/>
      <c r="C1966" s="19"/>
      <c r="D1966" s="22" t="str">
        <f aca="false">IF($C1966="","",IFERROR(INDEX(Asset_Register!$C$5:$C$1000,MATCH($C1966,Asset_Register!$A$5:$A$1000,0)),"Not in register"))</f>
        <v/>
      </c>
      <c r="E1966" s="22" t="str">
        <f aca="false">IF($C1966="","",IFERROR(INDEX(Asset_Register!$D$5:$D$1000,MATCH($C1966,Asset_Register!$A$5:$A$1000,0)),"Not in register"))</f>
        <v/>
      </c>
      <c r="F1966" s="22" t="str">
        <f aca="false">IF($C1966="","",IFERROR(INDEX(Asset_Register!$R$5:$R$1000,MATCH($C1966,Asset_Register!$A$5:$A$1000,0)),"Not in register"))</f>
        <v/>
      </c>
      <c r="G1966" s="22" t="str">
        <f aca="false">IF($C1966="","",IFERROR(INDEX(Asset_Register!$Q$5:$Q$1000,MATCH($C1966,Asset_Register!$A$5:$A$1000,0)),"Not in register"))</f>
        <v/>
      </c>
      <c r="H1966" s="19"/>
      <c r="I1966" s="19"/>
      <c r="J1966" s="6"/>
      <c r="K1966" s="19"/>
      <c r="L1966" s="19"/>
      <c r="M1966" s="19"/>
      <c r="N1966" s="19"/>
      <c r="O1966" s="19"/>
      <c r="P1966" s="19"/>
      <c r="Q1966" s="22" t="str">
        <f aca="false">IF($C1966="","",IF($P1966&lt;&gt;"",$P1966,IF(AND(ISNUMBER($K1966),ISNUMBER($M1966),ISNUMBER($N1966)),IF($O1966="Lower is worse",IF($K1966&lt;=$N1966,"Danger",IF($K1966&lt;=$M1966,"Alert","OK")),IF($K1966&gt;=$N1966,"Danger",IF($K1966&gt;=$M1966,"Alert","OK"))),"Not set")))</f>
        <v/>
      </c>
      <c r="R1966" s="22" t="str">
        <f aca="false">IF(OR($Q1966="",$Q1966="Not set"),"",MATCH($Q1966,Lists!$F$2:$F$4,0)-1)</f>
        <v/>
      </c>
      <c r="S1966" s="6"/>
      <c r="T1966" s="6"/>
      <c r="U1966" s="22" t="str">
        <f aca="false">IF(OR($Q1966="",$Q1966="OK",$Q1966="Not set",NOT(ISNUMBER($G1966))),"",ROUND($G1966*IF($Q1966="Danger",Lists!$M$15,Lists!$M$16),0))</f>
        <v/>
      </c>
      <c r="V1966" s="22" t="str">
        <f aca="false">IF($U1966="","",IF(OR($Q1966="Danger",$U1966&gt;=Lists!$M$10),"P1",IF($U1966&gt;=Lists!$M$11,"P2","P3")))</f>
        <v/>
      </c>
      <c r="W1966" s="24" t="str">
        <f aca="false">IF(OR($V1966="",$B1966=""),"",$B1966+INDEX(Lists!$N$10:$N$12,MATCH($V1966,Lists!$L$10:$L$12,0)))</f>
        <v/>
      </c>
      <c r="X1966" s="19"/>
      <c r="Y1966" s="19"/>
      <c r="Z1966" s="19"/>
      <c r="AA1966" s="21"/>
      <c r="AB1966" s="19"/>
      <c r="AC1966" s="22" t="str">
        <f aca="true">IF(OR($U1966="",$B1966=""),"",IF($AA1966&lt;&gt;"",$AA1966-$B1966,TODAY()-$B1966))</f>
        <v/>
      </c>
      <c r="AD1966" s="22" t="str">
        <f aca="true">IF($W1966="","",IF($Y1966="Closed",IF($AA1966="","Closed",IF($AA1966&lt;=$W1966,"Closed on time","Closed late")),IF(TODAY()&gt;$W1966,"Overdue","Within time")))</f>
        <v/>
      </c>
      <c r="AE1966" s="6"/>
      <c r="AF1966" s="19"/>
      <c r="AG1966" s="19"/>
      <c r="AH1966" s="19"/>
      <c r="AI1966" s="19"/>
      <c r="AJ1966" s="19"/>
    </row>
    <row r="1967" customFormat="false" ht="15" hidden="false" customHeight="false" outlineLevel="0" collapsed="false">
      <c r="A1967" s="22" t="str">
        <f aca="false">IF($C1967="","","R"&amp;TEXT(ROW()-4,"00000"))</f>
        <v/>
      </c>
      <c r="B1967" s="21"/>
      <c r="C1967" s="19"/>
      <c r="D1967" s="22" t="str">
        <f aca="false">IF($C1967="","",IFERROR(INDEX(Asset_Register!$C$5:$C$1000,MATCH($C1967,Asset_Register!$A$5:$A$1000,0)),"Not in register"))</f>
        <v/>
      </c>
      <c r="E1967" s="22" t="str">
        <f aca="false">IF($C1967="","",IFERROR(INDEX(Asset_Register!$D$5:$D$1000,MATCH($C1967,Asset_Register!$A$5:$A$1000,0)),"Not in register"))</f>
        <v/>
      </c>
      <c r="F1967" s="22" t="str">
        <f aca="false">IF($C1967="","",IFERROR(INDEX(Asset_Register!$R$5:$R$1000,MATCH($C1967,Asset_Register!$A$5:$A$1000,0)),"Not in register"))</f>
        <v/>
      </c>
      <c r="G1967" s="22" t="str">
        <f aca="false">IF($C1967="","",IFERROR(INDEX(Asset_Register!$Q$5:$Q$1000,MATCH($C1967,Asset_Register!$A$5:$A$1000,0)),"Not in register"))</f>
        <v/>
      </c>
      <c r="H1967" s="19"/>
      <c r="I1967" s="19"/>
      <c r="J1967" s="6"/>
      <c r="K1967" s="19"/>
      <c r="L1967" s="19"/>
      <c r="M1967" s="19"/>
      <c r="N1967" s="19"/>
      <c r="O1967" s="19"/>
      <c r="P1967" s="19"/>
      <c r="Q1967" s="22" t="str">
        <f aca="false">IF($C1967="","",IF($P1967&lt;&gt;"",$P1967,IF(AND(ISNUMBER($K1967),ISNUMBER($M1967),ISNUMBER($N1967)),IF($O1967="Lower is worse",IF($K1967&lt;=$N1967,"Danger",IF($K1967&lt;=$M1967,"Alert","OK")),IF($K1967&gt;=$N1967,"Danger",IF($K1967&gt;=$M1967,"Alert","OK"))),"Not set")))</f>
        <v/>
      </c>
      <c r="R1967" s="22" t="str">
        <f aca="false">IF(OR($Q1967="",$Q1967="Not set"),"",MATCH($Q1967,Lists!$F$2:$F$4,0)-1)</f>
        <v/>
      </c>
      <c r="S1967" s="6"/>
      <c r="T1967" s="6"/>
      <c r="U1967" s="22" t="str">
        <f aca="false">IF(OR($Q1967="",$Q1967="OK",$Q1967="Not set",NOT(ISNUMBER($G1967))),"",ROUND($G1967*IF($Q1967="Danger",Lists!$M$15,Lists!$M$16),0))</f>
        <v/>
      </c>
      <c r="V1967" s="22" t="str">
        <f aca="false">IF($U1967="","",IF(OR($Q1967="Danger",$U1967&gt;=Lists!$M$10),"P1",IF($U1967&gt;=Lists!$M$11,"P2","P3")))</f>
        <v/>
      </c>
      <c r="W1967" s="24" t="str">
        <f aca="false">IF(OR($V1967="",$B1967=""),"",$B1967+INDEX(Lists!$N$10:$N$12,MATCH($V1967,Lists!$L$10:$L$12,0)))</f>
        <v/>
      </c>
      <c r="X1967" s="19"/>
      <c r="Y1967" s="19"/>
      <c r="Z1967" s="19"/>
      <c r="AA1967" s="21"/>
      <c r="AB1967" s="19"/>
      <c r="AC1967" s="22" t="str">
        <f aca="true">IF(OR($U1967="",$B1967=""),"",IF($AA1967&lt;&gt;"",$AA1967-$B1967,TODAY()-$B1967))</f>
        <v/>
      </c>
      <c r="AD1967" s="22" t="str">
        <f aca="true">IF($W1967="","",IF($Y1967="Closed",IF($AA1967="","Closed",IF($AA1967&lt;=$W1967,"Closed on time","Closed late")),IF(TODAY()&gt;$W1967,"Overdue","Within time")))</f>
        <v/>
      </c>
      <c r="AE1967" s="6"/>
      <c r="AF1967" s="19"/>
      <c r="AG1967" s="19"/>
      <c r="AH1967" s="19"/>
      <c r="AI1967" s="19"/>
      <c r="AJ1967" s="19"/>
    </row>
    <row r="1968" customFormat="false" ht="15" hidden="false" customHeight="false" outlineLevel="0" collapsed="false">
      <c r="A1968" s="22" t="str">
        <f aca="false">IF($C1968="","","R"&amp;TEXT(ROW()-4,"00000"))</f>
        <v/>
      </c>
      <c r="B1968" s="21"/>
      <c r="C1968" s="19"/>
      <c r="D1968" s="22" t="str">
        <f aca="false">IF($C1968="","",IFERROR(INDEX(Asset_Register!$C$5:$C$1000,MATCH($C1968,Asset_Register!$A$5:$A$1000,0)),"Not in register"))</f>
        <v/>
      </c>
      <c r="E1968" s="22" t="str">
        <f aca="false">IF($C1968="","",IFERROR(INDEX(Asset_Register!$D$5:$D$1000,MATCH($C1968,Asset_Register!$A$5:$A$1000,0)),"Not in register"))</f>
        <v/>
      </c>
      <c r="F1968" s="22" t="str">
        <f aca="false">IF($C1968="","",IFERROR(INDEX(Asset_Register!$R$5:$R$1000,MATCH($C1968,Asset_Register!$A$5:$A$1000,0)),"Not in register"))</f>
        <v/>
      </c>
      <c r="G1968" s="22" t="str">
        <f aca="false">IF($C1968="","",IFERROR(INDEX(Asset_Register!$Q$5:$Q$1000,MATCH($C1968,Asset_Register!$A$5:$A$1000,0)),"Not in register"))</f>
        <v/>
      </c>
      <c r="H1968" s="19"/>
      <c r="I1968" s="19"/>
      <c r="J1968" s="6"/>
      <c r="K1968" s="19"/>
      <c r="L1968" s="19"/>
      <c r="M1968" s="19"/>
      <c r="N1968" s="19"/>
      <c r="O1968" s="19"/>
      <c r="P1968" s="19"/>
      <c r="Q1968" s="22" t="str">
        <f aca="false">IF($C1968="","",IF($P1968&lt;&gt;"",$P1968,IF(AND(ISNUMBER($K1968),ISNUMBER($M1968),ISNUMBER($N1968)),IF($O1968="Lower is worse",IF($K1968&lt;=$N1968,"Danger",IF($K1968&lt;=$M1968,"Alert","OK")),IF($K1968&gt;=$N1968,"Danger",IF($K1968&gt;=$M1968,"Alert","OK"))),"Not set")))</f>
        <v/>
      </c>
      <c r="R1968" s="22" t="str">
        <f aca="false">IF(OR($Q1968="",$Q1968="Not set"),"",MATCH($Q1968,Lists!$F$2:$F$4,0)-1)</f>
        <v/>
      </c>
      <c r="S1968" s="6"/>
      <c r="T1968" s="6"/>
      <c r="U1968" s="22" t="str">
        <f aca="false">IF(OR($Q1968="",$Q1968="OK",$Q1968="Not set",NOT(ISNUMBER($G1968))),"",ROUND($G1968*IF($Q1968="Danger",Lists!$M$15,Lists!$M$16),0))</f>
        <v/>
      </c>
      <c r="V1968" s="22" t="str">
        <f aca="false">IF($U1968="","",IF(OR($Q1968="Danger",$U1968&gt;=Lists!$M$10),"P1",IF($U1968&gt;=Lists!$M$11,"P2","P3")))</f>
        <v/>
      </c>
      <c r="W1968" s="24" t="str">
        <f aca="false">IF(OR($V1968="",$B1968=""),"",$B1968+INDEX(Lists!$N$10:$N$12,MATCH($V1968,Lists!$L$10:$L$12,0)))</f>
        <v/>
      </c>
      <c r="X1968" s="19"/>
      <c r="Y1968" s="19"/>
      <c r="Z1968" s="19"/>
      <c r="AA1968" s="21"/>
      <c r="AB1968" s="19"/>
      <c r="AC1968" s="22" t="str">
        <f aca="true">IF(OR($U1968="",$B1968=""),"",IF($AA1968&lt;&gt;"",$AA1968-$B1968,TODAY()-$B1968))</f>
        <v/>
      </c>
      <c r="AD1968" s="22" t="str">
        <f aca="true">IF($W1968="","",IF($Y1968="Closed",IF($AA1968="","Closed",IF($AA1968&lt;=$W1968,"Closed on time","Closed late")),IF(TODAY()&gt;$W1968,"Overdue","Within time")))</f>
        <v/>
      </c>
      <c r="AE1968" s="6"/>
      <c r="AF1968" s="19"/>
      <c r="AG1968" s="19"/>
      <c r="AH1968" s="19"/>
      <c r="AI1968" s="19"/>
      <c r="AJ1968" s="19"/>
    </row>
    <row r="1969" customFormat="false" ht="15" hidden="false" customHeight="false" outlineLevel="0" collapsed="false">
      <c r="A1969" s="22" t="str">
        <f aca="false">IF($C1969="","","R"&amp;TEXT(ROW()-4,"00000"))</f>
        <v/>
      </c>
      <c r="B1969" s="21"/>
      <c r="C1969" s="19"/>
      <c r="D1969" s="22" t="str">
        <f aca="false">IF($C1969="","",IFERROR(INDEX(Asset_Register!$C$5:$C$1000,MATCH($C1969,Asset_Register!$A$5:$A$1000,0)),"Not in register"))</f>
        <v/>
      </c>
      <c r="E1969" s="22" t="str">
        <f aca="false">IF($C1969="","",IFERROR(INDEX(Asset_Register!$D$5:$D$1000,MATCH($C1969,Asset_Register!$A$5:$A$1000,0)),"Not in register"))</f>
        <v/>
      </c>
      <c r="F1969" s="22" t="str">
        <f aca="false">IF($C1969="","",IFERROR(INDEX(Asset_Register!$R$5:$R$1000,MATCH($C1969,Asset_Register!$A$5:$A$1000,0)),"Not in register"))</f>
        <v/>
      </c>
      <c r="G1969" s="22" t="str">
        <f aca="false">IF($C1969="","",IFERROR(INDEX(Asset_Register!$Q$5:$Q$1000,MATCH($C1969,Asset_Register!$A$5:$A$1000,0)),"Not in register"))</f>
        <v/>
      </c>
      <c r="H1969" s="19"/>
      <c r="I1969" s="19"/>
      <c r="J1969" s="6"/>
      <c r="K1969" s="19"/>
      <c r="L1969" s="19"/>
      <c r="M1969" s="19"/>
      <c r="N1969" s="19"/>
      <c r="O1969" s="19"/>
      <c r="P1969" s="19"/>
      <c r="Q1969" s="22" t="str">
        <f aca="false">IF($C1969="","",IF($P1969&lt;&gt;"",$P1969,IF(AND(ISNUMBER($K1969),ISNUMBER($M1969),ISNUMBER($N1969)),IF($O1969="Lower is worse",IF($K1969&lt;=$N1969,"Danger",IF($K1969&lt;=$M1969,"Alert","OK")),IF($K1969&gt;=$N1969,"Danger",IF($K1969&gt;=$M1969,"Alert","OK"))),"Not set")))</f>
        <v/>
      </c>
      <c r="R1969" s="22" t="str">
        <f aca="false">IF(OR($Q1969="",$Q1969="Not set"),"",MATCH($Q1969,Lists!$F$2:$F$4,0)-1)</f>
        <v/>
      </c>
      <c r="S1969" s="6"/>
      <c r="T1969" s="6"/>
      <c r="U1969" s="22" t="str">
        <f aca="false">IF(OR($Q1969="",$Q1969="OK",$Q1969="Not set",NOT(ISNUMBER($G1969))),"",ROUND($G1969*IF($Q1969="Danger",Lists!$M$15,Lists!$M$16),0))</f>
        <v/>
      </c>
      <c r="V1969" s="22" t="str">
        <f aca="false">IF($U1969="","",IF(OR($Q1969="Danger",$U1969&gt;=Lists!$M$10),"P1",IF($U1969&gt;=Lists!$M$11,"P2","P3")))</f>
        <v/>
      </c>
      <c r="W1969" s="24" t="str">
        <f aca="false">IF(OR($V1969="",$B1969=""),"",$B1969+INDEX(Lists!$N$10:$N$12,MATCH($V1969,Lists!$L$10:$L$12,0)))</f>
        <v/>
      </c>
      <c r="X1969" s="19"/>
      <c r="Y1969" s="19"/>
      <c r="Z1969" s="19"/>
      <c r="AA1969" s="21"/>
      <c r="AB1969" s="19"/>
      <c r="AC1969" s="22" t="str">
        <f aca="true">IF(OR($U1969="",$B1969=""),"",IF($AA1969&lt;&gt;"",$AA1969-$B1969,TODAY()-$B1969))</f>
        <v/>
      </c>
      <c r="AD1969" s="22" t="str">
        <f aca="true">IF($W1969="","",IF($Y1969="Closed",IF($AA1969="","Closed",IF($AA1969&lt;=$W1969,"Closed on time","Closed late")),IF(TODAY()&gt;$W1969,"Overdue","Within time")))</f>
        <v/>
      </c>
      <c r="AE1969" s="6"/>
      <c r="AF1969" s="19"/>
      <c r="AG1969" s="19"/>
      <c r="AH1969" s="19"/>
      <c r="AI1969" s="19"/>
      <c r="AJ1969" s="19"/>
    </row>
    <row r="1970" customFormat="false" ht="15" hidden="false" customHeight="false" outlineLevel="0" collapsed="false">
      <c r="A1970" s="22" t="str">
        <f aca="false">IF($C1970="","","R"&amp;TEXT(ROW()-4,"00000"))</f>
        <v/>
      </c>
      <c r="B1970" s="21"/>
      <c r="C1970" s="19"/>
      <c r="D1970" s="22" t="str">
        <f aca="false">IF($C1970="","",IFERROR(INDEX(Asset_Register!$C$5:$C$1000,MATCH($C1970,Asset_Register!$A$5:$A$1000,0)),"Not in register"))</f>
        <v/>
      </c>
      <c r="E1970" s="22" t="str">
        <f aca="false">IF($C1970="","",IFERROR(INDEX(Asset_Register!$D$5:$D$1000,MATCH($C1970,Asset_Register!$A$5:$A$1000,0)),"Not in register"))</f>
        <v/>
      </c>
      <c r="F1970" s="22" t="str">
        <f aca="false">IF($C1970="","",IFERROR(INDEX(Asset_Register!$R$5:$R$1000,MATCH($C1970,Asset_Register!$A$5:$A$1000,0)),"Not in register"))</f>
        <v/>
      </c>
      <c r="G1970" s="22" t="str">
        <f aca="false">IF($C1970="","",IFERROR(INDEX(Asset_Register!$Q$5:$Q$1000,MATCH($C1970,Asset_Register!$A$5:$A$1000,0)),"Not in register"))</f>
        <v/>
      </c>
      <c r="H1970" s="19"/>
      <c r="I1970" s="19"/>
      <c r="J1970" s="6"/>
      <c r="K1970" s="19"/>
      <c r="L1970" s="19"/>
      <c r="M1970" s="19"/>
      <c r="N1970" s="19"/>
      <c r="O1970" s="19"/>
      <c r="P1970" s="19"/>
      <c r="Q1970" s="22" t="str">
        <f aca="false">IF($C1970="","",IF($P1970&lt;&gt;"",$P1970,IF(AND(ISNUMBER($K1970),ISNUMBER($M1970),ISNUMBER($N1970)),IF($O1970="Lower is worse",IF($K1970&lt;=$N1970,"Danger",IF($K1970&lt;=$M1970,"Alert","OK")),IF($K1970&gt;=$N1970,"Danger",IF($K1970&gt;=$M1970,"Alert","OK"))),"Not set")))</f>
        <v/>
      </c>
      <c r="R1970" s="22" t="str">
        <f aca="false">IF(OR($Q1970="",$Q1970="Not set"),"",MATCH($Q1970,Lists!$F$2:$F$4,0)-1)</f>
        <v/>
      </c>
      <c r="S1970" s="6"/>
      <c r="T1970" s="6"/>
      <c r="U1970" s="22" t="str">
        <f aca="false">IF(OR($Q1970="",$Q1970="OK",$Q1970="Not set",NOT(ISNUMBER($G1970))),"",ROUND($G1970*IF($Q1970="Danger",Lists!$M$15,Lists!$M$16),0))</f>
        <v/>
      </c>
      <c r="V1970" s="22" t="str">
        <f aca="false">IF($U1970="","",IF(OR($Q1970="Danger",$U1970&gt;=Lists!$M$10),"P1",IF($U1970&gt;=Lists!$M$11,"P2","P3")))</f>
        <v/>
      </c>
      <c r="W1970" s="24" t="str">
        <f aca="false">IF(OR($V1970="",$B1970=""),"",$B1970+INDEX(Lists!$N$10:$N$12,MATCH($V1970,Lists!$L$10:$L$12,0)))</f>
        <v/>
      </c>
      <c r="X1970" s="19"/>
      <c r="Y1970" s="19"/>
      <c r="Z1970" s="19"/>
      <c r="AA1970" s="21"/>
      <c r="AB1970" s="19"/>
      <c r="AC1970" s="22" t="str">
        <f aca="true">IF(OR($U1970="",$B1970=""),"",IF($AA1970&lt;&gt;"",$AA1970-$B1970,TODAY()-$B1970))</f>
        <v/>
      </c>
      <c r="AD1970" s="22" t="str">
        <f aca="true">IF($W1970="","",IF($Y1970="Closed",IF($AA1970="","Closed",IF($AA1970&lt;=$W1970,"Closed on time","Closed late")),IF(TODAY()&gt;$W1970,"Overdue","Within time")))</f>
        <v/>
      </c>
      <c r="AE1970" s="6"/>
      <c r="AF1970" s="19"/>
      <c r="AG1970" s="19"/>
      <c r="AH1970" s="19"/>
      <c r="AI1970" s="19"/>
      <c r="AJ1970" s="19"/>
    </row>
    <row r="1971" customFormat="false" ht="15" hidden="false" customHeight="false" outlineLevel="0" collapsed="false">
      <c r="A1971" s="22" t="str">
        <f aca="false">IF($C1971="","","R"&amp;TEXT(ROW()-4,"00000"))</f>
        <v/>
      </c>
      <c r="B1971" s="21"/>
      <c r="C1971" s="19"/>
      <c r="D1971" s="22" t="str">
        <f aca="false">IF($C1971="","",IFERROR(INDEX(Asset_Register!$C$5:$C$1000,MATCH($C1971,Asset_Register!$A$5:$A$1000,0)),"Not in register"))</f>
        <v/>
      </c>
      <c r="E1971" s="22" t="str">
        <f aca="false">IF($C1971="","",IFERROR(INDEX(Asset_Register!$D$5:$D$1000,MATCH($C1971,Asset_Register!$A$5:$A$1000,0)),"Not in register"))</f>
        <v/>
      </c>
      <c r="F1971" s="22" t="str">
        <f aca="false">IF($C1971="","",IFERROR(INDEX(Asset_Register!$R$5:$R$1000,MATCH($C1971,Asset_Register!$A$5:$A$1000,0)),"Not in register"))</f>
        <v/>
      </c>
      <c r="G1971" s="22" t="str">
        <f aca="false">IF($C1971="","",IFERROR(INDEX(Asset_Register!$Q$5:$Q$1000,MATCH($C1971,Asset_Register!$A$5:$A$1000,0)),"Not in register"))</f>
        <v/>
      </c>
      <c r="H1971" s="19"/>
      <c r="I1971" s="19"/>
      <c r="J1971" s="6"/>
      <c r="K1971" s="19"/>
      <c r="L1971" s="19"/>
      <c r="M1971" s="19"/>
      <c r="N1971" s="19"/>
      <c r="O1971" s="19"/>
      <c r="P1971" s="19"/>
      <c r="Q1971" s="22" t="str">
        <f aca="false">IF($C1971="","",IF($P1971&lt;&gt;"",$P1971,IF(AND(ISNUMBER($K1971),ISNUMBER($M1971),ISNUMBER($N1971)),IF($O1971="Lower is worse",IF($K1971&lt;=$N1971,"Danger",IF($K1971&lt;=$M1971,"Alert","OK")),IF($K1971&gt;=$N1971,"Danger",IF($K1971&gt;=$M1971,"Alert","OK"))),"Not set")))</f>
        <v/>
      </c>
      <c r="R1971" s="22" t="str">
        <f aca="false">IF(OR($Q1971="",$Q1971="Not set"),"",MATCH($Q1971,Lists!$F$2:$F$4,0)-1)</f>
        <v/>
      </c>
      <c r="S1971" s="6"/>
      <c r="T1971" s="6"/>
      <c r="U1971" s="22" t="str">
        <f aca="false">IF(OR($Q1971="",$Q1971="OK",$Q1971="Not set",NOT(ISNUMBER($G1971))),"",ROUND($G1971*IF($Q1971="Danger",Lists!$M$15,Lists!$M$16),0))</f>
        <v/>
      </c>
      <c r="V1971" s="22" t="str">
        <f aca="false">IF($U1971="","",IF(OR($Q1971="Danger",$U1971&gt;=Lists!$M$10),"P1",IF($U1971&gt;=Lists!$M$11,"P2","P3")))</f>
        <v/>
      </c>
      <c r="W1971" s="24" t="str">
        <f aca="false">IF(OR($V1971="",$B1971=""),"",$B1971+INDEX(Lists!$N$10:$N$12,MATCH($V1971,Lists!$L$10:$L$12,0)))</f>
        <v/>
      </c>
      <c r="X1971" s="19"/>
      <c r="Y1971" s="19"/>
      <c r="Z1971" s="19"/>
      <c r="AA1971" s="21"/>
      <c r="AB1971" s="19"/>
      <c r="AC1971" s="22" t="str">
        <f aca="true">IF(OR($U1971="",$B1971=""),"",IF($AA1971&lt;&gt;"",$AA1971-$B1971,TODAY()-$B1971))</f>
        <v/>
      </c>
      <c r="AD1971" s="22" t="str">
        <f aca="true">IF($W1971="","",IF($Y1971="Closed",IF($AA1971="","Closed",IF($AA1971&lt;=$W1971,"Closed on time","Closed late")),IF(TODAY()&gt;$W1971,"Overdue","Within time")))</f>
        <v/>
      </c>
      <c r="AE1971" s="6"/>
      <c r="AF1971" s="19"/>
      <c r="AG1971" s="19"/>
      <c r="AH1971" s="19"/>
      <c r="AI1971" s="19"/>
      <c r="AJ1971" s="19"/>
    </row>
    <row r="1972" customFormat="false" ht="15" hidden="false" customHeight="false" outlineLevel="0" collapsed="false">
      <c r="A1972" s="22" t="str">
        <f aca="false">IF($C1972="","","R"&amp;TEXT(ROW()-4,"00000"))</f>
        <v/>
      </c>
      <c r="B1972" s="21"/>
      <c r="C1972" s="19"/>
      <c r="D1972" s="22" t="str">
        <f aca="false">IF($C1972="","",IFERROR(INDEX(Asset_Register!$C$5:$C$1000,MATCH($C1972,Asset_Register!$A$5:$A$1000,0)),"Not in register"))</f>
        <v/>
      </c>
      <c r="E1972" s="22" t="str">
        <f aca="false">IF($C1972="","",IFERROR(INDEX(Asset_Register!$D$5:$D$1000,MATCH($C1972,Asset_Register!$A$5:$A$1000,0)),"Not in register"))</f>
        <v/>
      </c>
      <c r="F1972" s="22" t="str">
        <f aca="false">IF($C1972="","",IFERROR(INDEX(Asset_Register!$R$5:$R$1000,MATCH($C1972,Asset_Register!$A$5:$A$1000,0)),"Not in register"))</f>
        <v/>
      </c>
      <c r="G1972" s="22" t="str">
        <f aca="false">IF($C1972="","",IFERROR(INDEX(Asset_Register!$Q$5:$Q$1000,MATCH($C1972,Asset_Register!$A$5:$A$1000,0)),"Not in register"))</f>
        <v/>
      </c>
      <c r="H1972" s="19"/>
      <c r="I1972" s="19"/>
      <c r="J1972" s="6"/>
      <c r="K1972" s="19"/>
      <c r="L1972" s="19"/>
      <c r="M1972" s="19"/>
      <c r="N1972" s="19"/>
      <c r="O1972" s="19"/>
      <c r="P1972" s="19"/>
      <c r="Q1972" s="22" t="str">
        <f aca="false">IF($C1972="","",IF($P1972&lt;&gt;"",$P1972,IF(AND(ISNUMBER($K1972),ISNUMBER($M1972),ISNUMBER($N1972)),IF($O1972="Lower is worse",IF($K1972&lt;=$N1972,"Danger",IF($K1972&lt;=$M1972,"Alert","OK")),IF($K1972&gt;=$N1972,"Danger",IF($K1972&gt;=$M1972,"Alert","OK"))),"Not set")))</f>
        <v/>
      </c>
      <c r="R1972" s="22" t="str">
        <f aca="false">IF(OR($Q1972="",$Q1972="Not set"),"",MATCH($Q1972,Lists!$F$2:$F$4,0)-1)</f>
        <v/>
      </c>
      <c r="S1972" s="6"/>
      <c r="T1972" s="6"/>
      <c r="U1972" s="22" t="str">
        <f aca="false">IF(OR($Q1972="",$Q1972="OK",$Q1972="Not set",NOT(ISNUMBER($G1972))),"",ROUND($G1972*IF($Q1972="Danger",Lists!$M$15,Lists!$M$16),0))</f>
        <v/>
      </c>
      <c r="V1972" s="22" t="str">
        <f aca="false">IF($U1972="","",IF(OR($Q1972="Danger",$U1972&gt;=Lists!$M$10),"P1",IF($U1972&gt;=Lists!$M$11,"P2","P3")))</f>
        <v/>
      </c>
      <c r="W1972" s="24" t="str">
        <f aca="false">IF(OR($V1972="",$B1972=""),"",$B1972+INDEX(Lists!$N$10:$N$12,MATCH($V1972,Lists!$L$10:$L$12,0)))</f>
        <v/>
      </c>
      <c r="X1972" s="19"/>
      <c r="Y1972" s="19"/>
      <c r="Z1972" s="19"/>
      <c r="AA1972" s="21"/>
      <c r="AB1972" s="19"/>
      <c r="AC1972" s="22" t="str">
        <f aca="true">IF(OR($U1972="",$B1972=""),"",IF($AA1972&lt;&gt;"",$AA1972-$B1972,TODAY()-$B1972))</f>
        <v/>
      </c>
      <c r="AD1972" s="22" t="str">
        <f aca="true">IF($W1972="","",IF($Y1972="Closed",IF($AA1972="","Closed",IF($AA1972&lt;=$W1972,"Closed on time","Closed late")),IF(TODAY()&gt;$W1972,"Overdue","Within time")))</f>
        <v/>
      </c>
      <c r="AE1972" s="6"/>
      <c r="AF1972" s="19"/>
      <c r="AG1972" s="19"/>
      <c r="AH1972" s="19"/>
      <c r="AI1972" s="19"/>
      <c r="AJ1972" s="19"/>
    </row>
    <row r="1973" customFormat="false" ht="15" hidden="false" customHeight="false" outlineLevel="0" collapsed="false">
      <c r="A1973" s="22" t="str">
        <f aca="false">IF($C1973="","","R"&amp;TEXT(ROW()-4,"00000"))</f>
        <v/>
      </c>
      <c r="B1973" s="21"/>
      <c r="C1973" s="19"/>
      <c r="D1973" s="22" t="str">
        <f aca="false">IF($C1973="","",IFERROR(INDEX(Asset_Register!$C$5:$C$1000,MATCH($C1973,Asset_Register!$A$5:$A$1000,0)),"Not in register"))</f>
        <v/>
      </c>
      <c r="E1973" s="22" t="str">
        <f aca="false">IF($C1973="","",IFERROR(INDEX(Asset_Register!$D$5:$D$1000,MATCH($C1973,Asset_Register!$A$5:$A$1000,0)),"Not in register"))</f>
        <v/>
      </c>
      <c r="F1973" s="22" t="str">
        <f aca="false">IF($C1973="","",IFERROR(INDEX(Asset_Register!$R$5:$R$1000,MATCH($C1973,Asset_Register!$A$5:$A$1000,0)),"Not in register"))</f>
        <v/>
      </c>
      <c r="G1973" s="22" t="str">
        <f aca="false">IF($C1973="","",IFERROR(INDEX(Asset_Register!$Q$5:$Q$1000,MATCH($C1973,Asset_Register!$A$5:$A$1000,0)),"Not in register"))</f>
        <v/>
      </c>
      <c r="H1973" s="19"/>
      <c r="I1973" s="19"/>
      <c r="J1973" s="6"/>
      <c r="K1973" s="19"/>
      <c r="L1973" s="19"/>
      <c r="M1973" s="19"/>
      <c r="N1973" s="19"/>
      <c r="O1973" s="19"/>
      <c r="P1973" s="19"/>
      <c r="Q1973" s="22" t="str">
        <f aca="false">IF($C1973="","",IF($P1973&lt;&gt;"",$P1973,IF(AND(ISNUMBER($K1973),ISNUMBER($M1973),ISNUMBER($N1973)),IF($O1973="Lower is worse",IF($K1973&lt;=$N1973,"Danger",IF($K1973&lt;=$M1973,"Alert","OK")),IF($K1973&gt;=$N1973,"Danger",IF($K1973&gt;=$M1973,"Alert","OK"))),"Not set")))</f>
        <v/>
      </c>
      <c r="R1973" s="22" t="str">
        <f aca="false">IF(OR($Q1973="",$Q1973="Not set"),"",MATCH($Q1973,Lists!$F$2:$F$4,0)-1)</f>
        <v/>
      </c>
      <c r="S1973" s="6"/>
      <c r="T1973" s="6"/>
      <c r="U1973" s="22" t="str">
        <f aca="false">IF(OR($Q1973="",$Q1973="OK",$Q1973="Not set",NOT(ISNUMBER($G1973))),"",ROUND($G1973*IF($Q1973="Danger",Lists!$M$15,Lists!$M$16),0))</f>
        <v/>
      </c>
      <c r="V1973" s="22" t="str">
        <f aca="false">IF($U1973="","",IF(OR($Q1973="Danger",$U1973&gt;=Lists!$M$10),"P1",IF($U1973&gt;=Lists!$M$11,"P2","P3")))</f>
        <v/>
      </c>
      <c r="W1973" s="24" t="str">
        <f aca="false">IF(OR($V1973="",$B1973=""),"",$B1973+INDEX(Lists!$N$10:$N$12,MATCH($V1973,Lists!$L$10:$L$12,0)))</f>
        <v/>
      </c>
      <c r="X1973" s="19"/>
      <c r="Y1973" s="19"/>
      <c r="Z1973" s="19"/>
      <c r="AA1973" s="21"/>
      <c r="AB1973" s="19"/>
      <c r="AC1973" s="22" t="str">
        <f aca="true">IF(OR($U1973="",$B1973=""),"",IF($AA1973&lt;&gt;"",$AA1973-$B1973,TODAY()-$B1973))</f>
        <v/>
      </c>
      <c r="AD1973" s="22" t="str">
        <f aca="true">IF($W1973="","",IF($Y1973="Closed",IF($AA1973="","Closed",IF($AA1973&lt;=$W1973,"Closed on time","Closed late")),IF(TODAY()&gt;$W1973,"Overdue","Within time")))</f>
        <v/>
      </c>
      <c r="AE1973" s="6"/>
      <c r="AF1973" s="19"/>
      <c r="AG1973" s="19"/>
      <c r="AH1973" s="19"/>
      <c r="AI1973" s="19"/>
      <c r="AJ1973" s="19"/>
    </row>
    <row r="1974" customFormat="false" ht="15" hidden="false" customHeight="false" outlineLevel="0" collapsed="false">
      <c r="A1974" s="22" t="str">
        <f aca="false">IF($C1974="","","R"&amp;TEXT(ROW()-4,"00000"))</f>
        <v/>
      </c>
      <c r="B1974" s="21"/>
      <c r="C1974" s="19"/>
      <c r="D1974" s="22" t="str">
        <f aca="false">IF($C1974="","",IFERROR(INDEX(Asset_Register!$C$5:$C$1000,MATCH($C1974,Asset_Register!$A$5:$A$1000,0)),"Not in register"))</f>
        <v/>
      </c>
      <c r="E1974" s="22" t="str">
        <f aca="false">IF($C1974="","",IFERROR(INDEX(Asset_Register!$D$5:$D$1000,MATCH($C1974,Asset_Register!$A$5:$A$1000,0)),"Not in register"))</f>
        <v/>
      </c>
      <c r="F1974" s="22" t="str">
        <f aca="false">IF($C1974="","",IFERROR(INDEX(Asset_Register!$R$5:$R$1000,MATCH($C1974,Asset_Register!$A$5:$A$1000,0)),"Not in register"))</f>
        <v/>
      </c>
      <c r="G1974" s="22" t="str">
        <f aca="false">IF($C1974="","",IFERROR(INDEX(Asset_Register!$Q$5:$Q$1000,MATCH($C1974,Asset_Register!$A$5:$A$1000,0)),"Not in register"))</f>
        <v/>
      </c>
      <c r="H1974" s="19"/>
      <c r="I1974" s="19"/>
      <c r="J1974" s="6"/>
      <c r="K1974" s="19"/>
      <c r="L1974" s="19"/>
      <c r="M1974" s="19"/>
      <c r="N1974" s="19"/>
      <c r="O1974" s="19"/>
      <c r="P1974" s="19"/>
      <c r="Q1974" s="22" t="str">
        <f aca="false">IF($C1974="","",IF($P1974&lt;&gt;"",$P1974,IF(AND(ISNUMBER($K1974),ISNUMBER($M1974),ISNUMBER($N1974)),IF($O1974="Lower is worse",IF($K1974&lt;=$N1974,"Danger",IF($K1974&lt;=$M1974,"Alert","OK")),IF($K1974&gt;=$N1974,"Danger",IF($K1974&gt;=$M1974,"Alert","OK"))),"Not set")))</f>
        <v/>
      </c>
      <c r="R1974" s="22" t="str">
        <f aca="false">IF(OR($Q1974="",$Q1974="Not set"),"",MATCH($Q1974,Lists!$F$2:$F$4,0)-1)</f>
        <v/>
      </c>
      <c r="S1974" s="6"/>
      <c r="T1974" s="6"/>
      <c r="U1974" s="22" t="str">
        <f aca="false">IF(OR($Q1974="",$Q1974="OK",$Q1974="Not set",NOT(ISNUMBER($G1974))),"",ROUND($G1974*IF($Q1974="Danger",Lists!$M$15,Lists!$M$16),0))</f>
        <v/>
      </c>
      <c r="V1974" s="22" t="str">
        <f aca="false">IF($U1974="","",IF(OR($Q1974="Danger",$U1974&gt;=Lists!$M$10),"P1",IF($U1974&gt;=Lists!$M$11,"P2","P3")))</f>
        <v/>
      </c>
      <c r="W1974" s="24" t="str">
        <f aca="false">IF(OR($V1974="",$B1974=""),"",$B1974+INDEX(Lists!$N$10:$N$12,MATCH($V1974,Lists!$L$10:$L$12,0)))</f>
        <v/>
      </c>
      <c r="X1974" s="19"/>
      <c r="Y1974" s="19"/>
      <c r="Z1974" s="19"/>
      <c r="AA1974" s="21"/>
      <c r="AB1974" s="19"/>
      <c r="AC1974" s="22" t="str">
        <f aca="true">IF(OR($U1974="",$B1974=""),"",IF($AA1974&lt;&gt;"",$AA1974-$B1974,TODAY()-$B1974))</f>
        <v/>
      </c>
      <c r="AD1974" s="22" t="str">
        <f aca="true">IF($W1974="","",IF($Y1974="Closed",IF($AA1974="","Closed",IF($AA1974&lt;=$W1974,"Closed on time","Closed late")),IF(TODAY()&gt;$W1974,"Overdue","Within time")))</f>
        <v/>
      </c>
      <c r="AE1974" s="6"/>
      <c r="AF1974" s="19"/>
      <c r="AG1974" s="19"/>
      <c r="AH1974" s="19"/>
      <c r="AI1974" s="19"/>
      <c r="AJ1974" s="19"/>
    </row>
    <row r="1975" customFormat="false" ht="15" hidden="false" customHeight="false" outlineLevel="0" collapsed="false">
      <c r="A1975" s="22" t="str">
        <f aca="false">IF($C1975="","","R"&amp;TEXT(ROW()-4,"00000"))</f>
        <v/>
      </c>
      <c r="B1975" s="21"/>
      <c r="C1975" s="19"/>
      <c r="D1975" s="22" t="str">
        <f aca="false">IF($C1975="","",IFERROR(INDEX(Asset_Register!$C$5:$C$1000,MATCH($C1975,Asset_Register!$A$5:$A$1000,0)),"Not in register"))</f>
        <v/>
      </c>
      <c r="E1975" s="22" t="str">
        <f aca="false">IF($C1975="","",IFERROR(INDEX(Asset_Register!$D$5:$D$1000,MATCH($C1975,Asset_Register!$A$5:$A$1000,0)),"Not in register"))</f>
        <v/>
      </c>
      <c r="F1975" s="22" t="str">
        <f aca="false">IF($C1975="","",IFERROR(INDEX(Asset_Register!$R$5:$R$1000,MATCH($C1975,Asset_Register!$A$5:$A$1000,0)),"Not in register"))</f>
        <v/>
      </c>
      <c r="G1975" s="22" t="str">
        <f aca="false">IF($C1975="","",IFERROR(INDEX(Asset_Register!$Q$5:$Q$1000,MATCH($C1975,Asset_Register!$A$5:$A$1000,0)),"Not in register"))</f>
        <v/>
      </c>
      <c r="H1975" s="19"/>
      <c r="I1975" s="19"/>
      <c r="J1975" s="6"/>
      <c r="K1975" s="19"/>
      <c r="L1975" s="19"/>
      <c r="M1975" s="19"/>
      <c r="N1975" s="19"/>
      <c r="O1975" s="19"/>
      <c r="P1975" s="19"/>
      <c r="Q1975" s="22" t="str">
        <f aca="false">IF($C1975="","",IF($P1975&lt;&gt;"",$P1975,IF(AND(ISNUMBER($K1975),ISNUMBER($M1975),ISNUMBER($N1975)),IF($O1975="Lower is worse",IF($K1975&lt;=$N1975,"Danger",IF($K1975&lt;=$M1975,"Alert","OK")),IF($K1975&gt;=$N1975,"Danger",IF($K1975&gt;=$M1975,"Alert","OK"))),"Not set")))</f>
        <v/>
      </c>
      <c r="R1975" s="22" t="str">
        <f aca="false">IF(OR($Q1975="",$Q1975="Not set"),"",MATCH($Q1975,Lists!$F$2:$F$4,0)-1)</f>
        <v/>
      </c>
      <c r="S1975" s="6"/>
      <c r="T1975" s="6"/>
      <c r="U1975" s="22" t="str">
        <f aca="false">IF(OR($Q1975="",$Q1975="OK",$Q1975="Not set",NOT(ISNUMBER($G1975))),"",ROUND($G1975*IF($Q1975="Danger",Lists!$M$15,Lists!$M$16),0))</f>
        <v/>
      </c>
      <c r="V1975" s="22" t="str">
        <f aca="false">IF($U1975="","",IF(OR($Q1975="Danger",$U1975&gt;=Lists!$M$10),"P1",IF($U1975&gt;=Lists!$M$11,"P2","P3")))</f>
        <v/>
      </c>
      <c r="W1975" s="24" t="str">
        <f aca="false">IF(OR($V1975="",$B1975=""),"",$B1975+INDEX(Lists!$N$10:$N$12,MATCH($V1975,Lists!$L$10:$L$12,0)))</f>
        <v/>
      </c>
      <c r="X1975" s="19"/>
      <c r="Y1975" s="19"/>
      <c r="Z1975" s="19"/>
      <c r="AA1975" s="21"/>
      <c r="AB1975" s="19"/>
      <c r="AC1975" s="22" t="str">
        <f aca="true">IF(OR($U1975="",$B1975=""),"",IF($AA1975&lt;&gt;"",$AA1975-$B1975,TODAY()-$B1975))</f>
        <v/>
      </c>
      <c r="AD1975" s="22" t="str">
        <f aca="true">IF($W1975="","",IF($Y1975="Closed",IF($AA1975="","Closed",IF($AA1975&lt;=$W1975,"Closed on time","Closed late")),IF(TODAY()&gt;$W1975,"Overdue","Within time")))</f>
        <v/>
      </c>
      <c r="AE1975" s="6"/>
      <c r="AF1975" s="19"/>
      <c r="AG1975" s="19"/>
      <c r="AH1975" s="19"/>
      <c r="AI1975" s="19"/>
      <c r="AJ1975" s="19"/>
    </row>
    <row r="1976" customFormat="false" ht="15" hidden="false" customHeight="false" outlineLevel="0" collapsed="false">
      <c r="A1976" s="22" t="str">
        <f aca="false">IF($C1976="","","R"&amp;TEXT(ROW()-4,"00000"))</f>
        <v/>
      </c>
      <c r="B1976" s="21"/>
      <c r="C1976" s="19"/>
      <c r="D1976" s="22" t="str">
        <f aca="false">IF($C1976="","",IFERROR(INDEX(Asset_Register!$C$5:$C$1000,MATCH($C1976,Asset_Register!$A$5:$A$1000,0)),"Not in register"))</f>
        <v/>
      </c>
      <c r="E1976" s="22" t="str">
        <f aca="false">IF($C1976="","",IFERROR(INDEX(Asset_Register!$D$5:$D$1000,MATCH($C1976,Asset_Register!$A$5:$A$1000,0)),"Not in register"))</f>
        <v/>
      </c>
      <c r="F1976" s="22" t="str">
        <f aca="false">IF($C1976="","",IFERROR(INDEX(Asset_Register!$R$5:$R$1000,MATCH($C1976,Asset_Register!$A$5:$A$1000,0)),"Not in register"))</f>
        <v/>
      </c>
      <c r="G1976" s="22" t="str">
        <f aca="false">IF($C1976="","",IFERROR(INDEX(Asset_Register!$Q$5:$Q$1000,MATCH($C1976,Asset_Register!$A$5:$A$1000,0)),"Not in register"))</f>
        <v/>
      </c>
      <c r="H1976" s="19"/>
      <c r="I1976" s="19"/>
      <c r="J1976" s="6"/>
      <c r="K1976" s="19"/>
      <c r="L1976" s="19"/>
      <c r="M1976" s="19"/>
      <c r="N1976" s="19"/>
      <c r="O1976" s="19"/>
      <c r="P1976" s="19"/>
      <c r="Q1976" s="22" t="str">
        <f aca="false">IF($C1976="","",IF($P1976&lt;&gt;"",$P1976,IF(AND(ISNUMBER($K1976),ISNUMBER($M1976),ISNUMBER($N1976)),IF($O1976="Lower is worse",IF($K1976&lt;=$N1976,"Danger",IF($K1976&lt;=$M1976,"Alert","OK")),IF($K1976&gt;=$N1976,"Danger",IF($K1976&gt;=$M1976,"Alert","OK"))),"Not set")))</f>
        <v/>
      </c>
      <c r="R1976" s="22" t="str">
        <f aca="false">IF(OR($Q1976="",$Q1976="Not set"),"",MATCH($Q1976,Lists!$F$2:$F$4,0)-1)</f>
        <v/>
      </c>
      <c r="S1976" s="6"/>
      <c r="T1976" s="6"/>
      <c r="U1976" s="22" t="str">
        <f aca="false">IF(OR($Q1976="",$Q1976="OK",$Q1976="Not set",NOT(ISNUMBER($G1976))),"",ROUND($G1976*IF($Q1976="Danger",Lists!$M$15,Lists!$M$16),0))</f>
        <v/>
      </c>
      <c r="V1976" s="22" t="str">
        <f aca="false">IF($U1976="","",IF(OR($Q1976="Danger",$U1976&gt;=Lists!$M$10),"P1",IF($U1976&gt;=Lists!$M$11,"P2","P3")))</f>
        <v/>
      </c>
      <c r="W1976" s="24" t="str">
        <f aca="false">IF(OR($V1976="",$B1976=""),"",$B1976+INDEX(Lists!$N$10:$N$12,MATCH($V1976,Lists!$L$10:$L$12,0)))</f>
        <v/>
      </c>
      <c r="X1976" s="19"/>
      <c r="Y1976" s="19"/>
      <c r="Z1976" s="19"/>
      <c r="AA1976" s="21"/>
      <c r="AB1976" s="19"/>
      <c r="AC1976" s="22" t="str">
        <f aca="true">IF(OR($U1976="",$B1976=""),"",IF($AA1976&lt;&gt;"",$AA1976-$B1976,TODAY()-$B1976))</f>
        <v/>
      </c>
      <c r="AD1976" s="22" t="str">
        <f aca="true">IF($W1976="","",IF($Y1976="Closed",IF($AA1976="","Closed",IF($AA1976&lt;=$W1976,"Closed on time","Closed late")),IF(TODAY()&gt;$W1976,"Overdue","Within time")))</f>
        <v/>
      </c>
      <c r="AE1976" s="6"/>
      <c r="AF1976" s="19"/>
      <c r="AG1976" s="19"/>
      <c r="AH1976" s="19"/>
      <c r="AI1976" s="19"/>
      <c r="AJ1976" s="19"/>
    </row>
    <row r="1977" customFormat="false" ht="15" hidden="false" customHeight="false" outlineLevel="0" collapsed="false">
      <c r="A1977" s="22" t="str">
        <f aca="false">IF($C1977="","","R"&amp;TEXT(ROW()-4,"00000"))</f>
        <v/>
      </c>
      <c r="B1977" s="21"/>
      <c r="C1977" s="19"/>
      <c r="D1977" s="22" t="str">
        <f aca="false">IF($C1977="","",IFERROR(INDEX(Asset_Register!$C$5:$C$1000,MATCH($C1977,Asset_Register!$A$5:$A$1000,0)),"Not in register"))</f>
        <v/>
      </c>
      <c r="E1977" s="22" t="str">
        <f aca="false">IF($C1977="","",IFERROR(INDEX(Asset_Register!$D$5:$D$1000,MATCH($C1977,Asset_Register!$A$5:$A$1000,0)),"Not in register"))</f>
        <v/>
      </c>
      <c r="F1977" s="22" t="str">
        <f aca="false">IF($C1977="","",IFERROR(INDEX(Asset_Register!$R$5:$R$1000,MATCH($C1977,Asset_Register!$A$5:$A$1000,0)),"Not in register"))</f>
        <v/>
      </c>
      <c r="G1977" s="22" t="str">
        <f aca="false">IF($C1977="","",IFERROR(INDEX(Asset_Register!$Q$5:$Q$1000,MATCH($C1977,Asset_Register!$A$5:$A$1000,0)),"Not in register"))</f>
        <v/>
      </c>
      <c r="H1977" s="19"/>
      <c r="I1977" s="19"/>
      <c r="J1977" s="6"/>
      <c r="K1977" s="19"/>
      <c r="L1977" s="19"/>
      <c r="M1977" s="19"/>
      <c r="N1977" s="19"/>
      <c r="O1977" s="19"/>
      <c r="P1977" s="19"/>
      <c r="Q1977" s="22" t="str">
        <f aca="false">IF($C1977="","",IF($P1977&lt;&gt;"",$P1977,IF(AND(ISNUMBER($K1977),ISNUMBER($M1977),ISNUMBER($N1977)),IF($O1977="Lower is worse",IF($K1977&lt;=$N1977,"Danger",IF($K1977&lt;=$M1977,"Alert","OK")),IF($K1977&gt;=$N1977,"Danger",IF($K1977&gt;=$M1977,"Alert","OK"))),"Not set")))</f>
        <v/>
      </c>
      <c r="R1977" s="22" t="str">
        <f aca="false">IF(OR($Q1977="",$Q1977="Not set"),"",MATCH($Q1977,Lists!$F$2:$F$4,0)-1)</f>
        <v/>
      </c>
      <c r="S1977" s="6"/>
      <c r="T1977" s="6"/>
      <c r="U1977" s="22" t="str">
        <f aca="false">IF(OR($Q1977="",$Q1977="OK",$Q1977="Not set",NOT(ISNUMBER($G1977))),"",ROUND($G1977*IF($Q1977="Danger",Lists!$M$15,Lists!$M$16),0))</f>
        <v/>
      </c>
      <c r="V1977" s="22" t="str">
        <f aca="false">IF($U1977="","",IF(OR($Q1977="Danger",$U1977&gt;=Lists!$M$10),"P1",IF($U1977&gt;=Lists!$M$11,"P2","P3")))</f>
        <v/>
      </c>
      <c r="W1977" s="24" t="str">
        <f aca="false">IF(OR($V1977="",$B1977=""),"",$B1977+INDEX(Lists!$N$10:$N$12,MATCH($V1977,Lists!$L$10:$L$12,0)))</f>
        <v/>
      </c>
      <c r="X1977" s="19"/>
      <c r="Y1977" s="19"/>
      <c r="Z1977" s="19"/>
      <c r="AA1977" s="21"/>
      <c r="AB1977" s="19"/>
      <c r="AC1977" s="22" t="str">
        <f aca="true">IF(OR($U1977="",$B1977=""),"",IF($AA1977&lt;&gt;"",$AA1977-$B1977,TODAY()-$B1977))</f>
        <v/>
      </c>
      <c r="AD1977" s="22" t="str">
        <f aca="true">IF($W1977="","",IF($Y1977="Closed",IF($AA1977="","Closed",IF($AA1977&lt;=$W1977,"Closed on time","Closed late")),IF(TODAY()&gt;$W1977,"Overdue","Within time")))</f>
        <v/>
      </c>
      <c r="AE1977" s="6"/>
      <c r="AF1977" s="19"/>
      <c r="AG1977" s="19"/>
      <c r="AH1977" s="19"/>
      <c r="AI1977" s="19"/>
      <c r="AJ1977" s="19"/>
    </row>
    <row r="1978" customFormat="false" ht="15" hidden="false" customHeight="false" outlineLevel="0" collapsed="false">
      <c r="A1978" s="22" t="str">
        <f aca="false">IF($C1978="","","R"&amp;TEXT(ROW()-4,"00000"))</f>
        <v/>
      </c>
      <c r="B1978" s="21"/>
      <c r="C1978" s="19"/>
      <c r="D1978" s="22" t="str">
        <f aca="false">IF($C1978="","",IFERROR(INDEX(Asset_Register!$C$5:$C$1000,MATCH($C1978,Asset_Register!$A$5:$A$1000,0)),"Not in register"))</f>
        <v/>
      </c>
      <c r="E1978" s="22" t="str">
        <f aca="false">IF($C1978="","",IFERROR(INDEX(Asset_Register!$D$5:$D$1000,MATCH($C1978,Asset_Register!$A$5:$A$1000,0)),"Not in register"))</f>
        <v/>
      </c>
      <c r="F1978" s="22" t="str">
        <f aca="false">IF($C1978="","",IFERROR(INDEX(Asset_Register!$R$5:$R$1000,MATCH($C1978,Asset_Register!$A$5:$A$1000,0)),"Not in register"))</f>
        <v/>
      </c>
      <c r="G1978" s="22" t="str">
        <f aca="false">IF($C1978="","",IFERROR(INDEX(Asset_Register!$Q$5:$Q$1000,MATCH($C1978,Asset_Register!$A$5:$A$1000,0)),"Not in register"))</f>
        <v/>
      </c>
      <c r="H1978" s="19"/>
      <c r="I1978" s="19"/>
      <c r="J1978" s="6"/>
      <c r="K1978" s="19"/>
      <c r="L1978" s="19"/>
      <c r="M1978" s="19"/>
      <c r="N1978" s="19"/>
      <c r="O1978" s="19"/>
      <c r="P1978" s="19"/>
      <c r="Q1978" s="22" t="str">
        <f aca="false">IF($C1978="","",IF($P1978&lt;&gt;"",$P1978,IF(AND(ISNUMBER($K1978),ISNUMBER($M1978),ISNUMBER($N1978)),IF($O1978="Lower is worse",IF($K1978&lt;=$N1978,"Danger",IF($K1978&lt;=$M1978,"Alert","OK")),IF($K1978&gt;=$N1978,"Danger",IF($K1978&gt;=$M1978,"Alert","OK"))),"Not set")))</f>
        <v/>
      </c>
      <c r="R1978" s="22" t="str">
        <f aca="false">IF(OR($Q1978="",$Q1978="Not set"),"",MATCH($Q1978,Lists!$F$2:$F$4,0)-1)</f>
        <v/>
      </c>
      <c r="S1978" s="6"/>
      <c r="T1978" s="6"/>
      <c r="U1978" s="22" t="str">
        <f aca="false">IF(OR($Q1978="",$Q1978="OK",$Q1978="Not set",NOT(ISNUMBER($G1978))),"",ROUND($G1978*IF($Q1978="Danger",Lists!$M$15,Lists!$M$16),0))</f>
        <v/>
      </c>
      <c r="V1978" s="22" t="str">
        <f aca="false">IF($U1978="","",IF(OR($Q1978="Danger",$U1978&gt;=Lists!$M$10),"P1",IF($U1978&gt;=Lists!$M$11,"P2","P3")))</f>
        <v/>
      </c>
      <c r="W1978" s="24" t="str">
        <f aca="false">IF(OR($V1978="",$B1978=""),"",$B1978+INDEX(Lists!$N$10:$N$12,MATCH($V1978,Lists!$L$10:$L$12,0)))</f>
        <v/>
      </c>
      <c r="X1978" s="19"/>
      <c r="Y1978" s="19"/>
      <c r="Z1978" s="19"/>
      <c r="AA1978" s="21"/>
      <c r="AB1978" s="19"/>
      <c r="AC1978" s="22" t="str">
        <f aca="true">IF(OR($U1978="",$B1978=""),"",IF($AA1978&lt;&gt;"",$AA1978-$B1978,TODAY()-$B1978))</f>
        <v/>
      </c>
      <c r="AD1978" s="22" t="str">
        <f aca="true">IF($W1978="","",IF($Y1978="Closed",IF($AA1978="","Closed",IF($AA1978&lt;=$W1978,"Closed on time","Closed late")),IF(TODAY()&gt;$W1978,"Overdue","Within time")))</f>
        <v/>
      </c>
      <c r="AE1978" s="6"/>
      <c r="AF1978" s="19"/>
      <c r="AG1978" s="19"/>
      <c r="AH1978" s="19"/>
      <c r="AI1978" s="19"/>
      <c r="AJ1978" s="19"/>
    </row>
    <row r="1979" customFormat="false" ht="15" hidden="false" customHeight="false" outlineLevel="0" collapsed="false">
      <c r="A1979" s="22" t="str">
        <f aca="false">IF($C1979="","","R"&amp;TEXT(ROW()-4,"00000"))</f>
        <v/>
      </c>
      <c r="B1979" s="21"/>
      <c r="C1979" s="19"/>
      <c r="D1979" s="22" t="str">
        <f aca="false">IF($C1979="","",IFERROR(INDEX(Asset_Register!$C$5:$C$1000,MATCH($C1979,Asset_Register!$A$5:$A$1000,0)),"Not in register"))</f>
        <v/>
      </c>
      <c r="E1979" s="22" t="str">
        <f aca="false">IF($C1979="","",IFERROR(INDEX(Asset_Register!$D$5:$D$1000,MATCH($C1979,Asset_Register!$A$5:$A$1000,0)),"Not in register"))</f>
        <v/>
      </c>
      <c r="F1979" s="22" t="str">
        <f aca="false">IF($C1979="","",IFERROR(INDEX(Asset_Register!$R$5:$R$1000,MATCH($C1979,Asset_Register!$A$5:$A$1000,0)),"Not in register"))</f>
        <v/>
      </c>
      <c r="G1979" s="22" t="str">
        <f aca="false">IF($C1979="","",IFERROR(INDEX(Asset_Register!$Q$5:$Q$1000,MATCH($C1979,Asset_Register!$A$5:$A$1000,0)),"Not in register"))</f>
        <v/>
      </c>
      <c r="H1979" s="19"/>
      <c r="I1979" s="19"/>
      <c r="J1979" s="6"/>
      <c r="K1979" s="19"/>
      <c r="L1979" s="19"/>
      <c r="M1979" s="19"/>
      <c r="N1979" s="19"/>
      <c r="O1979" s="19"/>
      <c r="P1979" s="19"/>
      <c r="Q1979" s="22" t="str">
        <f aca="false">IF($C1979="","",IF($P1979&lt;&gt;"",$P1979,IF(AND(ISNUMBER($K1979),ISNUMBER($M1979),ISNUMBER($N1979)),IF($O1979="Lower is worse",IF($K1979&lt;=$N1979,"Danger",IF($K1979&lt;=$M1979,"Alert","OK")),IF($K1979&gt;=$N1979,"Danger",IF($K1979&gt;=$M1979,"Alert","OK"))),"Not set")))</f>
        <v/>
      </c>
      <c r="R1979" s="22" t="str">
        <f aca="false">IF(OR($Q1979="",$Q1979="Not set"),"",MATCH($Q1979,Lists!$F$2:$F$4,0)-1)</f>
        <v/>
      </c>
      <c r="S1979" s="6"/>
      <c r="T1979" s="6"/>
      <c r="U1979" s="22" t="str">
        <f aca="false">IF(OR($Q1979="",$Q1979="OK",$Q1979="Not set",NOT(ISNUMBER($G1979))),"",ROUND($G1979*IF($Q1979="Danger",Lists!$M$15,Lists!$M$16),0))</f>
        <v/>
      </c>
      <c r="V1979" s="22" t="str">
        <f aca="false">IF($U1979="","",IF(OR($Q1979="Danger",$U1979&gt;=Lists!$M$10),"P1",IF($U1979&gt;=Lists!$M$11,"P2","P3")))</f>
        <v/>
      </c>
      <c r="W1979" s="24" t="str">
        <f aca="false">IF(OR($V1979="",$B1979=""),"",$B1979+INDEX(Lists!$N$10:$N$12,MATCH($V1979,Lists!$L$10:$L$12,0)))</f>
        <v/>
      </c>
      <c r="X1979" s="19"/>
      <c r="Y1979" s="19"/>
      <c r="Z1979" s="19"/>
      <c r="AA1979" s="21"/>
      <c r="AB1979" s="19"/>
      <c r="AC1979" s="22" t="str">
        <f aca="true">IF(OR($U1979="",$B1979=""),"",IF($AA1979&lt;&gt;"",$AA1979-$B1979,TODAY()-$B1979))</f>
        <v/>
      </c>
      <c r="AD1979" s="22" t="str">
        <f aca="true">IF($W1979="","",IF($Y1979="Closed",IF($AA1979="","Closed",IF($AA1979&lt;=$W1979,"Closed on time","Closed late")),IF(TODAY()&gt;$W1979,"Overdue","Within time")))</f>
        <v/>
      </c>
      <c r="AE1979" s="6"/>
      <c r="AF1979" s="19"/>
      <c r="AG1979" s="19"/>
      <c r="AH1979" s="19"/>
      <c r="AI1979" s="19"/>
      <c r="AJ1979" s="19"/>
    </row>
    <row r="1980" customFormat="false" ht="15" hidden="false" customHeight="false" outlineLevel="0" collapsed="false">
      <c r="A1980" s="22" t="str">
        <f aca="false">IF($C1980="","","R"&amp;TEXT(ROW()-4,"00000"))</f>
        <v/>
      </c>
      <c r="B1980" s="21"/>
      <c r="C1980" s="19"/>
      <c r="D1980" s="22" t="str">
        <f aca="false">IF($C1980="","",IFERROR(INDEX(Asset_Register!$C$5:$C$1000,MATCH($C1980,Asset_Register!$A$5:$A$1000,0)),"Not in register"))</f>
        <v/>
      </c>
      <c r="E1980" s="22" t="str">
        <f aca="false">IF($C1980="","",IFERROR(INDEX(Asset_Register!$D$5:$D$1000,MATCH($C1980,Asset_Register!$A$5:$A$1000,0)),"Not in register"))</f>
        <v/>
      </c>
      <c r="F1980" s="22" t="str">
        <f aca="false">IF($C1980="","",IFERROR(INDEX(Asset_Register!$R$5:$R$1000,MATCH($C1980,Asset_Register!$A$5:$A$1000,0)),"Not in register"))</f>
        <v/>
      </c>
      <c r="G1980" s="22" t="str">
        <f aca="false">IF($C1980="","",IFERROR(INDEX(Asset_Register!$Q$5:$Q$1000,MATCH($C1980,Asset_Register!$A$5:$A$1000,0)),"Not in register"))</f>
        <v/>
      </c>
      <c r="H1980" s="19"/>
      <c r="I1980" s="19"/>
      <c r="J1980" s="6"/>
      <c r="K1980" s="19"/>
      <c r="L1980" s="19"/>
      <c r="M1980" s="19"/>
      <c r="N1980" s="19"/>
      <c r="O1980" s="19"/>
      <c r="P1980" s="19"/>
      <c r="Q1980" s="22" t="str">
        <f aca="false">IF($C1980="","",IF($P1980&lt;&gt;"",$P1980,IF(AND(ISNUMBER($K1980),ISNUMBER($M1980),ISNUMBER($N1980)),IF($O1980="Lower is worse",IF($K1980&lt;=$N1980,"Danger",IF($K1980&lt;=$M1980,"Alert","OK")),IF($K1980&gt;=$N1980,"Danger",IF($K1980&gt;=$M1980,"Alert","OK"))),"Not set")))</f>
        <v/>
      </c>
      <c r="R1980" s="22" t="str">
        <f aca="false">IF(OR($Q1980="",$Q1980="Not set"),"",MATCH($Q1980,Lists!$F$2:$F$4,0)-1)</f>
        <v/>
      </c>
      <c r="S1980" s="6"/>
      <c r="T1980" s="6"/>
      <c r="U1980" s="22" t="str">
        <f aca="false">IF(OR($Q1980="",$Q1980="OK",$Q1980="Not set",NOT(ISNUMBER($G1980))),"",ROUND($G1980*IF($Q1980="Danger",Lists!$M$15,Lists!$M$16),0))</f>
        <v/>
      </c>
      <c r="V1980" s="22" t="str">
        <f aca="false">IF($U1980="","",IF(OR($Q1980="Danger",$U1980&gt;=Lists!$M$10),"P1",IF($U1980&gt;=Lists!$M$11,"P2","P3")))</f>
        <v/>
      </c>
      <c r="W1980" s="24" t="str">
        <f aca="false">IF(OR($V1980="",$B1980=""),"",$B1980+INDEX(Lists!$N$10:$N$12,MATCH($V1980,Lists!$L$10:$L$12,0)))</f>
        <v/>
      </c>
      <c r="X1980" s="19"/>
      <c r="Y1980" s="19"/>
      <c r="Z1980" s="19"/>
      <c r="AA1980" s="21"/>
      <c r="AB1980" s="19"/>
      <c r="AC1980" s="22" t="str">
        <f aca="true">IF(OR($U1980="",$B1980=""),"",IF($AA1980&lt;&gt;"",$AA1980-$B1980,TODAY()-$B1980))</f>
        <v/>
      </c>
      <c r="AD1980" s="22" t="str">
        <f aca="true">IF($W1980="","",IF($Y1980="Closed",IF($AA1980="","Closed",IF($AA1980&lt;=$W1980,"Closed on time","Closed late")),IF(TODAY()&gt;$W1980,"Overdue","Within time")))</f>
        <v/>
      </c>
      <c r="AE1980" s="6"/>
      <c r="AF1980" s="19"/>
      <c r="AG1980" s="19"/>
      <c r="AH1980" s="19"/>
      <c r="AI1980" s="19"/>
      <c r="AJ1980" s="19"/>
    </row>
    <row r="1981" customFormat="false" ht="15" hidden="false" customHeight="false" outlineLevel="0" collapsed="false">
      <c r="A1981" s="22" t="str">
        <f aca="false">IF($C1981="","","R"&amp;TEXT(ROW()-4,"00000"))</f>
        <v/>
      </c>
      <c r="B1981" s="21"/>
      <c r="C1981" s="19"/>
      <c r="D1981" s="22" t="str">
        <f aca="false">IF($C1981="","",IFERROR(INDEX(Asset_Register!$C$5:$C$1000,MATCH($C1981,Asset_Register!$A$5:$A$1000,0)),"Not in register"))</f>
        <v/>
      </c>
      <c r="E1981" s="22" t="str">
        <f aca="false">IF($C1981="","",IFERROR(INDEX(Asset_Register!$D$5:$D$1000,MATCH($C1981,Asset_Register!$A$5:$A$1000,0)),"Not in register"))</f>
        <v/>
      </c>
      <c r="F1981" s="22" t="str">
        <f aca="false">IF($C1981="","",IFERROR(INDEX(Asset_Register!$R$5:$R$1000,MATCH($C1981,Asset_Register!$A$5:$A$1000,0)),"Not in register"))</f>
        <v/>
      </c>
      <c r="G1981" s="22" t="str">
        <f aca="false">IF($C1981="","",IFERROR(INDEX(Asset_Register!$Q$5:$Q$1000,MATCH($C1981,Asset_Register!$A$5:$A$1000,0)),"Not in register"))</f>
        <v/>
      </c>
      <c r="H1981" s="19"/>
      <c r="I1981" s="19"/>
      <c r="J1981" s="6"/>
      <c r="K1981" s="19"/>
      <c r="L1981" s="19"/>
      <c r="M1981" s="19"/>
      <c r="N1981" s="19"/>
      <c r="O1981" s="19"/>
      <c r="P1981" s="19"/>
      <c r="Q1981" s="22" t="str">
        <f aca="false">IF($C1981="","",IF($P1981&lt;&gt;"",$P1981,IF(AND(ISNUMBER($K1981),ISNUMBER($M1981),ISNUMBER($N1981)),IF($O1981="Lower is worse",IF($K1981&lt;=$N1981,"Danger",IF($K1981&lt;=$M1981,"Alert","OK")),IF($K1981&gt;=$N1981,"Danger",IF($K1981&gt;=$M1981,"Alert","OK"))),"Not set")))</f>
        <v/>
      </c>
      <c r="R1981" s="22" t="str">
        <f aca="false">IF(OR($Q1981="",$Q1981="Not set"),"",MATCH($Q1981,Lists!$F$2:$F$4,0)-1)</f>
        <v/>
      </c>
      <c r="S1981" s="6"/>
      <c r="T1981" s="6"/>
      <c r="U1981" s="22" t="str">
        <f aca="false">IF(OR($Q1981="",$Q1981="OK",$Q1981="Not set",NOT(ISNUMBER($G1981))),"",ROUND($G1981*IF($Q1981="Danger",Lists!$M$15,Lists!$M$16),0))</f>
        <v/>
      </c>
      <c r="V1981" s="22" t="str">
        <f aca="false">IF($U1981="","",IF(OR($Q1981="Danger",$U1981&gt;=Lists!$M$10),"P1",IF($U1981&gt;=Lists!$M$11,"P2","P3")))</f>
        <v/>
      </c>
      <c r="W1981" s="24" t="str">
        <f aca="false">IF(OR($V1981="",$B1981=""),"",$B1981+INDEX(Lists!$N$10:$N$12,MATCH($V1981,Lists!$L$10:$L$12,0)))</f>
        <v/>
      </c>
      <c r="X1981" s="19"/>
      <c r="Y1981" s="19"/>
      <c r="Z1981" s="19"/>
      <c r="AA1981" s="21"/>
      <c r="AB1981" s="19"/>
      <c r="AC1981" s="22" t="str">
        <f aca="true">IF(OR($U1981="",$B1981=""),"",IF($AA1981&lt;&gt;"",$AA1981-$B1981,TODAY()-$B1981))</f>
        <v/>
      </c>
      <c r="AD1981" s="22" t="str">
        <f aca="true">IF($W1981="","",IF($Y1981="Closed",IF($AA1981="","Closed",IF($AA1981&lt;=$W1981,"Closed on time","Closed late")),IF(TODAY()&gt;$W1981,"Overdue","Within time")))</f>
        <v/>
      </c>
      <c r="AE1981" s="6"/>
      <c r="AF1981" s="19"/>
      <c r="AG1981" s="19"/>
      <c r="AH1981" s="19"/>
      <c r="AI1981" s="19"/>
      <c r="AJ1981" s="19"/>
    </row>
    <row r="1982" customFormat="false" ht="15" hidden="false" customHeight="false" outlineLevel="0" collapsed="false">
      <c r="A1982" s="22" t="str">
        <f aca="false">IF($C1982="","","R"&amp;TEXT(ROW()-4,"00000"))</f>
        <v/>
      </c>
      <c r="B1982" s="21"/>
      <c r="C1982" s="19"/>
      <c r="D1982" s="22" t="str">
        <f aca="false">IF($C1982="","",IFERROR(INDEX(Asset_Register!$C$5:$C$1000,MATCH($C1982,Asset_Register!$A$5:$A$1000,0)),"Not in register"))</f>
        <v/>
      </c>
      <c r="E1982" s="22" t="str">
        <f aca="false">IF($C1982="","",IFERROR(INDEX(Asset_Register!$D$5:$D$1000,MATCH($C1982,Asset_Register!$A$5:$A$1000,0)),"Not in register"))</f>
        <v/>
      </c>
      <c r="F1982" s="22" t="str">
        <f aca="false">IF($C1982="","",IFERROR(INDEX(Asset_Register!$R$5:$R$1000,MATCH($C1982,Asset_Register!$A$5:$A$1000,0)),"Not in register"))</f>
        <v/>
      </c>
      <c r="G1982" s="22" t="str">
        <f aca="false">IF($C1982="","",IFERROR(INDEX(Asset_Register!$Q$5:$Q$1000,MATCH($C1982,Asset_Register!$A$5:$A$1000,0)),"Not in register"))</f>
        <v/>
      </c>
      <c r="H1982" s="19"/>
      <c r="I1982" s="19"/>
      <c r="J1982" s="6"/>
      <c r="K1982" s="19"/>
      <c r="L1982" s="19"/>
      <c r="M1982" s="19"/>
      <c r="N1982" s="19"/>
      <c r="O1982" s="19"/>
      <c r="P1982" s="19"/>
      <c r="Q1982" s="22" t="str">
        <f aca="false">IF($C1982="","",IF($P1982&lt;&gt;"",$P1982,IF(AND(ISNUMBER($K1982),ISNUMBER($M1982),ISNUMBER($N1982)),IF($O1982="Lower is worse",IF($K1982&lt;=$N1982,"Danger",IF($K1982&lt;=$M1982,"Alert","OK")),IF($K1982&gt;=$N1982,"Danger",IF($K1982&gt;=$M1982,"Alert","OK"))),"Not set")))</f>
        <v/>
      </c>
      <c r="R1982" s="22" t="str">
        <f aca="false">IF(OR($Q1982="",$Q1982="Not set"),"",MATCH($Q1982,Lists!$F$2:$F$4,0)-1)</f>
        <v/>
      </c>
      <c r="S1982" s="6"/>
      <c r="T1982" s="6"/>
      <c r="U1982" s="22" t="str">
        <f aca="false">IF(OR($Q1982="",$Q1982="OK",$Q1982="Not set",NOT(ISNUMBER($G1982))),"",ROUND($G1982*IF($Q1982="Danger",Lists!$M$15,Lists!$M$16),0))</f>
        <v/>
      </c>
      <c r="V1982" s="22" t="str">
        <f aca="false">IF($U1982="","",IF(OR($Q1982="Danger",$U1982&gt;=Lists!$M$10),"P1",IF($U1982&gt;=Lists!$M$11,"P2","P3")))</f>
        <v/>
      </c>
      <c r="W1982" s="24" t="str">
        <f aca="false">IF(OR($V1982="",$B1982=""),"",$B1982+INDEX(Lists!$N$10:$N$12,MATCH($V1982,Lists!$L$10:$L$12,0)))</f>
        <v/>
      </c>
      <c r="X1982" s="19"/>
      <c r="Y1982" s="19"/>
      <c r="Z1982" s="19"/>
      <c r="AA1982" s="21"/>
      <c r="AB1982" s="19"/>
      <c r="AC1982" s="22" t="str">
        <f aca="true">IF(OR($U1982="",$B1982=""),"",IF($AA1982&lt;&gt;"",$AA1982-$B1982,TODAY()-$B1982))</f>
        <v/>
      </c>
      <c r="AD1982" s="22" t="str">
        <f aca="true">IF($W1982="","",IF($Y1982="Closed",IF($AA1982="","Closed",IF($AA1982&lt;=$W1982,"Closed on time","Closed late")),IF(TODAY()&gt;$W1982,"Overdue","Within time")))</f>
        <v/>
      </c>
      <c r="AE1982" s="6"/>
      <c r="AF1982" s="19"/>
      <c r="AG1982" s="19"/>
      <c r="AH1982" s="19"/>
      <c r="AI1982" s="19"/>
      <c r="AJ1982" s="19"/>
    </row>
    <row r="1983" customFormat="false" ht="15" hidden="false" customHeight="false" outlineLevel="0" collapsed="false">
      <c r="A1983" s="22" t="str">
        <f aca="false">IF($C1983="","","R"&amp;TEXT(ROW()-4,"00000"))</f>
        <v/>
      </c>
      <c r="B1983" s="21"/>
      <c r="C1983" s="19"/>
      <c r="D1983" s="22" t="str">
        <f aca="false">IF($C1983="","",IFERROR(INDEX(Asset_Register!$C$5:$C$1000,MATCH($C1983,Asset_Register!$A$5:$A$1000,0)),"Not in register"))</f>
        <v/>
      </c>
      <c r="E1983" s="22" t="str">
        <f aca="false">IF($C1983="","",IFERROR(INDEX(Asset_Register!$D$5:$D$1000,MATCH($C1983,Asset_Register!$A$5:$A$1000,0)),"Not in register"))</f>
        <v/>
      </c>
      <c r="F1983" s="22" t="str">
        <f aca="false">IF($C1983="","",IFERROR(INDEX(Asset_Register!$R$5:$R$1000,MATCH($C1983,Asset_Register!$A$5:$A$1000,0)),"Not in register"))</f>
        <v/>
      </c>
      <c r="G1983" s="22" t="str">
        <f aca="false">IF($C1983="","",IFERROR(INDEX(Asset_Register!$Q$5:$Q$1000,MATCH($C1983,Asset_Register!$A$5:$A$1000,0)),"Not in register"))</f>
        <v/>
      </c>
      <c r="H1983" s="19"/>
      <c r="I1983" s="19"/>
      <c r="J1983" s="6"/>
      <c r="K1983" s="19"/>
      <c r="L1983" s="19"/>
      <c r="M1983" s="19"/>
      <c r="N1983" s="19"/>
      <c r="O1983" s="19"/>
      <c r="P1983" s="19"/>
      <c r="Q1983" s="22" t="str">
        <f aca="false">IF($C1983="","",IF($P1983&lt;&gt;"",$P1983,IF(AND(ISNUMBER($K1983),ISNUMBER($M1983),ISNUMBER($N1983)),IF($O1983="Lower is worse",IF($K1983&lt;=$N1983,"Danger",IF($K1983&lt;=$M1983,"Alert","OK")),IF($K1983&gt;=$N1983,"Danger",IF($K1983&gt;=$M1983,"Alert","OK"))),"Not set")))</f>
        <v/>
      </c>
      <c r="R1983" s="22" t="str">
        <f aca="false">IF(OR($Q1983="",$Q1983="Not set"),"",MATCH($Q1983,Lists!$F$2:$F$4,0)-1)</f>
        <v/>
      </c>
      <c r="S1983" s="6"/>
      <c r="T1983" s="6"/>
      <c r="U1983" s="22" t="str">
        <f aca="false">IF(OR($Q1983="",$Q1983="OK",$Q1983="Not set",NOT(ISNUMBER($G1983))),"",ROUND($G1983*IF($Q1983="Danger",Lists!$M$15,Lists!$M$16),0))</f>
        <v/>
      </c>
      <c r="V1983" s="22" t="str">
        <f aca="false">IF($U1983="","",IF(OR($Q1983="Danger",$U1983&gt;=Lists!$M$10),"P1",IF($U1983&gt;=Lists!$M$11,"P2","P3")))</f>
        <v/>
      </c>
      <c r="W1983" s="24" t="str">
        <f aca="false">IF(OR($V1983="",$B1983=""),"",$B1983+INDEX(Lists!$N$10:$N$12,MATCH($V1983,Lists!$L$10:$L$12,0)))</f>
        <v/>
      </c>
      <c r="X1983" s="19"/>
      <c r="Y1983" s="19"/>
      <c r="Z1983" s="19"/>
      <c r="AA1983" s="21"/>
      <c r="AB1983" s="19"/>
      <c r="AC1983" s="22" t="str">
        <f aca="true">IF(OR($U1983="",$B1983=""),"",IF($AA1983&lt;&gt;"",$AA1983-$B1983,TODAY()-$B1983))</f>
        <v/>
      </c>
      <c r="AD1983" s="22" t="str">
        <f aca="true">IF($W1983="","",IF($Y1983="Closed",IF($AA1983="","Closed",IF($AA1983&lt;=$W1983,"Closed on time","Closed late")),IF(TODAY()&gt;$W1983,"Overdue","Within time")))</f>
        <v/>
      </c>
      <c r="AE1983" s="6"/>
      <c r="AF1983" s="19"/>
      <c r="AG1983" s="19"/>
      <c r="AH1983" s="19"/>
      <c r="AI1983" s="19"/>
      <c r="AJ1983" s="19"/>
    </row>
    <row r="1984" customFormat="false" ht="15" hidden="false" customHeight="false" outlineLevel="0" collapsed="false">
      <c r="A1984" s="22" t="str">
        <f aca="false">IF($C1984="","","R"&amp;TEXT(ROW()-4,"00000"))</f>
        <v/>
      </c>
      <c r="B1984" s="21"/>
      <c r="C1984" s="19"/>
      <c r="D1984" s="22" t="str">
        <f aca="false">IF($C1984="","",IFERROR(INDEX(Asset_Register!$C$5:$C$1000,MATCH($C1984,Asset_Register!$A$5:$A$1000,0)),"Not in register"))</f>
        <v/>
      </c>
      <c r="E1984" s="22" t="str">
        <f aca="false">IF($C1984="","",IFERROR(INDEX(Asset_Register!$D$5:$D$1000,MATCH($C1984,Asset_Register!$A$5:$A$1000,0)),"Not in register"))</f>
        <v/>
      </c>
      <c r="F1984" s="22" t="str">
        <f aca="false">IF($C1984="","",IFERROR(INDEX(Asset_Register!$R$5:$R$1000,MATCH($C1984,Asset_Register!$A$5:$A$1000,0)),"Not in register"))</f>
        <v/>
      </c>
      <c r="G1984" s="22" t="str">
        <f aca="false">IF($C1984="","",IFERROR(INDEX(Asset_Register!$Q$5:$Q$1000,MATCH($C1984,Asset_Register!$A$5:$A$1000,0)),"Not in register"))</f>
        <v/>
      </c>
      <c r="H1984" s="19"/>
      <c r="I1984" s="19"/>
      <c r="J1984" s="6"/>
      <c r="K1984" s="19"/>
      <c r="L1984" s="19"/>
      <c r="M1984" s="19"/>
      <c r="N1984" s="19"/>
      <c r="O1984" s="19"/>
      <c r="P1984" s="19"/>
      <c r="Q1984" s="22" t="str">
        <f aca="false">IF($C1984="","",IF($P1984&lt;&gt;"",$P1984,IF(AND(ISNUMBER($K1984),ISNUMBER($M1984),ISNUMBER($N1984)),IF($O1984="Lower is worse",IF($K1984&lt;=$N1984,"Danger",IF($K1984&lt;=$M1984,"Alert","OK")),IF($K1984&gt;=$N1984,"Danger",IF($K1984&gt;=$M1984,"Alert","OK"))),"Not set")))</f>
        <v/>
      </c>
      <c r="R1984" s="22" t="str">
        <f aca="false">IF(OR($Q1984="",$Q1984="Not set"),"",MATCH($Q1984,Lists!$F$2:$F$4,0)-1)</f>
        <v/>
      </c>
      <c r="S1984" s="6"/>
      <c r="T1984" s="6"/>
      <c r="U1984" s="22" t="str">
        <f aca="false">IF(OR($Q1984="",$Q1984="OK",$Q1984="Not set",NOT(ISNUMBER($G1984))),"",ROUND($G1984*IF($Q1984="Danger",Lists!$M$15,Lists!$M$16),0))</f>
        <v/>
      </c>
      <c r="V1984" s="22" t="str">
        <f aca="false">IF($U1984="","",IF(OR($Q1984="Danger",$U1984&gt;=Lists!$M$10),"P1",IF($U1984&gt;=Lists!$M$11,"P2","P3")))</f>
        <v/>
      </c>
      <c r="W1984" s="24" t="str">
        <f aca="false">IF(OR($V1984="",$B1984=""),"",$B1984+INDEX(Lists!$N$10:$N$12,MATCH($V1984,Lists!$L$10:$L$12,0)))</f>
        <v/>
      </c>
      <c r="X1984" s="19"/>
      <c r="Y1984" s="19"/>
      <c r="Z1984" s="19"/>
      <c r="AA1984" s="21"/>
      <c r="AB1984" s="19"/>
      <c r="AC1984" s="22" t="str">
        <f aca="true">IF(OR($U1984="",$B1984=""),"",IF($AA1984&lt;&gt;"",$AA1984-$B1984,TODAY()-$B1984))</f>
        <v/>
      </c>
      <c r="AD1984" s="22" t="str">
        <f aca="true">IF($W1984="","",IF($Y1984="Closed",IF($AA1984="","Closed",IF($AA1984&lt;=$W1984,"Closed on time","Closed late")),IF(TODAY()&gt;$W1984,"Overdue","Within time")))</f>
        <v/>
      </c>
      <c r="AE1984" s="6"/>
      <c r="AF1984" s="19"/>
      <c r="AG1984" s="19"/>
      <c r="AH1984" s="19"/>
      <c r="AI1984" s="19"/>
      <c r="AJ1984" s="19"/>
    </row>
    <row r="1985" customFormat="false" ht="15" hidden="false" customHeight="false" outlineLevel="0" collapsed="false">
      <c r="A1985" s="22" t="str">
        <f aca="false">IF($C1985="","","R"&amp;TEXT(ROW()-4,"00000"))</f>
        <v/>
      </c>
      <c r="B1985" s="21"/>
      <c r="C1985" s="19"/>
      <c r="D1985" s="22" t="str">
        <f aca="false">IF($C1985="","",IFERROR(INDEX(Asset_Register!$C$5:$C$1000,MATCH($C1985,Asset_Register!$A$5:$A$1000,0)),"Not in register"))</f>
        <v/>
      </c>
      <c r="E1985" s="22" t="str">
        <f aca="false">IF($C1985="","",IFERROR(INDEX(Asset_Register!$D$5:$D$1000,MATCH($C1985,Asset_Register!$A$5:$A$1000,0)),"Not in register"))</f>
        <v/>
      </c>
      <c r="F1985" s="22" t="str">
        <f aca="false">IF($C1985="","",IFERROR(INDEX(Asset_Register!$R$5:$R$1000,MATCH($C1985,Asset_Register!$A$5:$A$1000,0)),"Not in register"))</f>
        <v/>
      </c>
      <c r="G1985" s="22" t="str">
        <f aca="false">IF($C1985="","",IFERROR(INDEX(Asset_Register!$Q$5:$Q$1000,MATCH($C1985,Asset_Register!$A$5:$A$1000,0)),"Not in register"))</f>
        <v/>
      </c>
      <c r="H1985" s="19"/>
      <c r="I1985" s="19"/>
      <c r="J1985" s="6"/>
      <c r="K1985" s="19"/>
      <c r="L1985" s="19"/>
      <c r="M1985" s="19"/>
      <c r="N1985" s="19"/>
      <c r="O1985" s="19"/>
      <c r="P1985" s="19"/>
      <c r="Q1985" s="22" t="str">
        <f aca="false">IF($C1985="","",IF($P1985&lt;&gt;"",$P1985,IF(AND(ISNUMBER($K1985),ISNUMBER($M1985),ISNUMBER($N1985)),IF($O1985="Lower is worse",IF($K1985&lt;=$N1985,"Danger",IF($K1985&lt;=$M1985,"Alert","OK")),IF($K1985&gt;=$N1985,"Danger",IF($K1985&gt;=$M1985,"Alert","OK"))),"Not set")))</f>
        <v/>
      </c>
      <c r="R1985" s="22" t="str">
        <f aca="false">IF(OR($Q1985="",$Q1985="Not set"),"",MATCH($Q1985,Lists!$F$2:$F$4,0)-1)</f>
        <v/>
      </c>
      <c r="S1985" s="6"/>
      <c r="T1985" s="6"/>
      <c r="U1985" s="22" t="str">
        <f aca="false">IF(OR($Q1985="",$Q1985="OK",$Q1985="Not set",NOT(ISNUMBER($G1985))),"",ROUND($G1985*IF($Q1985="Danger",Lists!$M$15,Lists!$M$16),0))</f>
        <v/>
      </c>
      <c r="V1985" s="22" t="str">
        <f aca="false">IF($U1985="","",IF(OR($Q1985="Danger",$U1985&gt;=Lists!$M$10),"P1",IF($U1985&gt;=Lists!$M$11,"P2","P3")))</f>
        <v/>
      </c>
      <c r="W1985" s="24" t="str">
        <f aca="false">IF(OR($V1985="",$B1985=""),"",$B1985+INDEX(Lists!$N$10:$N$12,MATCH($V1985,Lists!$L$10:$L$12,0)))</f>
        <v/>
      </c>
      <c r="X1985" s="19"/>
      <c r="Y1985" s="19"/>
      <c r="Z1985" s="19"/>
      <c r="AA1985" s="21"/>
      <c r="AB1985" s="19"/>
      <c r="AC1985" s="22" t="str">
        <f aca="true">IF(OR($U1985="",$B1985=""),"",IF($AA1985&lt;&gt;"",$AA1985-$B1985,TODAY()-$B1985))</f>
        <v/>
      </c>
      <c r="AD1985" s="22" t="str">
        <f aca="true">IF($W1985="","",IF($Y1985="Closed",IF($AA1985="","Closed",IF($AA1985&lt;=$W1985,"Closed on time","Closed late")),IF(TODAY()&gt;$W1985,"Overdue","Within time")))</f>
        <v/>
      </c>
      <c r="AE1985" s="6"/>
      <c r="AF1985" s="19"/>
      <c r="AG1985" s="19"/>
      <c r="AH1985" s="19"/>
      <c r="AI1985" s="19"/>
      <c r="AJ1985" s="19"/>
    </row>
    <row r="1986" customFormat="false" ht="15" hidden="false" customHeight="false" outlineLevel="0" collapsed="false">
      <c r="A1986" s="22" t="str">
        <f aca="false">IF($C1986="","","R"&amp;TEXT(ROW()-4,"00000"))</f>
        <v/>
      </c>
      <c r="B1986" s="21"/>
      <c r="C1986" s="19"/>
      <c r="D1986" s="22" t="str">
        <f aca="false">IF($C1986="","",IFERROR(INDEX(Asset_Register!$C$5:$C$1000,MATCH($C1986,Asset_Register!$A$5:$A$1000,0)),"Not in register"))</f>
        <v/>
      </c>
      <c r="E1986" s="22" t="str">
        <f aca="false">IF($C1986="","",IFERROR(INDEX(Asset_Register!$D$5:$D$1000,MATCH($C1986,Asset_Register!$A$5:$A$1000,0)),"Not in register"))</f>
        <v/>
      </c>
      <c r="F1986" s="22" t="str">
        <f aca="false">IF($C1986="","",IFERROR(INDEX(Asset_Register!$R$5:$R$1000,MATCH($C1986,Asset_Register!$A$5:$A$1000,0)),"Not in register"))</f>
        <v/>
      </c>
      <c r="G1986" s="22" t="str">
        <f aca="false">IF($C1986="","",IFERROR(INDEX(Asset_Register!$Q$5:$Q$1000,MATCH($C1986,Asset_Register!$A$5:$A$1000,0)),"Not in register"))</f>
        <v/>
      </c>
      <c r="H1986" s="19"/>
      <c r="I1986" s="19"/>
      <c r="J1986" s="6"/>
      <c r="K1986" s="19"/>
      <c r="L1986" s="19"/>
      <c r="M1986" s="19"/>
      <c r="N1986" s="19"/>
      <c r="O1986" s="19"/>
      <c r="P1986" s="19"/>
      <c r="Q1986" s="22" t="str">
        <f aca="false">IF($C1986="","",IF($P1986&lt;&gt;"",$P1986,IF(AND(ISNUMBER($K1986),ISNUMBER($M1986),ISNUMBER($N1986)),IF($O1986="Lower is worse",IF($K1986&lt;=$N1986,"Danger",IF($K1986&lt;=$M1986,"Alert","OK")),IF($K1986&gt;=$N1986,"Danger",IF($K1986&gt;=$M1986,"Alert","OK"))),"Not set")))</f>
        <v/>
      </c>
      <c r="R1986" s="22" t="str">
        <f aca="false">IF(OR($Q1986="",$Q1986="Not set"),"",MATCH($Q1986,Lists!$F$2:$F$4,0)-1)</f>
        <v/>
      </c>
      <c r="S1986" s="6"/>
      <c r="T1986" s="6"/>
      <c r="U1986" s="22" t="str">
        <f aca="false">IF(OR($Q1986="",$Q1986="OK",$Q1986="Not set",NOT(ISNUMBER($G1986))),"",ROUND($G1986*IF($Q1986="Danger",Lists!$M$15,Lists!$M$16),0))</f>
        <v/>
      </c>
      <c r="V1986" s="22" t="str">
        <f aca="false">IF($U1986="","",IF(OR($Q1986="Danger",$U1986&gt;=Lists!$M$10),"P1",IF($U1986&gt;=Lists!$M$11,"P2","P3")))</f>
        <v/>
      </c>
      <c r="W1986" s="24" t="str">
        <f aca="false">IF(OR($V1986="",$B1986=""),"",$B1986+INDEX(Lists!$N$10:$N$12,MATCH($V1986,Lists!$L$10:$L$12,0)))</f>
        <v/>
      </c>
      <c r="X1986" s="19"/>
      <c r="Y1986" s="19"/>
      <c r="Z1986" s="19"/>
      <c r="AA1986" s="21"/>
      <c r="AB1986" s="19"/>
      <c r="AC1986" s="22" t="str">
        <f aca="true">IF(OR($U1986="",$B1986=""),"",IF($AA1986&lt;&gt;"",$AA1986-$B1986,TODAY()-$B1986))</f>
        <v/>
      </c>
      <c r="AD1986" s="22" t="str">
        <f aca="true">IF($W1986="","",IF($Y1986="Closed",IF($AA1986="","Closed",IF($AA1986&lt;=$W1986,"Closed on time","Closed late")),IF(TODAY()&gt;$W1986,"Overdue","Within time")))</f>
        <v/>
      </c>
      <c r="AE1986" s="6"/>
      <c r="AF1986" s="19"/>
      <c r="AG1986" s="19"/>
      <c r="AH1986" s="19"/>
      <c r="AI1986" s="19"/>
      <c r="AJ1986" s="19"/>
    </row>
    <row r="1987" customFormat="false" ht="15" hidden="false" customHeight="false" outlineLevel="0" collapsed="false">
      <c r="A1987" s="22" t="str">
        <f aca="false">IF($C1987="","","R"&amp;TEXT(ROW()-4,"00000"))</f>
        <v/>
      </c>
      <c r="B1987" s="21"/>
      <c r="C1987" s="19"/>
      <c r="D1987" s="22" t="str">
        <f aca="false">IF($C1987="","",IFERROR(INDEX(Asset_Register!$C$5:$C$1000,MATCH($C1987,Asset_Register!$A$5:$A$1000,0)),"Not in register"))</f>
        <v/>
      </c>
      <c r="E1987" s="22" t="str">
        <f aca="false">IF($C1987="","",IFERROR(INDEX(Asset_Register!$D$5:$D$1000,MATCH($C1987,Asset_Register!$A$5:$A$1000,0)),"Not in register"))</f>
        <v/>
      </c>
      <c r="F1987" s="22" t="str">
        <f aca="false">IF($C1987="","",IFERROR(INDEX(Asset_Register!$R$5:$R$1000,MATCH($C1987,Asset_Register!$A$5:$A$1000,0)),"Not in register"))</f>
        <v/>
      </c>
      <c r="G1987" s="22" t="str">
        <f aca="false">IF($C1987="","",IFERROR(INDEX(Asset_Register!$Q$5:$Q$1000,MATCH($C1987,Asset_Register!$A$5:$A$1000,0)),"Not in register"))</f>
        <v/>
      </c>
      <c r="H1987" s="19"/>
      <c r="I1987" s="19"/>
      <c r="J1987" s="6"/>
      <c r="K1987" s="19"/>
      <c r="L1987" s="19"/>
      <c r="M1987" s="19"/>
      <c r="N1987" s="19"/>
      <c r="O1987" s="19"/>
      <c r="P1987" s="19"/>
      <c r="Q1987" s="22" t="str">
        <f aca="false">IF($C1987="","",IF($P1987&lt;&gt;"",$P1987,IF(AND(ISNUMBER($K1987),ISNUMBER($M1987),ISNUMBER($N1987)),IF($O1987="Lower is worse",IF($K1987&lt;=$N1987,"Danger",IF($K1987&lt;=$M1987,"Alert","OK")),IF($K1987&gt;=$N1987,"Danger",IF($K1987&gt;=$M1987,"Alert","OK"))),"Not set")))</f>
        <v/>
      </c>
      <c r="R1987" s="22" t="str">
        <f aca="false">IF(OR($Q1987="",$Q1987="Not set"),"",MATCH($Q1987,Lists!$F$2:$F$4,0)-1)</f>
        <v/>
      </c>
      <c r="S1987" s="6"/>
      <c r="T1987" s="6"/>
      <c r="U1987" s="22" t="str">
        <f aca="false">IF(OR($Q1987="",$Q1987="OK",$Q1987="Not set",NOT(ISNUMBER($G1987))),"",ROUND($G1987*IF($Q1987="Danger",Lists!$M$15,Lists!$M$16),0))</f>
        <v/>
      </c>
      <c r="V1987" s="22" t="str">
        <f aca="false">IF($U1987="","",IF(OR($Q1987="Danger",$U1987&gt;=Lists!$M$10),"P1",IF($U1987&gt;=Lists!$M$11,"P2","P3")))</f>
        <v/>
      </c>
      <c r="W1987" s="24" t="str">
        <f aca="false">IF(OR($V1987="",$B1987=""),"",$B1987+INDEX(Lists!$N$10:$N$12,MATCH($V1987,Lists!$L$10:$L$12,0)))</f>
        <v/>
      </c>
      <c r="X1987" s="19"/>
      <c r="Y1987" s="19"/>
      <c r="Z1987" s="19"/>
      <c r="AA1987" s="21"/>
      <c r="AB1987" s="19"/>
      <c r="AC1987" s="22" t="str">
        <f aca="true">IF(OR($U1987="",$B1987=""),"",IF($AA1987&lt;&gt;"",$AA1987-$B1987,TODAY()-$B1987))</f>
        <v/>
      </c>
      <c r="AD1987" s="22" t="str">
        <f aca="true">IF($W1987="","",IF($Y1987="Closed",IF($AA1987="","Closed",IF($AA1987&lt;=$W1987,"Closed on time","Closed late")),IF(TODAY()&gt;$W1987,"Overdue","Within time")))</f>
        <v/>
      </c>
      <c r="AE1987" s="6"/>
      <c r="AF1987" s="19"/>
      <c r="AG1987" s="19"/>
      <c r="AH1987" s="19"/>
      <c r="AI1987" s="19"/>
      <c r="AJ1987" s="19"/>
    </row>
    <row r="1988" customFormat="false" ht="15" hidden="false" customHeight="false" outlineLevel="0" collapsed="false">
      <c r="A1988" s="22" t="str">
        <f aca="false">IF($C1988="","","R"&amp;TEXT(ROW()-4,"00000"))</f>
        <v/>
      </c>
      <c r="B1988" s="21"/>
      <c r="C1988" s="19"/>
      <c r="D1988" s="22" t="str">
        <f aca="false">IF($C1988="","",IFERROR(INDEX(Asset_Register!$C$5:$C$1000,MATCH($C1988,Asset_Register!$A$5:$A$1000,0)),"Not in register"))</f>
        <v/>
      </c>
      <c r="E1988" s="22" t="str">
        <f aca="false">IF($C1988="","",IFERROR(INDEX(Asset_Register!$D$5:$D$1000,MATCH($C1988,Asset_Register!$A$5:$A$1000,0)),"Not in register"))</f>
        <v/>
      </c>
      <c r="F1988" s="22" t="str">
        <f aca="false">IF($C1988="","",IFERROR(INDEX(Asset_Register!$R$5:$R$1000,MATCH($C1988,Asset_Register!$A$5:$A$1000,0)),"Not in register"))</f>
        <v/>
      </c>
      <c r="G1988" s="22" t="str">
        <f aca="false">IF($C1988="","",IFERROR(INDEX(Asset_Register!$Q$5:$Q$1000,MATCH($C1988,Asset_Register!$A$5:$A$1000,0)),"Not in register"))</f>
        <v/>
      </c>
      <c r="H1988" s="19"/>
      <c r="I1988" s="19"/>
      <c r="J1988" s="6"/>
      <c r="K1988" s="19"/>
      <c r="L1988" s="19"/>
      <c r="M1988" s="19"/>
      <c r="N1988" s="19"/>
      <c r="O1988" s="19"/>
      <c r="P1988" s="19"/>
      <c r="Q1988" s="22" t="str">
        <f aca="false">IF($C1988="","",IF($P1988&lt;&gt;"",$P1988,IF(AND(ISNUMBER($K1988),ISNUMBER($M1988),ISNUMBER($N1988)),IF($O1988="Lower is worse",IF($K1988&lt;=$N1988,"Danger",IF($K1988&lt;=$M1988,"Alert","OK")),IF($K1988&gt;=$N1988,"Danger",IF($K1988&gt;=$M1988,"Alert","OK"))),"Not set")))</f>
        <v/>
      </c>
      <c r="R1988" s="22" t="str">
        <f aca="false">IF(OR($Q1988="",$Q1988="Not set"),"",MATCH($Q1988,Lists!$F$2:$F$4,0)-1)</f>
        <v/>
      </c>
      <c r="S1988" s="6"/>
      <c r="T1988" s="6"/>
      <c r="U1988" s="22" t="str">
        <f aca="false">IF(OR($Q1988="",$Q1988="OK",$Q1988="Not set",NOT(ISNUMBER($G1988))),"",ROUND($G1988*IF($Q1988="Danger",Lists!$M$15,Lists!$M$16),0))</f>
        <v/>
      </c>
      <c r="V1988" s="22" t="str">
        <f aca="false">IF($U1988="","",IF(OR($Q1988="Danger",$U1988&gt;=Lists!$M$10),"P1",IF($U1988&gt;=Lists!$M$11,"P2","P3")))</f>
        <v/>
      </c>
      <c r="W1988" s="24" t="str">
        <f aca="false">IF(OR($V1988="",$B1988=""),"",$B1988+INDEX(Lists!$N$10:$N$12,MATCH($V1988,Lists!$L$10:$L$12,0)))</f>
        <v/>
      </c>
      <c r="X1988" s="19"/>
      <c r="Y1988" s="19"/>
      <c r="Z1988" s="19"/>
      <c r="AA1988" s="21"/>
      <c r="AB1988" s="19"/>
      <c r="AC1988" s="22" t="str">
        <f aca="true">IF(OR($U1988="",$B1988=""),"",IF($AA1988&lt;&gt;"",$AA1988-$B1988,TODAY()-$B1988))</f>
        <v/>
      </c>
      <c r="AD1988" s="22" t="str">
        <f aca="true">IF($W1988="","",IF($Y1988="Closed",IF($AA1988="","Closed",IF($AA1988&lt;=$W1988,"Closed on time","Closed late")),IF(TODAY()&gt;$W1988,"Overdue","Within time")))</f>
        <v/>
      </c>
      <c r="AE1988" s="6"/>
      <c r="AF1988" s="19"/>
      <c r="AG1988" s="19"/>
      <c r="AH1988" s="19"/>
      <c r="AI1988" s="19"/>
      <c r="AJ1988" s="19"/>
    </row>
    <row r="1989" customFormat="false" ht="15" hidden="false" customHeight="false" outlineLevel="0" collapsed="false">
      <c r="A1989" s="22" t="str">
        <f aca="false">IF($C1989="","","R"&amp;TEXT(ROW()-4,"00000"))</f>
        <v/>
      </c>
      <c r="B1989" s="21"/>
      <c r="C1989" s="19"/>
      <c r="D1989" s="22" t="str">
        <f aca="false">IF($C1989="","",IFERROR(INDEX(Asset_Register!$C$5:$C$1000,MATCH($C1989,Asset_Register!$A$5:$A$1000,0)),"Not in register"))</f>
        <v/>
      </c>
      <c r="E1989" s="22" t="str">
        <f aca="false">IF($C1989="","",IFERROR(INDEX(Asset_Register!$D$5:$D$1000,MATCH($C1989,Asset_Register!$A$5:$A$1000,0)),"Not in register"))</f>
        <v/>
      </c>
      <c r="F1989" s="22" t="str">
        <f aca="false">IF($C1989="","",IFERROR(INDEX(Asset_Register!$R$5:$R$1000,MATCH($C1989,Asset_Register!$A$5:$A$1000,0)),"Not in register"))</f>
        <v/>
      </c>
      <c r="G1989" s="22" t="str">
        <f aca="false">IF($C1989="","",IFERROR(INDEX(Asset_Register!$Q$5:$Q$1000,MATCH($C1989,Asset_Register!$A$5:$A$1000,0)),"Not in register"))</f>
        <v/>
      </c>
      <c r="H1989" s="19"/>
      <c r="I1989" s="19"/>
      <c r="J1989" s="6"/>
      <c r="K1989" s="19"/>
      <c r="L1989" s="19"/>
      <c r="M1989" s="19"/>
      <c r="N1989" s="19"/>
      <c r="O1989" s="19"/>
      <c r="P1989" s="19"/>
      <c r="Q1989" s="22" t="str">
        <f aca="false">IF($C1989="","",IF($P1989&lt;&gt;"",$P1989,IF(AND(ISNUMBER($K1989),ISNUMBER($M1989),ISNUMBER($N1989)),IF($O1989="Lower is worse",IF($K1989&lt;=$N1989,"Danger",IF($K1989&lt;=$M1989,"Alert","OK")),IF($K1989&gt;=$N1989,"Danger",IF($K1989&gt;=$M1989,"Alert","OK"))),"Not set")))</f>
        <v/>
      </c>
      <c r="R1989" s="22" t="str">
        <f aca="false">IF(OR($Q1989="",$Q1989="Not set"),"",MATCH($Q1989,Lists!$F$2:$F$4,0)-1)</f>
        <v/>
      </c>
      <c r="S1989" s="6"/>
      <c r="T1989" s="6"/>
      <c r="U1989" s="22" t="str">
        <f aca="false">IF(OR($Q1989="",$Q1989="OK",$Q1989="Not set",NOT(ISNUMBER($G1989))),"",ROUND($G1989*IF($Q1989="Danger",Lists!$M$15,Lists!$M$16),0))</f>
        <v/>
      </c>
      <c r="V1989" s="22" t="str">
        <f aca="false">IF($U1989="","",IF(OR($Q1989="Danger",$U1989&gt;=Lists!$M$10),"P1",IF($U1989&gt;=Lists!$M$11,"P2","P3")))</f>
        <v/>
      </c>
      <c r="W1989" s="24" t="str">
        <f aca="false">IF(OR($V1989="",$B1989=""),"",$B1989+INDEX(Lists!$N$10:$N$12,MATCH($V1989,Lists!$L$10:$L$12,0)))</f>
        <v/>
      </c>
      <c r="X1989" s="19"/>
      <c r="Y1989" s="19"/>
      <c r="Z1989" s="19"/>
      <c r="AA1989" s="21"/>
      <c r="AB1989" s="19"/>
      <c r="AC1989" s="22" t="str">
        <f aca="true">IF(OR($U1989="",$B1989=""),"",IF($AA1989&lt;&gt;"",$AA1989-$B1989,TODAY()-$B1989))</f>
        <v/>
      </c>
      <c r="AD1989" s="22" t="str">
        <f aca="true">IF($W1989="","",IF($Y1989="Closed",IF($AA1989="","Closed",IF($AA1989&lt;=$W1989,"Closed on time","Closed late")),IF(TODAY()&gt;$W1989,"Overdue","Within time")))</f>
        <v/>
      </c>
      <c r="AE1989" s="6"/>
      <c r="AF1989" s="19"/>
      <c r="AG1989" s="19"/>
      <c r="AH1989" s="19"/>
      <c r="AI1989" s="19"/>
      <c r="AJ1989" s="19"/>
    </row>
    <row r="1990" customFormat="false" ht="15" hidden="false" customHeight="false" outlineLevel="0" collapsed="false">
      <c r="A1990" s="22" t="str">
        <f aca="false">IF($C1990="","","R"&amp;TEXT(ROW()-4,"00000"))</f>
        <v/>
      </c>
      <c r="B1990" s="21"/>
      <c r="C1990" s="19"/>
      <c r="D1990" s="22" t="str">
        <f aca="false">IF($C1990="","",IFERROR(INDEX(Asset_Register!$C$5:$C$1000,MATCH($C1990,Asset_Register!$A$5:$A$1000,0)),"Not in register"))</f>
        <v/>
      </c>
      <c r="E1990" s="22" t="str">
        <f aca="false">IF($C1990="","",IFERROR(INDEX(Asset_Register!$D$5:$D$1000,MATCH($C1990,Asset_Register!$A$5:$A$1000,0)),"Not in register"))</f>
        <v/>
      </c>
      <c r="F1990" s="22" t="str">
        <f aca="false">IF($C1990="","",IFERROR(INDEX(Asset_Register!$R$5:$R$1000,MATCH($C1990,Asset_Register!$A$5:$A$1000,0)),"Not in register"))</f>
        <v/>
      </c>
      <c r="G1990" s="22" t="str">
        <f aca="false">IF($C1990="","",IFERROR(INDEX(Asset_Register!$Q$5:$Q$1000,MATCH($C1990,Asset_Register!$A$5:$A$1000,0)),"Not in register"))</f>
        <v/>
      </c>
      <c r="H1990" s="19"/>
      <c r="I1990" s="19"/>
      <c r="J1990" s="6"/>
      <c r="K1990" s="19"/>
      <c r="L1990" s="19"/>
      <c r="M1990" s="19"/>
      <c r="N1990" s="19"/>
      <c r="O1990" s="19"/>
      <c r="P1990" s="19"/>
      <c r="Q1990" s="22" t="str">
        <f aca="false">IF($C1990="","",IF($P1990&lt;&gt;"",$P1990,IF(AND(ISNUMBER($K1990),ISNUMBER($M1990),ISNUMBER($N1990)),IF($O1990="Lower is worse",IF($K1990&lt;=$N1990,"Danger",IF($K1990&lt;=$M1990,"Alert","OK")),IF($K1990&gt;=$N1990,"Danger",IF($K1990&gt;=$M1990,"Alert","OK"))),"Not set")))</f>
        <v/>
      </c>
      <c r="R1990" s="22" t="str">
        <f aca="false">IF(OR($Q1990="",$Q1990="Not set"),"",MATCH($Q1990,Lists!$F$2:$F$4,0)-1)</f>
        <v/>
      </c>
      <c r="S1990" s="6"/>
      <c r="T1990" s="6"/>
      <c r="U1990" s="22" t="str">
        <f aca="false">IF(OR($Q1990="",$Q1990="OK",$Q1990="Not set",NOT(ISNUMBER($G1990))),"",ROUND($G1990*IF($Q1990="Danger",Lists!$M$15,Lists!$M$16),0))</f>
        <v/>
      </c>
      <c r="V1990" s="22" t="str">
        <f aca="false">IF($U1990="","",IF(OR($Q1990="Danger",$U1990&gt;=Lists!$M$10),"P1",IF($U1990&gt;=Lists!$M$11,"P2","P3")))</f>
        <v/>
      </c>
      <c r="W1990" s="24" t="str">
        <f aca="false">IF(OR($V1990="",$B1990=""),"",$B1990+INDEX(Lists!$N$10:$N$12,MATCH($V1990,Lists!$L$10:$L$12,0)))</f>
        <v/>
      </c>
      <c r="X1990" s="19"/>
      <c r="Y1990" s="19"/>
      <c r="Z1990" s="19"/>
      <c r="AA1990" s="21"/>
      <c r="AB1990" s="19"/>
      <c r="AC1990" s="22" t="str">
        <f aca="true">IF(OR($U1990="",$B1990=""),"",IF($AA1990&lt;&gt;"",$AA1990-$B1990,TODAY()-$B1990))</f>
        <v/>
      </c>
      <c r="AD1990" s="22" t="str">
        <f aca="true">IF($W1990="","",IF($Y1990="Closed",IF($AA1990="","Closed",IF($AA1990&lt;=$W1990,"Closed on time","Closed late")),IF(TODAY()&gt;$W1990,"Overdue","Within time")))</f>
        <v/>
      </c>
      <c r="AE1990" s="6"/>
      <c r="AF1990" s="19"/>
      <c r="AG1990" s="19"/>
      <c r="AH1990" s="19"/>
      <c r="AI1990" s="19"/>
      <c r="AJ1990" s="19"/>
    </row>
    <row r="1991" customFormat="false" ht="15" hidden="false" customHeight="false" outlineLevel="0" collapsed="false">
      <c r="A1991" s="22" t="str">
        <f aca="false">IF($C1991="","","R"&amp;TEXT(ROW()-4,"00000"))</f>
        <v/>
      </c>
      <c r="B1991" s="21"/>
      <c r="C1991" s="19"/>
      <c r="D1991" s="22" t="str">
        <f aca="false">IF($C1991="","",IFERROR(INDEX(Asset_Register!$C$5:$C$1000,MATCH($C1991,Asset_Register!$A$5:$A$1000,0)),"Not in register"))</f>
        <v/>
      </c>
      <c r="E1991" s="22" t="str">
        <f aca="false">IF($C1991="","",IFERROR(INDEX(Asset_Register!$D$5:$D$1000,MATCH($C1991,Asset_Register!$A$5:$A$1000,0)),"Not in register"))</f>
        <v/>
      </c>
      <c r="F1991" s="22" t="str">
        <f aca="false">IF($C1991="","",IFERROR(INDEX(Asset_Register!$R$5:$R$1000,MATCH($C1991,Asset_Register!$A$5:$A$1000,0)),"Not in register"))</f>
        <v/>
      </c>
      <c r="G1991" s="22" t="str">
        <f aca="false">IF($C1991="","",IFERROR(INDEX(Asset_Register!$Q$5:$Q$1000,MATCH($C1991,Asset_Register!$A$5:$A$1000,0)),"Not in register"))</f>
        <v/>
      </c>
      <c r="H1991" s="19"/>
      <c r="I1991" s="19"/>
      <c r="J1991" s="6"/>
      <c r="K1991" s="19"/>
      <c r="L1991" s="19"/>
      <c r="M1991" s="19"/>
      <c r="N1991" s="19"/>
      <c r="O1991" s="19"/>
      <c r="P1991" s="19"/>
      <c r="Q1991" s="22" t="str">
        <f aca="false">IF($C1991="","",IF($P1991&lt;&gt;"",$P1991,IF(AND(ISNUMBER($K1991),ISNUMBER($M1991),ISNUMBER($N1991)),IF($O1991="Lower is worse",IF($K1991&lt;=$N1991,"Danger",IF($K1991&lt;=$M1991,"Alert","OK")),IF($K1991&gt;=$N1991,"Danger",IF($K1991&gt;=$M1991,"Alert","OK"))),"Not set")))</f>
        <v/>
      </c>
      <c r="R1991" s="22" t="str">
        <f aca="false">IF(OR($Q1991="",$Q1991="Not set"),"",MATCH($Q1991,Lists!$F$2:$F$4,0)-1)</f>
        <v/>
      </c>
      <c r="S1991" s="6"/>
      <c r="T1991" s="6"/>
      <c r="U1991" s="22" t="str">
        <f aca="false">IF(OR($Q1991="",$Q1991="OK",$Q1991="Not set",NOT(ISNUMBER($G1991))),"",ROUND($G1991*IF($Q1991="Danger",Lists!$M$15,Lists!$M$16),0))</f>
        <v/>
      </c>
      <c r="V1991" s="22" t="str">
        <f aca="false">IF($U1991="","",IF(OR($Q1991="Danger",$U1991&gt;=Lists!$M$10),"P1",IF($U1991&gt;=Lists!$M$11,"P2","P3")))</f>
        <v/>
      </c>
      <c r="W1991" s="24" t="str">
        <f aca="false">IF(OR($V1991="",$B1991=""),"",$B1991+INDEX(Lists!$N$10:$N$12,MATCH($V1991,Lists!$L$10:$L$12,0)))</f>
        <v/>
      </c>
      <c r="X1991" s="19"/>
      <c r="Y1991" s="19"/>
      <c r="Z1991" s="19"/>
      <c r="AA1991" s="21"/>
      <c r="AB1991" s="19"/>
      <c r="AC1991" s="22" t="str">
        <f aca="true">IF(OR($U1991="",$B1991=""),"",IF($AA1991&lt;&gt;"",$AA1991-$B1991,TODAY()-$B1991))</f>
        <v/>
      </c>
      <c r="AD1991" s="22" t="str">
        <f aca="true">IF($W1991="","",IF($Y1991="Closed",IF($AA1991="","Closed",IF($AA1991&lt;=$W1991,"Closed on time","Closed late")),IF(TODAY()&gt;$W1991,"Overdue","Within time")))</f>
        <v/>
      </c>
      <c r="AE1991" s="6"/>
      <c r="AF1991" s="19"/>
      <c r="AG1991" s="19"/>
      <c r="AH1991" s="19"/>
      <c r="AI1991" s="19"/>
      <c r="AJ1991" s="19"/>
    </row>
    <row r="1992" customFormat="false" ht="15" hidden="false" customHeight="false" outlineLevel="0" collapsed="false">
      <c r="A1992" s="22" t="str">
        <f aca="false">IF($C1992="","","R"&amp;TEXT(ROW()-4,"00000"))</f>
        <v/>
      </c>
      <c r="B1992" s="21"/>
      <c r="C1992" s="19"/>
      <c r="D1992" s="22" t="str">
        <f aca="false">IF($C1992="","",IFERROR(INDEX(Asset_Register!$C$5:$C$1000,MATCH($C1992,Asset_Register!$A$5:$A$1000,0)),"Not in register"))</f>
        <v/>
      </c>
      <c r="E1992" s="22" t="str">
        <f aca="false">IF($C1992="","",IFERROR(INDEX(Asset_Register!$D$5:$D$1000,MATCH($C1992,Asset_Register!$A$5:$A$1000,0)),"Not in register"))</f>
        <v/>
      </c>
      <c r="F1992" s="22" t="str">
        <f aca="false">IF($C1992="","",IFERROR(INDEX(Asset_Register!$R$5:$R$1000,MATCH($C1992,Asset_Register!$A$5:$A$1000,0)),"Not in register"))</f>
        <v/>
      </c>
      <c r="G1992" s="22" t="str">
        <f aca="false">IF($C1992="","",IFERROR(INDEX(Asset_Register!$Q$5:$Q$1000,MATCH($C1992,Asset_Register!$A$5:$A$1000,0)),"Not in register"))</f>
        <v/>
      </c>
      <c r="H1992" s="19"/>
      <c r="I1992" s="19"/>
      <c r="J1992" s="6"/>
      <c r="K1992" s="19"/>
      <c r="L1992" s="19"/>
      <c r="M1992" s="19"/>
      <c r="N1992" s="19"/>
      <c r="O1992" s="19"/>
      <c r="P1992" s="19"/>
      <c r="Q1992" s="22" t="str">
        <f aca="false">IF($C1992="","",IF($P1992&lt;&gt;"",$P1992,IF(AND(ISNUMBER($K1992),ISNUMBER($M1992),ISNUMBER($N1992)),IF($O1992="Lower is worse",IF($K1992&lt;=$N1992,"Danger",IF($K1992&lt;=$M1992,"Alert","OK")),IF($K1992&gt;=$N1992,"Danger",IF($K1992&gt;=$M1992,"Alert","OK"))),"Not set")))</f>
        <v/>
      </c>
      <c r="R1992" s="22" t="str">
        <f aca="false">IF(OR($Q1992="",$Q1992="Not set"),"",MATCH($Q1992,Lists!$F$2:$F$4,0)-1)</f>
        <v/>
      </c>
      <c r="S1992" s="6"/>
      <c r="T1992" s="6"/>
      <c r="U1992" s="22" t="str">
        <f aca="false">IF(OR($Q1992="",$Q1992="OK",$Q1992="Not set",NOT(ISNUMBER($G1992))),"",ROUND($G1992*IF($Q1992="Danger",Lists!$M$15,Lists!$M$16),0))</f>
        <v/>
      </c>
      <c r="V1992" s="22" t="str">
        <f aca="false">IF($U1992="","",IF(OR($Q1992="Danger",$U1992&gt;=Lists!$M$10),"P1",IF($U1992&gt;=Lists!$M$11,"P2","P3")))</f>
        <v/>
      </c>
      <c r="W1992" s="24" t="str">
        <f aca="false">IF(OR($V1992="",$B1992=""),"",$B1992+INDEX(Lists!$N$10:$N$12,MATCH($V1992,Lists!$L$10:$L$12,0)))</f>
        <v/>
      </c>
      <c r="X1992" s="19"/>
      <c r="Y1992" s="19"/>
      <c r="Z1992" s="19"/>
      <c r="AA1992" s="21"/>
      <c r="AB1992" s="19"/>
      <c r="AC1992" s="22" t="str">
        <f aca="true">IF(OR($U1992="",$B1992=""),"",IF($AA1992&lt;&gt;"",$AA1992-$B1992,TODAY()-$B1992))</f>
        <v/>
      </c>
      <c r="AD1992" s="22" t="str">
        <f aca="true">IF($W1992="","",IF($Y1992="Closed",IF($AA1992="","Closed",IF($AA1992&lt;=$W1992,"Closed on time","Closed late")),IF(TODAY()&gt;$W1992,"Overdue","Within time")))</f>
        <v/>
      </c>
      <c r="AE1992" s="6"/>
      <c r="AF1992" s="19"/>
      <c r="AG1992" s="19"/>
      <c r="AH1992" s="19"/>
      <c r="AI1992" s="19"/>
      <c r="AJ1992" s="19"/>
    </row>
    <row r="1993" customFormat="false" ht="15" hidden="false" customHeight="false" outlineLevel="0" collapsed="false">
      <c r="A1993" s="22" t="str">
        <f aca="false">IF($C1993="","","R"&amp;TEXT(ROW()-4,"00000"))</f>
        <v/>
      </c>
      <c r="B1993" s="21"/>
      <c r="C1993" s="19"/>
      <c r="D1993" s="22" t="str">
        <f aca="false">IF($C1993="","",IFERROR(INDEX(Asset_Register!$C$5:$C$1000,MATCH($C1993,Asset_Register!$A$5:$A$1000,0)),"Not in register"))</f>
        <v/>
      </c>
      <c r="E1993" s="22" t="str">
        <f aca="false">IF($C1993="","",IFERROR(INDEX(Asset_Register!$D$5:$D$1000,MATCH($C1993,Asset_Register!$A$5:$A$1000,0)),"Not in register"))</f>
        <v/>
      </c>
      <c r="F1993" s="22" t="str">
        <f aca="false">IF($C1993="","",IFERROR(INDEX(Asset_Register!$R$5:$R$1000,MATCH($C1993,Asset_Register!$A$5:$A$1000,0)),"Not in register"))</f>
        <v/>
      </c>
      <c r="G1993" s="22" t="str">
        <f aca="false">IF($C1993="","",IFERROR(INDEX(Asset_Register!$Q$5:$Q$1000,MATCH($C1993,Asset_Register!$A$5:$A$1000,0)),"Not in register"))</f>
        <v/>
      </c>
      <c r="H1993" s="19"/>
      <c r="I1993" s="19"/>
      <c r="J1993" s="6"/>
      <c r="K1993" s="19"/>
      <c r="L1993" s="19"/>
      <c r="M1993" s="19"/>
      <c r="N1993" s="19"/>
      <c r="O1993" s="19"/>
      <c r="P1993" s="19"/>
      <c r="Q1993" s="22" t="str">
        <f aca="false">IF($C1993="","",IF($P1993&lt;&gt;"",$P1993,IF(AND(ISNUMBER($K1993),ISNUMBER($M1993),ISNUMBER($N1993)),IF($O1993="Lower is worse",IF($K1993&lt;=$N1993,"Danger",IF($K1993&lt;=$M1993,"Alert","OK")),IF($K1993&gt;=$N1993,"Danger",IF($K1993&gt;=$M1993,"Alert","OK"))),"Not set")))</f>
        <v/>
      </c>
      <c r="R1993" s="22" t="str">
        <f aca="false">IF(OR($Q1993="",$Q1993="Not set"),"",MATCH($Q1993,Lists!$F$2:$F$4,0)-1)</f>
        <v/>
      </c>
      <c r="S1993" s="6"/>
      <c r="T1993" s="6"/>
      <c r="U1993" s="22" t="str">
        <f aca="false">IF(OR($Q1993="",$Q1993="OK",$Q1993="Not set",NOT(ISNUMBER($G1993))),"",ROUND($G1993*IF($Q1993="Danger",Lists!$M$15,Lists!$M$16),0))</f>
        <v/>
      </c>
      <c r="V1993" s="22" t="str">
        <f aca="false">IF($U1993="","",IF(OR($Q1993="Danger",$U1993&gt;=Lists!$M$10),"P1",IF($U1993&gt;=Lists!$M$11,"P2","P3")))</f>
        <v/>
      </c>
      <c r="W1993" s="24" t="str">
        <f aca="false">IF(OR($V1993="",$B1993=""),"",$B1993+INDEX(Lists!$N$10:$N$12,MATCH($V1993,Lists!$L$10:$L$12,0)))</f>
        <v/>
      </c>
      <c r="X1993" s="19"/>
      <c r="Y1993" s="19"/>
      <c r="Z1993" s="19"/>
      <c r="AA1993" s="21"/>
      <c r="AB1993" s="19"/>
      <c r="AC1993" s="22" t="str">
        <f aca="true">IF(OR($U1993="",$B1993=""),"",IF($AA1993&lt;&gt;"",$AA1993-$B1993,TODAY()-$B1993))</f>
        <v/>
      </c>
      <c r="AD1993" s="22" t="str">
        <f aca="true">IF($W1993="","",IF($Y1993="Closed",IF($AA1993="","Closed",IF($AA1993&lt;=$W1993,"Closed on time","Closed late")),IF(TODAY()&gt;$W1993,"Overdue","Within time")))</f>
        <v/>
      </c>
      <c r="AE1993" s="6"/>
      <c r="AF1993" s="19"/>
      <c r="AG1993" s="19"/>
      <c r="AH1993" s="19"/>
      <c r="AI1993" s="19"/>
      <c r="AJ1993" s="19"/>
    </row>
    <row r="1994" customFormat="false" ht="15" hidden="false" customHeight="false" outlineLevel="0" collapsed="false">
      <c r="A1994" s="22" t="str">
        <f aca="false">IF($C1994="","","R"&amp;TEXT(ROW()-4,"00000"))</f>
        <v/>
      </c>
      <c r="B1994" s="21"/>
      <c r="C1994" s="19"/>
      <c r="D1994" s="22" t="str">
        <f aca="false">IF($C1994="","",IFERROR(INDEX(Asset_Register!$C$5:$C$1000,MATCH($C1994,Asset_Register!$A$5:$A$1000,0)),"Not in register"))</f>
        <v/>
      </c>
      <c r="E1994" s="22" t="str">
        <f aca="false">IF($C1994="","",IFERROR(INDEX(Asset_Register!$D$5:$D$1000,MATCH($C1994,Asset_Register!$A$5:$A$1000,0)),"Not in register"))</f>
        <v/>
      </c>
      <c r="F1994" s="22" t="str">
        <f aca="false">IF($C1994="","",IFERROR(INDEX(Asset_Register!$R$5:$R$1000,MATCH($C1994,Asset_Register!$A$5:$A$1000,0)),"Not in register"))</f>
        <v/>
      </c>
      <c r="G1994" s="22" t="str">
        <f aca="false">IF($C1994="","",IFERROR(INDEX(Asset_Register!$Q$5:$Q$1000,MATCH($C1994,Asset_Register!$A$5:$A$1000,0)),"Not in register"))</f>
        <v/>
      </c>
      <c r="H1994" s="19"/>
      <c r="I1994" s="19"/>
      <c r="J1994" s="6"/>
      <c r="K1994" s="19"/>
      <c r="L1994" s="19"/>
      <c r="M1994" s="19"/>
      <c r="N1994" s="19"/>
      <c r="O1994" s="19"/>
      <c r="P1994" s="19"/>
      <c r="Q1994" s="22" t="str">
        <f aca="false">IF($C1994="","",IF($P1994&lt;&gt;"",$P1994,IF(AND(ISNUMBER($K1994),ISNUMBER($M1994),ISNUMBER($N1994)),IF($O1994="Lower is worse",IF($K1994&lt;=$N1994,"Danger",IF($K1994&lt;=$M1994,"Alert","OK")),IF($K1994&gt;=$N1994,"Danger",IF($K1994&gt;=$M1994,"Alert","OK"))),"Not set")))</f>
        <v/>
      </c>
      <c r="R1994" s="22" t="str">
        <f aca="false">IF(OR($Q1994="",$Q1994="Not set"),"",MATCH($Q1994,Lists!$F$2:$F$4,0)-1)</f>
        <v/>
      </c>
      <c r="S1994" s="6"/>
      <c r="T1994" s="6"/>
      <c r="U1994" s="22" t="str">
        <f aca="false">IF(OR($Q1994="",$Q1994="OK",$Q1994="Not set",NOT(ISNUMBER($G1994))),"",ROUND($G1994*IF($Q1994="Danger",Lists!$M$15,Lists!$M$16),0))</f>
        <v/>
      </c>
      <c r="V1994" s="22" t="str">
        <f aca="false">IF($U1994="","",IF(OR($Q1994="Danger",$U1994&gt;=Lists!$M$10),"P1",IF($U1994&gt;=Lists!$M$11,"P2","P3")))</f>
        <v/>
      </c>
      <c r="W1994" s="24" t="str">
        <f aca="false">IF(OR($V1994="",$B1994=""),"",$B1994+INDEX(Lists!$N$10:$N$12,MATCH($V1994,Lists!$L$10:$L$12,0)))</f>
        <v/>
      </c>
      <c r="X1994" s="19"/>
      <c r="Y1994" s="19"/>
      <c r="Z1994" s="19"/>
      <c r="AA1994" s="21"/>
      <c r="AB1994" s="19"/>
      <c r="AC1994" s="22" t="str">
        <f aca="true">IF(OR($U1994="",$B1994=""),"",IF($AA1994&lt;&gt;"",$AA1994-$B1994,TODAY()-$B1994))</f>
        <v/>
      </c>
      <c r="AD1994" s="22" t="str">
        <f aca="true">IF($W1994="","",IF($Y1994="Closed",IF($AA1994="","Closed",IF($AA1994&lt;=$W1994,"Closed on time","Closed late")),IF(TODAY()&gt;$W1994,"Overdue","Within time")))</f>
        <v/>
      </c>
      <c r="AE1994" s="6"/>
      <c r="AF1994" s="19"/>
      <c r="AG1994" s="19"/>
      <c r="AH1994" s="19"/>
      <c r="AI1994" s="19"/>
      <c r="AJ1994" s="19"/>
    </row>
    <row r="1995" customFormat="false" ht="15" hidden="false" customHeight="false" outlineLevel="0" collapsed="false">
      <c r="A1995" s="22" t="str">
        <f aca="false">IF($C1995="","","R"&amp;TEXT(ROW()-4,"00000"))</f>
        <v/>
      </c>
      <c r="B1995" s="21"/>
      <c r="C1995" s="19"/>
      <c r="D1995" s="22" t="str">
        <f aca="false">IF($C1995="","",IFERROR(INDEX(Asset_Register!$C$5:$C$1000,MATCH($C1995,Asset_Register!$A$5:$A$1000,0)),"Not in register"))</f>
        <v/>
      </c>
      <c r="E1995" s="22" t="str">
        <f aca="false">IF($C1995="","",IFERROR(INDEX(Asset_Register!$D$5:$D$1000,MATCH($C1995,Asset_Register!$A$5:$A$1000,0)),"Not in register"))</f>
        <v/>
      </c>
      <c r="F1995" s="22" t="str">
        <f aca="false">IF($C1995="","",IFERROR(INDEX(Asset_Register!$R$5:$R$1000,MATCH($C1995,Asset_Register!$A$5:$A$1000,0)),"Not in register"))</f>
        <v/>
      </c>
      <c r="G1995" s="22" t="str">
        <f aca="false">IF($C1995="","",IFERROR(INDEX(Asset_Register!$Q$5:$Q$1000,MATCH($C1995,Asset_Register!$A$5:$A$1000,0)),"Not in register"))</f>
        <v/>
      </c>
      <c r="H1995" s="19"/>
      <c r="I1995" s="19"/>
      <c r="J1995" s="6"/>
      <c r="K1995" s="19"/>
      <c r="L1995" s="19"/>
      <c r="M1995" s="19"/>
      <c r="N1995" s="19"/>
      <c r="O1995" s="19"/>
      <c r="P1995" s="19"/>
      <c r="Q1995" s="22" t="str">
        <f aca="false">IF($C1995="","",IF($P1995&lt;&gt;"",$P1995,IF(AND(ISNUMBER($K1995),ISNUMBER($M1995),ISNUMBER($N1995)),IF($O1995="Lower is worse",IF($K1995&lt;=$N1995,"Danger",IF($K1995&lt;=$M1995,"Alert","OK")),IF($K1995&gt;=$N1995,"Danger",IF($K1995&gt;=$M1995,"Alert","OK"))),"Not set")))</f>
        <v/>
      </c>
      <c r="R1995" s="22" t="str">
        <f aca="false">IF(OR($Q1995="",$Q1995="Not set"),"",MATCH($Q1995,Lists!$F$2:$F$4,0)-1)</f>
        <v/>
      </c>
      <c r="S1995" s="6"/>
      <c r="T1995" s="6"/>
      <c r="U1995" s="22" t="str">
        <f aca="false">IF(OR($Q1995="",$Q1995="OK",$Q1995="Not set",NOT(ISNUMBER($G1995))),"",ROUND($G1995*IF($Q1995="Danger",Lists!$M$15,Lists!$M$16),0))</f>
        <v/>
      </c>
      <c r="V1995" s="22" t="str">
        <f aca="false">IF($U1995="","",IF(OR($Q1995="Danger",$U1995&gt;=Lists!$M$10),"P1",IF($U1995&gt;=Lists!$M$11,"P2","P3")))</f>
        <v/>
      </c>
      <c r="W1995" s="24" t="str">
        <f aca="false">IF(OR($V1995="",$B1995=""),"",$B1995+INDEX(Lists!$N$10:$N$12,MATCH($V1995,Lists!$L$10:$L$12,0)))</f>
        <v/>
      </c>
      <c r="X1995" s="19"/>
      <c r="Y1995" s="19"/>
      <c r="Z1995" s="19"/>
      <c r="AA1995" s="21"/>
      <c r="AB1995" s="19"/>
      <c r="AC1995" s="22" t="str">
        <f aca="true">IF(OR($U1995="",$B1995=""),"",IF($AA1995&lt;&gt;"",$AA1995-$B1995,TODAY()-$B1995))</f>
        <v/>
      </c>
      <c r="AD1995" s="22" t="str">
        <f aca="true">IF($W1995="","",IF($Y1995="Closed",IF($AA1995="","Closed",IF($AA1995&lt;=$W1995,"Closed on time","Closed late")),IF(TODAY()&gt;$W1995,"Overdue","Within time")))</f>
        <v/>
      </c>
      <c r="AE1995" s="6"/>
      <c r="AF1995" s="19"/>
      <c r="AG1995" s="19"/>
      <c r="AH1995" s="19"/>
      <c r="AI1995" s="19"/>
      <c r="AJ1995" s="19"/>
    </row>
    <row r="1996" customFormat="false" ht="15" hidden="false" customHeight="false" outlineLevel="0" collapsed="false">
      <c r="A1996" s="22" t="str">
        <f aca="false">IF($C1996="","","R"&amp;TEXT(ROW()-4,"00000"))</f>
        <v/>
      </c>
      <c r="B1996" s="21"/>
      <c r="C1996" s="19"/>
      <c r="D1996" s="22" t="str">
        <f aca="false">IF($C1996="","",IFERROR(INDEX(Asset_Register!$C$5:$C$1000,MATCH($C1996,Asset_Register!$A$5:$A$1000,0)),"Not in register"))</f>
        <v/>
      </c>
      <c r="E1996" s="22" t="str">
        <f aca="false">IF($C1996="","",IFERROR(INDEX(Asset_Register!$D$5:$D$1000,MATCH($C1996,Asset_Register!$A$5:$A$1000,0)),"Not in register"))</f>
        <v/>
      </c>
      <c r="F1996" s="22" t="str">
        <f aca="false">IF($C1996="","",IFERROR(INDEX(Asset_Register!$R$5:$R$1000,MATCH($C1996,Asset_Register!$A$5:$A$1000,0)),"Not in register"))</f>
        <v/>
      </c>
      <c r="G1996" s="22" t="str">
        <f aca="false">IF($C1996="","",IFERROR(INDEX(Asset_Register!$Q$5:$Q$1000,MATCH($C1996,Asset_Register!$A$5:$A$1000,0)),"Not in register"))</f>
        <v/>
      </c>
      <c r="H1996" s="19"/>
      <c r="I1996" s="19"/>
      <c r="J1996" s="6"/>
      <c r="K1996" s="19"/>
      <c r="L1996" s="19"/>
      <c r="M1996" s="19"/>
      <c r="N1996" s="19"/>
      <c r="O1996" s="19"/>
      <c r="P1996" s="19"/>
      <c r="Q1996" s="22" t="str">
        <f aca="false">IF($C1996="","",IF($P1996&lt;&gt;"",$P1996,IF(AND(ISNUMBER($K1996),ISNUMBER($M1996),ISNUMBER($N1996)),IF($O1996="Lower is worse",IF($K1996&lt;=$N1996,"Danger",IF($K1996&lt;=$M1996,"Alert","OK")),IF($K1996&gt;=$N1996,"Danger",IF($K1996&gt;=$M1996,"Alert","OK"))),"Not set")))</f>
        <v/>
      </c>
      <c r="R1996" s="22" t="str">
        <f aca="false">IF(OR($Q1996="",$Q1996="Not set"),"",MATCH($Q1996,Lists!$F$2:$F$4,0)-1)</f>
        <v/>
      </c>
      <c r="S1996" s="6"/>
      <c r="T1996" s="6"/>
      <c r="U1996" s="22" t="str">
        <f aca="false">IF(OR($Q1996="",$Q1996="OK",$Q1996="Not set",NOT(ISNUMBER($G1996))),"",ROUND($G1996*IF($Q1996="Danger",Lists!$M$15,Lists!$M$16),0))</f>
        <v/>
      </c>
      <c r="V1996" s="22" t="str">
        <f aca="false">IF($U1996="","",IF(OR($Q1996="Danger",$U1996&gt;=Lists!$M$10),"P1",IF($U1996&gt;=Lists!$M$11,"P2","P3")))</f>
        <v/>
      </c>
      <c r="W1996" s="24" t="str">
        <f aca="false">IF(OR($V1996="",$B1996=""),"",$B1996+INDEX(Lists!$N$10:$N$12,MATCH($V1996,Lists!$L$10:$L$12,0)))</f>
        <v/>
      </c>
      <c r="X1996" s="19"/>
      <c r="Y1996" s="19"/>
      <c r="Z1996" s="19"/>
      <c r="AA1996" s="21"/>
      <c r="AB1996" s="19"/>
      <c r="AC1996" s="22" t="str">
        <f aca="true">IF(OR($U1996="",$B1996=""),"",IF($AA1996&lt;&gt;"",$AA1996-$B1996,TODAY()-$B1996))</f>
        <v/>
      </c>
      <c r="AD1996" s="22" t="str">
        <f aca="true">IF($W1996="","",IF($Y1996="Closed",IF($AA1996="","Closed",IF($AA1996&lt;=$W1996,"Closed on time","Closed late")),IF(TODAY()&gt;$W1996,"Overdue","Within time")))</f>
        <v/>
      </c>
      <c r="AE1996" s="6"/>
      <c r="AF1996" s="19"/>
      <c r="AG1996" s="19"/>
      <c r="AH1996" s="19"/>
      <c r="AI1996" s="19"/>
      <c r="AJ1996" s="19"/>
    </row>
    <row r="1997" customFormat="false" ht="15" hidden="false" customHeight="false" outlineLevel="0" collapsed="false">
      <c r="A1997" s="22" t="str">
        <f aca="false">IF($C1997="","","R"&amp;TEXT(ROW()-4,"00000"))</f>
        <v/>
      </c>
      <c r="B1997" s="21"/>
      <c r="C1997" s="19"/>
      <c r="D1997" s="22" t="str">
        <f aca="false">IF($C1997="","",IFERROR(INDEX(Asset_Register!$C$5:$C$1000,MATCH($C1997,Asset_Register!$A$5:$A$1000,0)),"Not in register"))</f>
        <v/>
      </c>
      <c r="E1997" s="22" t="str">
        <f aca="false">IF($C1997="","",IFERROR(INDEX(Asset_Register!$D$5:$D$1000,MATCH($C1997,Asset_Register!$A$5:$A$1000,0)),"Not in register"))</f>
        <v/>
      </c>
      <c r="F1997" s="22" t="str">
        <f aca="false">IF($C1997="","",IFERROR(INDEX(Asset_Register!$R$5:$R$1000,MATCH($C1997,Asset_Register!$A$5:$A$1000,0)),"Not in register"))</f>
        <v/>
      </c>
      <c r="G1997" s="22" t="str">
        <f aca="false">IF($C1997="","",IFERROR(INDEX(Asset_Register!$Q$5:$Q$1000,MATCH($C1997,Asset_Register!$A$5:$A$1000,0)),"Not in register"))</f>
        <v/>
      </c>
      <c r="H1997" s="19"/>
      <c r="I1997" s="19"/>
      <c r="J1997" s="6"/>
      <c r="K1997" s="19"/>
      <c r="L1997" s="19"/>
      <c r="M1997" s="19"/>
      <c r="N1997" s="19"/>
      <c r="O1997" s="19"/>
      <c r="P1997" s="19"/>
      <c r="Q1997" s="22" t="str">
        <f aca="false">IF($C1997="","",IF($P1997&lt;&gt;"",$P1997,IF(AND(ISNUMBER($K1997),ISNUMBER($M1997),ISNUMBER($N1997)),IF($O1997="Lower is worse",IF($K1997&lt;=$N1997,"Danger",IF($K1997&lt;=$M1997,"Alert","OK")),IF($K1997&gt;=$N1997,"Danger",IF($K1997&gt;=$M1997,"Alert","OK"))),"Not set")))</f>
        <v/>
      </c>
      <c r="R1997" s="22" t="str">
        <f aca="false">IF(OR($Q1997="",$Q1997="Not set"),"",MATCH($Q1997,Lists!$F$2:$F$4,0)-1)</f>
        <v/>
      </c>
      <c r="S1997" s="6"/>
      <c r="T1997" s="6"/>
      <c r="U1997" s="22" t="str">
        <f aca="false">IF(OR($Q1997="",$Q1997="OK",$Q1997="Not set",NOT(ISNUMBER($G1997))),"",ROUND($G1997*IF($Q1997="Danger",Lists!$M$15,Lists!$M$16),0))</f>
        <v/>
      </c>
      <c r="V1997" s="22" t="str">
        <f aca="false">IF($U1997="","",IF(OR($Q1997="Danger",$U1997&gt;=Lists!$M$10),"P1",IF($U1997&gt;=Lists!$M$11,"P2","P3")))</f>
        <v/>
      </c>
      <c r="W1997" s="24" t="str">
        <f aca="false">IF(OR($V1997="",$B1997=""),"",$B1997+INDEX(Lists!$N$10:$N$12,MATCH($V1997,Lists!$L$10:$L$12,0)))</f>
        <v/>
      </c>
      <c r="X1997" s="19"/>
      <c r="Y1997" s="19"/>
      <c r="Z1997" s="19"/>
      <c r="AA1997" s="21"/>
      <c r="AB1997" s="19"/>
      <c r="AC1997" s="22" t="str">
        <f aca="true">IF(OR($U1997="",$B1997=""),"",IF($AA1997&lt;&gt;"",$AA1997-$B1997,TODAY()-$B1997))</f>
        <v/>
      </c>
      <c r="AD1997" s="22" t="str">
        <f aca="true">IF($W1997="","",IF($Y1997="Closed",IF($AA1997="","Closed",IF($AA1997&lt;=$W1997,"Closed on time","Closed late")),IF(TODAY()&gt;$W1997,"Overdue","Within time")))</f>
        <v/>
      </c>
      <c r="AE1997" s="6"/>
      <c r="AF1997" s="19"/>
      <c r="AG1997" s="19"/>
      <c r="AH1997" s="19"/>
      <c r="AI1997" s="19"/>
      <c r="AJ1997" s="19"/>
    </row>
    <row r="1998" customFormat="false" ht="15" hidden="false" customHeight="false" outlineLevel="0" collapsed="false">
      <c r="A1998" s="22" t="str">
        <f aca="false">IF($C1998="","","R"&amp;TEXT(ROW()-4,"00000"))</f>
        <v/>
      </c>
      <c r="B1998" s="21"/>
      <c r="C1998" s="19"/>
      <c r="D1998" s="22" t="str">
        <f aca="false">IF($C1998="","",IFERROR(INDEX(Asset_Register!$C$5:$C$1000,MATCH($C1998,Asset_Register!$A$5:$A$1000,0)),"Not in register"))</f>
        <v/>
      </c>
      <c r="E1998" s="22" t="str">
        <f aca="false">IF($C1998="","",IFERROR(INDEX(Asset_Register!$D$5:$D$1000,MATCH($C1998,Asset_Register!$A$5:$A$1000,0)),"Not in register"))</f>
        <v/>
      </c>
      <c r="F1998" s="22" t="str">
        <f aca="false">IF($C1998="","",IFERROR(INDEX(Asset_Register!$R$5:$R$1000,MATCH($C1998,Asset_Register!$A$5:$A$1000,0)),"Not in register"))</f>
        <v/>
      </c>
      <c r="G1998" s="22" t="str">
        <f aca="false">IF($C1998="","",IFERROR(INDEX(Asset_Register!$Q$5:$Q$1000,MATCH($C1998,Asset_Register!$A$5:$A$1000,0)),"Not in register"))</f>
        <v/>
      </c>
      <c r="H1998" s="19"/>
      <c r="I1998" s="19"/>
      <c r="J1998" s="6"/>
      <c r="K1998" s="19"/>
      <c r="L1998" s="19"/>
      <c r="M1998" s="19"/>
      <c r="N1998" s="19"/>
      <c r="O1998" s="19"/>
      <c r="P1998" s="19"/>
      <c r="Q1998" s="22" t="str">
        <f aca="false">IF($C1998="","",IF($P1998&lt;&gt;"",$P1998,IF(AND(ISNUMBER($K1998),ISNUMBER($M1998),ISNUMBER($N1998)),IF($O1998="Lower is worse",IF($K1998&lt;=$N1998,"Danger",IF($K1998&lt;=$M1998,"Alert","OK")),IF($K1998&gt;=$N1998,"Danger",IF($K1998&gt;=$M1998,"Alert","OK"))),"Not set")))</f>
        <v/>
      </c>
      <c r="R1998" s="22" t="str">
        <f aca="false">IF(OR($Q1998="",$Q1998="Not set"),"",MATCH($Q1998,Lists!$F$2:$F$4,0)-1)</f>
        <v/>
      </c>
      <c r="S1998" s="6"/>
      <c r="T1998" s="6"/>
      <c r="U1998" s="22" t="str">
        <f aca="false">IF(OR($Q1998="",$Q1998="OK",$Q1998="Not set",NOT(ISNUMBER($G1998))),"",ROUND($G1998*IF($Q1998="Danger",Lists!$M$15,Lists!$M$16),0))</f>
        <v/>
      </c>
      <c r="V1998" s="22" t="str">
        <f aca="false">IF($U1998="","",IF(OR($Q1998="Danger",$U1998&gt;=Lists!$M$10),"P1",IF($U1998&gt;=Lists!$M$11,"P2","P3")))</f>
        <v/>
      </c>
      <c r="W1998" s="24" t="str">
        <f aca="false">IF(OR($V1998="",$B1998=""),"",$B1998+INDEX(Lists!$N$10:$N$12,MATCH($V1998,Lists!$L$10:$L$12,0)))</f>
        <v/>
      </c>
      <c r="X1998" s="19"/>
      <c r="Y1998" s="19"/>
      <c r="Z1998" s="19"/>
      <c r="AA1998" s="21"/>
      <c r="AB1998" s="19"/>
      <c r="AC1998" s="22" t="str">
        <f aca="true">IF(OR($U1998="",$B1998=""),"",IF($AA1998&lt;&gt;"",$AA1998-$B1998,TODAY()-$B1998))</f>
        <v/>
      </c>
      <c r="AD1998" s="22" t="str">
        <f aca="true">IF($W1998="","",IF($Y1998="Closed",IF($AA1998="","Closed",IF($AA1998&lt;=$W1998,"Closed on time","Closed late")),IF(TODAY()&gt;$W1998,"Overdue","Within time")))</f>
        <v/>
      </c>
      <c r="AE1998" s="6"/>
      <c r="AF1998" s="19"/>
      <c r="AG1998" s="19"/>
      <c r="AH1998" s="19"/>
      <c r="AI1998" s="19"/>
      <c r="AJ1998" s="19"/>
    </row>
    <row r="1999" customFormat="false" ht="15" hidden="false" customHeight="false" outlineLevel="0" collapsed="false">
      <c r="A1999" s="22" t="str">
        <f aca="false">IF($C1999="","","R"&amp;TEXT(ROW()-4,"00000"))</f>
        <v/>
      </c>
      <c r="B1999" s="21"/>
      <c r="C1999" s="19"/>
      <c r="D1999" s="22" t="str">
        <f aca="false">IF($C1999="","",IFERROR(INDEX(Asset_Register!$C$5:$C$1000,MATCH($C1999,Asset_Register!$A$5:$A$1000,0)),"Not in register"))</f>
        <v/>
      </c>
      <c r="E1999" s="22" t="str">
        <f aca="false">IF($C1999="","",IFERROR(INDEX(Asset_Register!$D$5:$D$1000,MATCH($C1999,Asset_Register!$A$5:$A$1000,0)),"Not in register"))</f>
        <v/>
      </c>
      <c r="F1999" s="22" t="str">
        <f aca="false">IF($C1999="","",IFERROR(INDEX(Asset_Register!$R$5:$R$1000,MATCH($C1999,Asset_Register!$A$5:$A$1000,0)),"Not in register"))</f>
        <v/>
      </c>
      <c r="G1999" s="22" t="str">
        <f aca="false">IF($C1999="","",IFERROR(INDEX(Asset_Register!$Q$5:$Q$1000,MATCH($C1999,Asset_Register!$A$5:$A$1000,0)),"Not in register"))</f>
        <v/>
      </c>
      <c r="H1999" s="19"/>
      <c r="I1999" s="19"/>
      <c r="J1999" s="6"/>
      <c r="K1999" s="19"/>
      <c r="L1999" s="19"/>
      <c r="M1999" s="19"/>
      <c r="N1999" s="19"/>
      <c r="O1999" s="19"/>
      <c r="P1999" s="19"/>
      <c r="Q1999" s="22" t="str">
        <f aca="false">IF($C1999="","",IF($P1999&lt;&gt;"",$P1999,IF(AND(ISNUMBER($K1999),ISNUMBER($M1999),ISNUMBER($N1999)),IF($O1999="Lower is worse",IF($K1999&lt;=$N1999,"Danger",IF($K1999&lt;=$M1999,"Alert","OK")),IF($K1999&gt;=$N1999,"Danger",IF($K1999&gt;=$M1999,"Alert","OK"))),"Not set")))</f>
        <v/>
      </c>
      <c r="R1999" s="22" t="str">
        <f aca="false">IF(OR($Q1999="",$Q1999="Not set"),"",MATCH($Q1999,Lists!$F$2:$F$4,0)-1)</f>
        <v/>
      </c>
      <c r="S1999" s="6"/>
      <c r="T1999" s="6"/>
      <c r="U1999" s="22" t="str">
        <f aca="false">IF(OR($Q1999="",$Q1999="OK",$Q1999="Not set",NOT(ISNUMBER($G1999))),"",ROUND($G1999*IF($Q1999="Danger",Lists!$M$15,Lists!$M$16),0))</f>
        <v/>
      </c>
      <c r="V1999" s="22" t="str">
        <f aca="false">IF($U1999="","",IF(OR($Q1999="Danger",$U1999&gt;=Lists!$M$10),"P1",IF($U1999&gt;=Lists!$M$11,"P2","P3")))</f>
        <v/>
      </c>
      <c r="W1999" s="24" t="str">
        <f aca="false">IF(OR($V1999="",$B1999=""),"",$B1999+INDEX(Lists!$N$10:$N$12,MATCH($V1999,Lists!$L$10:$L$12,0)))</f>
        <v/>
      </c>
      <c r="X1999" s="19"/>
      <c r="Y1999" s="19"/>
      <c r="Z1999" s="19"/>
      <c r="AA1999" s="21"/>
      <c r="AB1999" s="19"/>
      <c r="AC1999" s="22" t="str">
        <f aca="true">IF(OR($U1999="",$B1999=""),"",IF($AA1999&lt;&gt;"",$AA1999-$B1999,TODAY()-$B1999))</f>
        <v/>
      </c>
      <c r="AD1999" s="22" t="str">
        <f aca="true">IF($W1999="","",IF($Y1999="Closed",IF($AA1999="","Closed",IF($AA1999&lt;=$W1999,"Closed on time","Closed late")),IF(TODAY()&gt;$W1999,"Overdue","Within time")))</f>
        <v/>
      </c>
      <c r="AE1999" s="6"/>
      <c r="AF1999" s="19"/>
      <c r="AG1999" s="19"/>
      <c r="AH1999" s="19"/>
      <c r="AI1999" s="19"/>
      <c r="AJ1999" s="19"/>
    </row>
    <row r="2000" customFormat="false" ht="15" hidden="false" customHeight="false" outlineLevel="0" collapsed="false">
      <c r="A2000" s="22" t="str">
        <f aca="false">IF($C2000="","","R"&amp;TEXT(ROW()-4,"00000"))</f>
        <v/>
      </c>
      <c r="B2000" s="21"/>
      <c r="C2000" s="19"/>
      <c r="D2000" s="22" t="str">
        <f aca="false">IF($C2000="","",IFERROR(INDEX(Asset_Register!$C$5:$C$1000,MATCH($C2000,Asset_Register!$A$5:$A$1000,0)),"Not in register"))</f>
        <v/>
      </c>
      <c r="E2000" s="22" t="str">
        <f aca="false">IF($C2000="","",IFERROR(INDEX(Asset_Register!$D$5:$D$1000,MATCH($C2000,Asset_Register!$A$5:$A$1000,0)),"Not in register"))</f>
        <v/>
      </c>
      <c r="F2000" s="22" t="str">
        <f aca="false">IF($C2000="","",IFERROR(INDEX(Asset_Register!$R$5:$R$1000,MATCH($C2000,Asset_Register!$A$5:$A$1000,0)),"Not in register"))</f>
        <v/>
      </c>
      <c r="G2000" s="22" t="str">
        <f aca="false">IF($C2000="","",IFERROR(INDEX(Asset_Register!$Q$5:$Q$1000,MATCH($C2000,Asset_Register!$A$5:$A$1000,0)),"Not in register"))</f>
        <v/>
      </c>
      <c r="H2000" s="19"/>
      <c r="I2000" s="19"/>
      <c r="J2000" s="6"/>
      <c r="K2000" s="19"/>
      <c r="L2000" s="19"/>
      <c r="M2000" s="19"/>
      <c r="N2000" s="19"/>
      <c r="O2000" s="19"/>
      <c r="P2000" s="19"/>
      <c r="Q2000" s="22" t="str">
        <f aca="false">IF($C2000="","",IF($P2000&lt;&gt;"",$P2000,IF(AND(ISNUMBER($K2000),ISNUMBER($M2000),ISNUMBER($N2000)),IF($O2000="Lower is worse",IF($K2000&lt;=$N2000,"Danger",IF($K2000&lt;=$M2000,"Alert","OK")),IF($K2000&gt;=$N2000,"Danger",IF($K2000&gt;=$M2000,"Alert","OK"))),"Not set")))</f>
        <v/>
      </c>
      <c r="R2000" s="22" t="str">
        <f aca="false">IF(OR($Q2000="",$Q2000="Not set"),"",MATCH($Q2000,Lists!$F$2:$F$4,0)-1)</f>
        <v/>
      </c>
      <c r="S2000" s="6"/>
      <c r="T2000" s="6"/>
      <c r="U2000" s="22" t="str">
        <f aca="false">IF(OR($Q2000="",$Q2000="OK",$Q2000="Not set",NOT(ISNUMBER($G2000))),"",ROUND($G2000*IF($Q2000="Danger",Lists!$M$15,Lists!$M$16),0))</f>
        <v/>
      </c>
      <c r="V2000" s="22" t="str">
        <f aca="false">IF($U2000="","",IF(OR($Q2000="Danger",$U2000&gt;=Lists!$M$10),"P1",IF($U2000&gt;=Lists!$M$11,"P2","P3")))</f>
        <v/>
      </c>
      <c r="W2000" s="24" t="str">
        <f aca="false">IF(OR($V2000="",$B2000=""),"",$B2000+INDEX(Lists!$N$10:$N$12,MATCH($V2000,Lists!$L$10:$L$12,0)))</f>
        <v/>
      </c>
      <c r="X2000" s="19"/>
      <c r="Y2000" s="19"/>
      <c r="Z2000" s="19"/>
      <c r="AA2000" s="21"/>
      <c r="AB2000" s="19"/>
      <c r="AC2000" s="22" t="str">
        <f aca="true">IF(OR($U2000="",$B2000=""),"",IF($AA2000&lt;&gt;"",$AA2000-$B2000,TODAY()-$B2000))</f>
        <v/>
      </c>
      <c r="AD2000" s="22" t="str">
        <f aca="true">IF($W2000="","",IF($Y2000="Closed",IF($AA2000="","Closed",IF($AA2000&lt;=$W2000,"Closed on time","Closed late")),IF(TODAY()&gt;$W2000,"Overdue","Within time")))</f>
        <v/>
      </c>
      <c r="AE2000" s="6"/>
      <c r="AF2000" s="19"/>
      <c r="AG2000" s="19"/>
      <c r="AH2000" s="19"/>
      <c r="AI2000" s="19"/>
      <c r="AJ2000" s="19"/>
    </row>
    <row r="2001" customFormat="false" ht="15" hidden="false" customHeight="false" outlineLevel="0" collapsed="false">
      <c r="A2001" s="22" t="str">
        <f aca="false">IF($C2001="","","R"&amp;TEXT(ROW()-4,"00000"))</f>
        <v/>
      </c>
      <c r="B2001" s="21"/>
      <c r="C2001" s="19"/>
      <c r="D2001" s="22" t="str">
        <f aca="false">IF($C2001="","",IFERROR(INDEX(Asset_Register!$C$5:$C$1000,MATCH($C2001,Asset_Register!$A$5:$A$1000,0)),"Not in register"))</f>
        <v/>
      </c>
      <c r="E2001" s="22" t="str">
        <f aca="false">IF($C2001="","",IFERROR(INDEX(Asset_Register!$D$5:$D$1000,MATCH($C2001,Asset_Register!$A$5:$A$1000,0)),"Not in register"))</f>
        <v/>
      </c>
      <c r="F2001" s="22" t="str">
        <f aca="false">IF($C2001="","",IFERROR(INDEX(Asset_Register!$R$5:$R$1000,MATCH($C2001,Asset_Register!$A$5:$A$1000,0)),"Not in register"))</f>
        <v/>
      </c>
      <c r="G2001" s="22" t="str">
        <f aca="false">IF($C2001="","",IFERROR(INDEX(Asset_Register!$Q$5:$Q$1000,MATCH($C2001,Asset_Register!$A$5:$A$1000,0)),"Not in register"))</f>
        <v/>
      </c>
      <c r="H2001" s="19"/>
      <c r="I2001" s="19"/>
      <c r="J2001" s="6"/>
      <c r="K2001" s="19"/>
      <c r="L2001" s="19"/>
      <c r="M2001" s="19"/>
      <c r="N2001" s="19"/>
      <c r="O2001" s="19"/>
      <c r="P2001" s="19"/>
      <c r="Q2001" s="22" t="str">
        <f aca="false">IF($C2001="","",IF($P2001&lt;&gt;"",$P2001,IF(AND(ISNUMBER($K2001),ISNUMBER($M2001),ISNUMBER($N2001)),IF($O2001="Lower is worse",IF($K2001&lt;=$N2001,"Danger",IF($K2001&lt;=$M2001,"Alert","OK")),IF($K2001&gt;=$N2001,"Danger",IF($K2001&gt;=$M2001,"Alert","OK"))),"Not set")))</f>
        <v/>
      </c>
      <c r="R2001" s="22" t="str">
        <f aca="false">IF(OR($Q2001="",$Q2001="Not set"),"",MATCH($Q2001,Lists!$F$2:$F$4,0)-1)</f>
        <v/>
      </c>
      <c r="S2001" s="6"/>
      <c r="T2001" s="6"/>
      <c r="U2001" s="22" t="str">
        <f aca="false">IF(OR($Q2001="",$Q2001="OK",$Q2001="Not set",NOT(ISNUMBER($G2001))),"",ROUND($G2001*IF($Q2001="Danger",Lists!$M$15,Lists!$M$16),0))</f>
        <v/>
      </c>
      <c r="V2001" s="22" t="str">
        <f aca="false">IF($U2001="","",IF(OR($Q2001="Danger",$U2001&gt;=Lists!$M$10),"P1",IF($U2001&gt;=Lists!$M$11,"P2","P3")))</f>
        <v/>
      </c>
      <c r="W2001" s="24" t="str">
        <f aca="false">IF(OR($V2001="",$B2001=""),"",$B2001+INDEX(Lists!$N$10:$N$12,MATCH($V2001,Lists!$L$10:$L$12,0)))</f>
        <v/>
      </c>
      <c r="X2001" s="19"/>
      <c r="Y2001" s="19"/>
      <c r="Z2001" s="19"/>
      <c r="AA2001" s="21"/>
      <c r="AB2001" s="19"/>
      <c r="AC2001" s="22" t="str">
        <f aca="true">IF(OR($U2001="",$B2001=""),"",IF($AA2001&lt;&gt;"",$AA2001-$B2001,TODAY()-$B2001))</f>
        <v/>
      </c>
      <c r="AD2001" s="22" t="str">
        <f aca="true">IF($W2001="","",IF($Y2001="Closed",IF($AA2001="","Closed",IF($AA2001&lt;=$W2001,"Closed on time","Closed late")),IF(TODAY()&gt;$W2001,"Overdue","Within time")))</f>
        <v/>
      </c>
      <c r="AE2001" s="6"/>
      <c r="AF2001" s="19"/>
      <c r="AG2001" s="19"/>
      <c r="AH2001" s="19"/>
      <c r="AI2001" s="19"/>
      <c r="AJ2001" s="19"/>
    </row>
    <row r="2002" customFormat="false" ht="15" hidden="false" customHeight="false" outlineLevel="0" collapsed="false">
      <c r="A2002" s="22" t="str">
        <f aca="false">IF($C2002="","","R"&amp;TEXT(ROW()-4,"00000"))</f>
        <v/>
      </c>
      <c r="B2002" s="21"/>
      <c r="C2002" s="19"/>
      <c r="D2002" s="22" t="str">
        <f aca="false">IF($C2002="","",IFERROR(INDEX(Asset_Register!$C$5:$C$1000,MATCH($C2002,Asset_Register!$A$5:$A$1000,0)),"Not in register"))</f>
        <v/>
      </c>
      <c r="E2002" s="22" t="str">
        <f aca="false">IF($C2002="","",IFERROR(INDEX(Asset_Register!$D$5:$D$1000,MATCH($C2002,Asset_Register!$A$5:$A$1000,0)),"Not in register"))</f>
        <v/>
      </c>
      <c r="F2002" s="22" t="str">
        <f aca="false">IF($C2002="","",IFERROR(INDEX(Asset_Register!$R$5:$R$1000,MATCH($C2002,Asset_Register!$A$5:$A$1000,0)),"Not in register"))</f>
        <v/>
      </c>
      <c r="G2002" s="22" t="str">
        <f aca="false">IF($C2002="","",IFERROR(INDEX(Asset_Register!$Q$5:$Q$1000,MATCH($C2002,Asset_Register!$A$5:$A$1000,0)),"Not in register"))</f>
        <v/>
      </c>
      <c r="H2002" s="19"/>
      <c r="I2002" s="19"/>
      <c r="J2002" s="6"/>
      <c r="K2002" s="19"/>
      <c r="L2002" s="19"/>
      <c r="M2002" s="19"/>
      <c r="N2002" s="19"/>
      <c r="O2002" s="19"/>
      <c r="P2002" s="19"/>
      <c r="Q2002" s="22" t="str">
        <f aca="false">IF($C2002="","",IF($P2002&lt;&gt;"",$P2002,IF(AND(ISNUMBER($K2002),ISNUMBER($M2002),ISNUMBER($N2002)),IF($O2002="Lower is worse",IF($K2002&lt;=$N2002,"Danger",IF($K2002&lt;=$M2002,"Alert","OK")),IF($K2002&gt;=$N2002,"Danger",IF($K2002&gt;=$M2002,"Alert","OK"))),"Not set")))</f>
        <v/>
      </c>
      <c r="R2002" s="22" t="str">
        <f aca="false">IF(OR($Q2002="",$Q2002="Not set"),"",MATCH($Q2002,Lists!$F$2:$F$4,0)-1)</f>
        <v/>
      </c>
      <c r="S2002" s="6"/>
      <c r="T2002" s="6"/>
      <c r="U2002" s="22" t="str">
        <f aca="false">IF(OR($Q2002="",$Q2002="OK",$Q2002="Not set",NOT(ISNUMBER($G2002))),"",ROUND($G2002*IF($Q2002="Danger",Lists!$M$15,Lists!$M$16),0))</f>
        <v/>
      </c>
      <c r="V2002" s="22" t="str">
        <f aca="false">IF($U2002="","",IF(OR($Q2002="Danger",$U2002&gt;=Lists!$M$10),"P1",IF($U2002&gt;=Lists!$M$11,"P2","P3")))</f>
        <v/>
      </c>
      <c r="W2002" s="24" t="str">
        <f aca="false">IF(OR($V2002="",$B2002=""),"",$B2002+INDEX(Lists!$N$10:$N$12,MATCH($V2002,Lists!$L$10:$L$12,0)))</f>
        <v/>
      </c>
      <c r="X2002" s="19"/>
      <c r="Y2002" s="19"/>
      <c r="Z2002" s="19"/>
      <c r="AA2002" s="21"/>
      <c r="AB2002" s="19"/>
      <c r="AC2002" s="22" t="str">
        <f aca="true">IF(OR($U2002="",$B2002=""),"",IF($AA2002&lt;&gt;"",$AA2002-$B2002,TODAY()-$B2002))</f>
        <v/>
      </c>
      <c r="AD2002" s="22" t="str">
        <f aca="true">IF($W2002="","",IF($Y2002="Closed",IF($AA2002="","Closed",IF($AA2002&lt;=$W2002,"Closed on time","Closed late")),IF(TODAY()&gt;$W2002,"Overdue","Within time")))</f>
        <v/>
      </c>
      <c r="AE2002" s="6"/>
      <c r="AF2002" s="19"/>
      <c r="AG2002" s="19"/>
      <c r="AH2002" s="19"/>
      <c r="AI2002" s="19"/>
      <c r="AJ2002" s="19"/>
    </row>
    <row r="2003" customFormat="false" ht="15" hidden="false" customHeight="false" outlineLevel="0" collapsed="false">
      <c r="A2003" s="22" t="str">
        <f aca="false">IF($C2003="","","R"&amp;TEXT(ROW()-4,"00000"))</f>
        <v/>
      </c>
      <c r="B2003" s="21"/>
      <c r="C2003" s="19"/>
      <c r="D2003" s="22" t="str">
        <f aca="false">IF($C2003="","",IFERROR(INDEX(Asset_Register!$C$5:$C$1000,MATCH($C2003,Asset_Register!$A$5:$A$1000,0)),"Not in register"))</f>
        <v/>
      </c>
      <c r="E2003" s="22" t="str">
        <f aca="false">IF($C2003="","",IFERROR(INDEX(Asset_Register!$D$5:$D$1000,MATCH($C2003,Asset_Register!$A$5:$A$1000,0)),"Not in register"))</f>
        <v/>
      </c>
      <c r="F2003" s="22" t="str">
        <f aca="false">IF($C2003="","",IFERROR(INDEX(Asset_Register!$R$5:$R$1000,MATCH($C2003,Asset_Register!$A$5:$A$1000,0)),"Not in register"))</f>
        <v/>
      </c>
      <c r="G2003" s="22" t="str">
        <f aca="false">IF($C2003="","",IFERROR(INDEX(Asset_Register!$Q$5:$Q$1000,MATCH($C2003,Asset_Register!$A$5:$A$1000,0)),"Not in register"))</f>
        <v/>
      </c>
      <c r="H2003" s="19"/>
      <c r="I2003" s="19"/>
      <c r="J2003" s="6"/>
      <c r="K2003" s="19"/>
      <c r="L2003" s="19"/>
      <c r="M2003" s="19"/>
      <c r="N2003" s="19"/>
      <c r="O2003" s="19"/>
      <c r="P2003" s="19"/>
      <c r="Q2003" s="22" t="str">
        <f aca="false">IF($C2003="","",IF($P2003&lt;&gt;"",$P2003,IF(AND(ISNUMBER($K2003),ISNUMBER($M2003),ISNUMBER($N2003)),IF($O2003="Lower is worse",IF($K2003&lt;=$N2003,"Danger",IF($K2003&lt;=$M2003,"Alert","OK")),IF($K2003&gt;=$N2003,"Danger",IF($K2003&gt;=$M2003,"Alert","OK"))),"Not set")))</f>
        <v/>
      </c>
      <c r="R2003" s="22" t="str">
        <f aca="false">IF(OR($Q2003="",$Q2003="Not set"),"",MATCH($Q2003,Lists!$F$2:$F$4,0)-1)</f>
        <v/>
      </c>
      <c r="S2003" s="6"/>
      <c r="T2003" s="6"/>
      <c r="U2003" s="22" t="str">
        <f aca="false">IF(OR($Q2003="",$Q2003="OK",$Q2003="Not set",NOT(ISNUMBER($G2003))),"",ROUND($G2003*IF($Q2003="Danger",Lists!$M$15,Lists!$M$16),0))</f>
        <v/>
      </c>
      <c r="V2003" s="22" t="str">
        <f aca="false">IF($U2003="","",IF(OR($Q2003="Danger",$U2003&gt;=Lists!$M$10),"P1",IF($U2003&gt;=Lists!$M$11,"P2","P3")))</f>
        <v/>
      </c>
      <c r="W2003" s="24" t="str">
        <f aca="false">IF(OR($V2003="",$B2003=""),"",$B2003+INDEX(Lists!$N$10:$N$12,MATCH($V2003,Lists!$L$10:$L$12,0)))</f>
        <v/>
      </c>
      <c r="X2003" s="19"/>
      <c r="Y2003" s="19"/>
      <c r="Z2003" s="19"/>
      <c r="AA2003" s="21"/>
      <c r="AB2003" s="19"/>
      <c r="AC2003" s="22" t="str">
        <f aca="true">IF(OR($U2003="",$B2003=""),"",IF($AA2003&lt;&gt;"",$AA2003-$B2003,TODAY()-$B2003))</f>
        <v/>
      </c>
      <c r="AD2003" s="22" t="str">
        <f aca="true">IF($W2003="","",IF($Y2003="Closed",IF($AA2003="","Closed",IF($AA2003&lt;=$W2003,"Closed on time","Closed late")),IF(TODAY()&gt;$W2003,"Overdue","Within time")))</f>
        <v/>
      </c>
      <c r="AE2003" s="6"/>
      <c r="AF2003" s="19"/>
      <c r="AG2003" s="19"/>
      <c r="AH2003" s="19"/>
      <c r="AI2003" s="19"/>
      <c r="AJ2003" s="19"/>
    </row>
    <row r="2004" customFormat="false" ht="15" hidden="false" customHeight="false" outlineLevel="0" collapsed="false">
      <c r="A2004" s="22" t="str">
        <f aca="false">IF($C2004="","","R"&amp;TEXT(ROW()-4,"00000"))</f>
        <v/>
      </c>
      <c r="B2004" s="21"/>
      <c r="C2004" s="19"/>
      <c r="D2004" s="22" t="str">
        <f aca="false">IF($C2004="","",IFERROR(INDEX(Asset_Register!$C$5:$C$1000,MATCH($C2004,Asset_Register!$A$5:$A$1000,0)),"Not in register"))</f>
        <v/>
      </c>
      <c r="E2004" s="22" t="str">
        <f aca="false">IF($C2004="","",IFERROR(INDEX(Asset_Register!$D$5:$D$1000,MATCH($C2004,Asset_Register!$A$5:$A$1000,0)),"Not in register"))</f>
        <v/>
      </c>
      <c r="F2004" s="22" t="str">
        <f aca="false">IF($C2004="","",IFERROR(INDEX(Asset_Register!$R$5:$R$1000,MATCH($C2004,Asset_Register!$A$5:$A$1000,0)),"Not in register"))</f>
        <v/>
      </c>
      <c r="G2004" s="22" t="str">
        <f aca="false">IF($C2004="","",IFERROR(INDEX(Asset_Register!$Q$5:$Q$1000,MATCH($C2004,Asset_Register!$A$5:$A$1000,0)),"Not in register"))</f>
        <v/>
      </c>
      <c r="H2004" s="19"/>
      <c r="I2004" s="19"/>
      <c r="J2004" s="6"/>
      <c r="K2004" s="19"/>
      <c r="L2004" s="19"/>
      <c r="M2004" s="19"/>
      <c r="N2004" s="19"/>
      <c r="O2004" s="19"/>
      <c r="P2004" s="19"/>
      <c r="Q2004" s="22" t="str">
        <f aca="false">IF($C2004="","",IF($P2004&lt;&gt;"",$P2004,IF(AND(ISNUMBER($K2004),ISNUMBER($M2004),ISNUMBER($N2004)),IF($O2004="Lower is worse",IF($K2004&lt;=$N2004,"Danger",IF($K2004&lt;=$M2004,"Alert","OK")),IF($K2004&gt;=$N2004,"Danger",IF($K2004&gt;=$M2004,"Alert","OK"))),"Not set")))</f>
        <v/>
      </c>
      <c r="R2004" s="22" t="str">
        <f aca="false">IF(OR($Q2004="",$Q2004="Not set"),"",MATCH($Q2004,Lists!$F$2:$F$4,0)-1)</f>
        <v/>
      </c>
      <c r="S2004" s="6"/>
      <c r="T2004" s="6"/>
      <c r="U2004" s="22" t="str">
        <f aca="false">IF(OR($Q2004="",$Q2004="OK",$Q2004="Not set",NOT(ISNUMBER($G2004))),"",ROUND($G2004*IF($Q2004="Danger",Lists!$M$15,Lists!$M$16),0))</f>
        <v/>
      </c>
      <c r="V2004" s="22" t="str">
        <f aca="false">IF($U2004="","",IF(OR($Q2004="Danger",$U2004&gt;=Lists!$M$10),"P1",IF($U2004&gt;=Lists!$M$11,"P2","P3")))</f>
        <v/>
      </c>
      <c r="W2004" s="24" t="str">
        <f aca="false">IF(OR($V2004="",$B2004=""),"",$B2004+INDEX(Lists!$N$10:$N$12,MATCH($V2004,Lists!$L$10:$L$12,0)))</f>
        <v/>
      </c>
      <c r="X2004" s="19"/>
      <c r="Y2004" s="19"/>
      <c r="Z2004" s="19"/>
      <c r="AA2004" s="21"/>
      <c r="AB2004" s="19"/>
      <c r="AC2004" s="22" t="str">
        <f aca="true">IF(OR($U2004="",$B2004=""),"",IF($AA2004&lt;&gt;"",$AA2004-$B2004,TODAY()-$B2004))</f>
        <v/>
      </c>
      <c r="AD2004" s="22" t="str">
        <f aca="true">IF($W2004="","",IF($Y2004="Closed",IF($AA2004="","Closed",IF($AA2004&lt;=$W2004,"Closed on time","Closed late")),IF(TODAY()&gt;$W2004,"Overdue","Within time")))</f>
        <v/>
      </c>
      <c r="AE2004" s="6"/>
      <c r="AF2004" s="19"/>
      <c r="AG2004" s="19"/>
      <c r="AH2004" s="19"/>
      <c r="AI2004" s="19"/>
      <c r="AJ2004" s="19"/>
    </row>
    <row r="2005" customFormat="false" ht="15" hidden="false" customHeight="false" outlineLevel="0" collapsed="false">
      <c r="A2005" s="22" t="str">
        <f aca="false">IF($C2005="","","R"&amp;TEXT(ROW()-4,"00000"))</f>
        <v/>
      </c>
      <c r="B2005" s="21"/>
      <c r="C2005" s="19"/>
      <c r="D2005" s="22" t="str">
        <f aca="false">IF($C2005="","",IFERROR(INDEX(Asset_Register!$C$5:$C$1000,MATCH($C2005,Asset_Register!$A$5:$A$1000,0)),"Not in register"))</f>
        <v/>
      </c>
      <c r="E2005" s="22" t="str">
        <f aca="false">IF($C2005="","",IFERROR(INDEX(Asset_Register!$D$5:$D$1000,MATCH($C2005,Asset_Register!$A$5:$A$1000,0)),"Not in register"))</f>
        <v/>
      </c>
      <c r="F2005" s="22" t="str">
        <f aca="false">IF($C2005="","",IFERROR(INDEX(Asset_Register!$R$5:$R$1000,MATCH($C2005,Asset_Register!$A$5:$A$1000,0)),"Not in register"))</f>
        <v/>
      </c>
      <c r="G2005" s="22" t="str">
        <f aca="false">IF($C2005="","",IFERROR(INDEX(Asset_Register!$Q$5:$Q$1000,MATCH($C2005,Asset_Register!$A$5:$A$1000,0)),"Not in register"))</f>
        <v/>
      </c>
      <c r="H2005" s="19"/>
      <c r="I2005" s="19"/>
      <c r="J2005" s="6"/>
      <c r="K2005" s="19"/>
      <c r="L2005" s="19"/>
      <c r="M2005" s="19"/>
      <c r="N2005" s="19"/>
      <c r="O2005" s="19"/>
      <c r="P2005" s="19"/>
      <c r="Q2005" s="22" t="str">
        <f aca="false">IF($C2005="","",IF($P2005&lt;&gt;"",$P2005,IF(AND(ISNUMBER($K2005),ISNUMBER($M2005),ISNUMBER($N2005)),IF($O2005="Lower is worse",IF($K2005&lt;=$N2005,"Danger",IF($K2005&lt;=$M2005,"Alert","OK")),IF($K2005&gt;=$N2005,"Danger",IF($K2005&gt;=$M2005,"Alert","OK"))),"Not set")))</f>
        <v/>
      </c>
      <c r="R2005" s="22" t="str">
        <f aca="false">IF(OR($Q2005="",$Q2005="Not set"),"",MATCH($Q2005,Lists!$F$2:$F$4,0)-1)</f>
        <v/>
      </c>
      <c r="S2005" s="6"/>
      <c r="T2005" s="6"/>
      <c r="U2005" s="22" t="str">
        <f aca="false">IF(OR($Q2005="",$Q2005="OK",$Q2005="Not set",NOT(ISNUMBER($G2005))),"",ROUND($G2005*IF($Q2005="Danger",Lists!$M$15,Lists!$M$16),0))</f>
        <v/>
      </c>
      <c r="V2005" s="22" t="str">
        <f aca="false">IF($U2005="","",IF(OR($Q2005="Danger",$U2005&gt;=Lists!$M$10),"P1",IF($U2005&gt;=Lists!$M$11,"P2","P3")))</f>
        <v/>
      </c>
      <c r="W2005" s="24" t="str">
        <f aca="false">IF(OR($V2005="",$B2005=""),"",$B2005+INDEX(Lists!$N$10:$N$12,MATCH($V2005,Lists!$L$10:$L$12,0)))</f>
        <v/>
      </c>
      <c r="X2005" s="19"/>
      <c r="Y2005" s="19"/>
      <c r="Z2005" s="19"/>
      <c r="AA2005" s="21"/>
      <c r="AB2005" s="19"/>
      <c r="AC2005" s="22" t="str">
        <f aca="true">IF(OR($U2005="",$B2005=""),"",IF($AA2005&lt;&gt;"",$AA2005-$B2005,TODAY()-$B2005))</f>
        <v/>
      </c>
      <c r="AD2005" s="22" t="str">
        <f aca="true">IF($W2005="","",IF($Y2005="Closed",IF($AA2005="","Closed",IF($AA2005&lt;=$W2005,"Closed on time","Closed late")),IF(TODAY()&gt;$W2005,"Overdue","Within time")))</f>
        <v/>
      </c>
      <c r="AE2005" s="6"/>
      <c r="AF2005" s="19"/>
      <c r="AG2005" s="19"/>
      <c r="AH2005" s="19"/>
      <c r="AI2005" s="19"/>
      <c r="AJ2005" s="19"/>
    </row>
    <row r="2006" customFormat="false" ht="15" hidden="false" customHeight="false" outlineLevel="0" collapsed="false">
      <c r="A2006" s="22" t="str">
        <f aca="false">IF($C2006="","","R"&amp;TEXT(ROW()-4,"00000"))</f>
        <v/>
      </c>
      <c r="B2006" s="21"/>
      <c r="C2006" s="19"/>
      <c r="D2006" s="22" t="str">
        <f aca="false">IF($C2006="","",IFERROR(INDEX(Asset_Register!$C$5:$C$1000,MATCH($C2006,Asset_Register!$A$5:$A$1000,0)),"Not in register"))</f>
        <v/>
      </c>
      <c r="E2006" s="22" t="str">
        <f aca="false">IF($C2006="","",IFERROR(INDEX(Asset_Register!$D$5:$D$1000,MATCH($C2006,Asset_Register!$A$5:$A$1000,0)),"Not in register"))</f>
        <v/>
      </c>
      <c r="F2006" s="22" t="str">
        <f aca="false">IF($C2006="","",IFERROR(INDEX(Asset_Register!$R$5:$R$1000,MATCH($C2006,Asset_Register!$A$5:$A$1000,0)),"Not in register"))</f>
        <v/>
      </c>
      <c r="G2006" s="22" t="str">
        <f aca="false">IF($C2006="","",IFERROR(INDEX(Asset_Register!$Q$5:$Q$1000,MATCH($C2006,Asset_Register!$A$5:$A$1000,0)),"Not in register"))</f>
        <v/>
      </c>
      <c r="H2006" s="19"/>
      <c r="I2006" s="19"/>
      <c r="J2006" s="6"/>
      <c r="K2006" s="19"/>
      <c r="L2006" s="19"/>
      <c r="M2006" s="19"/>
      <c r="N2006" s="19"/>
      <c r="O2006" s="19"/>
      <c r="P2006" s="19"/>
      <c r="Q2006" s="22" t="str">
        <f aca="false">IF($C2006="","",IF($P2006&lt;&gt;"",$P2006,IF(AND(ISNUMBER($K2006),ISNUMBER($M2006),ISNUMBER($N2006)),IF($O2006="Lower is worse",IF($K2006&lt;=$N2006,"Danger",IF($K2006&lt;=$M2006,"Alert","OK")),IF($K2006&gt;=$N2006,"Danger",IF($K2006&gt;=$M2006,"Alert","OK"))),"Not set")))</f>
        <v/>
      </c>
      <c r="R2006" s="22" t="str">
        <f aca="false">IF(OR($Q2006="",$Q2006="Not set"),"",MATCH($Q2006,Lists!$F$2:$F$4,0)-1)</f>
        <v/>
      </c>
      <c r="S2006" s="6"/>
      <c r="T2006" s="6"/>
      <c r="U2006" s="22" t="str">
        <f aca="false">IF(OR($Q2006="",$Q2006="OK",$Q2006="Not set",NOT(ISNUMBER($G2006))),"",ROUND($G2006*IF($Q2006="Danger",Lists!$M$15,Lists!$M$16),0))</f>
        <v/>
      </c>
      <c r="V2006" s="22" t="str">
        <f aca="false">IF($U2006="","",IF(OR($Q2006="Danger",$U2006&gt;=Lists!$M$10),"P1",IF($U2006&gt;=Lists!$M$11,"P2","P3")))</f>
        <v/>
      </c>
      <c r="W2006" s="24" t="str">
        <f aca="false">IF(OR($V2006="",$B2006=""),"",$B2006+INDEX(Lists!$N$10:$N$12,MATCH($V2006,Lists!$L$10:$L$12,0)))</f>
        <v/>
      </c>
      <c r="X2006" s="19"/>
      <c r="Y2006" s="19"/>
      <c r="Z2006" s="19"/>
      <c r="AA2006" s="21"/>
      <c r="AB2006" s="19"/>
      <c r="AC2006" s="22" t="str">
        <f aca="true">IF(OR($U2006="",$B2006=""),"",IF($AA2006&lt;&gt;"",$AA2006-$B2006,TODAY()-$B2006))</f>
        <v/>
      </c>
      <c r="AD2006" s="22" t="str">
        <f aca="true">IF($W2006="","",IF($Y2006="Closed",IF($AA2006="","Closed",IF($AA2006&lt;=$W2006,"Closed on time","Closed late")),IF(TODAY()&gt;$W2006,"Overdue","Within time")))</f>
        <v/>
      </c>
      <c r="AE2006" s="6"/>
      <c r="AF2006" s="19"/>
      <c r="AG2006" s="19"/>
      <c r="AH2006" s="19"/>
      <c r="AI2006" s="19"/>
      <c r="AJ2006" s="19"/>
    </row>
    <row r="2007" customFormat="false" ht="15" hidden="false" customHeight="false" outlineLevel="0" collapsed="false">
      <c r="A2007" s="22" t="str">
        <f aca="false">IF($C2007="","","R"&amp;TEXT(ROW()-4,"00000"))</f>
        <v/>
      </c>
      <c r="B2007" s="21"/>
      <c r="C2007" s="19"/>
      <c r="D2007" s="22" t="str">
        <f aca="false">IF($C2007="","",IFERROR(INDEX(Asset_Register!$C$5:$C$1000,MATCH($C2007,Asset_Register!$A$5:$A$1000,0)),"Not in register"))</f>
        <v/>
      </c>
      <c r="E2007" s="22" t="str">
        <f aca="false">IF($C2007="","",IFERROR(INDEX(Asset_Register!$D$5:$D$1000,MATCH($C2007,Asset_Register!$A$5:$A$1000,0)),"Not in register"))</f>
        <v/>
      </c>
      <c r="F2007" s="22" t="str">
        <f aca="false">IF($C2007="","",IFERROR(INDEX(Asset_Register!$R$5:$R$1000,MATCH($C2007,Asset_Register!$A$5:$A$1000,0)),"Not in register"))</f>
        <v/>
      </c>
      <c r="G2007" s="22" t="str">
        <f aca="false">IF($C2007="","",IFERROR(INDEX(Asset_Register!$Q$5:$Q$1000,MATCH($C2007,Asset_Register!$A$5:$A$1000,0)),"Not in register"))</f>
        <v/>
      </c>
      <c r="H2007" s="19"/>
      <c r="I2007" s="19"/>
      <c r="J2007" s="6"/>
      <c r="K2007" s="19"/>
      <c r="L2007" s="19"/>
      <c r="M2007" s="19"/>
      <c r="N2007" s="19"/>
      <c r="O2007" s="19"/>
      <c r="P2007" s="19"/>
      <c r="Q2007" s="22" t="str">
        <f aca="false">IF($C2007="","",IF($P2007&lt;&gt;"",$P2007,IF(AND(ISNUMBER($K2007),ISNUMBER($M2007),ISNUMBER($N2007)),IF($O2007="Lower is worse",IF($K2007&lt;=$N2007,"Danger",IF($K2007&lt;=$M2007,"Alert","OK")),IF($K2007&gt;=$N2007,"Danger",IF($K2007&gt;=$M2007,"Alert","OK"))),"Not set")))</f>
        <v/>
      </c>
      <c r="R2007" s="22" t="str">
        <f aca="false">IF(OR($Q2007="",$Q2007="Not set"),"",MATCH($Q2007,Lists!$F$2:$F$4,0)-1)</f>
        <v/>
      </c>
      <c r="S2007" s="6"/>
      <c r="T2007" s="6"/>
      <c r="U2007" s="22" t="str">
        <f aca="false">IF(OR($Q2007="",$Q2007="OK",$Q2007="Not set",NOT(ISNUMBER($G2007))),"",ROUND($G2007*IF($Q2007="Danger",Lists!$M$15,Lists!$M$16),0))</f>
        <v/>
      </c>
      <c r="V2007" s="22" t="str">
        <f aca="false">IF($U2007="","",IF(OR($Q2007="Danger",$U2007&gt;=Lists!$M$10),"P1",IF($U2007&gt;=Lists!$M$11,"P2","P3")))</f>
        <v/>
      </c>
      <c r="W2007" s="24" t="str">
        <f aca="false">IF(OR($V2007="",$B2007=""),"",$B2007+INDEX(Lists!$N$10:$N$12,MATCH($V2007,Lists!$L$10:$L$12,0)))</f>
        <v/>
      </c>
      <c r="X2007" s="19"/>
      <c r="Y2007" s="19"/>
      <c r="Z2007" s="19"/>
      <c r="AA2007" s="21"/>
      <c r="AB2007" s="19"/>
      <c r="AC2007" s="22" t="str">
        <f aca="true">IF(OR($U2007="",$B2007=""),"",IF($AA2007&lt;&gt;"",$AA2007-$B2007,TODAY()-$B2007))</f>
        <v/>
      </c>
      <c r="AD2007" s="22" t="str">
        <f aca="true">IF($W2007="","",IF($Y2007="Closed",IF($AA2007="","Closed",IF($AA2007&lt;=$W2007,"Closed on time","Closed late")),IF(TODAY()&gt;$W2007,"Overdue","Within time")))</f>
        <v/>
      </c>
      <c r="AE2007" s="6"/>
      <c r="AF2007" s="19"/>
      <c r="AG2007" s="19"/>
      <c r="AH2007" s="19"/>
      <c r="AI2007" s="19"/>
      <c r="AJ2007" s="19"/>
    </row>
    <row r="2008" customFormat="false" ht="15" hidden="false" customHeight="false" outlineLevel="0" collapsed="false">
      <c r="A2008" s="22" t="str">
        <f aca="false">IF($C2008="","","R"&amp;TEXT(ROW()-4,"00000"))</f>
        <v/>
      </c>
      <c r="B2008" s="21"/>
      <c r="C2008" s="19"/>
      <c r="D2008" s="22" t="str">
        <f aca="false">IF($C2008="","",IFERROR(INDEX(Asset_Register!$C$5:$C$1000,MATCH($C2008,Asset_Register!$A$5:$A$1000,0)),"Not in register"))</f>
        <v/>
      </c>
      <c r="E2008" s="22" t="str">
        <f aca="false">IF($C2008="","",IFERROR(INDEX(Asset_Register!$D$5:$D$1000,MATCH($C2008,Asset_Register!$A$5:$A$1000,0)),"Not in register"))</f>
        <v/>
      </c>
      <c r="F2008" s="22" t="str">
        <f aca="false">IF($C2008="","",IFERROR(INDEX(Asset_Register!$R$5:$R$1000,MATCH($C2008,Asset_Register!$A$5:$A$1000,0)),"Not in register"))</f>
        <v/>
      </c>
      <c r="G2008" s="22" t="str">
        <f aca="false">IF($C2008="","",IFERROR(INDEX(Asset_Register!$Q$5:$Q$1000,MATCH($C2008,Asset_Register!$A$5:$A$1000,0)),"Not in register"))</f>
        <v/>
      </c>
      <c r="H2008" s="19"/>
      <c r="I2008" s="19"/>
      <c r="J2008" s="6"/>
      <c r="K2008" s="19"/>
      <c r="L2008" s="19"/>
      <c r="M2008" s="19"/>
      <c r="N2008" s="19"/>
      <c r="O2008" s="19"/>
      <c r="P2008" s="19"/>
      <c r="Q2008" s="22" t="str">
        <f aca="false">IF($C2008="","",IF($P2008&lt;&gt;"",$P2008,IF(AND(ISNUMBER($K2008),ISNUMBER($M2008),ISNUMBER($N2008)),IF($O2008="Lower is worse",IF($K2008&lt;=$N2008,"Danger",IF($K2008&lt;=$M2008,"Alert","OK")),IF($K2008&gt;=$N2008,"Danger",IF($K2008&gt;=$M2008,"Alert","OK"))),"Not set")))</f>
        <v/>
      </c>
      <c r="R2008" s="22" t="str">
        <f aca="false">IF(OR($Q2008="",$Q2008="Not set"),"",MATCH($Q2008,Lists!$F$2:$F$4,0)-1)</f>
        <v/>
      </c>
      <c r="S2008" s="6"/>
      <c r="T2008" s="6"/>
      <c r="U2008" s="22" t="str">
        <f aca="false">IF(OR($Q2008="",$Q2008="OK",$Q2008="Not set",NOT(ISNUMBER($G2008))),"",ROUND($G2008*IF($Q2008="Danger",Lists!$M$15,Lists!$M$16),0))</f>
        <v/>
      </c>
      <c r="V2008" s="22" t="str">
        <f aca="false">IF($U2008="","",IF(OR($Q2008="Danger",$U2008&gt;=Lists!$M$10),"P1",IF($U2008&gt;=Lists!$M$11,"P2","P3")))</f>
        <v/>
      </c>
      <c r="W2008" s="24" t="str">
        <f aca="false">IF(OR($V2008="",$B2008=""),"",$B2008+INDEX(Lists!$N$10:$N$12,MATCH($V2008,Lists!$L$10:$L$12,0)))</f>
        <v/>
      </c>
      <c r="X2008" s="19"/>
      <c r="Y2008" s="19"/>
      <c r="Z2008" s="19"/>
      <c r="AA2008" s="21"/>
      <c r="AB2008" s="19"/>
      <c r="AC2008" s="22" t="str">
        <f aca="true">IF(OR($U2008="",$B2008=""),"",IF($AA2008&lt;&gt;"",$AA2008-$B2008,TODAY()-$B2008))</f>
        <v/>
      </c>
      <c r="AD2008" s="22" t="str">
        <f aca="true">IF($W2008="","",IF($Y2008="Closed",IF($AA2008="","Closed",IF($AA2008&lt;=$W2008,"Closed on time","Closed late")),IF(TODAY()&gt;$W2008,"Overdue","Within time")))</f>
        <v/>
      </c>
      <c r="AE2008" s="6"/>
      <c r="AF2008" s="19"/>
      <c r="AG2008" s="19"/>
      <c r="AH2008" s="19"/>
      <c r="AI2008" s="19"/>
      <c r="AJ2008" s="19"/>
    </row>
    <row r="2009" customFormat="false" ht="15" hidden="false" customHeight="false" outlineLevel="0" collapsed="false">
      <c r="A2009" s="22" t="str">
        <f aca="false">IF($C2009="","","R"&amp;TEXT(ROW()-4,"00000"))</f>
        <v/>
      </c>
      <c r="B2009" s="21"/>
      <c r="C2009" s="19"/>
      <c r="D2009" s="22" t="str">
        <f aca="false">IF($C2009="","",IFERROR(INDEX(Asset_Register!$C$5:$C$1000,MATCH($C2009,Asset_Register!$A$5:$A$1000,0)),"Not in register"))</f>
        <v/>
      </c>
      <c r="E2009" s="22" t="str">
        <f aca="false">IF($C2009="","",IFERROR(INDEX(Asset_Register!$D$5:$D$1000,MATCH($C2009,Asset_Register!$A$5:$A$1000,0)),"Not in register"))</f>
        <v/>
      </c>
      <c r="F2009" s="22" t="str">
        <f aca="false">IF($C2009="","",IFERROR(INDEX(Asset_Register!$R$5:$R$1000,MATCH($C2009,Asset_Register!$A$5:$A$1000,0)),"Not in register"))</f>
        <v/>
      </c>
      <c r="G2009" s="22" t="str">
        <f aca="false">IF($C2009="","",IFERROR(INDEX(Asset_Register!$Q$5:$Q$1000,MATCH($C2009,Asset_Register!$A$5:$A$1000,0)),"Not in register"))</f>
        <v/>
      </c>
      <c r="H2009" s="19"/>
      <c r="I2009" s="19"/>
      <c r="J2009" s="6"/>
      <c r="K2009" s="19"/>
      <c r="L2009" s="19"/>
      <c r="M2009" s="19"/>
      <c r="N2009" s="19"/>
      <c r="O2009" s="19"/>
      <c r="P2009" s="19"/>
      <c r="Q2009" s="22" t="str">
        <f aca="false">IF($C2009="","",IF($P2009&lt;&gt;"",$P2009,IF(AND(ISNUMBER($K2009),ISNUMBER($M2009),ISNUMBER($N2009)),IF($O2009="Lower is worse",IF($K2009&lt;=$N2009,"Danger",IF($K2009&lt;=$M2009,"Alert","OK")),IF($K2009&gt;=$N2009,"Danger",IF($K2009&gt;=$M2009,"Alert","OK"))),"Not set")))</f>
        <v/>
      </c>
      <c r="R2009" s="22" t="str">
        <f aca="false">IF(OR($Q2009="",$Q2009="Not set"),"",MATCH($Q2009,Lists!$F$2:$F$4,0)-1)</f>
        <v/>
      </c>
      <c r="S2009" s="6"/>
      <c r="T2009" s="6"/>
      <c r="U2009" s="22" t="str">
        <f aca="false">IF(OR($Q2009="",$Q2009="OK",$Q2009="Not set",NOT(ISNUMBER($G2009))),"",ROUND($G2009*IF($Q2009="Danger",Lists!$M$15,Lists!$M$16),0))</f>
        <v/>
      </c>
      <c r="V2009" s="22" t="str">
        <f aca="false">IF($U2009="","",IF(OR($Q2009="Danger",$U2009&gt;=Lists!$M$10),"P1",IF($U2009&gt;=Lists!$M$11,"P2","P3")))</f>
        <v/>
      </c>
      <c r="W2009" s="24" t="str">
        <f aca="false">IF(OR($V2009="",$B2009=""),"",$B2009+INDEX(Lists!$N$10:$N$12,MATCH($V2009,Lists!$L$10:$L$12,0)))</f>
        <v/>
      </c>
      <c r="X2009" s="19"/>
      <c r="Y2009" s="19"/>
      <c r="Z2009" s="19"/>
      <c r="AA2009" s="21"/>
      <c r="AB2009" s="19"/>
      <c r="AC2009" s="22" t="str">
        <f aca="true">IF(OR($U2009="",$B2009=""),"",IF($AA2009&lt;&gt;"",$AA2009-$B2009,TODAY()-$B2009))</f>
        <v/>
      </c>
      <c r="AD2009" s="22" t="str">
        <f aca="true">IF($W2009="","",IF($Y2009="Closed",IF($AA2009="","Closed",IF($AA2009&lt;=$W2009,"Closed on time","Closed late")),IF(TODAY()&gt;$W2009,"Overdue","Within time")))</f>
        <v/>
      </c>
      <c r="AE2009" s="6"/>
      <c r="AF2009" s="19"/>
      <c r="AG2009" s="19"/>
      <c r="AH2009" s="19"/>
      <c r="AI2009" s="19"/>
      <c r="AJ2009" s="19"/>
    </row>
    <row r="2010" customFormat="false" ht="15" hidden="false" customHeight="false" outlineLevel="0" collapsed="false">
      <c r="A2010" s="22" t="str">
        <f aca="false">IF($C2010="","","R"&amp;TEXT(ROW()-4,"00000"))</f>
        <v/>
      </c>
      <c r="B2010" s="21"/>
      <c r="C2010" s="19"/>
      <c r="D2010" s="22" t="str">
        <f aca="false">IF($C2010="","",IFERROR(INDEX(Asset_Register!$C$5:$C$1000,MATCH($C2010,Asset_Register!$A$5:$A$1000,0)),"Not in register"))</f>
        <v/>
      </c>
      <c r="E2010" s="22" t="str">
        <f aca="false">IF($C2010="","",IFERROR(INDEX(Asset_Register!$D$5:$D$1000,MATCH($C2010,Asset_Register!$A$5:$A$1000,0)),"Not in register"))</f>
        <v/>
      </c>
      <c r="F2010" s="22" t="str">
        <f aca="false">IF($C2010="","",IFERROR(INDEX(Asset_Register!$R$5:$R$1000,MATCH($C2010,Asset_Register!$A$5:$A$1000,0)),"Not in register"))</f>
        <v/>
      </c>
      <c r="G2010" s="22" t="str">
        <f aca="false">IF($C2010="","",IFERROR(INDEX(Asset_Register!$Q$5:$Q$1000,MATCH($C2010,Asset_Register!$A$5:$A$1000,0)),"Not in register"))</f>
        <v/>
      </c>
      <c r="H2010" s="19"/>
      <c r="I2010" s="19"/>
      <c r="J2010" s="6"/>
      <c r="K2010" s="19"/>
      <c r="L2010" s="19"/>
      <c r="M2010" s="19"/>
      <c r="N2010" s="19"/>
      <c r="O2010" s="19"/>
      <c r="P2010" s="19"/>
      <c r="Q2010" s="22" t="str">
        <f aca="false">IF($C2010="","",IF($P2010&lt;&gt;"",$P2010,IF(AND(ISNUMBER($K2010),ISNUMBER($M2010),ISNUMBER($N2010)),IF($O2010="Lower is worse",IF($K2010&lt;=$N2010,"Danger",IF($K2010&lt;=$M2010,"Alert","OK")),IF($K2010&gt;=$N2010,"Danger",IF($K2010&gt;=$M2010,"Alert","OK"))),"Not set")))</f>
        <v/>
      </c>
      <c r="R2010" s="22" t="str">
        <f aca="false">IF(OR($Q2010="",$Q2010="Not set"),"",MATCH($Q2010,Lists!$F$2:$F$4,0)-1)</f>
        <v/>
      </c>
      <c r="S2010" s="6"/>
      <c r="T2010" s="6"/>
      <c r="U2010" s="22" t="str">
        <f aca="false">IF(OR($Q2010="",$Q2010="OK",$Q2010="Not set",NOT(ISNUMBER($G2010))),"",ROUND($G2010*IF($Q2010="Danger",Lists!$M$15,Lists!$M$16),0))</f>
        <v/>
      </c>
      <c r="V2010" s="22" t="str">
        <f aca="false">IF($U2010="","",IF(OR($Q2010="Danger",$U2010&gt;=Lists!$M$10),"P1",IF($U2010&gt;=Lists!$M$11,"P2","P3")))</f>
        <v/>
      </c>
      <c r="W2010" s="24" t="str">
        <f aca="false">IF(OR($V2010="",$B2010=""),"",$B2010+INDEX(Lists!$N$10:$N$12,MATCH($V2010,Lists!$L$10:$L$12,0)))</f>
        <v/>
      </c>
      <c r="X2010" s="19"/>
      <c r="Y2010" s="19"/>
      <c r="Z2010" s="19"/>
      <c r="AA2010" s="21"/>
      <c r="AB2010" s="19"/>
      <c r="AC2010" s="22" t="str">
        <f aca="true">IF(OR($U2010="",$B2010=""),"",IF($AA2010&lt;&gt;"",$AA2010-$B2010,TODAY()-$B2010))</f>
        <v/>
      </c>
      <c r="AD2010" s="22" t="str">
        <f aca="true">IF($W2010="","",IF($Y2010="Closed",IF($AA2010="","Closed",IF($AA2010&lt;=$W2010,"Closed on time","Closed late")),IF(TODAY()&gt;$W2010,"Overdue","Within time")))</f>
        <v/>
      </c>
      <c r="AE2010" s="6"/>
      <c r="AF2010" s="19"/>
      <c r="AG2010" s="19"/>
      <c r="AH2010" s="19"/>
      <c r="AI2010" s="19"/>
      <c r="AJ2010" s="19"/>
    </row>
    <row r="2011" customFormat="false" ht="15" hidden="false" customHeight="false" outlineLevel="0" collapsed="false">
      <c r="A2011" s="22" t="str">
        <f aca="false">IF($C2011="","","R"&amp;TEXT(ROW()-4,"00000"))</f>
        <v/>
      </c>
      <c r="B2011" s="21"/>
      <c r="C2011" s="19"/>
      <c r="D2011" s="22" t="str">
        <f aca="false">IF($C2011="","",IFERROR(INDEX(Asset_Register!$C$5:$C$1000,MATCH($C2011,Asset_Register!$A$5:$A$1000,0)),"Not in register"))</f>
        <v/>
      </c>
      <c r="E2011" s="22" t="str">
        <f aca="false">IF($C2011="","",IFERROR(INDEX(Asset_Register!$D$5:$D$1000,MATCH($C2011,Asset_Register!$A$5:$A$1000,0)),"Not in register"))</f>
        <v/>
      </c>
      <c r="F2011" s="22" t="str">
        <f aca="false">IF($C2011="","",IFERROR(INDEX(Asset_Register!$R$5:$R$1000,MATCH($C2011,Asset_Register!$A$5:$A$1000,0)),"Not in register"))</f>
        <v/>
      </c>
      <c r="G2011" s="22" t="str">
        <f aca="false">IF($C2011="","",IFERROR(INDEX(Asset_Register!$Q$5:$Q$1000,MATCH($C2011,Asset_Register!$A$5:$A$1000,0)),"Not in register"))</f>
        <v/>
      </c>
      <c r="H2011" s="19"/>
      <c r="I2011" s="19"/>
      <c r="J2011" s="6"/>
      <c r="K2011" s="19"/>
      <c r="L2011" s="19"/>
      <c r="M2011" s="19"/>
      <c r="N2011" s="19"/>
      <c r="O2011" s="19"/>
      <c r="P2011" s="19"/>
      <c r="Q2011" s="22" t="str">
        <f aca="false">IF($C2011="","",IF($P2011&lt;&gt;"",$P2011,IF(AND(ISNUMBER($K2011),ISNUMBER($M2011),ISNUMBER($N2011)),IF($O2011="Lower is worse",IF($K2011&lt;=$N2011,"Danger",IF($K2011&lt;=$M2011,"Alert","OK")),IF($K2011&gt;=$N2011,"Danger",IF($K2011&gt;=$M2011,"Alert","OK"))),"Not set")))</f>
        <v/>
      </c>
      <c r="R2011" s="22" t="str">
        <f aca="false">IF(OR($Q2011="",$Q2011="Not set"),"",MATCH($Q2011,Lists!$F$2:$F$4,0)-1)</f>
        <v/>
      </c>
      <c r="S2011" s="6"/>
      <c r="T2011" s="6"/>
      <c r="U2011" s="22" t="str">
        <f aca="false">IF(OR($Q2011="",$Q2011="OK",$Q2011="Not set",NOT(ISNUMBER($G2011))),"",ROUND($G2011*IF($Q2011="Danger",Lists!$M$15,Lists!$M$16),0))</f>
        <v/>
      </c>
      <c r="V2011" s="22" t="str">
        <f aca="false">IF($U2011="","",IF(OR($Q2011="Danger",$U2011&gt;=Lists!$M$10),"P1",IF($U2011&gt;=Lists!$M$11,"P2","P3")))</f>
        <v/>
      </c>
      <c r="W2011" s="24" t="str">
        <f aca="false">IF(OR($V2011="",$B2011=""),"",$B2011+INDEX(Lists!$N$10:$N$12,MATCH($V2011,Lists!$L$10:$L$12,0)))</f>
        <v/>
      </c>
      <c r="X2011" s="19"/>
      <c r="Y2011" s="19"/>
      <c r="Z2011" s="19"/>
      <c r="AA2011" s="21"/>
      <c r="AB2011" s="19"/>
      <c r="AC2011" s="22" t="str">
        <f aca="true">IF(OR($U2011="",$B2011=""),"",IF($AA2011&lt;&gt;"",$AA2011-$B2011,TODAY()-$B2011))</f>
        <v/>
      </c>
      <c r="AD2011" s="22" t="str">
        <f aca="true">IF($W2011="","",IF($Y2011="Closed",IF($AA2011="","Closed",IF($AA2011&lt;=$W2011,"Closed on time","Closed late")),IF(TODAY()&gt;$W2011,"Overdue","Within time")))</f>
        <v/>
      </c>
      <c r="AE2011" s="6"/>
      <c r="AF2011" s="19"/>
      <c r="AG2011" s="19"/>
      <c r="AH2011" s="19"/>
      <c r="AI2011" s="19"/>
      <c r="AJ2011" s="19"/>
    </row>
    <row r="2012" customFormat="false" ht="15" hidden="false" customHeight="false" outlineLevel="0" collapsed="false">
      <c r="A2012" s="22" t="str">
        <f aca="false">IF($C2012="","","R"&amp;TEXT(ROW()-4,"00000"))</f>
        <v/>
      </c>
      <c r="B2012" s="21"/>
      <c r="C2012" s="19"/>
      <c r="D2012" s="22" t="str">
        <f aca="false">IF($C2012="","",IFERROR(INDEX(Asset_Register!$C$5:$C$1000,MATCH($C2012,Asset_Register!$A$5:$A$1000,0)),"Not in register"))</f>
        <v/>
      </c>
      <c r="E2012" s="22" t="str">
        <f aca="false">IF($C2012="","",IFERROR(INDEX(Asset_Register!$D$5:$D$1000,MATCH($C2012,Asset_Register!$A$5:$A$1000,0)),"Not in register"))</f>
        <v/>
      </c>
      <c r="F2012" s="22" t="str">
        <f aca="false">IF($C2012="","",IFERROR(INDEX(Asset_Register!$R$5:$R$1000,MATCH($C2012,Asset_Register!$A$5:$A$1000,0)),"Not in register"))</f>
        <v/>
      </c>
      <c r="G2012" s="22" t="str">
        <f aca="false">IF($C2012="","",IFERROR(INDEX(Asset_Register!$Q$5:$Q$1000,MATCH($C2012,Asset_Register!$A$5:$A$1000,0)),"Not in register"))</f>
        <v/>
      </c>
      <c r="H2012" s="19"/>
      <c r="I2012" s="19"/>
      <c r="J2012" s="6"/>
      <c r="K2012" s="19"/>
      <c r="L2012" s="19"/>
      <c r="M2012" s="19"/>
      <c r="N2012" s="19"/>
      <c r="O2012" s="19"/>
      <c r="P2012" s="19"/>
      <c r="Q2012" s="22" t="str">
        <f aca="false">IF($C2012="","",IF($P2012&lt;&gt;"",$P2012,IF(AND(ISNUMBER($K2012),ISNUMBER($M2012),ISNUMBER($N2012)),IF($O2012="Lower is worse",IF($K2012&lt;=$N2012,"Danger",IF($K2012&lt;=$M2012,"Alert","OK")),IF($K2012&gt;=$N2012,"Danger",IF($K2012&gt;=$M2012,"Alert","OK"))),"Not set")))</f>
        <v/>
      </c>
      <c r="R2012" s="22" t="str">
        <f aca="false">IF(OR($Q2012="",$Q2012="Not set"),"",MATCH($Q2012,Lists!$F$2:$F$4,0)-1)</f>
        <v/>
      </c>
      <c r="S2012" s="6"/>
      <c r="T2012" s="6"/>
      <c r="U2012" s="22" t="str">
        <f aca="false">IF(OR($Q2012="",$Q2012="OK",$Q2012="Not set",NOT(ISNUMBER($G2012))),"",ROUND($G2012*IF($Q2012="Danger",Lists!$M$15,Lists!$M$16),0))</f>
        <v/>
      </c>
      <c r="V2012" s="22" t="str">
        <f aca="false">IF($U2012="","",IF(OR($Q2012="Danger",$U2012&gt;=Lists!$M$10),"P1",IF($U2012&gt;=Lists!$M$11,"P2","P3")))</f>
        <v/>
      </c>
      <c r="W2012" s="24" t="str">
        <f aca="false">IF(OR($V2012="",$B2012=""),"",$B2012+INDEX(Lists!$N$10:$N$12,MATCH($V2012,Lists!$L$10:$L$12,0)))</f>
        <v/>
      </c>
      <c r="X2012" s="19"/>
      <c r="Y2012" s="19"/>
      <c r="Z2012" s="19"/>
      <c r="AA2012" s="21"/>
      <c r="AB2012" s="19"/>
      <c r="AC2012" s="22" t="str">
        <f aca="true">IF(OR($U2012="",$B2012=""),"",IF($AA2012&lt;&gt;"",$AA2012-$B2012,TODAY()-$B2012))</f>
        <v/>
      </c>
      <c r="AD2012" s="22" t="str">
        <f aca="true">IF($W2012="","",IF($Y2012="Closed",IF($AA2012="","Closed",IF($AA2012&lt;=$W2012,"Closed on time","Closed late")),IF(TODAY()&gt;$W2012,"Overdue","Within time")))</f>
        <v/>
      </c>
      <c r="AE2012" s="6"/>
      <c r="AF2012" s="19"/>
      <c r="AG2012" s="19"/>
      <c r="AH2012" s="19"/>
      <c r="AI2012" s="19"/>
      <c r="AJ2012" s="19"/>
    </row>
    <row r="2013" customFormat="false" ht="15" hidden="false" customHeight="false" outlineLevel="0" collapsed="false">
      <c r="A2013" s="22" t="str">
        <f aca="false">IF($C2013="","","R"&amp;TEXT(ROW()-4,"00000"))</f>
        <v/>
      </c>
      <c r="B2013" s="21"/>
      <c r="C2013" s="19"/>
      <c r="D2013" s="22" t="str">
        <f aca="false">IF($C2013="","",IFERROR(INDEX(Asset_Register!$C$5:$C$1000,MATCH($C2013,Asset_Register!$A$5:$A$1000,0)),"Not in register"))</f>
        <v/>
      </c>
      <c r="E2013" s="22" t="str">
        <f aca="false">IF($C2013="","",IFERROR(INDEX(Asset_Register!$D$5:$D$1000,MATCH($C2013,Asset_Register!$A$5:$A$1000,0)),"Not in register"))</f>
        <v/>
      </c>
      <c r="F2013" s="22" t="str">
        <f aca="false">IF($C2013="","",IFERROR(INDEX(Asset_Register!$R$5:$R$1000,MATCH($C2013,Asset_Register!$A$5:$A$1000,0)),"Not in register"))</f>
        <v/>
      </c>
      <c r="G2013" s="22" t="str">
        <f aca="false">IF($C2013="","",IFERROR(INDEX(Asset_Register!$Q$5:$Q$1000,MATCH($C2013,Asset_Register!$A$5:$A$1000,0)),"Not in register"))</f>
        <v/>
      </c>
      <c r="H2013" s="19"/>
      <c r="I2013" s="19"/>
      <c r="J2013" s="6"/>
      <c r="K2013" s="19"/>
      <c r="L2013" s="19"/>
      <c r="M2013" s="19"/>
      <c r="N2013" s="19"/>
      <c r="O2013" s="19"/>
      <c r="P2013" s="19"/>
      <c r="Q2013" s="22" t="str">
        <f aca="false">IF($C2013="","",IF($P2013&lt;&gt;"",$P2013,IF(AND(ISNUMBER($K2013),ISNUMBER($M2013),ISNUMBER($N2013)),IF($O2013="Lower is worse",IF($K2013&lt;=$N2013,"Danger",IF($K2013&lt;=$M2013,"Alert","OK")),IF($K2013&gt;=$N2013,"Danger",IF($K2013&gt;=$M2013,"Alert","OK"))),"Not set")))</f>
        <v/>
      </c>
      <c r="R2013" s="22" t="str">
        <f aca="false">IF(OR($Q2013="",$Q2013="Not set"),"",MATCH($Q2013,Lists!$F$2:$F$4,0)-1)</f>
        <v/>
      </c>
      <c r="S2013" s="6"/>
      <c r="T2013" s="6"/>
      <c r="U2013" s="22" t="str">
        <f aca="false">IF(OR($Q2013="",$Q2013="OK",$Q2013="Not set",NOT(ISNUMBER($G2013))),"",ROUND($G2013*IF($Q2013="Danger",Lists!$M$15,Lists!$M$16),0))</f>
        <v/>
      </c>
      <c r="V2013" s="22" t="str">
        <f aca="false">IF($U2013="","",IF(OR($Q2013="Danger",$U2013&gt;=Lists!$M$10),"P1",IF($U2013&gt;=Lists!$M$11,"P2","P3")))</f>
        <v/>
      </c>
      <c r="W2013" s="24" t="str">
        <f aca="false">IF(OR($V2013="",$B2013=""),"",$B2013+INDEX(Lists!$N$10:$N$12,MATCH($V2013,Lists!$L$10:$L$12,0)))</f>
        <v/>
      </c>
      <c r="X2013" s="19"/>
      <c r="Y2013" s="19"/>
      <c r="Z2013" s="19"/>
      <c r="AA2013" s="21"/>
      <c r="AB2013" s="19"/>
      <c r="AC2013" s="22" t="str">
        <f aca="true">IF(OR($U2013="",$B2013=""),"",IF($AA2013&lt;&gt;"",$AA2013-$B2013,TODAY()-$B2013))</f>
        <v/>
      </c>
      <c r="AD2013" s="22" t="str">
        <f aca="true">IF($W2013="","",IF($Y2013="Closed",IF($AA2013="","Closed",IF($AA2013&lt;=$W2013,"Closed on time","Closed late")),IF(TODAY()&gt;$W2013,"Overdue","Within time")))</f>
        <v/>
      </c>
      <c r="AE2013" s="6"/>
      <c r="AF2013" s="19"/>
      <c r="AG2013" s="19"/>
      <c r="AH2013" s="19"/>
      <c r="AI2013" s="19"/>
      <c r="AJ2013" s="19"/>
    </row>
    <row r="2014" customFormat="false" ht="15" hidden="false" customHeight="false" outlineLevel="0" collapsed="false">
      <c r="A2014" s="22" t="str">
        <f aca="false">IF($C2014="","","R"&amp;TEXT(ROW()-4,"00000"))</f>
        <v/>
      </c>
      <c r="B2014" s="21"/>
      <c r="C2014" s="19"/>
      <c r="D2014" s="22" t="str">
        <f aca="false">IF($C2014="","",IFERROR(INDEX(Asset_Register!$C$5:$C$1000,MATCH($C2014,Asset_Register!$A$5:$A$1000,0)),"Not in register"))</f>
        <v/>
      </c>
      <c r="E2014" s="22" t="str">
        <f aca="false">IF($C2014="","",IFERROR(INDEX(Asset_Register!$D$5:$D$1000,MATCH($C2014,Asset_Register!$A$5:$A$1000,0)),"Not in register"))</f>
        <v/>
      </c>
      <c r="F2014" s="22" t="str">
        <f aca="false">IF($C2014="","",IFERROR(INDEX(Asset_Register!$R$5:$R$1000,MATCH($C2014,Asset_Register!$A$5:$A$1000,0)),"Not in register"))</f>
        <v/>
      </c>
      <c r="G2014" s="22" t="str">
        <f aca="false">IF($C2014="","",IFERROR(INDEX(Asset_Register!$Q$5:$Q$1000,MATCH($C2014,Asset_Register!$A$5:$A$1000,0)),"Not in register"))</f>
        <v/>
      </c>
      <c r="H2014" s="19"/>
      <c r="I2014" s="19"/>
      <c r="J2014" s="6"/>
      <c r="K2014" s="19"/>
      <c r="L2014" s="19"/>
      <c r="M2014" s="19"/>
      <c r="N2014" s="19"/>
      <c r="O2014" s="19"/>
      <c r="P2014" s="19"/>
      <c r="Q2014" s="22" t="str">
        <f aca="false">IF($C2014="","",IF($P2014&lt;&gt;"",$P2014,IF(AND(ISNUMBER($K2014),ISNUMBER($M2014),ISNUMBER($N2014)),IF($O2014="Lower is worse",IF($K2014&lt;=$N2014,"Danger",IF($K2014&lt;=$M2014,"Alert","OK")),IF($K2014&gt;=$N2014,"Danger",IF($K2014&gt;=$M2014,"Alert","OK"))),"Not set")))</f>
        <v/>
      </c>
      <c r="R2014" s="22" t="str">
        <f aca="false">IF(OR($Q2014="",$Q2014="Not set"),"",MATCH($Q2014,Lists!$F$2:$F$4,0)-1)</f>
        <v/>
      </c>
      <c r="S2014" s="6"/>
      <c r="T2014" s="6"/>
      <c r="U2014" s="22" t="str">
        <f aca="false">IF(OR($Q2014="",$Q2014="OK",$Q2014="Not set",NOT(ISNUMBER($G2014))),"",ROUND($G2014*IF($Q2014="Danger",Lists!$M$15,Lists!$M$16),0))</f>
        <v/>
      </c>
      <c r="V2014" s="22" t="str">
        <f aca="false">IF($U2014="","",IF(OR($Q2014="Danger",$U2014&gt;=Lists!$M$10),"P1",IF($U2014&gt;=Lists!$M$11,"P2","P3")))</f>
        <v/>
      </c>
      <c r="W2014" s="24" t="str">
        <f aca="false">IF(OR($V2014="",$B2014=""),"",$B2014+INDEX(Lists!$N$10:$N$12,MATCH($V2014,Lists!$L$10:$L$12,0)))</f>
        <v/>
      </c>
      <c r="X2014" s="19"/>
      <c r="Y2014" s="19"/>
      <c r="Z2014" s="19"/>
      <c r="AA2014" s="21"/>
      <c r="AB2014" s="19"/>
      <c r="AC2014" s="22" t="str">
        <f aca="true">IF(OR($U2014="",$B2014=""),"",IF($AA2014&lt;&gt;"",$AA2014-$B2014,TODAY()-$B2014))</f>
        <v/>
      </c>
      <c r="AD2014" s="22" t="str">
        <f aca="true">IF($W2014="","",IF($Y2014="Closed",IF($AA2014="","Closed",IF($AA2014&lt;=$W2014,"Closed on time","Closed late")),IF(TODAY()&gt;$W2014,"Overdue","Within time")))</f>
        <v/>
      </c>
      <c r="AE2014" s="6"/>
      <c r="AF2014" s="19"/>
      <c r="AG2014" s="19"/>
      <c r="AH2014" s="19"/>
      <c r="AI2014" s="19"/>
      <c r="AJ2014" s="19"/>
    </row>
    <row r="2015" customFormat="false" ht="15" hidden="false" customHeight="false" outlineLevel="0" collapsed="false">
      <c r="A2015" s="22" t="str">
        <f aca="false">IF($C2015="","","R"&amp;TEXT(ROW()-4,"00000"))</f>
        <v/>
      </c>
      <c r="B2015" s="21"/>
      <c r="C2015" s="19"/>
      <c r="D2015" s="22" t="str">
        <f aca="false">IF($C2015="","",IFERROR(INDEX(Asset_Register!$C$5:$C$1000,MATCH($C2015,Asset_Register!$A$5:$A$1000,0)),"Not in register"))</f>
        <v/>
      </c>
      <c r="E2015" s="22" t="str">
        <f aca="false">IF($C2015="","",IFERROR(INDEX(Asset_Register!$D$5:$D$1000,MATCH($C2015,Asset_Register!$A$5:$A$1000,0)),"Not in register"))</f>
        <v/>
      </c>
      <c r="F2015" s="22" t="str">
        <f aca="false">IF($C2015="","",IFERROR(INDEX(Asset_Register!$R$5:$R$1000,MATCH($C2015,Asset_Register!$A$5:$A$1000,0)),"Not in register"))</f>
        <v/>
      </c>
      <c r="G2015" s="22" t="str">
        <f aca="false">IF($C2015="","",IFERROR(INDEX(Asset_Register!$Q$5:$Q$1000,MATCH($C2015,Asset_Register!$A$5:$A$1000,0)),"Not in register"))</f>
        <v/>
      </c>
      <c r="H2015" s="19"/>
      <c r="I2015" s="19"/>
      <c r="J2015" s="6"/>
      <c r="K2015" s="19"/>
      <c r="L2015" s="19"/>
      <c r="M2015" s="19"/>
      <c r="N2015" s="19"/>
      <c r="O2015" s="19"/>
      <c r="P2015" s="19"/>
      <c r="Q2015" s="22" t="str">
        <f aca="false">IF($C2015="","",IF($P2015&lt;&gt;"",$P2015,IF(AND(ISNUMBER($K2015),ISNUMBER($M2015),ISNUMBER($N2015)),IF($O2015="Lower is worse",IF($K2015&lt;=$N2015,"Danger",IF($K2015&lt;=$M2015,"Alert","OK")),IF($K2015&gt;=$N2015,"Danger",IF($K2015&gt;=$M2015,"Alert","OK"))),"Not set")))</f>
        <v/>
      </c>
      <c r="R2015" s="22" t="str">
        <f aca="false">IF(OR($Q2015="",$Q2015="Not set"),"",MATCH($Q2015,Lists!$F$2:$F$4,0)-1)</f>
        <v/>
      </c>
      <c r="S2015" s="6"/>
      <c r="T2015" s="6"/>
      <c r="U2015" s="22" t="str">
        <f aca="false">IF(OR($Q2015="",$Q2015="OK",$Q2015="Not set",NOT(ISNUMBER($G2015))),"",ROUND($G2015*IF($Q2015="Danger",Lists!$M$15,Lists!$M$16),0))</f>
        <v/>
      </c>
      <c r="V2015" s="22" t="str">
        <f aca="false">IF($U2015="","",IF(OR($Q2015="Danger",$U2015&gt;=Lists!$M$10),"P1",IF($U2015&gt;=Lists!$M$11,"P2","P3")))</f>
        <v/>
      </c>
      <c r="W2015" s="24" t="str">
        <f aca="false">IF(OR($V2015="",$B2015=""),"",$B2015+INDEX(Lists!$N$10:$N$12,MATCH($V2015,Lists!$L$10:$L$12,0)))</f>
        <v/>
      </c>
      <c r="X2015" s="19"/>
      <c r="Y2015" s="19"/>
      <c r="Z2015" s="19"/>
      <c r="AA2015" s="21"/>
      <c r="AB2015" s="19"/>
      <c r="AC2015" s="22" t="str">
        <f aca="true">IF(OR($U2015="",$B2015=""),"",IF($AA2015&lt;&gt;"",$AA2015-$B2015,TODAY()-$B2015))</f>
        <v/>
      </c>
      <c r="AD2015" s="22" t="str">
        <f aca="true">IF($W2015="","",IF($Y2015="Closed",IF($AA2015="","Closed",IF($AA2015&lt;=$W2015,"Closed on time","Closed late")),IF(TODAY()&gt;$W2015,"Overdue","Within time")))</f>
        <v/>
      </c>
      <c r="AE2015" s="6"/>
      <c r="AF2015" s="19"/>
      <c r="AG2015" s="19"/>
      <c r="AH2015" s="19"/>
      <c r="AI2015" s="19"/>
      <c r="AJ2015" s="19"/>
    </row>
    <row r="2016" customFormat="false" ht="15" hidden="false" customHeight="false" outlineLevel="0" collapsed="false">
      <c r="A2016" s="22" t="str">
        <f aca="false">IF($C2016="","","R"&amp;TEXT(ROW()-4,"00000"))</f>
        <v/>
      </c>
      <c r="B2016" s="21"/>
      <c r="C2016" s="19"/>
      <c r="D2016" s="22" t="str">
        <f aca="false">IF($C2016="","",IFERROR(INDEX(Asset_Register!$C$5:$C$1000,MATCH($C2016,Asset_Register!$A$5:$A$1000,0)),"Not in register"))</f>
        <v/>
      </c>
      <c r="E2016" s="22" t="str">
        <f aca="false">IF($C2016="","",IFERROR(INDEX(Asset_Register!$D$5:$D$1000,MATCH($C2016,Asset_Register!$A$5:$A$1000,0)),"Not in register"))</f>
        <v/>
      </c>
      <c r="F2016" s="22" t="str">
        <f aca="false">IF($C2016="","",IFERROR(INDEX(Asset_Register!$R$5:$R$1000,MATCH($C2016,Asset_Register!$A$5:$A$1000,0)),"Not in register"))</f>
        <v/>
      </c>
      <c r="G2016" s="22" t="str">
        <f aca="false">IF($C2016="","",IFERROR(INDEX(Asset_Register!$Q$5:$Q$1000,MATCH($C2016,Asset_Register!$A$5:$A$1000,0)),"Not in register"))</f>
        <v/>
      </c>
      <c r="H2016" s="19"/>
      <c r="I2016" s="19"/>
      <c r="J2016" s="6"/>
      <c r="K2016" s="19"/>
      <c r="L2016" s="19"/>
      <c r="M2016" s="19"/>
      <c r="N2016" s="19"/>
      <c r="O2016" s="19"/>
      <c r="P2016" s="19"/>
      <c r="Q2016" s="22" t="str">
        <f aca="false">IF($C2016="","",IF($P2016&lt;&gt;"",$P2016,IF(AND(ISNUMBER($K2016),ISNUMBER($M2016),ISNUMBER($N2016)),IF($O2016="Lower is worse",IF($K2016&lt;=$N2016,"Danger",IF($K2016&lt;=$M2016,"Alert","OK")),IF($K2016&gt;=$N2016,"Danger",IF($K2016&gt;=$M2016,"Alert","OK"))),"Not set")))</f>
        <v/>
      </c>
      <c r="R2016" s="22" t="str">
        <f aca="false">IF(OR($Q2016="",$Q2016="Not set"),"",MATCH($Q2016,Lists!$F$2:$F$4,0)-1)</f>
        <v/>
      </c>
      <c r="S2016" s="6"/>
      <c r="T2016" s="6"/>
      <c r="U2016" s="22" t="str">
        <f aca="false">IF(OR($Q2016="",$Q2016="OK",$Q2016="Not set",NOT(ISNUMBER($G2016))),"",ROUND($G2016*IF($Q2016="Danger",Lists!$M$15,Lists!$M$16),0))</f>
        <v/>
      </c>
      <c r="V2016" s="22" t="str">
        <f aca="false">IF($U2016="","",IF(OR($Q2016="Danger",$U2016&gt;=Lists!$M$10),"P1",IF($U2016&gt;=Lists!$M$11,"P2","P3")))</f>
        <v/>
      </c>
      <c r="W2016" s="24" t="str">
        <f aca="false">IF(OR($V2016="",$B2016=""),"",$B2016+INDEX(Lists!$N$10:$N$12,MATCH($V2016,Lists!$L$10:$L$12,0)))</f>
        <v/>
      </c>
      <c r="X2016" s="19"/>
      <c r="Y2016" s="19"/>
      <c r="Z2016" s="19"/>
      <c r="AA2016" s="21"/>
      <c r="AB2016" s="19"/>
      <c r="AC2016" s="22" t="str">
        <f aca="true">IF(OR($U2016="",$B2016=""),"",IF($AA2016&lt;&gt;"",$AA2016-$B2016,TODAY()-$B2016))</f>
        <v/>
      </c>
      <c r="AD2016" s="22" t="str">
        <f aca="true">IF($W2016="","",IF($Y2016="Closed",IF($AA2016="","Closed",IF($AA2016&lt;=$W2016,"Closed on time","Closed late")),IF(TODAY()&gt;$W2016,"Overdue","Within time")))</f>
        <v/>
      </c>
      <c r="AE2016" s="6"/>
      <c r="AF2016" s="19"/>
      <c r="AG2016" s="19"/>
      <c r="AH2016" s="19"/>
      <c r="AI2016" s="19"/>
      <c r="AJ2016" s="19"/>
    </row>
    <row r="2017" customFormat="false" ht="15" hidden="false" customHeight="false" outlineLevel="0" collapsed="false">
      <c r="A2017" s="22" t="str">
        <f aca="false">IF($C2017="","","R"&amp;TEXT(ROW()-4,"00000"))</f>
        <v/>
      </c>
      <c r="B2017" s="21"/>
      <c r="C2017" s="19"/>
      <c r="D2017" s="22" t="str">
        <f aca="false">IF($C2017="","",IFERROR(INDEX(Asset_Register!$C$5:$C$1000,MATCH($C2017,Asset_Register!$A$5:$A$1000,0)),"Not in register"))</f>
        <v/>
      </c>
      <c r="E2017" s="22" t="str">
        <f aca="false">IF($C2017="","",IFERROR(INDEX(Asset_Register!$D$5:$D$1000,MATCH($C2017,Asset_Register!$A$5:$A$1000,0)),"Not in register"))</f>
        <v/>
      </c>
      <c r="F2017" s="22" t="str">
        <f aca="false">IF($C2017="","",IFERROR(INDEX(Asset_Register!$R$5:$R$1000,MATCH($C2017,Asset_Register!$A$5:$A$1000,0)),"Not in register"))</f>
        <v/>
      </c>
      <c r="G2017" s="22" t="str">
        <f aca="false">IF($C2017="","",IFERROR(INDEX(Asset_Register!$Q$5:$Q$1000,MATCH($C2017,Asset_Register!$A$5:$A$1000,0)),"Not in register"))</f>
        <v/>
      </c>
      <c r="H2017" s="19"/>
      <c r="I2017" s="19"/>
      <c r="J2017" s="6"/>
      <c r="K2017" s="19"/>
      <c r="L2017" s="19"/>
      <c r="M2017" s="19"/>
      <c r="N2017" s="19"/>
      <c r="O2017" s="19"/>
      <c r="P2017" s="19"/>
      <c r="Q2017" s="22" t="str">
        <f aca="false">IF($C2017="","",IF($P2017&lt;&gt;"",$P2017,IF(AND(ISNUMBER($K2017),ISNUMBER($M2017),ISNUMBER($N2017)),IF($O2017="Lower is worse",IF($K2017&lt;=$N2017,"Danger",IF($K2017&lt;=$M2017,"Alert","OK")),IF($K2017&gt;=$N2017,"Danger",IF($K2017&gt;=$M2017,"Alert","OK"))),"Not set")))</f>
        <v/>
      </c>
      <c r="R2017" s="22" t="str">
        <f aca="false">IF(OR($Q2017="",$Q2017="Not set"),"",MATCH($Q2017,Lists!$F$2:$F$4,0)-1)</f>
        <v/>
      </c>
      <c r="S2017" s="6"/>
      <c r="T2017" s="6"/>
      <c r="U2017" s="22" t="str">
        <f aca="false">IF(OR($Q2017="",$Q2017="OK",$Q2017="Not set",NOT(ISNUMBER($G2017))),"",ROUND($G2017*IF($Q2017="Danger",Lists!$M$15,Lists!$M$16),0))</f>
        <v/>
      </c>
      <c r="V2017" s="22" t="str">
        <f aca="false">IF($U2017="","",IF(OR($Q2017="Danger",$U2017&gt;=Lists!$M$10),"P1",IF($U2017&gt;=Lists!$M$11,"P2","P3")))</f>
        <v/>
      </c>
      <c r="W2017" s="24" t="str">
        <f aca="false">IF(OR($V2017="",$B2017=""),"",$B2017+INDEX(Lists!$N$10:$N$12,MATCH($V2017,Lists!$L$10:$L$12,0)))</f>
        <v/>
      </c>
      <c r="X2017" s="19"/>
      <c r="Y2017" s="19"/>
      <c r="Z2017" s="19"/>
      <c r="AA2017" s="21"/>
      <c r="AB2017" s="19"/>
      <c r="AC2017" s="22" t="str">
        <f aca="true">IF(OR($U2017="",$B2017=""),"",IF($AA2017&lt;&gt;"",$AA2017-$B2017,TODAY()-$B2017))</f>
        <v/>
      </c>
      <c r="AD2017" s="22" t="str">
        <f aca="true">IF($W2017="","",IF($Y2017="Closed",IF($AA2017="","Closed",IF($AA2017&lt;=$W2017,"Closed on time","Closed late")),IF(TODAY()&gt;$W2017,"Overdue","Within time")))</f>
        <v/>
      </c>
      <c r="AE2017" s="6"/>
      <c r="AF2017" s="19"/>
      <c r="AG2017" s="19"/>
      <c r="AH2017" s="19"/>
      <c r="AI2017" s="19"/>
      <c r="AJ2017" s="19"/>
    </row>
    <row r="2018" customFormat="false" ht="15" hidden="false" customHeight="false" outlineLevel="0" collapsed="false">
      <c r="A2018" s="22" t="str">
        <f aca="false">IF($C2018="","","R"&amp;TEXT(ROW()-4,"00000"))</f>
        <v/>
      </c>
      <c r="B2018" s="21"/>
      <c r="C2018" s="19"/>
      <c r="D2018" s="22" t="str">
        <f aca="false">IF($C2018="","",IFERROR(INDEX(Asset_Register!$C$5:$C$1000,MATCH($C2018,Asset_Register!$A$5:$A$1000,0)),"Not in register"))</f>
        <v/>
      </c>
      <c r="E2018" s="22" t="str">
        <f aca="false">IF($C2018="","",IFERROR(INDEX(Asset_Register!$D$5:$D$1000,MATCH($C2018,Asset_Register!$A$5:$A$1000,0)),"Not in register"))</f>
        <v/>
      </c>
      <c r="F2018" s="22" t="str">
        <f aca="false">IF($C2018="","",IFERROR(INDEX(Asset_Register!$R$5:$R$1000,MATCH($C2018,Asset_Register!$A$5:$A$1000,0)),"Not in register"))</f>
        <v/>
      </c>
      <c r="G2018" s="22" t="str">
        <f aca="false">IF($C2018="","",IFERROR(INDEX(Asset_Register!$Q$5:$Q$1000,MATCH($C2018,Asset_Register!$A$5:$A$1000,0)),"Not in register"))</f>
        <v/>
      </c>
      <c r="H2018" s="19"/>
      <c r="I2018" s="19"/>
      <c r="J2018" s="6"/>
      <c r="K2018" s="19"/>
      <c r="L2018" s="19"/>
      <c r="M2018" s="19"/>
      <c r="N2018" s="19"/>
      <c r="O2018" s="19"/>
      <c r="P2018" s="19"/>
      <c r="Q2018" s="22" t="str">
        <f aca="false">IF($C2018="","",IF($P2018&lt;&gt;"",$P2018,IF(AND(ISNUMBER($K2018),ISNUMBER($M2018),ISNUMBER($N2018)),IF($O2018="Lower is worse",IF($K2018&lt;=$N2018,"Danger",IF($K2018&lt;=$M2018,"Alert","OK")),IF($K2018&gt;=$N2018,"Danger",IF($K2018&gt;=$M2018,"Alert","OK"))),"Not set")))</f>
        <v/>
      </c>
      <c r="R2018" s="22" t="str">
        <f aca="false">IF(OR($Q2018="",$Q2018="Not set"),"",MATCH($Q2018,Lists!$F$2:$F$4,0)-1)</f>
        <v/>
      </c>
      <c r="S2018" s="6"/>
      <c r="T2018" s="6"/>
      <c r="U2018" s="22" t="str">
        <f aca="false">IF(OR($Q2018="",$Q2018="OK",$Q2018="Not set",NOT(ISNUMBER($G2018))),"",ROUND($G2018*IF($Q2018="Danger",Lists!$M$15,Lists!$M$16),0))</f>
        <v/>
      </c>
      <c r="V2018" s="22" t="str">
        <f aca="false">IF($U2018="","",IF(OR($Q2018="Danger",$U2018&gt;=Lists!$M$10),"P1",IF($U2018&gt;=Lists!$M$11,"P2","P3")))</f>
        <v/>
      </c>
      <c r="W2018" s="24" t="str">
        <f aca="false">IF(OR($V2018="",$B2018=""),"",$B2018+INDEX(Lists!$N$10:$N$12,MATCH($V2018,Lists!$L$10:$L$12,0)))</f>
        <v/>
      </c>
      <c r="X2018" s="19"/>
      <c r="Y2018" s="19"/>
      <c r="Z2018" s="19"/>
      <c r="AA2018" s="21"/>
      <c r="AB2018" s="19"/>
      <c r="AC2018" s="22" t="str">
        <f aca="true">IF(OR($U2018="",$B2018=""),"",IF($AA2018&lt;&gt;"",$AA2018-$B2018,TODAY()-$B2018))</f>
        <v/>
      </c>
      <c r="AD2018" s="22" t="str">
        <f aca="true">IF($W2018="","",IF($Y2018="Closed",IF($AA2018="","Closed",IF($AA2018&lt;=$W2018,"Closed on time","Closed late")),IF(TODAY()&gt;$W2018,"Overdue","Within time")))</f>
        <v/>
      </c>
      <c r="AE2018" s="6"/>
      <c r="AF2018" s="19"/>
      <c r="AG2018" s="19"/>
      <c r="AH2018" s="19"/>
      <c r="AI2018" s="19"/>
      <c r="AJ2018" s="19"/>
    </row>
    <row r="2019" customFormat="false" ht="15" hidden="false" customHeight="false" outlineLevel="0" collapsed="false">
      <c r="A2019" s="22" t="str">
        <f aca="false">IF($C2019="","","R"&amp;TEXT(ROW()-4,"00000"))</f>
        <v/>
      </c>
      <c r="B2019" s="21"/>
      <c r="C2019" s="19"/>
      <c r="D2019" s="22" t="str">
        <f aca="false">IF($C2019="","",IFERROR(INDEX(Asset_Register!$C$5:$C$1000,MATCH($C2019,Asset_Register!$A$5:$A$1000,0)),"Not in register"))</f>
        <v/>
      </c>
      <c r="E2019" s="22" t="str">
        <f aca="false">IF($C2019="","",IFERROR(INDEX(Asset_Register!$D$5:$D$1000,MATCH($C2019,Asset_Register!$A$5:$A$1000,0)),"Not in register"))</f>
        <v/>
      </c>
      <c r="F2019" s="22" t="str">
        <f aca="false">IF($C2019="","",IFERROR(INDEX(Asset_Register!$R$5:$R$1000,MATCH($C2019,Asset_Register!$A$5:$A$1000,0)),"Not in register"))</f>
        <v/>
      </c>
      <c r="G2019" s="22" t="str">
        <f aca="false">IF($C2019="","",IFERROR(INDEX(Asset_Register!$Q$5:$Q$1000,MATCH($C2019,Asset_Register!$A$5:$A$1000,0)),"Not in register"))</f>
        <v/>
      </c>
      <c r="H2019" s="19"/>
      <c r="I2019" s="19"/>
      <c r="J2019" s="6"/>
      <c r="K2019" s="19"/>
      <c r="L2019" s="19"/>
      <c r="M2019" s="19"/>
      <c r="N2019" s="19"/>
      <c r="O2019" s="19"/>
      <c r="P2019" s="19"/>
      <c r="Q2019" s="22" t="str">
        <f aca="false">IF($C2019="","",IF($P2019&lt;&gt;"",$P2019,IF(AND(ISNUMBER($K2019),ISNUMBER($M2019),ISNUMBER($N2019)),IF($O2019="Lower is worse",IF($K2019&lt;=$N2019,"Danger",IF($K2019&lt;=$M2019,"Alert","OK")),IF($K2019&gt;=$N2019,"Danger",IF($K2019&gt;=$M2019,"Alert","OK"))),"Not set")))</f>
        <v/>
      </c>
      <c r="R2019" s="22" t="str">
        <f aca="false">IF(OR($Q2019="",$Q2019="Not set"),"",MATCH($Q2019,Lists!$F$2:$F$4,0)-1)</f>
        <v/>
      </c>
      <c r="S2019" s="6"/>
      <c r="T2019" s="6"/>
      <c r="U2019" s="22" t="str">
        <f aca="false">IF(OR($Q2019="",$Q2019="OK",$Q2019="Not set",NOT(ISNUMBER($G2019))),"",ROUND($G2019*IF($Q2019="Danger",Lists!$M$15,Lists!$M$16),0))</f>
        <v/>
      </c>
      <c r="V2019" s="22" t="str">
        <f aca="false">IF($U2019="","",IF(OR($Q2019="Danger",$U2019&gt;=Lists!$M$10),"P1",IF($U2019&gt;=Lists!$M$11,"P2","P3")))</f>
        <v/>
      </c>
      <c r="W2019" s="24" t="str">
        <f aca="false">IF(OR($V2019="",$B2019=""),"",$B2019+INDEX(Lists!$N$10:$N$12,MATCH($V2019,Lists!$L$10:$L$12,0)))</f>
        <v/>
      </c>
      <c r="X2019" s="19"/>
      <c r="Y2019" s="19"/>
      <c r="Z2019" s="19"/>
      <c r="AA2019" s="21"/>
      <c r="AB2019" s="19"/>
      <c r="AC2019" s="22" t="str">
        <f aca="true">IF(OR($U2019="",$B2019=""),"",IF($AA2019&lt;&gt;"",$AA2019-$B2019,TODAY()-$B2019))</f>
        <v/>
      </c>
      <c r="AD2019" s="22" t="str">
        <f aca="true">IF($W2019="","",IF($Y2019="Closed",IF($AA2019="","Closed",IF($AA2019&lt;=$W2019,"Closed on time","Closed late")),IF(TODAY()&gt;$W2019,"Overdue","Within time")))</f>
        <v/>
      </c>
      <c r="AE2019" s="6"/>
      <c r="AF2019" s="19"/>
      <c r="AG2019" s="19"/>
      <c r="AH2019" s="19"/>
      <c r="AI2019" s="19"/>
      <c r="AJ2019" s="19"/>
    </row>
    <row r="2020" customFormat="false" ht="15" hidden="false" customHeight="false" outlineLevel="0" collapsed="false">
      <c r="A2020" s="22" t="str">
        <f aca="false">IF($C2020="","","R"&amp;TEXT(ROW()-4,"00000"))</f>
        <v/>
      </c>
      <c r="B2020" s="21"/>
      <c r="C2020" s="19"/>
      <c r="D2020" s="22" t="str">
        <f aca="false">IF($C2020="","",IFERROR(INDEX(Asset_Register!$C$5:$C$1000,MATCH($C2020,Asset_Register!$A$5:$A$1000,0)),"Not in register"))</f>
        <v/>
      </c>
      <c r="E2020" s="22" t="str">
        <f aca="false">IF($C2020="","",IFERROR(INDEX(Asset_Register!$D$5:$D$1000,MATCH($C2020,Asset_Register!$A$5:$A$1000,0)),"Not in register"))</f>
        <v/>
      </c>
      <c r="F2020" s="22" t="str">
        <f aca="false">IF($C2020="","",IFERROR(INDEX(Asset_Register!$R$5:$R$1000,MATCH($C2020,Asset_Register!$A$5:$A$1000,0)),"Not in register"))</f>
        <v/>
      </c>
      <c r="G2020" s="22" t="str">
        <f aca="false">IF($C2020="","",IFERROR(INDEX(Asset_Register!$Q$5:$Q$1000,MATCH($C2020,Asset_Register!$A$5:$A$1000,0)),"Not in register"))</f>
        <v/>
      </c>
      <c r="H2020" s="19"/>
      <c r="I2020" s="19"/>
      <c r="J2020" s="6"/>
      <c r="K2020" s="19"/>
      <c r="L2020" s="19"/>
      <c r="M2020" s="19"/>
      <c r="N2020" s="19"/>
      <c r="O2020" s="19"/>
      <c r="P2020" s="19"/>
      <c r="Q2020" s="22" t="str">
        <f aca="false">IF($C2020="","",IF($P2020&lt;&gt;"",$P2020,IF(AND(ISNUMBER($K2020),ISNUMBER($M2020),ISNUMBER($N2020)),IF($O2020="Lower is worse",IF($K2020&lt;=$N2020,"Danger",IF($K2020&lt;=$M2020,"Alert","OK")),IF($K2020&gt;=$N2020,"Danger",IF($K2020&gt;=$M2020,"Alert","OK"))),"Not set")))</f>
        <v/>
      </c>
      <c r="R2020" s="22" t="str">
        <f aca="false">IF(OR($Q2020="",$Q2020="Not set"),"",MATCH($Q2020,Lists!$F$2:$F$4,0)-1)</f>
        <v/>
      </c>
      <c r="S2020" s="6"/>
      <c r="T2020" s="6"/>
      <c r="U2020" s="22" t="str">
        <f aca="false">IF(OR($Q2020="",$Q2020="OK",$Q2020="Not set",NOT(ISNUMBER($G2020))),"",ROUND($G2020*IF($Q2020="Danger",Lists!$M$15,Lists!$M$16),0))</f>
        <v/>
      </c>
      <c r="V2020" s="22" t="str">
        <f aca="false">IF($U2020="","",IF(OR($Q2020="Danger",$U2020&gt;=Lists!$M$10),"P1",IF($U2020&gt;=Lists!$M$11,"P2","P3")))</f>
        <v/>
      </c>
      <c r="W2020" s="24" t="str">
        <f aca="false">IF(OR($V2020="",$B2020=""),"",$B2020+INDEX(Lists!$N$10:$N$12,MATCH($V2020,Lists!$L$10:$L$12,0)))</f>
        <v/>
      </c>
      <c r="X2020" s="19"/>
      <c r="Y2020" s="19"/>
      <c r="Z2020" s="19"/>
      <c r="AA2020" s="21"/>
      <c r="AB2020" s="19"/>
      <c r="AC2020" s="22" t="str">
        <f aca="true">IF(OR($U2020="",$B2020=""),"",IF($AA2020&lt;&gt;"",$AA2020-$B2020,TODAY()-$B2020))</f>
        <v/>
      </c>
      <c r="AD2020" s="22" t="str">
        <f aca="true">IF($W2020="","",IF($Y2020="Closed",IF($AA2020="","Closed",IF($AA2020&lt;=$W2020,"Closed on time","Closed late")),IF(TODAY()&gt;$W2020,"Overdue","Within time")))</f>
        <v/>
      </c>
      <c r="AE2020" s="6"/>
      <c r="AF2020" s="19"/>
      <c r="AG2020" s="19"/>
      <c r="AH2020" s="19"/>
      <c r="AI2020" s="19"/>
      <c r="AJ2020" s="19"/>
    </row>
    <row r="2021" customFormat="false" ht="15" hidden="false" customHeight="false" outlineLevel="0" collapsed="false">
      <c r="A2021" s="22" t="str">
        <f aca="false">IF($C2021="","","R"&amp;TEXT(ROW()-4,"00000"))</f>
        <v/>
      </c>
      <c r="B2021" s="21"/>
      <c r="C2021" s="19"/>
      <c r="D2021" s="22" t="str">
        <f aca="false">IF($C2021="","",IFERROR(INDEX(Asset_Register!$C$5:$C$1000,MATCH($C2021,Asset_Register!$A$5:$A$1000,0)),"Not in register"))</f>
        <v/>
      </c>
      <c r="E2021" s="22" t="str">
        <f aca="false">IF($C2021="","",IFERROR(INDEX(Asset_Register!$D$5:$D$1000,MATCH($C2021,Asset_Register!$A$5:$A$1000,0)),"Not in register"))</f>
        <v/>
      </c>
      <c r="F2021" s="22" t="str">
        <f aca="false">IF($C2021="","",IFERROR(INDEX(Asset_Register!$R$5:$R$1000,MATCH($C2021,Asset_Register!$A$5:$A$1000,0)),"Not in register"))</f>
        <v/>
      </c>
      <c r="G2021" s="22" t="str">
        <f aca="false">IF($C2021="","",IFERROR(INDEX(Asset_Register!$Q$5:$Q$1000,MATCH($C2021,Asset_Register!$A$5:$A$1000,0)),"Not in register"))</f>
        <v/>
      </c>
      <c r="H2021" s="19"/>
      <c r="I2021" s="19"/>
      <c r="J2021" s="6"/>
      <c r="K2021" s="19"/>
      <c r="L2021" s="19"/>
      <c r="M2021" s="19"/>
      <c r="N2021" s="19"/>
      <c r="O2021" s="19"/>
      <c r="P2021" s="19"/>
      <c r="Q2021" s="22" t="str">
        <f aca="false">IF($C2021="","",IF($P2021&lt;&gt;"",$P2021,IF(AND(ISNUMBER($K2021),ISNUMBER($M2021),ISNUMBER($N2021)),IF($O2021="Lower is worse",IF($K2021&lt;=$N2021,"Danger",IF($K2021&lt;=$M2021,"Alert","OK")),IF($K2021&gt;=$N2021,"Danger",IF($K2021&gt;=$M2021,"Alert","OK"))),"Not set")))</f>
        <v/>
      </c>
      <c r="R2021" s="22" t="str">
        <f aca="false">IF(OR($Q2021="",$Q2021="Not set"),"",MATCH($Q2021,Lists!$F$2:$F$4,0)-1)</f>
        <v/>
      </c>
      <c r="S2021" s="6"/>
      <c r="T2021" s="6"/>
      <c r="U2021" s="22" t="str">
        <f aca="false">IF(OR($Q2021="",$Q2021="OK",$Q2021="Not set",NOT(ISNUMBER($G2021))),"",ROUND($G2021*IF($Q2021="Danger",Lists!$M$15,Lists!$M$16),0))</f>
        <v/>
      </c>
      <c r="V2021" s="22" t="str">
        <f aca="false">IF($U2021="","",IF(OR($Q2021="Danger",$U2021&gt;=Lists!$M$10),"P1",IF($U2021&gt;=Lists!$M$11,"P2","P3")))</f>
        <v/>
      </c>
      <c r="W2021" s="24" t="str">
        <f aca="false">IF(OR($V2021="",$B2021=""),"",$B2021+INDEX(Lists!$N$10:$N$12,MATCH($V2021,Lists!$L$10:$L$12,0)))</f>
        <v/>
      </c>
      <c r="X2021" s="19"/>
      <c r="Y2021" s="19"/>
      <c r="Z2021" s="19"/>
      <c r="AA2021" s="21"/>
      <c r="AB2021" s="19"/>
      <c r="AC2021" s="22" t="str">
        <f aca="true">IF(OR($U2021="",$B2021=""),"",IF($AA2021&lt;&gt;"",$AA2021-$B2021,TODAY()-$B2021))</f>
        <v/>
      </c>
      <c r="AD2021" s="22" t="str">
        <f aca="true">IF($W2021="","",IF($Y2021="Closed",IF($AA2021="","Closed",IF($AA2021&lt;=$W2021,"Closed on time","Closed late")),IF(TODAY()&gt;$W2021,"Overdue","Within time")))</f>
        <v/>
      </c>
      <c r="AE2021" s="6"/>
      <c r="AF2021" s="19"/>
      <c r="AG2021" s="19"/>
      <c r="AH2021" s="19"/>
      <c r="AI2021" s="19"/>
      <c r="AJ2021" s="19"/>
    </row>
    <row r="2022" customFormat="false" ht="15" hidden="false" customHeight="false" outlineLevel="0" collapsed="false">
      <c r="A2022" s="22" t="str">
        <f aca="false">IF($C2022="","","R"&amp;TEXT(ROW()-4,"00000"))</f>
        <v/>
      </c>
      <c r="B2022" s="21"/>
      <c r="C2022" s="19"/>
      <c r="D2022" s="22" t="str">
        <f aca="false">IF($C2022="","",IFERROR(INDEX(Asset_Register!$C$5:$C$1000,MATCH($C2022,Asset_Register!$A$5:$A$1000,0)),"Not in register"))</f>
        <v/>
      </c>
      <c r="E2022" s="22" t="str">
        <f aca="false">IF($C2022="","",IFERROR(INDEX(Asset_Register!$D$5:$D$1000,MATCH($C2022,Asset_Register!$A$5:$A$1000,0)),"Not in register"))</f>
        <v/>
      </c>
      <c r="F2022" s="22" t="str">
        <f aca="false">IF($C2022="","",IFERROR(INDEX(Asset_Register!$R$5:$R$1000,MATCH($C2022,Asset_Register!$A$5:$A$1000,0)),"Not in register"))</f>
        <v/>
      </c>
      <c r="G2022" s="22" t="str">
        <f aca="false">IF($C2022="","",IFERROR(INDEX(Asset_Register!$Q$5:$Q$1000,MATCH($C2022,Asset_Register!$A$5:$A$1000,0)),"Not in register"))</f>
        <v/>
      </c>
      <c r="H2022" s="19"/>
      <c r="I2022" s="19"/>
      <c r="J2022" s="6"/>
      <c r="K2022" s="19"/>
      <c r="L2022" s="19"/>
      <c r="M2022" s="19"/>
      <c r="N2022" s="19"/>
      <c r="O2022" s="19"/>
      <c r="P2022" s="19"/>
      <c r="Q2022" s="22" t="str">
        <f aca="false">IF($C2022="","",IF($P2022&lt;&gt;"",$P2022,IF(AND(ISNUMBER($K2022),ISNUMBER($M2022),ISNUMBER($N2022)),IF($O2022="Lower is worse",IF($K2022&lt;=$N2022,"Danger",IF($K2022&lt;=$M2022,"Alert","OK")),IF($K2022&gt;=$N2022,"Danger",IF($K2022&gt;=$M2022,"Alert","OK"))),"Not set")))</f>
        <v/>
      </c>
      <c r="R2022" s="22" t="str">
        <f aca="false">IF(OR($Q2022="",$Q2022="Not set"),"",MATCH($Q2022,Lists!$F$2:$F$4,0)-1)</f>
        <v/>
      </c>
      <c r="S2022" s="6"/>
      <c r="T2022" s="6"/>
      <c r="U2022" s="22" t="str">
        <f aca="false">IF(OR($Q2022="",$Q2022="OK",$Q2022="Not set",NOT(ISNUMBER($G2022))),"",ROUND($G2022*IF($Q2022="Danger",Lists!$M$15,Lists!$M$16),0))</f>
        <v/>
      </c>
      <c r="V2022" s="22" t="str">
        <f aca="false">IF($U2022="","",IF(OR($Q2022="Danger",$U2022&gt;=Lists!$M$10),"P1",IF($U2022&gt;=Lists!$M$11,"P2","P3")))</f>
        <v/>
      </c>
      <c r="W2022" s="24" t="str">
        <f aca="false">IF(OR($V2022="",$B2022=""),"",$B2022+INDEX(Lists!$N$10:$N$12,MATCH($V2022,Lists!$L$10:$L$12,0)))</f>
        <v/>
      </c>
      <c r="X2022" s="19"/>
      <c r="Y2022" s="19"/>
      <c r="Z2022" s="19"/>
      <c r="AA2022" s="21"/>
      <c r="AB2022" s="19"/>
      <c r="AC2022" s="22" t="str">
        <f aca="true">IF(OR($U2022="",$B2022=""),"",IF($AA2022&lt;&gt;"",$AA2022-$B2022,TODAY()-$B2022))</f>
        <v/>
      </c>
      <c r="AD2022" s="22" t="str">
        <f aca="true">IF($W2022="","",IF($Y2022="Closed",IF($AA2022="","Closed",IF($AA2022&lt;=$W2022,"Closed on time","Closed late")),IF(TODAY()&gt;$W2022,"Overdue","Within time")))</f>
        <v/>
      </c>
      <c r="AE2022" s="6"/>
      <c r="AF2022" s="19"/>
      <c r="AG2022" s="19"/>
      <c r="AH2022" s="19"/>
      <c r="AI2022" s="19"/>
      <c r="AJ2022" s="19"/>
    </row>
    <row r="2023" customFormat="false" ht="15" hidden="false" customHeight="false" outlineLevel="0" collapsed="false">
      <c r="A2023" s="22" t="str">
        <f aca="false">IF($C2023="","","R"&amp;TEXT(ROW()-4,"00000"))</f>
        <v/>
      </c>
      <c r="B2023" s="21"/>
      <c r="C2023" s="19"/>
      <c r="D2023" s="22" t="str">
        <f aca="false">IF($C2023="","",IFERROR(INDEX(Asset_Register!$C$5:$C$1000,MATCH($C2023,Asset_Register!$A$5:$A$1000,0)),"Not in register"))</f>
        <v/>
      </c>
      <c r="E2023" s="22" t="str">
        <f aca="false">IF($C2023="","",IFERROR(INDEX(Asset_Register!$D$5:$D$1000,MATCH($C2023,Asset_Register!$A$5:$A$1000,0)),"Not in register"))</f>
        <v/>
      </c>
      <c r="F2023" s="22" t="str">
        <f aca="false">IF($C2023="","",IFERROR(INDEX(Asset_Register!$R$5:$R$1000,MATCH($C2023,Asset_Register!$A$5:$A$1000,0)),"Not in register"))</f>
        <v/>
      </c>
      <c r="G2023" s="22" t="str">
        <f aca="false">IF($C2023="","",IFERROR(INDEX(Asset_Register!$Q$5:$Q$1000,MATCH($C2023,Asset_Register!$A$5:$A$1000,0)),"Not in register"))</f>
        <v/>
      </c>
      <c r="H2023" s="19"/>
      <c r="I2023" s="19"/>
      <c r="J2023" s="6"/>
      <c r="K2023" s="19"/>
      <c r="L2023" s="19"/>
      <c r="M2023" s="19"/>
      <c r="N2023" s="19"/>
      <c r="O2023" s="19"/>
      <c r="P2023" s="19"/>
      <c r="Q2023" s="22" t="str">
        <f aca="false">IF($C2023="","",IF($P2023&lt;&gt;"",$P2023,IF(AND(ISNUMBER($K2023),ISNUMBER($M2023),ISNUMBER($N2023)),IF($O2023="Lower is worse",IF($K2023&lt;=$N2023,"Danger",IF($K2023&lt;=$M2023,"Alert","OK")),IF($K2023&gt;=$N2023,"Danger",IF($K2023&gt;=$M2023,"Alert","OK"))),"Not set")))</f>
        <v/>
      </c>
      <c r="R2023" s="22" t="str">
        <f aca="false">IF(OR($Q2023="",$Q2023="Not set"),"",MATCH($Q2023,Lists!$F$2:$F$4,0)-1)</f>
        <v/>
      </c>
      <c r="S2023" s="6"/>
      <c r="T2023" s="6"/>
      <c r="U2023" s="22" t="str">
        <f aca="false">IF(OR($Q2023="",$Q2023="OK",$Q2023="Not set",NOT(ISNUMBER($G2023))),"",ROUND($G2023*IF($Q2023="Danger",Lists!$M$15,Lists!$M$16),0))</f>
        <v/>
      </c>
      <c r="V2023" s="22" t="str">
        <f aca="false">IF($U2023="","",IF(OR($Q2023="Danger",$U2023&gt;=Lists!$M$10),"P1",IF($U2023&gt;=Lists!$M$11,"P2","P3")))</f>
        <v/>
      </c>
      <c r="W2023" s="24" t="str">
        <f aca="false">IF(OR($V2023="",$B2023=""),"",$B2023+INDEX(Lists!$N$10:$N$12,MATCH($V2023,Lists!$L$10:$L$12,0)))</f>
        <v/>
      </c>
      <c r="X2023" s="19"/>
      <c r="Y2023" s="19"/>
      <c r="Z2023" s="19"/>
      <c r="AA2023" s="21"/>
      <c r="AB2023" s="19"/>
      <c r="AC2023" s="22" t="str">
        <f aca="true">IF(OR($U2023="",$B2023=""),"",IF($AA2023&lt;&gt;"",$AA2023-$B2023,TODAY()-$B2023))</f>
        <v/>
      </c>
      <c r="AD2023" s="22" t="str">
        <f aca="true">IF($W2023="","",IF($Y2023="Closed",IF($AA2023="","Closed",IF($AA2023&lt;=$W2023,"Closed on time","Closed late")),IF(TODAY()&gt;$W2023,"Overdue","Within time")))</f>
        <v/>
      </c>
      <c r="AE2023" s="6"/>
      <c r="AF2023" s="19"/>
      <c r="AG2023" s="19"/>
      <c r="AH2023" s="19"/>
      <c r="AI2023" s="19"/>
      <c r="AJ2023" s="19"/>
    </row>
    <row r="2024" customFormat="false" ht="15" hidden="false" customHeight="false" outlineLevel="0" collapsed="false">
      <c r="A2024" s="22" t="str">
        <f aca="false">IF($C2024="","","R"&amp;TEXT(ROW()-4,"00000"))</f>
        <v/>
      </c>
      <c r="B2024" s="21"/>
      <c r="C2024" s="19"/>
      <c r="D2024" s="22" t="str">
        <f aca="false">IF($C2024="","",IFERROR(INDEX(Asset_Register!$C$5:$C$1000,MATCH($C2024,Asset_Register!$A$5:$A$1000,0)),"Not in register"))</f>
        <v/>
      </c>
      <c r="E2024" s="22" t="str">
        <f aca="false">IF($C2024="","",IFERROR(INDEX(Asset_Register!$D$5:$D$1000,MATCH($C2024,Asset_Register!$A$5:$A$1000,0)),"Not in register"))</f>
        <v/>
      </c>
      <c r="F2024" s="22" t="str">
        <f aca="false">IF($C2024="","",IFERROR(INDEX(Asset_Register!$R$5:$R$1000,MATCH($C2024,Asset_Register!$A$5:$A$1000,0)),"Not in register"))</f>
        <v/>
      </c>
      <c r="G2024" s="22" t="str">
        <f aca="false">IF($C2024="","",IFERROR(INDEX(Asset_Register!$Q$5:$Q$1000,MATCH($C2024,Asset_Register!$A$5:$A$1000,0)),"Not in register"))</f>
        <v/>
      </c>
      <c r="H2024" s="19"/>
      <c r="I2024" s="19"/>
      <c r="J2024" s="6"/>
      <c r="K2024" s="19"/>
      <c r="L2024" s="19"/>
      <c r="M2024" s="19"/>
      <c r="N2024" s="19"/>
      <c r="O2024" s="19"/>
      <c r="P2024" s="19"/>
      <c r="Q2024" s="22" t="str">
        <f aca="false">IF($C2024="","",IF($P2024&lt;&gt;"",$P2024,IF(AND(ISNUMBER($K2024),ISNUMBER($M2024),ISNUMBER($N2024)),IF($O2024="Lower is worse",IF($K2024&lt;=$N2024,"Danger",IF($K2024&lt;=$M2024,"Alert","OK")),IF($K2024&gt;=$N2024,"Danger",IF($K2024&gt;=$M2024,"Alert","OK"))),"Not set")))</f>
        <v/>
      </c>
      <c r="R2024" s="22" t="str">
        <f aca="false">IF(OR($Q2024="",$Q2024="Not set"),"",MATCH($Q2024,Lists!$F$2:$F$4,0)-1)</f>
        <v/>
      </c>
      <c r="S2024" s="6"/>
      <c r="T2024" s="6"/>
      <c r="U2024" s="22" t="str">
        <f aca="false">IF(OR($Q2024="",$Q2024="OK",$Q2024="Not set",NOT(ISNUMBER($G2024))),"",ROUND($G2024*IF($Q2024="Danger",Lists!$M$15,Lists!$M$16),0))</f>
        <v/>
      </c>
      <c r="V2024" s="22" t="str">
        <f aca="false">IF($U2024="","",IF(OR($Q2024="Danger",$U2024&gt;=Lists!$M$10),"P1",IF($U2024&gt;=Lists!$M$11,"P2","P3")))</f>
        <v/>
      </c>
      <c r="W2024" s="24" t="str">
        <f aca="false">IF(OR($V2024="",$B2024=""),"",$B2024+INDEX(Lists!$N$10:$N$12,MATCH($V2024,Lists!$L$10:$L$12,0)))</f>
        <v/>
      </c>
      <c r="X2024" s="19"/>
      <c r="Y2024" s="19"/>
      <c r="Z2024" s="19"/>
      <c r="AA2024" s="21"/>
      <c r="AB2024" s="19"/>
      <c r="AC2024" s="22" t="str">
        <f aca="true">IF(OR($U2024="",$B2024=""),"",IF($AA2024&lt;&gt;"",$AA2024-$B2024,TODAY()-$B2024))</f>
        <v/>
      </c>
      <c r="AD2024" s="22" t="str">
        <f aca="true">IF($W2024="","",IF($Y2024="Closed",IF($AA2024="","Closed",IF($AA2024&lt;=$W2024,"Closed on time","Closed late")),IF(TODAY()&gt;$W2024,"Overdue","Within time")))</f>
        <v/>
      </c>
      <c r="AE2024" s="6"/>
      <c r="AF2024" s="19"/>
      <c r="AG2024" s="19"/>
      <c r="AH2024" s="19"/>
      <c r="AI2024" s="19"/>
      <c r="AJ2024" s="19"/>
    </row>
    <row r="2025" customFormat="false" ht="15" hidden="false" customHeight="false" outlineLevel="0" collapsed="false">
      <c r="A2025" s="22" t="str">
        <f aca="false">IF($C2025="","","R"&amp;TEXT(ROW()-4,"00000"))</f>
        <v/>
      </c>
      <c r="B2025" s="21"/>
      <c r="C2025" s="19"/>
      <c r="D2025" s="22" t="str">
        <f aca="false">IF($C2025="","",IFERROR(INDEX(Asset_Register!$C$5:$C$1000,MATCH($C2025,Asset_Register!$A$5:$A$1000,0)),"Not in register"))</f>
        <v/>
      </c>
      <c r="E2025" s="22" t="str">
        <f aca="false">IF($C2025="","",IFERROR(INDEX(Asset_Register!$D$5:$D$1000,MATCH($C2025,Asset_Register!$A$5:$A$1000,0)),"Not in register"))</f>
        <v/>
      </c>
      <c r="F2025" s="22" t="str">
        <f aca="false">IF($C2025="","",IFERROR(INDEX(Asset_Register!$R$5:$R$1000,MATCH($C2025,Asset_Register!$A$5:$A$1000,0)),"Not in register"))</f>
        <v/>
      </c>
      <c r="G2025" s="22" t="str">
        <f aca="false">IF($C2025="","",IFERROR(INDEX(Asset_Register!$Q$5:$Q$1000,MATCH($C2025,Asset_Register!$A$5:$A$1000,0)),"Not in register"))</f>
        <v/>
      </c>
      <c r="H2025" s="19"/>
      <c r="I2025" s="19"/>
      <c r="J2025" s="6"/>
      <c r="K2025" s="19"/>
      <c r="L2025" s="19"/>
      <c r="M2025" s="19"/>
      <c r="N2025" s="19"/>
      <c r="O2025" s="19"/>
      <c r="P2025" s="19"/>
      <c r="Q2025" s="22" t="str">
        <f aca="false">IF($C2025="","",IF($P2025&lt;&gt;"",$P2025,IF(AND(ISNUMBER($K2025),ISNUMBER($M2025),ISNUMBER($N2025)),IF($O2025="Lower is worse",IF($K2025&lt;=$N2025,"Danger",IF($K2025&lt;=$M2025,"Alert","OK")),IF($K2025&gt;=$N2025,"Danger",IF($K2025&gt;=$M2025,"Alert","OK"))),"Not set")))</f>
        <v/>
      </c>
      <c r="R2025" s="22" t="str">
        <f aca="false">IF(OR($Q2025="",$Q2025="Not set"),"",MATCH($Q2025,Lists!$F$2:$F$4,0)-1)</f>
        <v/>
      </c>
      <c r="S2025" s="6"/>
      <c r="T2025" s="6"/>
      <c r="U2025" s="22" t="str">
        <f aca="false">IF(OR($Q2025="",$Q2025="OK",$Q2025="Not set",NOT(ISNUMBER($G2025))),"",ROUND($G2025*IF($Q2025="Danger",Lists!$M$15,Lists!$M$16),0))</f>
        <v/>
      </c>
      <c r="V2025" s="22" t="str">
        <f aca="false">IF($U2025="","",IF(OR($Q2025="Danger",$U2025&gt;=Lists!$M$10),"P1",IF($U2025&gt;=Lists!$M$11,"P2","P3")))</f>
        <v/>
      </c>
      <c r="W2025" s="24" t="str">
        <f aca="false">IF(OR($V2025="",$B2025=""),"",$B2025+INDEX(Lists!$N$10:$N$12,MATCH($V2025,Lists!$L$10:$L$12,0)))</f>
        <v/>
      </c>
      <c r="X2025" s="19"/>
      <c r="Y2025" s="19"/>
      <c r="Z2025" s="19"/>
      <c r="AA2025" s="21"/>
      <c r="AB2025" s="19"/>
      <c r="AC2025" s="22" t="str">
        <f aca="true">IF(OR($U2025="",$B2025=""),"",IF($AA2025&lt;&gt;"",$AA2025-$B2025,TODAY()-$B2025))</f>
        <v/>
      </c>
      <c r="AD2025" s="22" t="str">
        <f aca="true">IF($W2025="","",IF($Y2025="Closed",IF($AA2025="","Closed",IF($AA2025&lt;=$W2025,"Closed on time","Closed late")),IF(TODAY()&gt;$W2025,"Overdue","Within time")))</f>
        <v/>
      </c>
      <c r="AE2025" s="6"/>
      <c r="AF2025" s="19"/>
      <c r="AG2025" s="19"/>
      <c r="AH2025" s="19"/>
      <c r="AI2025" s="19"/>
      <c r="AJ2025" s="19"/>
    </row>
    <row r="2026" customFormat="false" ht="15" hidden="false" customHeight="false" outlineLevel="0" collapsed="false">
      <c r="A2026" s="22" t="str">
        <f aca="false">IF($C2026="","","R"&amp;TEXT(ROW()-4,"00000"))</f>
        <v/>
      </c>
      <c r="B2026" s="21"/>
      <c r="C2026" s="19"/>
      <c r="D2026" s="22" t="str">
        <f aca="false">IF($C2026="","",IFERROR(INDEX(Asset_Register!$C$5:$C$1000,MATCH($C2026,Asset_Register!$A$5:$A$1000,0)),"Not in register"))</f>
        <v/>
      </c>
      <c r="E2026" s="22" t="str">
        <f aca="false">IF($C2026="","",IFERROR(INDEX(Asset_Register!$D$5:$D$1000,MATCH($C2026,Asset_Register!$A$5:$A$1000,0)),"Not in register"))</f>
        <v/>
      </c>
      <c r="F2026" s="22" t="str">
        <f aca="false">IF($C2026="","",IFERROR(INDEX(Asset_Register!$R$5:$R$1000,MATCH($C2026,Asset_Register!$A$5:$A$1000,0)),"Not in register"))</f>
        <v/>
      </c>
      <c r="G2026" s="22" t="str">
        <f aca="false">IF($C2026="","",IFERROR(INDEX(Asset_Register!$Q$5:$Q$1000,MATCH($C2026,Asset_Register!$A$5:$A$1000,0)),"Not in register"))</f>
        <v/>
      </c>
      <c r="H2026" s="19"/>
      <c r="I2026" s="19"/>
      <c r="J2026" s="6"/>
      <c r="K2026" s="19"/>
      <c r="L2026" s="19"/>
      <c r="M2026" s="19"/>
      <c r="N2026" s="19"/>
      <c r="O2026" s="19"/>
      <c r="P2026" s="19"/>
      <c r="Q2026" s="22" t="str">
        <f aca="false">IF($C2026="","",IF($P2026&lt;&gt;"",$P2026,IF(AND(ISNUMBER($K2026),ISNUMBER($M2026),ISNUMBER($N2026)),IF($O2026="Lower is worse",IF($K2026&lt;=$N2026,"Danger",IF($K2026&lt;=$M2026,"Alert","OK")),IF($K2026&gt;=$N2026,"Danger",IF($K2026&gt;=$M2026,"Alert","OK"))),"Not set")))</f>
        <v/>
      </c>
      <c r="R2026" s="22" t="str">
        <f aca="false">IF(OR($Q2026="",$Q2026="Not set"),"",MATCH($Q2026,Lists!$F$2:$F$4,0)-1)</f>
        <v/>
      </c>
      <c r="S2026" s="6"/>
      <c r="T2026" s="6"/>
      <c r="U2026" s="22" t="str">
        <f aca="false">IF(OR($Q2026="",$Q2026="OK",$Q2026="Not set",NOT(ISNUMBER($G2026))),"",ROUND($G2026*IF($Q2026="Danger",Lists!$M$15,Lists!$M$16),0))</f>
        <v/>
      </c>
      <c r="V2026" s="22" t="str">
        <f aca="false">IF($U2026="","",IF(OR($Q2026="Danger",$U2026&gt;=Lists!$M$10),"P1",IF($U2026&gt;=Lists!$M$11,"P2","P3")))</f>
        <v/>
      </c>
      <c r="W2026" s="24" t="str">
        <f aca="false">IF(OR($V2026="",$B2026=""),"",$B2026+INDEX(Lists!$N$10:$N$12,MATCH($V2026,Lists!$L$10:$L$12,0)))</f>
        <v/>
      </c>
      <c r="X2026" s="19"/>
      <c r="Y2026" s="19"/>
      <c r="Z2026" s="19"/>
      <c r="AA2026" s="21"/>
      <c r="AB2026" s="19"/>
      <c r="AC2026" s="22" t="str">
        <f aca="true">IF(OR($U2026="",$B2026=""),"",IF($AA2026&lt;&gt;"",$AA2026-$B2026,TODAY()-$B2026))</f>
        <v/>
      </c>
      <c r="AD2026" s="22" t="str">
        <f aca="true">IF($W2026="","",IF($Y2026="Closed",IF($AA2026="","Closed",IF($AA2026&lt;=$W2026,"Closed on time","Closed late")),IF(TODAY()&gt;$W2026,"Overdue","Within time")))</f>
        <v/>
      </c>
      <c r="AE2026" s="6"/>
      <c r="AF2026" s="19"/>
      <c r="AG2026" s="19"/>
      <c r="AH2026" s="19"/>
      <c r="AI2026" s="19"/>
      <c r="AJ2026" s="19"/>
    </row>
    <row r="2027" customFormat="false" ht="15" hidden="false" customHeight="false" outlineLevel="0" collapsed="false">
      <c r="A2027" s="22" t="str">
        <f aca="false">IF($C2027="","","R"&amp;TEXT(ROW()-4,"00000"))</f>
        <v/>
      </c>
      <c r="B2027" s="21"/>
      <c r="C2027" s="19"/>
      <c r="D2027" s="22" t="str">
        <f aca="false">IF($C2027="","",IFERROR(INDEX(Asset_Register!$C$5:$C$1000,MATCH($C2027,Asset_Register!$A$5:$A$1000,0)),"Not in register"))</f>
        <v/>
      </c>
      <c r="E2027" s="22" t="str">
        <f aca="false">IF($C2027="","",IFERROR(INDEX(Asset_Register!$D$5:$D$1000,MATCH($C2027,Asset_Register!$A$5:$A$1000,0)),"Not in register"))</f>
        <v/>
      </c>
      <c r="F2027" s="22" t="str">
        <f aca="false">IF($C2027="","",IFERROR(INDEX(Asset_Register!$R$5:$R$1000,MATCH($C2027,Asset_Register!$A$5:$A$1000,0)),"Not in register"))</f>
        <v/>
      </c>
      <c r="G2027" s="22" t="str">
        <f aca="false">IF($C2027="","",IFERROR(INDEX(Asset_Register!$Q$5:$Q$1000,MATCH($C2027,Asset_Register!$A$5:$A$1000,0)),"Not in register"))</f>
        <v/>
      </c>
      <c r="H2027" s="19"/>
      <c r="I2027" s="19"/>
      <c r="J2027" s="6"/>
      <c r="K2027" s="19"/>
      <c r="L2027" s="19"/>
      <c r="M2027" s="19"/>
      <c r="N2027" s="19"/>
      <c r="O2027" s="19"/>
      <c r="P2027" s="19"/>
      <c r="Q2027" s="22" t="str">
        <f aca="false">IF($C2027="","",IF($P2027&lt;&gt;"",$P2027,IF(AND(ISNUMBER($K2027),ISNUMBER($M2027),ISNUMBER($N2027)),IF($O2027="Lower is worse",IF($K2027&lt;=$N2027,"Danger",IF($K2027&lt;=$M2027,"Alert","OK")),IF($K2027&gt;=$N2027,"Danger",IF($K2027&gt;=$M2027,"Alert","OK"))),"Not set")))</f>
        <v/>
      </c>
      <c r="R2027" s="22" t="str">
        <f aca="false">IF(OR($Q2027="",$Q2027="Not set"),"",MATCH($Q2027,Lists!$F$2:$F$4,0)-1)</f>
        <v/>
      </c>
      <c r="S2027" s="6"/>
      <c r="T2027" s="6"/>
      <c r="U2027" s="22" t="str">
        <f aca="false">IF(OR($Q2027="",$Q2027="OK",$Q2027="Not set",NOT(ISNUMBER($G2027))),"",ROUND($G2027*IF($Q2027="Danger",Lists!$M$15,Lists!$M$16),0))</f>
        <v/>
      </c>
      <c r="V2027" s="22" t="str">
        <f aca="false">IF($U2027="","",IF(OR($Q2027="Danger",$U2027&gt;=Lists!$M$10),"P1",IF($U2027&gt;=Lists!$M$11,"P2","P3")))</f>
        <v/>
      </c>
      <c r="W2027" s="24" t="str">
        <f aca="false">IF(OR($V2027="",$B2027=""),"",$B2027+INDEX(Lists!$N$10:$N$12,MATCH($V2027,Lists!$L$10:$L$12,0)))</f>
        <v/>
      </c>
      <c r="X2027" s="19"/>
      <c r="Y2027" s="19"/>
      <c r="Z2027" s="19"/>
      <c r="AA2027" s="21"/>
      <c r="AB2027" s="19"/>
      <c r="AC2027" s="22" t="str">
        <f aca="true">IF(OR($U2027="",$B2027=""),"",IF($AA2027&lt;&gt;"",$AA2027-$B2027,TODAY()-$B2027))</f>
        <v/>
      </c>
      <c r="AD2027" s="22" t="str">
        <f aca="true">IF($W2027="","",IF($Y2027="Closed",IF($AA2027="","Closed",IF($AA2027&lt;=$W2027,"Closed on time","Closed late")),IF(TODAY()&gt;$W2027,"Overdue","Within time")))</f>
        <v/>
      </c>
      <c r="AE2027" s="6"/>
      <c r="AF2027" s="19"/>
      <c r="AG2027" s="19"/>
      <c r="AH2027" s="19"/>
      <c r="AI2027" s="19"/>
      <c r="AJ2027" s="19"/>
    </row>
    <row r="2028" customFormat="false" ht="15" hidden="false" customHeight="false" outlineLevel="0" collapsed="false">
      <c r="A2028" s="22" t="str">
        <f aca="false">IF($C2028="","","R"&amp;TEXT(ROW()-4,"00000"))</f>
        <v/>
      </c>
      <c r="B2028" s="21"/>
      <c r="C2028" s="19"/>
      <c r="D2028" s="22" t="str">
        <f aca="false">IF($C2028="","",IFERROR(INDEX(Asset_Register!$C$5:$C$1000,MATCH($C2028,Asset_Register!$A$5:$A$1000,0)),"Not in register"))</f>
        <v/>
      </c>
      <c r="E2028" s="22" t="str">
        <f aca="false">IF($C2028="","",IFERROR(INDEX(Asset_Register!$D$5:$D$1000,MATCH($C2028,Asset_Register!$A$5:$A$1000,0)),"Not in register"))</f>
        <v/>
      </c>
      <c r="F2028" s="22" t="str">
        <f aca="false">IF($C2028="","",IFERROR(INDEX(Asset_Register!$R$5:$R$1000,MATCH($C2028,Asset_Register!$A$5:$A$1000,0)),"Not in register"))</f>
        <v/>
      </c>
      <c r="G2028" s="22" t="str">
        <f aca="false">IF($C2028="","",IFERROR(INDEX(Asset_Register!$Q$5:$Q$1000,MATCH($C2028,Asset_Register!$A$5:$A$1000,0)),"Not in register"))</f>
        <v/>
      </c>
      <c r="H2028" s="19"/>
      <c r="I2028" s="19"/>
      <c r="J2028" s="6"/>
      <c r="K2028" s="19"/>
      <c r="L2028" s="19"/>
      <c r="M2028" s="19"/>
      <c r="N2028" s="19"/>
      <c r="O2028" s="19"/>
      <c r="P2028" s="19"/>
      <c r="Q2028" s="22" t="str">
        <f aca="false">IF($C2028="","",IF($P2028&lt;&gt;"",$P2028,IF(AND(ISNUMBER($K2028),ISNUMBER($M2028),ISNUMBER($N2028)),IF($O2028="Lower is worse",IF($K2028&lt;=$N2028,"Danger",IF($K2028&lt;=$M2028,"Alert","OK")),IF($K2028&gt;=$N2028,"Danger",IF($K2028&gt;=$M2028,"Alert","OK"))),"Not set")))</f>
        <v/>
      </c>
      <c r="R2028" s="22" t="str">
        <f aca="false">IF(OR($Q2028="",$Q2028="Not set"),"",MATCH($Q2028,Lists!$F$2:$F$4,0)-1)</f>
        <v/>
      </c>
      <c r="S2028" s="6"/>
      <c r="T2028" s="6"/>
      <c r="U2028" s="22" t="str">
        <f aca="false">IF(OR($Q2028="",$Q2028="OK",$Q2028="Not set",NOT(ISNUMBER($G2028))),"",ROUND($G2028*IF($Q2028="Danger",Lists!$M$15,Lists!$M$16),0))</f>
        <v/>
      </c>
      <c r="V2028" s="22" t="str">
        <f aca="false">IF($U2028="","",IF(OR($Q2028="Danger",$U2028&gt;=Lists!$M$10),"P1",IF($U2028&gt;=Lists!$M$11,"P2","P3")))</f>
        <v/>
      </c>
      <c r="W2028" s="24" t="str">
        <f aca="false">IF(OR($V2028="",$B2028=""),"",$B2028+INDEX(Lists!$N$10:$N$12,MATCH($V2028,Lists!$L$10:$L$12,0)))</f>
        <v/>
      </c>
      <c r="X2028" s="19"/>
      <c r="Y2028" s="19"/>
      <c r="Z2028" s="19"/>
      <c r="AA2028" s="21"/>
      <c r="AB2028" s="19"/>
      <c r="AC2028" s="22" t="str">
        <f aca="true">IF(OR($U2028="",$B2028=""),"",IF($AA2028&lt;&gt;"",$AA2028-$B2028,TODAY()-$B2028))</f>
        <v/>
      </c>
      <c r="AD2028" s="22" t="str">
        <f aca="true">IF($W2028="","",IF($Y2028="Closed",IF($AA2028="","Closed",IF($AA2028&lt;=$W2028,"Closed on time","Closed late")),IF(TODAY()&gt;$W2028,"Overdue","Within time")))</f>
        <v/>
      </c>
      <c r="AE2028" s="6"/>
      <c r="AF2028" s="19"/>
      <c r="AG2028" s="19"/>
      <c r="AH2028" s="19"/>
      <c r="AI2028" s="19"/>
      <c r="AJ2028" s="19"/>
    </row>
    <row r="2029" customFormat="false" ht="15" hidden="false" customHeight="false" outlineLevel="0" collapsed="false">
      <c r="A2029" s="22" t="str">
        <f aca="false">IF($C2029="","","R"&amp;TEXT(ROW()-4,"00000"))</f>
        <v/>
      </c>
      <c r="B2029" s="21"/>
      <c r="C2029" s="19"/>
      <c r="D2029" s="22" t="str">
        <f aca="false">IF($C2029="","",IFERROR(INDEX(Asset_Register!$C$5:$C$1000,MATCH($C2029,Asset_Register!$A$5:$A$1000,0)),"Not in register"))</f>
        <v/>
      </c>
      <c r="E2029" s="22" t="str">
        <f aca="false">IF($C2029="","",IFERROR(INDEX(Asset_Register!$D$5:$D$1000,MATCH($C2029,Asset_Register!$A$5:$A$1000,0)),"Not in register"))</f>
        <v/>
      </c>
      <c r="F2029" s="22" t="str">
        <f aca="false">IF($C2029="","",IFERROR(INDEX(Asset_Register!$R$5:$R$1000,MATCH($C2029,Asset_Register!$A$5:$A$1000,0)),"Not in register"))</f>
        <v/>
      </c>
      <c r="G2029" s="22" t="str">
        <f aca="false">IF($C2029="","",IFERROR(INDEX(Asset_Register!$Q$5:$Q$1000,MATCH($C2029,Asset_Register!$A$5:$A$1000,0)),"Not in register"))</f>
        <v/>
      </c>
      <c r="H2029" s="19"/>
      <c r="I2029" s="19"/>
      <c r="J2029" s="6"/>
      <c r="K2029" s="19"/>
      <c r="L2029" s="19"/>
      <c r="M2029" s="19"/>
      <c r="N2029" s="19"/>
      <c r="O2029" s="19"/>
      <c r="P2029" s="19"/>
      <c r="Q2029" s="22" t="str">
        <f aca="false">IF($C2029="","",IF($P2029&lt;&gt;"",$P2029,IF(AND(ISNUMBER($K2029),ISNUMBER($M2029),ISNUMBER($N2029)),IF($O2029="Lower is worse",IF($K2029&lt;=$N2029,"Danger",IF($K2029&lt;=$M2029,"Alert","OK")),IF($K2029&gt;=$N2029,"Danger",IF($K2029&gt;=$M2029,"Alert","OK"))),"Not set")))</f>
        <v/>
      </c>
      <c r="R2029" s="22" t="str">
        <f aca="false">IF(OR($Q2029="",$Q2029="Not set"),"",MATCH($Q2029,Lists!$F$2:$F$4,0)-1)</f>
        <v/>
      </c>
      <c r="S2029" s="6"/>
      <c r="T2029" s="6"/>
      <c r="U2029" s="22" t="str">
        <f aca="false">IF(OR($Q2029="",$Q2029="OK",$Q2029="Not set",NOT(ISNUMBER($G2029))),"",ROUND($G2029*IF($Q2029="Danger",Lists!$M$15,Lists!$M$16),0))</f>
        <v/>
      </c>
      <c r="V2029" s="22" t="str">
        <f aca="false">IF($U2029="","",IF(OR($Q2029="Danger",$U2029&gt;=Lists!$M$10),"P1",IF($U2029&gt;=Lists!$M$11,"P2","P3")))</f>
        <v/>
      </c>
      <c r="W2029" s="24" t="str">
        <f aca="false">IF(OR($V2029="",$B2029=""),"",$B2029+INDEX(Lists!$N$10:$N$12,MATCH($V2029,Lists!$L$10:$L$12,0)))</f>
        <v/>
      </c>
      <c r="X2029" s="19"/>
      <c r="Y2029" s="19"/>
      <c r="Z2029" s="19"/>
      <c r="AA2029" s="21"/>
      <c r="AB2029" s="19"/>
      <c r="AC2029" s="22" t="str">
        <f aca="true">IF(OR($U2029="",$B2029=""),"",IF($AA2029&lt;&gt;"",$AA2029-$B2029,TODAY()-$B2029))</f>
        <v/>
      </c>
      <c r="AD2029" s="22" t="str">
        <f aca="true">IF($W2029="","",IF($Y2029="Closed",IF($AA2029="","Closed",IF($AA2029&lt;=$W2029,"Closed on time","Closed late")),IF(TODAY()&gt;$W2029,"Overdue","Within time")))</f>
        <v/>
      </c>
      <c r="AE2029" s="6"/>
      <c r="AF2029" s="19"/>
      <c r="AG2029" s="19"/>
      <c r="AH2029" s="19"/>
      <c r="AI2029" s="19"/>
      <c r="AJ2029" s="19"/>
    </row>
    <row r="2030" customFormat="false" ht="15" hidden="false" customHeight="false" outlineLevel="0" collapsed="false">
      <c r="A2030" s="22" t="str">
        <f aca="false">IF($C2030="","","R"&amp;TEXT(ROW()-4,"00000"))</f>
        <v/>
      </c>
      <c r="B2030" s="21"/>
      <c r="C2030" s="19"/>
      <c r="D2030" s="22" t="str">
        <f aca="false">IF($C2030="","",IFERROR(INDEX(Asset_Register!$C$5:$C$1000,MATCH($C2030,Asset_Register!$A$5:$A$1000,0)),"Not in register"))</f>
        <v/>
      </c>
      <c r="E2030" s="22" t="str">
        <f aca="false">IF($C2030="","",IFERROR(INDEX(Asset_Register!$D$5:$D$1000,MATCH($C2030,Asset_Register!$A$5:$A$1000,0)),"Not in register"))</f>
        <v/>
      </c>
      <c r="F2030" s="22" t="str">
        <f aca="false">IF($C2030="","",IFERROR(INDEX(Asset_Register!$R$5:$R$1000,MATCH($C2030,Asset_Register!$A$5:$A$1000,0)),"Not in register"))</f>
        <v/>
      </c>
      <c r="G2030" s="22" t="str">
        <f aca="false">IF($C2030="","",IFERROR(INDEX(Asset_Register!$Q$5:$Q$1000,MATCH($C2030,Asset_Register!$A$5:$A$1000,0)),"Not in register"))</f>
        <v/>
      </c>
      <c r="H2030" s="19"/>
      <c r="I2030" s="19"/>
      <c r="J2030" s="6"/>
      <c r="K2030" s="19"/>
      <c r="L2030" s="19"/>
      <c r="M2030" s="19"/>
      <c r="N2030" s="19"/>
      <c r="O2030" s="19"/>
      <c r="P2030" s="19"/>
      <c r="Q2030" s="22" t="str">
        <f aca="false">IF($C2030="","",IF($P2030&lt;&gt;"",$P2030,IF(AND(ISNUMBER($K2030),ISNUMBER($M2030),ISNUMBER($N2030)),IF($O2030="Lower is worse",IF($K2030&lt;=$N2030,"Danger",IF($K2030&lt;=$M2030,"Alert","OK")),IF($K2030&gt;=$N2030,"Danger",IF($K2030&gt;=$M2030,"Alert","OK"))),"Not set")))</f>
        <v/>
      </c>
      <c r="R2030" s="22" t="str">
        <f aca="false">IF(OR($Q2030="",$Q2030="Not set"),"",MATCH($Q2030,Lists!$F$2:$F$4,0)-1)</f>
        <v/>
      </c>
      <c r="S2030" s="6"/>
      <c r="T2030" s="6"/>
      <c r="U2030" s="22" t="str">
        <f aca="false">IF(OR($Q2030="",$Q2030="OK",$Q2030="Not set",NOT(ISNUMBER($G2030))),"",ROUND($G2030*IF($Q2030="Danger",Lists!$M$15,Lists!$M$16),0))</f>
        <v/>
      </c>
      <c r="V2030" s="22" t="str">
        <f aca="false">IF($U2030="","",IF(OR($Q2030="Danger",$U2030&gt;=Lists!$M$10),"P1",IF($U2030&gt;=Lists!$M$11,"P2","P3")))</f>
        <v/>
      </c>
      <c r="W2030" s="24" t="str">
        <f aca="false">IF(OR($V2030="",$B2030=""),"",$B2030+INDEX(Lists!$N$10:$N$12,MATCH($V2030,Lists!$L$10:$L$12,0)))</f>
        <v/>
      </c>
      <c r="X2030" s="19"/>
      <c r="Y2030" s="19"/>
      <c r="Z2030" s="19"/>
      <c r="AA2030" s="21"/>
      <c r="AB2030" s="19"/>
      <c r="AC2030" s="22" t="str">
        <f aca="true">IF(OR($U2030="",$B2030=""),"",IF($AA2030&lt;&gt;"",$AA2030-$B2030,TODAY()-$B2030))</f>
        <v/>
      </c>
      <c r="AD2030" s="22" t="str">
        <f aca="true">IF($W2030="","",IF($Y2030="Closed",IF($AA2030="","Closed",IF($AA2030&lt;=$W2030,"Closed on time","Closed late")),IF(TODAY()&gt;$W2030,"Overdue","Within time")))</f>
        <v/>
      </c>
      <c r="AE2030" s="6"/>
      <c r="AF2030" s="19"/>
      <c r="AG2030" s="19"/>
      <c r="AH2030" s="19"/>
      <c r="AI2030" s="19"/>
      <c r="AJ2030" s="19"/>
    </row>
    <row r="2031" customFormat="false" ht="15" hidden="false" customHeight="false" outlineLevel="0" collapsed="false">
      <c r="A2031" s="22" t="str">
        <f aca="false">IF($C2031="","","R"&amp;TEXT(ROW()-4,"00000"))</f>
        <v/>
      </c>
      <c r="B2031" s="21"/>
      <c r="C2031" s="19"/>
      <c r="D2031" s="22" t="str">
        <f aca="false">IF($C2031="","",IFERROR(INDEX(Asset_Register!$C$5:$C$1000,MATCH($C2031,Asset_Register!$A$5:$A$1000,0)),"Not in register"))</f>
        <v/>
      </c>
      <c r="E2031" s="22" t="str">
        <f aca="false">IF($C2031="","",IFERROR(INDEX(Asset_Register!$D$5:$D$1000,MATCH($C2031,Asset_Register!$A$5:$A$1000,0)),"Not in register"))</f>
        <v/>
      </c>
      <c r="F2031" s="22" t="str">
        <f aca="false">IF($C2031="","",IFERROR(INDEX(Asset_Register!$R$5:$R$1000,MATCH($C2031,Asset_Register!$A$5:$A$1000,0)),"Not in register"))</f>
        <v/>
      </c>
      <c r="G2031" s="22" t="str">
        <f aca="false">IF($C2031="","",IFERROR(INDEX(Asset_Register!$Q$5:$Q$1000,MATCH($C2031,Asset_Register!$A$5:$A$1000,0)),"Not in register"))</f>
        <v/>
      </c>
      <c r="H2031" s="19"/>
      <c r="I2031" s="19"/>
      <c r="J2031" s="6"/>
      <c r="K2031" s="19"/>
      <c r="L2031" s="19"/>
      <c r="M2031" s="19"/>
      <c r="N2031" s="19"/>
      <c r="O2031" s="19"/>
      <c r="P2031" s="19"/>
      <c r="Q2031" s="22" t="str">
        <f aca="false">IF($C2031="","",IF($P2031&lt;&gt;"",$P2031,IF(AND(ISNUMBER($K2031),ISNUMBER($M2031),ISNUMBER($N2031)),IF($O2031="Lower is worse",IF($K2031&lt;=$N2031,"Danger",IF($K2031&lt;=$M2031,"Alert","OK")),IF($K2031&gt;=$N2031,"Danger",IF($K2031&gt;=$M2031,"Alert","OK"))),"Not set")))</f>
        <v/>
      </c>
      <c r="R2031" s="22" t="str">
        <f aca="false">IF(OR($Q2031="",$Q2031="Not set"),"",MATCH($Q2031,Lists!$F$2:$F$4,0)-1)</f>
        <v/>
      </c>
      <c r="S2031" s="6"/>
      <c r="T2031" s="6"/>
      <c r="U2031" s="22" t="str">
        <f aca="false">IF(OR($Q2031="",$Q2031="OK",$Q2031="Not set",NOT(ISNUMBER($G2031))),"",ROUND($G2031*IF($Q2031="Danger",Lists!$M$15,Lists!$M$16),0))</f>
        <v/>
      </c>
      <c r="V2031" s="22" t="str">
        <f aca="false">IF($U2031="","",IF(OR($Q2031="Danger",$U2031&gt;=Lists!$M$10),"P1",IF($U2031&gt;=Lists!$M$11,"P2","P3")))</f>
        <v/>
      </c>
      <c r="W2031" s="24" t="str">
        <f aca="false">IF(OR($V2031="",$B2031=""),"",$B2031+INDEX(Lists!$N$10:$N$12,MATCH($V2031,Lists!$L$10:$L$12,0)))</f>
        <v/>
      </c>
      <c r="X2031" s="19"/>
      <c r="Y2031" s="19"/>
      <c r="Z2031" s="19"/>
      <c r="AA2031" s="21"/>
      <c r="AB2031" s="19"/>
      <c r="AC2031" s="22" t="str">
        <f aca="true">IF(OR($U2031="",$B2031=""),"",IF($AA2031&lt;&gt;"",$AA2031-$B2031,TODAY()-$B2031))</f>
        <v/>
      </c>
      <c r="AD2031" s="22" t="str">
        <f aca="true">IF($W2031="","",IF($Y2031="Closed",IF($AA2031="","Closed",IF($AA2031&lt;=$W2031,"Closed on time","Closed late")),IF(TODAY()&gt;$W2031,"Overdue","Within time")))</f>
        <v/>
      </c>
      <c r="AE2031" s="6"/>
      <c r="AF2031" s="19"/>
      <c r="AG2031" s="19"/>
      <c r="AH2031" s="19"/>
      <c r="AI2031" s="19"/>
      <c r="AJ2031" s="19"/>
    </row>
    <row r="2032" customFormat="false" ht="15" hidden="false" customHeight="false" outlineLevel="0" collapsed="false">
      <c r="A2032" s="22" t="str">
        <f aca="false">IF($C2032="","","R"&amp;TEXT(ROW()-4,"00000"))</f>
        <v/>
      </c>
      <c r="B2032" s="21"/>
      <c r="C2032" s="19"/>
      <c r="D2032" s="22" t="str">
        <f aca="false">IF($C2032="","",IFERROR(INDEX(Asset_Register!$C$5:$C$1000,MATCH($C2032,Asset_Register!$A$5:$A$1000,0)),"Not in register"))</f>
        <v/>
      </c>
      <c r="E2032" s="22" t="str">
        <f aca="false">IF($C2032="","",IFERROR(INDEX(Asset_Register!$D$5:$D$1000,MATCH($C2032,Asset_Register!$A$5:$A$1000,0)),"Not in register"))</f>
        <v/>
      </c>
      <c r="F2032" s="22" t="str">
        <f aca="false">IF($C2032="","",IFERROR(INDEX(Asset_Register!$R$5:$R$1000,MATCH($C2032,Asset_Register!$A$5:$A$1000,0)),"Not in register"))</f>
        <v/>
      </c>
      <c r="G2032" s="22" t="str">
        <f aca="false">IF($C2032="","",IFERROR(INDEX(Asset_Register!$Q$5:$Q$1000,MATCH($C2032,Asset_Register!$A$5:$A$1000,0)),"Not in register"))</f>
        <v/>
      </c>
      <c r="H2032" s="19"/>
      <c r="I2032" s="19"/>
      <c r="J2032" s="6"/>
      <c r="K2032" s="19"/>
      <c r="L2032" s="19"/>
      <c r="M2032" s="19"/>
      <c r="N2032" s="19"/>
      <c r="O2032" s="19"/>
      <c r="P2032" s="19"/>
      <c r="Q2032" s="22" t="str">
        <f aca="false">IF($C2032="","",IF($P2032&lt;&gt;"",$P2032,IF(AND(ISNUMBER($K2032),ISNUMBER($M2032),ISNUMBER($N2032)),IF($O2032="Lower is worse",IF($K2032&lt;=$N2032,"Danger",IF($K2032&lt;=$M2032,"Alert","OK")),IF($K2032&gt;=$N2032,"Danger",IF($K2032&gt;=$M2032,"Alert","OK"))),"Not set")))</f>
        <v/>
      </c>
      <c r="R2032" s="22" t="str">
        <f aca="false">IF(OR($Q2032="",$Q2032="Not set"),"",MATCH($Q2032,Lists!$F$2:$F$4,0)-1)</f>
        <v/>
      </c>
      <c r="S2032" s="6"/>
      <c r="T2032" s="6"/>
      <c r="U2032" s="22" t="str">
        <f aca="false">IF(OR($Q2032="",$Q2032="OK",$Q2032="Not set",NOT(ISNUMBER($G2032))),"",ROUND($G2032*IF($Q2032="Danger",Lists!$M$15,Lists!$M$16),0))</f>
        <v/>
      </c>
      <c r="V2032" s="22" t="str">
        <f aca="false">IF($U2032="","",IF(OR($Q2032="Danger",$U2032&gt;=Lists!$M$10),"P1",IF($U2032&gt;=Lists!$M$11,"P2","P3")))</f>
        <v/>
      </c>
      <c r="W2032" s="24" t="str">
        <f aca="false">IF(OR($V2032="",$B2032=""),"",$B2032+INDEX(Lists!$N$10:$N$12,MATCH($V2032,Lists!$L$10:$L$12,0)))</f>
        <v/>
      </c>
      <c r="X2032" s="19"/>
      <c r="Y2032" s="19"/>
      <c r="Z2032" s="19"/>
      <c r="AA2032" s="21"/>
      <c r="AB2032" s="19"/>
      <c r="AC2032" s="22" t="str">
        <f aca="true">IF(OR($U2032="",$B2032=""),"",IF($AA2032&lt;&gt;"",$AA2032-$B2032,TODAY()-$B2032))</f>
        <v/>
      </c>
      <c r="AD2032" s="22" t="str">
        <f aca="true">IF($W2032="","",IF($Y2032="Closed",IF($AA2032="","Closed",IF($AA2032&lt;=$W2032,"Closed on time","Closed late")),IF(TODAY()&gt;$W2032,"Overdue","Within time")))</f>
        <v/>
      </c>
      <c r="AE2032" s="6"/>
      <c r="AF2032" s="19"/>
      <c r="AG2032" s="19"/>
      <c r="AH2032" s="19"/>
      <c r="AI2032" s="19"/>
      <c r="AJ2032" s="19"/>
    </row>
    <row r="2033" customFormat="false" ht="15" hidden="false" customHeight="false" outlineLevel="0" collapsed="false">
      <c r="A2033" s="22" t="str">
        <f aca="false">IF($C2033="","","R"&amp;TEXT(ROW()-4,"00000"))</f>
        <v/>
      </c>
      <c r="B2033" s="21"/>
      <c r="C2033" s="19"/>
      <c r="D2033" s="22" t="str">
        <f aca="false">IF($C2033="","",IFERROR(INDEX(Asset_Register!$C$5:$C$1000,MATCH($C2033,Asset_Register!$A$5:$A$1000,0)),"Not in register"))</f>
        <v/>
      </c>
      <c r="E2033" s="22" t="str">
        <f aca="false">IF($C2033="","",IFERROR(INDEX(Asset_Register!$D$5:$D$1000,MATCH($C2033,Asset_Register!$A$5:$A$1000,0)),"Not in register"))</f>
        <v/>
      </c>
      <c r="F2033" s="22" t="str">
        <f aca="false">IF($C2033="","",IFERROR(INDEX(Asset_Register!$R$5:$R$1000,MATCH($C2033,Asset_Register!$A$5:$A$1000,0)),"Not in register"))</f>
        <v/>
      </c>
      <c r="G2033" s="22" t="str">
        <f aca="false">IF($C2033="","",IFERROR(INDEX(Asset_Register!$Q$5:$Q$1000,MATCH($C2033,Asset_Register!$A$5:$A$1000,0)),"Not in register"))</f>
        <v/>
      </c>
      <c r="H2033" s="19"/>
      <c r="I2033" s="19"/>
      <c r="J2033" s="6"/>
      <c r="K2033" s="19"/>
      <c r="L2033" s="19"/>
      <c r="M2033" s="19"/>
      <c r="N2033" s="19"/>
      <c r="O2033" s="19"/>
      <c r="P2033" s="19"/>
      <c r="Q2033" s="22" t="str">
        <f aca="false">IF($C2033="","",IF($P2033&lt;&gt;"",$P2033,IF(AND(ISNUMBER($K2033),ISNUMBER($M2033),ISNUMBER($N2033)),IF($O2033="Lower is worse",IF($K2033&lt;=$N2033,"Danger",IF($K2033&lt;=$M2033,"Alert","OK")),IF($K2033&gt;=$N2033,"Danger",IF($K2033&gt;=$M2033,"Alert","OK"))),"Not set")))</f>
        <v/>
      </c>
      <c r="R2033" s="22" t="str">
        <f aca="false">IF(OR($Q2033="",$Q2033="Not set"),"",MATCH($Q2033,Lists!$F$2:$F$4,0)-1)</f>
        <v/>
      </c>
      <c r="S2033" s="6"/>
      <c r="T2033" s="6"/>
      <c r="U2033" s="22" t="str">
        <f aca="false">IF(OR($Q2033="",$Q2033="OK",$Q2033="Not set",NOT(ISNUMBER($G2033))),"",ROUND($G2033*IF($Q2033="Danger",Lists!$M$15,Lists!$M$16),0))</f>
        <v/>
      </c>
      <c r="V2033" s="22" t="str">
        <f aca="false">IF($U2033="","",IF(OR($Q2033="Danger",$U2033&gt;=Lists!$M$10),"P1",IF($U2033&gt;=Lists!$M$11,"P2","P3")))</f>
        <v/>
      </c>
      <c r="W2033" s="24" t="str">
        <f aca="false">IF(OR($V2033="",$B2033=""),"",$B2033+INDEX(Lists!$N$10:$N$12,MATCH($V2033,Lists!$L$10:$L$12,0)))</f>
        <v/>
      </c>
      <c r="X2033" s="19"/>
      <c r="Y2033" s="19"/>
      <c r="Z2033" s="19"/>
      <c r="AA2033" s="21"/>
      <c r="AB2033" s="19"/>
      <c r="AC2033" s="22" t="str">
        <f aca="true">IF(OR($U2033="",$B2033=""),"",IF($AA2033&lt;&gt;"",$AA2033-$B2033,TODAY()-$B2033))</f>
        <v/>
      </c>
      <c r="AD2033" s="22" t="str">
        <f aca="true">IF($W2033="","",IF($Y2033="Closed",IF($AA2033="","Closed",IF($AA2033&lt;=$W2033,"Closed on time","Closed late")),IF(TODAY()&gt;$W2033,"Overdue","Within time")))</f>
        <v/>
      </c>
      <c r="AE2033" s="6"/>
      <c r="AF2033" s="19"/>
      <c r="AG2033" s="19"/>
      <c r="AH2033" s="19"/>
      <c r="AI2033" s="19"/>
      <c r="AJ2033" s="19"/>
    </row>
    <row r="2034" customFormat="false" ht="15" hidden="false" customHeight="false" outlineLevel="0" collapsed="false">
      <c r="A2034" s="22" t="str">
        <f aca="false">IF($C2034="","","R"&amp;TEXT(ROW()-4,"00000"))</f>
        <v/>
      </c>
      <c r="B2034" s="21"/>
      <c r="C2034" s="19"/>
      <c r="D2034" s="22" t="str">
        <f aca="false">IF($C2034="","",IFERROR(INDEX(Asset_Register!$C$5:$C$1000,MATCH($C2034,Asset_Register!$A$5:$A$1000,0)),"Not in register"))</f>
        <v/>
      </c>
      <c r="E2034" s="22" t="str">
        <f aca="false">IF($C2034="","",IFERROR(INDEX(Asset_Register!$D$5:$D$1000,MATCH($C2034,Asset_Register!$A$5:$A$1000,0)),"Not in register"))</f>
        <v/>
      </c>
      <c r="F2034" s="22" t="str">
        <f aca="false">IF($C2034="","",IFERROR(INDEX(Asset_Register!$R$5:$R$1000,MATCH($C2034,Asset_Register!$A$5:$A$1000,0)),"Not in register"))</f>
        <v/>
      </c>
      <c r="G2034" s="22" t="str">
        <f aca="false">IF($C2034="","",IFERROR(INDEX(Asset_Register!$Q$5:$Q$1000,MATCH($C2034,Asset_Register!$A$5:$A$1000,0)),"Not in register"))</f>
        <v/>
      </c>
      <c r="H2034" s="19"/>
      <c r="I2034" s="19"/>
      <c r="J2034" s="6"/>
      <c r="K2034" s="19"/>
      <c r="L2034" s="19"/>
      <c r="M2034" s="19"/>
      <c r="N2034" s="19"/>
      <c r="O2034" s="19"/>
      <c r="P2034" s="19"/>
      <c r="Q2034" s="22" t="str">
        <f aca="false">IF($C2034="","",IF($P2034&lt;&gt;"",$P2034,IF(AND(ISNUMBER($K2034),ISNUMBER($M2034),ISNUMBER($N2034)),IF($O2034="Lower is worse",IF($K2034&lt;=$N2034,"Danger",IF($K2034&lt;=$M2034,"Alert","OK")),IF($K2034&gt;=$N2034,"Danger",IF($K2034&gt;=$M2034,"Alert","OK"))),"Not set")))</f>
        <v/>
      </c>
      <c r="R2034" s="22" t="str">
        <f aca="false">IF(OR($Q2034="",$Q2034="Not set"),"",MATCH($Q2034,Lists!$F$2:$F$4,0)-1)</f>
        <v/>
      </c>
      <c r="S2034" s="6"/>
      <c r="T2034" s="6"/>
      <c r="U2034" s="22" t="str">
        <f aca="false">IF(OR($Q2034="",$Q2034="OK",$Q2034="Not set",NOT(ISNUMBER($G2034))),"",ROUND($G2034*IF($Q2034="Danger",Lists!$M$15,Lists!$M$16),0))</f>
        <v/>
      </c>
      <c r="V2034" s="22" t="str">
        <f aca="false">IF($U2034="","",IF(OR($Q2034="Danger",$U2034&gt;=Lists!$M$10),"P1",IF($U2034&gt;=Lists!$M$11,"P2","P3")))</f>
        <v/>
      </c>
      <c r="W2034" s="24" t="str">
        <f aca="false">IF(OR($V2034="",$B2034=""),"",$B2034+INDEX(Lists!$N$10:$N$12,MATCH($V2034,Lists!$L$10:$L$12,0)))</f>
        <v/>
      </c>
      <c r="X2034" s="19"/>
      <c r="Y2034" s="19"/>
      <c r="Z2034" s="19"/>
      <c r="AA2034" s="21"/>
      <c r="AB2034" s="19"/>
      <c r="AC2034" s="22" t="str">
        <f aca="true">IF(OR($U2034="",$B2034=""),"",IF($AA2034&lt;&gt;"",$AA2034-$B2034,TODAY()-$B2034))</f>
        <v/>
      </c>
      <c r="AD2034" s="22" t="str">
        <f aca="true">IF($W2034="","",IF($Y2034="Closed",IF($AA2034="","Closed",IF($AA2034&lt;=$W2034,"Closed on time","Closed late")),IF(TODAY()&gt;$W2034,"Overdue","Within time")))</f>
        <v/>
      </c>
      <c r="AE2034" s="6"/>
      <c r="AF2034" s="19"/>
      <c r="AG2034" s="19"/>
      <c r="AH2034" s="19"/>
      <c r="AI2034" s="19"/>
      <c r="AJ2034" s="19"/>
    </row>
    <row r="2035" customFormat="false" ht="15" hidden="false" customHeight="false" outlineLevel="0" collapsed="false">
      <c r="A2035" s="22" t="str">
        <f aca="false">IF($C2035="","","R"&amp;TEXT(ROW()-4,"00000"))</f>
        <v/>
      </c>
      <c r="B2035" s="21"/>
      <c r="C2035" s="19"/>
      <c r="D2035" s="22" t="str">
        <f aca="false">IF($C2035="","",IFERROR(INDEX(Asset_Register!$C$5:$C$1000,MATCH($C2035,Asset_Register!$A$5:$A$1000,0)),"Not in register"))</f>
        <v/>
      </c>
      <c r="E2035" s="22" t="str">
        <f aca="false">IF($C2035="","",IFERROR(INDEX(Asset_Register!$D$5:$D$1000,MATCH($C2035,Asset_Register!$A$5:$A$1000,0)),"Not in register"))</f>
        <v/>
      </c>
      <c r="F2035" s="22" t="str">
        <f aca="false">IF($C2035="","",IFERROR(INDEX(Asset_Register!$R$5:$R$1000,MATCH($C2035,Asset_Register!$A$5:$A$1000,0)),"Not in register"))</f>
        <v/>
      </c>
      <c r="G2035" s="22" t="str">
        <f aca="false">IF($C2035="","",IFERROR(INDEX(Asset_Register!$Q$5:$Q$1000,MATCH($C2035,Asset_Register!$A$5:$A$1000,0)),"Not in register"))</f>
        <v/>
      </c>
      <c r="H2035" s="19"/>
      <c r="I2035" s="19"/>
      <c r="J2035" s="6"/>
      <c r="K2035" s="19"/>
      <c r="L2035" s="19"/>
      <c r="M2035" s="19"/>
      <c r="N2035" s="19"/>
      <c r="O2035" s="19"/>
      <c r="P2035" s="19"/>
      <c r="Q2035" s="22" t="str">
        <f aca="false">IF($C2035="","",IF($P2035&lt;&gt;"",$P2035,IF(AND(ISNUMBER($K2035),ISNUMBER($M2035),ISNUMBER($N2035)),IF($O2035="Lower is worse",IF($K2035&lt;=$N2035,"Danger",IF($K2035&lt;=$M2035,"Alert","OK")),IF($K2035&gt;=$N2035,"Danger",IF($K2035&gt;=$M2035,"Alert","OK"))),"Not set")))</f>
        <v/>
      </c>
      <c r="R2035" s="22" t="str">
        <f aca="false">IF(OR($Q2035="",$Q2035="Not set"),"",MATCH($Q2035,Lists!$F$2:$F$4,0)-1)</f>
        <v/>
      </c>
      <c r="S2035" s="6"/>
      <c r="T2035" s="6"/>
      <c r="U2035" s="22" t="str">
        <f aca="false">IF(OR($Q2035="",$Q2035="OK",$Q2035="Not set",NOT(ISNUMBER($G2035))),"",ROUND($G2035*IF($Q2035="Danger",Lists!$M$15,Lists!$M$16),0))</f>
        <v/>
      </c>
      <c r="V2035" s="22" t="str">
        <f aca="false">IF($U2035="","",IF(OR($Q2035="Danger",$U2035&gt;=Lists!$M$10),"P1",IF($U2035&gt;=Lists!$M$11,"P2","P3")))</f>
        <v/>
      </c>
      <c r="W2035" s="24" t="str">
        <f aca="false">IF(OR($V2035="",$B2035=""),"",$B2035+INDEX(Lists!$N$10:$N$12,MATCH($V2035,Lists!$L$10:$L$12,0)))</f>
        <v/>
      </c>
      <c r="X2035" s="19"/>
      <c r="Y2035" s="19"/>
      <c r="Z2035" s="19"/>
      <c r="AA2035" s="21"/>
      <c r="AB2035" s="19"/>
      <c r="AC2035" s="22" t="str">
        <f aca="true">IF(OR($U2035="",$B2035=""),"",IF($AA2035&lt;&gt;"",$AA2035-$B2035,TODAY()-$B2035))</f>
        <v/>
      </c>
      <c r="AD2035" s="22" t="str">
        <f aca="true">IF($W2035="","",IF($Y2035="Closed",IF($AA2035="","Closed",IF($AA2035&lt;=$W2035,"Closed on time","Closed late")),IF(TODAY()&gt;$W2035,"Overdue","Within time")))</f>
        <v/>
      </c>
      <c r="AE2035" s="6"/>
      <c r="AF2035" s="19"/>
      <c r="AG2035" s="19"/>
      <c r="AH2035" s="19"/>
      <c r="AI2035" s="19"/>
      <c r="AJ2035" s="19"/>
    </row>
    <row r="2036" customFormat="false" ht="15" hidden="false" customHeight="false" outlineLevel="0" collapsed="false">
      <c r="A2036" s="22" t="str">
        <f aca="false">IF($C2036="","","R"&amp;TEXT(ROW()-4,"00000"))</f>
        <v/>
      </c>
      <c r="B2036" s="21"/>
      <c r="C2036" s="19"/>
      <c r="D2036" s="22" t="str">
        <f aca="false">IF($C2036="","",IFERROR(INDEX(Asset_Register!$C$5:$C$1000,MATCH($C2036,Asset_Register!$A$5:$A$1000,0)),"Not in register"))</f>
        <v/>
      </c>
      <c r="E2036" s="22" t="str">
        <f aca="false">IF($C2036="","",IFERROR(INDEX(Asset_Register!$D$5:$D$1000,MATCH($C2036,Asset_Register!$A$5:$A$1000,0)),"Not in register"))</f>
        <v/>
      </c>
      <c r="F2036" s="22" t="str">
        <f aca="false">IF($C2036="","",IFERROR(INDEX(Asset_Register!$R$5:$R$1000,MATCH($C2036,Asset_Register!$A$5:$A$1000,0)),"Not in register"))</f>
        <v/>
      </c>
      <c r="G2036" s="22" t="str">
        <f aca="false">IF($C2036="","",IFERROR(INDEX(Asset_Register!$Q$5:$Q$1000,MATCH($C2036,Asset_Register!$A$5:$A$1000,0)),"Not in register"))</f>
        <v/>
      </c>
      <c r="H2036" s="19"/>
      <c r="I2036" s="19"/>
      <c r="J2036" s="6"/>
      <c r="K2036" s="19"/>
      <c r="L2036" s="19"/>
      <c r="M2036" s="19"/>
      <c r="N2036" s="19"/>
      <c r="O2036" s="19"/>
      <c r="P2036" s="19"/>
      <c r="Q2036" s="22" t="str">
        <f aca="false">IF($C2036="","",IF($P2036&lt;&gt;"",$P2036,IF(AND(ISNUMBER($K2036),ISNUMBER($M2036),ISNUMBER($N2036)),IF($O2036="Lower is worse",IF($K2036&lt;=$N2036,"Danger",IF($K2036&lt;=$M2036,"Alert","OK")),IF($K2036&gt;=$N2036,"Danger",IF($K2036&gt;=$M2036,"Alert","OK"))),"Not set")))</f>
        <v/>
      </c>
      <c r="R2036" s="22" t="str">
        <f aca="false">IF(OR($Q2036="",$Q2036="Not set"),"",MATCH($Q2036,Lists!$F$2:$F$4,0)-1)</f>
        <v/>
      </c>
      <c r="S2036" s="6"/>
      <c r="T2036" s="6"/>
      <c r="U2036" s="22" t="str">
        <f aca="false">IF(OR($Q2036="",$Q2036="OK",$Q2036="Not set",NOT(ISNUMBER($G2036))),"",ROUND($G2036*IF($Q2036="Danger",Lists!$M$15,Lists!$M$16),0))</f>
        <v/>
      </c>
      <c r="V2036" s="22" t="str">
        <f aca="false">IF($U2036="","",IF(OR($Q2036="Danger",$U2036&gt;=Lists!$M$10),"P1",IF($U2036&gt;=Lists!$M$11,"P2","P3")))</f>
        <v/>
      </c>
      <c r="W2036" s="24" t="str">
        <f aca="false">IF(OR($V2036="",$B2036=""),"",$B2036+INDEX(Lists!$N$10:$N$12,MATCH($V2036,Lists!$L$10:$L$12,0)))</f>
        <v/>
      </c>
      <c r="X2036" s="19"/>
      <c r="Y2036" s="19"/>
      <c r="Z2036" s="19"/>
      <c r="AA2036" s="21"/>
      <c r="AB2036" s="19"/>
      <c r="AC2036" s="22" t="str">
        <f aca="true">IF(OR($U2036="",$B2036=""),"",IF($AA2036&lt;&gt;"",$AA2036-$B2036,TODAY()-$B2036))</f>
        <v/>
      </c>
      <c r="AD2036" s="22" t="str">
        <f aca="true">IF($W2036="","",IF($Y2036="Closed",IF($AA2036="","Closed",IF($AA2036&lt;=$W2036,"Closed on time","Closed late")),IF(TODAY()&gt;$W2036,"Overdue","Within time")))</f>
        <v/>
      </c>
      <c r="AE2036" s="6"/>
      <c r="AF2036" s="19"/>
      <c r="AG2036" s="19"/>
      <c r="AH2036" s="19"/>
      <c r="AI2036" s="19"/>
      <c r="AJ2036" s="19"/>
    </row>
    <row r="2037" customFormat="false" ht="15" hidden="false" customHeight="false" outlineLevel="0" collapsed="false">
      <c r="A2037" s="22" t="str">
        <f aca="false">IF($C2037="","","R"&amp;TEXT(ROW()-4,"00000"))</f>
        <v/>
      </c>
      <c r="B2037" s="21"/>
      <c r="C2037" s="19"/>
      <c r="D2037" s="22" t="str">
        <f aca="false">IF($C2037="","",IFERROR(INDEX(Asset_Register!$C$5:$C$1000,MATCH($C2037,Asset_Register!$A$5:$A$1000,0)),"Not in register"))</f>
        <v/>
      </c>
      <c r="E2037" s="22" t="str">
        <f aca="false">IF($C2037="","",IFERROR(INDEX(Asset_Register!$D$5:$D$1000,MATCH($C2037,Asset_Register!$A$5:$A$1000,0)),"Not in register"))</f>
        <v/>
      </c>
      <c r="F2037" s="22" t="str">
        <f aca="false">IF($C2037="","",IFERROR(INDEX(Asset_Register!$R$5:$R$1000,MATCH($C2037,Asset_Register!$A$5:$A$1000,0)),"Not in register"))</f>
        <v/>
      </c>
      <c r="G2037" s="22" t="str">
        <f aca="false">IF($C2037="","",IFERROR(INDEX(Asset_Register!$Q$5:$Q$1000,MATCH($C2037,Asset_Register!$A$5:$A$1000,0)),"Not in register"))</f>
        <v/>
      </c>
      <c r="H2037" s="19"/>
      <c r="I2037" s="19"/>
      <c r="J2037" s="6"/>
      <c r="K2037" s="19"/>
      <c r="L2037" s="19"/>
      <c r="M2037" s="19"/>
      <c r="N2037" s="19"/>
      <c r="O2037" s="19"/>
      <c r="P2037" s="19"/>
      <c r="Q2037" s="22" t="str">
        <f aca="false">IF($C2037="","",IF($P2037&lt;&gt;"",$P2037,IF(AND(ISNUMBER($K2037),ISNUMBER($M2037),ISNUMBER($N2037)),IF($O2037="Lower is worse",IF($K2037&lt;=$N2037,"Danger",IF($K2037&lt;=$M2037,"Alert","OK")),IF($K2037&gt;=$N2037,"Danger",IF($K2037&gt;=$M2037,"Alert","OK"))),"Not set")))</f>
        <v/>
      </c>
      <c r="R2037" s="22" t="str">
        <f aca="false">IF(OR($Q2037="",$Q2037="Not set"),"",MATCH($Q2037,Lists!$F$2:$F$4,0)-1)</f>
        <v/>
      </c>
      <c r="S2037" s="6"/>
      <c r="T2037" s="6"/>
      <c r="U2037" s="22" t="str">
        <f aca="false">IF(OR($Q2037="",$Q2037="OK",$Q2037="Not set",NOT(ISNUMBER($G2037))),"",ROUND($G2037*IF($Q2037="Danger",Lists!$M$15,Lists!$M$16),0))</f>
        <v/>
      </c>
      <c r="V2037" s="22" t="str">
        <f aca="false">IF($U2037="","",IF(OR($Q2037="Danger",$U2037&gt;=Lists!$M$10),"P1",IF($U2037&gt;=Lists!$M$11,"P2","P3")))</f>
        <v/>
      </c>
      <c r="W2037" s="24" t="str">
        <f aca="false">IF(OR($V2037="",$B2037=""),"",$B2037+INDEX(Lists!$N$10:$N$12,MATCH($V2037,Lists!$L$10:$L$12,0)))</f>
        <v/>
      </c>
      <c r="X2037" s="19"/>
      <c r="Y2037" s="19"/>
      <c r="Z2037" s="19"/>
      <c r="AA2037" s="21"/>
      <c r="AB2037" s="19"/>
      <c r="AC2037" s="22" t="str">
        <f aca="true">IF(OR($U2037="",$B2037=""),"",IF($AA2037&lt;&gt;"",$AA2037-$B2037,TODAY()-$B2037))</f>
        <v/>
      </c>
      <c r="AD2037" s="22" t="str">
        <f aca="true">IF($W2037="","",IF($Y2037="Closed",IF($AA2037="","Closed",IF($AA2037&lt;=$W2037,"Closed on time","Closed late")),IF(TODAY()&gt;$W2037,"Overdue","Within time")))</f>
        <v/>
      </c>
      <c r="AE2037" s="6"/>
      <c r="AF2037" s="19"/>
      <c r="AG2037" s="19"/>
      <c r="AH2037" s="19"/>
      <c r="AI2037" s="19"/>
      <c r="AJ2037" s="19"/>
    </row>
    <row r="2038" customFormat="false" ht="15" hidden="false" customHeight="false" outlineLevel="0" collapsed="false">
      <c r="A2038" s="22" t="str">
        <f aca="false">IF($C2038="","","R"&amp;TEXT(ROW()-4,"00000"))</f>
        <v/>
      </c>
      <c r="B2038" s="21"/>
      <c r="C2038" s="19"/>
      <c r="D2038" s="22" t="str">
        <f aca="false">IF($C2038="","",IFERROR(INDEX(Asset_Register!$C$5:$C$1000,MATCH($C2038,Asset_Register!$A$5:$A$1000,0)),"Not in register"))</f>
        <v/>
      </c>
      <c r="E2038" s="22" t="str">
        <f aca="false">IF($C2038="","",IFERROR(INDEX(Asset_Register!$D$5:$D$1000,MATCH($C2038,Asset_Register!$A$5:$A$1000,0)),"Not in register"))</f>
        <v/>
      </c>
      <c r="F2038" s="22" t="str">
        <f aca="false">IF($C2038="","",IFERROR(INDEX(Asset_Register!$R$5:$R$1000,MATCH($C2038,Asset_Register!$A$5:$A$1000,0)),"Not in register"))</f>
        <v/>
      </c>
      <c r="G2038" s="22" t="str">
        <f aca="false">IF($C2038="","",IFERROR(INDEX(Asset_Register!$Q$5:$Q$1000,MATCH($C2038,Asset_Register!$A$5:$A$1000,0)),"Not in register"))</f>
        <v/>
      </c>
      <c r="H2038" s="19"/>
      <c r="I2038" s="19"/>
      <c r="J2038" s="6"/>
      <c r="K2038" s="19"/>
      <c r="L2038" s="19"/>
      <c r="M2038" s="19"/>
      <c r="N2038" s="19"/>
      <c r="O2038" s="19"/>
      <c r="P2038" s="19"/>
      <c r="Q2038" s="22" t="str">
        <f aca="false">IF($C2038="","",IF($P2038&lt;&gt;"",$P2038,IF(AND(ISNUMBER($K2038),ISNUMBER($M2038),ISNUMBER($N2038)),IF($O2038="Lower is worse",IF($K2038&lt;=$N2038,"Danger",IF($K2038&lt;=$M2038,"Alert","OK")),IF($K2038&gt;=$N2038,"Danger",IF($K2038&gt;=$M2038,"Alert","OK"))),"Not set")))</f>
        <v/>
      </c>
      <c r="R2038" s="22" t="str">
        <f aca="false">IF(OR($Q2038="",$Q2038="Not set"),"",MATCH($Q2038,Lists!$F$2:$F$4,0)-1)</f>
        <v/>
      </c>
      <c r="S2038" s="6"/>
      <c r="T2038" s="6"/>
      <c r="U2038" s="22" t="str">
        <f aca="false">IF(OR($Q2038="",$Q2038="OK",$Q2038="Not set",NOT(ISNUMBER($G2038))),"",ROUND($G2038*IF($Q2038="Danger",Lists!$M$15,Lists!$M$16),0))</f>
        <v/>
      </c>
      <c r="V2038" s="22" t="str">
        <f aca="false">IF($U2038="","",IF(OR($Q2038="Danger",$U2038&gt;=Lists!$M$10),"P1",IF($U2038&gt;=Lists!$M$11,"P2","P3")))</f>
        <v/>
      </c>
      <c r="W2038" s="24" t="str">
        <f aca="false">IF(OR($V2038="",$B2038=""),"",$B2038+INDEX(Lists!$N$10:$N$12,MATCH($V2038,Lists!$L$10:$L$12,0)))</f>
        <v/>
      </c>
      <c r="X2038" s="19"/>
      <c r="Y2038" s="19"/>
      <c r="Z2038" s="19"/>
      <c r="AA2038" s="21"/>
      <c r="AB2038" s="19"/>
      <c r="AC2038" s="22" t="str">
        <f aca="true">IF(OR($U2038="",$B2038=""),"",IF($AA2038&lt;&gt;"",$AA2038-$B2038,TODAY()-$B2038))</f>
        <v/>
      </c>
      <c r="AD2038" s="22" t="str">
        <f aca="true">IF($W2038="","",IF($Y2038="Closed",IF($AA2038="","Closed",IF($AA2038&lt;=$W2038,"Closed on time","Closed late")),IF(TODAY()&gt;$W2038,"Overdue","Within time")))</f>
        <v/>
      </c>
      <c r="AE2038" s="6"/>
      <c r="AF2038" s="19"/>
      <c r="AG2038" s="19"/>
      <c r="AH2038" s="19"/>
      <c r="AI2038" s="19"/>
      <c r="AJ2038" s="19"/>
    </row>
    <row r="2039" customFormat="false" ht="15" hidden="false" customHeight="false" outlineLevel="0" collapsed="false">
      <c r="A2039" s="22" t="str">
        <f aca="false">IF($C2039="","","R"&amp;TEXT(ROW()-4,"00000"))</f>
        <v/>
      </c>
      <c r="B2039" s="21"/>
      <c r="C2039" s="19"/>
      <c r="D2039" s="22" t="str">
        <f aca="false">IF($C2039="","",IFERROR(INDEX(Asset_Register!$C$5:$C$1000,MATCH($C2039,Asset_Register!$A$5:$A$1000,0)),"Not in register"))</f>
        <v/>
      </c>
      <c r="E2039" s="22" t="str">
        <f aca="false">IF($C2039="","",IFERROR(INDEX(Asset_Register!$D$5:$D$1000,MATCH($C2039,Asset_Register!$A$5:$A$1000,0)),"Not in register"))</f>
        <v/>
      </c>
      <c r="F2039" s="22" t="str">
        <f aca="false">IF($C2039="","",IFERROR(INDEX(Asset_Register!$R$5:$R$1000,MATCH($C2039,Asset_Register!$A$5:$A$1000,0)),"Not in register"))</f>
        <v/>
      </c>
      <c r="G2039" s="22" t="str">
        <f aca="false">IF($C2039="","",IFERROR(INDEX(Asset_Register!$Q$5:$Q$1000,MATCH($C2039,Asset_Register!$A$5:$A$1000,0)),"Not in register"))</f>
        <v/>
      </c>
      <c r="H2039" s="19"/>
      <c r="I2039" s="19"/>
      <c r="J2039" s="6"/>
      <c r="K2039" s="19"/>
      <c r="L2039" s="19"/>
      <c r="M2039" s="19"/>
      <c r="N2039" s="19"/>
      <c r="O2039" s="19"/>
      <c r="P2039" s="19"/>
      <c r="Q2039" s="22" t="str">
        <f aca="false">IF($C2039="","",IF($P2039&lt;&gt;"",$P2039,IF(AND(ISNUMBER($K2039),ISNUMBER($M2039),ISNUMBER($N2039)),IF($O2039="Lower is worse",IF($K2039&lt;=$N2039,"Danger",IF($K2039&lt;=$M2039,"Alert","OK")),IF($K2039&gt;=$N2039,"Danger",IF($K2039&gt;=$M2039,"Alert","OK"))),"Not set")))</f>
        <v/>
      </c>
      <c r="R2039" s="22" t="str">
        <f aca="false">IF(OR($Q2039="",$Q2039="Not set"),"",MATCH($Q2039,Lists!$F$2:$F$4,0)-1)</f>
        <v/>
      </c>
      <c r="S2039" s="6"/>
      <c r="T2039" s="6"/>
      <c r="U2039" s="22" t="str">
        <f aca="false">IF(OR($Q2039="",$Q2039="OK",$Q2039="Not set",NOT(ISNUMBER($G2039))),"",ROUND($G2039*IF($Q2039="Danger",Lists!$M$15,Lists!$M$16),0))</f>
        <v/>
      </c>
      <c r="V2039" s="22" t="str">
        <f aca="false">IF($U2039="","",IF(OR($Q2039="Danger",$U2039&gt;=Lists!$M$10),"P1",IF($U2039&gt;=Lists!$M$11,"P2","P3")))</f>
        <v/>
      </c>
      <c r="W2039" s="24" t="str">
        <f aca="false">IF(OR($V2039="",$B2039=""),"",$B2039+INDEX(Lists!$N$10:$N$12,MATCH($V2039,Lists!$L$10:$L$12,0)))</f>
        <v/>
      </c>
      <c r="X2039" s="19"/>
      <c r="Y2039" s="19"/>
      <c r="Z2039" s="19"/>
      <c r="AA2039" s="21"/>
      <c r="AB2039" s="19"/>
      <c r="AC2039" s="22" t="str">
        <f aca="true">IF(OR($U2039="",$B2039=""),"",IF($AA2039&lt;&gt;"",$AA2039-$B2039,TODAY()-$B2039))</f>
        <v/>
      </c>
      <c r="AD2039" s="22" t="str">
        <f aca="true">IF($W2039="","",IF($Y2039="Closed",IF($AA2039="","Closed",IF($AA2039&lt;=$W2039,"Closed on time","Closed late")),IF(TODAY()&gt;$W2039,"Overdue","Within time")))</f>
        <v/>
      </c>
      <c r="AE2039" s="6"/>
      <c r="AF2039" s="19"/>
      <c r="AG2039" s="19"/>
      <c r="AH2039" s="19"/>
      <c r="AI2039" s="19"/>
      <c r="AJ2039" s="19"/>
    </row>
    <row r="2040" customFormat="false" ht="15" hidden="false" customHeight="false" outlineLevel="0" collapsed="false">
      <c r="A2040" s="22" t="str">
        <f aca="false">IF($C2040="","","R"&amp;TEXT(ROW()-4,"00000"))</f>
        <v/>
      </c>
      <c r="B2040" s="21"/>
      <c r="C2040" s="19"/>
      <c r="D2040" s="22" t="str">
        <f aca="false">IF($C2040="","",IFERROR(INDEX(Asset_Register!$C$5:$C$1000,MATCH($C2040,Asset_Register!$A$5:$A$1000,0)),"Not in register"))</f>
        <v/>
      </c>
      <c r="E2040" s="22" t="str">
        <f aca="false">IF($C2040="","",IFERROR(INDEX(Asset_Register!$D$5:$D$1000,MATCH($C2040,Asset_Register!$A$5:$A$1000,0)),"Not in register"))</f>
        <v/>
      </c>
      <c r="F2040" s="22" t="str">
        <f aca="false">IF($C2040="","",IFERROR(INDEX(Asset_Register!$R$5:$R$1000,MATCH($C2040,Asset_Register!$A$5:$A$1000,0)),"Not in register"))</f>
        <v/>
      </c>
      <c r="G2040" s="22" t="str">
        <f aca="false">IF($C2040="","",IFERROR(INDEX(Asset_Register!$Q$5:$Q$1000,MATCH($C2040,Asset_Register!$A$5:$A$1000,0)),"Not in register"))</f>
        <v/>
      </c>
      <c r="H2040" s="19"/>
      <c r="I2040" s="19"/>
      <c r="J2040" s="6"/>
      <c r="K2040" s="19"/>
      <c r="L2040" s="19"/>
      <c r="M2040" s="19"/>
      <c r="N2040" s="19"/>
      <c r="O2040" s="19"/>
      <c r="P2040" s="19"/>
      <c r="Q2040" s="22" t="str">
        <f aca="false">IF($C2040="","",IF($P2040&lt;&gt;"",$P2040,IF(AND(ISNUMBER($K2040),ISNUMBER($M2040),ISNUMBER($N2040)),IF($O2040="Lower is worse",IF($K2040&lt;=$N2040,"Danger",IF($K2040&lt;=$M2040,"Alert","OK")),IF($K2040&gt;=$N2040,"Danger",IF($K2040&gt;=$M2040,"Alert","OK"))),"Not set")))</f>
        <v/>
      </c>
      <c r="R2040" s="22" t="str">
        <f aca="false">IF(OR($Q2040="",$Q2040="Not set"),"",MATCH($Q2040,Lists!$F$2:$F$4,0)-1)</f>
        <v/>
      </c>
      <c r="S2040" s="6"/>
      <c r="T2040" s="6"/>
      <c r="U2040" s="22" t="str">
        <f aca="false">IF(OR($Q2040="",$Q2040="OK",$Q2040="Not set",NOT(ISNUMBER($G2040))),"",ROUND($G2040*IF($Q2040="Danger",Lists!$M$15,Lists!$M$16),0))</f>
        <v/>
      </c>
      <c r="V2040" s="22" t="str">
        <f aca="false">IF($U2040="","",IF(OR($Q2040="Danger",$U2040&gt;=Lists!$M$10),"P1",IF($U2040&gt;=Lists!$M$11,"P2","P3")))</f>
        <v/>
      </c>
      <c r="W2040" s="24" t="str">
        <f aca="false">IF(OR($V2040="",$B2040=""),"",$B2040+INDEX(Lists!$N$10:$N$12,MATCH($V2040,Lists!$L$10:$L$12,0)))</f>
        <v/>
      </c>
      <c r="X2040" s="19"/>
      <c r="Y2040" s="19"/>
      <c r="Z2040" s="19"/>
      <c r="AA2040" s="21"/>
      <c r="AB2040" s="19"/>
      <c r="AC2040" s="22" t="str">
        <f aca="true">IF(OR($U2040="",$B2040=""),"",IF($AA2040&lt;&gt;"",$AA2040-$B2040,TODAY()-$B2040))</f>
        <v/>
      </c>
      <c r="AD2040" s="22" t="str">
        <f aca="true">IF($W2040="","",IF($Y2040="Closed",IF($AA2040="","Closed",IF($AA2040&lt;=$W2040,"Closed on time","Closed late")),IF(TODAY()&gt;$W2040,"Overdue","Within time")))</f>
        <v/>
      </c>
      <c r="AE2040" s="6"/>
      <c r="AF2040" s="19"/>
      <c r="AG2040" s="19"/>
      <c r="AH2040" s="19"/>
      <c r="AI2040" s="19"/>
      <c r="AJ2040" s="19"/>
    </row>
    <row r="2041" customFormat="false" ht="15" hidden="false" customHeight="false" outlineLevel="0" collapsed="false">
      <c r="A2041" s="22" t="str">
        <f aca="false">IF($C2041="","","R"&amp;TEXT(ROW()-4,"00000"))</f>
        <v/>
      </c>
      <c r="B2041" s="21"/>
      <c r="C2041" s="19"/>
      <c r="D2041" s="22" t="str">
        <f aca="false">IF($C2041="","",IFERROR(INDEX(Asset_Register!$C$5:$C$1000,MATCH($C2041,Asset_Register!$A$5:$A$1000,0)),"Not in register"))</f>
        <v/>
      </c>
      <c r="E2041" s="22" t="str">
        <f aca="false">IF($C2041="","",IFERROR(INDEX(Asset_Register!$D$5:$D$1000,MATCH($C2041,Asset_Register!$A$5:$A$1000,0)),"Not in register"))</f>
        <v/>
      </c>
      <c r="F2041" s="22" t="str">
        <f aca="false">IF($C2041="","",IFERROR(INDEX(Asset_Register!$R$5:$R$1000,MATCH($C2041,Asset_Register!$A$5:$A$1000,0)),"Not in register"))</f>
        <v/>
      </c>
      <c r="G2041" s="22" t="str">
        <f aca="false">IF($C2041="","",IFERROR(INDEX(Asset_Register!$Q$5:$Q$1000,MATCH($C2041,Asset_Register!$A$5:$A$1000,0)),"Not in register"))</f>
        <v/>
      </c>
      <c r="H2041" s="19"/>
      <c r="I2041" s="19"/>
      <c r="J2041" s="6"/>
      <c r="K2041" s="19"/>
      <c r="L2041" s="19"/>
      <c r="M2041" s="19"/>
      <c r="N2041" s="19"/>
      <c r="O2041" s="19"/>
      <c r="P2041" s="19"/>
      <c r="Q2041" s="22" t="str">
        <f aca="false">IF($C2041="","",IF($P2041&lt;&gt;"",$P2041,IF(AND(ISNUMBER($K2041),ISNUMBER($M2041),ISNUMBER($N2041)),IF($O2041="Lower is worse",IF($K2041&lt;=$N2041,"Danger",IF($K2041&lt;=$M2041,"Alert","OK")),IF($K2041&gt;=$N2041,"Danger",IF($K2041&gt;=$M2041,"Alert","OK"))),"Not set")))</f>
        <v/>
      </c>
      <c r="R2041" s="22" t="str">
        <f aca="false">IF(OR($Q2041="",$Q2041="Not set"),"",MATCH($Q2041,Lists!$F$2:$F$4,0)-1)</f>
        <v/>
      </c>
      <c r="S2041" s="6"/>
      <c r="T2041" s="6"/>
      <c r="U2041" s="22" t="str">
        <f aca="false">IF(OR($Q2041="",$Q2041="OK",$Q2041="Not set",NOT(ISNUMBER($G2041))),"",ROUND($G2041*IF($Q2041="Danger",Lists!$M$15,Lists!$M$16),0))</f>
        <v/>
      </c>
      <c r="V2041" s="22" t="str">
        <f aca="false">IF($U2041="","",IF(OR($Q2041="Danger",$U2041&gt;=Lists!$M$10),"P1",IF($U2041&gt;=Lists!$M$11,"P2","P3")))</f>
        <v/>
      </c>
      <c r="W2041" s="24" t="str">
        <f aca="false">IF(OR($V2041="",$B2041=""),"",$B2041+INDEX(Lists!$N$10:$N$12,MATCH($V2041,Lists!$L$10:$L$12,0)))</f>
        <v/>
      </c>
      <c r="X2041" s="19"/>
      <c r="Y2041" s="19"/>
      <c r="Z2041" s="19"/>
      <c r="AA2041" s="21"/>
      <c r="AB2041" s="19"/>
      <c r="AC2041" s="22" t="str">
        <f aca="true">IF(OR($U2041="",$B2041=""),"",IF($AA2041&lt;&gt;"",$AA2041-$B2041,TODAY()-$B2041))</f>
        <v/>
      </c>
      <c r="AD2041" s="22" t="str">
        <f aca="true">IF($W2041="","",IF($Y2041="Closed",IF($AA2041="","Closed",IF($AA2041&lt;=$W2041,"Closed on time","Closed late")),IF(TODAY()&gt;$W2041,"Overdue","Within time")))</f>
        <v/>
      </c>
      <c r="AE2041" s="6"/>
      <c r="AF2041" s="19"/>
      <c r="AG2041" s="19"/>
      <c r="AH2041" s="19"/>
      <c r="AI2041" s="19"/>
      <c r="AJ2041" s="19"/>
    </row>
    <row r="2042" customFormat="false" ht="15" hidden="false" customHeight="false" outlineLevel="0" collapsed="false">
      <c r="A2042" s="22" t="str">
        <f aca="false">IF($C2042="","","R"&amp;TEXT(ROW()-4,"00000"))</f>
        <v/>
      </c>
      <c r="B2042" s="21"/>
      <c r="C2042" s="19"/>
      <c r="D2042" s="22" t="str">
        <f aca="false">IF($C2042="","",IFERROR(INDEX(Asset_Register!$C$5:$C$1000,MATCH($C2042,Asset_Register!$A$5:$A$1000,0)),"Not in register"))</f>
        <v/>
      </c>
      <c r="E2042" s="22" t="str">
        <f aca="false">IF($C2042="","",IFERROR(INDEX(Asset_Register!$D$5:$D$1000,MATCH($C2042,Asset_Register!$A$5:$A$1000,0)),"Not in register"))</f>
        <v/>
      </c>
      <c r="F2042" s="22" t="str">
        <f aca="false">IF($C2042="","",IFERROR(INDEX(Asset_Register!$R$5:$R$1000,MATCH($C2042,Asset_Register!$A$5:$A$1000,0)),"Not in register"))</f>
        <v/>
      </c>
      <c r="G2042" s="22" t="str">
        <f aca="false">IF($C2042="","",IFERROR(INDEX(Asset_Register!$Q$5:$Q$1000,MATCH($C2042,Asset_Register!$A$5:$A$1000,0)),"Not in register"))</f>
        <v/>
      </c>
      <c r="H2042" s="19"/>
      <c r="I2042" s="19"/>
      <c r="J2042" s="6"/>
      <c r="K2042" s="19"/>
      <c r="L2042" s="19"/>
      <c r="M2042" s="19"/>
      <c r="N2042" s="19"/>
      <c r="O2042" s="19"/>
      <c r="P2042" s="19"/>
      <c r="Q2042" s="22" t="str">
        <f aca="false">IF($C2042="","",IF($P2042&lt;&gt;"",$P2042,IF(AND(ISNUMBER($K2042),ISNUMBER($M2042),ISNUMBER($N2042)),IF($O2042="Lower is worse",IF($K2042&lt;=$N2042,"Danger",IF($K2042&lt;=$M2042,"Alert","OK")),IF($K2042&gt;=$N2042,"Danger",IF($K2042&gt;=$M2042,"Alert","OK"))),"Not set")))</f>
        <v/>
      </c>
      <c r="R2042" s="22" t="str">
        <f aca="false">IF(OR($Q2042="",$Q2042="Not set"),"",MATCH($Q2042,Lists!$F$2:$F$4,0)-1)</f>
        <v/>
      </c>
      <c r="S2042" s="6"/>
      <c r="T2042" s="6"/>
      <c r="U2042" s="22" t="str">
        <f aca="false">IF(OR($Q2042="",$Q2042="OK",$Q2042="Not set",NOT(ISNUMBER($G2042))),"",ROUND($G2042*IF($Q2042="Danger",Lists!$M$15,Lists!$M$16),0))</f>
        <v/>
      </c>
      <c r="V2042" s="22" t="str">
        <f aca="false">IF($U2042="","",IF(OR($Q2042="Danger",$U2042&gt;=Lists!$M$10),"P1",IF($U2042&gt;=Lists!$M$11,"P2","P3")))</f>
        <v/>
      </c>
      <c r="W2042" s="24" t="str">
        <f aca="false">IF(OR($V2042="",$B2042=""),"",$B2042+INDEX(Lists!$N$10:$N$12,MATCH($V2042,Lists!$L$10:$L$12,0)))</f>
        <v/>
      </c>
      <c r="X2042" s="19"/>
      <c r="Y2042" s="19"/>
      <c r="Z2042" s="19"/>
      <c r="AA2042" s="21"/>
      <c r="AB2042" s="19"/>
      <c r="AC2042" s="22" t="str">
        <f aca="true">IF(OR($U2042="",$B2042=""),"",IF($AA2042&lt;&gt;"",$AA2042-$B2042,TODAY()-$B2042))</f>
        <v/>
      </c>
      <c r="AD2042" s="22" t="str">
        <f aca="true">IF($W2042="","",IF($Y2042="Closed",IF($AA2042="","Closed",IF($AA2042&lt;=$W2042,"Closed on time","Closed late")),IF(TODAY()&gt;$W2042,"Overdue","Within time")))</f>
        <v/>
      </c>
      <c r="AE2042" s="6"/>
      <c r="AF2042" s="19"/>
      <c r="AG2042" s="19"/>
      <c r="AH2042" s="19"/>
      <c r="AI2042" s="19"/>
      <c r="AJ2042" s="19"/>
    </row>
    <row r="2043" customFormat="false" ht="15" hidden="false" customHeight="false" outlineLevel="0" collapsed="false">
      <c r="A2043" s="22" t="str">
        <f aca="false">IF($C2043="","","R"&amp;TEXT(ROW()-4,"00000"))</f>
        <v/>
      </c>
      <c r="B2043" s="21"/>
      <c r="C2043" s="19"/>
      <c r="D2043" s="22" t="str">
        <f aca="false">IF($C2043="","",IFERROR(INDEX(Asset_Register!$C$5:$C$1000,MATCH($C2043,Asset_Register!$A$5:$A$1000,0)),"Not in register"))</f>
        <v/>
      </c>
      <c r="E2043" s="22" t="str">
        <f aca="false">IF($C2043="","",IFERROR(INDEX(Asset_Register!$D$5:$D$1000,MATCH($C2043,Asset_Register!$A$5:$A$1000,0)),"Not in register"))</f>
        <v/>
      </c>
      <c r="F2043" s="22" t="str">
        <f aca="false">IF($C2043="","",IFERROR(INDEX(Asset_Register!$R$5:$R$1000,MATCH($C2043,Asset_Register!$A$5:$A$1000,0)),"Not in register"))</f>
        <v/>
      </c>
      <c r="G2043" s="22" t="str">
        <f aca="false">IF($C2043="","",IFERROR(INDEX(Asset_Register!$Q$5:$Q$1000,MATCH($C2043,Asset_Register!$A$5:$A$1000,0)),"Not in register"))</f>
        <v/>
      </c>
      <c r="H2043" s="19"/>
      <c r="I2043" s="19"/>
      <c r="J2043" s="6"/>
      <c r="K2043" s="19"/>
      <c r="L2043" s="19"/>
      <c r="M2043" s="19"/>
      <c r="N2043" s="19"/>
      <c r="O2043" s="19"/>
      <c r="P2043" s="19"/>
      <c r="Q2043" s="22" t="str">
        <f aca="false">IF($C2043="","",IF($P2043&lt;&gt;"",$P2043,IF(AND(ISNUMBER($K2043),ISNUMBER($M2043),ISNUMBER($N2043)),IF($O2043="Lower is worse",IF($K2043&lt;=$N2043,"Danger",IF($K2043&lt;=$M2043,"Alert","OK")),IF($K2043&gt;=$N2043,"Danger",IF($K2043&gt;=$M2043,"Alert","OK"))),"Not set")))</f>
        <v/>
      </c>
      <c r="R2043" s="22" t="str">
        <f aca="false">IF(OR($Q2043="",$Q2043="Not set"),"",MATCH($Q2043,Lists!$F$2:$F$4,0)-1)</f>
        <v/>
      </c>
      <c r="S2043" s="6"/>
      <c r="T2043" s="6"/>
      <c r="U2043" s="22" t="str">
        <f aca="false">IF(OR($Q2043="",$Q2043="OK",$Q2043="Not set",NOT(ISNUMBER($G2043))),"",ROUND($G2043*IF($Q2043="Danger",Lists!$M$15,Lists!$M$16),0))</f>
        <v/>
      </c>
      <c r="V2043" s="22" t="str">
        <f aca="false">IF($U2043="","",IF(OR($Q2043="Danger",$U2043&gt;=Lists!$M$10),"P1",IF($U2043&gt;=Lists!$M$11,"P2","P3")))</f>
        <v/>
      </c>
      <c r="W2043" s="24" t="str">
        <f aca="false">IF(OR($V2043="",$B2043=""),"",$B2043+INDEX(Lists!$N$10:$N$12,MATCH($V2043,Lists!$L$10:$L$12,0)))</f>
        <v/>
      </c>
      <c r="X2043" s="19"/>
      <c r="Y2043" s="19"/>
      <c r="Z2043" s="19"/>
      <c r="AA2043" s="21"/>
      <c r="AB2043" s="19"/>
      <c r="AC2043" s="22" t="str">
        <f aca="true">IF(OR($U2043="",$B2043=""),"",IF($AA2043&lt;&gt;"",$AA2043-$B2043,TODAY()-$B2043))</f>
        <v/>
      </c>
      <c r="AD2043" s="22" t="str">
        <f aca="true">IF($W2043="","",IF($Y2043="Closed",IF($AA2043="","Closed",IF($AA2043&lt;=$W2043,"Closed on time","Closed late")),IF(TODAY()&gt;$W2043,"Overdue","Within time")))</f>
        <v/>
      </c>
      <c r="AE2043" s="6"/>
      <c r="AF2043" s="19"/>
      <c r="AG2043" s="19"/>
      <c r="AH2043" s="19"/>
      <c r="AI2043" s="19"/>
      <c r="AJ2043" s="19"/>
    </row>
    <row r="2044" customFormat="false" ht="15" hidden="false" customHeight="false" outlineLevel="0" collapsed="false">
      <c r="A2044" s="22" t="str">
        <f aca="false">IF($C2044="","","R"&amp;TEXT(ROW()-4,"00000"))</f>
        <v/>
      </c>
      <c r="B2044" s="21"/>
      <c r="C2044" s="19"/>
      <c r="D2044" s="22" t="str">
        <f aca="false">IF($C2044="","",IFERROR(INDEX(Asset_Register!$C$5:$C$1000,MATCH($C2044,Asset_Register!$A$5:$A$1000,0)),"Not in register"))</f>
        <v/>
      </c>
      <c r="E2044" s="22" t="str">
        <f aca="false">IF($C2044="","",IFERROR(INDEX(Asset_Register!$D$5:$D$1000,MATCH($C2044,Asset_Register!$A$5:$A$1000,0)),"Not in register"))</f>
        <v/>
      </c>
      <c r="F2044" s="22" t="str">
        <f aca="false">IF($C2044="","",IFERROR(INDEX(Asset_Register!$R$5:$R$1000,MATCH($C2044,Asset_Register!$A$5:$A$1000,0)),"Not in register"))</f>
        <v/>
      </c>
      <c r="G2044" s="22" t="str">
        <f aca="false">IF($C2044="","",IFERROR(INDEX(Asset_Register!$Q$5:$Q$1000,MATCH($C2044,Asset_Register!$A$5:$A$1000,0)),"Not in register"))</f>
        <v/>
      </c>
      <c r="H2044" s="19"/>
      <c r="I2044" s="19"/>
      <c r="J2044" s="6"/>
      <c r="K2044" s="19"/>
      <c r="L2044" s="19"/>
      <c r="M2044" s="19"/>
      <c r="N2044" s="19"/>
      <c r="O2044" s="19"/>
      <c r="P2044" s="19"/>
      <c r="Q2044" s="22" t="str">
        <f aca="false">IF($C2044="","",IF($P2044&lt;&gt;"",$P2044,IF(AND(ISNUMBER($K2044),ISNUMBER($M2044),ISNUMBER($N2044)),IF($O2044="Lower is worse",IF($K2044&lt;=$N2044,"Danger",IF($K2044&lt;=$M2044,"Alert","OK")),IF($K2044&gt;=$N2044,"Danger",IF($K2044&gt;=$M2044,"Alert","OK"))),"Not set")))</f>
        <v/>
      </c>
      <c r="R2044" s="22" t="str">
        <f aca="false">IF(OR($Q2044="",$Q2044="Not set"),"",MATCH($Q2044,Lists!$F$2:$F$4,0)-1)</f>
        <v/>
      </c>
      <c r="S2044" s="6"/>
      <c r="T2044" s="6"/>
      <c r="U2044" s="22" t="str">
        <f aca="false">IF(OR($Q2044="",$Q2044="OK",$Q2044="Not set",NOT(ISNUMBER($G2044))),"",ROUND($G2044*IF($Q2044="Danger",Lists!$M$15,Lists!$M$16),0))</f>
        <v/>
      </c>
      <c r="V2044" s="22" t="str">
        <f aca="false">IF($U2044="","",IF(OR($Q2044="Danger",$U2044&gt;=Lists!$M$10),"P1",IF($U2044&gt;=Lists!$M$11,"P2","P3")))</f>
        <v/>
      </c>
      <c r="W2044" s="24" t="str">
        <f aca="false">IF(OR($V2044="",$B2044=""),"",$B2044+INDEX(Lists!$N$10:$N$12,MATCH($V2044,Lists!$L$10:$L$12,0)))</f>
        <v/>
      </c>
      <c r="X2044" s="19"/>
      <c r="Y2044" s="19"/>
      <c r="Z2044" s="19"/>
      <c r="AA2044" s="21"/>
      <c r="AB2044" s="19"/>
      <c r="AC2044" s="22" t="str">
        <f aca="true">IF(OR($U2044="",$B2044=""),"",IF($AA2044&lt;&gt;"",$AA2044-$B2044,TODAY()-$B2044))</f>
        <v/>
      </c>
      <c r="AD2044" s="22" t="str">
        <f aca="true">IF($W2044="","",IF($Y2044="Closed",IF($AA2044="","Closed",IF($AA2044&lt;=$W2044,"Closed on time","Closed late")),IF(TODAY()&gt;$W2044,"Overdue","Within time")))</f>
        <v/>
      </c>
      <c r="AE2044" s="6"/>
      <c r="AF2044" s="19"/>
      <c r="AG2044" s="19"/>
      <c r="AH2044" s="19"/>
      <c r="AI2044" s="19"/>
      <c r="AJ2044" s="19"/>
    </row>
    <row r="2045" customFormat="false" ht="15" hidden="false" customHeight="false" outlineLevel="0" collapsed="false">
      <c r="A2045" s="22" t="str">
        <f aca="false">IF($C2045="","","R"&amp;TEXT(ROW()-4,"00000"))</f>
        <v/>
      </c>
      <c r="B2045" s="21"/>
      <c r="C2045" s="19"/>
      <c r="D2045" s="22" t="str">
        <f aca="false">IF($C2045="","",IFERROR(INDEX(Asset_Register!$C$5:$C$1000,MATCH($C2045,Asset_Register!$A$5:$A$1000,0)),"Not in register"))</f>
        <v/>
      </c>
      <c r="E2045" s="22" t="str">
        <f aca="false">IF($C2045="","",IFERROR(INDEX(Asset_Register!$D$5:$D$1000,MATCH($C2045,Asset_Register!$A$5:$A$1000,0)),"Not in register"))</f>
        <v/>
      </c>
      <c r="F2045" s="22" t="str">
        <f aca="false">IF($C2045="","",IFERROR(INDEX(Asset_Register!$R$5:$R$1000,MATCH($C2045,Asset_Register!$A$5:$A$1000,0)),"Not in register"))</f>
        <v/>
      </c>
      <c r="G2045" s="22" t="str">
        <f aca="false">IF($C2045="","",IFERROR(INDEX(Asset_Register!$Q$5:$Q$1000,MATCH($C2045,Asset_Register!$A$5:$A$1000,0)),"Not in register"))</f>
        <v/>
      </c>
      <c r="H2045" s="19"/>
      <c r="I2045" s="19"/>
      <c r="J2045" s="6"/>
      <c r="K2045" s="19"/>
      <c r="L2045" s="19"/>
      <c r="M2045" s="19"/>
      <c r="N2045" s="19"/>
      <c r="O2045" s="19"/>
      <c r="P2045" s="19"/>
      <c r="Q2045" s="22" t="str">
        <f aca="false">IF($C2045="","",IF($P2045&lt;&gt;"",$P2045,IF(AND(ISNUMBER($K2045),ISNUMBER($M2045),ISNUMBER($N2045)),IF($O2045="Lower is worse",IF($K2045&lt;=$N2045,"Danger",IF($K2045&lt;=$M2045,"Alert","OK")),IF($K2045&gt;=$N2045,"Danger",IF($K2045&gt;=$M2045,"Alert","OK"))),"Not set")))</f>
        <v/>
      </c>
      <c r="R2045" s="22" t="str">
        <f aca="false">IF(OR($Q2045="",$Q2045="Not set"),"",MATCH($Q2045,Lists!$F$2:$F$4,0)-1)</f>
        <v/>
      </c>
      <c r="S2045" s="6"/>
      <c r="T2045" s="6"/>
      <c r="U2045" s="22" t="str">
        <f aca="false">IF(OR($Q2045="",$Q2045="OK",$Q2045="Not set",NOT(ISNUMBER($G2045))),"",ROUND($G2045*IF($Q2045="Danger",Lists!$M$15,Lists!$M$16),0))</f>
        <v/>
      </c>
      <c r="V2045" s="22" t="str">
        <f aca="false">IF($U2045="","",IF(OR($Q2045="Danger",$U2045&gt;=Lists!$M$10),"P1",IF($U2045&gt;=Lists!$M$11,"P2","P3")))</f>
        <v/>
      </c>
      <c r="W2045" s="24" t="str">
        <f aca="false">IF(OR($V2045="",$B2045=""),"",$B2045+INDEX(Lists!$N$10:$N$12,MATCH($V2045,Lists!$L$10:$L$12,0)))</f>
        <v/>
      </c>
      <c r="X2045" s="19"/>
      <c r="Y2045" s="19"/>
      <c r="Z2045" s="19"/>
      <c r="AA2045" s="21"/>
      <c r="AB2045" s="19"/>
      <c r="AC2045" s="22" t="str">
        <f aca="true">IF(OR($U2045="",$B2045=""),"",IF($AA2045&lt;&gt;"",$AA2045-$B2045,TODAY()-$B2045))</f>
        <v/>
      </c>
      <c r="AD2045" s="22" t="str">
        <f aca="true">IF($W2045="","",IF($Y2045="Closed",IF($AA2045="","Closed",IF($AA2045&lt;=$W2045,"Closed on time","Closed late")),IF(TODAY()&gt;$W2045,"Overdue","Within time")))</f>
        <v/>
      </c>
      <c r="AE2045" s="6"/>
      <c r="AF2045" s="19"/>
      <c r="AG2045" s="19"/>
      <c r="AH2045" s="19"/>
      <c r="AI2045" s="19"/>
      <c r="AJ2045" s="19"/>
    </row>
    <row r="2046" customFormat="false" ht="15" hidden="false" customHeight="false" outlineLevel="0" collapsed="false">
      <c r="A2046" s="22" t="str">
        <f aca="false">IF($C2046="","","R"&amp;TEXT(ROW()-4,"00000"))</f>
        <v/>
      </c>
      <c r="B2046" s="21"/>
      <c r="C2046" s="19"/>
      <c r="D2046" s="22" t="str">
        <f aca="false">IF($C2046="","",IFERROR(INDEX(Asset_Register!$C$5:$C$1000,MATCH($C2046,Asset_Register!$A$5:$A$1000,0)),"Not in register"))</f>
        <v/>
      </c>
      <c r="E2046" s="22" t="str">
        <f aca="false">IF($C2046="","",IFERROR(INDEX(Asset_Register!$D$5:$D$1000,MATCH($C2046,Asset_Register!$A$5:$A$1000,0)),"Not in register"))</f>
        <v/>
      </c>
      <c r="F2046" s="22" t="str">
        <f aca="false">IF($C2046="","",IFERROR(INDEX(Asset_Register!$R$5:$R$1000,MATCH($C2046,Asset_Register!$A$5:$A$1000,0)),"Not in register"))</f>
        <v/>
      </c>
      <c r="G2046" s="22" t="str">
        <f aca="false">IF($C2046="","",IFERROR(INDEX(Asset_Register!$Q$5:$Q$1000,MATCH($C2046,Asset_Register!$A$5:$A$1000,0)),"Not in register"))</f>
        <v/>
      </c>
      <c r="H2046" s="19"/>
      <c r="I2046" s="19"/>
      <c r="J2046" s="6"/>
      <c r="K2046" s="19"/>
      <c r="L2046" s="19"/>
      <c r="M2046" s="19"/>
      <c r="N2046" s="19"/>
      <c r="O2046" s="19"/>
      <c r="P2046" s="19"/>
      <c r="Q2046" s="22" t="str">
        <f aca="false">IF($C2046="","",IF($P2046&lt;&gt;"",$P2046,IF(AND(ISNUMBER($K2046),ISNUMBER($M2046),ISNUMBER($N2046)),IF($O2046="Lower is worse",IF($K2046&lt;=$N2046,"Danger",IF($K2046&lt;=$M2046,"Alert","OK")),IF($K2046&gt;=$N2046,"Danger",IF($K2046&gt;=$M2046,"Alert","OK"))),"Not set")))</f>
        <v/>
      </c>
      <c r="R2046" s="22" t="str">
        <f aca="false">IF(OR($Q2046="",$Q2046="Not set"),"",MATCH($Q2046,Lists!$F$2:$F$4,0)-1)</f>
        <v/>
      </c>
      <c r="S2046" s="6"/>
      <c r="T2046" s="6"/>
      <c r="U2046" s="22" t="str">
        <f aca="false">IF(OR($Q2046="",$Q2046="OK",$Q2046="Not set",NOT(ISNUMBER($G2046))),"",ROUND($G2046*IF($Q2046="Danger",Lists!$M$15,Lists!$M$16),0))</f>
        <v/>
      </c>
      <c r="V2046" s="22" t="str">
        <f aca="false">IF($U2046="","",IF(OR($Q2046="Danger",$U2046&gt;=Lists!$M$10),"P1",IF($U2046&gt;=Lists!$M$11,"P2","P3")))</f>
        <v/>
      </c>
      <c r="W2046" s="24" t="str">
        <f aca="false">IF(OR($V2046="",$B2046=""),"",$B2046+INDEX(Lists!$N$10:$N$12,MATCH($V2046,Lists!$L$10:$L$12,0)))</f>
        <v/>
      </c>
      <c r="X2046" s="19"/>
      <c r="Y2046" s="19"/>
      <c r="Z2046" s="19"/>
      <c r="AA2046" s="21"/>
      <c r="AB2046" s="19"/>
      <c r="AC2046" s="22" t="str">
        <f aca="true">IF(OR($U2046="",$B2046=""),"",IF($AA2046&lt;&gt;"",$AA2046-$B2046,TODAY()-$B2046))</f>
        <v/>
      </c>
      <c r="AD2046" s="22" t="str">
        <f aca="true">IF($W2046="","",IF($Y2046="Closed",IF($AA2046="","Closed",IF($AA2046&lt;=$W2046,"Closed on time","Closed late")),IF(TODAY()&gt;$W2046,"Overdue","Within time")))</f>
        <v/>
      </c>
      <c r="AE2046" s="6"/>
      <c r="AF2046" s="19"/>
      <c r="AG2046" s="19"/>
      <c r="AH2046" s="19"/>
      <c r="AI2046" s="19"/>
      <c r="AJ2046" s="19"/>
    </row>
    <row r="2047" customFormat="false" ht="15" hidden="false" customHeight="false" outlineLevel="0" collapsed="false">
      <c r="A2047" s="22" t="str">
        <f aca="false">IF($C2047="","","R"&amp;TEXT(ROW()-4,"00000"))</f>
        <v/>
      </c>
      <c r="B2047" s="21"/>
      <c r="C2047" s="19"/>
      <c r="D2047" s="22" t="str">
        <f aca="false">IF($C2047="","",IFERROR(INDEX(Asset_Register!$C$5:$C$1000,MATCH($C2047,Asset_Register!$A$5:$A$1000,0)),"Not in register"))</f>
        <v/>
      </c>
      <c r="E2047" s="22" t="str">
        <f aca="false">IF($C2047="","",IFERROR(INDEX(Asset_Register!$D$5:$D$1000,MATCH($C2047,Asset_Register!$A$5:$A$1000,0)),"Not in register"))</f>
        <v/>
      </c>
      <c r="F2047" s="22" t="str">
        <f aca="false">IF($C2047="","",IFERROR(INDEX(Asset_Register!$R$5:$R$1000,MATCH($C2047,Asset_Register!$A$5:$A$1000,0)),"Not in register"))</f>
        <v/>
      </c>
      <c r="G2047" s="22" t="str">
        <f aca="false">IF($C2047="","",IFERROR(INDEX(Asset_Register!$Q$5:$Q$1000,MATCH($C2047,Asset_Register!$A$5:$A$1000,0)),"Not in register"))</f>
        <v/>
      </c>
      <c r="H2047" s="19"/>
      <c r="I2047" s="19"/>
      <c r="J2047" s="6"/>
      <c r="K2047" s="19"/>
      <c r="L2047" s="19"/>
      <c r="M2047" s="19"/>
      <c r="N2047" s="19"/>
      <c r="O2047" s="19"/>
      <c r="P2047" s="19"/>
      <c r="Q2047" s="22" t="str">
        <f aca="false">IF($C2047="","",IF($P2047&lt;&gt;"",$P2047,IF(AND(ISNUMBER($K2047),ISNUMBER($M2047),ISNUMBER($N2047)),IF($O2047="Lower is worse",IF($K2047&lt;=$N2047,"Danger",IF($K2047&lt;=$M2047,"Alert","OK")),IF($K2047&gt;=$N2047,"Danger",IF($K2047&gt;=$M2047,"Alert","OK"))),"Not set")))</f>
        <v/>
      </c>
      <c r="R2047" s="22" t="str">
        <f aca="false">IF(OR($Q2047="",$Q2047="Not set"),"",MATCH($Q2047,Lists!$F$2:$F$4,0)-1)</f>
        <v/>
      </c>
      <c r="S2047" s="6"/>
      <c r="T2047" s="6"/>
      <c r="U2047" s="22" t="str">
        <f aca="false">IF(OR($Q2047="",$Q2047="OK",$Q2047="Not set",NOT(ISNUMBER($G2047))),"",ROUND($G2047*IF($Q2047="Danger",Lists!$M$15,Lists!$M$16),0))</f>
        <v/>
      </c>
      <c r="V2047" s="22" t="str">
        <f aca="false">IF($U2047="","",IF(OR($Q2047="Danger",$U2047&gt;=Lists!$M$10),"P1",IF($U2047&gt;=Lists!$M$11,"P2","P3")))</f>
        <v/>
      </c>
      <c r="W2047" s="24" t="str">
        <f aca="false">IF(OR($V2047="",$B2047=""),"",$B2047+INDEX(Lists!$N$10:$N$12,MATCH($V2047,Lists!$L$10:$L$12,0)))</f>
        <v/>
      </c>
      <c r="X2047" s="19"/>
      <c r="Y2047" s="19"/>
      <c r="Z2047" s="19"/>
      <c r="AA2047" s="21"/>
      <c r="AB2047" s="19"/>
      <c r="AC2047" s="22" t="str">
        <f aca="true">IF(OR($U2047="",$B2047=""),"",IF($AA2047&lt;&gt;"",$AA2047-$B2047,TODAY()-$B2047))</f>
        <v/>
      </c>
      <c r="AD2047" s="22" t="str">
        <f aca="true">IF($W2047="","",IF($Y2047="Closed",IF($AA2047="","Closed",IF($AA2047&lt;=$W2047,"Closed on time","Closed late")),IF(TODAY()&gt;$W2047,"Overdue","Within time")))</f>
        <v/>
      </c>
      <c r="AE2047" s="6"/>
      <c r="AF2047" s="19"/>
      <c r="AG2047" s="19"/>
      <c r="AH2047" s="19"/>
      <c r="AI2047" s="19"/>
      <c r="AJ2047" s="19"/>
    </row>
    <row r="2048" customFormat="false" ht="15" hidden="false" customHeight="false" outlineLevel="0" collapsed="false">
      <c r="A2048" s="22" t="str">
        <f aca="false">IF($C2048="","","R"&amp;TEXT(ROW()-4,"00000"))</f>
        <v/>
      </c>
      <c r="B2048" s="21"/>
      <c r="C2048" s="19"/>
      <c r="D2048" s="22" t="str">
        <f aca="false">IF($C2048="","",IFERROR(INDEX(Asset_Register!$C$5:$C$1000,MATCH($C2048,Asset_Register!$A$5:$A$1000,0)),"Not in register"))</f>
        <v/>
      </c>
      <c r="E2048" s="22" t="str">
        <f aca="false">IF($C2048="","",IFERROR(INDEX(Asset_Register!$D$5:$D$1000,MATCH($C2048,Asset_Register!$A$5:$A$1000,0)),"Not in register"))</f>
        <v/>
      </c>
      <c r="F2048" s="22" t="str">
        <f aca="false">IF($C2048="","",IFERROR(INDEX(Asset_Register!$R$5:$R$1000,MATCH($C2048,Asset_Register!$A$5:$A$1000,0)),"Not in register"))</f>
        <v/>
      </c>
      <c r="G2048" s="22" t="str">
        <f aca="false">IF($C2048="","",IFERROR(INDEX(Asset_Register!$Q$5:$Q$1000,MATCH($C2048,Asset_Register!$A$5:$A$1000,0)),"Not in register"))</f>
        <v/>
      </c>
      <c r="H2048" s="19"/>
      <c r="I2048" s="19"/>
      <c r="J2048" s="6"/>
      <c r="K2048" s="19"/>
      <c r="L2048" s="19"/>
      <c r="M2048" s="19"/>
      <c r="N2048" s="19"/>
      <c r="O2048" s="19"/>
      <c r="P2048" s="19"/>
      <c r="Q2048" s="22" t="str">
        <f aca="false">IF($C2048="","",IF($P2048&lt;&gt;"",$P2048,IF(AND(ISNUMBER($K2048),ISNUMBER($M2048),ISNUMBER($N2048)),IF($O2048="Lower is worse",IF($K2048&lt;=$N2048,"Danger",IF($K2048&lt;=$M2048,"Alert","OK")),IF($K2048&gt;=$N2048,"Danger",IF($K2048&gt;=$M2048,"Alert","OK"))),"Not set")))</f>
        <v/>
      </c>
      <c r="R2048" s="22" t="str">
        <f aca="false">IF(OR($Q2048="",$Q2048="Not set"),"",MATCH($Q2048,Lists!$F$2:$F$4,0)-1)</f>
        <v/>
      </c>
      <c r="S2048" s="6"/>
      <c r="T2048" s="6"/>
      <c r="U2048" s="22" t="str">
        <f aca="false">IF(OR($Q2048="",$Q2048="OK",$Q2048="Not set",NOT(ISNUMBER($G2048))),"",ROUND($G2048*IF($Q2048="Danger",Lists!$M$15,Lists!$M$16),0))</f>
        <v/>
      </c>
      <c r="V2048" s="22" t="str">
        <f aca="false">IF($U2048="","",IF(OR($Q2048="Danger",$U2048&gt;=Lists!$M$10),"P1",IF($U2048&gt;=Lists!$M$11,"P2","P3")))</f>
        <v/>
      </c>
      <c r="W2048" s="24" t="str">
        <f aca="false">IF(OR($V2048="",$B2048=""),"",$B2048+INDEX(Lists!$N$10:$N$12,MATCH($V2048,Lists!$L$10:$L$12,0)))</f>
        <v/>
      </c>
      <c r="X2048" s="19"/>
      <c r="Y2048" s="19"/>
      <c r="Z2048" s="19"/>
      <c r="AA2048" s="21"/>
      <c r="AB2048" s="19"/>
      <c r="AC2048" s="22" t="str">
        <f aca="true">IF(OR($U2048="",$B2048=""),"",IF($AA2048&lt;&gt;"",$AA2048-$B2048,TODAY()-$B2048))</f>
        <v/>
      </c>
      <c r="AD2048" s="22" t="str">
        <f aca="true">IF($W2048="","",IF($Y2048="Closed",IF($AA2048="","Closed",IF($AA2048&lt;=$W2048,"Closed on time","Closed late")),IF(TODAY()&gt;$W2048,"Overdue","Within time")))</f>
        <v/>
      </c>
      <c r="AE2048" s="6"/>
      <c r="AF2048" s="19"/>
      <c r="AG2048" s="19"/>
      <c r="AH2048" s="19"/>
      <c r="AI2048" s="19"/>
      <c r="AJ2048" s="19"/>
    </row>
    <row r="2049" customFormat="false" ht="15" hidden="false" customHeight="false" outlineLevel="0" collapsed="false">
      <c r="A2049" s="22" t="str">
        <f aca="false">IF($C2049="","","R"&amp;TEXT(ROW()-4,"00000"))</f>
        <v/>
      </c>
      <c r="B2049" s="21"/>
      <c r="C2049" s="19"/>
      <c r="D2049" s="22" t="str">
        <f aca="false">IF($C2049="","",IFERROR(INDEX(Asset_Register!$C$5:$C$1000,MATCH($C2049,Asset_Register!$A$5:$A$1000,0)),"Not in register"))</f>
        <v/>
      </c>
      <c r="E2049" s="22" t="str">
        <f aca="false">IF($C2049="","",IFERROR(INDEX(Asset_Register!$D$5:$D$1000,MATCH($C2049,Asset_Register!$A$5:$A$1000,0)),"Not in register"))</f>
        <v/>
      </c>
      <c r="F2049" s="22" t="str">
        <f aca="false">IF($C2049="","",IFERROR(INDEX(Asset_Register!$R$5:$R$1000,MATCH($C2049,Asset_Register!$A$5:$A$1000,0)),"Not in register"))</f>
        <v/>
      </c>
      <c r="G2049" s="22" t="str">
        <f aca="false">IF($C2049="","",IFERROR(INDEX(Asset_Register!$Q$5:$Q$1000,MATCH($C2049,Asset_Register!$A$5:$A$1000,0)),"Not in register"))</f>
        <v/>
      </c>
      <c r="H2049" s="19"/>
      <c r="I2049" s="19"/>
      <c r="J2049" s="6"/>
      <c r="K2049" s="19"/>
      <c r="L2049" s="19"/>
      <c r="M2049" s="19"/>
      <c r="N2049" s="19"/>
      <c r="O2049" s="19"/>
      <c r="P2049" s="19"/>
      <c r="Q2049" s="22" t="str">
        <f aca="false">IF($C2049="","",IF($P2049&lt;&gt;"",$P2049,IF(AND(ISNUMBER($K2049),ISNUMBER($M2049),ISNUMBER($N2049)),IF($O2049="Lower is worse",IF($K2049&lt;=$N2049,"Danger",IF($K2049&lt;=$M2049,"Alert","OK")),IF($K2049&gt;=$N2049,"Danger",IF($K2049&gt;=$M2049,"Alert","OK"))),"Not set")))</f>
        <v/>
      </c>
      <c r="R2049" s="22" t="str">
        <f aca="false">IF(OR($Q2049="",$Q2049="Not set"),"",MATCH($Q2049,Lists!$F$2:$F$4,0)-1)</f>
        <v/>
      </c>
      <c r="S2049" s="6"/>
      <c r="T2049" s="6"/>
      <c r="U2049" s="22" t="str">
        <f aca="false">IF(OR($Q2049="",$Q2049="OK",$Q2049="Not set",NOT(ISNUMBER($G2049))),"",ROUND($G2049*IF($Q2049="Danger",Lists!$M$15,Lists!$M$16),0))</f>
        <v/>
      </c>
      <c r="V2049" s="22" t="str">
        <f aca="false">IF($U2049="","",IF(OR($Q2049="Danger",$U2049&gt;=Lists!$M$10),"P1",IF($U2049&gt;=Lists!$M$11,"P2","P3")))</f>
        <v/>
      </c>
      <c r="W2049" s="24" t="str">
        <f aca="false">IF(OR($V2049="",$B2049=""),"",$B2049+INDEX(Lists!$N$10:$N$12,MATCH($V2049,Lists!$L$10:$L$12,0)))</f>
        <v/>
      </c>
      <c r="X2049" s="19"/>
      <c r="Y2049" s="19"/>
      <c r="Z2049" s="19"/>
      <c r="AA2049" s="21"/>
      <c r="AB2049" s="19"/>
      <c r="AC2049" s="22" t="str">
        <f aca="true">IF(OR($U2049="",$B2049=""),"",IF($AA2049&lt;&gt;"",$AA2049-$B2049,TODAY()-$B2049))</f>
        <v/>
      </c>
      <c r="AD2049" s="22" t="str">
        <f aca="true">IF($W2049="","",IF($Y2049="Closed",IF($AA2049="","Closed",IF($AA2049&lt;=$W2049,"Closed on time","Closed late")),IF(TODAY()&gt;$W2049,"Overdue","Within time")))</f>
        <v/>
      </c>
      <c r="AE2049" s="6"/>
      <c r="AF2049" s="19"/>
      <c r="AG2049" s="19"/>
      <c r="AH2049" s="19"/>
      <c r="AI2049" s="19"/>
      <c r="AJ2049" s="19"/>
    </row>
    <row r="2050" customFormat="false" ht="15" hidden="false" customHeight="false" outlineLevel="0" collapsed="false">
      <c r="A2050" s="22" t="str">
        <f aca="false">IF($C2050="","","R"&amp;TEXT(ROW()-4,"00000"))</f>
        <v/>
      </c>
      <c r="B2050" s="21"/>
      <c r="C2050" s="19"/>
      <c r="D2050" s="22" t="str">
        <f aca="false">IF($C2050="","",IFERROR(INDEX(Asset_Register!$C$5:$C$1000,MATCH($C2050,Asset_Register!$A$5:$A$1000,0)),"Not in register"))</f>
        <v/>
      </c>
      <c r="E2050" s="22" t="str">
        <f aca="false">IF($C2050="","",IFERROR(INDEX(Asset_Register!$D$5:$D$1000,MATCH($C2050,Asset_Register!$A$5:$A$1000,0)),"Not in register"))</f>
        <v/>
      </c>
      <c r="F2050" s="22" t="str">
        <f aca="false">IF($C2050="","",IFERROR(INDEX(Asset_Register!$R$5:$R$1000,MATCH($C2050,Asset_Register!$A$5:$A$1000,0)),"Not in register"))</f>
        <v/>
      </c>
      <c r="G2050" s="22" t="str">
        <f aca="false">IF($C2050="","",IFERROR(INDEX(Asset_Register!$Q$5:$Q$1000,MATCH($C2050,Asset_Register!$A$5:$A$1000,0)),"Not in register"))</f>
        <v/>
      </c>
      <c r="H2050" s="19"/>
      <c r="I2050" s="19"/>
      <c r="J2050" s="6"/>
      <c r="K2050" s="19"/>
      <c r="L2050" s="19"/>
      <c r="M2050" s="19"/>
      <c r="N2050" s="19"/>
      <c r="O2050" s="19"/>
      <c r="P2050" s="19"/>
      <c r="Q2050" s="22" t="str">
        <f aca="false">IF($C2050="","",IF($P2050&lt;&gt;"",$P2050,IF(AND(ISNUMBER($K2050),ISNUMBER($M2050),ISNUMBER($N2050)),IF($O2050="Lower is worse",IF($K2050&lt;=$N2050,"Danger",IF($K2050&lt;=$M2050,"Alert","OK")),IF($K2050&gt;=$N2050,"Danger",IF($K2050&gt;=$M2050,"Alert","OK"))),"Not set")))</f>
        <v/>
      </c>
      <c r="R2050" s="22" t="str">
        <f aca="false">IF(OR($Q2050="",$Q2050="Not set"),"",MATCH($Q2050,Lists!$F$2:$F$4,0)-1)</f>
        <v/>
      </c>
      <c r="S2050" s="6"/>
      <c r="T2050" s="6"/>
      <c r="U2050" s="22" t="str">
        <f aca="false">IF(OR($Q2050="",$Q2050="OK",$Q2050="Not set",NOT(ISNUMBER($G2050))),"",ROUND($G2050*IF($Q2050="Danger",Lists!$M$15,Lists!$M$16),0))</f>
        <v/>
      </c>
      <c r="V2050" s="22" t="str">
        <f aca="false">IF($U2050="","",IF(OR($Q2050="Danger",$U2050&gt;=Lists!$M$10),"P1",IF($U2050&gt;=Lists!$M$11,"P2","P3")))</f>
        <v/>
      </c>
      <c r="W2050" s="24" t="str">
        <f aca="false">IF(OR($V2050="",$B2050=""),"",$B2050+INDEX(Lists!$N$10:$N$12,MATCH($V2050,Lists!$L$10:$L$12,0)))</f>
        <v/>
      </c>
      <c r="X2050" s="19"/>
      <c r="Y2050" s="19"/>
      <c r="Z2050" s="19"/>
      <c r="AA2050" s="21"/>
      <c r="AB2050" s="19"/>
      <c r="AC2050" s="22" t="str">
        <f aca="true">IF(OR($U2050="",$B2050=""),"",IF($AA2050&lt;&gt;"",$AA2050-$B2050,TODAY()-$B2050))</f>
        <v/>
      </c>
      <c r="AD2050" s="22" t="str">
        <f aca="true">IF($W2050="","",IF($Y2050="Closed",IF($AA2050="","Closed",IF($AA2050&lt;=$W2050,"Closed on time","Closed late")),IF(TODAY()&gt;$W2050,"Overdue","Within time")))</f>
        <v/>
      </c>
      <c r="AE2050" s="6"/>
      <c r="AF2050" s="19"/>
      <c r="AG2050" s="19"/>
      <c r="AH2050" s="19"/>
      <c r="AI2050" s="19"/>
      <c r="AJ2050" s="19"/>
    </row>
    <row r="2051" customFormat="false" ht="15" hidden="false" customHeight="false" outlineLevel="0" collapsed="false">
      <c r="A2051" s="22" t="str">
        <f aca="false">IF($C2051="","","R"&amp;TEXT(ROW()-4,"00000"))</f>
        <v/>
      </c>
      <c r="B2051" s="21"/>
      <c r="C2051" s="19"/>
      <c r="D2051" s="22" t="str">
        <f aca="false">IF($C2051="","",IFERROR(INDEX(Asset_Register!$C$5:$C$1000,MATCH($C2051,Asset_Register!$A$5:$A$1000,0)),"Not in register"))</f>
        <v/>
      </c>
      <c r="E2051" s="22" t="str">
        <f aca="false">IF($C2051="","",IFERROR(INDEX(Asset_Register!$D$5:$D$1000,MATCH($C2051,Asset_Register!$A$5:$A$1000,0)),"Not in register"))</f>
        <v/>
      </c>
      <c r="F2051" s="22" t="str">
        <f aca="false">IF($C2051="","",IFERROR(INDEX(Asset_Register!$R$5:$R$1000,MATCH($C2051,Asset_Register!$A$5:$A$1000,0)),"Not in register"))</f>
        <v/>
      </c>
      <c r="G2051" s="22" t="str">
        <f aca="false">IF($C2051="","",IFERROR(INDEX(Asset_Register!$Q$5:$Q$1000,MATCH($C2051,Asset_Register!$A$5:$A$1000,0)),"Not in register"))</f>
        <v/>
      </c>
      <c r="H2051" s="19"/>
      <c r="I2051" s="19"/>
      <c r="J2051" s="6"/>
      <c r="K2051" s="19"/>
      <c r="L2051" s="19"/>
      <c r="M2051" s="19"/>
      <c r="N2051" s="19"/>
      <c r="O2051" s="19"/>
      <c r="P2051" s="19"/>
      <c r="Q2051" s="22" t="str">
        <f aca="false">IF($C2051="","",IF($P2051&lt;&gt;"",$P2051,IF(AND(ISNUMBER($K2051),ISNUMBER($M2051),ISNUMBER($N2051)),IF($O2051="Lower is worse",IF($K2051&lt;=$N2051,"Danger",IF($K2051&lt;=$M2051,"Alert","OK")),IF($K2051&gt;=$N2051,"Danger",IF($K2051&gt;=$M2051,"Alert","OK"))),"Not set")))</f>
        <v/>
      </c>
      <c r="R2051" s="22" t="str">
        <f aca="false">IF(OR($Q2051="",$Q2051="Not set"),"",MATCH($Q2051,Lists!$F$2:$F$4,0)-1)</f>
        <v/>
      </c>
      <c r="S2051" s="6"/>
      <c r="T2051" s="6"/>
      <c r="U2051" s="22" t="str">
        <f aca="false">IF(OR($Q2051="",$Q2051="OK",$Q2051="Not set",NOT(ISNUMBER($G2051))),"",ROUND($G2051*IF($Q2051="Danger",Lists!$M$15,Lists!$M$16),0))</f>
        <v/>
      </c>
      <c r="V2051" s="22" t="str">
        <f aca="false">IF($U2051="","",IF(OR($Q2051="Danger",$U2051&gt;=Lists!$M$10),"P1",IF($U2051&gt;=Lists!$M$11,"P2","P3")))</f>
        <v/>
      </c>
      <c r="W2051" s="24" t="str">
        <f aca="false">IF(OR($V2051="",$B2051=""),"",$B2051+INDEX(Lists!$N$10:$N$12,MATCH($V2051,Lists!$L$10:$L$12,0)))</f>
        <v/>
      </c>
      <c r="X2051" s="19"/>
      <c r="Y2051" s="19"/>
      <c r="Z2051" s="19"/>
      <c r="AA2051" s="21"/>
      <c r="AB2051" s="19"/>
      <c r="AC2051" s="22" t="str">
        <f aca="true">IF(OR($U2051="",$B2051=""),"",IF($AA2051&lt;&gt;"",$AA2051-$B2051,TODAY()-$B2051))</f>
        <v/>
      </c>
      <c r="AD2051" s="22" t="str">
        <f aca="true">IF($W2051="","",IF($Y2051="Closed",IF($AA2051="","Closed",IF($AA2051&lt;=$W2051,"Closed on time","Closed late")),IF(TODAY()&gt;$W2051,"Overdue","Within time")))</f>
        <v/>
      </c>
      <c r="AE2051" s="6"/>
      <c r="AF2051" s="19"/>
      <c r="AG2051" s="19"/>
      <c r="AH2051" s="19"/>
      <c r="AI2051" s="19"/>
      <c r="AJ2051" s="19"/>
    </row>
    <row r="2052" customFormat="false" ht="15" hidden="false" customHeight="false" outlineLevel="0" collapsed="false">
      <c r="A2052" s="22" t="str">
        <f aca="false">IF($C2052="","","R"&amp;TEXT(ROW()-4,"00000"))</f>
        <v/>
      </c>
      <c r="B2052" s="21"/>
      <c r="C2052" s="19"/>
      <c r="D2052" s="22" t="str">
        <f aca="false">IF($C2052="","",IFERROR(INDEX(Asset_Register!$C$5:$C$1000,MATCH($C2052,Asset_Register!$A$5:$A$1000,0)),"Not in register"))</f>
        <v/>
      </c>
      <c r="E2052" s="22" t="str">
        <f aca="false">IF($C2052="","",IFERROR(INDEX(Asset_Register!$D$5:$D$1000,MATCH($C2052,Asset_Register!$A$5:$A$1000,0)),"Not in register"))</f>
        <v/>
      </c>
      <c r="F2052" s="22" t="str">
        <f aca="false">IF($C2052="","",IFERROR(INDEX(Asset_Register!$R$5:$R$1000,MATCH($C2052,Asset_Register!$A$5:$A$1000,0)),"Not in register"))</f>
        <v/>
      </c>
      <c r="G2052" s="22" t="str">
        <f aca="false">IF($C2052="","",IFERROR(INDEX(Asset_Register!$Q$5:$Q$1000,MATCH($C2052,Asset_Register!$A$5:$A$1000,0)),"Not in register"))</f>
        <v/>
      </c>
      <c r="H2052" s="19"/>
      <c r="I2052" s="19"/>
      <c r="J2052" s="6"/>
      <c r="K2052" s="19"/>
      <c r="L2052" s="19"/>
      <c r="M2052" s="19"/>
      <c r="N2052" s="19"/>
      <c r="O2052" s="19"/>
      <c r="P2052" s="19"/>
      <c r="Q2052" s="22" t="str">
        <f aca="false">IF($C2052="","",IF($P2052&lt;&gt;"",$P2052,IF(AND(ISNUMBER($K2052),ISNUMBER($M2052),ISNUMBER($N2052)),IF($O2052="Lower is worse",IF($K2052&lt;=$N2052,"Danger",IF($K2052&lt;=$M2052,"Alert","OK")),IF($K2052&gt;=$N2052,"Danger",IF($K2052&gt;=$M2052,"Alert","OK"))),"Not set")))</f>
        <v/>
      </c>
      <c r="R2052" s="22" t="str">
        <f aca="false">IF(OR($Q2052="",$Q2052="Not set"),"",MATCH($Q2052,Lists!$F$2:$F$4,0)-1)</f>
        <v/>
      </c>
      <c r="S2052" s="6"/>
      <c r="T2052" s="6"/>
      <c r="U2052" s="22" t="str">
        <f aca="false">IF(OR($Q2052="",$Q2052="OK",$Q2052="Not set",NOT(ISNUMBER($G2052))),"",ROUND($G2052*IF($Q2052="Danger",Lists!$M$15,Lists!$M$16),0))</f>
        <v/>
      </c>
      <c r="V2052" s="22" t="str">
        <f aca="false">IF($U2052="","",IF(OR($Q2052="Danger",$U2052&gt;=Lists!$M$10),"P1",IF($U2052&gt;=Lists!$M$11,"P2","P3")))</f>
        <v/>
      </c>
      <c r="W2052" s="24" t="str">
        <f aca="false">IF(OR($V2052="",$B2052=""),"",$B2052+INDEX(Lists!$N$10:$N$12,MATCH($V2052,Lists!$L$10:$L$12,0)))</f>
        <v/>
      </c>
      <c r="X2052" s="19"/>
      <c r="Y2052" s="19"/>
      <c r="Z2052" s="19"/>
      <c r="AA2052" s="21"/>
      <c r="AB2052" s="19"/>
      <c r="AC2052" s="22" t="str">
        <f aca="true">IF(OR($U2052="",$B2052=""),"",IF($AA2052&lt;&gt;"",$AA2052-$B2052,TODAY()-$B2052))</f>
        <v/>
      </c>
      <c r="AD2052" s="22" t="str">
        <f aca="true">IF($W2052="","",IF($Y2052="Closed",IF($AA2052="","Closed",IF($AA2052&lt;=$W2052,"Closed on time","Closed late")),IF(TODAY()&gt;$W2052,"Overdue","Within time")))</f>
        <v/>
      </c>
      <c r="AE2052" s="6"/>
      <c r="AF2052" s="19"/>
      <c r="AG2052" s="19"/>
      <c r="AH2052" s="19"/>
      <c r="AI2052" s="19"/>
      <c r="AJ2052" s="19"/>
    </row>
    <row r="2053" customFormat="false" ht="15" hidden="false" customHeight="false" outlineLevel="0" collapsed="false">
      <c r="A2053" s="22" t="str">
        <f aca="false">IF($C2053="","","R"&amp;TEXT(ROW()-4,"00000"))</f>
        <v/>
      </c>
      <c r="B2053" s="21"/>
      <c r="C2053" s="19"/>
      <c r="D2053" s="22" t="str">
        <f aca="false">IF($C2053="","",IFERROR(INDEX(Asset_Register!$C$5:$C$1000,MATCH($C2053,Asset_Register!$A$5:$A$1000,0)),"Not in register"))</f>
        <v/>
      </c>
      <c r="E2053" s="22" t="str">
        <f aca="false">IF($C2053="","",IFERROR(INDEX(Asset_Register!$D$5:$D$1000,MATCH($C2053,Asset_Register!$A$5:$A$1000,0)),"Not in register"))</f>
        <v/>
      </c>
      <c r="F2053" s="22" t="str">
        <f aca="false">IF($C2053="","",IFERROR(INDEX(Asset_Register!$R$5:$R$1000,MATCH($C2053,Asset_Register!$A$5:$A$1000,0)),"Not in register"))</f>
        <v/>
      </c>
      <c r="G2053" s="22" t="str">
        <f aca="false">IF($C2053="","",IFERROR(INDEX(Asset_Register!$Q$5:$Q$1000,MATCH($C2053,Asset_Register!$A$5:$A$1000,0)),"Not in register"))</f>
        <v/>
      </c>
      <c r="H2053" s="19"/>
      <c r="I2053" s="19"/>
      <c r="J2053" s="6"/>
      <c r="K2053" s="19"/>
      <c r="L2053" s="19"/>
      <c r="M2053" s="19"/>
      <c r="N2053" s="19"/>
      <c r="O2053" s="19"/>
      <c r="P2053" s="19"/>
      <c r="Q2053" s="22" t="str">
        <f aca="false">IF($C2053="","",IF($P2053&lt;&gt;"",$P2053,IF(AND(ISNUMBER($K2053),ISNUMBER($M2053),ISNUMBER($N2053)),IF($O2053="Lower is worse",IF($K2053&lt;=$N2053,"Danger",IF($K2053&lt;=$M2053,"Alert","OK")),IF($K2053&gt;=$N2053,"Danger",IF($K2053&gt;=$M2053,"Alert","OK"))),"Not set")))</f>
        <v/>
      </c>
      <c r="R2053" s="22" t="str">
        <f aca="false">IF(OR($Q2053="",$Q2053="Not set"),"",MATCH($Q2053,Lists!$F$2:$F$4,0)-1)</f>
        <v/>
      </c>
      <c r="S2053" s="6"/>
      <c r="T2053" s="6"/>
      <c r="U2053" s="22" t="str">
        <f aca="false">IF(OR($Q2053="",$Q2053="OK",$Q2053="Not set",NOT(ISNUMBER($G2053))),"",ROUND($G2053*IF($Q2053="Danger",Lists!$M$15,Lists!$M$16),0))</f>
        <v/>
      </c>
      <c r="V2053" s="22" t="str">
        <f aca="false">IF($U2053="","",IF(OR($Q2053="Danger",$U2053&gt;=Lists!$M$10),"P1",IF($U2053&gt;=Lists!$M$11,"P2","P3")))</f>
        <v/>
      </c>
      <c r="W2053" s="24" t="str">
        <f aca="false">IF(OR($V2053="",$B2053=""),"",$B2053+INDEX(Lists!$N$10:$N$12,MATCH($V2053,Lists!$L$10:$L$12,0)))</f>
        <v/>
      </c>
      <c r="X2053" s="19"/>
      <c r="Y2053" s="19"/>
      <c r="Z2053" s="19"/>
      <c r="AA2053" s="21"/>
      <c r="AB2053" s="19"/>
      <c r="AC2053" s="22" t="str">
        <f aca="true">IF(OR($U2053="",$B2053=""),"",IF($AA2053&lt;&gt;"",$AA2053-$B2053,TODAY()-$B2053))</f>
        <v/>
      </c>
      <c r="AD2053" s="22" t="str">
        <f aca="true">IF($W2053="","",IF($Y2053="Closed",IF($AA2053="","Closed",IF($AA2053&lt;=$W2053,"Closed on time","Closed late")),IF(TODAY()&gt;$W2053,"Overdue","Within time")))</f>
        <v/>
      </c>
      <c r="AE2053" s="6"/>
      <c r="AF2053" s="19"/>
      <c r="AG2053" s="19"/>
      <c r="AH2053" s="19"/>
      <c r="AI2053" s="19"/>
      <c r="AJ2053" s="19"/>
    </row>
    <row r="2054" customFormat="false" ht="15" hidden="false" customHeight="false" outlineLevel="0" collapsed="false">
      <c r="A2054" s="22" t="str">
        <f aca="false">IF($C2054="","","R"&amp;TEXT(ROW()-4,"00000"))</f>
        <v/>
      </c>
      <c r="B2054" s="21"/>
      <c r="C2054" s="19"/>
      <c r="D2054" s="22" t="str">
        <f aca="false">IF($C2054="","",IFERROR(INDEX(Asset_Register!$C$5:$C$1000,MATCH($C2054,Asset_Register!$A$5:$A$1000,0)),"Not in register"))</f>
        <v/>
      </c>
      <c r="E2054" s="22" t="str">
        <f aca="false">IF($C2054="","",IFERROR(INDEX(Asset_Register!$D$5:$D$1000,MATCH($C2054,Asset_Register!$A$5:$A$1000,0)),"Not in register"))</f>
        <v/>
      </c>
      <c r="F2054" s="22" t="str">
        <f aca="false">IF($C2054="","",IFERROR(INDEX(Asset_Register!$R$5:$R$1000,MATCH($C2054,Asset_Register!$A$5:$A$1000,0)),"Not in register"))</f>
        <v/>
      </c>
      <c r="G2054" s="22" t="str">
        <f aca="false">IF($C2054="","",IFERROR(INDEX(Asset_Register!$Q$5:$Q$1000,MATCH($C2054,Asset_Register!$A$5:$A$1000,0)),"Not in register"))</f>
        <v/>
      </c>
      <c r="H2054" s="19"/>
      <c r="I2054" s="19"/>
      <c r="J2054" s="6"/>
      <c r="K2054" s="19"/>
      <c r="L2054" s="19"/>
      <c r="M2054" s="19"/>
      <c r="N2054" s="19"/>
      <c r="O2054" s="19"/>
      <c r="P2054" s="19"/>
      <c r="Q2054" s="22" t="str">
        <f aca="false">IF($C2054="","",IF($P2054&lt;&gt;"",$P2054,IF(AND(ISNUMBER($K2054),ISNUMBER($M2054),ISNUMBER($N2054)),IF($O2054="Lower is worse",IF($K2054&lt;=$N2054,"Danger",IF($K2054&lt;=$M2054,"Alert","OK")),IF($K2054&gt;=$N2054,"Danger",IF($K2054&gt;=$M2054,"Alert","OK"))),"Not set")))</f>
        <v/>
      </c>
      <c r="R2054" s="22" t="str">
        <f aca="false">IF(OR($Q2054="",$Q2054="Not set"),"",MATCH($Q2054,Lists!$F$2:$F$4,0)-1)</f>
        <v/>
      </c>
      <c r="S2054" s="6"/>
      <c r="T2054" s="6"/>
      <c r="U2054" s="22" t="str">
        <f aca="false">IF(OR($Q2054="",$Q2054="OK",$Q2054="Not set",NOT(ISNUMBER($G2054))),"",ROUND($G2054*IF($Q2054="Danger",Lists!$M$15,Lists!$M$16),0))</f>
        <v/>
      </c>
      <c r="V2054" s="22" t="str">
        <f aca="false">IF($U2054="","",IF(OR($Q2054="Danger",$U2054&gt;=Lists!$M$10),"P1",IF($U2054&gt;=Lists!$M$11,"P2","P3")))</f>
        <v/>
      </c>
      <c r="W2054" s="24" t="str">
        <f aca="false">IF(OR($V2054="",$B2054=""),"",$B2054+INDEX(Lists!$N$10:$N$12,MATCH($V2054,Lists!$L$10:$L$12,0)))</f>
        <v/>
      </c>
      <c r="X2054" s="19"/>
      <c r="Y2054" s="19"/>
      <c r="Z2054" s="19"/>
      <c r="AA2054" s="21"/>
      <c r="AB2054" s="19"/>
      <c r="AC2054" s="22" t="str">
        <f aca="true">IF(OR($U2054="",$B2054=""),"",IF($AA2054&lt;&gt;"",$AA2054-$B2054,TODAY()-$B2054))</f>
        <v/>
      </c>
      <c r="AD2054" s="22" t="str">
        <f aca="true">IF($W2054="","",IF($Y2054="Closed",IF($AA2054="","Closed",IF($AA2054&lt;=$W2054,"Closed on time","Closed late")),IF(TODAY()&gt;$W2054,"Overdue","Within time")))</f>
        <v/>
      </c>
      <c r="AE2054" s="6"/>
      <c r="AF2054" s="19"/>
      <c r="AG2054" s="19"/>
      <c r="AH2054" s="19"/>
      <c r="AI2054" s="19"/>
      <c r="AJ2054" s="19"/>
    </row>
    <row r="2055" customFormat="false" ht="15" hidden="false" customHeight="false" outlineLevel="0" collapsed="false">
      <c r="A2055" s="22" t="str">
        <f aca="false">IF($C2055="","","R"&amp;TEXT(ROW()-4,"00000"))</f>
        <v/>
      </c>
      <c r="B2055" s="21"/>
      <c r="C2055" s="19"/>
      <c r="D2055" s="22" t="str">
        <f aca="false">IF($C2055="","",IFERROR(INDEX(Asset_Register!$C$5:$C$1000,MATCH($C2055,Asset_Register!$A$5:$A$1000,0)),"Not in register"))</f>
        <v/>
      </c>
      <c r="E2055" s="22" t="str">
        <f aca="false">IF($C2055="","",IFERROR(INDEX(Asset_Register!$D$5:$D$1000,MATCH($C2055,Asset_Register!$A$5:$A$1000,0)),"Not in register"))</f>
        <v/>
      </c>
      <c r="F2055" s="22" t="str">
        <f aca="false">IF($C2055="","",IFERROR(INDEX(Asset_Register!$R$5:$R$1000,MATCH($C2055,Asset_Register!$A$5:$A$1000,0)),"Not in register"))</f>
        <v/>
      </c>
      <c r="G2055" s="22" t="str">
        <f aca="false">IF($C2055="","",IFERROR(INDEX(Asset_Register!$Q$5:$Q$1000,MATCH($C2055,Asset_Register!$A$5:$A$1000,0)),"Not in register"))</f>
        <v/>
      </c>
      <c r="H2055" s="19"/>
      <c r="I2055" s="19"/>
      <c r="J2055" s="6"/>
      <c r="K2055" s="19"/>
      <c r="L2055" s="19"/>
      <c r="M2055" s="19"/>
      <c r="N2055" s="19"/>
      <c r="O2055" s="19"/>
      <c r="P2055" s="19"/>
      <c r="Q2055" s="22" t="str">
        <f aca="false">IF($C2055="","",IF($P2055&lt;&gt;"",$P2055,IF(AND(ISNUMBER($K2055),ISNUMBER($M2055),ISNUMBER($N2055)),IF($O2055="Lower is worse",IF($K2055&lt;=$N2055,"Danger",IF($K2055&lt;=$M2055,"Alert","OK")),IF($K2055&gt;=$N2055,"Danger",IF($K2055&gt;=$M2055,"Alert","OK"))),"Not set")))</f>
        <v/>
      </c>
      <c r="R2055" s="22" t="str">
        <f aca="false">IF(OR($Q2055="",$Q2055="Not set"),"",MATCH($Q2055,Lists!$F$2:$F$4,0)-1)</f>
        <v/>
      </c>
      <c r="S2055" s="6"/>
      <c r="T2055" s="6"/>
      <c r="U2055" s="22" t="str">
        <f aca="false">IF(OR($Q2055="",$Q2055="OK",$Q2055="Not set",NOT(ISNUMBER($G2055))),"",ROUND($G2055*IF($Q2055="Danger",Lists!$M$15,Lists!$M$16),0))</f>
        <v/>
      </c>
      <c r="V2055" s="22" t="str">
        <f aca="false">IF($U2055="","",IF(OR($Q2055="Danger",$U2055&gt;=Lists!$M$10),"P1",IF($U2055&gt;=Lists!$M$11,"P2","P3")))</f>
        <v/>
      </c>
      <c r="W2055" s="24" t="str">
        <f aca="false">IF(OR($V2055="",$B2055=""),"",$B2055+INDEX(Lists!$N$10:$N$12,MATCH($V2055,Lists!$L$10:$L$12,0)))</f>
        <v/>
      </c>
      <c r="X2055" s="19"/>
      <c r="Y2055" s="19"/>
      <c r="Z2055" s="19"/>
      <c r="AA2055" s="21"/>
      <c r="AB2055" s="19"/>
      <c r="AC2055" s="22" t="str">
        <f aca="true">IF(OR($U2055="",$B2055=""),"",IF($AA2055&lt;&gt;"",$AA2055-$B2055,TODAY()-$B2055))</f>
        <v/>
      </c>
      <c r="AD2055" s="22" t="str">
        <f aca="true">IF($W2055="","",IF($Y2055="Closed",IF($AA2055="","Closed",IF($AA2055&lt;=$W2055,"Closed on time","Closed late")),IF(TODAY()&gt;$W2055,"Overdue","Within time")))</f>
        <v/>
      </c>
      <c r="AE2055" s="6"/>
      <c r="AF2055" s="19"/>
      <c r="AG2055" s="19"/>
      <c r="AH2055" s="19"/>
      <c r="AI2055" s="19"/>
      <c r="AJ2055" s="19"/>
    </row>
    <row r="2056" customFormat="false" ht="15" hidden="false" customHeight="false" outlineLevel="0" collapsed="false">
      <c r="A2056" s="22" t="str">
        <f aca="false">IF($C2056="","","R"&amp;TEXT(ROW()-4,"00000"))</f>
        <v/>
      </c>
      <c r="B2056" s="21"/>
      <c r="C2056" s="19"/>
      <c r="D2056" s="22" t="str">
        <f aca="false">IF($C2056="","",IFERROR(INDEX(Asset_Register!$C$5:$C$1000,MATCH($C2056,Asset_Register!$A$5:$A$1000,0)),"Not in register"))</f>
        <v/>
      </c>
      <c r="E2056" s="22" t="str">
        <f aca="false">IF($C2056="","",IFERROR(INDEX(Asset_Register!$D$5:$D$1000,MATCH($C2056,Asset_Register!$A$5:$A$1000,0)),"Not in register"))</f>
        <v/>
      </c>
      <c r="F2056" s="22" t="str">
        <f aca="false">IF($C2056="","",IFERROR(INDEX(Asset_Register!$R$5:$R$1000,MATCH($C2056,Asset_Register!$A$5:$A$1000,0)),"Not in register"))</f>
        <v/>
      </c>
      <c r="G2056" s="22" t="str">
        <f aca="false">IF($C2056="","",IFERROR(INDEX(Asset_Register!$Q$5:$Q$1000,MATCH($C2056,Asset_Register!$A$5:$A$1000,0)),"Not in register"))</f>
        <v/>
      </c>
      <c r="H2056" s="19"/>
      <c r="I2056" s="19"/>
      <c r="J2056" s="6"/>
      <c r="K2056" s="19"/>
      <c r="L2056" s="19"/>
      <c r="M2056" s="19"/>
      <c r="N2056" s="19"/>
      <c r="O2056" s="19"/>
      <c r="P2056" s="19"/>
      <c r="Q2056" s="22" t="str">
        <f aca="false">IF($C2056="","",IF($P2056&lt;&gt;"",$P2056,IF(AND(ISNUMBER($K2056),ISNUMBER($M2056),ISNUMBER($N2056)),IF($O2056="Lower is worse",IF($K2056&lt;=$N2056,"Danger",IF($K2056&lt;=$M2056,"Alert","OK")),IF($K2056&gt;=$N2056,"Danger",IF($K2056&gt;=$M2056,"Alert","OK"))),"Not set")))</f>
        <v/>
      </c>
      <c r="R2056" s="22" t="str">
        <f aca="false">IF(OR($Q2056="",$Q2056="Not set"),"",MATCH($Q2056,Lists!$F$2:$F$4,0)-1)</f>
        <v/>
      </c>
      <c r="S2056" s="6"/>
      <c r="T2056" s="6"/>
      <c r="U2056" s="22" t="str">
        <f aca="false">IF(OR($Q2056="",$Q2056="OK",$Q2056="Not set",NOT(ISNUMBER($G2056))),"",ROUND($G2056*IF($Q2056="Danger",Lists!$M$15,Lists!$M$16),0))</f>
        <v/>
      </c>
      <c r="V2056" s="22" t="str">
        <f aca="false">IF($U2056="","",IF(OR($Q2056="Danger",$U2056&gt;=Lists!$M$10),"P1",IF($U2056&gt;=Lists!$M$11,"P2","P3")))</f>
        <v/>
      </c>
      <c r="W2056" s="24" t="str">
        <f aca="false">IF(OR($V2056="",$B2056=""),"",$B2056+INDEX(Lists!$N$10:$N$12,MATCH($V2056,Lists!$L$10:$L$12,0)))</f>
        <v/>
      </c>
      <c r="X2056" s="19"/>
      <c r="Y2056" s="19"/>
      <c r="Z2056" s="19"/>
      <c r="AA2056" s="21"/>
      <c r="AB2056" s="19"/>
      <c r="AC2056" s="22" t="str">
        <f aca="true">IF(OR($U2056="",$B2056=""),"",IF($AA2056&lt;&gt;"",$AA2056-$B2056,TODAY()-$B2056))</f>
        <v/>
      </c>
      <c r="AD2056" s="22" t="str">
        <f aca="true">IF($W2056="","",IF($Y2056="Closed",IF($AA2056="","Closed",IF($AA2056&lt;=$W2056,"Closed on time","Closed late")),IF(TODAY()&gt;$W2056,"Overdue","Within time")))</f>
        <v/>
      </c>
      <c r="AE2056" s="6"/>
      <c r="AF2056" s="19"/>
      <c r="AG2056" s="19"/>
      <c r="AH2056" s="19"/>
      <c r="AI2056" s="19"/>
      <c r="AJ2056" s="19"/>
    </row>
    <row r="2057" customFormat="false" ht="15" hidden="false" customHeight="false" outlineLevel="0" collapsed="false">
      <c r="A2057" s="22" t="str">
        <f aca="false">IF($C2057="","","R"&amp;TEXT(ROW()-4,"00000"))</f>
        <v/>
      </c>
      <c r="B2057" s="21"/>
      <c r="C2057" s="19"/>
      <c r="D2057" s="22" t="str">
        <f aca="false">IF($C2057="","",IFERROR(INDEX(Asset_Register!$C$5:$C$1000,MATCH($C2057,Asset_Register!$A$5:$A$1000,0)),"Not in register"))</f>
        <v/>
      </c>
      <c r="E2057" s="22" t="str">
        <f aca="false">IF($C2057="","",IFERROR(INDEX(Asset_Register!$D$5:$D$1000,MATCH($C2057,Asset_Register!$A$5:$A$1000,0)),"Not in register"))</f>
        <v/>
      </c>
      <c r="F2057" s="22" t="str">
        <f aca="false">IF($C2057="","",IFERROR(INDEX(Asset_Register!$R$5:$R$1000,MATCH($C2057,Asset_Register!$A$5:$A$1000,0)),"Not in register"))</f>
        <v/>
      </c>
      <c r="G2057" s="22" t="str">
        <f aca="false">IF($C2057="","",IFERROR(INDEX(Asset_Register!$Q$5:$Q$1000,MATCH($C2057,Asset_Register!$A$5:$A$1000,0)),"Not in register"))</f>
        <v/>
      </c>
      <c r="H2057" s="19"/>
      <c r="I2057" s="19"/>
      <c r="J2057" s="6"/>
      <c r="K2057" s="19"/>
      <c r="L2057" s="19"/>
      <c r="M2057" s="19"/>
      <c r="N2057" s="19"/>
      <c r="O2057" s="19"/>
      <c r="P2057" s="19"/>
      <c r="Q2057" s="22" t="str">
        <f aca="false">IF($C2057="","",IF($P2057&lt;&gt;"",$P2057,IF(AND(ISNUMBER($K2057),ISNUMBER($M2057),ISNUMBER($N2057)),IF($O2057="Lower is worse",IF($K2057&lt;=$N2057,"Danger",IF($K2057&lt;=$M2057,"Alert","OK")),IF($K2057&gt;=$N2057,"Danger",IF($K2057&gt;=$M2057,"Alert","OK"))),"Not set")))</f>
        <v/>
      </c>
      <c r="R2057" s="22" t="str">
        <f aca="false">IF(OR($Q2057="",$Q2057="Not set"),"",MATCH($Q2057,Lists!$F$2:$F$4,0)-1)</f>
        <v/>
      </c>
      <c r="S2057" s="6"/>
      <c r="T2057" s="6"/>
      <c r="U2057" s="22" t="str">
        <f aca="false">IF(OR($Q2057="",$Q2057="OK",$Q2057="Not set",NOT(ISNUMBER($G2057))),"",ROUND($G2057*IF($Q2057="Danger",Lists!$M$15,Lists!$M$16),0))</f>
        <v/>
      </c>
      <c r="V2057" s="22" t="str">
        <f aca="false">IF($U2057="","",IF(OR($Q2057="Danger",$U2057&gt;=Lists!$M$10),"P1",IF($U2057&gt;=Lists!$M$11,"P2","P3")))</f>
        <v/>
      </c>
      <c r="W2057" s="24" t="str">
        <f aca="false">IF(OR($V2057="",$B2057=""),"",$B2057+INDEX(Lists!$N$10:$N$12,MATCH($V2057,Lists!$L$10:$L$12,0)))</f>
        <v/>
      </c>
      <c r="X2057" s="19"/>
      <c r="Y2057" s="19"/>
      <c r="Z2057" s="19"/>
      <c r="AA2057" s="21"/>
      <c r="AB2057" s="19"/>
      <c r="AC2057" s="22" t="str">
        <f aca="true">IF(OR($U2057="",$B2057=""),"",IF($AA2057&lt;&gt;"",$AA2057-$B2057,TODAY()-$B2057))</f>
        <v/>
      </c>
      <c r="AD2057" s="22" t="str">
        <f aca="true">IF($W2057="","",IF($Y2057="Closed",IF($AA2057="","Closed",IF($AA2057&lt;=$W2057,"Closed on time","Closed late")),IF(TODAY()&gt;$W2057,"Overdue","Within time")))</f>
        <v/>
      </c>
      <c r="AE2057" s="6"/>
      <c r="AF2057" s="19"/>
      <c r="AG2057" s="19"/>
      <c r="AH2057" s="19"/>
      <c r="AI2057" s="19"/>
      <c r="AJ2057" s="19"/>
    </row>
    <row r="2058" customFormat="false" ht="15" hidden="false" customHeight="false" outlineLevel="0" collapsed="false">
      <c r="A2058" s="22" t="str">
        <f aca="false">IF($C2058="","","R"&amp;TEXT(ROW()-4,"00000"))</f>
        <v/>
      </c>
      <c r="B2058" s="21"/>
      <c r="C2058" s="19"/>
      <c r="D2058" s="22" t="str">
        <f aca="false">IF($C2058="","",IFERROR(INDEX(Asset_Register!$C$5:$C$1000,MATCH($C2058,Asset_Register!$A$5:$A$1000,0)),"Not in register"))</f>
        <v/>
      </c>
      <c r="E2058" s="22" t="str">
        <f aca="false">IF($C2058="","",IFERROR(INDEX(Asset_Register!$D$5:$D$1000,MATCH($C2058,Asset_Register!$A$5:$A$1000,0)),"Not in register"))</f>
        <v/>
      </c>
      <c r="F2058" s="22" t="str">
        <f aca="false">IF($C2058="","",IFERROR(INDEX(Asset_Register!$R$5:$R$1000,MATCH($C2058,Asset_Register!$A$5:$A$1000,0)),"Not in register"))</f>
        <v/>
      </c>
      <c r="G2058" s="22" t="str">
        <f aca="false">IF($C2058="","",IFERROR(INDEX(Asset_Register!$Q$5:$Q$1000,MATCH($C2058,Asset_Register!$A$5:$A$1000,0)),"Not in register"))</f>
        <v/>
      </c>
      <c r="H2058" s="19"/>
      <c r="I2058" s="19"/>
      <c r="J2058" s="6"/>
      <c r="K2058" s="19"/>
      <c r="L2058" s="19"/>
      <c r="M2058" s="19"/>
      <c r="N2058" s="19"/>
      <c r="O2058" s="19"/>
      <c r="P2058" s="19"/>
      <c r="Q2058" s="22" t="str">
        <f aca="false">IF($C2058="","",IF($P2058&lt;&gt;"",$P2058,IF(AND(ISNUMBER($K2058),ISNUMBER($M2058),ISNUMBER($N2058)),IF($O2058="Lower is worse",IF($K2058&lt;=$N2058,"Danger",IF($K2058&lt;=$M2058,"Alert","OK")),IF($K2058&gt;=$N2058,"Danger",IF($K2058&gt;=$M2058,"Alert","OK"))),"Not set")))</f>
        <v/>
      </c>
      <c r="R2058" s="22" t="str">
        <f aca="false">IF(OR($Q2058="",$Q2058="Not set"),"",MATCH($Q2058,Lists!$F$2:$F$4,0)-1)</f>
        <v/>
      </c>
      <c r="S2058" s="6"/>
      <c r="T2058" s="6"/>
      <c r="U2058" s="22" t="str">
        <f aca="false">IF(OR($Q2058="",$Q2058="OK",$Q2058="Not set",NOT(ISNUMBER($G2058))),"",ROUND($G2058*IF($Q2058="Danger",Lists!$M$15,Lists!$M$16),0))</f>
        <v/>
      </c>
      <c r="V2058" s="22" t="str">
        <f aca="false">IF($U2058="","",IF(OR($Q2058="Danger",$U2058&gt;=Lists!$M$10),"P1",IF($U2058&gt;=Lists!$M$11,"P2","P3")))</f>
        <v/>
      </c>
      <c r="W2058" s="24" t="str">
        <f aca="false">IF(OR($V2058="",$B2058=""),"",$B2058+INDEX(Lists!$N$10:$N$12,MATCH($V2058,Lists!$L$10:$L$12,0)))</f>
        <v/>
      </c>
      <c r="X2058" s="19"/>
      <c r="Y2058" s="19"/>
      <c r="Z2058" s="19"/>
      <c r="AA2058" s="21"/>
      <c r="AB2058" s="19"/>
      <c r="AC2058" s="22" t="str">
        <f aca="true">IF(OR($U2058="",$B2058=""),"",IF($AA2058&lt;&gt;"",$AA2058-$B2058,TODAY()-$B2058))</f>
        <v/>
      </c>
      <c r="AD2058" s="22" t="str">
        <f aca="true">IF($W2058="","",IF($Y2058="Closed",IF($AA2058="","Closed",IF($AA2058&lt;=$W2058,"Closed on time","Closed late")),IF(TODAY()&gt;$W2058,"Overdue","Within time")))</f>
        <v/>
      </c>
      <c r="AE2058" s="6"/>
      <c r="AF2058" s="19"/>
      <c r="AG2058" s="19"/>
      <c r="AH2058" s="19"/>
      <c r="AI2058" s="19"/>
      <c r="AJ2058" s="19"/>
    </row>
    <row r="2059" customFormat="false" ht="15" hidden="false" customHeight="false" outlineLevel="0" collapsed="false">
      <c r="A2059" s="22" t="str">
        <f aca="false">IF($C2059="","","R"&amp;TEXT(ROW()-4,"00000"))</f>
        <v/>
      </c>
      <c r="B2059" s="21"/>
      <c r="C2059" s="19"/>
      <c r="D2059" s="22" t="str">
        <f aca="false">IF($C2059="","",IFERROR(INDEX(Asset_Register!$C$5:$C$1000,MATCH($C2059,Asset_Register!$A$5:$A$1000,0)),"Not in register"))</f>
        <v/>
      </c>
      <c r="E2059" s="22" t="str">
        <f aca="false">IF($C2059="","",IFERROR(INDEX(Asset_Register!$D$5:$D$1000,MATCH($C2059,Asset_Register!$A$5:$A$1000,0)),"Not in register"))</f>
        <v/>
      </c>
      <c r="F2059" s="22" t="str">
        <f aca="false">IF($C2059="","",IFERROR(INDEX(Asset_Register!$R$5:$R$1000,MATCH($C2059,Asset_Register!$A$5:$A$1000,0)),"Not in register"))</f>
        <v/>
      </c>
      <c r="G2059" s="22" t="str">
        <f aca="false">IF($C2059="","",IFERROR(INDEX(Asset_Register!$Q$5:$Q$1000,MATCH($C2059,Asset_Register!$A$5:$A$1000,0)),"Not in register"))</f>
        <v/>
      </c>
      <c r="H2059" s="19"/>
      <c r="I2059" s="19"/>
      <c r="J2059" s="6"/>
      <c r="K2059" s="19"/>
      <c r="L2059" s="19"/>
      <c r="M2059" s="19"/>
      <c r="N2059" s="19"/>
      <c r="O2059" s="19"/>
      <c r="P2059" s="19"/>
      <c r="Q2059" s="22" t="str">
        <f aca="false">IF($C2059="","",IF($P2059&lt;&gt;"",$P2059,IF(AND(ISNUMBER($K2059),ISNUMBER($M2059),ISNUMBER($N2059)),IF($O2059="Lower is worse",IF($K2059&lt;=$N2059,"Danger",IF($K2059&lt;=$M2059,"Alert","OK")),IF($K2059&gt;=$N2059,"Danger",IF($K2059&gt;=$M2059,"Alert","OK"))),"Not set")))</f>
        <v/>
      </c>
      <c r="R2059" s="22" t="str">
        <f aca="false">IF(OR($Q2059="",$Q2059="Not set"),"",MATCH($Q2059,Lists!$F$2:$F$4,0)-1)</f>
        <v/>
      </c>
      <c r="S2059" s="6"/>
      <c r="T2059" s="6"/>
      <c r="U2059" s="22" t="str">
        <f aca="false">IF(OR($Q2059="",$Q2059="OK",$Q2059="Not set",NOT(ISNUMBER($G2059))),"",ROUND($G2059*IF($Q2059="Danger",Lists!$M$15,Lists!$M$16),0))</f>
        <v/>
      </c>
      <c r="V2059" s="22" t="str">
        <f aca="false">IF($U2059="","",IF(OR($Q2059="Danger",$U2059&gt;=Lists!$M$10),"P1",IF($U2059&gt;=Lists!$M$11,"P2","P3")))</f>
        <v/>
      </c>
      <c r="W2059" s="24" t="str">
        <f aca="false">IF(OR($V2059="",$B2059=""),"",$B2059+INDEX(Lists!$N$10:$N$12,MATCH($V2059,Lists!$L$10:$L$12,0)))</f>
        <v/>
      </c>
      <c r="X2059" s="19"/>
      <c r="Y2059" s="19"/>
      <c r="Z2059" s="19"/>
      <c r="AA2059" s="21"/>
      <c r="AB2059" s="19"/>
      <c r="AC2059" s="22" t="str">
        <f aca="true">IF(OR($U2059="",$B2059=""),"",IF($AA2059&lt;&gt;"",$AA2059-$B2059,TODAY()-$B2059))</f>
        <v/>
      </c>
      <c r="AD2059" s="22" t="str">
        <f aca="true">IF($W2059="","",IF($Y2059="Closed",IF($AA2059="","Closed",IF($AA2059&lt;=$W2059,"Closed on time","Closed late")),IF(TODAY()&gt;$W2059,"Overdue","Within time")))</f>
        <v/>
      </c>
      <c r="AE2059" s="6"/>
      <c r="AF2059" s="19"/>
      <c r="AG2059" s="19"/>
      <c r="AH2059" s="19"/>
      <c r="AI2059" s="19"/>
      <c r="AJ2059" s="19"/>
    </row>
    <row r="2060" customFormat="false" ht="15" hidden="false" customHeight="false" outlineLevel="0" collapsed="false">
      <c r="A2060" s="22" t="str">
        <f aca="false">IF($C2060="","","R"&amp;TEXT(ROW()-4,"00000"))</f>
        <v/>
      </c>
      <c r="B2060" s="21"/>
      <c r="C2060" s="19"/>
      <c r="D2060" s="22" t="str">
        <f aca="false">IF($C2060="","",IFERROR(INDEX(Asset_Register!$C$5:$C$1000,MATCH($C2060,Asset_Register!$A$5:$A$1000,0)),"Not in register"))</f>
        <v/>
      </c>
      <c r="E2060" s="22" t="str">
        <f aca="false">IF($C2060="","",IFERROR(INDEX(Asset_Register!$D$5:$D$1000,MATCH($C2060,Asset_Register!$A$5:$A$1000,0)),"Not in register"))</f>
        <v/>
      </c>
      <c r="F2060" s="22" t="str">
        <f aca="false">IF($C2060="","",IFERROR(INDEX(Asset_Register!$R$5:$R$1000,MATCH($C2060,Asset_Register!$A$5:$A$1000,0)),"Not in register"))</f>
        <v/>
      </c>
      <c r="G2060" s="22" t="str">
        <f aca="false">IF($C2060="","",IFERROR(INDEX(Asset_Register!$Q$5:$Q$1000,MATCH($C2060,Asset_Register!$A$5:$A$1000,0)),"Not in register"))</f>
        <v/>
      </c>
      <c r="H2060" s="19"/>
      <c r="I2060" s="19"/>
      <c r="J2060" s="6"/>
      <c r="K2060" s="19"/>
      <c r="L2060" s="19"/>
      <c r="M2060" s="19"/>
      <c r="N2060" s="19"/>
      <c r="O2060" s="19"/>
      <c r="P2060" s="19"/>
      <c r="Q2060" s="22" t="str">
        <f aca="false">IF($C2060="","",IF($P2060&lt;&gt;"",$P2060,IF(AND(ISNUMBER($K2060),ISNUMBER($M2060),ISNUMBER($N2060)),IF($O2060="Lower is worse",IF($K2060&lt;=$N2060,"Danger",IF($K2060&lt;=$M2060,"Alert","OK")),IF($K2060&gt;=$N2060,"Danger",IF($K2060&gt;=$M2060,"Alert","OK"))),"Not set")))</f>
        <v/>
      </c>
      <c r="R2060" s="22" t="str">
        <f aca="false">IF(OR($Q2060="",$Q2060="Not set"),"",MATCH($Q2060,Lists!$F$2:$F$4,0)-1)</f>
        <v/>
      </c>
      <c r="S2060" s="6"/>
      <c r="T2060" s="6"/>
      <c r="U2060" s="22" t="str">
        <f aca="false">IF(OR($Q2060="",$Q2060="OK",$Q2060="Not set",NOT(ISNUMBER($G2060))),"",ROUND($G2060*IF($Q2060="Danger",Lists!$M$15,Lists!$M$16),0))</f>
        <v/>
      </c>
      <c r="V2060" s="22" t="str">
        <f aca="false">IF($U2060="","",IF(OR($Q2060="Danger",$U2060&gt;=Lists!$M$10),"P1",IF($U2060&gt;=Lists!$M$11,"P2","P3")))</f>
        <v/>
      </c>
      <c r="W2060" s="24" t="str">
        <f aca="false">IF(OR($V2060="",$B2060=""),"",$B2060+INDEX(Lists!$N$10:$N$12,MATCH($V2060,Lists!$L$10:$L$12,0)))</f>
        <v/>
      </c>
      <c r="X2060" s="19"/>
      <c r="Y2060" s="19"/>
      <c r="Z2060" s="19"/>
      <c r="AA2060" s="21"/>
      <c r="AB2060" s="19"/>
      <c r="AC2060" s="22" t="str">
        <f aca="true">IF(OR($U2060="",$B2060=""),"",IF($AA2060&lt;&gt;"",$AA2060-$B2060,TODAY()-$B2060))</f>
        <v/>
      </c>
      <c r="AD2060" s="22" t="str">
        <f aca="true">IF($W2060="","",IF($Y2060="Closed",IF($AA2060="","Closed",IF($AA2060&lt;=$W2060,"Closed on time","Closed late")),IF(TODAY()&gt;$W2060,"Overdue","Within time")))</f>
        <v/>
      </c>
      <c r="AE2060" s="6"/>
      <c r="AF2060" s="19"/>
      <c r="AG2060" s="19"/>
      <c r="AH2060" s="19"/>
      <c r="AI2060" s="19"/>
      <c r="AJ2060" s="19"/>
    </row>
    <row r="2061" customFormat="false" ht="15" hidden="false" customHeight="false" outlineLevel="0" collapsed="false">
      <c r="A2061" s="22" t="str">
        <f aca="false">IF($C2061="","","R"&amp;TEXT(ROW()-4,"00000"))</f>
        <v/>
      </c>
      <c r="B2061" s="21"/>
      <c r="C2061" s="19"/>
      <c r="D2061" s="22" t="str">
        <f aca="false">IF($C2061="","",IFERROR(INDEX(Asset_Register!$C$5:$C$1000,MATCH($C2061,Asset_Register!$A$5:$A$1000,0)),"Not in register"))</f>
        <v/>
      </c>
      <c r="E2061" s="22" t="str">
        <f aca="false">IF($C2061="","",IFERROR(INDEX(Asset_Register!$D$5:$D$1000,MATCH($C2061,Asset_Register!$A$5:$A$1000,0)),"Not in register"))</f>
        <v/>
      </c>
      <c r="F2061" s="22" t="str">
        <f aca="false">IF($C2061="","",IFERROR(INDEX(Asset_Register!$R$5:$R$1000,MATCH($C2061,Asset_Register!$A$5:$A$1000,0)),"Not in register"))</f>
        <v/>
      </c>
      <c r="G2061" s="22" t="str">
        <f aca="false">IF($C2061="","",IFERROR(INDEX(Asset_Register!$Q$5:$Q$1000,MATCH($C2061,Asset_Register!$A$5:$A$1000,0)),"Not in register"))</f>
        <v/>
      </c>
      <c r="H2061" s="19"/>
      <c r="I2061" s="19"/>
      <c r="J2061" s="6"/>
      <c r="K2061" s="19"/>
      <c r="L2061" s="19"/>
      <c r="M2061" s="19"/>
      <c r="N2061" s="19"/>
      <c r="O2061" s="19"/>
      <c r="P2061" s="19"/>
      <c r="Q2061" s="22" t="str">
        <f aca="false">IF($C2061="","",IF($P2061&lt;&gt;"",$P2061,IF(AND(ISNUMBER($K2061),ISNUMBER($M2061),ISNUMBER($N2061)),IF($O2061="Lower is worse",IF($K2061&lt;=$N2061,"Danger",IF($K2061&lt;=$M2061,"Alert","OK")),IF($K2061&gt;=$N2061,"Danger",IF($K2061&gt;=$M2061,"Alert","OK"))),"Not set")))</f>
        <v/>
      </c>
      <c r="R2061" s="22" t="str">
        <f aca="false">IF(OR($Q2061="",$Q2061="Not set"),"",MATCH($Q2061,Lists!$F$2:$F$4,0)-1)</f>
        <v/>
      </c>
      <c r="S2061" s="6"/>
      <c r="T2061" s="6"/>
      <c r="U2061" s="22" t="str">
        <f aca="false">IF(OR($Q2061="",$Q2061="OK",$Q2061="Not set",NOT(ISNUMBER($G2061))),"",ROUND($G2061*IF($Q2061="Danger",Lists!$M$15,Lists!$M$16),0))</f>
        <v/>
      </c>
      <c r="V2061" s="22" t="str">
        <f aca="false">IF($U2061="","",IF(OR($Q2061="Danger",$U2061&gt;=Lists!$M$10),"P1",IF($U2061&gt;=Lists!$M$11,"P2","P3")))</f>
        <v/>
      </c>
      <c r="W2061" s="24" t="str">
        <f aca="false">IF(OR($V2061="",$B2061=""),"",$B2061+INDEX(Lists!$N$10:$N$12,MATCH($V2061,Lists!$L$10:$L$12,0)))</f>
        <v/>
      </c>
      <c r="X2061" s="19"/>
      <c r="Y2061" s="19"/>
      <c r="Z2061" s="19"/>
      <c r="AA2061" s="21"/>
      <c r="AB2061" s="19"/>
      <c r="AC2061" s="22" t="str">
        <f aca="true">IF(OR($U2061="",$B2061=""),"",IF($AA2061&lt;&gt;"",$AA2061-$B2061,TODAY()-$B2061))</f>
        <v/>
      </c>
      <c r="AD2061" s="22" t="str">
        <f aca="true">IF($W2061="","",IF($Y2061="Closed",IF($AA2061="","Closed",IF($AA2061&lt;=$W2061,"Closed on time","Closed late")),IF(TODAY()&gt;$W2061,"Overdue","Within time")))</f>
        <v/>
      </c>
      <c r="AE2061" s="6"/>
      <c r="AF2061" s="19"/>
      <c r="AG2061" s="19"/>
      <c r="AH2061" s="19"/>
      <c r="AI2061" s="19"/>
      <c r="AJ2061" s="19"/>
    </row>
    <row r="2062" customFormat="false" ht="15" hidden="false" customHeight="false" outlineLevel="0" collapsed="false">
      <c r="A2062" s="22" t="str">
        <f aca="false">IF($C2062="","","R"&amp;TEXT(ROW()-4,"00000"))</f>
        <v/>
      </c>
      <c r="B2062" s="21"/>
      <c r="C2062" s="19"/>
      <c r="D2062" s="22" t="str">
        <f aca="false">IF($C2062="","",IFERROR(INDEX(Asset_Register!$C$5:$C$1000,MATCH($C2062,Asset_Register!$A$5:$A$1000,0)),"Not in register"))</f>
        <v/>
      </c>
      <c r="E2062" s="22" t="str">
        <f aca="false">IF($C2062="","",IFERROR(INDEX(Asset_Register!$D$5:$D$1000,MATCH($C2062,Asset_Register!$A$5:$A$1000,0)),"Not in register"))</f>
        <v/>
      </c>
      <c r="F2062" s="22" t="str">
        <f aca="false">IF($C2062="","",IFERROR(INDEX(Asset_Register!$R$5:$R$1000,MATCH($C2062,Asset_Register!$A$5:$A$1000,0)),"Not in register"))</f>
        <v/>
      </c>
      <c r="G2062" s="22" t="str">
        <f aca="false">IF($C2062="","",IFERROR(INDEX(Asset_Register!$Q$5:$Q$1000,MATCH($C2062,Asset_Register!$A$5:$A$1000,0)),"Not in register"))</f>
        <v/>
      </c>
      <c r="H2062" s="19"/>
      <c r="I2062" s="19"/>
      <c r="J2062" s="6"/>
      <c r="K2062" s="19"/>
      <c r="L2062" s="19"/>
      <c r="M2062" s="19"/>
      <c r="N2062" s="19"/>
      <c r="O2062" s="19"/>
      <c r="P2062" s="19"/>
      <c r="Q2062" s="22" t="str">
        <f aca="false">IF($C2062="","",IF($P2062&lt;&gt;"",$P2062,IF(AND(ISNUMBER($K2062),ISNUMBER($M2062),ISNUMBER($N2062)),IF($O2062="Lower is worse",IF($K2062&lt;=$N2062,"Danger",IF($K2062&lt;=$M2062,"Alert","OK")),IF($K2062&gt;=$N2062,"Danger",IF($K2062&gt;=$M2062,"Alert","OK"))),"Not set")))</f>
        <v/>
      </c>
      <c r="R2062" s="22" t="str">
        <f aca="false">IF(OR($Q2062="",$Q2062="Not set"),"",MATCH($Q2062,Lists!$F$2:$F$4,0)-1)</f>
        <v/>
      </c>
      <c r="S2062" s="6"/>
      <c r="T2062" s="6"/>
      <c r="U2062" s="22" t="str">
        <f aca="false">IF(OR($Q2062="",$Q2062="OK",$Q2062="Not set",NOT(ISNUMBER($G2062))),"",ROUND($G2062*IF($Q2062="Danger",Lists!$M$15,Lists!$M$16),0))</f>
        <v/>
      </c>
      <c r="V2062" s="22" t="str">
        <f aca="false">IF($U2062="","",IF(OR($Q2062="Danger",$U2062&gt;=Lists!$M$10),"P1",IF($U2062&gt;=Lists!$M$11,"P2","P3")))</f>
        <v/>
      </c>
      <c r="W2062" s="24" t="str">
        <f aca="false">IF(OR($V2062="",$B2062=""),"",$B2062+INDEX(Lists!$N$10:$N$12,MATCH($V2062,Lists!$L$10:$L$12,0)))</f>
        <v/>
      </c>
      <c r="X2062" s="19"/>
      <c r="Y2062" s="19"/>
      <c r="Z2062" s="19"/>
      <c r="AA2062" s="21"/>
      <c r="AB2062" s="19"/>
      <c r="AC2062" s="22" t="str">
        <f aca="true">IF(OR($U2062="",$B2062=""),"",IF($AA2062&lt;&gt;"",$AA2062-$B2062,TODAY()-$B2062))</f>
        <v/>
      </c>
      <c r="AD2062" s="22" t="str">
        <f aca="true">IF($W2062="","",IF($Y2062="Closed",IF($AA2062="","Closed",IF($AA2062&lt;=$W2062,"Closed on time","Closed late")),IF(TODAY()&gt;$W2062,"Overdue","Within time")))</f>
        <v/>
      </c>
      <c r="AE2062" s="6"/>
      <c r="AF2062" s="19"/>
      <c r="AG2062" s="19"/>
      <c r="AH2062" s="19"/>
      <c r="AI2062" s="19"/>
      <c r="AJ2062" s="19"/>
    </row>
    <row r="2063" customFormat="false" ht="15" hidden="false" customHeight="false" outlineLevel="0" collapsed="false">
      <c r="A2063" s="22" t="str">
        <f aca="false">IF($C2063="","","R"&amp;TEXT(ROW()-4,"00000"))</f>
        <v/>
      </c>
      <c r="B2063" s="21"/>
      <c r="C2063" s="19"/>
      <c r="D2063" s="22" t="str">
        <f aca="false">IF($C2063="","",IFERROR(INDEX(Asset_Register!$C$5:$C$1000,MATCH($C2063,Asset_Register!$A$5:$A$1000,0)),"Not in register"))</f>
        <v/>
      </c>
      <c r="E2063" s="22" t="str">
        <f aca="false">IF($C2063="","",IFERROR(INDEX(Asset_Register!$D$5:$D$1000,MATCH($C2063,Asset_Register!$A$5:$A$1000,0)),"Not in register"))</f>
        <v/>
      </c>
      <c r="F2063" s="22" t="str">
        <f aca="false">IF($C2063="","",IFERROR(INDEX(Asset_Register!$R$5:$R$1000,MATCH($C2063,Asset_Register!$A$5:$A$1000,0)),"Not in register"))</f>
        <v/>
      </c>
      <c r="G2063" s="22" t="str">
        <f aca="false">IF($C2063="","",IFERROR(INDEX(Asset_Register!$Q$5:$Q$1000,MATCH($C2063,Asset_Register!$A$5:$A$1000,0)),"Not in register"))</f>
        <v/>
      </c>
      <c r="H2063" s="19"/>
      <c r="I2063" s="19"/>
      <c r="J2063" s="6"/>
      <c r="K2063" s="19"/>
      <c r="L2063" s="19"/>
      <c r="M2063" s="19"/>
      <c r="N2063" s="19"/>
      <c r="O2063" s="19"/>
      <c r="P2063" s="19"/>
      <c r="Q2063" s="22" t="str">
        <f aca="false">IF($C2063="","",IF($P2063&lt;&gt;"",$P2063,IF(AND(ISNUMBER($K2063),ISNUMBER($M2063),ISNUMBER($N2063)),IF($O2063="Lower is worse",IF($K2063&lt;=$N2063,"Danger",IF($K2063&lt;=$M2063,"Alert","OK")),IF($K2063&gt;=$N2063,"Danger",IF($K2063&gt;=$M2063,"Alert","OK"))),"Not set")))</f>
        <v/>
      </c>
      <c r="R2063" s="22" t="str">
        <f aca="false">IF(OR($Q2063="",$Q2063="Not set"),"",MATCH($Q2063,Lists!$F$2:$F$4,0)-1)</f>
        <v/>
      </c>
      <c r="S2063" s="6"/>
      <c r="T2063" s="6"/>
      <c r="U2063" s="22" t="str">
        <f aca="false">IF(OR($Q2063="",$Q2063="OK",$Q2063="Not set",NOT(ISNUMBER($G2063))),"",ROUND($G2063*IF($Q2063="Danger",Lists!$M$15,Lists!$M$16),0))</f>
        <v/>
      </c>
      <c r="V2063" s="22" t="str">
        <f aca="false">IF($U2063="","",IF(OR($Q2063="Danger",$U2063&gt;=Lists!$M$10),"P1",IF($U2063&gt;=Lists!$M$11,"P2","P3")))</f>
        <v/>
      </c>
      <c r="W2063" s="24" t="str">
        <f aca="false">IF(OR($V2063="",$B2063=""),"",$B2063+INDEX(Lists!$N$10:$N$12,MATCH($V2063,Lists!$L$10:$L$12,0)))</f>
        <v/>
      </c>
      <c r="X2063" s="19"/>
      <c r="Y2063" s="19"/>
      <c r="Z2063" s="19"/>
      <c r="AA2063" s="21"/>
      <c r="AB2063" s="19"/>
      <c r="AC2063" s="22" t="str">
        <f aca="true">IF(OR($U2063="",$B2063=""),"",IF($AA2063&lt;&gt;"",$AA2063-$B2063,TODAY()-$B2063))</f>
        <v/>
      </c>
      <c r="AD2063" s="22" t="str">
        <f aca="true">IF($W2063="","",IF($Y2063="Closed",IF($AA2063="","Closed",IF($AA2063&lt;=$W2063,"Closed on time","Closed late")),IF(TODAY()&gt;$W2063,"Overdue","Within time")))</f>
        <v/>
      </c>
      <c r="AE2063" s="6"/>
      <c r="AF2063" s="19"/>
      <c r="AG2063" s="19"/>
      <c r="AH2063" s="19"/>
      <c r="AI2063" s="19"/>
      <c r="AJ2063" s="19"/>
    </row>
    <row r="2064" customFormat="false" ht="15" hidden="false" customHeight="false" outlineLevel="0" collapsed="false">
      <c r="A2064" s="22" t="str">
        <f aca="false">IF($C2064="","","R"&amp;TEXT(ROW()-4,"00000"))</f>
        <v/>
      </c>
      <c r="B2064" s="21"/>
      <c r="C2064" s="19"/>
      <c r="D2064" s="22" t="str">
        <f aca="false">IF($C2064="","",IFERROR(INDEX(Asset_Register!$C$5:$C$1000,MATCH($C2064,Asset_Register!$A$5:$A$1000,0)),"Not in register"))</f>
        <v/>
      </c>
      <c r="E2064" s="22" t="str">
        <f aca="false">IF($C2064="","",IFERROR(INDEX(Asset_Register!$D$5:$D$1000,MATCH($C2064,Asset_Register!$A$5:$A$1000,0)),"Not in register"))</f>
        <v/>
      </c>
      <c r="F2064" s="22" t="str">
        <f aca="false">IF($C2064="","",IFERROR(INDEX(Asset_Register!$R$5:$R$1000,MATCH($C2064,Asset_Register!$A$5:$A$1000,0)),"Not in register"))</f>
        <v/>
      </c>
      <c r="G2064" s="22" t="str">
        <f aca="false">IF($C2064="","",IFERROR(INDEX(Asset_Register!$Q$5:$Q$1000,MATCH($C2064,Asset_Register!$A$5:$A$1000,0)),"Not in register"))</f>
        <v/>
      </c>
      <c r="H2064" s="19"/>
      <c r="I2064" s="19"/>
      <c r="J2064" s="6"/>
      <c r="K2064" s="19"/>
      <c r="L2064" s="19"/>
      <c r="M2064" s="19"/>
      <c r="N2064" s="19"/>
      <c r="O2064" s="19"/>
      <c r="P2064" s="19"/>
      <c r="Q2064" s="22" t="str">
        <f aca="false">IF($C2064="","",IF($P2064&lt;&gt;"",$P2064,IF(AND(ISNUMBER($K2064),ISNUMBER($M2064),ISNUMBER($N2064)),IF($O2064="Lower is worse",IF($K2064&lt;=$N2064,"Danger",IF($K2064&lt;=$M2064,"Alert","OK")),IF($K2064&gt;=$N2064,"Danger",IF($K2064&gt;=$M2064,"Alert","OK"))),"Not set")))</f>
        <v/>
      </c>
      <c r="R2064" s="22" t="str">
        <f aca="false">IF(OR($Q2064="",$Q2064="Not set"),"",MATCH($Q2064,Lists!$F$2:$F$4,0)-1)</f>
        <v/>
      </c>
      <c r="S2064" s="6"/>
      <c r="T2064" s="6"/>
      <c r="U2064" s="22" t="str">
        <f aca="false">IF(OR($Q2064="",$Q2064="OK",$Q2064="Not set",NOT(ISNUMBER($G2064))),"",ROUND($G2064*IF($Q2064="Danger",Lists!$M$15,Lists!$M$16),0))</f>
        <v/>
      </c>
      <c r="V2064" s="22" t="str">
        <f aca="false">IF($U2064="","",IF(OR($Q2064="Danger",$U2064&gt;=Lists!$M$10),"P1",IF($U2064&gt;=Lists!$M$11,"P2","P3")))</f>
        <v/>
      </c>
      <c r="W2064" s="24" t="str">
        <f aca="false">IF(OR($V2064="",$B2064=""),"",$B2064+INDEX(Lists!$N$10:$N$12,MATCH($V2064,Lists!$L$10:$L$12,0)))</f>
        <v/>
      </c>
      <c r="X2064" s="19"/>
      <c r="Y2064" s="19"/>
      <c r="Z2064" s="19"/>
      <c r="AA2064" s="21"/>
      <c r="AB2064" s="19"/>
      <c r="AC2064" s="22" t="str">
        <f aca="true">IF(OR($U2064="",$B2064=""),"",IF($AA2064&lt;&gt;"",$AA2064-$B2064,TODAY()-$B2064))</f>
        <v/>
      </c>
      <c r="AD2064" s="22" t="str">
        <f aca="true">IF($W2064="","",IF($Y2064="Closed",IF($AA2064="","Closed",IF($AA2064&lt;=$W2064,"Closed on time","Closed late")),IF(TODAY()&gt;$W2064,"Overdue","Within time")))</f>
        <v/>
      </c>
      <c r="AE2064" s="6"/>
      <c r="AF2064" s="19"/>
      <c r="AG2064" s="19"/>
      <c r="AH2064" s="19"/>
      <c r="AI2064" s="19"/>
      <c r="AJ2064" s="19"/>
    </row>
    <row r="2065" customFormat="false" ht="15" hidden="false" customHeight="false" outlineLevel="0" collapsed="false">
      <c r="A2065" s="22" t="str">
        <f aca="false">IF($C2065="","","R"&amp;TEXT(ROW()-4,"00000"))</f>
        <v/>
      </c>
      <c r="B2065" s="21"/>
      <c r="C2065" s="19"/>
      <c r="D2065" s="22" t="str">
        <f aca="false">IF($C2065="","",IFERROR(INDEX(Asset_Register!$C$5:$C$1000,MATCH($C2065,Asset_Register!$A$5:$A$1000,0)),"Not in register"))</f>
        <v/>
      </c>
      <c r="E2065" s="22" t="str">
        <f aca="false">IF($C2065="","",IFERROR(INDEX(Asset_Register!$D$5:$D$1000,MATCH($C2065,Asset_Register!$A$5:$A$1000,0)),"Not in register"))</f>
        <v/>
      </c>
      <c r="F2065" s="22" t="str">
        <f aca="false">IF($C2065="","",IFERROR(INDEX(Asset_Register!$R$5:$R$1000,MATCH($C2065,Asset_Register!$A$5:$A$1000,0)),"Not in register"))</f>
        <v/>
      </c>
      <c r="G2065" s="22" t="str">
        <f aca="false">IF($C2065="","",IFERROR(INDEX(Asset_Register!$Q$5:$Q$1000,MATCH($C2065,Asset_Register!$A$5:$A$1000,0)),"Not in register"))</f>
        <v/>
      </c>
      <c r="H2065" s="19"/>
      <c r="I2065" s="19"/>
      <c r="J2065" s="6"/>
      <c r="K2065" s="19"/>
      <c r="L2065" s="19"/>
      <c r="M2065" s="19"/>
      <c r="N2065" s="19"/>
      <c r="O2065" s="19"/>
      <c r="P2065" s="19"/>
      <c r="Q2065" s="22" t="str">
        <f aca="false">IF($C2065="","",IF($P2065&lt;&gt;"",$P2065,IF(AND(ISNUMBER($K2065),ISNUMBER($M2065),ISNUMBER($N2065)),IF($O2065="Lower is worse",IF($K2065&lt;=$N2065,"Danger",IF($K2065&lt;=$M2065,"Alert","OK")),IF($K2065&gt;=$N2065,"Danger",IF($K2065&gt;=$M2065,"Alert","OK"))),"Not set")))</f>
        <v/>
      </c>
      <c r="R2065" s="22" t="str">
        <f aca="false">IF(OR($Q2065="",$Q2065="Not set"),"",MATCH($Q2065,Lists!$F$2:$F$4,0)-1)</f>
        <v/>
      </c>
      <c r="S2065" s="6"/>
      <c r="T2065" s="6"/>
      <c r="U2065" s="22" t="str">
        <f aca="false">IF(OR($Q2065="",$Q2065="OK",$Q2065="Not set",NOT(ISNUMBER($G2065))),"",ROUND($G2065*IF($Q2065="Danger",Lists!$M$15,Lists!$M$16),0))</f>
        <v/>
      </c>
      <c r="V2065" s="22" t="str">
        <f aca="false">IF($U2065="","",IF(OR($Q2065="Danger",$U2065&gt;=Lists!$M$10),"P1",IF($U2065&gt;=Lists!$M$11,"P2","P3")))</f>
        <v/>
      </c>
      <c r="W2065" s="24" t="str">
        <f aca="false">IF(OR($V2065="",$B2065=""),"",$B2065+INDEX(Lists!$N$10:$N$12,MATCH($V2065,Lists!$L$10:$L$12,0)))</f>
        <v/>
      </c>
      <c r="X2065" s="19"/>
      <c r="Y2065" s="19"/>
      <c r="Z2065" s="19"/>
      <c r="AA2065" s="21"/>
      <c r="AB2065" s="19"/>
      <c r="AC2065" s="22" t="str">
        <f aca="true">IF(OR($U2065="",$B2065=""),"",IF($AA2065&lt;&gt;"",$AA2065-$B2065,TODAY()-$B2065))</f>
        <v/>
      </c>
      <c r="AD2065" s="22" t="str">
        <f aca="true">IF($W2065="","",IF($Y2065="Closed",IF($AA2065="","Closed",IF($AA2065&lt;=$W2065,"Closed on time","Closed late")),IF(TODAY()&gt;$W2065,"Overdue","Within time")))</f>
        <v/>
      </c>
      <c r="AE2065" s="6"/>
      <c r="AF2065" s="19"/>
      <c r="AG2065" s="19"/>
      <c r="AH2065" s="19"/>
      <c r="AI2065" s="19"/>
      <c r="AJ2065" s="19"/>
    </row>
    <row r="2066" customFormat="false" ht="15" hidden="false" customHeight="false" outlineLevel="0" collapsed="false">
      <c r="A2066" s="22" t="str">
        <f aca="false">IF($C2066="","","R"&amp;TEXT(ROW()-4,"00000"))</f>
        <v/>
      </c>
      <c r="B2066" s="21"/>
      <c r="C2066" s="19"/>
      <c r="D2066" s="22" t="str">
        <f aca="false">IF($C2066="","",IFERROR(INDEX(Asset_Register!$C$5:$C$1000,MATCH($C2066,Asset_Register!$A$5:$A$1000,0)),"Not in register"))</f>
        <v/>
      </c>
      <c r="E2066" s="22" t="str">
        <f aca="false">IF($C2066="","",IFERROR(INDEX(Asset_Register!$D$5:$D$1000,MATCH($C2066,Asset_Register!$A$5:$A$1000,0)),"Not in register"))</f>
        <v/>
      </c>
      <c r="F2066" s="22" t="str">
        <f aca="false">IF($C2066="","",IFERROR(INDEX(Asset_Register!$R$5:$R$1000,MATCH($C2066,Asset_Register!$A$5:$A$1000,0)),"Not in register"))</f>
        <v/>
      </c>
      <c r="G2066" s="22" t="str">
        <f aca="false">IF($C2066="","",IFERROR(INDEX(Asset_Register!$Q$5:$Q$1000,MATCH($C2066,Asset_Register!$A$5:$A$1000,0)),"Not in register"))</f>
        <v/>
      </c>
      <c r="H2066" s="19"/>
      <c r="I2066" s="19"/>
      <c r="J2066" s="6"/>
      <c r="K2066" s="19"/>
      <c r="L2066" s="19"/>
      <c r="M2066" s="19"/>
      <c r="N2066" s="19"/>
      <c r="O2066" s="19"/>
      <c r="P2066" s="19"/>
      <c r="Q2066" s="22" t="str">
        <f aca="false">IF($C2066="","",IF($P2066&lt;&gt;"",$P2066,IF(AND(ISNUMBER($K2066),ISNUMBER($M2066),ISNUMBER($N2066)),IF($O2066="Lower is worse",IF($K2066&lt;=$N2066,"Danger",IF($K2066&lt;=$M2066,"Alert","OK")),IF($K2066&gt;=$N2066,"Danger",IF($K2066&gt;=$M2066,"Alert","OK"))),"Not set")))</f>
        <v/>
      </c>
      <c r="R2066" s="22" t="str">
        <f aca="false">IF(OR($Q2066="",$Q2066="Not set"),"",MATCH($Q2066,Lists!$F$2:$F$4,0)-1)</f>
        <v/>
      </c>
      <c r="S2066" s="6"/>
      <c r="T2066" s="6"/>
      <c r="U2066" s="22" t="str">
        <f aca="false">IF(OR($Q2066="",$Q2066="OK",$Q2066="Not set",NOT(ISNUMBER($G2066))),"",ROUND($G2066*IF($Q2066="Danger",Lists!$M$15,Lists!$M$16),0))</f>
        <v/>
      </c>
      <c r="V2066" s="22" t="str">
        <f aca="false">IF($U2066="","",IF(OR($Q2066="Danger",$U2066&gt;=Lists!$M$10),"P1",IF($U2066&gt;=Lists!$M$11,"P2","P3")))</f>
        <v/>
      </c>
      <c r="W2066" s="24" t="str">
        <f aca="false">IF(OR($V2066="",$B2066=""),"",$B2066+INDEX(Lists!$N$10:$N$12,MATCH($V2066,Lists!$L$10:$L$12,0)))</f>
        <v/>
      </c>
      <c r="X2066" s="19"/>
      <c r="Y2066" s="19"/>
      <c r="Z2066" s="19"/>
      <c r="AA2066" s="21"/>
      <c r="AB2066" s="19"/>
      <c r="AC2066" s="22" t="str">
        <f aca="true">IF(OR($U2066="",$B2066=""),"",IF($AA2066&lt;&gt;"",$AA2066-$B2066,TODAY()-$B2066))</f>
        <v/>
      </c>
      <c r="AD2066" s="22" t="str">
        <f aca="true">IF($W2066="","",IF($Y2066="Closed",IF($AA2066="","Closed",IF($AA2066&lt;=$W2066,"Closed on time","Closed late")),IF(TODAY()&gt;$W2066,"Overdue","Within time")))</f>
        <v/>
      </c>
      <c r="AE2066" s="6"/>
      <c r="AF2066" s="19"/>
      <c r="AG2066" s="19"/>
      <c r="AH2066" s="19"/>
      <c r="AI2066" s="19"/>
      <c r="AJ2066" s="19"/>
    </row>
    <row r="2067" customFormat="false" ht="15" hidden="false" customHeight="false" outlineLevel="0" collapsed="false">
      <c r="A2067" s="22" t="str">
        <f aca="false">IF($C2067="","","R"&amp;TEXT(ROW()-4,"00000"))</f>
        <v/>
      </c>
      <c r="B2067" s="21"/>
      <c r="C2067" s="19"/>
      <c r="D2067" s="22" t="str">
        <f aca="false">IF($C2067="","",IFERROR(INDEX(Asset_Register!$C$5:$C$1000,MATCH($C2067,Asset_Register!$A$5:$A$1000,0)),"Not in register"))</f>
        <v/>
      </c>
      <c r="E2067" s="22" t="str">
        <f aca="false">IF($C2067="","",IFERROR(INDEX(Asset_Register!$D$5:$D$1000,MATCH($C2067,Asset_Register!$A$5:$A$1000,0)),"Not in register"))</f>
        <v/>
      </c>
      <c r="F2067" s="22" t="str">
        <f aca="false">IF($C2067="","",IFERROR(INDEX(Asset_Register!$R$5:$R$1000,MATCH($C2067,Asset_Register!$A$5:$A$1000,0)),"Not in register"))</f>
        <v/>
      </c>
      <c r="G2067" s="22" t="str">
        <f aca="false">IF($C2067="","",IFERROR(INDEX(Asset_Register!$Q$5:$Q$1000,MATCH($C2067,Asset_Register!$A$5:$A$1000,0)),"Not in register"))</f>
        <v/>
      </c>
      <c r="H2067" s="19"/>
      <c r="I2067" s="19"/>
      <c r="J2067" s="6"/>
      <c r="K2067" s="19"/>
      <c r="L2067" s="19"/>
      <c r="M2067" s="19"/>
      <c r="N2067" s="19"/>
      <c r="O2067" s="19"/>
      <c r="P2067" s="19"/>
      <c r="Q2067" s="22" t="str">
        <f aca="false">IF($C2067="","",IF($P2067&lt;&gt;"",$P2067,IF(AND(ISNUMBER($K2067),ISNUMBER($M2067),ISNUMBER($N2067)),IF($O2067="Lower is worse",IF($K2067&lt;=$N2067,"Danger",IF($K2067&lt;=$M2067,"Alert","OK")),IF($K2067&gt;=$N2067,"Danger",IF($K2067&gt;=$M2067,"Alert","OK"))),"Not set")))</f>
        <v/>
      </c>
      <c r="R2067" s="22" t="str">
        <f aca="false">IF(OR($Q2067="",$Q2067="Not set"),"",MATCH($Q2067,Lists!$F$2:$F$4,0)-1)</f>
        <v/>
      </c>
      <c r="S2067" s="6"/>
      <c r="T2067" s="6"/>
      <c r="U2067" s="22" t="str">
        <f aca="false">IF(OR($Q2067="",$Q2067="OK",$Q2067="Not set",NOT(ISNUMBER($G2067))),"",ROUND($G2067*IF($Q2067="Danger",Lists!$M$15,Lists!$M$16),0))</f>
        <v/>
      </c>
      <c r="V2067" s="22" t="str">
        <f aca="false">IF($U2067="","",IF(OR($Q2067="Danger",$U2067&gt;=Lists!$M$10),"P1",IF($U2067&gt;=Lists!$M$11,"P2","P3")))</f>
        <v/>
      </c>
      <c r="W2067" s="24" t="str">
        <f aca="false">IF(OR($V2067="",$B2067=""),"",$B2067+INDEX(Lists!$N$10:$N$12,MATCH($V2067,Lists!$L$10:$L$12,0)))</f>
        <v/>
      </c>
      <c r="X2067" s="19"/>
      <c r="Y2067" s="19"/>
      <c r="Z2067" s="19"/>
      <c r="AA2067" s="21"/>
      <c r="AB2067" s="19"/>
      <c r="AC2067" s="22" t="str">
        <f aca="true">IF(OR($U2067="",$B2067=""),"",IF($AA2067&lt;&gt;"",$AA2067-$B2067,TODAY()-$B2067))</f>
        <v/>
      </c>
      <c r="AD2067" s="22" t="str">
        <f aca="true">IF($W2067="","",IF($Y2067="Closed",IF($AA2067="","Closed",IF($AA2067&lt;=$W2067,"Closed on time","Closed late")),IF(TODAY()&gt;$W2067,"Overdue","Within time")))</f>
        <v/>
      </c>
      <c r="AE2067" s="6"/>
      <c r="AF2067" s="19"/>
      <c r="AG2067" s="19"/>
      <c r="AH2067" s="19"/>
      <c r="AI2067" s="19"/>
      <c r="AJ2067" s="19"/>
    </row>
    <row r="2068" customFormat="false" ht="15" hidden="false" customHeight="false" outlineLevel="0" collapsed="false">
      <c r="A2068" s="22" t="str">
        <f aca="false">IF($C2068="","","R"&amp;TEXT(ROW()-4,"00000"))</f>
        <v/>
      </c>
      <c r="B2068" s="21"/>
      <c r="C2068" s="19"/>
      <c r="D2068" s="22" t="str">
        <f aca="false">IF($C2068="","",IFERROR(INDEX(Asset_Register!$C$5:$C$1000,MATCH($C2068,Asset_Register!$A$5:$A$1000,0)),"Not in register"))</f>
        <v/>
      </c>
      <c r="E2068" s="22" t="str">
        <f aca="false">IF($C2068="","",IFERROR(INDEX(Asset_Register!$D$5:$D$1000,MATCH($C2068,Asset_Register!$A$5:$A$1000,0)),"Not in register"))</f>
        <v/>
      </c>
      <c r="F2068" s="22" t="str">
        <f aca="false">IF($C2068="","",IFERROR(INDEX(Asset_Register!$R$5:$R$1000,MATCH($C2068,Asset_Register!$A$5:$A$1000,0)),"Not in register"))</f>
        <v/>
      </c>
      <c r="G2068" s="22" t="str">
        <f aca="false">IF($C2068="","",IFERROR(INDEX(Asset_Register!$Q$5:$Q$1000,MATCH($C2068,Asset_Register!$A$5:$A$1000,0)),"Not in register"))</f>
        <v/>
      </c>
      <c r="H2068" s="19"/>
      <c r="I2068" s="19"/>
      <c r="J2068" s="6"/>
      <c r="K2068" s="19"/>
      <c r="L2068" s="19"/>
      <c r="M2068" s="19"/>
      <c r="N2068" s="19"/>
      <c r="O2068" s="19"/>
      <c r="P2068" s="19"/>
      <c r="Q2068" s="22" t="str">
        <f aca="false">IF($C2068="","",IF($P2068&lt;&gt;"",$P2068,IF(AND(ISNUMBER($K2068),ISNUMBER($M2068),ISNUMBER($N2068)),IF($O2068="Lower is worse",IF($K2068&lt;=$N2068,"Danger",IF($K2068&lt;=$M2068,"Alert","OK")),IF($K2068&gt;=$N2068,"Danger",IF($K2068&gt;=$M2068,"Alert","OK"))),"Not set")))</f>
        <v/>
      </c>
      <c r="R2068" s="22" t="str">
        <f aca="false">IF(OR($Q2068="",$Q2068="Not set"),"",MATCH($Q2068,Lists!$F$2:$F$4,0)-1)</f>
        <v/>
      </c>
      <c r="S2068" s="6"/>
      <c r="T2068" s="6"/>
      <c r="U2068" s="22" t="str">
        <f aca="false">IF(OR($Q2068="",$Q2068="OK",$Q2068="Not set",NOT(ISNUMBER($G2068))),"",ROUND($G2068*IF($Q2068="Danger",Lists!$M$15,Lists!$M$16),0))</f>
        <v/>
      </c>
      <c r="V2068" s="22" t="str">
        <f aca="false">IF($U2068="","",IF(OR($Q2068="Danger",$U2068&gt;=Lists!$M$10),"P1",IF($U2068&gt;=Lists!$M$11,"P2","P3")))</f>
        <v/>
      </c>
      <c r="W2068" s="24" t="str">
        <f aca="false">IF(OR($V2068="",$B2068=""),"",$B2068+INDEX(Lists!$N$10:$N$12,MATCH($V2068,Lists!$L$10:$L$12,0)))</f>
        <v/>
      </c>
      <c r="X2068" s="19"/>
      <c r="Y2068" s="19"/>
      <c r="Z2068" s="19"/>
      <c r="AA2068" s="21"/>
      <c r="AB2068" s="19"/>
      <c r="AC2068" s="22" t="str">
        <f aca="true">IF(OR($U2068="",$B2068=""),"",IF($AA2068&lt;&gt;"",$AA2068-$B2068,TODAY()-$B2068))</f>
        <v/>
      </c>
      <c r="AD2068" s="22" t="str">
        <f aca="true">IF($W2068="","",IF($Y2068="Closed",IF($AA2068="","Closed",IF($AA2068&lt;=$W2068,"Closed on time","Closed late")),IF(TODAY()&gt;$W2068,"Overdue","Within time")))</f>
        <v/>
      </c>
      <c r="AE2068" s="6"/>
      <c r="AF2068" s="19"/>
      <c r="AG2068" s="19"/>
      <c r="AH2068" s="19"/>
      <c r="AI2068" s="19"/>
      <c r="AJ2068" s="19"/>
    </row>
    <row r="2069" customFormat="false" ht="15" hidden="false" customHeight="false" outlineLevel="0" collapsed="false">
      <c r="A2069" s="22" t="str">
        <f aca="false">IF($C2069="","","R"&amp;TEXT(ROW()-4,"00000"))</f>
        <v/>
      </c>
      <c r="B2069" s="21"/>
      <c r="C2069" s="19"/>
      <c r="D2069" s="22" t="str">
        <f aca="false">IF($C2069="","",IFERROR(INDEX(Asset_Register!$C$5:$C$1000,MATCH($C2069,Asset_Register!$A$5:$A$1000,0)),"Not in register"))</f>
        <v/>
      </c>
      <c r="E2069" s="22" t="str">
        <f aca="false">IF($C2069="","",IFERROR(INDEX(Asset_Register!$D$5:$D$1000,MATCH($C2069,Asset_Register!$A$5:$A$1000,0)),"Not in register"))</f>
        <v/>
      </c>
      <c r="F2069" s="22" t="str">
        <f aca="false">IF($C2069="","",IFERROR(INDEX(Asset_Register!$R$5:$R$1000,MATCH($C2069,Asset_Register!$A$5:$A$1000,0)),"Not in register"))</f>
        <v/>
      </c>
      <c r="G2069" s="22" t="str">
        <f aca="false">IF($C2069="","",IFERROR(INDEX(Asset_Register!$Q$5:$Q$1000,MATCH($C2069,Asset_Register!$A$5:$A$1000,0)),"Not in register"))</f>
        <v/>
      </c>
      <c r="H2069" s="19"/>
      <c r="I2069" s="19"/>
      <c r="J2069" s="6"/>
      <c r="K2069" s="19"/>
      <c r="L2069" s="19"/>
      <c r="M2069" s="19"/>
      <c r="N2069" s="19"/>
      <c r="O2069" s="19"/>
      <c r="P2069" s="19"/>
      <c r="Q2069" s="22" t="str">
        <f aca="false">IF($C2069="","",IF($P2069&lt;&gt;"",$P2069,IF(AND(ISNUMBER($K2069),ISNUMBER($M2069),ISNUMBER($N2069)),IF($O2069="Lower is worse",IF($K2069&lt;=$N2069,"Danger",IF($K2069&lt;=$M2069,"Alert","OK")),IF($K2069&gt;=$N2069,"Danger",IF($K2069&gt;=$M2069,"Alert","OK"))),"Not set")))</f>
        <v/>
      </c>
      <c r="R2069" s="22" t="str">
        <f aca="false">IF(OR($Q2069="",$Q2069="Not set"),"",MATCH($Q2069,Lists!$F$2:$F$4,0)-1)</f>
        <v/>
      </c>
      <c r="S2069" s="6"/>
      <c r="T2069" s="6"/>
      <c r="U2069" s="22" t="str">
        <f aca="false">IF(OR($Q2069="",$Q2069="OK",$Q2069="Not set",NOT(ISNUMBER($G2069))),"",ROUND($G2069*IF($Q2069="Danger",Lists!$M$15,Lists!$M$16),0))</f>
        <v/>
      </c>
      <c r="V2069" s="22" t="str">
        <f aca="false">IF($U2069="","",IF(OR($Q2069="Danger",$U2069&gt;=Lists!$M$10),"P1",IF($U2069&gt;=Lists!$M$11,"P2","P3")))</f>
        <v/>
      </c>
      <c r="W2069" s="24" t="str">
        <f aca="false">IF(OR($V2069="",$B2069=""),"",$B2069+INDEX(Lists!$N$10:$N$12,MATCH($V2069,Lists!$L$10:$L$12,0)))</f>
        <v/>
      </c>
      <c r="X2069" s="19"/>
      <c r="Y2069" s="19"/>
      <c r="Z2069" s="19"/>
      <c r="AA2069" s="21"/>
      <c r="AB2069" s="19"/>
      <c r="AC2069" s="22" t="str">
        <f aca="true">IF(OR($U2069="",$B2069=""),"",IF($AA2069&lt;&gt;"",$AA2069-$B2069,TODAY()-$B2069))</f>
        <v/>
      </c>
      <c r="AD2069" s="22" t="str">
        <f aca="true">IF($W2069="","",IF($Y2069="Closed",IF($AA2069="","Closed",IF($AA2069&lt;=$W2069,"Closed on time","Closed late")),IF(TODAY()&gt;$W2069,"Overdue","Within time")))</f>
        <v/>
      </c>
      <c r="AE2069" s="6"/>
      <c r="AF2069" s="19"/>
      <c r="AG2069" s="19"/>
      <c r="AH2069" s="19"/>
      <c r="AI2069" s="19"/>
      <c r="AJ2069" s="19"/>
    </row>
    <row r="2070" customFormat="false" ht="15" hidden="false" customHeight="false" outlineLevel="0" collapsed="false">
      <c r="A2070" s="22" t="str">
        <f aca="false">IF($C2070="","","R"&amp;TEXT(ROW()-4,"00000"))</f>
        <v/>
      </c>
      <c r="B2070" s="21"/>
      <c r="C2070" s="19"/>
      <c r="D2070" s="22" t="str">
        <f aca="false">IF($C2070="","",IFERROR(INDEX(Asset_Register!$C$5:$C$1000,MATCH($C2070,Asset_Register!$A$5:$A$1000,0)),"Not in register"))</f>
        <v/>
      </c>
      <c r="E2070" s="22" t="str">
        <f aca="false">IF($C2070="","",IFERROR(INDEX(Asset_Register!$D$5:$D$1000,MATCH($C2070,Asset_Register!$A$5:$A$1000,0)),"Not in register"))</f>
        <v/>
      </c>
      <c r="F2070" s="22" t="str">
        <f aca="false">IF($C2070="","",IFERROR(INDEX(Asset_Register!$R$5:$R$1000,MATCH($C2070,Asset_Register!$A$5:$A$1000,0)),"Not in register"))</f>
        <v/>
      </c>
      <c r="G2070" s="22" t="str">
        <f aca="false">IF($C2070="","",IFERROR(INDEX(Asset_Register!$Q$5:$Q$1000,MATCH($C2070,Asset_Register!$A$5:$A$1000,0)),"Not in register"))</f>
        <v/>
      </c>
      <c r="H2070" s="19"/>
      <c r="I2070" s="19"/>
      <c r="J2070" s="6"/>
      <c r="K2070" s="19"/>
      <c r="L2070" s="19"/>
      <c r="M2070" s="19"/>
      <c r="N2070" s="19"/>
      <c r="O2070" s="19"/>
      <c r="P2070" s="19"/>
      <c r="Q2070" s="22" t="str">
        <f aca="false">IF($C2070="","",IF($P2070&lt;&gt;"",$P2070,IF(AND(ISNUMBER($K2070),ISNUMBER($M2070),ISNUMBER($N2070)),IF($O2070="Lower is worse",IF($K2070&lt;=$N2070,"Danger",IF($K2070&lt;=$M2070,"Alert","OK")),IF($K2070&gt;=$N2070,"Danger",IF($K2070&gt;=$M2070,"Alert","OK"))),"Not set")))</f>
        <v/>
      </c>
      <c r="R2070" s="22" t="str">
        <f aca="false">IF(OR($Q2070="",$Q2070="Not set"),"",MATCH($Q2070,Lists!$F$2:$F$4,0)-1)</f>
        <v/>
      </c>
      <c r="S2070" s="6"/>
      <c r="T2070" s="6"/>
      <c r="U2070" s="22" t="str">
        <f aca="false">IF(OR($Q2070="",$Q2070="OK",$Q2070="Not set",NOT(ISNUMBER($G2070))),"",ROUND($G2070*IF($Q2070="Danger",Lists!$M$15,Lists!$M$16),0))</f>
        <v/>
      </c>
      <c r="V2070" s="22" t="str">
        <f aca="false">IF($U2070="","",IF(OR($Q2070="Danger",$U2070&gt;=Lists!$M$10),"P1",IF($U2070&gt;=Lists!$M$11,"P2","P3")))</f>
        <v/>
      </c>
      <c r="W2070" s="24" t="str">
        <f aca="false">IF(OR($V2070="",$B2070=""),"",$B2070+INDEX(Lists!$N$10:$N$12,MATCH($V2070,Lists!$L$10:$L$12,0)))</f>
        <v/>
      </c>
      <c r="X2070" s="19"/>
      <c r="Y2070" s="19"/>
      <c r="Z2070" s="19"/>
      <c r="AA2070" s="21"/>
      <c r="AB2070" s="19"/>
      <c r="AC2070" s="22" t="str">
        <f aca="true">IF(OR($U2070="",$B2070=""),"",IF($AA2070&lt;&gt;"",$AA2070-$B2070,TODAY()-$B2070))</f>
        <v/>
      </c>
      <c r="AD2070" s="22" t="str">
        <f aca="true">IF($W2070="","",IF($Y2070="Closed",IF($AA2070="","Closed",IF($AA2070&lt;=$W2070,"Closed on time","Closed late")),IF(TODAY()&gt;$W2070,"Overdue","Within time")))</f>
        <v/>
      </c>
      <c r="AE2070" s="6"/>
      <c r="AF2070" s="19"/>
      <c r="AG2070" s="19"/>
      <c r="AH2070" s="19"/>
      <c r="AI2070" s="19"/>
      <c r="AJ2070" s="19"/>
    </row>
    <row r="2071" customFormat="false" ht="15" hidden="false" customHeight="false" outlineLevel="0" collapsed="false">
      <c r="A2071" s="22" t="str">
        <f aca="false">IF($C2071="","","R"&amp;TEXT(ROW()-4,"00000"))</f>
        <v/>
      </c>
      <c r="B2071" s="21"/>
      <c r="C2071" s="19"/>
      <c r="D2071" s="22" t="str">
        <f aca="false">IF($C2071="","",IFERROR(INDEX(Asset_Register!$C$5:$C$1000,MATCH($C2071,Asset_Register!$A$5:$A$1000,0)),"Not in register"))</f>
        <v/>
      </c>
      <c r="E2071" s="22" t="str">
        <f aca="false">IF($C2071="","",IFERROR(INDEX(Asset_Register!$D$5:$D$1000,MATCH($C2071,Asset_Register!$A$5:$A$1000,0)),"Not in register"))</f>
        <v/>
      </c>
      <c r="F2071" s="22" t="str">
        <f aca="false">IF($C2071="","",IFERROR(INDEX(Asset_Register!$R$5:$R$1000,MATCH($C2071,Asset_Register!$A$5:$A$1000,0)),"Not in register"))</f>
        <v/>
      </c>
      <c r="G2071" s="22" t="str">
        <f aca="false">IF($C2071="","",IFERROR(INDEX(Asset_Register!$Q$5:$Q$1000,MATCH($C2071,Asset_Register!$A$5:$A$1000,0)),"Not in register"))</f>
        <v/>
      </c>
      <c r="H2071" s="19"/>
      <c r="I2071" s="19"/>
      <c r="J2071" s="6"/>
      <c r="K2071" s="19"/>
      <c r="L2071" s="19"/>
      <c r="M2071" s="19"/>
      <c r="N2071" s="19"/>
      <c r="O2071" s="19"/>
      <c r="P2071" s="19"/>
      <c r="Q2071" s="22" t="str">
        <f aca="false">IF($C2071="","",IF($P2071&lt;&gt;"",$P2071,IF(AND(ISNUMBER($K2071),ISNUMBER($M2071),ISNUMBER($N2071)),IF($O2071="Lower is worse",IF($K2071&lt;=$N2071,"Danger",IF($K2071&lt;=$M2071,"Alert","OK")),IF($K2071&gt;=$N2071,"Danger",IF($K2071&gt;=$M2071,"Alert","OK"))),"Not set")))</f>
        <v/>
      </c>
      <c r="R2071" s="22" t="str">
        <f aca="false">IF(OR($Q2071="",$Q2071="Not set"),"",MATCH($Q2071,Lists!$F$2:$F$4,0)-1)</f>
        <v/>
      </c>
      <c r="S2071" s="6"/>
      <c r="T2071" s="6"/>
      <c r="U2071" s="22" t="str">
        <f aca="false">IF(OR($Q2071="",$Q2071="OK",$Q2071="Not set",NOT(ISNUMBER($G2071))),"",ROUND($G2071*IF($Q2071="Danger",Lists!$M$15,Lists!$M$16),0))</f>
        <v/>
      </c>
      <c r="V2071" s="22" t="str">
        <f aca="false">IF($U2071="","",IF(OR($Q2071="Danger",$U2071&gt;=Lists!$M$10),"P1",IF($U2071&gt;=Lists!$M$11,"P2","P3")))</f>
        <v/>
      </c>
      <c r="W2071" s="24" t="str">
        <f aca="false">IF(OR($V2071="",$B2071=""),"",$B2071+INDEX(Lists!$N$10:$N$12,MATCH($V2071,Lists!$L$10:$L$12,0)))</f>
        <v/>
      </c>
      <c r="X2071" s="19"/>
      <c r="Y2071" s="19"/>
      <c r="Z2071" s="19"/>
      <c r="AA2071" s="21"/>
      <c r="AB2071" s="19"/>
      <c r="AC2071" s="22" t="str">
        <f aca="true">IF(OR($U2071="",$B2071=""),"",IF($AA2071&lt;&gt;"",$AA2071-$B2071,TODAY()-$B2071))</f>
        <v/>
      </c>
      <c r="AD2071" s="22" t="str">
        <f aca="true">IF($W2071="","",IF($Y2071="Closed",IF($AA2071="","Closed",IF($AA2071&lt;=$W2071,"Closed on time","Closed late")),IF(TODAY()&gt;$W2071,"Overdue","Within time")))</f>
        <v/>
      </c>
      <c r="AE2071" s="6"/>
      <c r="AF2071" s="19"/>
      <c r="AG2071" s="19"/>
      <c r="AH2071" s="19"/>
      <c r="AI2071" s="19"/>
      <c r="AJ2071" s="19"/>
    </row>
    <row r="2072" customFormat="false" ht="15" hidden="false" customHeight="false" outlineLevel="0" collapsed="false">
      <c r="A2072" s="22" t="str">
        <f aca="false">IF($C2072="","","R"&amp;TEXT(ROW()-4,"00000"))</f>
        <v/>
      </c>
      <c r="B2072" s="21"/>
      <c r="C2072" s="19"/>
      <c r="D2072" s="22" t="str">
        <f aca="false">IF($C2072="","",IFERROR(INDEX(Asset_Register!$C$5:$C$1000,MATCH($C2072,Asset_Register!$A$5:$A$1000,0)),"Not in register"))</f>
        <v/>
      </c>
      <c r="E2072" s="22" t="str">
        <f aca="false">IF($C2072="","",IFERROR(INDEX(Asset_Register!$D$5:$D$1000,MATCH($C2072,Asset_Register!$A$5:$A$1000,0)),"Not in register"))</f>
        <v/>
      </c>
      <c r="F2072" s="22" t="str">
        <f aca="false">IF($C2072="","",IFERROR(INDEX(Asset_Register!$R$5:$R$1000,MATCH($C2072,Asset_Register!$A$5:$A$1000,0)),"Not in register"))</f>
        <v/>
      </c>
      <c r="G2072" s="22" t="str">
        <f aca="false">IF($C2072="","",IFERROR(INDEX(Asset_Register!$Q$5:$Q$1000,MATCH($C2072,Asset_Register!$A$5:$A$1000,0)),"Not in register"))</f>
        <v/>
      </c>
      <c r="H2072" s="19"/>
      <c r="I2072" s="19"/>
      <c r="J2072" s="6"/>
      <c r="K2072" s="19"/>
      <c r="L2072" s="19"/>
      <c r="M2072" s="19"/>
      <c r="N2072" s="19"/>
      <c r="O2072" s="19"/>
      <c r="P2072" s="19"/>
      <c r="Q2072" s="22" t="str">
        <f aca="false">IF($C2072="","",IF($P2072&lt;&gt;"",$P2072,IF(AND(ISNUMBER($K2072),ISNUMBER($M2072),ISNUMBER($N2072)),IF($O2072="Lower is worse",IF($K2072&lt;=$N2072,"Danger",IF($K2072&lt;=$M2072,"Alert","OK")),IF($K2072&gt;=$N2072,"Danger",IF($K2072&gt;=$M2072,"Alert","OK"))),"Not set")))</f>
        <v/>
      </c>
      <c r="R2072" s="22" t="str">
        <f aca="false">IF(OR($Q2072="",$Q2072="Not set"),"",MATCH($Q2072,Lists!$F$2:$F$4,0)-1)</f>
        <v/>
      </c>
      <c r="S2072" s="6"/>
      <c r="T2072" s="6"/>
      <c r="U2072" s="22" t="str">
        <f aca="false">IF(OR($Q2072="",$Q2072="OK",$Q2072="Not set",NOT(ISNUMBER($G2072))),"",ROUND($G2072*IF($Q2072="Danger",Lists!$M$15,Lists!$M$16),0))</f>
        <v/>
      </c>
      <c r="V2072" s="22" t="str">
        <f aca="false">IF($U2072="","",IF(OR($Q2072="Danger",$U2072&gt;=Lists!$M$10),"P1",IF($U2072&gt;=Lists!$M$11,"P2","P3")))</f>
        <v/>
      </c>
      <c r="W2072" s="24" t="str">
        <f aca="false">IF(OR($V2072="",$B2072=""),"",$B2072+INDEX(Lists!$N$10:$N$12,MATCH($V2072,Lists!$L$10:$L$12,0)))</f>
        <v/>
      </c>
      <c r="X2072" s="19"/>
      <c r="Y2072" s="19"/>
      <c r="Z2072" s="19"/>
      <c r="AA2072" s="21"/>
      <c r="AB2072" s="19"/>
      <c r="AC2072" s="22" t="str">
        <f aca="true">IF(OR($U2072="",$B2072=""),"",IF($AA2072&lt;&gt;"",$AA2072-$B2072,TODAY()-$B2072))</f>
        <v/>
      </c>
      <c r="AD2072" s="22" t="str">
        <f aca="true">IF($W2072="","",IF($Y2072="Closed",IF($AA2072="","Closed",IF($AA2072&lt;=$W2072,"Closed on time","Closed late")),IF(TODAY()&gt;$W2072,"Overdue","Within time")))</f>
        <v/>
      </c>
      <c r="AE2072" s="6"/>
      <c r="AF2072" s="19"/>
      <c r="AG2072" s="19"/>
      <c r="AH2072" s="19"/>
      <c r="AI2072" s="19"/>
      <c r="AJ2072" s="19"/>
    </row>
    <row r="2073" customFormat="false" ht="15" hidden="false" customHeight="false" outlineLevel="0" collapsed="false">
      <c r="A2073" s="22" t="str">
        <f aca="false">IF($C2073="","","R"&amp;TEXT(ROW()-4,"00000"))</f>
        <v/>
      </c>
      <c r="B2073" s="21"/>
      <c r="C2073" s="19"/>
      <c r="D2073" s="22" t="str">
        <f aca="false">IF($C2073="","",IFERROR(INDEX(Asset_Register!$C$5:$C$1000,MATCH($C2073,Asset_Register!$A$5:$A$1000,0)),"Not in register"))</f>
        <v/>
      </c>
      <c r="E2073" s="22" t="str">
        <f aca="false">IF($C2073="","",IFERROR(INDEX(Asset_Register!$D$5:$D$1000,MATCH($C2073,Asset_Register!$A$5:$A$1000,0)),"Not in register"))</f>
        <v/>
      </c>
      <c r="F2073" s="22" t="str">
        <f aca="false">IF($C2073="","",IFERROR(INDEX(Asset_Register!$R$5:$R$1000,MATCH($C2073,Asset_Register!$A$5:$A$1000,0)),"Not in register"))</f>
        <v/>
      </c>
      <c r="G2073" s="22" t="str">
        <f aca="false">IF($C2073="","",IFERROR(INDEX(Asset_Register!$Q$5:$Q$1000,MATCH($C2073,Asset_Register!$A$5:$A$1000,0)),"Not in register"))</f>
        <v/>
      </c>
      <c r="H2073" s="19"/>
      <c r="I2073" s="19"/>
      <c r="J2073" s="6"/>
      <c r="K2073" s="19"/>
      <c r="L2073" s="19"/>
      <c r="M2073" s="19"/>
      <c r="N2073" s="19"/>
      <c r="O2073" s="19"/>
      <c r="P2073" s="19"/>
      <c r="Q2073" s="22" t="str">
        <f aca="false">IF($C2073="","",IF($P2073&lt;&gt;"",$P2073,IF(AND(ISNUMBER($K2073),ISNUMBER($M2073),ISNUMBER($N2073)),IF($O2073="Lower is worse",IF($K2073&lt;=$N2073,"Danger",IF($K2073&lt;=$M2073,"Alert","OK")),IF($K2073&gt;=$N2073,"Danger",IF($K2073&gt;=$M2073,"Alert","OK"))),"Not set")))</f>
        <v/>
      </c>
      <c r="R2073" s="22" t="str">
        <f aca="false">IF(OR($Q2073="",$Q2073="Not set"),"",MATCH($Q2073,Lists!$F$2:$F$4,0)-1)</f>
        <v/>
      </c>
      <c r="S2073" s="6"/>
      <c r="T2073" s="6"/>
      <c r="U2073" s="22" t="str">
        <f aca="false">IF(OR($Q2073="",$Q2073="OK",$Q2073="Not set",NOT(ISNUMBER($G2073))),"",ROUND($G2073*IF($Q2073="Danger",Lists!$M$15,Lists!$M$16),0))</f>
        <v/>
      </c>
      <c r="V2073" s="22" t="str">
        <f aca="false">IF($U2073="","",IF(OR($Q2073="Danger",$U2073&gt;=Lists!$M$10),"P1",IF($U2073&gt;=Lists!$M$11,"P2","P3")))</f>
        <v/>
      </c>
      <c r="W2073" s="24" t="str">
        <f aca="false">IF(OR($V2073="",$B2073=""),"",$B2073+INDEX(Lists!$N$10:$N$12,MATCH($V2073,Lists!$L$10:$L$12,0)))</f>
        <v/>
      </c>
      <c r="X2073" s="19"/>
      <c r="Y2073" s="19"/>
      <c r="Z2073" s="19"/>
      <c r="AA2073" s="21"/>
      <c r="AB2073" s="19"/>
      <c r="AC2073" s="22" t="str">
        <f aca="true">IF(OR($U2073="",$B2073=""),"",IF($AA2073&lt;&gt;"",$AA2073-$B2073,TODAY()-$B2073))</f>
        <v/>
      </c>
      <c r="AD2073" s="22" t="str">
        <f aca="true">IF($W2073="","",IF($Y2073="Closed",IF($AA2073="","Closed",IF($AA2073&lt;=$W2073,"Closed on time","Closed late")),IF(TODAY()&gt;$W2073,"Overdue","Within time")))</f>
        <v/>
      </c>
      <c r="AE2073" s="6"/>
      <c r="AF2073" s="19"/>
      <c r="AG2073" s="19"/>
      <c r="AH2073" s="19"/>
      <c r="AI2073" s="19"/>
      <c r="AJ2073" s="19"/>
    </row>
    <row r="2074" customFormat="false" ht="15" hidden="false" customHeight="false" outlineLevel="0" collapsed="false">
      <c r="A2074" s="22" t="str">
        <f aca="false">IF($C2074="","","R"&amp;TEXT(ROW()-4,"00000"))</f>
        <v/>
      </c>
      <c r="B2074" s="21"/>
      <c r="C2074" s="19"/>
      <c r="D2074" s="22" t="str">
        <f aca="false">IF($C2074="","",IFERROR(INDEX(Asset_Register!$C$5:$C$1000,MATCH($C2074,Asset_Register!$A$5:$A$1000,0)),"Not in register"))</f>
        <v/>
      </c>
      <c r="E2074" s="22" t="str">
        <f aca="false">IF($C2074="","",IFERROR(INDEX(Asset_Register!$D$5:$D$1000,MATCH($C2074,Asset_Register!$A$5:$A$1000,0)),"Not in register"))</f>
        <v/>
      </c>
      <c r="F2074" s="22" t="str">
        <f aca="false">IF($C2074="","",IFERROR(INDEX(Asset_Register!$R$5:$R$1000,MATCH($C2074,Asset_Register!$A$5:$A$1000,0)),"Not in register"))</f>
        <v/>
      </c>
      <c r="G2074" s="22" t="str">
        <f aca="false">IF($C2074="","",IFERROR(INDEX(Asset_Register!$Q$5:$Q$1000,MATCH($C2074,Asset_Register!$A$5:$A$1000,0)),"Not in register"))</f>
        <v/>
      </c>
      <c r="H2074" s="19"/>
      <c r="I2074" s="19"/>
      <c r="J2074" s="6"/>
      <c r="K2074" s="19"/>
      <c r="L2074" s="19"/>
      <c r="M2074" s="19"/>
      <c r="N2074" s="19"/>
      <c r="O2074" s="19"/>
      <c r="P2074" s="19"/>
      <c r="Q2074" s="22" t="str">
        <f aca="false">IF($C2074="","",IF($P2074&lt;&gt;"",$P2074,IF(AND(ISNUMBER($K2074),ISNUMBER($M2074),ISNUMBER($N2074)),IF($O2074="Lower is worse",IF($K2074&lt;=$N2074,"Danger",IF($K2074&lt;=$M2074,"Alert","OK")),IF($K2074&gt;=$N2074,"Danger",IF($K2074&gt;=$M2074,"Alert","OK"))),"Not set")))</f>
        <v/>
      </c>
      <c r="R2074" s="22" t="str">
        <f aca="false">IF(OR($Q2074="",$Q2074="Not set"),"",MATCH($Q2074,Lists!$F$2:$F$4,0)-1)</f>
        <v/>
      </c>
      <c r="S2074" s="6"/>
      <c r="T2074" s="6"/>
      <c r="U2074" s="22" t="str">
        <f aca="false">IF(OR($Q2074="",$Q2074="OK",$Q2074="Not set",NOT(ISNUMBER($G2074))),"",ROUND($G2074*IF($Q2074="Danger",Lists!$M$15,Lists!$M$16),0))</f>
        <v/>
      </c>
      <c r="V2074" s="22" t="str">
        <f aca="false">IF($U2074="","",IF(OR($Q2074="Danger",$U2074&gt;=Lists!$M$10),"P1",IF($U2074&gt;=Lists!$M$11,"P2","P3")))</f>
        <v/>
      </c>
      <c r="W2074" s="24" t="str">
        <f aca="false">IF(OR($V2074="",$B2074=""),"",$B2074+INDEX(Lists!$N$10:$N$12,MATCH($V2074,Lists!$L$10:$L$12,0)))</f>
        <v/>
      </c>
      <c r="X2074" s="19"/>
      <c r="Y2074" s="19"/>
      <c r="Z2074" s="19"/>
      <c r="AA2074" s="21"/>
      <c r="AB2074" s="19"/>
      <c r="AC2074" s="22" t="str">
        <f aca="true">IF(OR($U2074="",$B2074=""),"",IF($AA2074&lt;&gt;"",$AA2074-$B2074,TODAY()-$B2074))</f>
        <v/>
      </c>
      <c r="AD2074" s="22" t="str">
        <f aca="true">IF($W2074="","",IF($Y2074="Closed",IF($AA2074="","Closed",IF($AA2074&lt;=$W2074,"Closed on time","Closed late")),IF(TODAY()&gt;$W2074,"Overdue","Within time")))</f>
        <v/>
      </c>
      <c r="AE2074" s="6"/>
      <c r="AF2074" s="19"/>
      <c r="AG2074" s="19"/>
      <c r="AH2074" s="19"/>
      <c r="AI2074" s="19"/>
      <c r="AJ2074" s="19"/>
    </row>
    <row r="2075" customFormat="false" ht="15" hidden="false" customHeight="false" outlineLevel="0" collapsed="false">
      <c r="A2075" s="22" t="str">
        <f aca="false">IF($C2075="","","R"&amp;TEXT(ROW()-4,"00000"))</f>
        <v/>
      </c>
      <c r="B2075" s="21"/>
      <c r="C2075" s="19"/>
      <c r="D2075" s="22" t="str">
        <f aca="false">IF($C2075="","",IFERROR(INDEX(Asset_Register!$C$5:$C$1000,MATCH($C2075,Asset_Register!$A$5:$A$1000,0)),"Not in register"))</f>
        <v/>
      </c>
      <c r="E2075" s="22" t="str">
        <f aca="false">IF($C2075="","",IFERROR(INDEX(Asset_Register!$D$5:$D$1000,MATCH($C2075,Asset_Register!$A$5:$A$1000,0)),"Not in register"))</f>
        <v/>
      </c>
      <c r="F2075" s="22" t="str">
        <f aca="false">IF($C2075="","",IFERROR(INDEX(Asset_Register!$R$5:$R$1000,MATCH($C2075,Asset_Register!$A$5:$A$1000,0)),"Not in register"))</f>
        <v/>
      </c>
      <c r="G2075" s="22" t="str">
        <f aca="false">IF($C2075="","",IFERROR(INDEX(Asset_Register!$Q$5:$Q$1000,MATCH($C2075,Asset_Register!$A$5:$A$1000,0)),"Not in register"))</f>
        <v/>
      </c>
      <c r="H2075" s="19"/>
      <c r="I2075" s="19"/>
      <c r="J2075" s="6"/>
      <c r="K2075" s="19"/>
      <c r="L2075" s="19"/>
      <c r="M2075" s="19"/>
      <c r="N2075" s="19"/>
      <c r="O2075" s="19"/>
      <c r="P2075" s="19"/>
      <c r="Q2075" s="22" t="str">
        <f aca="false">IF($C2075="","",IF($P2075&lt;&gt;"",$P2075,IF(AND(ISNUMBER($K2075),ISNUMBER($M2075),ISNUMBER($N2075)),IF($O2075="Lower is worse",IF($K2075&lt;=$N2075,"Danger",IF($K2075&lt;=$M2075,"Alert","OK")),IF($K2075&gt;=$N2075,"Danger",IF($K2075&gt;=$M2075,"Alert","OK"))),"Not set")))</f>
        <v/>
      </c>
      <c r="R2075" s="22" t="str">
        <f aca="false">IF(OR($Q2075="",$Q2075="Not set"),"",MATCH($Q2075,Lists!$F$2:$F$4,0)-1)</f>
        <v/>
      </c>
      <c r="S2075" s="6"/>
      <c r="T2075" s="6"/>
      <c r="U2075" s="22" t="str">
        <f aca="false">IF(OR($Q2075="",$Q2075="OK",$Q2075="Not set",NOT(ISNUMBER($G2075))),"",ROUND($G2075*IF($Q2075="Danger",Lists!$M$15,Lists!$M$16),0))</f>
        <v/>
      </c>
      <c r="V2075" s="22" t="str">
        <f aca="false">IF($U2075="","",IF(OR($Q2075="Danger",$U2075&gt;=Lists!$M$10),"P1",IF($U2075&gt;=Lists!$M$11,"P2","P3")))</f>
        <v/>
      </c>
      <c r="W2075" s="24" t="str">
        <f aca="false">IF(OR($V2075="",$B2075=""),"",$B2075+INDEX(Lists!$N$10:$N$12,MATCH($V2075,Lists!$L$10:$L$12,0)))</f>
        <v/>
      </c>
      <c r="X2075" s="19"/>
      <c r="Y2075" s="19"/>
      <c r="Z2075" s="19"/>
      <c r="AA2075" s="21"/>
      <c r="AB2075" s="19"/>
      <c r="AC2075" s="22" t="str">
        <f aca="true">IF(OR($U2075="",$B2075=""),"",IF($AA2075&lt;&gt;"",$AA2075-$B2075,TODAY()-$B2075))</f>
        <v/>
      </c>
      <c r="AD2075" s="22" t="str">
        <f aca="true">IF($W2075="","",IF($Y2075="Closed",IF($AA2075="","Closed",IF($AA2075&lt;=$W2075,"Closed on time","Closed late")),IF(TODAY()&gt;$W2075,"Overdue","Within time")))</f>
        <v/>
      </c>
      <c r="AE2075" s="6"/>
      <c r="AF2075" s="19"/>
      <c r="AG2075" s="19"/>
      <c r="AH2075" s="19"/>
      <c r="AI2075" s="19"/>
      <c r="AJ2075" s="19"/>
    </row>
    <row r="2076" customFormat="false" ht="15" hidden="false" customHeight="false" outlineLevel="0" collapsed="false">
      <c r="A2076" s="22" t="str">
        <f aca="false">IF($C2076="","","R"&amp;TEXT(ROW()-4,"00000"))</f>
        <v/>
      </c>
      <c r="B2076" s="21"/>
      <c r="C2076" s="19"/>
      <c r="D2076" s="22" t="str">
        <f aca="false">IF($C2076="","",IFERROR(INDEX(Asset_Register!$C$5:$C$1000,MATCH($C2076,Asset_Register!$A$5:$A$1000,0)),"Not in register"))</f>
        <v/>
      </c>
      <c r="E2076" s="22" t="str">
        <f aca="false">IF($C2076="","",IFERROR(INDEX(Asset_Register!$D$5:$D$1000,MATCH($C2076,Asset_Register!$A$5:$A$1000,0)),"Not in register"))</f>
        <v/>
      </c>
      <c r="F2076" s="22" t="str">
        <f aca="false">IF($C2076="","",IFERROR(INDEX(Asset_Register!$R$5:$R$1000,MATCH($C2076,Asset_Register!$A$5:$A$1000,0)),"Not in register"))</f>
        <v/>
      </c>
      <c r="G2076" s="22" t="str">
        <f aca="false">IF($C2076="","",IFERROR(INDEX(Asset_Register!$Q$5:$Q$1000,MATCH($C2076,Asset_Register!$A$5:$A$1000,0)),"Not in register"))</f>
        <v/>
      </c>
      <c r="H2076" s="19"/>
      <c r="I2076" s="19"/>
      <c r="J2076" s="6"/>
      <c r="K2076" s="19"/>
      <c r="L2076" s="19"/>
      <c r="M2076" s="19"/>
      <c r="N2076" s="19"/>
      <c r="O2076" s="19"/>
      <c r="P2076" s="19"/>
      <c r="Q2076" s="22" t="str">
        <f aca="false">IF($C2076="","",IF($P2076&lt;&gt;"",$P2076,IF(AND(ISNUMBER($K2076),ISNUMBER($M2076),ISNUMBER($N2076)),IF($O2076="Lower is worse",IF($K2076&lt;=$N2076,"Danger",IF($K2076&lt;=$M2076,"Alert","OK")),IF($K2076&gt;=$N2076,"Danger",IF($K2076&gt;=$M2076,"Alert","OK"))),"Not set")))</f>
        <v/>
      </c>
      <c r="R2076" s="22" t="str">
        <f aca="false">IF(OR($Q2076="",$Q2076="Not set"),"",MATCH($Q2076,Lists!$F$2:$F$4,0)-1)</f>
        <v/>
      </c>
      <c r="S2076" s="6"/>
      <c r="T2076" s="6"/>
      <c r="U2076" s="22" t="str">
        <f aca="false">IF(OR($Q2076="",$Q2076="OK",$Q2076="Not set",NOT(ISNUMBER($G2076))),"",ROUND($G2076*IF($Q2076="Danger",Lists!$M$15,Lists!$M$16),0))</f>
        <v/>
      </c>
      <c r="V2076" s="22" t="str">
        <f aca="false">IF($U2076="","",IF(OR($Q2076="Danger",$U2076&gt;=Lists!$M$10),"P1",IF($U2076&gt;=Lists!$M$11,"P2","P3")))</f>
        <v/>
      </c>
      <c r="W2076" s="24" t="str">
        <f aca="false">IF(OR($V2076="",$B2076=""),"",$B2076+INDEX(Lists!$N$10:$N$12,MATCH($V2076,Lists!$L$10:$L$12,0)))</f>
        <v/>
      </c>
      <c r="X2076" s="19"/>
      <c r="Y2076" s="19"/>
      <c r="Z2076" s="19"/>
      <c r="AA2076" s="21"/>
      <c r="AB2076" s="19"/>
      <c r="AC2076" s="22" t="str">
        <f aca="true">IF(OR($U2076="",$B2076=""),"",IF($AA2076&lt;&gt;"",$AA2076-$B2076,TODAY()-$B2076))</f>
        <v/>
      </c>
      <c r="AD2076" s="22" t="str">
        <f aca="true">IF($W2076="","",IF($Y2076="Closed",IF($AA2076="","Closed",IF($AA2076&lt;=$W2076,"Closed on time","Closed late")),IF(TODAY()&gt;$W2076,"Overdue","Within time")))</f>
        <v/>
      </c>
      <c r="AE2076" s="6"/>
      <c r="AF2076" s="19"/>
      <c r="AG2076" s="19"/>
      <c r="AH2076" s="19"/>
      <c r="AI2076" s="19"/>
      <c r="AJ2076" s="19"/>
    </row>
    <row r="2077" customFormat="false" ht="15" hidden="false" customHeight="false" outlineLevel="0" collapsed="false">
      <c r="A2077" s="22" t="str">
        <f aca="false">IF($C2077="","","R"&amp;TEXT(ROW()-4,"00000"))</f>
        <v/>
      </c>
      <c r="B2077" s="21"/>
      <c r="C2077" s="19"/>
      <c r="D2077" s="22" t="str">
        <f aca="false">IF($C2077="","",IFERROR(INDEX(Asset_Register!$C$5:$C$1000,MATCH($C2077,Asset_Register!$A$5:$A$1000,0)),"Not in register"))</f>
        <v/>
      </c>
      <c r="E2077" s="22" t="str">
        <f aca="false">IF($C2077="","",IFERROR(INDEX(Asset_Register!$D$5:$D$1000,MATCH($C2077,Asset_Register!$A$5:$A$1000,0)),"Not in register"))</f>
        <v/>
      </c>
      <c r="F2077" s="22" t="str">
        <f aca="false">IF($C2077="","",IFERROR(INDEX(Asset_Register!$R$5:$R$1000,MATCH($C2077,Asset_Register!$A$5:$A$1000,0)),"Not in register"))</f>
        <v/>
      </c>
      <c r="G2077" s="22" t="str">
        <f aca="false">IF($C2077="","",IFERROR(INDEX(Asset_Register!$Q$5:$Q$1000,MATCH($C2077,Asset_Register!$A$5:$A$1000,0)),"Not in register"))</f>
        <v/>
      </c>
      <c r="H2077" s="19"/>
      <c r="I2077" s="19"/>
      <c r="J2077" s="6"/>
      <c r="K2077" s="19"/>
      <c r="L2077" s="19"/>
      <c r="M2077" s="19"/>
      <c r="N2077" s="19"/>
      <c r="O2077" s="19"/>
      <c r="P2077" s="19"/>
      <c r="Q2077" s="22" t="str">
        <f aca="false">IF($C2077="","",IF($P2077&lt;&gt;"",$P2077,IF(AND(ISNUMBER($K2077),ISNUMBER($M2077),ISNUMBER($N2077)),IF($O2077="Lower is worse",IF($K2077&lt;=$N2077,"Danger",IF($K2077&lt;=$M2077,"Alert","OK")),IF($K2077&gt;=$N2077,"Danger",IF($K2077&gt;=$M2077,"Alert","OK"))),"Not set")))</f>
        <v/>
      </c>
      <c r="R2077" s="22" t="str">
        <f aca="false">IF(OR($Q2077="",$Q2077="Not set"),"",MATCH($Q2077,Lists!$F$2:$F$4,0)-1)</f>
        <v/>
      </c>
      <c r="S2077" s="6"/>
      <c r="T2077" s="6"/>
      <c r="U2077" s="22" t="str">
        <f aca="false">IF(OR($Q2077="",$Q2077="OK",$Q2077="Not set",NOT(ISNUMBER($G2077))),"",ROUND($G2077*IF($Q2077="Danger",Lists!$M$15,Lists!$M$16),0))</f>
        <v/>
      </c>
      <c r="V2077" s="22" t="str">
        <f aca="false">IF($U2077="","",IF(OR($Q2077="Danger",$U2077&gt;=Lists!$M$10),"P1",IF($U2077&gt;=Lists!$M$11,"P2","P3")))</f>
        <v/>
      </c>
      <c r="W2077" s="24" t="str">
        <f aca="false">IF(OR($V2077="",$B2077=""),"",$B2077+INDEX(Lists!$N$10:$N$12,MATCH($V2077,Lists!$L$10:$L$12,0)))</f>
        <v/>
      </c>
      <c r="X2077" s="19"/>
      <c r="Y2077" s="19"/>
      <c r="Z2077" s="19"/>
      <c r="AA2077" s="21"/>
      <c r="AB2077" s="19"/>
      <c r="AC2077" s="22" t="str">
        <f aca="true">IF(OR($U2077="",$B2077=""),"",IF($AA2077&lt;&gt;"",$AA2077-$B2077,TODAY()-$B2077))</f>
        <v/>
      </c>
      <c r="AD2077" s="22" t="str">
        <f aca="true">IF($W2077="","",IF($Y2077="Closed",IF($AA2077="","Closed",IF($AA2077&lt;=$W2077,"Closed on time","Closed late")),IF(TODAY()&gt;$W2077,"Overdue","Within time")))</f>
        <v/>
      </c>
      <c r="AE2077" s="6"/>
      <c r="AF2077" s="19"/>
      <c r="AG2077" s="19"/>
      <c r="AH2077" s="19"/>
      <c r="AI2077" s="19"/>
      <c r="AJ2077" s="19"/>
    </row>
    <row r="2078" customFormat="false" ht="15" hidden="false" customHeight="false" outlineLevel="0" collapsed="false">
      <c r="A2078" s="22" t="str">
        <f aca="false">IF($C2078="","","R"&amp;TEXT(ROW()-4,"00000"))</f>
        <v/>
      </c>
      <c r="B2078" s="21"/>
      <c r="C2078" s="19"/>
      <c r="D2078" s="22" t="str">
        <f aca="false">IF($C2078="","",IFERROR(INDEX(Asset_Register!$C$5:$C$1000,MATCH($C2078,Asset_Register!$A$5:$A$1000,0)),"Not in register"))</f>
        <v/>
      </c>
      <c r="E2078" s="22" t="str">
        <f aca="false">IF($C2078="","",IFERROR(INDEX(Asset_Register!$D$5:$D$1000,MATCH($C2078,Asset_Register!$A$5:$A$1000,0)),"Not in register"))</f>
        <v/>
      </c>
      <c r="F2078" s="22" t="str">
        <f aca="false">IF($C2078="","",IFERROR(INDEX(Asset_Register!$R$5:$R$1000,MATCH($C2078,Asset_Register!$A$5:$A$1000,0)),"Not in register"))</f>
        <v/>
      </c>
      <c r="G2078" s="22" t="str">
        <f aca="false">IF($C2078="","",IFERROR(INDEX(Asset_Register!$Q$5:$Q$1000,MATCH($C2078,Asset_Register!$A$5:$A$1000,0)),"Not in register"))</f>
        <v/>
      </c>
      <c r="H2078" s="19"/>
      <c r="I2078" s="19"/>
      <c r="J2078" s="6"/>
      <c r="K2078" s="19"/>
      <c r="L2078" s="19"/>
      <c r="M2078" s="19"/>
      <c r="N2078" s="19"/>
      <c r="O2078" s="19"/>
      <c r="P2078" s="19"/>
      <c r="Q2078" s="22" t="str">
        <f aca="false">IF($C2078="","",IF($P2078&lt;&gt;"",$P2078,IF(AND(ISNUMBER($K2078),ISNUMBER($M2078),ISNUMBER($N2078)),IF($O2078="Lower is worse",IF($K2078&lt;=$N2078,"Danger",IF($K2078&lt;=$M2078,"Alert","OK")),IF($K2078&gt;=$N2078,"Danger",IF($K2078&gt;=$M2078,"Alert","OK"))),"Not set")))</f>
        <v/>
      </c>
      <c r="R2078" s="22" t="str">
        <f aca="false">IF(OR($Q2078="",$Q2078="Not set"),"",MATCH($Q2078,Lists!$F$2:$F$4,0)-1)</f>
        <v/>
      </c>
      <c r="S2078" s="6"/>
      <c r="T2078" s="6"/>
      <c r="U2078" s="22" t="str">
        <f aca="false">IF(OR($Q2078="",$Q2078="OK",$Q2078="Not set",NOT(ISNUMBER($G2078))),"",ROUND($G2078*IF($Q2078="Danger",Lists!$M$15,Lists!$M$16),0))</f>
        <v/>
      </c>
      <c r="V2078" s="22" t="str">
        <f aca="false">IF($U2078="","",IF(OR($Q2078="Danger",$U2078&gt;=Lists!$M$10),"P1",IF($U2078&gt;=Lists!$M$11,"P2","P3")))</f>
        <v/>
      </c>
      <c r="W2078" s="24" t="str">
        <f aca="false">IF(OR($V2078="",$B2078=""),"",$B2078+INDEX(Lists!$N$10:$N$12,MATCH($V2078,Lists!$L$10:$L$12,0)))</f>
        <v/>
      </c>
      <c r="X2078" s="19"/>
      <c r="Y2078" s="19"/>
      <c r="Z2078" s="19"/>
      <c r="AA2078" s="21"/>
      <c r="AB2078" s="19"/>
      <c r="AC2078" s="22" t="str">
        <f aca="true">IF(OR($U2078="",$B2078=""),"",IF($AA2078&lt;&gt;"",$AA2078-$B2078,TODAY()-$B2078))</f>
        <v/>
      </c>
      <c r="AD2078" s="22" t="str">
        <f aca="true">IF($W2078="","",IF($Y2078="Closed",IF($AA2078="","Closed",IF($AA2078&lt;=$W2078,"Closed on time","Closed late")),IF(TODAY()&gt;$W2078,"Overdue","Within time")))</f>
        <v/>
      </c>
      <c r="AE2078" s="6"/>
      <c r="AF2078" s="19"/>
      <c r="AG2078" s="19"/>
      <c r="AH2078" s="19"/>
      <c r="AI2078" s="19"/>
      <c r="AJ2078" s="19"/>
    </row>
    <row r="2079" customFormat="false" ht="15" hidden="false" customHeight="false" outlineLevel="0" collapsed="false">
      <c r="A2079" s="22" t="str">
        <f aca="false">IF($C2079="","","R"&amp;TEXT(ROW()-4,"00000"))</f>
        <v/>
      </c>
      <c r="B2079" s="21"/>
      <c r="C2079" s="19"/>
      <c r="D2079" s="22" t="str">
        <f aca="false">IF($C2079="","",IFERROR(INDEX(Asset_Register!$C$5:$C$1000,MATCH($C2079,Asset_Register!$A$5:$A$1000,0)),"Not in register"))</f>
        <v/>
      </c>
      <c r="E2079" s="22" t="str">
        <f aca="false">IF($C2079="","",IFERROR(INDEX(Asset_Register!$D$5:$D$1000,MATCH($C2079,Asset_Register!$A$5:$A$1000,0)),"Not in register"))</f>
        <v/>
      </c>
      <c r="F2079" s="22" t="str">
        <f aca="false">IF($C2079="","",IFERROR(INDEX(Asset_Register!$R$5:$R$1000,MATCH($C2079,Asset_Register!$A$5:$A$1000,0)),"Not in register"))</f>
        <v/>
      </c>
      <c r="G2079" s="22" t="str">
        <f aca="false">IF($C2079="","",IFERROR(INDEX(Asset_Register!$Q$5:$Q$1000,MATCH($C2079,Asset_Register!$A$5:$A$1000,0)),"Not in register"))</f>
        <v/>
      </c>
      <c r="H2079" s="19"/>
      <c r="I2079" s="19"/>
      <c r="J2079" s="6"/>
      <c r="K2079" s="19"/>
      <c r="L2079" s="19"/>
      <c r="M2079" s="19"/>
      <c r="N2079" s="19"/>
      <c r="O2079" s="19"/>
      <c r="P2079" s="19"/>
      <c r="Q2079" s="22" t="str">
        <f aca="false">IF($C2079="","",IF($P2079&lt;&gt;"",$P2079,IF(AND(ISNUMBER($K2079),ISNUMBER($M2079),ISNUMBER($N2079)),IF($O2079="Lower is worse",IF($K2079&lt;=$N2079,"Danger",IF($K2079&lt;=$M2079,"Alert","OK")),IF($K2079&gt;=$N2079,"Danger",IF($K2079&gt;=$M2079,"Alert","OK"))),"Not set")))</f>
        <v/>
      </c>
      <c r="R2079" s="22" t="str">
        <f aca="false">IF(OR($Q2079="",$Q2079="Not set"),"",MATCH($Q2079,Lists!$F$2:$F$4,0)-1)</f>
        <v/>
      </c>
      <c r="S2079" s="6"/>
      <c r="T2079" s="6"/>
      <c r="U2079" s="22" t="str">
        <f aca="false">IF(OR($Q2079="",$Q2079="OK",$Q2079="Not set",NOT(ISNUMBER($G2079))),"",ROUND($G2079*IF($Q2079="Danger",Lists!$M$15,Lists!$M$16),0))</f>
        <v/>
      </c>
      <c r="V2079" s="22" t="str">
        <f aca="false">IF($U2079="","",IF(OR($Q2079="Danger",$U2079&gt;=Lists!$M$10),"P1",IF($U2079&gt;=Lists!$M$11,"P2","P3")))</f>
        <v/>
      </c>
      <c r="W2079" s="24" t="str">
        <f aca="false">IF(OR($V2079="",$B2079=""),"",$B2079+INDEX(Lists!$N$10:$N$12,MATCH($V2079,Lists!$L$10:$L$12,0)))</f>
        <v/>
      </c>
      <c r="X2079" s="19"/>
      <c r="Y2079" s="19"/>
      <c r="Z2079" s="19"/>
      <c r="AA2079" s="21"/>
      <c r="AB2079" s="19"/>
      <c r="AC2079" s="22" t="str">
        <f aca="true">IF(OR($U2079="",$B2079=""),"",IF($AA2079&lt;&gt;"",$AA2079-$B2079,TODAY()-$B2079))</f>
        <v/>
      </c>
      <c r="AD2079" s="22" t="str">
        <f aca="true">IF($W2079="","",IF($Y2079="Closed",IF($AA2079="","Closed",IF($AA2079&lt;=$W2079,"Closed on time","Closed late")),IF(TODAY()&gt;$W2079,"Overdue","Within time")))</f>
        <v/>
      </c>
      <c r="AE2079" s="6"/>
      <c r="AF2079" s="19"/>
      <c r="AG2079" s="19"/>
      <c r="AH2079" s="19"/>
      <c r="AI2079" s="19"/>
      <c r="AJ2079" s="19"/>
    </row>
    <row r="2080" customFormat="false" ht="15" hidden="false" customHeight="false" outlineLevel="0" collapsed="false">
      <c r="A2080" s="22" t="str">
        <f aca="false">IF($C2080="","","R"&amp;TEXT(ROW()-4,"00000"))</f>
        <v/>
      </c>
      <c r="B2080" s="21"/>
      <c r="C2080" s="19"/>
      <c r="D2080" s="22" t="str">
        <f aca="false">IF($C2080="","",IFERROR(INDEX(Asset_Register!$C$5:$C$1000,MATCH($C2080,Asset_Register!$A$5:$A$1000,0)),"Not in register"))</f>
        <v/>
      </c>
      <c r="E2080" s="22" t="str">
        <f aca="false">IF($C2080="","",IFERROR(INDEX(Asset_Register!$D$5:$D$1000,MATCH($C2080,Asset_Register!$A$5:$A$1000,0)),"Not in register"))</f>
        <v/>
      </c>
      <c r="F2080" s="22" t="str">
        <f aca="false">IF($C2080="","",IFERROR(INDEX(Asset_Register!$R$5:$R$1000,MATCH($C2080,Asset_Register!$A$5:$A$1000,0)),"Not in register"))</f>
        <v/>
      </c>
      <c r="G2080" s="22" t="str">
        <f aca="false">IF($C2080="","",IFERROR(INDEX(Asset_Register!$Q$5:$Q$1000,MATCH($C2080,Asset_Register!$A$5:$A$1000,0)),"Not in register"))</f>
        <v/>
      </c>
      <c r="H2080" s="19"/>
      <c r="I2080" s="19"/>
      <c r="J2080" s="6"/>
      <c r="K2080" s="19"/>
      <c r="L2080" s="19"/>
      <c r="M2080" s="19"/>
      <c r="N2080" s="19"/>
      <c r="O2080" s="19"/>
      <c r="P2080" s="19"/>
      <c r="Q2080" s="22" t="str">
        <f aca="false">IF($C2080="","",IF($P2080&lt;&gt;"",$P2080,IF(AND(ISNUMBER($K2080),ISNUMBER($M2080),ISNUMBER($N2080)),IF($O2080="Lower is worse",IF($K2080&lt;=$N2080,"Danger",IF($K2080&lt;=$M2080,"Alert","OK")),IF($K2080&gt;=$N2080,"Danger",IF($K2080&gt;=$M2080,"Alert","OK"))),"Not set")))</f>
        <v/>
      </c>
      <c r="R2080" s="22" t="str">
        <f aca="false">IF(OR($Q2080="",$Q2080="Not set"),"",MATCH($Q2080,Lists!$F$2:$F$4,0)-1)</f>
        <v/>
      </c>
      <c r="S2080" s="6"/>
      <c r="T2080" s="6"/>
      <c r="U2080" s="22" t="str">
        <f aca="false">IF(OR($Q2080="",$Q2080="OK",$Q2080="Not set",NOT(ISNUMBER($G2080))),"",ROUND($G2080*IF($Q2080="Danger",Lists!$M$15,Lists!$M$16),0))</f>
        <v/>
      </c>
      <c r="V2080" s="22" t="str">
        <f aca="false">IF($U2080="","",IF(OR($Q2080="Danger",$U2080&gt;=Lists!$M$10),"P1",IF($U2080&gt;=Lists!$M$11,"P2","P3")))</f>
        <v/>
      </c>
      <c r="W2080" s="24" t="str">
        <f aca="false">IF(OR($V2080="",$B2080=""),"",$B2080+INDEX(Lists!$N$10:$N$12,MATCH($V2080,Lists!$L$10:$L$12,0)))</f>
        <v/>
      </c>
      <c r="X2080" s="19"/>
      <c r="Y2080" s="19"/>
      <c r="Z2080" s="19"/>
      <c r="AA2080" s="21"/>
      <c r="AB2080" s="19"/>
      <c r="AC2080" s="22" t="str">
        <f aca="true">IF(OR($U2080="",$B2080=""),"",IF($AA2080&lt;&gt;"",$AA2080-$B2080,TODAY()-$B2080))</f>
        <v/>
      </c>
      <c r="AD2080" s="22" t="str">
        <f aca="true">IF($W2080="","",IF($Y2080="Closed",IF($AA2080="","Closed",IF($AA2080&lt;=$W2080,"Closed on time","Closed late")),IF(TODAY()&gt;$W2080,"Overdue","Within time")))</f>
        <v/>
      </c>
      <c r="AE2080" s="6"/>
      <c r="AF2080" s="19"/>
      <c r="AG2080" s="19"/>
      <c r="AH2080" s="19"/>
      <c r="AI2080" s="19"/>
      <c r="AJ2080" s="19"/>
    </row>
    <row r="2081" customFormat="false" ht="15" hidden="false" customHeight="false" outlineLevel="0" collapsed="false">
      <c r="A2081" s="22" t="str">
        <f aca="false">IF($C2081="","","R"&amp;TEXT(ROW()-4,"00000"))</f>
        <v/>
      </c>
      <c r="B2081" s="21"/>
      <c r="C2081" s="19"/>
      <c r="D2081" s="22" t="str">
        <f aca="false">IF($C2081="","",IFERROR(INDEX(Asset_Register!$C$5:$C$1000,MATCH($C2081,Asset_Register!$A$5:$A$1000,0)),"Not in register"))</f>
        <v/>
      </c>
      <c r="E2081" s="22" t="str">
        <f aca="false">IF($C2081="","",IFERROR(INDEX(Asset_Register!$D$5:$D$1000,MATCH($C2081,Asset_Register!$A$5:$A$1000,0)),"Not in register"))</f>
        <v/>
      </c>
      <c r="F2081" s="22" t="str">
        <f aca="false">IF($C2081="","",IFERROR(INDEX(Asset_Register!$R$5:$R$1000,MATCH($C2081,Asset_Register!$A$5:$A$1000,0)),"Not in register"))</f>
        <v/>
      </c>
      <c r="G2081" s="22" t="str">
        <f aca="false">IF($C2081="","",IFERROR(INDEX(Asset_Register!$Q$5:$Q$1000,MATCH($C2081,Asset_Register!$A$5:$A$1000,0)),"Not in register"))</f>
        <v/>
      </c>
      <c r="H2081" s="19"/>
      <c r="I2081" s="19"/>
      <c r="J2081" s="6"/>
      <c r="K2081" s="19"/>
      <c r="L2081" s="19"/>
      <c r="M2081" s="19"/>
      <c r="N2081" s="19"/>
      <c r="O2081" s="19"/>
      <c r="P2081" s="19"/>
      <c r="Q2081" s="22" t="str">
        <f aca="false">IF($C2081="","",IF($P2081&lt;&gt;"",$P2081,IF(AND(ISNUMBER($K2081),ISNUMBER($M2081),ISNUMBER($N2081)),IF($O2081="Lower is worse",IF($K2081&lt;=$N2081,"Danger",IF($K2081&lt;=$M2081,"Alert","OK")),IF($K2081&gt;=$N2081,"Danger",IF($K2081&gt;=$M2081,"Alert","OK"))),"Not set")))</f>
        <v/>
      </c>
      <c r="R2081" s="22" t="str">
        <f aca="false">IF(OR($Q2081="",$Q2081="Not set"),"",MATCH($Q2081,Lists!$F$2:$F$4,0)-1)</f>
        <v/>
      </c>
      <c r="S2081" s="6"/>
      <c r="T2081" s="6"/>
      <c r="U2081" s="22" t="str">
        <f aca="false">IF(OR($Q2081="",$Q2081="OK",$Q2081="Not set",NOT(ISNUMBER($G2081))),"",ROUND($G2081*IF($Q2081="Danger",Lists!$M$15,Lists!$M$16),0))</f>
        <v/>
      </c>
      <c r="V2081" s="22" t="str">
        <f aca="false">IF($U2081="","",IF(OR($Q2081="Danger",$U2081&gt;=Lists!$M$10),"P1",IF($U2081&gt;=Lists!$M$11,"P2","P3")))</f>
        <v/>
      </c>
      <c r="W2081" s="24" t="str">
        <f aca="false">IF(OR($V2081="",$B2081=""),"",$B2081+INDEX(Lists!$N$10:$N$12,MATCH($V2081,Lists!$L$10:$L$12,0)))</f>
        <v/>
      </c>
      <c r="X2081" s="19"/>
      <c r="Y2081" s="19"/>
      <c r="Z2081" s="19"/>
      <c r="AA2081" s="21"/>
      <c r="AB2081" s="19"/>
      <c r="AC2081" s="22" t="str">
        <f aca="true">IF(OR($U2081="",$B2081=""),"",IF($AA2081&lt;&gt;"",$AA2081-$B2081,TODAY()-$B2081))</f>
        <v/>
      </c>
      <c r="AD2081" s="22" t="str">
        <f aca="true">IF($W2081="","",IF($Y2081="Closed",IF($AA2081="","Closed",IF($AA2081&lt;=$W2081,"Closed on time","Closed late")),IF(TODAY()&gt;$W2081,"Overdue","Within time")))</f>
        <v/>
      </c>
      <c r="AE2081" s="6"/>
      <c r="AF2081" s="19"/>
      <c r="AG2081" s="19"/>
      <c r="AH2081" s="19"/>
      <c r="AI2081" s="19"/>
      <c r="AJ2081" s="19"/>
    </row>
    <row r="2082" customFormat="false" ht="15" hidden="false" customHeight="false" outlineLevel="0" collapsed="false">
      <c r="A2082" s="22" t="str">
        <f aca="false">IF($C2082="","","R"&amp;TEXT(ROW()-4,"00000"))</f>
        <v/>
      </c>
      <c r="B2082" s="21"/>
      <c r="C2082" s="19"/>
      <c r="D2082" s="22" t="str">
        <f aca="false">IF($C2082="","",IFERROR(INDEX(Asset_Register!$C$5:$C$1000,MATCH($C2082,Asset_Register!$A$5:$A$1000,0)),"Not in register"))</f>
        <v/>
      </c>
      <c r="E2082" s="22" t="str">
        <f aca="false">IF($C2082="","",IFERROR(INDEX(Asset_Register!$D$5:$D$1000,MATCH($C2082,Asset_Register!$A$5:$A$1000,0)),"Not in register"))</f>
        <v/>
      </c>
      <c r="F2082" s="22" t="str">
        <f aca="false">IF($C2082="","",IFERROR(INDEX(Asset_Register!$R$5:$R$1000,MATCH($C2082,Asset_Register!$A$5:$A$1000,0)),"Not in register"))</f>
        <v/>
      </c>
      <c r="G2082" s="22" t="str">
        <f aca="false">IF($C2082="","",IFERROR(INDEX(Asset_Register!$Q$5:$Q$1000,MATCH($C2082,Asset_Register!$A$5:$A$1000,0)),"Not in register"))</f>
        <v/>
      </c>
      <c r="H2082" s="19"/>
      <c r="I2082" s="19"/>
      <c r="J2082" s="6"/>
      <c r="K2082" s="19"/>
      <c r="L2082" s="19"/>
      <c r="M2082" s="19"/>
      <c r="N2082" s="19"/>
      <c r="O2082" s="19"/>
      <c r="P2082" s="19"/>
      <c r="Q2082" s="22" t="str">
        <f aca="false">IF($C2082="","",IF($P2082&lt;&gt;"",$P2082,IF(AND(ISNUMBER($K2082),ISNUMBER($M2082),ISNUMBER($N2082)),IF($O2082="Lower is worse",IF($K2082&lt;=$N2082,"Danger",IF($K2082&lt;=$M2082,"Alert","OK")),IF($K2082&gt;=$N2082,"Danger",IF($K2082&gt;=$M2082,"Alert","OK"))),"Not set")))</f>
        <v/>
      </c>
      <c r="R2082" s="22" t="str">
        <f aca="false">IF(OR($Q2082="",$Q2082="Not set"),"",MATCH($Q2082,Lists!$F$2:$F$4,0)-1)</f>
        <v/>
      </c>
      <c r="S2082" s="6"/>
      <c r="T2082" s="6"/>
      <c r="U2082" s="22" t="str">
        <f aca="false">IF(OR($Q2082="",$Q2082="OK",$Q2082="Not set",NOT(ISNUMBER($G2082))),"",ROUND($G2082*IF($Q2082="Danger",Lists!$M$15,Lists!$M$16),0))</f>
        <v/>
      </c>
      <c r="V2082" s="22" t="str">
        <f aca="false">IF($U2082="","",IF(OR($Q2082="Danger",$U2082&gt;=Lists!$M$10),"P1",IF($U2082&gt;=Lists!$M$11,"P2","P3")))</f>
        <v/>
      </c>
      <c r="W2082" s="24" t="str">
        <f aca="false">IF(OR($V2082="",$B2082=""),"",$B2082+INDEX(Lists!$N$10:$N$12,MATCH($V2082,Lists!$L$10:$L$12,0)))</f>
        <v/>
      </c>
      <c r="X2082" s="19"/>
      <c r="Y2082" s="19"/>
      <c r="Z2082" s="19"/>
      <c r="AA2082" s="21"/>
      <c r="AB2082" s="19"/>
      <c r="AC2082" s="22" t="str">
        <f aca="true">IF(OR($U2082="",$B2082=""),"",IF($AA2082&lt;&gt;"",$AA2082-$B2082,TODAY()-$B2082))</f>
        <v/>
      </c>
      <c r="AD2082" s="22" t="str">
        <f aca="true">IF($W2082="","",IF($Y2082="Closed",IF($AA2082="","Closed",IF($AA2082&lt;=$W2082,"Closed on time","Closed late")),IF(TODAY()&gt;$W2082,"Overdue","Within time")))</f>
        <v/>
      </c>
      <c r="AE2082" s="6"/>
      <c r="AF2082" s="19"/>
      <c r="AG2082" s="19"/>
      <c r="AH2082" s="19"/>
      <c r="AI2082" s="19"/>
      <c r="AJ2082" s="19"/>
    </row>
    <row r="2083" customFormat="false" ht="15" hidden="false" customHeight="false" outlineLevel="0" collapsed="false">
      <c r="A2083" s="22" t="str">
        <f aca="false">IF($C2083="","","R"&amp;TEXT(ROW()-4,"00000"))</f>
        <v/>
      </c>
      <c r="B2083" s="21"/>
      <c r="C2083" s="19"/>
      <c r="D2083" s="22" t="str">
        <f aca="false">IF($C2083="","",IFERROR(INDEX(Asset_Register!$C$5:$C$1000,MATCH($C2083,Asset_Register!$A$5:$A$1000,0)),"Not in register"))</f>
        <v/>
      </c>
      <c r="E2083" s="22" t="str">
        <f aca="false">IF($C2083="","",IFERROR(INDEX(Asset_Register!$D$5:$D$1000,MATCH($C2083,Asset_Register!$A$5:$A$1000,0)),"Not in register"))</f>
        <v/>
      </c>
      <c r="F2083" s="22" t="str">
        <f aca="false">IF($C2083="","",IFERROR(INDEX(Asset_Register!$R$5:$R$1000,MATCH($C2083,Asset_Register!$A$5:$A$1000,0)),"Not in register"))</f>
        <v/>
      </c>
      <c r="G2083" s="22" t="str">
        <f aca="false">IF($C2083="","",IFERROR(INDEX(Asset_Register!$Q$5:$Q$1000,MATCH($C2083,Asset_Register!$A$5:$A$1000,0)),"Not in register"))</f>
        <v/>
      </c>
      <c r="H2083" s="19"/>
      <c r="I2083" s="19"/>
      <c r="J2083" s="6"/>
      <c r="K2083" s="19"/>
      <c r="L2083" s="19"/>
      <c r="M2083" s="19"/>
      <c r="N2083" s="19"/>
      <c r="O2083" s="19"/>
      <c r="P2083" s="19"/>
      <c r="Q2083" s="22" t="str">
        <f aca="false">IF($C2083="","",IF($P2083&lt;&gt;"",$P2083,IF(AND(ISNUMBER($K2083),ISNUMBER($M2083),ISNUMBER($N2083)),IF($O2083="Lower is worse",IF($K2083&lt;=$N2083,"Danger",IF($K2083&lt;=$M2083,"Alert","OK")),IF($K2083&gt;=$N2083,"Danger",IF($K2083&gt;=$M2083,"Alert","OK"))),"Not set")))</f>
        <v/>
      </c>
      <c r="R2083" s="22" t="str">
        <f aca="false">IF(OR($Q2083="",$Q2083="Not set"),"",MATCH($Q2083,Lists!$F$2:$F$4,0)-1)</f>
        <v/>
      </c>
      <c r="S2083" s="6"/>
      <c r="T2083" s="6"/>
      <c r="U2083" s="22" t="str">
        <f aca="false">IF(OR($Q2083="",$Q2083="OK",$Q2083="Not set",NOT(ISNUMBER($G2083))),"",ROUND($G2083*IF($Q2083="Danger",Lists!$M$15,Lists!$M$16),0))</f>
        <v/>
      </c>
      <c r="V2083" s="22" t="str">
        <f aca="false">IF($U2083="","",IF(OR($Q2083="Danger",$U2083&gt;=Lists!$M$10),"P1",IF($U2083&gt;=Lists!$M$11,"P2","P3")))</f>
        <v/>
      </c>
      <c r="W2083" s="24" t="str">
        <f aca="false">IF(OR($V2083="",$B2083=""),"",$B2083+INDEX(Lists!$N$10:$N$12,MATCH($V2083,Lists!$L$10:$L$12,0)))</f>
        <v/>
      </c>
      <c r="X2083" s="19"/>
      <c r="Y2083" s="19"/>
      <c r="Z2083" s="19"/>
      <c r="AA2083" s="21"/>
      <c r="AB2083" s="19"/>
      <c r="AC2083" s="22" t="str">
        <f aca="true">IF(OR($U2083="",$B2083=""),"",IF($AA2083&lt;&gt;"",$AA2083-$B2083,TODAY()-$B2083))</f>
        <v/>
      </c>
      <c r="AD2083" s="22" t="str">
        <f aca="true">IF($W2083="","",IF($Y2083="Closed",IF($AA2083="","Closed",IF($AA2083&lt;=$W2083,"Closed on time","Closed late")),IF(TODAY()&gt;$W2083,"Overdue","Within time")))</f>
        <v/>
      </c>
      <c r="AE2083" s="6"/>
      <c r="AF2083" s="19"/>
      <c r="AG2083" s="19"/>
      <c r="AH2083" s="19"/>
      <c r="AI2083" s="19"/>
      <c r="AJ2083" s="19"/>
    </row>
    <row r="2084" customFormat="false" ht="15" hidden="false" customHeight="false" outlineLevel="0" collapsed="false">
      <c r="A2084" s="22" t="str">
        <f aca="false">IF($C2084="","","R"&amp;TEXT(ROW()-4,"00000"))</f>
        <v/>
      </c>
      <c r="B2084" s="21"/>
      <c r="C2084" s="19"/>
      <c r="D2084" s="22" t="str">
        <f aca="false">IF($C2084="","",IFERROR(INDEX(Asset_Register!$C$5:$C$1000,MATCH($C2084,Asset_Register!$A$5:$A$1000,0)),"Not in register"))</f>
        <v/>
      </c>
      <c r="E2084" s="22" t="str">
        <f aca="false">IF($C2084="","",IFERROR(INDEX(Asset_Register!$D$5:$D$1000,MATCH($C2084,Asset_Register!$A$5:$A$1000,0)),"Not in register"))</f>
        <v/>
      </c>
      <c r="F2084" s="22" t="str">
        <f aca="false">IF($C2084="","",IFERROR(INDEX(Asset_Register!$R$5:$R$1000,MATCH($C2084,Asset_Register!$A$5:$A$1000,0)),"Not in register"))</f>
        <v/>
      </c>
      <c r="G2084" s="22" t="str">
        <f aca="false">IF($C2084="","",IFERROR(INDEX(Asset_Register!$Q$5:$Q$1000,MATCH($C2084,Asset_Register!$A$5:$A$1000,0)),"Not in register"))</f>
        <v/>
      </c>
      <c r="H2084" s="19"/>
      <c r="I2084" s="19"/>
      <c r="J2084" s="6"/>
      <c r="K2084" s="19"/>
      <c r="L2084" s="19"/>
      <c r="M2084" s="19"/>
      <c r="N2084" s="19"/>
      <c r="O2084" s="19"/>
      <c r="P2084" s="19"/>
      <c r="Q2084" s="22" t="str">
        <f aca="false">IF($C2084="","",IF($P2084&lt;&gt;"",$P2084,IF(AND(ISNUMBER($K2084),ISNUMBER($M2084),ISNUMBER($N2084)),IF($O2084="Lower is worse",IF($K2084&lt;=$N2084,"Danger",IF($K2084&lt;=$M2084,"Alert","OK")),IF($K2084&gt;=$N2084,"Danger",IF($K2084&gt;=$M2084,"Alert","OK"))),"Not set")))</f>
        <v/>
      </c>
      <c r="R2084" s="22" t="str">
        <f aca="false">IF(OR($Q2084="",$Q2084="Not set"),"",MATCH($Q2084,Lists!$F$2:$F$4,0)-1)</f>
        <v/>
      </c>
      <c r="S2084" s="6"/>
      <c r="T2084" s="6"/>
      <c r="U2084" s="22" t="str">
        <f aca="false">IF(OR($Q2084="",$Q2084="OK",$Q2084="Not set",NOT(ISNUMBER($G2084))),"",ROUND($G2084*IF($Q2084="Danger",Lists!$M$15,Lists!$M$16),0))</f>
        <v/>
      </c>
      <c r="V2084" s="22" t="str">
        <f aca="false">IF($U2084="","",IF(OR($Q2084="Danger",$U2084&gt;=Lists!$M$10),"P1",IF($U2084&gt;=Lists!$M$11,"P2","P3")))</f>
        <v/>
      </c>
      <c r="W2084" s="24" t="str">
        <f aca="false">IF(OR($V2084="",$B2084=""),"",$B2084+INDEX(Lists!$N$10:$N$12,MATCH($V2084,Lists!$L$10:$L$12,0)))</f>
        <v/>
      </c>
      <c r="X2084" s="19"/>
      <c r="Y2084" s="19"/>
      <c r="Z2084" s="19"/>
      <c r="AA2084" s="21"/>
      <c r="AB2084" s="19"/>
      <c r="AC2084" s="22" t="str">
        <f aca="true">IF(OR($U2084="",$B2084=""),"",IF($AA2084&lt;&gt;"",$AA2084-$B2084,TODAY()-$B2084))</f>
        <v/>
      </c>
      <c r="AD2084" s="22" t="str">
        <f aca="true">IF($W2084="","",IF($Y2084="Closed",IF($AA2084="","Closed",IF($AA2084&lt;=$W2084,"Closed on time","Closed late")),IF(TODAY()&gt;$W2084,"Overdue","Within time")))</f>
        <v/>
      </c>
      <c r="AE2084" s="6"/>
      <c r="AF2084" s="19"/>
      <c r="AG2084" s="19"/>
      <c r="AH2084" s="19"/>
      <c r="AI2084" s="19"/>
      <c r="AJ2084" s="19"/>
    </row>
    <row r="2085" customFormat="false" ht="15" hidden="false" customHeight="false" outlineLevel="0" collapsed="false">
      <c r="A2085" s="22" t="str">
        <f aca="false">IF($C2085="","","R"&amp;TEXT(ROW()-4,"00000"))</f>
        <v/>
      </c>
      <c r="B2085" s="21"/>
      <c r="C2085" s="19"/>
      <c r="D2085" s="22" t="str">
        <f aca="false">IF($C2085="","",IFERROR(INDEX(Asset_Register!$C$5:$C$1000,MATCH($C2085,Asset_Register!$A$5:$A$1000,0)),"Not in register"))</f>
        <v/>
      </c>
      <c r="E2085" s="22" t="str">
        <f aca="false">IF($C2085="","",IFERROR(INDEX(Asset_Register!$D$5:$D$1000,MATCH($C2085,Asset_Register!$A$5:$A$1000,0)),"Not in register"))</f>
        <v/>
      </c>
      <c r="F2085" s="22" t="str">
        <f aca="false">IF($C2085="","",IFERROR(INDEX(Asset_Register!$R$5:$R$1000,MATCH($C2085,Asset_Register!$A$5:$A$1000,0)),"Not in register"))</f>
        <v/>
      </c>
      <c r="G2085" s="22" t="str">
        <f aca="false">IF($C2085="","",IFERROR(INDEX(Asset_Register!$Q$5:$Q$1000,MATCH($C2085,Asset_Register!$A$5:$A$1000,0)),"Not in register"))</f>
        <v/>
      </c>
      <c r="H2085" s="19"/>
      <c r="I2085" s="19"/>
      <c r="J2085" s="6"/>
      <c r="K2085" s="19"/>
      <c r="L2085" s="19"/>
      <c r="M2085" s="19"/>
      <c r="N2085" s="19"/>
      <c r="O2085" s="19"/>
      <c r="P2085" s="19"/>
      <c r="Q2085" s="22" t="str">
        <f aca="false">IF($C2085="","",IF($P2085&lt;&gt;"",$P2085,IF(AND(ISNUMBER($K2085),ISNUMBER($M2085),ISNUMBER($N2085)),IF($O2085="Lower is worse",IF($K2085&lt;=$N2085,"Danger",IF($K2085&lt;=$M2085,"Alert","OK")),IF($K2085&gt;=$N2085,"Danger",IF($K2085&gt;=$M2085,"Alert","OK"))),"Not set")))</f>
        <v/>
      </c>
      <c r="R2085" s="22" t="str">
        <f aca="false">IF(OR($Q2085="",$Q2085="Not set"),"",MATCH($Q2085,Lists!$F$2:$F$4,0)-1)</f>
        <v/>
      </c>
      <c r="S2085" s="6"/>
      <c r="T2085" s="6"/>
      <c r="U2085" s="22" t="str">
        <f aca="false">IF(OR($Q2085="",$Q2085="OK",$Q2085="Not set",NOT(ISNUMBER($G2085))),"",ROUND($G2085*IF($Q2085="Danger",Lists!$M$15,Lists!$M$16),0))</f>
        <v/>
      </c>
      <c r="V2085" s="22" t="str">
        <f aca="false">IF($U2085="","",IF(OR($Q2085="Danger",$U2085&gt;=Lists!$M$10),"P1",IF($U2085&gt;=Lists!$M$11,"P2","P3")))</f>
        <v/>
      </c>
      <c r="W2085" s="24" t="str">
        <f aca="false">IF(OR($V2085="",$B2085=""),"",$B2085+INDEX(Lists!$N$10:$N$12,MATCH($V2085,Lists!$L$10:$L$12,0)))</f>
        <v/>
      </c>
      <c r="X2085" s="19"/>
      <c r="Y2085" s="19"/>
      <c r="Z2085" s="19"/>
      <c r="AA2085" s="21"/>
      <c r="AB2085" s="19"/>
      <c r="AC2085" s="22" t="str">
        <f aca="true">IF(OR($U2085="",$B2085=""),"",IF($AA2085&lt;&gt;"",$AA2085-$B2085,TODAY()-$B2085))</f>
        <v/>
      </c>
      <c r="AD2085" s="22" t="str">
        <f aca="true">IF($W2085="","",IF($Y2085="Closed",IF($AA2085="","Closed",IF($AA2085&lt;=$W2085,"Closed on time","Closed late")),IF(TODAY()&gt;$W2085,"Overdue","Within time")))</f>
        <v/>
      </c>
      <c r="AE2085" s="6"/>
      <c r="AF2085" s="19"/>
      <c r="AG2085" s="19"/>
      <c r="AH2085" s="19"/>
      <c r="AI2085" s="19"/>
      <c r="AJ2085" s="19"/>
    </row>
    <row r="2086" customFormat="false" ht="15" hidden="false" customHeight="false" outlineLevel="0" collapsed="false">
      <c r="A2086" s="22" t="str">
        <f aca="false">IF($C2086="","","R"&amp;TEXT(ROW()-4,"00000"))</f>
        <v/>
      </c>
      <c r="B2086" s="21"/>
      <c r="C2086" s="19"/>
      <c r="D2086" s="22" t="str">
        <f aca="false">IF($C2086="","",IFERROR(INDEX(Asset_Register!$C$5:$C$1000,MATCH($C2086,Asset_Register!$A$5:$A$1000,0)),"Not in register"))</f>
        <v/>
      </c>
      <c r="E2086" s="22" t="str">
        <f aca="false">IF($C2086="","",IFERROR(INDEX(Asset_Register!$D$5:$D$1000,MATCH($C2086,Asset_Register!$A$5:$A$1000,0)),"Not in register"))</f>
        <v/>
      </c>
      <c r="F2086" s="22" t="str">
        <f aca="false">IF($C2086="","",IFERROR(INDEX(Asset_Register!$R$5:$R$1000,MATCH($C2086,Asset_Register!$A$5:$A$1000,0)),"Not in register"))</f>
        <v/>
      </c>
      <c r="G2086" s="22" t="str">
        <f aca="false">IF($C2086="","",IFERROR(INDEX(Asset_Register!$Q$5:$Q$1000,MATCH($C2086,Asset_Register!$A$5:$A$1000,0)),"Not in register"))</f>
        <v/>
      </c>
      <c r="H2086" s="19"/>
      <c r="I2086" s="19"/>
      <c r="J2086" s="6"/>
      <c r="K2086" s="19"/>
      <c r="L2086" s="19"/>
      <c r="M2086" s="19"/>
      <c r="N2086" s="19"/>
      <c r="O2086" s="19"/>
      <c r="P2086" s="19"/>
      <c r="Q2086" s="22" t="str">
        <f aca="false">IF($C2086="","",IF($P2086&lt;&gt;"",$P2086,IF(AND(ISNUMBER($K2086),ISNUMBER($M2086),ISNUMBER($N2086)),IF($O2086="Lower is worse",IF($K2086&lt;=$N2086,"Danger",IF($K2086&lt;=$M2086,"Alert","OK")),IF($K2086&gt;=$N2086,"Danger",IF($K2086&gt;=$M2086,"Alert","OK"))),"Not set")))</f>
        <v/>
      </c>
      <c r="R2086" s="22" t="str">
        <f aca="false">IF(OR($Q2086="",$Q2086="Not set"),"",MATCH($Q2086,Lists!$F$2:$F$4,0)-1)</f>
        <v/>
      </c>
      <c r="S2086" s="6"/>
      <c r="T2086" s="6"/>
      <c r="U2086" s="22" t="str">
        <f aca="false">IF(OR($Q2086="",$Q2086="OK",$Q2086="Not set",NOT(ISNUMBER($G2086))),"",ROUND($G2086*IF($Q2086="Danger",Lists!$M$15,Lists!$M$16),0))</f>
        <v/>
      </c>
      <c r="V2086" s="22" t="str">
        <f aca="false">IF($U2086="","",IF(OR($Q2086="Danger",$U2086&gt;=Lists!$M$10),"P1",IF($U2086&gt;=Lists!$M$11,"P2","P3")))</f>
        <v/>
      </c>
      <c r="W2086" s="24" t="str">
        <f aca="false">IF(OR($V2086="",$B2086=""),"",$B2086+INDEX(Lists!$N$10:$N$12,MATCH($V2086,Lists!$L$10:$L$12,0)))</f>
        <v/>
      </c>
      <c r="X2086" s="19"/>
      <c r="Y2086" s="19"/>
      <c r="Z2086" s="19"/>
      <c r="AA2086" s="21"/>
      <c r="AB2086" s="19"/>
      <c r="AC2086" s="22" t="str">
        <f aca="true">IF(OR($U2086="",$B2086=""),"",IF($AA2086&lt;&gt;"",$AA2086-$B2086,TODAY()-$B2086))</f>
        <v/>
      </c>
      <c r="AD2086" s="22" t="str">
        <f aca="true">IF($W2086="","",IF($Y2086="Closed",IF($AA2086="","Closed",IF($AA2086&lt;=$W2086,"Closed on time","Closed late")),IF(TODAY()&gt;$W2086,"Overdue","Within time")))</f>
        <v/>
      </c>
      <c r="AE2086" s="6"/>
      <c r="AF2086" s="19"/>
      <c r="AG2086" s="19"/>
      <c r="AH2086" s="19"/>
      <c r="AI2086" s="19"/>
      <c r="AJ2086" s="19"/>
    </row>
    <row r="2087" customFormat="false" ht="15" hidden="false" customHeight="false" outlineLevel="0" collapsed="false">
      <c r="A2087" s="22" t="str">
        <f aca="false">IF($C2087="","","R"&amp;TEXT(ROW()-4,"00000"))</f>
        <v/>
      </c>
      <c r="B2087" s="21"/>
      <c r="C2087" s="19"/>
      <c r="D2087" s="22" t="str">
        <f aca="false">IF($C2087="","",IFERROR(INDEX(Asset_Register!$C$5:$C$1000,MATCH($C2087,Asset_Register!$A$5:$A$1000,0)),"Not in register"))</f>
        <v/>
      </c>
      <c r="E2087" s="22" t="str">
        <f aca="false">IF($C2087="","",IFERROR(INDEX(Asset_Register!$D$5:$D$1000,MATCH($C2087,Asset_Register!$A$5:$A$1000,0)),"Not in register"))</f>
        <v/>
      </c>
      <c r="F2087" s="22" t="str">
        <f aca="false">IF($C2087="","",IFERROR(INDEX(Asset_Register!$R$5:$R$1000,MATCH($C2087,Asset_Register!$A$5:$A$1000,0)),"Not in register"))</f>
        <v/>
      </c>
      <c r="G2087" s="22" t="str">
        <f aca="false">IF($C2087="","",IFERROR(INDEX(Asset_Register!$Q$5:$Q$1000,MATCH($C2087,Asset_Register!$A$5:$A$1000,0)),"Not in register"))</f>
        <v/>
      </c>
      <c r="H2087" s="19"/>
      <c r="I2087" s="19"/>
      <c r="J2087" s="6"/>
      <c r="K2087" s="19"/>
      <c r="L2087" s="19"/>
      <c r="M2087" s="19"/>
      <c r="N2087" s="19"/>
      <c r="O2087" s="19"/>
      <c r="P2087" s="19"/>
      <c r="Q2087" s="22" t="str">
        <f aca="false">IF($C2087="","",IF($P2087&lt;&gt;"",$P2087,IF(AND(ISNUMBER($K2087),ISNUMBER($M2087),ISNUMBER($N2087)),IF($O2087="Lower is worse",IF($K2087&lt;=$N2087,"Danger",IF($K2087&lt;=$M2087,"Alert","OK")),IF($K2087&gt;=$N2087,"Danger",IF($K2087&gt;=$M2087,"Alert","OK"))),"Not set")))</f>
        <v/>
      </c>
      <c r="R2087" s="22" t="str">
        <f aca="false">IF(OR($Q2087="",$Q2087="Not set"),"",MATCH($Q2087,Lists!$F$2:$F$4,0)-1)</f>
        <v/>
      </c>
      <c r="S2087" s="6"/>
      <c r="T2087" s="6"/>
      <c r="U2087" s="22" t="str">
        <f aca="false">IF(OR($Q2087="",$Q2087="OK",$Q2087="Not set",NOT(ISNUMBER($G2087))),"",ROUND($G2087*IF($Q2087="Danger",Lists!$M$15,Lists!$M$16),0))</f>
        <v/>
      </c>
      <c r="V2087" s="22" t="str">
        <f aca="false">IF($U2087="","",IF(OR($Q2087="Danger",$U2087&gt;=Lists!$M$10),"P1",IF($U2087&gt;=Lists!$M$11,"P2","P3")))</f>
        <v/>
      </c>
      <c r="W2087" s="24" t="str">
        <f aca="false">IF(OR($V2087="",$B2087=""),"",$B2087+INDEX(Lists!$N$10:$N$12,MATCH($V2087,Lists!$L$10:$L$12,0)))</f>
        <v/>
      </c>
      <c r="X2087" s="19"/>
      <c r="Y2087" s="19"/>
      <c r="Z2087" s="19"/>
      <c r="AA2087" s="21"/>
      <c r="AB2087" s="19"/>
      <c r="AC2087" s="22" t="str">
        <f aca="true">IF(OR($U2087="",$B2087=""),"",IF($AA2087&lt;&gt;"",$AA2087-$B2087,TODAY()-$B2087))</f>
        <v/>
      </c>
      <c r="AD2087" s="22" t="str">
        <f aca="true">IF($W2087="","",IF($Y2087="Closed",IF($AA2087="","Closed",IF($AA2087&lt;=$W2087,"Closed on time","Closed late")),IF(TODAY()&gt;$W2087,"Overdue","Within time")))</f>
        <v/>
      </c>
      <c r="AE2087" s="6"/>
      <c r="AF2087" s="19"/>
      <c r="AG2087" s="19"/>
      <c r="AH2087" s="19"/>
      <c r="AI2087" s="19"/>
      <c r="AJ2087" s="19"/>
    </row>
    <row r="2088" customFormat="false" ht="15" hidden="false" customHeight="false" outlineLevel="0" collapsed="false">
      <c r="A2088" s="22" t="str">
        <f aca="false">IF($C2088="","","R"&amp;TEXT(ROW()-4,"00000"))</f>
        <v/>
      </c>
      <c r="B2088" s="21"/>
      <c r="C2088" s="19"/>
      <c r="D2088" s="22" t="str">
        <f aca="false">IF($C2088="","",IFERROR(INDEX(Asset_Register!$C$5:$C$1000,MATCH($C2088,Asset_Register!$A$5:$A$1000,0)),"Not in register"))</f>
        <v/>
      </c>
      <c r="E2088" s="22" t="str">
        <f aca="false">IF($C2088="","",IFERROR(INDEX(Asset_Register!$D$5:$D$1000,MATCH($C2088,Asset_Register!$A$5:$A$1000,0)),"Not in register"))</f>
        <v/>
      </c>
      <c r="F2088" s="22" t="str">
        <f aca="false">IF($C2088="","",IFERROR(INDEX(Asset_Register!$R$5:$R$1000,MATCH($C2088,Asset_Register!$A$5:$A$1000,0)),"Not in register"))</f>
        <v/>
      </c>
      <c r="G2088" s="22" t="str">
        <f aca="false">IF($C2088="","",IFERROR(INDEX(Asset_Register!$Q$5:$Q$1000,MATCH($C2088,Asset_Register!$A$5:$A$1000,0)),"Not in register"))</f>
        <v/>
      </c>
      <c r="H2088" s="19"/>
      <c r="I2088" s="19"/>
      <c r="J2088" s="6"/>
      <c r="K2088" s="19"/>
      <c r="L2088" s="19"/>
      <c r="M2088" s="19"/>
      <c r="N2088" s="19"/>
      <c r="O2088" s="19"/>
      <c r="P2088" s="19"/>
      <c r="Q2088" s="22" t="str">
        <f aca="false">IF($C2088="","",IF($P2088&lt;&gt;"",$P2088,IF(AND(ISNUMBER($K2088),ISNUMBER($M2088),ISNUMBER($N2088)),IF($O2088="Lower is worse",IF($K2088&lt;=$N2088,"Danger",IF($K2088&lt;=$M2088,"Alert","OK")),IF($K2088&gt;=$N2088,"Danger",IF($K2088&gt;=$M2088,"Alert","OK"))),"Not set")))</f>
        <v/>
      </c>
      <c r="R2088" s="22" t="str">
        <f aca="false">IF(OR($Q2088="",$Q2088="Not set"),"",MATCH($Q2088,Lists!$F$2:$F$4,0)-1)</f>
        <v/>
      </c>
      <c r="S2088" s="6"/>
      <c r="T2088" s="6"/>
      <c r="U2088" s="22" t="str">
        <f aca="false">IF(OR($Q2088="",$Q2088="OK",$Q2088="Not set",NOT(ISNUMBER($G2088))),"",ROUND($G2088*IF($Q2088="Danger",Lists!$M$15,Lists!$M$16),0))</f>
        <v/>
      </c>
      <c r="V2088" s="22" t="str">
        <f aca="false">IF($U2088="","",IF(OR($Q2088="Danger",$U2088&gt;=Lists!$M$10),"P1",IF($U2088&gt;=Lists!$M$11,"P2","P3")))</f>
        <v/>
      </c>
      <c r="W2088" s="24" t="str">
        <f aca="false">IF(OR($V2088="",$B2088=""),"",$B2088+INDEX(Lists!$N$10:$N$12,MATCH($V2088,Lists!$L$10:$L$12,0)))</f>
        <v/>
      </c>
      <c r="X2088" s="19"/>
      <c r="Y2088" s="19"/>
      <c r="Z2088" s="19"/>
      <c r="AA2088" s="21"/>
      <c r="AB2088" s="19"/>
      <c r="AC2088" s="22" t="str">
        <f aca="true">IF(OR($U2088="",$B2088=""),"",IF($AA2088&lt;&gt;"",$AA2088-$B2088,TODAY()-$B2088))</f>
        <v/>
      </c>
      <c r="AD2088" s="22" t="str">
        <f aca="true">IF($W2088="","",IF($Y2088="Closed",IF($AA2088="","Closed",IF($AA2088&lt;=$W2088,"Closed on time","Closed late")),IF(TODAY()&gt;$W2088,"Overdue","Within time")))</f>
        <v/>
      </c>
      <c r="AE2088" s="6"/>
      <c r="AF2088" s="19"/>
      <c r="AG2088" s="19"/>
      <c r="AH2088" s="19"/>
      <c r="AI2088" s="19"/>
      <c r="AJ2088" s="19"/>
    </row>
    <row r="2089" customFormat="false" ht="15" hidden="false" customHeight="false" outlineLevel="0" collapsed="false">
      <c r="A2089" s="22" t="str">
        <f aca="false">IF($C2089="","","R"&amp;TEXT(ROW()-4,"00000"))</f>
        <v/>
      </c>
      <c r="B2089" s="21"/>
      <c r="C2089" s="19"/>
      <c r="D2089" s="22" t="str">
        <f aca="false">IF($C2089="","",IFERROR(INDEX(Asset_Register!$C$5:$C$1000,MATCH($C2089,Asset_Register!$A$5:$A$1000,0)),"Not in register"))</f>
        <v/>
      </c>
      <c r="E2089" s="22" t="str">
        <f aca="false">IF($C2089="","",IFERROR(INDEX(Asset_Register!$D$5:$D$1000,MATCH($C2089,Asset_Register!$A$5:$A$1000,0)),"Not in register"))</f>
        <v/>
      </c>
      <c r="F2089" s="22" t="str">
        <f aca="false">IF($C2089="","",IFERROR(INDEX(Asset_Register!$R$5:$R$1000,MATCH($C2089,Asset_Register!$A$5:$A$1000,0)),"Not in register"))</f>
        <v/>
      </c>
      <c r="G2089" s="22" t="str">
        <f aca="false">IF($C2089="","",IFERROR(INDEX(Asset_Register!$Q$5:$Q$1000,MATCH($C2089,Asset_Register!$A$5:$A$1000,0)),"Not in register"))</f>
        <v/>
      </c>
      <c r="H2089" s="19"/>
      <c r="I2089" s="19"/>
      <c r="J2089" s="6"/>
      <c r="K2089" s="19"/>
      <c r="L2089" s="19"/>
      <c r="M2089" s="19"/>
      <c r="N2089" s="19"/>
      <c r="O2089" s="19"/>
      <c r="P2089" s="19"/>
      <c r="Q2089" s="22" t="str">
        <f aca="false">IF($C2089="","",IF($P2089&lt;&gt;"",$P2089,IF(AND(ISNUMBER($K2089),ISNUMBER($M2089),ISNUMBER($N2089)),IF($O2089="Lower is worse",IF($K2089&lt;=$N2089,"Danger",IF($K2089&lt;=$M2089,"Alert","OK")),IF($K2089&gt;=$N2089,"Danger",IF($K2089&gt;=$M2089,"Alert","OK"))),"Not set")))</f>
        <v/>
      </c>
      <c r="R2089" s="22" t="str">
        <f aca="false">IF(OR($Q2089="",$Q2089="Not set"),"",MATCH($Q2089,Lists!$F$2:$F$4,0)-1)</f>
        <v/>
      </c>
      <c r="S2089" s="6"/>
      <c r="T2089" s="6"/>
      <c r="U2089" s="22" t="str">
        <f aca="false">IF(OR($Q2089="",$Q2089="OK",$Q2089="Not set",NOT(ISNUMBER($G2089))),"",ROUND($G2089*IF($Q2089="Danger",Lists!$M$15,Lists!$M$16),0))</f>
        <v/>
      </c>
      <c r="V2089" s="22" t="str">
        <f aca="false">IF($U2089="","",IF(OR($Q2089="Danger",$U2089&gt;=Lists!$M$10),"P1",IF($U2089&gt;=Lists!$M$11,"P2","P3")))</f>
        <v/>
      </c>
      <c r="W2089" s="24" t="str">
        <f aca="false">IF(OR($V2089="",$B2089=""),"",$B2089+INDEX(Lists!$N$10:$N$12,MATCH($V2089,Lists!$L$10:$L$12,0)))</f>
        <v/>
      </c>
      <c r="X2089" s="19"/>
      <c r="Y2089" s="19"/>
      <c r="Z2089" s="19"/>
      <c r="AA2089" s="21"/>
      <c r="AB2089" s="19"/>
      <c r="AC2089" s="22" t="str">
        <f aca="true">IF(OR($U2089="",$B2089=""),"",IF($AA2089&lt;&gt;"",$AA2089-$B2089,TODAY()-$B2089))</f>
        <v/>
      </c>
      <c r="AD2089" s="22" t="str">
        <f aca="true">IF($W2089="","",IF($Y2089="Closed",IF($AA2089="","Closed",IF($AA2089&lt;=$W2089,"Closed on time","Closed late")),IF(TODAY()&gt;$W2089,"Overdue","Within time")))</f>
        <v/>
      </c>
      <c r="AE2089" s="6"/>
      <c r="AF2089" s="19"/>
      <c r="AG2089" s="19"/>
      <c r="AH2089" s="19"/>
      <c r="AI2089" s="19"/>
      <c r="AJ2089" s="19"/>
    </row>
    <row r="2090" customFormat="false" ht="15" hidden="false" customHeight="false" outlineLevel="0" collapsed="false">
      <c r="A2090" s="22" t="str">
        <f aca="false">IF($C2090="","","R"&amp;TEXT(ROW()-4,"00000"))</f>
        <v/>
      </c>
      <c r="B2090" s="21"/>
      <c r="C2090" s="19"/>
      <c r="D2090" s="22" t="str">
        <f aca="false">IF($C2090="","",IFERROR(INDEX(Asset_Register!$C$5:$C$1000,MATCH($C2090,Asset_Register!$A$5:$A$1000,0)),"Not in register"))</f>
        <v/>
      </c>
      <c r="E2090" s="22" t="str">
        <f aca="false">IF($C2090="","",IFERROR(INDEX(Asset_Register!$D$5:$D$1000,MATCH($C2090,Asset_Register!$A$5:$A$1000,0)),"Not in register"))</f>
        <v/>
      </c>
      <c r="F2090" s="22" t="str">
        <f aca="false">IF($C2090="","",IFERROR(INDEX(Asset_Register!$R$5:$R$1000,MATCH($C2090,Asset_Register!$A$5:$A$1000,0)),"Not in register"))</f>
        <v/>
      </c>
      <c r="G2090" s="22" t="str">
        <f aca="false">IF($C2090="","",IFERROR(INDEX(Asset_Register!$Q$5:$Q$1000,MATCH($C2090,Asset_Register!$A$5:$A$1000,0)),"Not in register"))</f>
        <v/>
      </c>
      <c r="H2090" s="19"/>
      <c r="I2090" s="19"/>
      <c r="J2090" s="6"/>
      <c r="K2090" s="19"/>
      <c r="L2090" s="19"/>
      <c r="M2090" s="19"/>
      <c r="N2090" s="19"/>
      <c r="O2090" s="19"/>
      <c r="P2090" s="19"/>
      <c r="Q2090" s="22" t="str">
        <f aca="false">IF($C2090="","",IF($P2090&lt;&gt;"",$P2090,IF(AND(ISNUMBER($K2090),ISNUMBER($M2090),ISNUMBER($N2090)),IF($O2090="Lower is worse",IF($K2090&lt;=$N2090,"Danger",IF($K2090&lt;=$M2090,"Alert","OK")),IF($K2090&gt;=$N2090,"Danger",IF($K2090&gt;=$M2090,"Alert","OK"))),"Not set")))</f>
        <v/>
      </c>
      <c r="R2090" s="22" t="str">
        <f aca="false">IF(OR($Q2090="",$Q2090="Not set"),"",MATCH($Q2090,Lists!$F$2:$F$4,0)-1)</f>
        <v/>
      </c>
      <c r="S2090" s="6"/>
      <c r="T2090" s="6"/>
      <c r="U2090" s="22" t="str">
        <f aca="false">IF(OR($Q2090="",$Q2090="OK",$Q2090="Not set",NOT(ISNUMBER($G2090))),"",ROUND($G2090*IF($Q2090="Danger",Lists!$M$15,Lists!$M$16),0))</f>
        <v/>
      </c>
      <c r="V2090" s="22" t="str">
        <f aca="false">IF($U2090="","",IF(OR($Q2090="Danger",$U2090&gt;=Lists!$M$10),"P1",IF($U2090&gt;=Lists!$M$11,"P2","P3")))</f>
        <v/>
      </c>
      <c r="W2090" s="24" t="str">
        <f aca="false">IF(OR($V2090="",$B2090=""),"",$B2090+INDEX(Lists!$N$10:$N$12,MATCH($V2090,Lists!$L$10:$L$12,0)))</f>
        <v/>
      </c>
      <c r="X2090" s="19"/>
      <c r="Y2090" s="19"/>
      <c r="Z2090" s="19"/>
      <c r="AA2090" s="21"/>
      <c r="AB2090" s="19"/>
      <c r="AC2090" s="22" t="str">
        <f aca="true">IF(OR($U2090="",$B2090=""),"",IF($AA2090&lt;&gt;"",$AA2090-$B2090,TODAY()-$B2090))</f>
        <v/>
      </c>
      <c r="AD2090" s="22" t="str">
        <f aca="true">IF($W2090="","",IF($Y2090="Closed",IF($AA2090="","Closed",IF($AA2090&lt;=$W2090,"Closed on time","Closed late")),IF(TODAY()&gt;$W2090,"Overdue","Within time")))</f>
        <v/>
      </c>
      <c r="AE2090" s="6"/>
      <c r="AF2090" s="19"/>
      <c r="AG2090" s="19"/>
      <c r="AH2090" s="19"/>
      <c r="AI2090" s="19"/>
      <c r="AJ2090" s="19"/>
    </row>
    <row r="2091" customFormat="false" ht="15" hidden="false" customHeight="false" outlineLevel="0" collapsed="false">
      <c r="A2091" s="22" t="str">
        <f aca="false">IF($C2091="","","R"&amp;TEXT(ROW()-4,"00000"))</f>
        <v/>
      </c>
      <c r="B2091" s="21"/>
      <c r="C2091" s="19"/>
      <c r="D2091" s="22" t="str">
        <f aca="false">IF($C2091="","",IFERROR(INDEX(Asset_Register!$C$5:$C$1000,MATCH($C2091,Asset_Register!$A$5:$A$1000,0)),"Not in register"))</f>
        <v/>
      </c>
      <c r="E2091" s="22" t="str">
        <f aca="false">IF($C2091="","",IFERROR(INDEX(Asset_Register!$D$5:$D$1000,MATCH($C2091,Asset_Register!$A$5:$A$1000,0)),"Not in register"))</f>
        <v/>
      </c>
      <c r="F2091" s="22" t="str">
        <f aca="false">IF($C2091="","",IFERROR(INDEX(Asset_Register!$R$5:$R$1000,MATCH($C2091,Asset_Register!$A$5:$A$1000,0)),"Not in register"))</f>
        <v/>
      </c>
      <c r="G2091" s="22" t="str">
        <f aca="false">IF($C2091="","",IFERROR(INDEX(Asset_Register!$Q$5:$Q$1000,MATCH($C2091,Asset_Register!$A$5:$A$1000,0)),"Not in register"))</f>
        <v/>
      </c>
      <c r="H2091" s="19"/>
      <c r="I2091" s="19"/>
      <c r="J2091" s="6"/>
      <c r="K2091" s="19"/>
      <c r="L2091" s="19"/>
      <c r="M2091" s="19"/>
      <c r="N2091" s="19"/>
      <c r="O2091" s="19"/>
      <c r="P2091" s="19"/>
      <c r="Q2091" s="22" t="str">
        <f aca="false">IF($C2091="","",IF($P2091&lt;&gt;"",$P2091,IF(AND(ISNUMBER($K2091),ISNUMBER($M2091),ISNUMBER($N2091)),IF($O2091="Lower is worse",IF($K2091&lt;=$N2091,"Danger",IF($K2091&lt;=$M2091,"Alert","OK")),IF($K2091&gt;=$N2091,"Danger",IF($K2091&gt;=$M2091,"Alert","OK"))),"Not set")))</f>
        <v/>
      </c>
      <c r="R2091" s="22" t="str">
        <f aca="false">IF(OR($Q2091="",$Q2091="Not set"),"",MATCH($Q2091,Lists!$F$2:$F$4,0)-1)</f>
        <v/>
      </c>
      <c r="S2091" s="6"/>
      <c r="T2091" s="6"/>
      <c r="U2091" s="22" t="str">
        <f aca="false">IF(OR($Q2091="",$Q2091="OK",$Q2091="Not set",NOT(ISNUMBER($G2091))),"",ROUND($G2091*IF($Q2091="Danger",Lists!$M$15,Lists!$M$16),0))</f>
        <v/>
      </c>
      <c r="V2091" s="22" t="str">
        <f aca="false">IF($U2091="","",IF(OR($Q2091="Danger",$U2091&gt;=Lists!$M$10),"P1",IF($U2091&gt;=Lists!$M$11,"P2","P3")))</f>
        <v/>
      </c>
      <c r="W2091" s="24" t="str">
        <f aca="false">IF(OR($V2091="",$B2091=""),"",$B2091+INDEX(Lists!$N$10:$N$12,MATCH($V2091,Lists!$L$10:$L$12,0)))</f>
        <v/>
      </c>
      <c r="X2091" s="19"/>
      <c r="Y2091" s="19"/>
      <c r="Z2091" s="19"/>
      <c r="AA2091" s="21"/>
      <c r="AB2091" s="19"/>
      <c r="AC2091" s="22" t="str">
        <f aca="true">IF(OR($U2091="",$B2091=""),"",IF($AA2091&lt;&gt;"",$AA2091-$B2091,TODAY()-$B2091))</f>
        <v/>
      </c>
      <c r="AD2091" s="22" t="str">
        <f aca="true">IF($W2091="","",IF($Y2091="Closed",IF($AA2091="","Closed",IF($AA2091&lt;=$W2091,"Closed on time","Closed late")),IF(TODAY()&gt;$W2091,"Overdue","Within time")))</f>
        <v/>
      </c>
      <c r="AE2091" s="6"/>
      <c r="AF2091" s="19"/>
      <c r="AG2091" s="19"/>
      <c r="AH2091" s="19"/>
      <c r="AI2091" s="19"/>
      <c r="AJ2091" s="19"/>
    </row>
    <row r="2092" customFormat="false" ht="15" hidden="false" customHeight="false" outlineLevel="0" collapsed="false">
      <c r="A2092" s="22" t="str">
        <f aca="false">IF($C2092="","","R"&amp;TEXT(ROW()-4,"00000"))</f>
        <v/>
      </c>
      <c r="B2092" s="21"/>
      <c r="C2092" s="19"/>
      <c r="D2092" s="22" t="str">
        <f aca="false">IF($C2092="","",IFERROR(INDEX(Asset_Register!$C$5:$C$1000,MATCH($C2092,Asset_Register!$A$5:$A$1000,0)),"Not in register"))</f>
        <v/>
      </c>
      <c r="E2092" s="22" t="str">
        <f aca="false">IF($C2092="","",IFERROR(INDEX(Asset_Register!$D$5:$D$1000,MATCH($C2092,Asset_Register!$A$5:$A$1000,0)),"Not in register"))</f>
        <v/>
      </c>
      <c r="F2092" s="22" t="str">
        <f aca="false">IF($C2092="","",IFERROR(INDEX(Asset_Register!$R$5:$R$1000,MATCH($C2092,Asset_Register!$A$5:$A$1000,0)),"Not in register"))</f>
        <v/>
      </c>
      <c r="G2092" s="22" t="str">
        <f aca="false">IF($C2092="","",IFERROR(INDEX(Asset_Register!$Q$5:$Q$1000,MATCH($C2092,Asset_Register!$A$5:$A$1000,0)),"Not in register"))</f>
        <v/>
      </c>
      <c r="H2092" s="19"/>
      <c r="I2092" s="19"/>
      <c r="J2092" s="6"/>
      <c r="K2092" s="19"/>
      <c r="L2092" s="19"/>
      <c r="M2092" s="19"/>
      <c r="N2092" s="19"/>
      <c r="O2092" s="19"/>
      <c r="P2092" s="19"/>
      <c r="Q2092" s="22" t="str">
        <f aca="false">IF($C2092="","",IF($P2092&lt;&gt;"",$P2092,IF(AND(ISNUMBER($K2092),ISNUMBER($M2092),ISNUMBER($N2092)),IF($O2092="Lower is worse",IF($K2092&lt;=$N2092,"Danger",IF($K2092&lt;=$M2092,"Alert","OK")),IF($K2092&gt;=$N2092,"Danger",IF($K2092&gt;=$M2092,"Alert","OK"))),"Not set")))</f>
        <v/>
      </c>
      <c r="R2092" s="22" t="str">
        <f aca="false">IF(OR($Q2092="",$Q2092="Not set"),"",MATCH($Q2092,Lists!$F$2:$F$4,0)-1)</f>
        <v/>
      </c>
      <c r="S2092" s="6"/>
      <c r="T2092" s="6"/>
      <c r="U2092" s="22" t="str">
        <f aca="false">IF(OR($Q2092="",$Q2092="OK",$Q2092="Not set",NOT(ISNUMBER($G2092))),"",ROUND($G2092*IF($Q2092="Danger",Lists!$M$15,Lists!$M$16),0))</f>
        <v/>
      </c>
      <c r="V2092" s="22" t="str">
        <f aca="false">IF($U2092="","",IF(OR($Q2092="Danger",$U2092&gt;=Lists!$M$10),"P1",IF($U2092&gt;=Lists!$M$11,"P2","P3")))</f>
        <v/>
      </c>
      <c r="W2092" s="24" t="str">
        <f aca="false">IF(OR($V2092="",$B2092=""),"",$B2092+INDEX(Lists!$N$10:$N$12,MATCH($V2092,Lists!$L$10:$L$12,0)))</f>
        <v/>
      </c>
      <c r="X2092" s="19"/>
      <c r="Y2092" s="19"/>
      <c r="Z2092" s="19"/>
      <c r="AA2092" s="21"/>
      <c r="AB2092" s="19"/>
      <c r="AC2092" s="22" t="str">
        <f aca="true">IF(OR($U2092="",$B2092=""),"",IF($AA2092&lt;&gt;"",$AA2092-$B2092,TODAY()-$B2092))</f>
        <v/>
      </c>
      <c r="AD2092" s="22" t="str">
        <f aca="true">IF($W2092="","",IF($Y2092="Closed",IF($AA2092="","Closed",IF($AA2092&lt;=$W2092,"Closed on time","Closed late")),IF(TODAY()&gt;$W2092,"Overdue","Within time")))</f>
        <v/>
      </c>
      <c r="AE2092" s="6"/>
      <c r="AF2092" s="19"/>
      <c r="AG2092" s="19"/>
      <c r="AH2092" s="19"/>
      <c r="AI2092" s="19"/>
      <c r="AJ2092" s="19"/>
    </row>
    <row r="2093" customFormat="false" ht="15" hidden="false" customHeight="false" outlineLevel="0" collapsed="false">
      <c r="A2093" s="22" t="str">
        <f aca="false">IF($C2093="","","R"&amp;TEXT(ROW()-4,"00000"))</f>
        <v/>
      </c>
      <c r="B2093" s="21"/>
      <c r="C2093" s="19"/>
      <c r="D2093" s="22" t="str">
        <f aca="false">IF($C2093="","",IFERROR(INDEX(Asset_Register!$C$5:$C$1000,MATCH($C2093,Asset_Register!$A$5:$A$1000,0)),"Not in register"))</f>
        <v/>
      </c>
      <c r="E2093" s="22" t="str">
        <f aca="false">IF($C2093="","",IFERROR(INDEX(Asset_Register!$D$5:$D$1000,MATCH($C2093,Asset_Register!$A$5:$A$1000,0)),"Not in register"))</f>
        <v/>
      </c>
      <c r="F2093" s="22" t="str">
        <f aca="false">IF($C2093="","",IFERROR(INDEX(Asset_Register!$R$5:$R$1000,MATCH($C2093,Asset_Register!$A$5:$A$1000,0)),"Not in register"))</f>
        <v/>
      </c>
      <c r="G2093" s="22" t="str">
        <f aca="false">IF($C2093="","",IFERROR(INDEX(Asset_Register!$Q$5:$Q$1000,MATCH($C2093,Asset_Register!$A$5:$A$1000,0)),"Not in register"))</f>
        <v/>
      </c>
      <c r="H2093" s="19"/>
      <c r="I2093" s="19"/>
      <c r="J2093" s="6"/>
      <c r="K2093" s="19"/>
      <c r="L2093" s="19"/>
      <c r="M2093" s="19"/>
      <c r="N2093" s="19"/>
      <c r="O2093" s="19"/>
      <c r="P2093" s="19"/>
      <c r="Q2093" s="22" t="str">
        <f aca="false">IF($C2093="","",IF($P2093&lt;&gt;"",$P2093,IF(AND(ISNUMBER($K2093),ISNUMBER($M2093),ISNUMBER($N2093)),IF($O2093="Lower is worse",IF($K2093&lt;=$N2093,"Danger",IF($K2093&lt;=$M2093,"Alert","OK")),IF($K2093&gt;=$N2093,"Danger",IF($K2093&gt;=$M2093,"Alert","OK"))),"Not set")))</f>
        <v/>
      </c>
      <c r="R2093" s="22" t="str">
        <f aca="false">IF(OR($Q2093="",$Q2093="Not set"),"",MATCH($Q2093,Lists!$F$2:$F$4,0)-1)</f>
        <v/>
      </c>
      <c r="S2093" s="6"/>
      <c r="T2093" s="6"/>
      <c r="U2093" s="22" t="str">
        <f aca="false">IF(OR($Q2093="",$Q2093="OK",$Q2093="Not set",NOT(ISNUMBER($G2093))),"",ROUND($G2093*IF($Q2093="Danger",Lists!$M$15,Lists!$M$16),0))</f>
        <v/>
      </c>
      <c r="V2093" s="22" t="str">
        <f aca="false">IF($U2093="","",IF(OR($Q2093="Danger",$U2093&gt;=Lists!$M$10),"P1",IF($U2093&gt;=Lists!$M$11,"P2","P3")))</f>
        <v/>
      </c>
      <c r="W2093" s="24" t="str">
        <f aca="false">IF(OR($V2093="",$B2093=""),"",$B2093+INDEX(Lists!$N$10:$N$12,MATCH($V2093,Lists!$L$10:$L$12,0)))</f>
        <v/>
      </c>
      <c r="X2093" s="19"/>
      <c r="Y2093" s="19"/>
      <c r="Z2093" s="19"/>
      <c r="AA2093" s="21"/>
      <c r="AB2093" s="19"/>
      <c r="AC2093" s="22" t="str">
        <f aca="true">IF(OR($U2093="",$B2093=""),"",IF($AA2093&lt;&gt;"",$AA2093-$B2093,TODAY()-$B2093))</f>
        <v/>
      </c>
      <c r="AD2093" s="22" t="str">
        <f aca="true">IF($W2093="","",IF($Y2093="Closed",IF($AA2093="","Closed",IF($AA2093&lt;=$W2093,"Closed on time","Closed late")),IF(TODAY()&gt;$W2093,"Overdue","Within time")))</f>
        <v/>
      </c>
      <c r="AE2093" s="6"/>
      <c r="AF2093" s="19"/>
      <c r="AG2093" s="19"/>
      <c r="AH2093" s="19"/>
      <c r="AI2093" s="19"/>
      <c r="AJ2093" s="19"/>
    </row>
    <row r="2094" customFormat="false" ht="15" hidden="false" customHeight="false" outlineLevel="0" collapsed="false">
      <c r="A2094" s="22" t="str">
        <f aca="false">IF($C2094="","","R"&amp;TEXT(ROW()-4,"00000"))</f>
        <v/>
      </c>
      <c r="B2094" s="21"/>
      <c r="C2094" s="19"/>
      <c r="D2094" s="22" t="str">
        <f aca="false">IF($C2094="","",IFERROR(INDEX(Asset_Register!$C$5:$C$1000,MATCH($C2094,Asset_Register!$A$5:$A$1000,0)),"Not in register"))</f>
        <v/>
      </c>
      <c r="E2094" s="22" t="str">
        <f aca="false">IF($C2094="","",IFERROR(INDEX(Asset_Register!$D$5:$D$1000,MATCH($C2094,Asset_Register!$A$5:$A$1000,0)),"Not in register"))</f>
        <v/>
      </c>
      <c r="F2094" s="22" t="str">
        <f aca="false">IF($C2094="","",IFERROR(INDEX(Asset_Register!$R$5:$R$1000,MATCH($C2094,Asset_Register!$A$5:$A$1000,0)),"Not in register"))</f>
        <v/>
      </c>
      <c r="G2094" s="22" t="str">
        <f aca="false">IF($C2094="","",IFERROR(INDEX(Asset_Register!$Q$5:$Q$1000,MATCH($C2094,Asset_Register!$A$5:$A$1000,0)),"Not in register"))</f>
        <v/>
      </c>
      <c r="H2094" s="19"/>
      <c r="I2094" s="19"/>
      <c r="J2094" s="6"/>
      <c r="K2094" s="19"/>
      <c r="L2094" s="19"/>
      <c r="M2094" s="19"/>
      <c r="N2094" s="19"/>
      <c r="O2094" s="19"/>
      <c r="P2094" s="19"/>
      <c r="Q2094" s="22" t="str">
        <f aca="false">IF($C2094="","",IF($P2094&lt;&gt;"",$P2094,IF(AND(ISNUMBER($K2094),ISNUMBER($M2094),ISNUMBER($N2094)),IF($O2094="Lower is worse",IF($K2094&lt;=$N2094,"Danger",IF($K2094&lt;=$M2094,"Alert","OK")),IF($K2094&gt;=$N2094,"Danger",IF($K2094&gt;=$M2094,"Alert","OK"))),"Not set")))</f>
        <v/>
      </c>
      <c r="R2094" s="22" t="str">
        <f aca="false">IF(OR($Q2094="",$Q2094="Not set"),"",MATCH($Q2094,Lists!$F$2:$F$4,0)-1)</f>
        <v/>
      </c>
      <c r="S2094" s="6"/>
      <c r="T2094" s="6"/>
      <c r="U2094" s="22" t="str">
        <f aca="false">IF(OR($Q2094="",$Q2094="OK",$Q2094="Not set",NOT(ISNUMBER($G2094))),"",ROUND($G2094*IF($Q2094="Danger",Lists!$M$15,Lists!$M$16),0))</f>
        <v/>
      </c>
      <c r="V2094" s="22" t="str">
        <f aca="false">IF($U2094="","",IF(OR($Q2094="Danger",$U2094&gt;=Lists!$M$10),"P1",IF($U2094&gt;=Lists!$M$11,"P2","P3")))</f>
        <v/>
      </c>
      <c r="W2094" s="24" t="str">
        <f aca="false">IF(OR($V2094="",$B2094=""),"",$B2094+INDEX(Lists!$N$10:$N$12,MATCH($V2094,Lists!$L$10:$L$12,0)))</f>
        <v/>
      </c>
      <c r="X2094" s="19"/>
      <c r="Y2094" s="19"/>
      <c r="Z2094" s="19"/>
      <c r="AA2094" s="21"/>
      <c r="AB2094" s="19"/>
      <c r="AC2094" s="22" t="str">
        <f aca="true">IF(OR($U2094="",$B2094=""),"",IF($AA2094&lt;&gt;"",$AA2094-$B2094,TODAY()-$B2094))</f>
        <v/>
      </c>
      <c r="AD2094" s="22" t="str">
        <f aca="true">IF($W2094="","",IF($Y2094="Closed",IF($AA2094="","Closed",IF($AA2094&lt;=$W2094,"Closed on time","Closed late")),IF(TODAY()&gt;$W2094,"Overdue","Within time")))</f>
        <v/>
      </c>
      <c r="AE2094" s="6"/>
      <c r="AF2094" s="19"/>
      <c r="AG2094" s="19"/>
      <c r="AH2094" s="19"/>
      <c r="AI2094" s="19"/>
      <c r="AJ2094" s="19"/>
    </row>
    <row r="2095" customFormat="false" ht="15" hidden="false" customHeight="false" outlineLevel="0" collapsed="false">
      <c r="A2095" s="22" t="str">
        <f aca="false">IF($C2095="","","R"&amp;TEXT(ROW()-4,"00000"))</f>
        <v/>
      </c>
      <c r="B2095" s="21"/>
      <c r="C2095" s="19"/>
      <c r="D2095" s="22" t="str">
        <f aca="false">IF($C2095="","",IFERROR(INDEX(Asset_Register!$C$5:$C$1000,MATCH($C2095,Asset_Register!$A$5:$A$1000,0)),"Not in register"))</f>
        <v/>
      </c>
      <c r="E2095" s="22" t="str">
        <f aca="false">IF($C2095="","",IFERROR(INDEX(Asset_Register!$D$5:$D$1000,MATCH($C2095,Asset_Register!$A$5:$A$1000,0)),"Not in register"))</f>
        <v/>
      </c>
      <c r="F2095" s="22" t="str">
        <f aca="false">IF($C2095="","",IFERROR(INDEX(Asset_Register!$R$5:$R$1000,MATCH($C2095,Asset_Register!$A$5:$A$1000,0)),"Not in register"))</f>
        <v/>
      </c>
      <c r="G2095" s="22" t="str">
        <f aca="false">IF($C2095="","",IFERROR(INDEX(Asset_Register!$Q$5:$Q$1000,MATCH($C2095,Asset_Register!$A$5:$A$1000,0)),"Not in register"))</f>
        <v/>
      </c>
      <c r="H2095" s="19"/>
      <c r="I2095" s="19"/>
      <c r="J2095" s="6"/>
      <c r="K2095" s="19"/>
      <c r="L2095" s="19"/>
      <c r="M2095" s="19"/>
      <c r="N2095" s="19"/>
      <c r="O2095" s="19"/>
      <c r="P2095" s="19"/>
      <c r="Q2095" s="22" t="str">
        <f aca="false">IF($C2095="","",IF($P2095&lt;&gt;"",$P2095,IF(AND(ISNUMBER($K2095),ISNUMBER($M2095),ISNUMBER($N2095)),IF($O2095="Lower is worse",IF($K2095&lt;=$N2095,"Danger",IF($K2095&lt;=$M2095,"Alert","OK")),IF($K2095&gt;=$N2095,"Danger",IF($K2095&gt;=$M2095,"Alert","OK"))),"Not set")))</f>
        <v/>
      </c>
      <c r="R2095" s="22" t="str">
        <f aca="false">IF(OR($Q2095="",$Q2095="Not set"),"",MATCH($Q2095,Lists!$F$2:$F$4,0)-1)</f>
        <v/>
      </c>
      <c r="S2095" s="6"/>
      <c r="T2095" s="6"/>
      <c r="U2095" s="22" t="str">
        <f aca="false">IF(OR($Q2095="",$Q2095="OK",$Q2095="Not set",NOT(ISNUMBER($G2095))),"",ROUND($G2095*IF($Q2095="Danger",Lists!$M$15,Lists!$M$16),0))</f>
        <v/>
      </c>
      <c r="V2095" s="22" t="str">
        <f aca="false">IF($U2095="","",IF(OR($Q2095="Danger",$U2095&gt;=Lists!$M$10),"P1",IF($U2095&gt;=Lists!$M$11,"P2","P3")))</f>
        <v/>
      </c>
      <c r="W2095" s="24" t="str">
        <f aca="false">IF(OR($V2095="",$B2095=""),"",$B2095+INDEX(Lists!$N$10:$N$12,MATCH($V2095,Lists!$L$10:$L$12,0)))</f>
        <v/>
      </c>
      <c r="X2095" s="19"/>
      <c r="Y2095" s="19"/>
      <c r="Z2095" s="19"/>
      <c r="AA2095" s="21"/>
      <c r="AB2095" s="19"/>
      <c r="AC2095" s="22" t="str">
        <f aca="true">IF(OR($U2095="",$B2095=""),"",IF($AA2095&lt;&gt;"",$AA2095-$B2095,TODAY()-$B2095))</f>
        <v/>
      </c>
      <c r="AD2095" s="22" t="str">
        <f aca="true">IF($W2095="","",IF($Y2095="Closed",IF($AA2095="","Closed",IF($AA2095&lt;=$W2095,"Closed on time","Closed late")),IF(TODAY()&gt;$W2095,"Overdue","Within time")))</f>
        <v/>
      </c>
      <c r="AE2095" s="6"/>
      <c r="AF2095" s="19"/>
      <c r="AG2095" s="19"/>
      <c r="AH2095" s="19"/>
      <c r="AI2095" s="19"/>
      <c r="AJ2095" s="19"/>
    </row>
    <row r="2096" customFormat="false" ht="15" hidden="false" customHeight="false" outlineLevel="0" collapsed="false">
      <c r="A2096" s="22" t="str">
        <f aca="false">IF($C2096="","","R"&amp;TEXT(ROW()-4,"00000"))</f>
        <v/>
      </c>
      <c r="B2096" s="21"/>
      <c r="C2096" s="19"/>
      <c r="D2096" s="22" t="str">
        <f aca="false">IF($C2096="","",IFERROR(INDEX(Asset_Register!$C$5:$C$1000,MATCH($C2096,Asset_Register!$A$5:$A$1000,0)),"Not in register"))</f>
        <v/>
      </c>
      <c r="E2096" s="22" t="str">
        <f aca="false">IF($C2096="","",IFERROR(INDEX(Asset_Register!$D$5:$D$1000,MATCH($C2096,Asset_Register!$A$5:$A$1000,0)),"Not in register"))</f>
        <v/>
      </c>
      <c r="F2096" s="22" t="str">
        <f aca="false">IF($C2096="","",IFERROR(INDEX(Asset_Register!$R$5:$R$1000,MATCH($C2096,Asset_Register!$A$5:$A$1000,0)),"Not in register"))</f>
        <v/>
      </c>
      <c r="G2096" s="22" t="str">
        <f aca="false">IF($C2096="","",IFERROR(INDEX(Asset_Register!$Q$5:$Q$1000,MATCH($C2096,Asset_Register!$A$5:$A$1000,0)),"Not in register"))</f>
        <v/>
      </c>
      <c r="H2096" s="19"/>
      <c r="I2096" s="19"/>
      <c r="J2096" s="6"/>
      <c r="K2096" s="19"/>
      <c r="L2096" s="19"/>
      <c r="M2096" s="19"/>
      <c r="N2096" s="19"/>
      <c r="O2096" s="19"/>
      <c r="P2096" s="19"/>
      <c r="Q2096" s="22" t="str">
        <f aca="false">IF($C2096="","",IF($P2096&lt;&gt;"",$P2096,IF(AND(ISNUMBER($K2096),ISNUMBER($M2096),ISNUMBER($N2096)),IF($O2096="Lower is worse",IF($K2096&lt;=$N2096,"Danger",IF($K2096&lt;=$M2096,"Alert","OK")),IF($K2096&gt;=$N2096,"Danger",IF($K2096&gt;=$M2096,"Alert","OK"))),"Not set")))</f>
        <v/>
      </c>
      <c r="R2096" s="22" t="str">
        <f aca="false">IF(OR($Q2096="",$Q2096="Not set"),"",MATCH($Q2096,Lists!$F$2:$F$4,0)-1)</f>
        <v/>
      </c>
      <c r="S2096" s="6"/>
      <c r="T2096" s="6"/>
      <c r="U2096" s="22" t="str">
        <f aca="false">IF(OR($Q2096="",$Q2096="OK",$Q2096="Not set",NOT(ISNUMBER($G2096))),"",ROUND($G2096*IF($Q2096="Danger",Lists!$M$15,Lists!$M$16),0))</f>
        <v/>
      </c>
      <c r="V2096" s="22" t="str">
        <f aca="false">IF($U2096="","",IF(OR($Q2096="Danger",$U2096&gt;=Lists!$M$10),"P1",IF($U2096&gt;=Lists!$M$11,"P2","P3")))</f>
        <v/>
      </c>
      <c r="W2096" s="24" t="str">
        <f aca="false">IF(OR($V2096="",$B2096=""),"",$B2096+INDEX(Lists!$N$10:$N$12,MATCH($V2096,Lists!$L$10:$L$12,0)))</f>
        <v/>
      </c>
      <c r="X2096" s="19"/>
      <c r="Y2096" s="19"/>
      <c r="Z2096" s="19"/>
      <c r="AA2096" s="21"/>
      <c r="AB2096" s="19"/>
      <c r="AC2096" s="22" t="str">
        <f aca="true">IF(OR($U2096="",$B2096=""),"",IF($AA2096&lt;&gt;"",$AA2096-$B2096,TODAY()-$B2096))</f>
        <v/>
      </c>
      <c r="AD2096" s="22" t="str">
        <f aca="true">IF($W2096="","",IF($Y2096="Closed",IF($AA2096="","Closed",IF($AA2096&lt;=$W2096,"Closed on time","Closed late")),IF(TODAY()&gt;$W2096,"Overdue","Within time")))</f>
        <v/>
      </c>
      <c r="AE2096" s="6"/>
      <c r="AF2096" s="19"/>
      <c r="AG2096" s="19"/>
      <c r="AH2096" s="19"/>
      <c r="AI2096" s="19"/>
      <c r="AJ2096" s="19"/>
    </row>
    <row r="2097" customFormat="false" ht="15" hidden="false" customHeight="false" outlineLevel="0" collapsed="false">
      <c r="A2097" s="22" t="str">
        <f aca="false">IF($C2097="","","R"&amp;TEXT(ROW()-4,"00000"))</f>
        <v/>
      </c>
      <c r="B2097" s="21"/>
      <c r="C2097" s="19"/>
      <c r="D2097" s="22" t="str">
        <f aca="false">IF($C2097="","",IFERROR(INDEX(Asset_Register!$C$5:$C$1000,MATCH($C2097,Asset_Register!$A$5:$A$1000,0)),"Not in register"))</f>
        <v/>
      </c>
      <c r="E2097" s="22" t="str">
        <f aca="false">IF($C2097="","",IFERROR(INDEX(Asset_Register!$D$5:$D$1000,MATCH($C2097,Asset_Register!$A$5:$A$1000,0)),"Not in register"))</f>
        <v/>
      </c>
      <c r="F2097" s="22" t="str">
        <f aca="false">IF($C2097="","",IFERROR(INDEX(Asset_Register!$R$5:$R$1000,MATCH($C2097,Asset_Register!$A$5:$A$1000,0)),"Not in register"))</f>
        <v/>
      </c>
      <c r="G2097" s="22" t="str">
        <f aca="false">IF($C2097="","",IFERROR(INDEX(Asset_Register!$Q$5:$Q$1000,MATCH($C2097,Asset_Register!$A$5:$A$1000,0)),"Not in register"))</f>
        <v/>
      </c>
      <c r="H2097" s="19"/>
      <c r="I2097" s="19"/>
      <c r="J2097" s="6"/>
      <c r="K2097" s="19"/>
      <c r="L2097" s="19"/>
      <c r="M2097" s="19"/>
      <c r="N2097" s="19"/>
      <c r="O2097" s="19"/>
      <c r="P2097" s="19"/>
      <c r="Q2097" s="22" t="str">
        <f aca="false">IF($C2097="","",IF($P2097&lt;&gt;"",$P2097,IF(AND(ISNUMBER($K2097),ISNUMBER($M2097),ISNUMBER($N2097)),IF($O2097="Lower is worse",IF($K2097&lt;=$N2097,"Danger",IF($K2097&lt;=$M2097,"Alert","OK")),IF($K2097&gt;=$N2097,"Danger",IF($K2097&gt;=$M2097,"Alert","OK"))),"Not set")))</f>
        <v/>
      </c>
      <c r="R2097" s="22" t="str">
        <f aca="false">IF(OR($Q2097="",$Q2097="Not set"),"",MATCH($Q2097,Lists!$F$2:$F$4,0)-1)</f>
        <v/>
      </c>
      <c r="S2097" s="6"/>
      <c r="T2097" s="6"/>
      <c r="U2097" s="22" t="str">
        <f aca="false">IF(OR($Q2097="",$Q2097="OK",$Q2097="Not set",NOT(ISNUMBER($G2097))),"",ROUND($G2097*IF($Q2097="Danger",Lists!$M$15,Lists!$M$16),0))</f>
        <v/>
      </c>
      <c r="V2097" s="22" t="str">
        <f aca="false">IF($U2097="","",IF(OR($Q2097="Danger",$U2097&gt;=Lists!$M$10),"P1",IF($U2097&gt;=Lists!$M$11,"P2","P3")))</f>
        <v/>
      </c>
      <c r="W2097" s="24" t="str">
        <f aca="false">IF(OR($V2097="",$B2097=""),"",$B2097+INDEX(Lists!$N$10:$N$12,MATCH($V2097,Lists!$L$10:$L$12,0)))</f>
        <v/>
      </c>
      <c r="X2097" s="19"/>
      <c r="Y2097" s="19"/>
      <c r="Z2097" s="19"/>
      <c r="AA2097" s="21"/>
      <c r="AB2097" s="19"/>
      <c r="AC2097" s="22" t="str">
        <f aca="true">IF(OR($U2097="",$B2097=""),"",IF($AA2097&lt;&gt;"",$AA2097-$B2097,TODAY()-$B2097))</f>
        <v/>
      </c>
      <c r="AD2097" s="22" t="str">
        <f aca="true">IF($W2097="","",IF($Y2097="Closed",IF($AA2097="","Closed",IF($AA2097&lt;=$W2097,"Closed on time","Closed late")),IF(TODAY()&gt;$W2097,"Overdue","Within time")))</f>
        <v/>
      </c>
      <c r="AE2097" s="6"/>
      <c r="AF2097" s="19"/>
      <c r="AG2097" s="19"/>
      <c r="AH2097" s="19"/>
      <c r="AI2097" s="19"/>
      <c r="AJ2097" s="19"/>
    </row>
    <row r="2098" customFormat="false" ht="15" hidden="false" customHeight="false" outlineLevel="0" collapsed="false">
      <c r="A2098" s="22" t="str">
        <f aca="false">IF($C2098="","","R"&amp;TEXT(ROW()-4,"00000"))</f>
        <v/>
      </c>
      <c r="B2098" s="21"/>
      <c r="C2098" s="19"/>
      <c r="D2098" s="22" t="str">
        <f aca="false">IF($C2098="","",IFERROR(INDEX(Asset_Register!$C$5:$C$1000,MATCH($C2098,Asset_Register!$A$5:$A$1000,0)),"Not in register"))</f>
        <v/>
      </c>
      <c r="E2098" s="22" t="str">
        <f aca="false">IF($C2098="","",IFERROR(INDEX(Asset_Register!$D$5:$D$1000,MATCH($C2098,Asset_Register!$A$5:$A$1000,0)),"Not in register"))</f>
        <v/>
      </c>
      <c r="F2098" s="22" t="str">
        <f aca="false">IF($C2098="","",IFERROR(INDEX(Asset_Register!$R$5:$R$1000,MATCH($C2098,Asset_Register!$A$5:$A$1000,0)),"Not in register"))</f>
        <v/>
      </c>
      <c r="G2098" s="22" t="str">
        <f aca="false">IF($C2098="","",IFERROR(INDEX(Asset_Register!$Q$5:$Q$1000,MATCH($C2098,Asset_Register!$A$5:$A$1000,0)),"Not in register"))</f>
        <v/>
      </c>
      <c r="H2098" s="19"/>
      <c r="I2098" s="19"/>
      <c r="J2098" s="6"/>
      <c r="K2098" s="19"/>
      <c r="L2098" s="19"/>
      <c r="M2098" s="19"/>
      <c r="N2098" s="19"/>
      <c r="O2098" s="19"/>
      <c r="P2098" s="19"/>
      <c r="Q2098" s="22" t="str">
        <f aca="false">IF($C2098="","",IF($P2098&lt;&gt;"",$P2098,IF(AND(ISNUMBER($K2098),ISNUMBER($M2098),ISNUMBER($N2098)),IF($O2098="Lower is worse",IF($K2098&lt;=$N2098,"Danger",IF($K2098&lt;=$M2098,"Alert","OK")),IF($K2098&gt;=$N2098,"Danger",IF($K2098&gt;=$M2098,"Alert","OK"))),"Not set")))</f>
        <v/>
      </c>
      <c r="R2098" s="22" t="str">
        <f aca="false">IF(OR($Q2098="",$Q2098="Not set"),"",MATCH($Q2098,Lists!$F$2:$F$4,0)-1)</f>
        <v/>
      </c>
      <c r="S2098" s="6"/>
      <c r="T2098" s="6"/>
      <c r="U2098" s="22" t="str">
        <f aca="false">IF(OR($Q2098="",$Q2098="OK",$Q2098="Not set",NOT(ISNUMBER($G2098))),"",ROUND($G2098*IF($Q2098="Danger",Lists!$M$15,Lists!$M$16),0))</f>
        <v/>
      </c>
      <c r="V2098" s="22" t="str">
        <f aca="false">IF($U2098="","",IF(OR($Q2098="Danger",$U2098&gt;=Lists!$M$10),"P1",IF($U2098&gt;=Lists!$M$11,"P2","P3")))</f>
        <v/>
      </c>
      <c r="W2098" s="24" t="str">
        <f aca="false">IF(OR($V2098="",$B2098=""),"",$B2098+INDEX(Lists!$N$10:$N$12,MATCH($V2098,Lists!$L$10:$L$12,0)))</f>
        <v/>
      </c>
      <c r="X2098" s="19"/>
      <c r="Y2098" s="19"/>
      <c r="Z2098" s="19"/>
      <c r="AA2098" s="21"/>
      <c r="AB2098" s="19"/>
      <c r="AC2098" s="22" t="str">
        <f aca="true">IF(OR($U2098="",$B2098=""),"",IF($AA2098&lt;&gt;"",$AA2098-$B2098,TODAY()-$B2098))</f>
        <v/>
      </c>
      <c r="AD2098" s="22" t="str">
        <f aca="true">IF($W2098="","",IF($Y2098="Closed",IF($AA2098="","Closed",IF($AA2098&lt;=$W2098,"Closed on time","Closed late")),IF(TODAY()&gt;$W2098,"Overdue","Within time")))</f>
        <v/>
      </c>
      <c r="AE2098" s="6"/>
      <c r="AF2098" s="19"/>
      <c r="AG2098" s="19"/>
      <c r="AH2098" s="19"/>
      <c r="AI2098" s="19"/>
      <c r="AJ2098" s="19"/>
    </row>
    <row r="2099" customFormat="false" ht="15" hidden="false" customHeight="false" outlineLevel="0" collapsed="false">
      <c r="A2099" s="22" t="str">
        <f aca="false">IF($C2099="","","R"&amp;TEXT(ROW()-4,"00000"))</f>
        <v/>
      </c>
      <c r="B2099" s="21"/>
      <c r="C2099" s="19"/>
      <c r="D2099" s="22" t="str">
        <f aca="false">IF($C2099="","",IFERROR(INDEX(Asset_Register!$C$5:$C$1000,MATCH($C2099,Asset_Register!$A$5:$A$1000,0)),"Not in register"))</f>
        <v/>
      </c>
      <c r="E2099" s="22" t="str">
        <f aca="false">IF($C2099="","",IFERROR(INDEX(Asset_Register!$D$5:$D$1000,MATCH($C2099,Asset_Register!$A$5:$A$1000,0)),"Not in register"))</f>
        <v/>
      </c>
      <c r="F2099" s="22" t="str">
        <f aca="false">IF($C2099="","",IFERROR(INDEX(Asset_Register!$R$5:$R$1000,MATCH($C2099,Asset_Register!$A$5:$A$1000,0)),"Not in register"))</f>
        <v/>
      </c>
      <c r="G2099" s="22" t="str">
        <f aca="false">IF($C2099="","",IFERROR(INDEX(Asset_Register!$Q$5:$Q$1000,MATCH($C2099,Asset_Register!$A$5:$A$1000,0)),"Not in register"))</f>
        <v/>
      </c>
      <c r="H2099" s="19"/>
      <c r="I2099" s="19"/>
      <c r="J2099" s="6"/>
      <c r="K2099" s="19"/>
      <c r="L2099" s="19"/>
      <c r="M2099" s="19"/>
      <c r="N2099" s="19"/>
      <c r="O2099" s="19"/>
      <c r="P2099" s="19"/>
      <c r="Q2099" s="22" t="str">
        <f aca="false">IF($C2099="","",IF($P2099&lt;&gt;"",$P2099,IF(AND(ISNUMBER($K2099),ISNUMBER($M2099),ISNUMBER($N2099)),IF($O2099="Lower is worse",IF($K2099&lt;=$N2099,"Danger",IF($K2099&lt;=$M2099,"Alert","OK")),IF($K2099&gt;=$N2099,"Danger",IF($K2099&gt;=$M2099,"Alert","OK"))),"Not set")))</f>
        <v/>
      </c>
      <c r="R2099" s="22" t="str">
        <f aca="false">IF(OR($Q2099="",$Q2099="Not set"),"",MATCH($Q2099,Lists!$F$2:$F$4,0)-1)</f>
        <v/>
      </c>
      <c r="S2099" s="6"/>
      <c r="T2099" s="6"/>
      <c r="U2099" s="22" t="str">
        <f aca="false">IF(OR($Q2099="",$Q2099="OK",$Q2099="Not set",NOT(ISNUMBER($G2099))),"",ROUND($G2099*IF($Q2099="Danger",Lists!$M$15,Lists!$M$16),0))</f>
        <v/>
      </c>
      <c r="V2099" s="22" t="str">
        <f aca="false">IF($U2099="","",IF(OR($Q2099="Danger",$U2099&gt;=Lists!$M$10),"P1",IF($U2099&gt;=Lists!$M$11,"P2","P3")))</f>
        <v/>
      </c>
      <c r="W2099" s="24" t="str">
        <f aca="false">IF(OR($V2099="",$B2099=""),"",$B2099+INDEX(Lists!$N$10:$N$12,MATCH($V2099,Lists!$L$10:$L$12,0)))</f>
        <v/>
      </c>
      <c r="X2099" s="19"/>
      <c r="Y2099" s="19"/>
      <c r="Z2099" s="19"/>
      <c r="AA2099" s="21"/>
      <c r="AB2099" s="19"/>
      <c r="AC2099" s="22" t="str">
        <f aca="true">IF(OR($U2099="",$B2099=""),"",IF($AA2099&lt;&gt;"",$AA2099-$B2099,TODAY()-$B2099))</f>
        <v/>
      </c>
      <c r="AD2099" s="22" t="str">
        <f aca="true">IF($W2099="","",IF($Y2099="Closed",IF($AA2099="","Closed",IF($AA2099&lt;=$W2099,"Closed on time","Closed late")),IF(TODAY()&gt;$W2099,"Overdue","Within time")))</f>
        <v/>
      </c>
      <c r="AE2099" s="6"/>
      <c r="AF2099" s="19"/>
      <c r="AG2099" s="19"/>
      <c r="AH2099" s="19"/>
      <c r="AI2099" s="19"/>
      <c r="AJ2099" s="19"/>
    </row>
    <row r="2100" customFormat="false" ht="15" hidden="false" customHeight="false" outlineLevel="0" collapsed="false">
      <c r="A2100" s="22" t="str">
        <f aca="false">IF($C2100="","","R"&amp;TEXT(ROW()-4,"00000"))</f>
        <v/>
      </c>
      <c r="B2100" s="21"/>
      <c r="C2100" s="19"/>
      <c r="D2100" s="22" t="str">
        <f aca="false">IF($C2100="","",IFERROR(INDEX(Asset_Register!$C$5:$C$1000,MATCH($C2100,Asset_Register!$A$5:$A$1000,0)),"Not in register"))</f>
        <v/>
      </c>
      <c r="E2100" s="22" t="str">
        <f aca="false">IF($C2100="","",IFERROR(INDEX(Asset_Register!$D$5:$D$1000,MATCH($C2100,Asset_Register!$A$5:$A$1000,0)),"Not in register"))</f>
        <v/>
      </c>
      <c r="F2100" s="22" t="str">
        <f aca="false">IF($C2100="","",IFERROR(INDEX(Asset_Register!$R$5:$R$1000,MATCH($C2100,Asset_Register!$A$5:$A$1000,0)),"Not in register"))</f>
        <v/>
      </c>
      <c r="G2100" s="22" t="str">
        <f aca="false">IF($C2100="","",IFERROR(INDEX(Asset_Register!$Q$5:$Q$1000,MATCH($C2100,Asset_Register!$A$5:$A$1000,0)),"Not in register"))</f>
        <v/>
      </c>
      <c r="H2100" s="19"/>
      <c r="I2100" s="19"/>
      <c r="J2100" s="6"/>
      <c r="K2100" s="19"/>
      <c r="L2100" s="19"/>
      <c r="M2100" s="19"/>
      <c r="N2100" s="19"/>
      <c r="O2100" s="19"/>
      <c r="P2100" s="19"/>
      <c r="Q2100" s="22" t="str">
        <f aca="false">IF($C2100="","",IF($P2100&lt;&gt;"",$P2100,IF(AND(ISNUMBER($K2100),ISNUMBER($M2100),ISNUMBER($N2100)),IF($O2100="Lower is worse",IF($K2100&lt;=$N2100,"Danger",IF($K2100&lt;=$M2100,"Alert","OK")),IF($K2100&gt;=$N2100,"Danger",IF($K2100&gt;=$M2100,"Alert","OK"))),"Not set")))</f>
        <v/>
      </c>
      <c r="R2100" s="22" t="str">
        <f aca="false">IF(OR($Q2100="",$Q2100="Not set"),"",MATCH($Q2100,Lists!$F$2:$F$4,0)-1)</f>
        <v/>
      </c>
      <c r="S2100" s="6"/>
      <c r="T2100" s="6"/>
      <c r="U2100" s="22" t="str">
        <f aca="false">IF(OR($Q2100="",$Q2100="OK",$Q2100="Not set",NOT(ISNUMBER($G2100))),"",ROUND($G2100*IF($Q2100="Danger",Lists!$M$15,Lists!$M$16),0))</f>
        <v/>
      </c>
      <c r="V2100" s="22" t="str">
        <f aca="false">IF($U2100="","",IF(OR($Q2100="Danger",$U2100&gt;=Lists!$M$10),"P1",IF($U2100&gt;=Lists!$M$11,"P2","P3")))</f>
        <v/>
      </c>
      <c r="W2100" s="24" t="str">
        <f aca="false">IF(OR($V2100="",$B2100=""),"",$B2100+INDEX(Lists!$N$10:$N$12,MATCH($V2100,Lists!$L$10:$L$12,0)))</f>
        <v/>
      </c>
      <c r="X2100" s="19"/>
      <c r="Y2100" s="19"/>
      <c r="Z2100" s="19"/>
      <c r="AA2100" s="21"/>
      <c r="AB2100" s="19"/>
      <c r="AC2100" s="22" t="str">
        <f aca="true">IF(OR($U2100="",$B2100=""),"",IF($AA2100&lt;&gt;"",$AA2100-$B2100,TODAY()-$B2100))</f>
        <v/>
      </c>
      <c r="AD2100" s="22" t="str">
        <f aca="true">IF($W2100="","",IF($Y2100="Closed",IF($AA2100="","Closed",IF($AA2100&lt;=$W2100,"Closed on time","Closed late")),IF(TODAY()&gt;$W2100,"Overdue","Within time")))</f>
        <v/>
      </c>
      <c r="AE2100" s="6"/>
      <c r="AF2100" s="19"/>
      <c r="AG2100" s="19"/>
      <c r="AH2100" s="19"/>
      <c r="AI2100" s="19"/>
      <c r="AJ2100" s="19"/>
    </row>
    <row r="2101" customFormat="false" ht="15" hidden="false" customHeight="false" outlineLevel="0" collapsed="false">
      <c r="A2101" s="22" t="str">
        <f aca="false">IF($C2101="","","R"&amp;TEXT(ROW()-4,"00000"))</f>
        <v/>
      </c>
      <c r="B2101" s="21"/>
      <c r="C2101" s="19"/>
      <c r="D2101" s="22" t="str">
        <f aca="false">IF($C2101="","",IFERROR(INDEX(Asset_Register!$C$5:$C$1000,MATCH($C2101,Asset_Register!$A$5:$A$1000,0)),"Not in register"))</f>
        <v/>
      </c>
      <c r="E2101" s="22" t="str">
        <f aca="false">IF($C2101="","",IFERROR(INDEX(Asset_Register!$D$5:$D$1000,MATCH($C2101,Asset_Register!$A$5:$A$1000,0)),"Not in register"))</f>
        <v/>
      </c>
      <c r="F2101" s="22" t="str">
        <f aca="false">IF($C2101="","",IFERROR(INDEX(Asset_Register!$R$5:$R$1000,MATCH($C2101,Asset_Register!$A$5:$A$1000,0)),"Not in register"))</f>
        <v/>
      </c>
      <c r="G2101" s="22" t="str">
        <f aca="false">IF($C2101="","",IFERROR(INDEX(Asset_Register!$Q$5:$Q$1000,MATCH($C2101,Asset_Register!$A$5:$A$1000,0)),"Not in register"))</f>
        <v/>
      </c>
      <c r="H2101" s="19"/>
      <c r="I2101" s="19"/>
      <c r="J2101" s="6"/>
      <c r="K2101" s="19"/>
      <c r="L2101" s="19"/>
      <c r="M2101" s="19"/>
      <c r="N2101" s="19"/>
      <c r="O2101" s="19"/>
      <c r="P2101" s="19"/>
      <c r="Q2101" s="22" t="str">
        <f aca="false">IF($C2101="","",IF($P2101&lt;&gt;"",$P2101,IF(AND(ISNUMBER($K2101),ISNUMBER($M2101),ISNUMBER($N2101)),IF($O2101="Lower is worse",IF($K2101&lt;=$N2101,"Danger",IF($K2101&lt;=$M2101,"Alert","OK")),IF($K2101&gt;=$N2101,"Danger",IF($K2101&gt;=$M2101,"Alert","OK"))),"Not set")))</f>
        <v/>
      </c>
      <c r="R2101" s="22" t="str">
        <f aca="false">IF(OR($Q2101="",$Q2101="Not set"),"",MATCH($Q2101,Lists!$F$2:$F$4,0)-1)</f>
        <v/>
      </c>
      <c r="S2101" s="6"/>
      <c r="T2101" s="6"/>
      <c r="U2101" s="22" t="str">
        <f aca="false">IF(OR($Q2101="",$Q2101="OK",$Q2101="Not set",NOT(ISNUMBER($G2101))),"",ROUND($G2101*IF($Q2101="Danger",Lists!$M$15,Lists!$M$16),0))</f>
        <v/>
      </c>
      <c r="V2101" s="22" t="str">
        <f aca="false">IF($U2101="","",IF(OR($Q2101="Danger",$U2101&gt;=Lists!$M$10),"P1",IF($U2101&gt;=Lists!$M$11,"P2","P3")))</f>
        <v/>
      </c>
      <c r="W2101" s="24" t="str">
        <f aca="false">IF(OR($V2101="",$B2101=""),"",$B2101+INDEX(Lists!$N$10:$N$12,MATCH($V2101,Lists!$L$10:$L$12,0)))</f>
        <v/>
      </c>
      <c r="X2101" s="19"/>
      <c r="Y2101" s="19"/>
      <c r="Z2101" s="19"/>
      <c r="AA2101" s="21"/>
      <c r="AB2101" s="19"/>
      <c r="AC2101" s="22" t="str">
        <f aca="true">IF(OR($U2101="",$B2101=""),"",IF($AA2101&lt;&gt;"",$AA2101-$B2101,TODAY()-$B2101))</f>
        <v/>
      </c>
      <c r="AD2101" s="22" t="str">
        <f aca="true">IF($W2101="","",IF($Y2101="Closed",IF($AA2101="","Closed",IF($AA2101&lt;=$W2101,"Closed on time","Closed late")),IF(TODAY()&gt;$W2101,"Overdue","Within time")))</f>
        <v/>
      </c>
      <c r="AE2101" s="6"/>
      <c r="AF2101" s="19"/>
      <c r="AG2101" s="19"/>
      <c r="AH2101" s="19"/>
      <c r="AI2101" s="19"/>
      <c r="AJ2101" s="19"/>
    </row>
    <row r="2102" customFormat="false" ht="15" hidden="false" customHeight="false" outlineLevel="0" collapsed="false">
      <c r="A2102" s="22" t="str">
        <f aca="false">IF($C2102="","","R"&amp;TEXT(ROW()-4,"00000"))</f>
        <v/>
      </c>
      <c r="B2102" s="21"/>
      <c r="C2102" s="19"/>
      <c r="D2102" s="22" t="str">
        <f aca="false">IF($C2102="","",IFERROR(INDEX(Asset_Register!$C$5:$C$1000,MATCH($C2102,Asset_Register!$A$5:$A$1000,0)),"Not in register"))</f>
        <v/>
      </c>
      <c r="E2102" s="22" t="str">
        <f aca="false">IF($C2102="","",IFERROR(INDEX(Asset_Register!$D$5:$D$1000,MATCH($C2102,Asset_Register!$A$5:$A$1000,0)),"Not in register"))</f>
        <v/>
      </c>
      <c r="F2102" s="22" t="str">
        <f aca="false">IF($C2102="","",IFERROR(INDEX(Asset_Register!$R$5:$R$1000,MATCH($C2102,Asset_Register!$A$5:$A$1000,0)),"Not in register"))</f>
        <v/>
      </c>
      <c r="G2102" s="22" t="str">
        <f aca="false">IF($C2102="","",IFERROR(INDEX(Asset_Register!$Q$5:$Q$1000,MATCH($C2102,Asset_Register!$A$5:$A$1000,0)),"Not in register"))</f>
        <v/>
      </c>
      <c r="H2102" s="19"/>
      <c r="I2102" s="19"/>
      <c r="J2102" s="6"/>
      <c r="K2102" s="19"/>
      <c r="L2102" s="19"/>
      <c r="M2102" s="19"/>
      <c r="N2102" s="19"/>
      <c r="O2102" s="19"/>
      <c r="P2102" s="19"/>
      <c r="Q2102" s="22" t="str">
        <f aca="false">IF($C2102="","",IF($P2102&lt;&gt;"",$P2102,IF(AND(ISNUMBER($K2102),ISNUMBER($M2102),ISNUMBER($N2102)),IF($O2102="Lower is worse",IF($K2102&lt;=$N2102,"Danger",IF($K2102&lt;=$M2102,"Alert","OK")),IF($K2102&gt;=$N2102,"Danger",IF($K2102&gt;=$M2102,"Alert","OK"))),"Not set")))</f>
        <v/>
      </c>
      <c r="R2102" s="22" t="str">
        <f aca="false">IF(OR($Q2102="",$Q2102="Not set"),"",MATCH($Q2102,Lists!$F$2:$F$4,0)-1)</f>
        <v/>
      </c>
      <c r="S2102" s="6"/>
      <c r="T2102" s="6"/>
      <c r="U2102" s="22" t="str">
        <f aca="false">IF(OR($Q2102="",$Q2102="OK",$Q2102="Not set",NOT(ISNUMBER($G2102))),"",ROUND($G2102*IF($Q2102="Danger",Lists!$M$15,Lists!$M$16),0))</f>
        <v/>
      </c>
      <c r="V2102" s="22" t="str">
        <f aca="false">IF($U2102="","",IF(OR($Q2102="Danger",$U2102&gt;=Lists!$M$10),"P1",IF($U2102&gt;=Lists!$M$11,"P2","P3")))</f>
        <v/>
      </c>
      <c r="W2102" s="24" t="str">
        <f aca="false">IF(OR($V2102="",$B2102=""),"",$B2102+INDEX(Lists!$N$10:$N$12,MATCH($V2102,Lists!$L$10:$L$12,0)))</f>
        <v/>
      </c>
      <c r="X2102" s="19"/>
      <c r="Y2102" s="19"/>
      <c r="Z2102" s="19"/>
      <c r="AA2102" s="21"/>
      <c r="AB2102" s="19"/>
      <c r="AC2102" s="22" t="str">
        <f aca="true">IF(OR($U2102="",$B2102=""),"",IF($AA2102&lt;&gt;"",$AA2102-$B2102,TODAY()-$B2102))</f>
        <v/>
      </c>
      <c r="AD2102" s="22" t="str">
        <f aca="true">IF($W2102="","",IF($Y2102="Closed",IF($AA2102="","Closed",IF($AA2102&lt;=$W2102,"Closed on time","Closed late")),IF(TODAY()&gt;$W2102,"Overdue","Within time")))</f>
        <v/>
      </c>
      <c r="AE2102" s="6"/>
      <c r="AF2102" s="19"/>
      <c r="AG2102" s="19"/>
      <c r="AH2102" s="19"/>
      <c r="AI2102" s="19"/>
      <c r="AJ2102" s="19"/>
    </row>
    <row r="2103" customFormat="false" ht="15" hidden="false" customHeight="false" outlineLevel="0" collapsed="false">
      <c r="A2103" s="22" t="str">
        <f aca="false">IF($C2103="","","R"&amp;TEXT(ROW()-4,"00000"))</f>
        <v/>
      </c>
      <c r="B2103" s="21"/>
      <c r="C2103" s="19"/>
      <c r="D2103" s="22" t="str">
        <f aca="false">IF($C2103="","",IFERROR(INDEX(Asset_Register!$C$5:$C$1000,MATCH($C2103,Asset_Register!$A$5:$A$1000,0)),"Not in register"))</f>
        <v/>
      </c>
      <c r="E2103" s="22" t="str">
        <f aca="false">IF($C2103="","",IFERROR(INDEX(Asset_Register!$D$5:$D$1000,MATCH($C2103,Asset_Register!$A$5:$A$1000,0)),"Not in register"))</f>
        <v/>
      </c>
      <c r="F2103" s="22" t="str">
        <f aca="false">IF($C2103="","",IFERROR(INDEX(Asset_Register!$R$5:$R$1000,MATCH($C2103,Asset_Register!$A$5:$A$1000,0)),"Not in register"))</f>
        <v/>
      </c>
      <c r="G2103" s="22" t="str">
        <f aca="false">IF($C2103="","",IFERROR(INDEX(Asset_Register!$Q$5:$Q$1000,MATCH($C2103,Asset_Register!$A$5:$A$1000,0)),"Not in register"))</f>
        <v/>
      </c>
      <c r="H2103" s="19"/>
      <c r="I2103" s="19"/>
      <c r="J2103" s="6"/>
      <c r="K2103" s="19"/>
      <c r="L2103" s="19"/>
      <c r="M2103" s="19"/>
      <c r="N2103" s="19"/>
      <c r="O2103" s="19"/>
      <c r="P2103" s="19"/>
      <c r="Q2103" s="22" t="str">
        <f aca="false">IF($C2103="","",IF($P2103&lt;&gt;"",$P2103,IF(AND(ISNUMBER($K2103),ISNUMBER($M2103),ISNUMBER($N2103)),IF($O2103="Lower is worse",IF($K2103&lt;=$N2103,"Danger",IF($K2103&lt;=$M2103,"Alert","OK")),IF($K2103&gt;=$N2103,"Danger",IF($K2103&gt;=$M2103,"Alert","OK"))),"Not set")))</f>
        <v/>
      </c>
      <c r="R2103" s="22" t="str">
        <f aca="false">IF(OR($Q2103="",$Q2103="Not set"),"",MATCH($Q2103,Lists!$F$2:$F$4,0)-1)</f>
        <v/>
      </c>
      <c r="S2103" s="6"/>
      <c r="T2103" s="6"/>
      <c r="U2103" s="22" t="str">
        <f aca="false">IF(OR($Q2103="",$Q2103="OK",$Q2103="Not set",NOT(ISNUMBER($G2103))),"",ROUND($G2103*IF($Q2103="Danger",Lists!$M$15,Lists!$M$16),0))</f>
        <v/>
      </c>
      <c r="V2103" s="22" t="str">
        <f aca="false">IF($U2103="","",IF(OR($Q2103="Danger",$U2103&gt;=Lists!$M$10),"P1",IF($U2103&gt;=Lists!$M$11,"P2","P3")))</f>
        <v/>
      </c>
      <c r="W2103" s="24" t="str">
        <f aca="false">IF(OR($V2103="",$B2103=""),"",$B2103+INDEX(Lists!$N$10:$N$12,MATCH($V2103,Lists!$L$10:$L$12,0)))</f>
        <v/>
      </c>
      <c r="X2103" s="19"/>
      <c r="Y2103" s="19"/>
      <c r="Z2103" s="19"/>
      <c r="AA2103" s="21"/>
      <c r="AB2103" s="19"/>
      <c r="AC2103" s="22" t="str">
        <f aca="true">IF(OR($U2103="",$B2103=""),"",IF($AA2103&lt;&gt;"",$AA2103-$B2103,TODAY()-$B2103))</f>
        <v/>
      </c>
      <c r="AD2103" s="22" t="str">
        <f aca="true">IF($W2103="","",IF($Y2103="Closed",IF($AA2103="","Closed",IF($AA2103&lt;=$W2103,"Closed on time","Closed late")),IF(TODAY()&gt;$W2103,"Overdue","Within time")))</f>
        <v/>
      </c>
      <c r="AE2103" s="6"/>
      <c r="AF2103" s="19"/>
      <c r="AG2103" s="19"/>
      <c r="AH2103" s="19"/>
      <c r="AI2103" s="19"/>
      <c r="AJ2103" s="19"/>
    </row>
    <row r="2104" customFormat="false" ht="15" hidden="false" customHeight="false" outlineLevel="0" collapsed="false">
      <c r="A2104" s="22" t="str">
        <f aca="false">IF($C2104="","","R"&amp;TEXT(ROW()-4,"00000"))</f>
        <v/>
      </c>
      <c r="B2104" s="21"/>
      <c r="C2104" s="19"/>
      <c r="D2104" s="22" t="str">
        <f aca="false">IF($C2104="","",IFERROR(INDEX(Asset_Register!$C$5:$C$1000,MATCH($C2104,Asset_Register!$A$5:$A$1000,0)),"Not in register"))</f>
        <v/>
      </c>
      <c r="E2104" s="22" t="str">
        <f aca="false">IF($C2104="","",IFERROR(INDEX(Asset_Register!$D$5:$D$1000,MATCH($C2104,Asset_Register!$A$5:$A$1000,0)),"Not in register"))</f>
        <v/>
      </c>
      <c r="F2104" s="22" t="str">
        <f aca="false">IF($C2104="","",IFERROR(INDEX(Asset_Register!$R$5:$R$1000,MATCH($C2104,Asset_Register!$A$5:$A$1000,0)),"Not in register"))</f>
        <v/>
      </c>
      <c r="G2104" s="22" t="str">
        <f aca="false">IF($C2104="","",IFERROR(INDEX(Asset_Register!$Q$5:$Q$1000,MATCH($C2104,Asset_Register!$A$5:$A$1000,0)),"Not in register"))</f>
        <v/>
      </c>
      <c r="H2104" s="19"/>
      <c r="I2104" s="19"/>
      <c r="J2104" s="6"/>
      <c r="K2104" s="19"/>
      <c r="L2104" s="19"/>
      <c r="M2104" s="19"/>
      <c r="N2104" s="19"/>
      <c r="O2104" s="19"/>
      <c r="P2104" s="19"/>
      <c r="Q2104" s="22" t="str">
        <f aca="false">IF($C2104="","",IF($P2104&lt;&gt;"",$P2104,IF(AND(ISNUMBER($K2104),ISNUMBER($M2104),ISNUMBER($N2104)),IF($O2104="Lower is worse",IF($K2104&lt;=$N2104,"Danger",IF($K2104&lt;=$M2104,"Alert","OK")),IF($K2104&gt;=$N2104,"Danger",IF($K2104&gt;=$M2104,"Alert","OK"))),"Not set")))</f>
        <v/>
      </c>
      <c r="R2104" s="22" t="str">
        <f aca="false">IF(OR($Q2104="",$Q2104="Not set"),"",MATCH($Q2104,Lists!$F$2:$F$4,0)-1)</f>
        <v/>
      </c>
      <c r="S2104" s="6"/>
      <c r="T2104" s="6"/>
      <c r="U2104" s="22" t="str">
        <f aca="false">IF(OR($Q2104="",$Q2104="OK",$Q2104="Not set",NOT(ISNUMBER($G2104))),"",ROUND($G2104*IF($Q2104="Danger",Lists!$M$15,Lists!$M$16),0))</f>
        <v/>
      </c>
      <c r="V2104" s="22" t="str">
        <f aca="false">IF($U2104="","",IF(OR($Q2104="Danger",$U2104&gt;=Lists!$M$10),"P1",IF($U2104&gt;=Lists!$M$11,"P2","P3")))</f>
        <v/>
      </c>
      <c r="W2104" s="24" t="str">
        <f aca="false">IF(OR($V2104="",$B2104=""),"",$B2104+INDEX(Lists!$N$10:$N$12,MATCH($V2104,Lists!$L$10:$L$12,0)))</f>
        <v/>
      </c>
      <c r="X2104" s="19"/>
      <c r="Y2104" s="19"/>
      <c r="Z2104" s="19"/>
      <c r="AA2104" s="21"/>
      <c r="AB2104" s="19"/>
      <c r="AC2104" s="22" t="str">
        <f aca="true">IF(OR($U2104="",$B2104=""),"",IF($AA2104&lt;&gt;"",$AA2104-$B2104,TODAY()-$B2104))</f>
        <v/>
      </c>
      <c r="AD2104" s="22" t="str">
        <f aca="true">IF($W2104="","",IF($Y2104="Closed",IF($AA2104="","Closed",IF($AA2104&lt;=$W2104,"Closed on time","Closed late")),IF(TODAY()&gt;$W2104,"Overdue","Within time")))</f>
        <v/>
      </c>
      <c r="AE2104" s="6"/>
      <c r="AF2104" s="19"/>
      <c r="AG2104" s="19"/>
      <c r="AH2104" s="19"/>
      <c r="AI2104" s="19"/>
      <c r="AJ2104" s="19"/>
    </row>
    <row r="2105" customFormat="false" ht="15" hidden="false" customHeight="false" outlineLevel="0" collapsed="false">
      <c r="A2105" s="22" t="str">
        <f aca="false">IF($C2105="","","R"&amp;TEXT(ROW()-4,"00000"))</f>
        <v/>
      </c>
      <c r="B2105" s="21"/>
      <c r="C2105" s="19"/>
      <c r="D2105" s="22" t="str">
        <f aca="false">IF($C2105="","",IFERROR(INDEX(Asset_Register!$C$5:$C$1000,MATCH($C2105,Asset_Register!$A$5:$A$1000,0)),"Not in register"))</f>
        <v/>
      </c>
      <c r="E2105" s="22" t="str">
        <f aca="false">IF($C2105="","",IFERROR(INDEX(Asset_Register!$D$5:$D$1000,MATCH($C2105,Asset_Register!$A$5:$A$1000,0)),"Not in register"))</f>
        <v/>
      </c>
      <c r="F2105" s="22" t="str">
        <f aca="false">IF($C2105="","",IFERROR(INDEX(Asset_Register!$R$5:$R$1000,MATCH($C2105,Asset_Register!$A$5:$A$1000,0)),"Not in register"))</f>
        <v/>
      </c>
      <c r="G2105" s="22" t="str">
        <f aca="false">IF($C2105="","",IFERROR(INDEX(Asset_Register!$Q$5:$Q$1000,MATCH($C2105,Asset_Register!$A$5:$A$1000,0)),"Not in register"))</f>
        <v/>
      </c>
      <c r="H2105" s="19"/>
      <c r="I2105" s="19"/>
      <c r="J2105" s="6"/>
      <c r="K2105" s="19"/>
      <c r="L2105" s="19"/>
      <c r="M2105" s="19"/>
      <c r="N2105" s="19"/>
      <c r="O2105" s="19"/>
      <c r="P2105" s="19"/>
      <c r="Q2105" s="22" t="str">
        <f aca="false">IF($C2105="","",IF($P2105&lt;&gt;"",$P2105,IF(AND(ISNUMBER($K2105),ISNUMBER($M2105),ISNUMBER($N2105)),IF($O2105="Lower is worse",IF($K2105&lt;=$N2105,"Danger",IF($K2105&lt;=$M2105,"Alert","OK")),IF($K2105&gt;=$N2105,"Danger",IF($K2105&gt;=$M2105,"Alert","OK"))),"Not set")))</f>
        <v/>
      </c>
      <c r="R2105" s="22" t="str">
        <f aca="false">IF(OR($Q2105="",$Q2105="Not set"),"",MATCH($Q2105,Lists!$F$2:$F$4,0)-1)</f>
        <v/>
      </c>
      <c r="S2105" s="6"/>
      <c r="T2105" s="6"/>
      <c r="U2105" s="22" t="str">
        <f aca="false">IF(OR($Q2105="",$Q2105="OK",$Q2105="Not set",NOT(ISNUMBER($G2105))),"",ROUND($G2105*IF($Q2105="Danger",Lists!$M$15,Lists!$M$16),0))</f>
        <v/>
      </c>
      <c r="V2105" s="22" t="str">
        <f aca="false">IF($U2105="","",IF(OR($Q2105="Danger",$U2105&gt;=Lists!$M$10),"P1",IF($U2105&gt;=Lists!$M$11,"P2","P3")))</f>
        <v/>
      </c>
      <c r="W2105" s="24" t="str">
        <f aca="false">IF(OR($V2105="",$B2105=""),"",$B2105+INDEX(Lists!$N$10:$N$12,MATCH($V2105,Lists!$L$10:$L$12,0)))</f>
        <v/>
      </c>
      <c r="X2105" s="19"/>
      <c r="Y2105" s="19"/>
      <c r="Z2105" s="19"/>
      <c r="AA2105" s="21"/>
      <c r="AB2105" s="19"/>
      <c r="AC2105" s="22" t="str">
        <f aca="true">IF(OR($U2105="",$B2105=""),"",IF($AA2105&lt;&gt;"",$AA2105-$B2105,TODAY()-$B2105))</f>
        <v/>
      </c>
      <c r="AD2105" s="22" t="str">
        <f aca="true">IF($W2105="","",IF($Y2105="Closed",IF($AA2105="","Closed",IF($AA2105&lt;=$W2105,"Closed on time","Closed late")),IF(TODAY()&gt;$W2105,"Overdue","Within time")))</f>
        <v/>
      </c>
      <c r="AE2105" s="6"/>
      <c r="AF2105" s="19"/>
      <c r="AG2105" s="19"/>
      <c r="AH2105" s="19"/>
      <c r="AI2105" s="19"/>
      <c r="AJ2105" s="19"/>
    </row>
    <row r="2106" customFormat="false" ht="15" hidden="false" customHeight="false" outlineLevel="0" collapsed="false">
      <c r="A2106" s="22" t="str">
        <f aca="false">IF($C2106="","","R"&amp;TEXT(ROW()-4,"00000"))</f>
        <v/>
      </c>
      <c r="B2106" s="21"/>
      <c r="C2106" s="19"/>
      <c r="D2106" s="22" t="str">
        <f aca="false">IF($C2106="","",IFERROR(INDEX(Asset_Register!$C$5:$C$1000,MATCH($C2106,Asset_Register!$A$5:$A$1000,0)),"Not in register"))</f>
        <v/>
      </c>
      <c r="E2106" s="22" t="str">
        <f aca="false">IF($C2106="","",IFERROR(INDEX(Asset_Register!$D$5:$D$1000,MATCH($C2106,Asset_Register!$A$5:$A$1000,0)),"Not in register"))</f>
        <v/>
      </c>
      <c r="F2106" s="22" t="str">
        <f aca="false">IF($C2106="","",IFERROR(INDEX(Asset_Register!$R$5:$R$1000,MATCH($C2106,Asset_Register!$A$5:$A$1000,0)),"Not in register"))</f>
        <v/>
      </c>
      <c r="G2106" s="22" t="str">
        <f aca="false">IF($C2106="","",IFERROR(INDEX(Asset_Register!$Q$5:$Q$1000,MATCH($C2106,Asset_Register!$A$5:$A$1000,0)),"Not in register"))</f>
        <v/>
      </c>
      <c r="H2106" s="19"/>
      <c r="I2106" s="19"/>
      <c r="J2106" s="6"/>
      <c r="K2106" s="19"/>
      <c r="L2106" s="19"/>
      <c r="M2106" s="19"/>
      <c r="N2106" s="19"/>
      <c r="O2106" s="19"/>
      <c r="P2106" s="19"/>
      <c r="Q2106" s="22" t="str">
        <f aca="false">IF($C2106="","",IF($P2106&lt;&gt;"",$P2106,IF(AND(ISNUMBER($K2106),ISNUMBER($M2106),ISNUMBER($N2106)),IF($O2106="Lower is worse",IF($K2106&lt;=$N2106,"Danger",IF($K2106&lt;=$M2106,"Alert","OK")),IF($K2106&gt;=$N2106,"Danger",IF($K2106&gt;=$M2106,"Alert","OK"))),"Not set")))</f>
        <v/>
      </c>
      <c r="R2106" s="22" t="str">
        <f aca="false">IF(OR($Q2106="",$Q2106="Not set"),"",MATCH($Q2106,Lists!$F$2:$F$4,0)-1)</f>
        <v/>
      </c>
      <c r="S2106" s="6"/>
      <c r="T2106" s="6"/>
      <c r="U2106" s="22" t="str">
        <f aca="false">IF(OR($Q2106="",$Q2106="OK",$Q2106="Not set",NOT(ISNUMBER($G2106))),"",ROUND($G2106*IF($Q2106="Danger",Lists!$M$15,Lists!$M$16),0))</f>
        <v/>
      </c>
      <c r="V2106" s="22" t="str">
        <f aca="false">IF($U2106="","",IF(OR($Q2106="Danger",$U2106&gt;=Lists!$M$10),"P1",IF($U2106&gt;=Lists!$M$11,"P2","P3")))</f>
        <v/>
      </c>
      <c r="W2106" s="24" t="str">
        <f aca="false">IF(OR($V2106="",$B2106=""),"",$B2106+INDEX(Lists!$N$10:$N$12,MATCH($V2106,Lists!$L$10:$L$12,0)))</f>
        <v/>
      </c>
      <c r="X2106" s="19"/>
      <c r="Y2106" s="19"/>
      <c r="Z2106" s="19"/>
      <c r="AA2106" s="21"/>
      <c r="AB2106" s="19"/>
      <c r="AC2106" s="22" t="str">
        <f aca="true">IF(OR($U2106="",$B2106=""),"",IF($AA2106&lt;&gt;"",$AA2106-$B2106,TODAY()-$B2106))</f>
        <v/>
      </c>
      <c r="AD2106" s="22" t="str">
        <f aca="true">IF($W2106="","",IF($Y2106="Closed",IF($AA2106="","Closed",IF($AA2106&lt;=$W2106,"Closed on time","Closed late")),IF(TODAY()&gt;$W2106,"Overdue","Within time")))</f>
        <v/>
      </c>
      <c r="AE2106" s="6"/>
      <c r="AF2106" s="19"/>
      <c r="AG2106" s="19"/>
      <c r="AH2106" s="19"/>
      <c r="AI2106" s="19"/>
      <c r="AJ2106" s="19"/>
    </row>
    <row r="2107" customFormat="false" ht="15" hidden="false" customHeight="false" outlineLevel="0" collapsed="false">
      <c r="A2107" s="22" t="str">
        <f aca="false">IF($C2107="","","R"&amp;TEXT(ROW()-4,"00000"))</f>
        <v/>
      </c>
      <c r="B2107" s="21"/>
      <c r="C2107" s="19"/>
      <c r="D2107" s="22" t="str">
        <f aca="false">IF($C2107="","",IFERROR(INDEX(Asset_Register!$C$5:$C$1000,MATCH($C2107,Asset_Register!$A$5:$A$1000,0)),"Not in register"))</f>
        <v/>
      </c>
      <c r="E2107" s="22" t="str">
        <f aca="false">IF($C2107="","",IFERROR(INDEX(Asset_Register!$D$5:$D$1000,MATCH($C2107,Asset_Register!$A$5:$A$1000,0)),"Not in register"))</f>
        <v/>
      </c>
      <c r="F2107" s="22" t="str">
        <f aca="false">IF($C2107="","",IFERROR(INDEX(Asset_Register!$R$5:$R$1000,MATCH($C2107,Asset_Register!$A$5:$A$1000,0)),"Not in register"))</f>
        <v/>
      </c>
      <c r="G2107" s="22" t="str">
        <f aca="false">IF($C2107="","",IFERROR(INDEX(Asset_Register!$Q$5:$Q$1000,MATCH($C2107,Asset_Register!$A$5:$A$1000,0)),"Not in register"))</f>
        <v/>
      </c>
      <c r="H2107" s="19"/>
      <c r="I2107" s="19"/>
      <c r="J2107" s="6"/>
      <c r="K2107" s="19"/>
      <c r="L2107" s="19"/>
      <c r="M2107" s="19"/>
      <c r="N2107" s="19"/>
      <c r="O2107" s="19"/>
      <c r="P2107" s="19"/>
      <c r="Q2107" s="22" t="str">
        <f aca="false">IF($C2107="","",IF($P2107&lt;&gt;"",$P2107,IF(AND(ISNUMBER($K2107),ISNUMBER($M2107),ISNUMBER($N2107)),IF($O2107="Lower is worse",IF($K2107&lt;=$N2107,"Danger",IF($K2107&lt;=$M2107,"Alert","OK")),IF($K2107&gt;=$N2107,"Danger",IF($K2107&gt;=$M2107,"Alert","OK"))),"Not set")))</f>
        <v/>
      </c>
      <c r="R2107" s="22" t="str">
        <f aca="false">IF(OR($Q2107="",$Q2107="Not set"),"",MATCH($Q2107,Lists!$F$2:$F$4,0)-1)</f>
        <v/>
      </c>
      <c r="S2107" s="6"/>
      <c r="T2107" s="6"/>
      <c r="U2107" s="22" t="str">
        <f aca="false">IF(OR($Q2107="",$Q2107="OK",$Q2107="Not set",NOT(ISNUMBER($G2107))),"",ROUND($G2107*IF($Q2107="Danger",Lists!$M$15,Lists!$M$16),0))</f>
        <v/>
      </c>
      <c r="V2107" s="22" t="str">
        <f aca="false">IF($U2107="","",IF(OR($Q2107="Danger",$U2107&gt;=Lists!$M$10),"P1",IF($U2107&gt;=Lists!$M$11,"P2","P3")))</f>
        <v/>
      </c>
      <c r="W2107" s="24" t="str">
        <f aca="false">IF(OR($V2107="",$B2107=""),"",$B2107+INDEX(Lists!$N$10:$N$12,MATCH($V2107,Lists!$L$10:$L$12,0)))</f>
        <v/>
      </c>
      <c r="X2107" s="19"/>
      <c r="Y2107" s="19"/>
      <c r="Z2107" s="19"/>
      <c r="AA2107" s="21"/>
      <c r="AB2107" s="19"/>
      <c r="AC2107" s="22" t="str">
        <f aca="true">IF(OR($U2107="",$B2107=""),"",IF($AA2107&lt;&gt;"",$AA2107-$B2107,TODAY()-$B2107))</f>
        <v/>
      </c>
      <c r="AD2107" s="22" t="str">
        <f aca="true">IF($W2107="","",IF($Y2107="Closed",IF($AA2107="","Closed",IF($AA2107&lt;=$W2107,"Closed on time","Closed late")),IF(TODAY()&gt;$W2107,"Overdue","Within time")))</f>
        <v/>
      </c>
      <c r="AE2107" s="6"/>
      <c r="AF2107" s="19"/>
      <c r="AG2107" s="19"/>
      <c r="AH2107" s="19"/>
      <c r="AI2107" s="19"/>
      <c r="AJ2107" s="19"/>
    </row>
    <row r="2108" customFormat="false" ht="15" hidden="false" customHeight="false" outlineLevel="0" collapsed="false">
      <c r="A2108" s="22" t="str">
        <f aca="false">IF($C2108="","","R"&amp;TEXT(ROW()-4,"00000"))</f>
        <v/>
      </c>
      <c r="B2108" s="21"/>
      <c r="C2108" s="19"/>
      <c r="D2108" s="22" t="str">
        <f aca="false">IF($C2108="","",IFERROR(INDEX(Asset_Register!$C$5:$C$1000,MATCH($C2108,Asset_Register!$A$5:$A$1000,0)),"Not in register"))</f>
        <v/>
      </c>
      <c r="E2108" s="22" t="str">
        <f aca="false">IF($C2108="","",IFERROR(INDEX(Asset_Register!$D$5:$D$1000,MATCH($C2108,Asset_Register!$A$5:$A$1000,0)),"Not in register"))</f>
        <v/>
      </c>
      <c r="F2108" s="22" t="str">
        <f aca="false">IF($C2108="","",IFERROR(INDEX(Asset_Register!$R$5:$R$1000,MATCH($C2108,Asset_Register!$A$5:$A$1000,0)),"Not in register"))</f>
        <v/>
      </c>
      <c r="G2108" s="22" t="str">
        <f aca="false">IF($C2108="","",IFERROR(INDEX(Asset_Register!$Q$5:$Q$1000,MATCH($C2108,Asset_Register!$A$5:$A$1000,0)),"Not in register"))</f>
        <v/>
      </c>
      <c r="H2108" s="19"/>
      <c r="I2108" s="19"/>
      <c r="J2108" s="6"/>
      <c r="K2108" s="19"/>
      <c r="L2108" s="19"/>
      <c r="M2108" s="19"/>
      <c r="N2108" s="19"/>
      <c r="O2108" s="19"/>
      <c r="P2108" s="19"/>
      <c r="Q2108" s="22" t="str">
        <f aca="false">IF($C2108="","",IF($P2108&lt;&gt;"",$P2108,IF(AND(ISNUMBER($K2108),ISNUMBER($M2108),ISNUMBER($N2108)),IF($O2108="Lower is worse",IF($K2108&lt;=$N2108,"Danger",IF($K2108&lt;=$M2108,"Alert","OK")),IF($K2108&gt;=$N2108,"Danger",IF($K2108&gt;=$M2108,"Alert","OK"))),"Not set")))</f>
        <v/>
      </c>
      <c r="R2108" s="22" t="str">
        <f aca="false">IF(OR($Q2108="",$Q2108="Not set"),"",MATCH($Q2108,Lists!$F$2:$F$4,0)-1)</f>
        <v/>
      </c>
      <c r="S2108" s="6"/>
      <c r="T2108" s="6"/>
      <c r="U2108" s="22" t="str">
        <f aca="false">IF(OR($Q2108="",$Q2108="OK",$Q2108="Not set",NOT(ISNUMBER($G2108))),"",ROUND($G2108*IF($Q2108="Danger",Lists!$M$15,Lists!$M$16),0))</f>
        <v/>
      </c>
      <c r="V2108" s="22" t="str">
        <f aca="false">IF($U2108="","",IF(OR($Q2108="Danger",$U2108&gt;=Lists!$M$10),"P1",IF($U2108&gt;=Lists!$M$11,"P2","P3")))</f>
        <v/>
      </c>
      <c r="W2108" s="24" t="str">
        <f aca="false">IF(OR($V2108="",$B2108=""),"",$B2108+INDEX(Lists!$N$10:$N$12,MATCH($V2108,Lists!$L$10:$L$12,0)))</f>
        <v/>
      </c>
      <c r="X2108" s="19"/>
      <c r="Y2108" s="19"/>
      <c r="Z2108" s="19"/>
      <c r="AA2108" s="21"/>
      <c r="AB2108" s="19"/>
      <c r="AC2108" s="22" t="str">
        <f aca="true">IF(OR($U2108="",$B2108=""),"",IF($AA2108&lt;&gt;"",$AA2108-$B2108,TODAY()-$B2108))</f>
        <v/>
      </c>
      <c r="AD2108" s="22" t="str">
        <f aca="true">IF($W2108="","",IF($Y2108="Closed",IF($AA2108="","Closed",IF($AA2108&lt;=$W2108,"Closed on time","Closed late")),IF(TODAY()&gt;$W2108,"Overdue","Within time")))</f>
        <v/>
      </c>
      <c r="AE2108" s="6"/>
      <c r="AF2108" s="19"/>
      <c r="AG2108" s="19"/>
      <c r="AH2108" s="19"/>
      <c r="AI2108" s="19"/>
      <c r="AJ2108" s="19"/>
    </row>
    <row r="2109" customFormat="false" ht="15" hidden="false" customHeight="false" outlineLevel="0" collapsed="false">
      <c r="A2109" s="22" t="str">
        <f aca="false">IF($C2109="","","R"&amp;TEXT(ROW()-4,"00000"))</f>
        <v/>
      </c>
      <c r="B2109" s="21"/>
      <c r="C2109" s="19"/>
      <c r="D2109" s="22" t="str">
        <f aca="false">IF($C2109="","",IFERROR(INDEX(Asset_Register!$C$5:$C$1000,MATCH($C2109,Asset_Register!$A$5:$A$1000,0)),"Not in register"))</f>
        <v/>
      </c>
      <c r="E2109" s="22" t="str">
        <f aca="false">IF($C2109="","",IFERROR(INDEX(Asset_Register!$D$5:$D$1000,MATCH($C2109,Asset_Register!$A$5:$A$1000,0)),"Not in register"))</f>
        <v/>
      </c>
      <c r="F2109" s="22" t="str">
        <f aca="false">IF($C2109="","",IFERROR(INDEX(Asset_Register!$R$5:$R$1000,MATCH($C2109,Asset_Register!$A$5:$A$1000,0)),"Not in register"))</f>
        <v/>
      </c>
      <c r="G2109" s="22" t="str">
        <f aca="false">IF($C2109="","",IFERROR(INDEX(Asset_Register!$Q$5:$Q$1000,MATCH($C2109,Asset_Register!$A$5:$A$1000,0)),"Not in register"))</f>
        <v/>
      </c>
      <c r="H2109" s="19"/>
      <c r="I2109" s="19"/>
      <c r="J2109" s="6"/>
      <c r="K2109" s="19"/>
      <c r="L2109" s="19"/>
      <c r="M2109" s="19"/>
      <c r="N2109" s="19"/>
      <c r="O2109" s="19"/>
      <c r="P2109" s="19"/>
      <c r="Q2109" s="22" t="str">
        <f aca="false">IF($C2109="","",IF($P2109&lt;&gt;"",$P2109,IF(AND(ISNUMBER($K2109),ISNUMBER($M2109),ISNUMBER($N2109)),IF($O2109="Lower is worse",IF($K2109&lt;=$N2109,"Danger",IF($K2109&lt;=$M2109,"Alert","OK")),IF($K2109&gt;=$N2109,"Danger",IF($K2109&gt;=$M2109,"Alert","OK"))),"Not set")))</f>
        <v/>
      </c>
      <c r="R2109" s="22" t="str">
        <f aca="false">IF(OR($Q2109="",$Q2109="Not set"),"",MATCH($Q2109,Lists!$F$2:$F$4,0)-1)</f>
        <v/>
      </c>
      <c r="S2109" s="6"/>
      <c r="T2109" s="6"/>
      <c r="U2109" s="22" t="str">
        <f aca="false">IF(OR($Q2109="",$Q2109="OK",$Q2109="Not set",NOT(ISNUMBER($G2109))),"",ROUND($G2109*IF($Q2109="Danger",Lists!$M$15,Lists!$M$16),0))</f>
        <v/>
      </c>
      <c r="V2109" s="22" t="str">
        <f aca="false">IF($U2109="","",IF(OR($Q2109="Danger",$U2109&gt;=Lists!$M$10),"P1",IF($U2109&gt;=Lists!$M$11,"P2","P3")))</f>
        <v/>
      </c>
      <c r="W2109" s="24" t="str">
        <f aca="false">IF(OR($V2109="",$B2109=""),"",$B2109+INDEX(Lists!$N$10:$N$12,MATCH($V2109,Lists!$L$10:$L$12,0)))</f>
        <v/>
      </c>
      <c r="X2109" s="19"/>
      <c r="Y2109" s="19"/>
      <c r="Z2109" s="19"/>
      <c r="AA2109" s="21"/>
      <c r="AB2109" s="19"/>
      <c r="AC2109" s="22" t="str">
        <f aca="true">IF(OR($U2109="",$B2109=""),"",IF($AA2109&lt;&gt;"",$AA2109-$B2109,TODAY()-$B2109))</f>
        <v/>
      </c>
      <c r="AD2109" s="22" t="str">
        <f aca="true">IF($W2109="","",IF($Y2109="Closed",IF($AA2109="","Closed",IF($AA2109&lt;=$W2109,"Closed on time","Closed late")),IF(TODAY()&gt;$W2109,"Overdue","Within time")))</f>
        <v/>
      </c>
      <c r="AE2109" s="6"/>
      <c r="AF2109" s="19"/>
      <c r="AG2109" s="19"/>
      <c r="AH2109" s="19"/>
      <c r="AI2109" s="19"/>
      <c r="AJ2109" s="19"/>
    </row>
    <row r="2110" customFormat="false" ht="15" hidden="false" customHeight="false" outlineLevel="0" collapsed="false">
      <c r="A2110" s="22" t="str">
        <f aca="false">IF($C2110="","","R"&amp;TEXT(ROW()-4,"00000"))</f>
        <v/>
      </c>
      <c r="B2110" s="21"/>
      <c r="C2110" s="19"/>
      <c r="D2110" s="22" t="str">
        <f aca="false">IF($C2110="","",IFERROR(INDEX(Asset_Register!$C$5:$C$1000,MATCH($C2110,Asset_Register!$A$5:$A$1000,0)),"Not in register"))</f>
        <v/>
      </c>
      <c r="E2110" s="22" t="str">
        <f aca="false">IF($C2110="","",IFERROR(INDEX(Asset_Register!$D$5:$D$1000,MATCH($C2110,Asset_Register!$A$5:$A$1000,0)),"Not in register"))</f>
        <v/>
      </c>
      <c r="F2110" s="22" t="str">
        <f aca="false">IF($C2110="","",IFERROR(INDEX(Asset_Register!$R$5:$R$1000,MATCH($C2110,Asset_Register!$A$5:$A$1000,0)),"Not in register"))</f>
        <v/>
      </c>
      <c r="G2110" s="22" t="str">
        <f aca="false">IF($C2110="","",IFERROR(INDEX(Asset_Register!$Q$5:$Q$1000,MATCH($C2110,Asset_Register!$A$5:$A$1000,0)),"Not in register"))</f>
        <v/>
      </c>
      <c r="H2110" s="19"/>
      <c r="I2110" s="19"/>
      <c r="J2110" s="6"/>
      <c r="K2110" s="19"/>
      <c r="L2110" s="19"/>
      <c r="M2110" s="19"/>
      <c r="N2110" s="19"/>
      <c r="O2110" s="19"/>
      <c r="P2110" s="19"/>
      <c r="Q2110" s="22" t="str">
        <f aca="false">IF($C2110="","",IF($P2110&lt;&gt;"",$P2110,IF(AND(ISNUMBER($K2110),ISNUMBER($M2110),ISNUMBER($N2110)),IF($O2110="Lower is worse",IF($K2110&lt;=$N2110,"Danger",IF($K2110&lt;=$M2110,"Alert","OK")),IF($K2110&gt;=$N2110,"Danger",IF($K2110&gt;=$M2110,"Alert","OK"))),"Not set")))</f>
        <v/>
      </c>
      <c r="R2110" s="22" t="str">
        <f aca="false">IF(OR($Q2110="",$Q2110="Not set"),"",MATCH($Q2110,Lists!$F$2:$F$4,0)-1)</f>
        <v/>
      </c>
      <c r="S2110" s="6"/>
      <c r="T2110" s="6"/>
      <c r="U2110" s="22" t="str">
        <f aca="false">IF(OR($Q2110="",$Q2110="OK",$Q2110="Not set",NOT(ISNUMBER($G2110))),"",ROUND($G2110*IF($Q2110="Danger",Lists!$M$15,Lists!$M$16),0))</f>
        <v/>
      </c>
      <c r="V2110" s="22" t="str">
        <f aca="false">IF($U2110="","",IF(OR($Q2110="Danger",$U2110&gt;=Lists!$M$10),"P1",IF($U2110&gt;=Lists!$M$11,"P2","P3")))</f>
        <v/>
      </c>
      <c r="W2110" s="24" t="str">
        <f aca="false">IF(OR($V2110="",$B2110=""),"",$B2110+INDEX(Lists!$N$10:$N$12,MATCH($V2110,Lists!$L$10:$L$12,0)))</f>
        <v/>
      </c>
      <c r="X2110" s="19"/>
      <c r="Y2110" s="19"/>
      <c r="Z2110" s="19"/>
      <c r="AA2110" s="21"/>
      <c r="AB2110" s="19"/>
      <c r="AC2110" s="22" t="str">
        <f aca="true">IF(OR($U2110="",$B2110=""),"",IF($AA2110&lt;&gt;"",$AA2110-$B2110,TODAY()-$B2110))</f>
        <v/>
      </c>
      <c r="AD2110" s="22" t="str">
        <f aca="true">IF($W2110="","",IF($Y2110="Closed",IF($AA2110="","Closed",IF($AA2110&lt;=$W2110,"Closed on time","Closed late")),IF(TODAY()&gt;$W2110,"Overdue","Within time")))</f>
        <v/>
      </c>
      <c r="AE2110" s="6"/>
      <c r="AF2110" s="19"/>
      <c r="AG2110" s="19"/>
      <c r="AH2110" s="19"/>
      <c r="AI2110" s="19"/>
      <c r="AJ2110" s="19"/>
    </row>
    <row r="2111" customFormat="false" ht="15" hidden="false" customHeight="false" outlineLevel="0" collapsed="false">
      <c r="A2111" s="22" t="str">
        <f aca="false">IF($C2111="","","R"&amp;TEXT(ROW()-4,"00000"))</f>
        <v/>
      </c>
      <c r="B2111" s="21"/>
      <c r="C2111" s="19"/>
      <c r="D2111" s="22" t="str">
        <f aca="false">IF($C2111="","",IFERROR(INDEX(Asset_Register!$C$5:$C$1000,MATCH($C2111,Asset_Register!$A$5:$A$1000,0)),"Not in register"))</f>
        <v/>
      </c>
      <c r="E2111" s="22" t="str">
        <f aca="false">IF($C2111="","",IFERROR(INDEX(Asset_Register!$D$5:$D$1000,MATCH($C2111,Asset_Register!$A$5:$A$1000,0)),"Not in register"))</f>
        <v/>
      </c>
      <c r="F2111" s="22" t="str">
        <f aca="false">IF($C2111="","",IFERROR(INDEX(Asset_Register!$R$5:$R$1000,MATCH($C2111,Asset_Register!$A$5:$A$1000,0)),"Not in register"))</f>
        <v/>
      </c>
      <c r="G2111" s="22" t="str">
        <f aca="false">IF($C2111="","",IFERROR(INDEX(Asset_Register!$Q$5:$Q$1000,MATCH($C2111,Asset_Register!$A$5:$A$1000,0)),"Not in register"))</f>
        <v/>
      </c>
      <c r="H2111" s="19"/>
      <c r="I2111" s="19"/>
      <c r="J2111" s="6"/>
      <c r="K2111" s="19"/>
      <c r="L2111" s="19"/>
      <c r="M2111" s="19"/>
      <c r="N2111" s="19"/>
      <c r="O2111" s="19"/>
      <c r="P2111" s="19"/>
      <c r="Q2111" s="22" t="str">
        <f aca="false">IF($C2111="","",IF($P2111&lt;&gt;"",$P2111,IF(AND(ISNUMBER($K2111),ISNUMBER($M2111),ISNUMBER($N2111)),IF($O2111="Lower is worse",IF($K2111&lt;=$N2111,"Danger",IF($K2111&lt;=$M2111,"Alert","OK")),IF($K2111&gt;=$N2111,"Danger",IF($K2111&gt;=$M2111,"Alert","OK"))),"Not set")))</f>
        <v/>
      </c>
      <c r="R2111" s="22" t="str">
        <f aca="false">IF(OR($Q2111="",$Q2111="Not set"),"",MATCH($Q2111,Lists!$F$2:$F$4,0)-1)</f>
        <v/>
      </c>
      <c r="S2111" s="6"/>
      <c r="T2111" s="6"/>
      <c r="U2111" s="22" t="str">
        <f aca="false">IF(OR($Q2111="",$Q2111="OK",$Q2111="Not set",NOT(ISNUMBER($G2111))),"",ROUND($G2111*IF($Q2111="Danger",Lists!$M$15,Lists!$M$16),0))</f>
        <v/>
      </c>
      <c r="V2111" s="22" t="str">
        <f aca="false">IF($U2111="","",IF(OR($Q2111="Danger",$U2111&gt;=Lists!$M$10),"P1",IF($U2111&gt;=Lists!$M$11,"P2","P3")))</f>
        <v/>
      </c>
      <c r="W2111" s="24" t="str">
        <f aca="false">IF(OR($V2111="",$B2111=""),"",$B2111+INDEX(Lists!$N$10:$N$12,MATCH($V2111,Lists!$L$10:$L$12,0)))</f>
        <v/>
      </c>
      <c r="X2111" s="19"/>
      <c r="Y2111" s="19"/>
      <c r="Z2111" s="19"/>
      <c r="AA2111" s="21"/>
      <c r="AB2111" s="19"/>
      <c r="AC2111" s="22" t="str">
        <f aca="true">IF(OR($U2111="",$B2111=""),"",IF($AA2111&lt;&gt;"",$AA2111-$B2111,TODAY()-$B2111))</f>
        <v/>
      </c>
      <c r="AD2111" s="22" t="str">
        <f aca="true">IF($W2111="","",IF($Y2111="Closed",IF($AA2111="","Closed",IF($AA2111&lt;=$W2111,"Closed on time","Closed late")),IF(TODAY()&gt;$W2111,"Overdue","Within time")))</f>
        <v/>
      </c>
      <c r="AE2111" s="6"/>
      <c r="AF2111" s="19"/>
      <c r="AG2111" s="19"/>
      <c r="AH2111" s="19"/>
      <c r="AI2111" s="19"/>
      <c r="AJ2111" s="19"/>
    </row>
    <row r="2112" customFormat="false" ht="15" hidden="false" customHeight="false" outlineLevel="0" collapsed="false">
      <c r="A2112" s="22" t="str">
        <f aca="false">IF($C2112="","","R"&amp;TEXT(ROW()-4,"00000"))</f>
        <v/>
      </c>
      <c r="B2112" s="21"/>
      <c r="C2112" s="19"/>
      <c r="D2112" s="22" t="str">
        <f aca="false">IF($C2112="","",IFERROR(INDEX(Asset_Register!$C$5:$C$1000,MATCH($C2112,Asset_Register!$A$5:$A$1000,0)),"Not in register"))</f>
        <v/>
      </c>
      <c r="E2112" s="22" t="str">
        <f aca="false">IF($C2112="","",IFERROR(INDEX(Asset_Register!$D$5:$D$1000,MATCH($C2112,Asset_Register!$A$5:$A$1000,0)),"Not in register"))</f>
        <v/>
      </c>
      <c r="F2112" s="22" t="str">
        <f aca="false">IF($C2112="","",IFERROR(INDEX(Asset_Register!$R$5:$R$1000,MATCH($C2112,Asset_Register!$A$5:$A$1000,0)),"Not in register"))</f>
        <v/>
      </c>
      <c r="G2112" s="22" t="str">
        <f aca="false">IF($C2112="","",IFERROR(INDEX(Asset_Register!$Q$5:$Q$1000,MATCH($C2112,Asset_Register!$A$5:$A$1000,0)),"Not in register"))</f>
        <v/>
      </c>
      <c r="H2112" s="19"/>
      <c r="I2112" s="19"/>
      <c r="J2112" s="6"/>
      <c r="K2112" s="19"/>
      <c r="L2112" s="19"/>
      <c r="M2112" s="19"/>
      <c r="N2112" s="19"/>
      <c r="O2112" s="19"/>
      <c r="P2112" s="19"/>
      <c r="Q2112" s="22" t="str">
        <f aca="false">IF($C2112="","",IF($P2112&lt;&gt;"",$P2112,IF(AND(ISNUMBER($K2112),ISNUMBER($M2112),ISNUMBER($N2112)),IF($O2112="Lower is worse",IF($K2112&lt;=$N2112,"Danger",IF($K2112&lt;=$M2112,"Alert","OK")),IF($K2112&gt;=$N2112,"Danger",IF($K2112&gt;=$M2112,"Alert","OK"))),"Not set")))</f>
        <v/>
      </c>
      <c r="R2112" s="22" t="str">
        <f aca="false">IF(OR($Q2112="",$Q2112="Not set"),"",MATCH($Q2112,Lists!$F$2:$F$4,0)-1)</f>
        <v/>
      </c>
      <c r="S2112" s="6"/>
      <c r="T2112" s="6"/>
      <c r="U2112" s="22" t="str">
        <f aca="false">IF(OR($Q2112="",$Q2112="OK",$Q2112="Not set",NOT(ISNUMBER($G2112))),"",ROUND($G2112*IF($Q2112="Danger",Lists!$M$15,Lists!$M$16),0))</f>
        <v/>
      </c>
      <c r="V2112" s="22" t="str">
        <f aca="false">IF($U2112="","",IF(OR($Q2112="Danger",$U2112&gt;=Lists!$M$10),"P1",IF($U2112&gt;=Lists!$M$11,"P2","P3")))</f>
        <v/>
      </c>
      <c r="W2112" s="24" t="str">
        <f aca="false">IF(OR($V2112="",$B2112=""),"",$B2112+INDEX(Lists!$N$10:$N$12,MATCH($V2112,Lists!$L$10:$L$12,0)))</f>
        <v/>
      </c>
      <c r="X2112" s="19"/>
      <c r="Y2112" s="19"/>
      <c r="Z2112" s="19"/>
      <c r="AA2112" s="21"/>
      <c r="AB2112" s="19"/>
      <c r="AC2112" s="22" t="str">
        <f aca="true">IF(OR($U2112="",$B2112=""),"",IF($AA2112&lt;&gt;"",$AA2112-$B2112,TODAY()-$B2112))</f>
        <v/>
      </c>
      <c r="AD2112" s="22" t="str">
        <f aca="true">IF($W2112="","",IF($Y2112="Closed",IF($AA2112="","Closed",IF($AA2112&lt;=$W2112,"Closed on time","Closed late")),IF(TODAY()&gt;$W2112,"Overdue","Within time")))</f>
        <v/>
      </c>
      <c r="AE2112" s="6"/>
      <c r="AF2112" s="19"/>
      <c r="AG2112" s="19"/>
      <c r="AH2112" s="19"/>
      <c r="AI2112" s="19"/>
      <c r="AJ2112" s="19"/>
    </row>
    <row r="2113" customFormat="false" ht="15" hidden="false" customHeight="false" outlineLevel="0" collapsed="false">
      <c r="A2113" s="22" t="str">
        <f aca="false">IF($C2113="","","R"&amp;TEXT(ROW()-4,"00000"))</f>
        <v/>
      </c>
      <c r="B2113" s="21"/>
      <c r="C2113" s="19"/>
      <c r="D2113" s="22" t="str">
        <f aca="false">IF($C2113="","",IFERROR(INDEX(Asset_Register!$C$5:$C$1000,MATCH($C2113,Asset_Register!$A$5:$A$1000,0)),"Not in register"))</f>
        <v/>
      </c>
      <c r="E2113" s="22" t="str">
        <f aca="false">IF($C2113="","",IFERROR(INDEX(Asset_Register!$D$5:$D$1000,MATCH($C2113,Asset_Register!$A$5:$A$1000,0)),"Not in register"))</f>
        <v/>
      </c>
      <c r="F2113" s="22" t="str">
        <f aca="false">IF($C2113="","",IFERROR(INDEX(Asset_Register!$R$5:$R$1000,MATCH($C2113,Asset_Register!$A$5:$A$1000,0)),"Not in register"))</f>
        <v/>
      </c>
      <c r="G2113" s="22" t="str">
        <f aca="false">IF($C2113="","",IFERROR(INDEX(Asset_Register!$Q$5:$Q$1000,MATCH($C2113,Asset_Register!$A$5:$A$1000,0)),"Not in register"))</f>
        <v/>
      </c>
      <c r="H2113" s="19"/>
      <c r="I2113" s="19"/>
      <c r="J2113" s="6"/>
      <c r="K2113" s="19"/>
      <c r="L2113" s="19"/>
      <c r="M2113" s="19"/>
      <c r="N2113" s="19"/>
      <c r="O2113" s="19"/>
      <c r="P2113" s="19"/>
      <c r="Q2113" s="22" t="str">
        <f aca="false">IF($C2113="","",IF($P2113&lt;&gt;"",$P2113,IF(AND(ISNUMBER($K2113),ISNUMBER($M2113),ISNUMBER($N2113)),IF($O2113="Lower is worse",IF($K2113&lt;=$N2113,"Danger",IF($K2113&lt;=$M2113,"Alert","OK")),IF($K2113&gt;=$N2113,"Danger",IF($K2113&gt;=$M2113,"Alert","OK"))),"Not set")))</f>
        <v/>
      </c>
      <c r="R2113" s="22" t="str">
        <f aca="false">IF(OR($Q2113="",$Q2113="Not set"),"",MATCH($Q2113,Lists!$F$2:$F$4,0)-1)</f>
        <v/>
      </c>
      <c r="S2113" s="6"/>
      <c r="T2113" s="6"/>
      <c r="U2113" s="22" t="str">
        <f aca="false">IF(OR($Q2113="",$Q2113="OK",$Q2113="Not set",NOT(ISNUMBER($G2113))),"",ROUND($G2113*IF($Q2113="Danger",Lists!$M$15,Lists!$M$16),0))</f>
        <v/>
      </c>
      <c r="V2113" s="22" t="str">
        <f aca="false">IF($U2113="","",IF(OR($Q2113="Danger",$U2113&gt;=Lists!$M$10),"P1",IF($U2113&gt;=Lists!$M$11,"P2","P3")))</f>
        <v/>
      </c>
      <c r="W2113" s="24" t="str">
        <f aca="false">IF(OR($V2113="",$B2113=""),"",$B2113+INDEX(Lists!$N$10:$N$12,MATCH($V2113,Lists!$L$10:$L$12,0)))</f>
        <v/>
      </c>
      <c r="X2113" s="19"/>
      <c r="Y2113" s="19"/>
      <c r="Z2113" s="19"/>
      <c r="AA2113" s="21"/>
      <c r="AB2113" s="19"/>
      <c r="AC2113" s="22" t="str">
        <f aca="true">IF(OR($U2113="",$B2113=""),"",IF($AA2113&lt;&gt;"",$AA2113-$B2113,TODAY()-$B2113))</f>
        <v/>
      </c>
      <c r="AD2113" s="22" t="str">
        <f aca="true">IF($W2113="","",IF($Y2113="Closed",IF($AA2113="","Closed",IF($AA2113&lt;=$W2113,"Closed on time","Closed late")),IF(TODAY()&gt;$W2113,"Overdue","Within time")))</f>
        <v/>
      </c>
      <c r="AE2113" s="6"/>
      <c r="AF2113" s="19"/>
      <c r="AG2113" s="19"/>
      <c r="AH2113" s="19"/>
      <c r="AI2113" s="19"/>
      <c r="AJ2113" s="19"/>
    </row>
    <row r="2114" customFormat="false" ht="15" hidden="false" customHeight="false" outlineLevel="0" collapsed="false">
      <c r="A2114" s="22" t="str">
        <f aca="false">IF($C2114="","","R"&amp;TEXT(ROW()-4,"00000"))</f>
        <v/>
      </c>
      <c r="B2114" s="21"/>
      <c r="C2114" s="19"/>
      <c r="D2114" s="22" t="str">
        <f aca="false">IF($C2114="","",IFERROR(INDEX(Asset_Register!$C$5:$C$1000,MATCH($C2114,Asset_Register!$A$5:$A$1000,0)),"Not in register"))</f>
        <v/>
      </c>
      <c r="E2114" s="22" t="str">
        <f aca="false">IF($C2114="","",IFERROR(INDEX(Asset_Register!$D$5:$D$1000,MATCH($C2114,Asset_Register!$A$5:$A$1000,0)),"Not in register"))</f>
        <v/>
      </c>
      <c r="F2114" s="22" t="str">
        <f aca="false">IF($C2114="","",IFERROR(INDEX(Asset_Register!$R$5:$R$1000,MATCH($C2114,Asset_Register!$A$5:$A$1000,0)),"Not in register"))</f>
        <v/>
      </c>
      <c r="G2114" s="22" t="str">
        <f aca="false">IF($C2114="","",IFERROR(INDEX(Asset_Register!$Q$5:$Q$1000,MATCH($C2114,Asset_Register!$A$5:$A$1000,0)),"Not in register"))</f>
        <v/>
      </c>
      <c r="H2114" s="19"/>
      <c r="I2114" s="19"/>
      <c r="J2114" s="6"/>
      <c r="K2114" s="19"/>
      <c r="L2114" s="19"/>
      <c r="M2114" s="19"/>
      <c r="N2114" s="19"/>
      <c r="O2114" s="19"/>
      <c r="P2114" s="19"/>
      <c r="Q2114" s="22" t="str">
        <f aca="false">IF($C2114="","",IF($P2114&lt;&gt;"",$P2114,IF(AND(ISNUMBER($K2114),ISNUMBER($M2114),ISNUMBER($N2114)),IF($O2114="Lower is worse",IF($K2114&lt;=$N2114,"Danger",IF($K2114&lt;=$M2114,"Alert","OK")),IF($K2114&gt;=$N2114,"Danger",IF($K2114&gt;=$M2114,"Alert","OK"))),"Not set")))</f>
        <v/>
      </c>
      <c r="R2114" s="22" t="str">
        <f aca="false">IF(OR($Q2114="",$Q2114="Not set"),"",MATCH($Q2114,Lists!$F$2:$F$4,0)-1)</f>
        <v/>
      </c>
      <c r="S2114" s="6"/>
      <c r="T2114" s="6"/>
      <c r="U2114" s="22" t="str">
        <f aca="false">IF(OR($Q2114="",$Q2114="OK",$Q2114="Not set",NOT(ISNUMBER($G2114))),"",ROUND($G2114*IF($Q2114="Danger",Lists!$M$15,Lists!$M$16),0))</f>
        <v/>
      </c>
      <c r="V2114" s="22" t="str">
        <f aca="false">IF($U2114="","",IF(OR($Q2114="Danger",$U2114&gt;=Lists!$M$10),"P1",IF($U2114&gt;=Lists!$M$11,"P2","P3")))</f>
        <v/>
      </c>
      <c r="W2114" s="24" t="str">
        <f aca="false">IF(OR($V2114="",$B2114=""),"",$B2114+INDEX(Lists!$N$10:$N$12,MATCH($V2114,Lists!$L$10:$L$12,0)))</f>
        <v/>
      </c>
      <c r="X2114" s="19"/>
      <c r="Y2114" s="19"/>
      <c r="Z2114" s="19"/>
      <c r="AA2114" s="21"/>
      <c r="AB2114" s="19"/>
      <c r="AC2114" s="22" t="str">
        <f aca="true">IF(OR($U2114="",$B2114=""),"",IF($AA2114&lt;&gt;"",$AA2114-$B2114,TODAY()-$B2114))</f>
        <v/>
      </c>
      <c r="AD2114" s="22" t="str">
        <f aca="true">IF($W2114="","",IF($Y2114="Closed",IF($AA2114="","Closed",IF($AA2114&lt;=$W2114,"Closed on time","Closed late")),IF(TODAY()&gt;$W2114,"Overdue","Within time")))</f>
        <v/>
      </c>
      <c r="AE2114" s="6"/>
      <c r="AF2114" s="19"/>
      <c r="AG2114" s="19"/>
      <c r="AH2114" s="19"/>
      <c r="AI2114" s="19"/>
      <c r="AJ2114" s="19"/>
    </row>
    <row r="2115" customFormat="false" ht="15" hidden="false" customHeight="false" outlineLevel="0" collapsed="false">
      <c r="A2115" s="22" t="str">
        <f aca="false">IF($C2115="","","R"&amp;TEXT(ROW()-4,"00000"))</f>
        <v/>
      </c>
      <c r="B2115" s="21"/>
      <c r="C2115" s="19"/>
      <c r="D2115" s="22" t="str">
        <f aca="false">IF($C2115="","",IFERROR(INDEX(Asset_Register!$C$5:$C$1000,MATCH($C2115,Asset_Register!$A$5:$A$1000,0)),"Not in register"))</f>
        <v/>
      </c>
      <c r="E2115" s="22" t="str">
        <f aca="false">IF($C2115="","",IFERROR(INDEX(Asset_Register!$D$5:$D$1000,MATCH($C2115,Asset_Register!$A$5:$A$1000,0)),"Not in register"))</f>
        <v/>
      </c>
      <c r="F2115" s="22" t="str">
        <f aca="false">IF($C2115="","",IFERROR(INDEX(Asset_Register!$R$5:$R$1000,MATCH($C2115,Asset_Register!$A$5:$A$1000,0)),"Not in register"))</f>
        <v/>
      </c>
      <c r="G2115" s="22" t="str">
        <f aca="false">IF($C2115="","",IFERROR(INDEX(Asset_Register!$Q$5:$Q$1000,MATCH($C2115,Asset_Register!$A$5:$A$1000,0)),"Not in register"))</f>
        <v/>
      </c>
      <c r="H2115" s="19"/>
      <c r="I2115" s="19"/>
      <c r="J2115" s="6"/>
      <c r="K2115" s="19"/>
      <c r="L2115" s="19"/>
      <c r="M2115" s="19"/>
      <c r="N2115" s="19"/>
      <c r="O2115" s="19"/>
      <c r="P2115" s="19"/>
      <c r="Q2115" s="22" t="str">
        <f aca="false">IF($C2115="","",IF($P2115&lt;&gt;"",$P2115,IF(AND(ISNUMBER($K2115),ISNUMBER($M2115),ISNUMBER($N2115)),IF($O2115="Lower is worse",IF($K2115&lt;=$N2115,"Danger",IF($K2115&lt;=$M2115,"Alert","OK")),IF($K2115&gt;=$N2115,"Danger",IF($K2115&gt;=$M2115,"Alert","OK"))),"Not set")))</f>
        <v/>
      </c>
      <c r="R2115" s="22" t="str">
        <f aca="false">IF(OR($Q2115="",$Q2115="Not set"),"",MATCH($Q2115,Lists!$F$2:$F$4,0)-1)</f>
        <v/>
      </c>
      <c r="S2115" s="6"/>
      <c r="T2115" s="6"/>
      <c r="U2115" s="22" t="str">
        <f aca="false">IF(OR($Q2115="",$Q2115="OK",$Q2115="Not set",NOT(ISNUMBER($G2115))),"",ROUND($G2115*IF($Q2115="Danger",Lists!$M$15,Lists!$M$16),0))</f>
        <v/>
      </c>
      <c r="V2115" s="22" t="str">
        <f aca="false">IF($U2115="","",IF(OR($Q2115="Danger",$U2115&gt;=Lists!$M$10),"P1",IF($U2115&gt;=Lists!$M$11,"P2","P3")))</f>
        <v/>
      </c>
      <c r="W2115" s="24" t="str">
        <f aca="false">IF(OR($V2115="",$B2115=""),"",$B2115+INDEX(Lists!$N$10:$N$12,MATCH($V2115,Lists!$L$10:$L$12,0)))</f>
        <v/>
      </c>
      <c r="X2115" s="19"/>
      <c r="Y2115" s="19"/>
      <c r="Z2115" s="19"/>
      <c r="AA2115" s="21"/>
      <c r="AB2115" s="19"/>
      <c r="AC2115" s="22" t="str">
        <f aca="true">IF(OR($U2115="",$B2115=""),"",IF($AA2115&lt;&gt;"",$AA2115-$B2115,TODAY()-$B2115))</f>
        <v/>
      </c>
      <c r="AD2115" s="22" t="str">
        <f aca="true">IF($W2115="","",IF($Y2115="Closed",IF($AA2115="","Closed",IF($AA2115&lt;=$W2115,"Closed on time","Closed late")),IF(TODAY()&gt;$W2115,"Overdue","Within time")))</f>
        <v/>
      </c>
      <c r="AE2115" s="6"/>
      <c r="AF2115" s="19"/>
      <c r="AG2115" s="19"/>
      <c r="AH2115" s="19"/>
      <c r="AI2115" s="19"/>
      <c r="AJ2115" s="19"/>
    </row>
    <row r="2116" customFormat="false" ht="15" hidden="false" customHeight="false" outlineLevel="0" collapsed="false">
      <c r="A2116" s="22" t="str">
        <f aca="false">IF($C2116="","","R"&amp;TEXT(ROW()-4,"00000"))</f>
        <v/>
      </c>
      <c r="B2116" s="21"/>
      <c r="C2116" s="19"/>
      <c r="D2116" s="22" t="str">
        <f aca="false">IF($C2116="","",IFERROR(INDEX(Asset_Register!$C$5:$C$1000,MATCH($C2116,Asset_Register!$A$5:$A$1000,0)),"Not in register"))</f>
        <v/>
      </c>
      <c r="E2116" s="22" t="str">
        <f aca="false">IF($C2116="","",IFERROR(INDEX(Asset_Register!$D$5:$D$1000,MATCH($C2116,Asset_Register!$A$5:$A$1000,0)),"Not in register"))</f>
        <v/>
      </c>
      <c r="F2116" s="22" t="str">
        <f aca="false">IF($C2116="","",IFERROR(INDEX(Asset_Register!$R$5:$R$1000,MATCH($C2116,Asset_Register!$A$5:$A$1000,0)),"Not in register"))</f>
        <v/>
      </c>
      <c r="G2116" s="22" t="str">
        <f aca="false">IF($C2116="","",IFERROR(INDEX(Asset_Register!$Q$5:$Q$1000,MATCH($C2116,Asset_Register!$A$5:$A$1000,0)),"Not in register"))</f>
        <v/>
      </c>
      <c r="H2116" s="19"/>
      <c r="I2116" s="19"/>
      <c r="J2116" s="6"/>
      <c r="K2116" s="19"/>
      <c r="L2116" s="19"/>
      <c r="M2116" s="19"/>
      <c r="N2116" s="19"/>
      <c r="O2116" s="19"/>
      <c r="P2116" s="19"/>
      <c r="Q2116" s="22" t="str">
        <f aca="false">IF($C2116="","",IF($P2116&lt;&gt;"",$P2116,IF(AND(ISNUMBER($K2116),ISNUMBER($M2116),ISNUMBER($N2116)),IF($O2116="Lower is worse",IF($K2116&lt;=$N2116,"Danger",IF($K2116&lt;=$M2116,"Alert","OK")),IF($K2116&gt;=$N2116,"Danger",IF($K2116&gt;=$M2116,"Alert","OK"))),"Not set")))</f>
        <v/>
      </c>
      <c r="R2116" s="22" t="str">
        <f aca="false">IF(OR($Q2116="",$Q2116="Not set"),"",MATCH($Q2116,Lists!$F$2:$F$4,0)-1)</f>
        <v/>
      </c>
      <c r="S2116" s="6"/>
      <c r="T2116" s="6"/>
      <c r="U2116" s="22" t="str">
        <f aca="false">IF(OR($Q2116="",$Q2116="OK",$Q2116="Not set",NOT(ISNUMBER($G2116))),"",ROUND($G2116*IF($Q2116="Danger",Lists!$M$15,Lists!$M$16),0))</f>
        <v/>
      </c>
      <c r="V2116" s="22" t="str">
        <f aca="false">IF($U2116="","",IF(OR($Q2116="Danger",$U2116&gt;=Lists!$M$10),"P1",IF($U2116&gt;=Lists!$M$11,"P2","P3")))</f>
        <v/>
      </c>
      <c r="W2116" s="24" t="str">
        <f aca="false">IF(OR($V2116="",$B2116=""),"",$B2116+INDEX(Lists!$N$10:$N$12,MATCH($V2116,Lists!$L$10:$L$12,0)))</f>
        <v/>
      </c>
      <c r="X2116" s="19"/>
      <c r="Y2116" s="19"/>
      <c r="Z2116" s="19"/>
      <c r="AA2116" s="21"/>
      <c r="AB2116" s="19"/>
      <c r="AC2116" s="22" t="str">
        <f aca="true">IF(OR($U2116="",$B2116=""),"",IF($AA2116&lt;&gt;"",$AA2116-$B2116,TODAY()-$B2116))</f>
        <v/>
      </c>
      <c r="AD2116" s="22" t="str">
        <f aca="true">IF($W2116="","",IF($Y2116="Closed",IF($AA2116="","Closed",IF($AA2116&lt;=$W2116,"Closed on time","Closed late")),IF(TODAY()&gt;$W2116,"Overdue","Within time")))</f>
        <v/>
      </c>
      <c r="AE2116" s="6"/>
      <c r="AF2116" s="19"/>
      <c r="AG2116" s="19"/>
      <c r="AH2116" s="19"/>
      <c r="AI2116" s="19"/>
      <c r="AJ2116" s="19"/>
    </row>
    <row r="2117" customFormat="false" ht="15" hidden="false" customHeight="false" outlineLevel="0" collapsed="false">
      <c r="A2117" s="22" t="str">
        <f aca="false">IF($C2117="","","R"&amp;TEXT(ROW()-4,"00000"))</f>
        <v/>
      </c>
      <c r="B2117" s="21"/>
      <c r="C2117" s="19"/>
      <c r="D2117" s="22" t="str">
        <f aca="false">IF($C2117="","",IFERROR(INDEX(Asset_Register!$C$5:$C$1000,MATCH($C2117,Asset_Register!$A$5:$A$1000,0)),"Not in register"))</f>
        <v/>
      </c>
      <c r="E2117" s="22" t="str">
        <f aca="false">IF($C2117="","",IFERROR(INDEX(Asset_Register!$D$5:$D$1000,MATCH($C2117,Asset_Register!$A$5:$A$1000,0)),"Not in register"))</f>
        <v/>
      </c>
      <c r="F2117" s="22" t="str">
        <f aca="false">IF($C2117="","",IFERROR(INDEX(Asset_Register!$R$5:$R$1000,MATCH($C2117,Asset_Register!$A$5:$A$1000,0)),"Not in register"))</f>
        <v/>
      </c>
      <c r="G2117" s="22" t="str">
        <f aca="false">IF($C2117="","",IFERROR(INDEX(Asset_Register!$Q$5:$Q$1000,MATCH($C2117,Asset_Register!$A$5:$A$1000,0)),"Not in register"))</f>
        <v/>
      </c>
      <c r="H2117" s="19"/>
      <c r="I2117" s="19"/>
      <c r="J2117" s="6"/>
      <c r="K2117" s="19"/>
      <c r="L2117" s="19"/>
      <c r="M2117" s="19"/>
      <c r="N2117" s="19"/>
      <c r="O2117" s="19"/>
      <c r="P2117" s="19"/>
      <c r="Q2117" s="22" t="str">
        <f aca="false">IF($C2117="","",IF($P2117&lt;&gt;"",$P2117,IF(AND(ISNUMBER($K2117),ISNUMBER($M2117),ISNUMBER($N2117)),IF($O2117="Lower is worse",IF($K2117&lt;=$N2117,"Danger",IF($K2117&lt;=$M2117,"Alert","OK")),IF($K2117&gt;=$N2117,"Danger",IF($K2117&gt;=$M2117,"Alert","OK"))),"Not set")))</f>
        <v/>
      </c>
      <c r="R2117" s="22" t="str">
        <f aca="false">IF(OR($Q2117="",$Q2117="Not set"),"",MATCH($Q2117,Lists!$F$2:$F$4,0)-1)</f>
        <v/>
      </c>
      <c r="S2117" s="6"/>
      <c r="T2117" s="6"/>
      <c r="U2117" s="22" t="str">
        <f aca="false">IF(OR($Q2117="",$Q2117="OK",$Q2117="Not set",NOT(ISNUMBER($G2117))),"",ROUND($G2117*IF($Q2117="Danger",Lists!$M$15,Lists!$M$16),0))</f>
        <v/>
      </c>
      <c r="V2117" s="22" t="str">
        <f aca="false">IF($U2117="","",IF(OR($Q2117="Danger",$U2117&gt;=Lists!$M$10),"P1",IF($U2117&gt;=Lists!$M$11,"P2","P3")))</f>
        <v/>
      </c>
      <c r="W2117" s="24" t="str">
        <f aca="false">IF(OR($V2117="",$B2117=""),"",$B2117+INDEX(Lists!$N$10:$N$12,MATCH($V2117,Lists!$L$10:$L$12,0)))</f>
        <v/>
      </c>
      <c r="X2117" s="19"/>
      <c r="Y2117" s="19"/>
      <c r="Z2117" s="19"/>
      <c r="AA2117" s="21"/>
      <c r="AB2117" s="19"/>
      <c r="AC2117" s="22" t="str">
        <f aca="true">IF(OR($U2117="",$B2117=""),"",IF($AA2117&lt;&gt;"",$AA2117-$B2117,TODAY()-$B2117))</f>
        <v/>
      </c>
      <c r="AD2117" s="22" t="str">
        <f aca="true">IF($W2117="","",IF($Y2117="Closed",IF($AA2117="","Closed",IF($AA2117&lt;=$W2117,"Closed on time","Closed late")),IF(TODAY()&gt;$W2117,"Overdue","Within time")))</f>
        <v/>
      </c>
      <c r="AE2117" s="6"/>
      <c r="AF2117" s="19"/>
      <c r="AG2117" s="19"/>
      <c r="AH2117" s="19"/>
      <c r="AI2117" s="19"/>
      <c r="AJ2117" s="19"/>
    </row>
    <row r="2118" customFormat="false" ht="15" hidden="false" customHeight="false" outlineLevel="0" collapsed="false">
      <c r="A2118" s="22" t="str">
        <f aca="false">IF($C2118="","","R"&amp;TEXT(ROW()-4,"00000"))</f>
        <v/>
      </c>
      <c r="B2118" s="21"/>
      <c r="C2118" s="19"/>
      <c r="D2118" s="22" t="str">
        <f aca="false">IF($C2118="","",IFERROR(INDEX(Asset_Register!$C$5:$C$1000,MATCH($C2118,Asset_Register!$A$5:$A$1000,0)),"Not in register"))</f>
        <v/>
      </c>
      <c r="E2118" s="22" t="str">
        <f aca="false">IF($C2118="","",IFERROR(INDEX(Asset_Register!$D$5:$D$1000,MATCH($C2118,Asset_Register!$A$5:$A$1000,0)),"Not in register"))</f>
        <v/>
      </c>
      <c r="F2118" s="22" t="str">
        <f aca="false">IF($C2118="","",IFERROR(INDEX(Asset_Register!$R$5:$R$1000,MATCH($C2118,Asset_Register!$A$5:$A$1000,0)),"Not in register"))</f>
        <v/>
      </c>
      <c r="G2118" s="22" t="str">
        <f aca="false">IF($C2118="","",IFERROR(INDEX(Asset_Register!$Q$5:$Q$1000,MATCH($C2118,Asset_Register!$A$5:$A$1000,0)),"Not in register"))</f>
        <v/>
      </c>
      <c r="H2118" s="19"/>
      <c r="I2118" s="19"/>
      <c r="J2118" s="6"/>
      <c r="K2118" s="19"/>
      <c r="L2118" s="19"/>
      <c r="M2118" s="19"/>
      <c r="N2118" s="19"/>
      <c r="O2118" s="19"/>
      <c r="P2118" s="19"/>
      <c r="Q2118" s="22" t="str">
        <f aca="false">IF($C2118="","",IF($P2118&lt;&gt;"",$P2118,IF(AND(ISNUMBER($K2118),ISNUMBER($M2118),ISNUMBER($N2118)),IF($O2118="Lower is worse",IF($K2118&lt;=$N2118,"Danger",IF($K2118&lt;=$M2118,"Alert","OK")),IF($K2118&gt;=$N2118,"Danger",IF($K2118&gt;=$M2118,"Alert","OK"))),"Not set")))</f>
        <v/>
      </c>
      <c r="R2118" s="22" t="str">
        <f aca="false">IF(OR($Q2118="",$Q2118="Not set"),"",MATCH($Q2118,Lists!$F$2:$F$4,0)-1)</f>
        <v/>
      </c>
      <c r="S2118" s="6"/>
      <c r="T2118" s="6"/>
      <c r="U2118" s="22" t="str">
        <f aca="false">IF(OR($Q2118="",$Q2118="OK",$Q2118="Not set",NOT(ISNUMBER($G2118))),"",ROUND($G2118*IF($Q2118="Danger",Lists!$M$15,Lists!$M$16),0))</f>
        <v/>
      </c>
      <c r="V2118" s="22" t="str">
        <f aca="false">IF($U2118="","",IF(OR($Q2118="Danger",$U2118&gt;=Lists!$M$10),"P1",IF($U2118&gt;=Lists!$M$11,"P2","P3")))</f>
        <v/>
      </c>
      <c r="W2118" s="24" t="str">
        <f aca="false">IF(OR($V2118="",$B2118=""),"",$B2118+INDEX(Lists!$N$10:$N$12,MATCH($V2118,Lists!$L$10:$L$12,0)))</f>
        <v/>
      </c>
      <c r="X2118" s="19"/>
      <c r="Y2118" s="19"/>
      <c r="Z2118" s="19"/>
      <c r="AA2118" s="21"/>
      <c r="AB2118" s="19"/>
      <c r="AC2118" s="22" t="str">
        <f aca="true">IF(OR($U2118="",$B2118=""),"",IF($AA2118&lt;&gt;"",$AA2118-$B2118,TODAY()-$B2118))</f>
        <v/>
      </c>
      <c r="AD2118" s="22" t="str">
        <f aca="true">IF($W2118="","",IF($Y2118="Closed",IF($AA2118="","Closed",IF($AA2118&lt;=$W2118,"Closed on time","Closed late")),IF(TODAY()&gt;$W2118,"Overdue","Within time")))</f>
        <v/>
      </c>
      <c r="AE2118" s="6"/>
      <c r="AF2118" s="19"/>
      <c r="AG2118" s="19"/>
      <c r="AH2118" s="19"/>
      <c r="AI2118" s="19"/>
      <c r="AJ2118" s="19"/>
    </row>
    <row r="2119" customFormat="false" ht="15" hidden="false" customHeight="false" outlineLevel="0" collapsed="false">
      <c r="A2119" s="22" t="str">
        <f aca="false">IF($C2119="","","R"&amp;TEXT(ROW()-4,"00000"))</f>
        <v/>
      </c>
      <c r="B2119" s="21"/>
      <c r="C2119" s="19"/>
      <c r="D2119" s="22" t="str">
        <f aca="false">IF($C2119="","",IFERROR(INDEX(Asset_Register!$C$5:$C$1000,MATCH($C2119,Asset_Register!$A$5:$A$1000,0)),"Not in register"))</f>
        <v/>
      </c>
      <c r="E2119" s="22" t="str">
        <f aca="false">IF($C2119="","",IFERROR(INDEX(Asset_Register!$D$5:$D$1000,MATCH($C2119,Asset_Register!$A$5:$A$1000,0)),"Not in register"))</f>
        <v/>
      </c>
      <c r="F2119" s="22" t="str">
        <f aca="false">IF($C2119="","",IFERROR(INDEX(Asset_Register!$R$5:$R$1000,MATCH($C2119,Asset_Register!$A$5:$A$1000,0)),"Not in register"))</f>
        <v/>
      </c>
      <c r="G2119" s="22" t="str">
        <f aca="false">IF($C2119="","",IFERROR(INDEX(Asset_Register!$Q$5:$Q$1000,MATCH($C2119,Asset_Register!$A$5:$A$1000,0)),"Not in register"))</f>
        <v/>
      </c>
      <c r="H2119" s="19"/>
      <c r="I2119" s="19"/>
      <c r="J2119" s="6"/>
      <c r="K2119" s="19"/>
      <c r="L2119" s="19"/>
      <c r="M2119" s="19"/>
      <c r="N2119" s="19"/>
      <c r="O2119" s="19"/>
      <c r="P2119" s="19"/>
      <c r="Q2119" s="22" t="str">
        <f aca="false">IF($C2119="","",IF($P2119&lt;&gt;"",$P2119,IF(AND(ISNUMBER($K2119),ISNUMBER($M2119),ISNUMBER($N2119)),IF($O2119="Lower is worse",IF($K2119&lt;=$N2119,"Danger",IF($K2119&lt;=$M2119,"Alert","OK")),IF($K2119&gt;=$N2119,"Danger",IF($K2119&gt;=$M2119,"Alert","OK"))),"Not set")))</f>
        <v/>
      </c>
      <c r="R2119" s="22" t="str">
        <f aca="false">IF(OR($Q2119="",$Q2119="Not set"),"",MATCH($Q2119,Lists!$F$2:$F$4,0)-1)</f>
        <v/>
      </c>
      <c r="S2119" s="6"/>
      <c r="T2119" s="6"/>
      <c r="U2119" s="22" t="str">
        <f aca="false">IF(OR($Q2119="",$Q2119="OK",$Q2119="Not set",NOT(ISNUMBER($G2119))),"",ROUND($G2119*IF($Q2119="Danger",Lists!$M$15,Lists!$M$16),0))</f>
        <v/>
      </c>
      <c r="V2119" s="22" t="str">
        <f aca="false">IF($U2119="","",IF(OR($Q2119="Danger",$U2119&gt;=Lists!$M$10),"P1",IF($U2119&gt;=Lists!$M$11,"P2","P3")))</f>
        <v/>
      </c>
      <c r="W2119" s="24" t="str">
        <f aca="false">IF(OR($V2119="",$B2119=""),"",$B2119+INDEX(Lists!$N$10:$N$12,MATCH($V2119,Lists!$L$10:$L$12,0)))</f>
        <v/>
      </c>
      <c r="X2119" s="19"/>
      <c r="Y2119" s="19"/>
      <c r="Z2119" s="19"/>
      <c r="AA2119" s="21"/>
      <c r="AB2119" s="19"/>
      <c r="AC2119" s="22" t="str">
        <f aca="true">IF(OR($U2119="",$B2119=""),"",IF($AA2119&lt;&gt;"",$AA2119-$B2119,TODAY()-$B2119))</f>
        <v/>
      </c>
      <c r="AD2119" s="22" t="str">
        <f aca="true">IF($W2119="","",IF($Y2119="Closed",IF($AA2119="","Closed",IF($AA2119&lt;=$W2119,"Closed on time","Closed late")),IF(TODAY()&gt;$W2119,"Overdue","Within time")))</f>
        <v/>
      </c>
      <c r="AE2119" s="6"/>
      <c r="AF2119" s="19"/>
      <c r="AG2119" s="19"/>
      <c r="AH2119" s="19"/>
      <c r="AI2119" s="19"/>
      <c r="AJ2119" s="19"/>
    </row>
    <row r="2120" customFormat="false" ht="15" hidden="false" customHeight="false" outlineLevel="0" collapsed="false">
      <c r="A2120" s="22" t="str">
        <f aca="false">IF($C2120="","","R"&amp;TEXT(ROW()-4,"00000"))</f>
        <v/>
      </c>
      <c r="B2120" s="21"/>
      <c r="C2120" s="19"/>
      <c r="D2120" s="22" t="str">
        <f aca="false">IF($C2120="","",IFERROR(INDEX(Asset_Register!$C$5:$C$1000,MATCH($C2120,Asset_Register!$A$5:$A$1000,0)),"Not in register"))</f>
        <v/>
      </c>
      <c r="E2120" s="22" t="str">
        <f aca="false">IF($C2120="","",IFERROR(INDEX(Asset_Register!$D$5:$D$1000,MATCH($C2120,Asset_Register!$A$5:$A$1000,0)),"Not in register"))</f>
        <v/>
      </c>
      <c r="F2120" s="22" t="str">
        <f aca="false">IF($C2120="","",IFERROR(INDEX(Asset_Register!$R$5:$R$1000,MATCH($C2120,Asset_Register!$A$5:$A$1000,0)),"Not in register"))</f>
        <v/>
      </c>
      <c r="G2120" s="22" t="str">
        <f aca="false">IF($C2120="","",IFERROR(INDEX(Asset_Register!$Q$5:$Q$1000,MATCH($C2120,Asset_Register!$A$5:$A$1000,0)),"Not in register"))</f>
        <v/>
      </c>
      <c r="H2120" s="19"/>
      <c r="I2120" s="19"/>
      <c r="J2120" s="6"/>
      <c r="K2120" s="19"/>
      <c r="L2120" s="19"/>
      <c r="M2120" s="19"/>
      <c r="N2120" s="19"/>
      <c r="O2120" s="19"/>
      <c r="P2120" s="19"/>
      <c r="Q2120" s="22" t="str">
        <f aca="false">IF($C2120="","",IF($P2120&lt;&gt;"",$P2120,IF(AND(ISNUMBER($K2120),ISNUMBER($M2120),ISNUMBER($N2120)),IF($O2120="Lower is worse",IF($K2120&lt;=$N2120,"Danger",IF($K2120&lt;=$M2120,"Alert","OK")),IF($K2120&gt;=$N2120,"Danger",IF($K2120&gt;=$M2120,"Alert","OK"))),"Not set")))</f>
        <v/>
      </c>
      <c r="R2120" s="22" t="str">
        <f aca="false">IF(OR($Q2120="",$Q2120="Not set"),"",MATCH($Q2120,Lists!$F$2:$F$4,0)-1)</f>
        <v/>
      </c>
      <c r="S2120" s="6"/>
      <c r="T2120" s="6"/>
      <c r="U2120" s="22" t="str">
        <f aca="false">IF(OR($Q2120="",$Q2120="OK",$Q2120="Not set",NOT(ISNUMBER($G2120))),"",ROUND($G2120*IF($Q2120="Danger",Lists!$M$15,Lists!$M$16),0))</f>
        <v/>
      </c>
      <c r="V2120" s="22" t="str">
        <f aca="false">IF($U2120="","",IF(OR($Q2120="Danger",$U2120&gt;=Lists!$M$10),"P1",IF($U2120&gt;=Lists!$M$11,"P2","P3")))</f>
        <v/>
      </c>
      <c r="W2120" s="24" t="str">
        <f aca="false">IF(OR($V2120="",$B2120=""),"",$B2120+INDEX(Lists!$N$10:$N$12,MATCH($V2120,Lists!$L$10:$L$12,0)))</f>
        <v/>
      </c>
      <c r="X2120" s="19"/>
      <c r="Y2120" s="19"/>
      <c r="Z2120" s="19"/>
      <c r="AA2120" s="21"/>
      <c r="AB2120" s="19"/>
      <c r="AC2120" s="22" t="str">
        <f aca="true">IF(OR($U2120="",$B2120=""),"",IF($AA2120&lt;&gt;"",$AA2120-$B2120,TODAY()-$B2120))</f>
        <v/>
      </c>
      <c r="AD2120" s="22" t="str">
        <f aca="true">IF($W2120="","",IF($Y2120="Closed",IF($AA2120="","Closed",IF($AA2120&lt;=$W2120,"Closed on time","Closed late")),IF(TODAY()&gt;$W2120,"Overdue","Within time")))</f>
        <v/>
      </c>
      <c r="AE2120" s="6"/>
      <c r="AF2120" s="19"/>
      <c r="AG2120" s="19"/>
      <c r="AH2120" s="19"/>
      <c r="AI2120" s="19"/>
      <c r="AJ2120" s="19"/>
    </row>
    <row r="2121" customFormat="false" ht="15" hidden="false" customHeight="false" outlineLevel="0" collapsed="false">
      <c r="A2121" s="22" t="str">
        <f aca="false">IF($C2121="","","R"&amp;TEXT(ROW()-4,"00000"))</f>
        <v/>
      </c>
      <c r="B2121" s="21"/>
      <c r="C2121" s="19"/>
      <c r="D2121" s="22" t="str">
        <f aca="false">IF($C2121="","",IFERROR(INDEX(Asset_Register!$C$5:$C$1000,MATCH($C2121,Asset_Register!$A$5:$A$1000,0)),"Not in register"))</f>
        <v/>
      </c>
      <c r="E2121" s="22" t="str">
        <f aca="false">IF($C2121="","",IFERROR(INDEX(Asset_Register!$D$5:$D$1000,MATCH($C2121,Asset_Register!$A$5:$A$1000,0)),"Not in register"))</f>
        <v/>
      </c>
      <c r="F2121" s="22" t="str">
        <f aca="false">IF($C2121="","",IFERROR(INDEX(Asset_Register!$R$5:$R$1000,MATCH($C2121,Asset_Register!$A$5:$A$1000,0)),"Not in register"))</f>
        <v/>
      </c>
      <c r="G2121" s="22" t="str">
        <f aca="false">IF($C2121="","",IFERROR(INDEX(Asset_Register!$Q$5:$Q$1000,MATCH($C2121,Asset_Register!$A$5:$A$1000,0)),"Not in register"))</f>
        <v/>
      </c>
      <c r="H2121" s="19"/>
      <c r="I2121" s="19"/>
      <c r="J2121" s="6"/>
      <c r="K2121" s="19"/>
      <c r="L2121" s="19"/>
      <c r="M2121" s="19"/>
      <c r="N2121" s="19"/>
      <c r="O2121" s="19"/>
      <c r="P2121" s="19"/>
      <c r="Q2121" s="22" t="str">
        <f aca="false">IF($C2121="","",IF($P2121&lt;&gt;"",$P2121,IF(AND(ISNUMBER($K2121),ISNUMBER($M2121),ISNUMBER($N2121)),IF($O2121="Lower is worse",IF($K2121&lt;=$N2121,"Danger",IF($K2121&lt;=$M2121,"Alert","OK")),IF($K2121&gt;=$N2121,"Danger",IF($K2121&gt;=$M2121,"Alert","OK"))),"Not set")))</f>
        <v/>
      </c>
      <c r="R2121" s="22" t="str">
        <f aca="false">IF(OR($Q2121="",$Q2121="Not set"),"",MATCH($Q2121,Lists!$F$2:$F$4,0)-1)</f>
        <v/>
      </c>
      <c r="S2121" s="6"/>
      <c r="T2121" s="6"/>
      <c r="U2121" s="22" t="str">
        <f aca="false">IF(OR($Q2121="",$Q2121="OK",$Q2121="Not set",NOT(ISNUMBER($G2121))),"",ROUND($G2121*IF($Q2121="Danger",Lists!$M$15,Lists!$M$16),0))</f>
        <v/>
      </c>
      <c r="V2121" s="22" t="str">
        <f aca="false">IF($U2121="","",IF(OR($Q2121="Danger",$U2121&gt;=Lists!$M$10),"P1",IF($U2121&gt;=Lists!$M$11,"P2","P3")))</f>
        <v/>
      </c>
      <c r="W2121" s="24" t="str">
        <f aca="false">IF(OR($V2121="",$B2121=""),"",$B2121+INDEX(Lists!$N$10:$N$12,MATCH($V2121,Lists!$L$10:$L$12,0)))</f>
        <v/>
      </c>
      <c r="X2121" s="19"/>
      <c r="Y2121" s="19"/>
      <c r="Z2121" s="19"/>
      <c r="AA2121" s="21"/>
      <c r="AB2121" s="19"/>
      <c r="AC2121" s="22" t="str">
        <f aca="true">IF(OR($U2121="",$B2121=""),"",IF($AA2121&lt;&gt;"",$AA2121-$B2121,TODAY()-$B2121))</f>
        <v/>
      </c>
      <c r="AD2121" s="22" t="str">
        <f aca="true">IF($W2121="","",IF($Y2121="Closed",IF($AA2121="","Closed",IF($AA2121&lt;=$W2121,"Closed on time","Closed late")),IF(TODAY()&gt;$W2121,"Overdue","Within time")))</f>
        <v/>
      </c>
      <c r="AE2121" s="6"/>
      <c r="AF2121" s="19"/>
      <c r="AG2121" s="19"/>
      <c r="AH2121" s="19"/>
      <c r="AI2121" s="19"/>
      <c r="AJ2121" s="19"/>
    </row>
    <row r="2122" customFormat="false" ht="15" hidden="false" customHeight="false" outlineLevel="0" collapsed="false">
      <c r="A2122" s="22" t="str">
        <f aca="false">IF($C2122="","","R"&amp;TEXT(ROW()-4,"00000"))</f>
        <v/>
      </c>
      <c r="B2122" s="21"/>
      <c r="C2122" s="19"/>
      <c r="D2122" s="22" t="str">
        <f aca="false">IF($C2122="","",IFERROR(INDEX(Asset_Register!$C$5:$C$1000,MATCH($C2122,Asset_Register!$A$5:$A$1000,0)),"Not in register"))</f>
        <v/>
      </c>
      <c r="E2122" s="22" t="str">
        <f aca="false">IF($C2122="","",IFERROR(INDEX(Asset_Register!$D$5:$D$1000,MATCH($C2122,Asset_Register!$A$5:$A$1000,0)),"Not in register"))</f>
        <v/>
      </c>
      <c r="F2122" s="22" t="str">
        <f aca="false">IF($C2122="","",IFERROR(INDEX(Asset_Register!$R$5:$R$1000,MATCH($C2122,Asset_Register!$A$5:$A$1000,0)),"Not in register"))</f>
        <v/>
      </c>
      <c r="G2122" s="22" t="str">
        <f aca="false">IF($C2122="","",IFERROR(INDEX(Asset_Register!$Q$5:$Q$1000,MATCH($C2122,Asset_Register!$A$5:$A$1000,0)),"Not in register"))</f>
        <v/>
      </c>
      <c r="H2122" s="19"/>
      <c r="I2122" s="19"/>
      <c r="J2122" s="6"/>
      <c r="K2122" s="19"/>
      <c r="L2122" s="19"/>
      <c r="M2122" s="19"/>
      <c r="N2122" s="19"/>
      <c r="O2122" s="19"/>
      <c r="P2122" s="19"/>
      <c r="Q2122" s="22" t="str">
        <f aca="false">IF($C2122="","",IF($P2122&lt;&gt;"",$P2122,IF(AND(ISNUMBER($K2122),ISNUMBER($M2122),ISNUMBER($N2122)),IF($O2122="Lower is worse",IF($K2122&lt;=$N2122,"Danger",IF($K2122&lt;=$M2122,"Alert","OK")),IF($K2122&gt;=$N2122,"Danger",IF($K2122&gt;=$M2122,"Alert","OK"))),"Not set")))</f>
        <v/>
      </c>
      <c r="R2122" s="22" t="str">
        <f aca="false">IF(OR($Q2122="",$Q2122="Not set"),"",MATCH($Q2122,Lists!$F$2:$F$4,0)-1)</f>
        <v/>
      </c>
      <c r="S2122" s="6"/>
      <c r="T2122" s="6"/>
      <c r="U2122" s="22" t="str">
        <f aca="false">IF(OR($Q2122="",$Q2122="OK",$Q2122="Not set",NOT(ISNUMBER($G2122))),"",ROUND($G2122*IF($Q2122="Danger",Lists!$M$15,Lists!$M$16),0))</f>
        <v/>
      </c>
      <c r="V2122" s="22" t="str">
        <f aca="false">IF($U2122="","",IF(OR($Q2122="Danger",$U2122&gt;=Lists!$M$10),"P1",IF($U2122&gt;=Lists!$M$11,"P2","P3")))</f>
        <v/>
      </c>
      <c r="W2122" s="24" t="str">
        <f aca="false">IF(OR($V2122="",$B2122=""),"",$B2122+INDEX(Lists!$N$10:$N$12,MATCH($V2122,Lists!$L$10:$L$12,0)))</f>
        <v/>
      </c>
      <c r="X2122" s="19"/>
      <c r="Y2122" s="19"/>
      <c r="Z2122" s="19"/>
      <c r="AA2122" s="21"/>
      <c r="AB2122" s="19"/>
      <c r="AC2122" s="22" t="str">
        <f aca="true">IF(OR($U2122="",$B2122=""),"",IF($AA2122&lt;&gt;"",$AA2122-$B2122,TODAY()-$B2122))</f>
        <v/>
      </c>
      <c r="AD2122" s="22" t="str">
        <f aca="true">IF($W2122="","",IF($Y2122="Closed",IF($AA2122="","Closed",IF($AA2122&lt;=$W2122,"Closed on time","Closed late")),IF(TODAY()&gt;$W2122,"Overdue","Within time")))</f>
        <v/>
      </c>
      <c r="AE2122" s="6"/>
      <c r="AF2122" s="19"/>
      <c r="AG2122" s="19"/>
      <c r="AH2122" s="19"/>
      <c r="AI2122" s="19"/>
      <c r="AJ2122" s="19"/>
    </row>
    <row r="2123" customFormat="false" ht="15" hidden="false" customHeight="false" outlineLevel="0" collapsed="false">
      <c r="A2123" s="22" t="str">
        <f aca="false">IF($C2123="","","R"&amp;TEXT(ROW()-4,"00000"))</f>
        <v/>
      </c>
      <c r="B2123" s="21"/>
      <c r="C2123" s="19"/>
      <c r="D2123" s="22" t="str">
        <f aca="false">IF($C2123="","",IFERROR(INDEX(Asset_Register!$C$5:$C$1000,MATCH($C2123,Asset_Register!$A$5:$A$1000,0)),"Not in register"))</f>
        <v/>
      </c>
      <c r="E2123" s="22" t="str">
        <f aca="false">IF($C2123="","",IFERROR(INDEX(Asset_Register!$D$5:$D$1000,MATCH($C2123,Asset_Register!$A$5:$A$1000,0)),"Not in register"))</f>
        <v/>
      </c>
      <c r="F2123" s="22" t="str">
        <f aca="false">IF($C2123="","",IFERROR(INDEX(Asset_Register!$R$5:$R$1000,MATCH($C2123,Asset_Register!$A$5:$A$1000,0)),"Not in register"))</f>
        <v/>
      </c>
      <c r="G2123" s="22" t="str">
        <f aca="false">IF($C2123="","",IFERROR(INDEX(Asset_Register!$Q$5:$Q$1000,MATCH($C2123,Asset_Register!$A$5:$A$1000,0)),"Not in register"))</f>
        <v/>
      </c>
      <c r="H2123" s="19"/>
      <c r="I2123" s="19"/>
      <c r="J2123" s="6"/>
      <c r="K2123" s="19"/>
      <c r="L2123" s="19"/>
      <c r="M2123" s="19"/>
      <c r="N2123" s="19"/>
      <c r="O2123" s="19"/>
      <c r="P2123" s="19"/>
      <c r="Q2123" s="22" t="str">
        <f aca="false">IF($C2123="","",IF($P2123&lt;&gt;"",$P2123,IF(AND(ISNUMBER($K2123),ISNUMBER($M2123),ISNUMBER($N2123)),IF($O2123="Lower is worse",IF($K2123&lt;=$N2123,"Danger",IF($K2123&lt;=$M2123,"Alert","OK")),IF($K2123&gt;=$N2123,"Danger",IF($K2123&gt;=$M2123,"Alert","OK"))),"Not set")))</f>
        <v/>
      </c>
      <c r="R2123" s="22" t="str">
        <f aca="false">IF(OR($Q2123="",$Q2123="Not set"),"",MATCH($Q2123,Lists!$F$2:$F$4,0)-1)</f>
        <v/>
      </c>
      <c r="S2123" s="6"/>
      <c r="T2123" s="6"/>
      <c r="U2123" s="22" t="str">
        <f aca="false">IF(OR($Q2123="",$Q2123="OK",$Q2123="Not set",NOT(ISNUMBER($G2123))),"",ROUND($G2123*IF($Q2123="Danger",Lists!$M$15,Lists!$M$16),0))</f>
        <v/>
      </c>
      <c r="V2123" s="22" t="str">
        <f aca="false">IF($U2123="","",IF(OR($Q2123="Danger",$U2123&gt;=Lists!$M$10),"P1",IF($U2123&gt;=Lists!$M$11,"P2","P3")))</f>
        <v/>
      </c>
      <c r="W2123" s="24" t="str">
        <f aca="false">IF(OR($V2123="",$B2123=""),"",$B2123+INDEX(Lists!$N$10:$N$12,MATCH($V2123,Lists!$L$10:$L$12,0)))</f>
        <v/>
      </c>
      <c r="X2123" s="19"/>
      <c r="Y2123" s="19"/>
      <c r="Z2123" s="19"/>
      <c r="AA2123" s="21"/>
      <c r="AB2123" s="19"/>
      <c r="AC2123" s="22" t="str">
        <f aca="true">IF(OR($U2123="",$B2123=""),"",IF($AA2123&lt;&gt;"",$AA2123-$B2123,TODAY()-$B2123))</f>
        <v/>
      </c>
      <c r="AD2123" s="22" t="str">
        <f aca="true">IF($W2123="","",IF($Y2123="Closed",IF($AA2123="","Closed",IF($AA2123&lt;=$W2123,"Closed on time","Closed late")),IF(TODAY()&gt;$W2123,"Overdue","Within time")))</f>
        <v/>
      </c>
      <c r="AE2123" s="6"/>
      <c r="AF2123" s="19"/>
      <c r="AG2123" s="19"/>
      <c r="AH2123" s="19"/>
      <c r="AI2123" s="19"/>
      <c r="AJ2123" s="19"/>
    </row>
    <row r="2124" customFormat="false" ht="15" hidden="false" customHeight="false" outlineLevel="0" collapsed="false">
      <c r="A2124" s="22" t="str">
        <f aca="false">IF($C2124="","","R"&amp;TEXT(ROW()-4,"00000"))</f>
        <v/>
      </c>
      <c r="B2124" s="21"/>
      <c r="C2124" s="19"/>
      <c r="D2124" s="22" t="str">
        <f aca="false">IF($C2124="","",IFERROR(INDEX(Asset_Register!$C$5:$C$1000,MATCH($C2124,Asset_Register!$A$5:$A$1000,0)),"Not in register"))</f>
        <v/>
      </c>
      <c r="E2124" s="22" t="str">
        <f aca="false">IF($C2124="","",IFERROR(INDEX(Asset_Register!$D$5:$D$1000,MATCH($C2124,Asset_Register!$A$5:$A$1000,0)),"Not in register"))</f>
        <v/>
      </c>
      <c r="F2124" s="22" t="str">
        <f aca="false">IF($C2124="","",IFERROR(INDEX(Asset_Register!$R$5:$R$1000,MATCH($C2124,Asset_Register!$A$5:$A$1000,0)),"Not in register"))</f>
        <v/>
      </c>
      <c r="G2124" s="22" t="str">
        <f aca="false">IF($C2124="","",IFERROR(INDEX(Asset_Register!$Q$5:$Q$1000,MATCH($C2124,Asset_Register!$A$5:$A$1000,0)),"Not in register"))</f>
        <v/>
      </c>
      <c r="H2124" s="19"/>
      <c r="I2124" s="19"/>
      <c r="J2124" s="6"/>
      <c r="K2124" s="19"/>
      <c r="L2124" s="19"/>
      <c r="M2124" s="19"/>
      <c r="N2124" s="19"/>
      <c r="O2124" s="19"/>
      <c r="P2124" s="19"/>
      <c r="Q2124" s="22" t="str">
        <f aca="false">IF($C2124="","",IF($P2124&lt;&gt;"",$P2124,IF(AND(ISNUMBER($K2124),ISNUMBER($M2124),ISNUMBER($N2124)),IF($O2124="Lower is worse",IF($K2124&lt;=$N2124,"Danger",IF($K2124&lt;=$M2124,"Alert","OK")),IF($K2124&gt;=$N2124,"Danger",IF($K2124&gt;=$M2124,"Alert","OK"))),"Not set")))</f>
        <v/>
      </c>
      <c r="R2124" s="22" t="str">
        <f aca="false">IF(OR($Q2124="",$Q2124="Not set"),"",MATCH($Q2124,Lists!$F$2:$F$4,0)-1)</f>
        <v/>
      </c>
      <c r="S2124" s="6"/>
      <c r="T2124" s="6"/>
      <c r="U2124" s="22" t="str">
        <f aca="false">IF(OR($Q2124="",$Q2124="OK",$Q2124="Not set",NOT(ISNUMBER($G2124))),"",ROUND($G2124*IF($Q2124="Danger",Lists!$M$15,Lists!$M$16),0))</f>
        <v/>
      </c>
      <c r="V2124" s="22" t="str">
        <f aca="false">IF($U2124="","",IF(OR($Q2124="Danger",$U2124&gt;=Lists!$M$10),"P1",IF($U2124&gt;=Lists!$M$11,"P2","P3")))</f>
        <v/>
      </c>
      <c r="W2124" s="24" t="str">
        <f aca="false">IF(OR($V2124="",$B2124=""),"",$B2124+INDEX(Lists!$N$10:$N$12,MATCH($V2124,Lists!$L$10:$L$12,0)))</f>
        <v/>
      </c>
      <c r="X2124" s="19"/>
      <c r="Y2124" s="19"/>
      <c r="Z2124" s="19"/>
      <c r="AA2124" s="21"/>
      <c r="AB2124" s="19"/>
      <c r="AC2124" s="22" t="str">
        <f aca="true">IF(OR($U2124="",$B2124=""),"",IF($AA2124&lt;&gt;"",$AA2124-$B2124,TODAY()-$B2124))</f>
        <v/>
      </c>
      <c r="AD2124" s="22" t="str">
        <f aca="true">IF($W2124="","",IF($Y2124="Closed",IF($AA2124="","Closed",IF($AA2124&lt;=$W2124,"Closed on time","Closed late")),IF(TODAY()&gt;$W2124,"Overdue","Within time")))</f>
        <v/>
      </c>
      <c r="AE2124" s="6"/>
      <c r="AF2124" s="19"/>
      <c r="AG2124" s="19"/>
      <c r="AH2124" s="19"/>
      <c r="AI2124" s="19"/>
      <c r="AJ2124" s="19"/>
    </row>
    <row r="2125" customFormat="false" ht="15" hidden="false" customHeight="false" outlineLevel="0" collapsed="false">
      <c r="A2125" s="22" t="str">
        <f aca="false">IF($C2125="","","R"&amp;TEXT(ROW()-4,"00000"))</f>
        <v/>
      </c>
      <c r="B2125" s="21"/>
      <c r="C2125" s="19"/>
      <c r="D2125" s="22" t="str">
        <f aca="false">IF($C2125="","",IFERROR(INDEX(Asset_Register!$C$5:$C$1000,MATCH($C2125,Asset_Register!$A$5:$A$1000,0)),"Not in register"))</f>
        <v/>
      </c>
      <c r="E2125" s="22" t="str">
        <f aca="false">IF($C2125="","",IFERROR(INDEX(Asset_Register!$D$5:$D$1000,MATCH($C2125,Asset_Register!$A$5:$A$1000,0)),"Not in register"))</f>
        <v/>
      </c>
      <c r="F2125" s="22" t="str">
        <f aca="false">IF($C2125="","",IFERROR(INDEX(Asset_Register!$R$5:$R$1000,MATCH($C2125,Asset_Register!$A$5:$A$1000,0)),"Not in register"))</f>
        <v/>
      </c>
      <c r="G2125" s="22" t="str">
        <f aca="false">IF($C2125="","",IFERROR(INDEX(Asset_Register!$Q$5:$Q$1000,MATCH($C2125,Asset_Register!$A$5:$A$1000,0)),"Not in register"))</f>
        <v/>
      </c>
      <c r="H2125" s="19"/>
      <c r="I2125" s="19"/>
      <c r="J2125" s="6"/>
      <c r="K2125" s="19"/>
      <c r="L2125" s="19"/>
      <c r="M2125" s="19"/>
      <c r="N2125" s="19"/>
      <c r="O2125" s="19"/>
      <c r="P2125" s="19"/>
      <c r="Q2125" s="22" t="str">
        <f aca="false">IF($C2125="","",IF($P2125&lt;&gt;"",$P2125,IF(AND(ISNUMBER($K2125),ISNUMBER($M2125),ISNUMBER($N2125)),IF($O2125="Lower is worse",IF($K2125&lt;=$N2125,"Danger",IF($K2125&lt;=$M2125,"Alert","OK")),IF($K2125&gt;=$N2125,"Danger",IF($K2125&gt;=$M2125,"Alert","OK"))),"Not set")))</f>
        <v/>
      </c>
      <c r="R2125" s="22" t="str">
        <f aca="false">IF(OR($Q2125="",$Q2125="Not set"),"",MATCH($Q2125,Lists!$F$2:$F$4,0)-1)</f>
        <v/>
      </c>
      <c r="S2125" s="6"/>
      <c r="T2125" s="6"/>
      <c r="U2125" s="22" t="str">
        <f aca="false">IF(OR($Q2125="",$Q2125="OK",$Q2125="Not set",NOT(ISNUMBER($G2125))),"",ROUND($G2125*IF($Q2125="Danger",Lists!$M$15,Lists!$M$16),0))</f>
        <v/>
      </c>
      <c r="V2125" s="22" t="str">
        <f aca="false">IF($U2125="","",IF(OR($Q2125="Danger",$U2125&gt;=Lists!$M$10),"P1",IF($U2125&gt;=Lists!$M$11,"P2","P3")))</f>
        <v/>
      </c>
      <c r="W2125" s="24" t="str">
        <f aca="false">IF(OR($V2125="",$B2125=""),"",$B2125+INDEX(Lists!$N$10:$N$12,MATCH($V2125,Lists!$L$10:$L$12,0)))</f>
        <v/>
      </c>
      <c r="X2125" s="19"/>
      <c r="Y2125" s="19"/>
      <c r="Z2125" s="19"/>
      <c r="AA2125" s="21"/>
      <c r="AB2125" s="19"/>
      <c r="AC2125" s="22" t="str">
        <f aca="true">IF(OR($U2125="",$B2125=""),"",IF($AA2125&lt;&gt;"",$AA2125-$B2125,TODAY()-$B2125))</f>
        <v/>
      </c>
      <c r="AD2125" s="22" t="str">
        <f aca="true">IF($W2125="","",IF($Y2125="Closed",IF($AA2125="","Closed",IF($AA2125&lt;=$W2125,"Closed on time","Closed late")),IF(TODAY()&gt;$W2125,"Overdue","Within time")))</f>
        <v/>
      </c>
      <c r="AE2125" s="6"/>
      <c r="AF2125" s="19"/>
      <c r="AG2125" s="19"/>
      <c r="AH2125" s="19"/>
      <c r="AI2125" s="19"/>
      <c r="AJ2125" s="19"/>
    </row>
    <row r="2126" customFormat="false" ht="15" hidden="false" customHeight="false" outlineLevel="0" collapsed="false">
      <c r="A2126" s="22" t="str">
        <f aca="false">IF($C2126="","","R"&amp;TEXT(ROW()-4,"00000"))</f>
        <v/>
      </c>
      <c r="B2126" s="21"/>
      <c r="C2126" s="19"/>
      <c r="D2126" s="22" t="str">
        <f aca="false">IF($C2126="","",IFERROR(INDEX(Asset_Register!$C$5:$C$1000,MATCH($C2126,Asset_Register!$A$5:$A$1000,0)),"Not in register"))</f>
        <v/>
      </c>
      <c r="E2126" s="22" t="str">
        <f aca="false">IF($C2126="","",IFERROR(INDEX(Asset_Register!$D$5:$D$1000,MATCH($C2126,Asset_Register!$A$5:$A$1000,0)),"Not in register"))</f>
        <v/>
      </c>
      <c r="F2126" s="22" t="str">
        <f aca="false">IF($C2126="","",IFERROR(INDEX(Asset_Register!$R$5:$R$1000,MATCH($C2126,Asset_Register!$A$5:$A$1000,0)),"Not in register"))</f>
        <v/>
      </c>
      <c r="G2126" s="22" t="str">
        <f aca="false">IF($C2126="","",IFERROR(INDEX(Asset_Register!$Q$5:$Q$1000,MATCH($C2126,Asset_Register!$A$5:$A$1000,0)),"Not in register"))</f>
        <v/>
      </c>
      <c r="H2126" s="19"/>
      <c r="I2126" s="19"/>
      <c r="J2126" s="6"/>
      <c r="K2126" s="19"/>
      <c r="L2126" s="19"/>
      <c r="M2126" s="19"/>
      <c r="N2126" s="19"/>
      <c r="O2126" s="19"/>
      <c r="P2126" s="19"/>
      <c r="Q2126" s="22" t="str">
        <f aca="false">IF($C2126="","",IF($P2126&lt;&gt;"",$P2126,IF(AND(ISNUMBER($K2126),ISNUMBER($M2126),ISNUMBER($N2126)),IF($O2126="Lower is worse",IF($K2126&lt;=$N2126,"Danger",IF($K2126&lt;=$M2126,"Alert","OK")),IF($K2126&gt;=$N2126,"Danger",IF($K2126&gt;=$M2126,"Alert","OK"))),"Not set")))</f>
        <v/>
      </c>
      <c r="R2126" s="22" t="str">
        <f aca="false">IF(OR($Q2126="",$Q2126="Not set"),"",MATCH($Q2126,Lists!$F$2:$F$4,0)-1)</f>
        <v/>
      </c>
      <c r="S2126" s="6"/>
      <c r="T2126" s="6"/>
      <c r="U2126" s="22" t="str">
        <f aca="false">IF(OR($Q2126="",$Q2126="OK",$Q2126="Not set",NOT(ISNUMBER($G2126))),"",ROUND($G2126*IF($Q2126="Danger",Lists!$M$15,Lists!$M$16),0))</f>
        <v/>
      </c>
      <c r="V2126" s="22" t="str">
        <f aca="false">IF($U2126="","",IF(OR($Q2126="Danger",$U2126&gt;=Lists!$M$10),"P1",IF($U2126&gt;=Lists!$M$11,"P2","P3")))</f>
        <v/>
      </c>
      <c r="W2126" s="24" t="str">
        <f aca="false">IF(OR($V2126="",$B2126=""),"",$B2126+INDEX(Lists!$N$10:$N$12,MATCH($V2126,Lists!$L$10:$L$12,0)))</f>
        <v/>
      </c>
      <c r="X2126" s="19"/>
      <c r="Y2126" s="19"/>
      <c r="Z2126" s="19"/>
      <c r="AA2126" s="21"/>
      <c r="AB2126" s="19"/>
      <c r="AC2126" s="22" t="str">
        <f aca="true">IF(OR($U2126="",$B2126=""),"",IF($AA2126&lt;&gt;"",$AA2126-$B2126,TODAY()-$B2126))</f>
        <v/>
      </c>
      <c r="AD2126" s="22" t="str">
        <f aca="true">IF($W2126="","",IF($Y2126="Closed",IF($AA2126="","Closed",IF($AA2126&lt;=$W2126,"Closed on time","Closed late")),IF(TODAY()&gt;$W2126,"Overdue","Within time")))</f>
        <v/>
      </c>
      <c r="AE2126" s="6"/>
      <c r="AF2126" s="19"/>
      <c r="AG2126" s="19"/>
      <c r="AH2126" s="19"/>
      <c r="AI2126" s="19"/>
      <c r="AJ2126" s="19"/>
    </row>
    <row r="2127" customFormat="false" ht="15" hidden="false" customHeight="false" outlineLevel="0" collapsed="false">
      <c r="A2127" s="22" t="str">
        <f aca="false">IF($C2127="","","R"&amp;TEXT(ROW()-4,"00000"))</f>
        <v/>
      </c>
      <c r="B2127" s="21"/>
      <c r="C2127" s="19"/>
      <c r="D2127" s="22" t="str">
        <f aca="false">IF($C2127="","",IFERROR(INDEX(Asset_Register!$C$5:$C$1000,MATCH($C2127,Asset_Register!$A$5:$A$1000,0)),"Not in register"))</f>
        <v/>
      </c>
      <c r="E2127" s="22" t="str">
        <f aca="false">IF($C2127="","",IFERROR(INDEX(Asset_Register!$D$5:$D$1000,MATCH($C2127,Asset_Register!$A$5:$A$1000,0)),"Not in register"))</f>
        <v/>
      </c>
      <c r="F2127" s="22" t="str">
        <f aca="false">IF($C2127="","",IFERROR(INDEX(Asset_Register!$R$5:$R$1000,MATCH($C2127,Asset_Register!$A$5:$A$1000,0)),"Not in register"))</f>
        <v/>
      </c>
      <c r="G2127" s="22" t="str">
        <f aca="false">IF($C2127="","",IFERROR(INDEX(Asset_Register!$Q$5:$Q$1000,MATCH($C2127,Asset_Register!$A$5:$A$1000,0)),"Not in register"))</f>
        <v/>
      </c>
      <c r="H2127" s="19"/>
      <c r="I2127" s="19"/>
      <c r="J2127" s="6"/>
      <c r="K2127" s="19"/>
      <c r="L2127" s="19"/>
      <c r="M2127" s="19"/>
      <c r="N2127" s="19"/>
      <c r="O2127" s="19"/>
      <c r="P2127" s="19"/>
      <c r="Q2127" s="22" t="str">
        <f aca="false">IF($C2127="","",IF($P2127&lt;&gt;"",$P2127,IF(AND(ISNUMBER($K2127),ISNUMBER($M2127),ISNUMBER($N2127)),IF($O2127="Lower is worse",IF($K2127&lt;=$N2127,"Danger",IF($K2127&lt;=$M2127,"Alert","OK")),IF($K2127&gt;=$N2127,"Danger",IF($K2127&gt;=$M2127,"Alert","OK"))),"Not set")))</f>
        <v/>
      </c>
      <c r="R2127" s="22" t="str">
        <f aca="false">IF(OR($Q2127="",$Q2127="Not set"),"",MATCH($Q2127,Lists!$F$2:$F$4,0)-1)</f>
        <v/>
      </c>
      <c r="S2127" s="6"/>
      <c r="T2127" s="6"/>
      <c r="U2127" s="22" t="str">
        <f aca="false">IF(OR($Q2127="",$Q2127="OK",$Q2127="Not set",NOT(ISNUMBER($G2127))),"",ROUND($G2127*IF($Q2127="Danger",Lists!$M$15,Lists!$M$16),0))</f>
        <v/>
      </c>
      <c r="V2127" s="22" t="str">
        <f aca="false">IF($U2127="","",IF(OR($Q2127="Danger",$U2127&gt;=Lists!$M$10),"P1",IF($U2127&gt;=Lists!$M$11,"P2","P3")))</f>
        <v/>
      </c>
      <c r="W2127" s="24" t="str">
        <f aca="false">IF(OR($V2127="",$B2127=""),"",$B2127+INDEX(Lists!$N$10:$N$12,MATCH($V2127,Lists!$L$10:$L$12,0)))</f>
        <v/>
      </c>
      <c r="X2127" s="19"/>
      <c r="Y2127" s="19"/>
      <c r="Z2127" s="19"/>
      <c r="AA2127" s="21"/>
      <c r="AB2127" s="19"/>
      <c r="AC2127" s="22" t="str">
        <f aca="true">IF(OR($U2127="",$B2127=""),"",IF($AA2127&lt;&gt;"",$AA2127-$B2127,TODAY()-$B2127))</f>
        <v/>
      </c>
      <c r="AD2127" s="22" t="str">
        <f aca="true">IF($W2127="","",IF($Y2127="Closed",IF($AA2127="","Closed",IF($AA2127&lt;=$W2127,"Closed on time","Closed late")),IF(TODAY()&gt;$W2127,"Overdue","Within time")))</f>
        <v/>
      </c>
      <c r="AE2127" s="6"/>
      <c r="AF2127" s="19"/>
      <c r="AG2127" s="19"/>
      <c r="AH2127" s="19"/>
      <c r="AI2127" s="19"/>
      <c r="AJ2127" s="19"/>
    </row>
    <row r="2128" customFormat="false" ht="15" hidden="false" customHeight="false" outlineLevel="0" collapsed="false">
      <c r="A2128" s="22" t="str">
        <f aca="false">IF($C2128="","","R"&amp;TEXT(ROW()-4,"00000"))</f>
        <v/>
      </c>
      <c r="B2128" s="21"/>
      <c r="C2128" s="19"/>
      <c r="D2128" s="22" t="str">
        <f aca="false">IF($C2128="","",IFERROR(INDEX(Asset_Register!$C$5:$C$1000,MATCH($C2128,Asset_Register!$A$5:$A$1000,0)),"Not in register"))</f>
        <v/>
      </c>
      <c r="E2128" s="22" t="str">
        <f aca="false">IF($C2128="","",IFERROR(INDEX(Asset_Register!$D$5:$D$1000,MATCH($C2128,Asset_Register!$A$5:$A$1000,0)),"Not in register"))</f>
        <v/>
      </c>
      <c r="F2128" s="22" t="str">
        <f aca="false">IF($C2128="","",IFERROR(INDEX(Asset_Register!$R$5:$R$1000,MATCH($C2128,Asset_Register!$A$5:$A$1000,0)),"Not in register"))</f>
        <v/>
      </c>
      <c r="G2128" s="22" t="str">
        <f aca="false">IF($C2128="","",IFERROR(INDEX(Asset_Register!$Q$5:$Q$1000,MATCH($C2128,Asset_Register!$A$5:$A$1000,0)),"Not in register"))</f>
        <v/>
      </c>
      <c r="H2128" s="19"/>
      <c r="I2128" s="19"/>
      <c r="J2128" s="6"/>
      <c r="K2128" s="19"/>
      <c r="L2128" s="19"/>
      <c r="M2128" s="19"/>
      <c r="N2128" s="19"/>
      <c r="O2128" s="19"/>
      <c r="P2128" s="19"/>
      <c r="Q2128" s="22" t="str">
        <f aca="false">IF($C2128="","",IF($P2128&lt;&gt;"",$P2128,IF(AND(ISNUMBER($K2128),ISNUMBER($M2128),ISNUMBER($N2128)),IF($O2128="Lower is worse",IF($K2128&lt;=$N2128,"Danger",IF($K2128&lt;=$M2128,"Alert","OK")),IF($K2128&gt;=$N2128,"Danger",IF($K2128&gt;=$M2128,"Alert","OK"))),"Not set")))</f>
        <v/>
      </c>
      <c r="R2128" s="22" t="str">
        <f aca="false">IF(OR($Q2128="",$Q2128="Not set"),"",MATCH($Q2128,Lists!$F$2:$F$4,0)-1)</f>
        <v/>
      </c>
      <c r="S2128" s="6"/>
      <c r="T2128" s="6"/>
      <c r="U2128" s="22" t="str">
        <f aca="false">IF(OR($Q2128="",$Q2128="OK",$Q2128="Not set",NOT(ISNUMBER($G2128))),"",ROUND($G2128*IF($Q2128="Danger",Lists!$M$15,Lists!$M$16),0))</f>
        <v/>
      </c>
      <c r="V2128" s="22" t="str">
        <f aca="false">IF($U2128="","",IF(OR($Q2128="Danger",$U2128&gt;=Lists!$M$10),"P1",IF($U2128&gt;=Lists!$M$11,"P2","P3")))</f>
        <v/>
      </c>
      <c r="W2128" s="24" t="str">
        <f aca="false">IF(OR($V2128="",$B2128=""),"",$B2128+INDEX(Lists!$N$10:$N$12,MATCH($V2128,Lists!$L$10:$L$12,0)))</f>
        <v/>
      </c>
      <c r="X2128" s="19"/>
      <c r="Y2128" s="19"/>
      <c r="Z2128" s="19"/>
      <c r="AA2128" s="21"/>
      <c r="AB2128" s="19"/>
      <c r="AC2128" s="22" t="str">
        <f aca="true">IF(OR($U2128="",$B2128=""),"",IF($AA2128&lt;&gt;"",$AA2128-$B2128,TODAY()-$B2128))</f>
        <v/>
      </c>
      <c r="AD2128" s="22" t="str">
        <f aca="true">IF($W2128="","",IF($Y2128="Closed",IF($AA2128="","Closed",IF($AA2128&lt;=$W2128,"Closed on time","Closed late")),IF(TODAY()&gt;$W2128,"Overdue","Within time")))</f>
        <v/>
      </c>
      <c r="AE2128" s="6"/>
      <c r="AF2128" s="19"/>
      <c r="AG2128" s="19"/>
      <c r="AH2128" s="19"/>
      <c r="AI2128" s="19"/>
      <c r="AJ2128" s="19"/>
    </row>
    <row r="2129" customFormat="false" ht="15" hidden="false" customHeight="false" outlineLevel="0" collapsed="false">
      <c r="A2129" s="22" t="str">
        <f aca="false">IF($C2129="","","R"&amp;TEXT(ROW()-4,"00000"))</f>
        <v/>
      </c>
      <c r="B2129" s="21"/>
      <c r="C2129" s="19"/>
      <c r="D2129" s="22" t="str">
        <f aca="false">IF($C2129="","",IFERROR(INDEX(Asset_Register!$C$5:$C$1000,MATCH($C2129,Asset_Register!$A$5:$A$1000,0)),"Not in register"))</f>
        <v/>
      </c>
      <c r="E2129" s="22" t="str">
        <f aca="false">IF($C2129="","",IFERROR(INDEX(Asset_Register!$D$5:$D$1000,MATCH($C2129,Asset_Register!$A$5:$A$1000,0)),"Not in register"))</f>
        <v/>
      </c>
      <c r="F2129" s="22" t="str">
        <f aca="false">IF($C2129="","",IFERROR(INDEX(Asset_Register!$R$5:$R$1000,MATCH($C2129,Asset_Register!$A$5:$A$1000,0)),"Not in register"))</f>
        <v/>
      </c>
      <c r="G2129" s="22" t="str">
        <f aca="false">IF($C2129="","",IFERROR(INDEX(Asset_Register!$Q$5:$Q$1000,MATCH($C2129,Asset_Register!$A$5:$A$1000,0)),"Not in register"))</f>
        <v/>
      </c>
      <c r="H2129" s="19"/>
      <c r="I2129" s="19"/>
      <c r="J2129" s="6"/>
      <c r="K2129" s="19"/>
      <c r="L2129" s="19"/>
      <c r="M2129" s="19"/>
      <c r="N2129" s="19"/>
      <c r="O2129" s="19"/>
      <c r="P2129" s="19"/>
      <c r="Q2129" s="22" t="str">
        <f aca="false">IF($C2129="","",IF($P2129&lt;&gt;"",$P2129,IF(AND(ISNUMBER($K2129),ISNUMBER($M2129),ISNUMBER($N2129)),IF($O2129="Lower is worse",IF($K2129&lt;=$N2129,"Danger",IF($K2129&lt;=$M2129,"Alert","OK")),IF($K2129&gt;=$N2129,"Danger",IF($K2129&gt;=$M2129,"Alert","OK"))),"Not set")))</f>
        <v/>
      </c>
      <c r="R2129" s="22" t="str">
        <f aca="false">IF(OR($Q2129="",$Q2129="Not set"),"",MATCH($Q2129,Lists!$F$2:$F$4,0)-1)</f>
        <v/>
      </c>
      <c r="S2129" s="6"/>
      <c r="T2129" s="6"/>
      <c r="U2129" s="22" t="str">
        <f aca="false">IF(OR($Q2129="",$Q2129="OK",$Q2129="Not set",NOT(ISNUMBER($G2129))),"",ROUND($G2129*IF($Q2129="Danger",Lists!$M$15,Lists!$M$16),0))</f>
        <v/>
      </c>
      <c r="V2129" s="22" t="str">
        <f aca="false">IF($U2129="","",IF(OR($Q2129="Danger",$U2129&gt;=Lists!$M$10),"P1",IF($U2129&gt;=Lists!$M$11,"P2","P3")))</f>
        <v/>
      </c>
      <c r="W2129" s="24" t="str">
        <f aca="false">IF(OR($V2129="",$B2129=""),"",$B2129+INDEX(Lists!$N$10:$N$12,MATCH($V2129,Lists!$L$10:$L$12,0)))</f>
        <v/>
      </c>
      <c r="X2129" s="19"/>
      <c r="Y2129" s="19"/>
      <c r="Z2129" s="19"/>
      <c r="AA2129" s="21"/>
      <c r="AB2129" s="19"/>
      <c r="AC2129" s="22" t="str">
        <f aca="true">IF(OR($U2129="",$B2129=""),"",IF($AA2129&lt;&gt;"",$AA2129-$B2129,TODAY()-$B2129))</f>
        <v/>
      </c>
      <c r="AD2129" s="22" t="str">
        <f aca="true">IF($W2129="","",IF($Y2129="Closed",IF($AA2129="","Closed",IF($AA2129&lt;=$W2129,"Closed on time","Closed late")),IF(TODAY()&gt;$W2129,"Overdue","Within time")))</f>
        <v/>
      </c>
      <c r="AE2129" s="6"/>
      <c r="AF2129" s="19"/>
      <c r="AG2129" s="19"/>
      <c r="AH2129" s="19"/>
      <c r="AI2129" s="19"/>
      <c r="AJ2129" s="19"/>
    </row>
    <row r="2130" customFormat="false" ht="15" hidden="false" customHeight="false" outlineLevel="0" collapsed="false">
      <c r="A2130" s="22" t="str">
        <f aca="false">IF($C2130="","","R"&amp;TEXT(ROW()-4,"00000"))</f>
        <v/>
      </c>
      <c r="B2130" s="21"/>
      <c r="C2130" s="19"/>
      <c r="D2130" s="22" t="str">
        <f aca="false">IF($C2130="","",IFERROR(INDEX(Asset_Register!$C$5:$C$1000,MATCH($C2130,Asset_Register!$A$5:$A$1000,0)),"Not in register"))</f>
        <v/>
      </c>
      <c r="E2130" s="22" t="str">
        <f aca="false">IF($C2130="","",IFERROR(INDEX(Asset_Register!$D$5:$D$1000,MATCH($C2130,Asset_Register!$A$5:$A$1000,0)),"Not in register"))</f>
        <v/>
      </c>
      <c r="F2130" s="22" t="str">
        <f aca="false">IF($C2130="","",IFERROR(INDEX(Asset_Register!$R$5:$R$1000,MATCH($C2130,Asset_Register!$A$5:$A$1000,0)),"Not in register"))</f>
        <v/>
      </c>
      <c r="G2130" s="22" t="str">
        <f aca="false">IF($C2130="","",IFERROR(INDEX(Asset_Register!$Q$5:$Q$1000,MATCH($C2130,Asset_Register!$A$5:$A$1000,0)),"Not in register"))</f>
        <v/>
      </c>
      <c r="H2130" s="19"/>
      <c r="I2130" s="19"/>
      <c r="J2130" s="6"/>
      <c r="K2130" s="19"/>
      <c r="L2130" s="19"/>
      <c r="M2130" s="19"/>
      <c r="N2130" s="19"/>
      <c r="O2130" s="19"/>
      <c r="P2130" s="19"/>
      <c r="Q2130" s="22" t="str">
        <f aca="false">IF($C2130="","",IF($P2130&lt;&gt;"",$P2130,IF(AND(ISNUMBER($K2130),ISNUMBER($M2130),ISNUMBER($N2130)),IF($O2130="Lower is worse",IF($K2130&lt;=$N2130,"Danger",IF($K2130&lt;=$M2130,"Alert","OK")),IF($K2130&gt;=$N2130,"Danger",IF($K2130&gt;=$M2130,"Alert","OK"))),"Not set")))</f>
        <v/>
      </c>
      <c r="R2130" s="22" t="str">
        <f aca="false">IF(OR($Q2130="",$Q2130="Not set"),"",MATCH($Q2130,Lists!$F$2:$F$4,0)-1)</f>
        <v/>
      </c>
      <c r="S2130" s="6"/>
      <c r="T2130" s="6"/>
      <c r="U2130" s="22" t="str">
        <f aca="false">IF(OR($Q2130="",$Q2130="OK",$Q2130="Not set",NOT(ISNUMBER($G2130))),"",ROUND($G2130*IF($Q2130="Danger",Lists!$M$15,Lists!$M$16),0))</f>
        <v/>
      </c>
      <c r="V2130" s="22" t="str">
        <f aca="false">IF($U2130="","",IF(OR($Q2130="Danger",$U2130&gt;=Lists!$M$10),"P1",IF($U2130&gt;=Lists!$M$11,"P2","P3")))</f>
        <v/>
      </c>
      <c r="W2130" s="24" t="str">
        <f aca="false">IF(OR($V2130="",$B2130=""),"",$B2130+INDEX(Lists!$N$10:$N$12,MATCH($V2130,Lists!$L$10:$L$12,0)))</f>
        <v/>
      </c>
      <c r="X2130" s="19"/>
      <c r="Y2130" s="19"/>
      <c r="Z2130" s="19"/>
      <c r="AA2130" s="21"/>
      <c r="AB2130" s="19"/>
      <c r="AC2130" s="22" t="str">
        <f aca="true">IF(OR($U2130="",$B2130=""),"",IF($AA2130&lt;&gt;"",$AA2130-$B2130,TODAY()-$B2130))</f>
        <v/>
      </c>
      <c r="AD2130" s="22" t="str">
        <f aca="true">IF($W2130="","",IF($Y2130="Closed",IF($AA2130="","Closed",IF($AA2130&lt;=$W2130,"Closed on time","Closed late")),IF(TODAY()&gt;$W2130,"Overdue","Within time")))</f>
        <v/>
      </c>
      <c r="AE2130" s="6"/>
      <c r="AF2130" s="19"/>
      <c r="AG2130" s="19"/>
      <c r="AH2130" s="19"/>
      <c r="AI2130" s="19"/>
      <c r="AJ2130" s="19"/>
    </row>
    <row r="2131" customFormat="false" ht="15" hidden="false" customHeight="false" outlineLevel="0" collapsed="false">
      <c r="A2131" s="22" t="str">
        <f aca="false">IF($C2131="","","R"&amp;TEXT(ROW()-4,"00000"))</f>
        <v/>
      </c>
      <c r="B2131" s="21"/>
      <c r="C2131" s="19"/>
      <c r="D2131" s="22" t="str">
        <f aca="false">IF($C2131="","",IFERROR(INDEX(Asset_Register!$C$5:$C$1000,MATCH($C2131,Asset_Register!$A$5:$A$1000,0)),"Not in register"))</f>
        <v/>
      </c>
      <c r="E2131" s="22" t="str">
        <f aca="false">IF($C2131="","",IFERROR(INDEX(Asset_Register!$D$5:$D$1000,MATCH($C2131,Asset_Register!$A$5:$A$1000,0)),"Not in register"))</f>
        <v/>
      </c>
      <c r="F2131" s="22" t="str">
        <f aca="false">IF($C2131="","",IFERROR(INDEX(Asset_Register!$R$5:$R$1000,MATCH($C2131,Asset_Register!$A$5:$A$1000,0)),"Not in register"))</f>
        <v/>
      </c>
      <c r="G2131" s="22" t="str">
        <f aca="false">IF($C2131="","",IFERROR(INDEX(Asset_Register!$Q$5:$Q$1000,MATCH($C2131,Asset_Register!$A$5:$A$1000,0)),"Not in register"))</f>
        <v/>
      </c>
      <c r="H2131" s="19"/>
      <c r="I2131" s="19"/>
      <c r="J2131" s="6"/>
      <c r="K2131" s="19"/>
      <c r="L2131" s="19"/>
      <c r="M2131" s="19"/>
      <c r="N2131" s="19"/>
      <c r="O2131" s="19"/>
      <c r="P2131" s="19"/>
      <c r="Q2131" s="22" t="str">
        <f aca="false">IF($C2131="","",IF($P2131&lt;&gt;"",$P2131,IF(AND(ISNUMBER($K2131),ISNUMBER($M2131),ISNUMBER($N2131)),IF($O2131="Lower is worse",IF($K2131&lt;=$N2131,"Danger",IF($K2131&lt;=$M2131,"Alert","OK")),IF($K2131&gt;=$N2131,"Danger",IF($K2131&gt;=$M2131,"Alert","OK"))),"Not set")))</f>
        <v/>
      </c>
      <c r="R2131" s="22" t="str">
        <f aca="false">IF(OR($Q2131="",$Q2131="Not set"),"",MATCH($Q2131,Lists!$F$2:$F$4,0)-1)</f>
        <v/>
      </c>
      <c r="S2131" s="6"/>
      <c r="T2131" s="6"/>
      <c r="U2131" s="22" t="str">
        <f aca="false">IF(OR($Q2131="",$Q2131="OK",$Q2131="Not set",NOT(ISNUMBER($G2131))),"",ROUND($G2131*IF($Q2131="Danger",Lists!$M$15,Lists!$M$16),0))</f>
        <v/>
      </c>
      <c r="V2131" s="22" t="str">
        <f aca="false">IF($U2131="","",IF(OR($Q2131="Danger",$U2131&gt;=Lists!$M$10),"P1",IF($U2131&gt;=Lists!$M$11,"P2","P3")))</f>
        <v/>
      </c>
      <c r="W2131" s="24" t="str">
        <f aca="false">IF(OR($V2131="",$B2131=""),"",$B2131+INDEX(Lists!$N$10:$N$12,MATCH($V2131,Lists!$L$10:$L$12,0)))</f>
        <v/>
      </c>
      <c r="X2131" s="19"/>
      <c r="Y2131" s="19"/>
      <c r="Z2131" s="19"/>
      <c r="AA2131" s="21"/>
      <c r="AB2131" s="19"/>
      <c r="AC2131" s="22" t="str">
        <f aca="true">IF(OR($U2131="",$B2131=""),"",IF($AA2131&lt;&gt;"",$AA2131-$B2131,TODAY()-$B2131))</f>
        <v/>
      </c>
      <c r="AD2131" s="22" t="str">
        <f aca="true">IF($W2131="","",IF($Y2131="Closed",IF($AA2131="","Closed",IF($AA2131&lt;=$W2131,"Closed on time","Closed late")),IF(TODAY()&gt;$W2131,"Overdue","Within time")))</f>
        <v/>
      </c>
      <c r="AE2131" s="6"/>
      <c r="AF2131" s="19"/>
      <c r="AG2131" s="19"/>
      <c r="AH2131" s="19"/>
      <c r="AI2131" s="19"/>
      <c r="AJ2131" s="19"/>
    </row>
    <row r="2132" customFormat="false" ht="15" hidden="false" customHeight="false" outlineLevel="0" collapsed="false">
      <c r="A2132" s="22" t="str">
        <f aca="false">IF($C2132="","","R"&amp;TEXT(ROW()-4,"00000"))</f>
        <v/>
      </c>
      <c r="B2132" s="21"/>
      <c r="C2132" s="19"/>
      <c r="D2132" s="22" t="str">
        <f aca="false">IF($C2132="","",IFERROR(INDEX(Asset_Register!$C$5:$C$1000,MATCH($C2132,Asset_Register!$A$5:$A$1000,0)),"Not in register"))</f>
        <v/>
      </c>
      <c r="E2132" s="22" t="str">
        <f aca="false">IF($C2132="","",IFERROR(INDEX(Asset_Register!$D$5:$D$1000,MATCH($C2132,Asset_Register!$A$5:$A$1000,0)),"Not in register"))</f>
        <v/>
      </c>
      <c r="F2132" s="22" t="str">
        <f aca="false">IF($C2132="","",IFERROR(INDEX(Asset_Register!$R$5:$R$1000,MATCH($C2132,Asset_Register!$A$5:$A$1000,0)),"Not in register"))</f>
        <v/>
      </c>
      <c r="G2132" s="22" t="str">
        <f aca="false">IF($C2132="","",IFERROR(INDEX(Asset_Register!$Q$5:$Q$1000,MATCH($C2132,Asset_Register!$A$5:$A$1000,0)),"Not in register"))</f>
        <v/>
      </c>
      <c r="H2132" s="19"/>
      <c r="I2132" s="19"/>
      <c r="J2132" s="6"/>
      <c r="K2132" s="19"/>
      <c r="L2132" s="19"/>
      <c r="M2132" s="19"/>
      <c r="N2132" s="19"/>
      <c r="O2132" s="19"/>
      <c r="P2132" s="19"/>
      <c r="Q2132" s="22" t="str">
        <f aca="false">IF($C2132="","",IF($P2132&lt;&gt;"",$P2132,IF(AND(ISNUMBER($K2132),ISNUMBER($M2132),ISNUMBER($N2132)),IF($O2132="Lower is worse",IF($K2132&lt;=$N2132,"Danger",IF($K2132&lt;=$M2132,"Alert","OK")),IF($K2132&gt;=$N2132,"Danger",IF($K2132&gt;=$M2132,"Alert","OK"))),"Not set")))</f>
        <v/>
      </c>
      <c r="R2132" s="22" t="str">
        <f aca="false">IF(OR($Q2132="",$Q2132="Not set"),"",MATCH($Q2132,Lists!$F$2:$F$4,0)-1)</f>
        <v/>
      </c>
      <c r="S2132" s="6"/>
      <c r="T2132" s="6"/>
      <c r="U2132" s="22" t="str">
        <f aca="false">IF(OR($Q2132="",$Q2132="OK",$Q2132="Not set",NOT(ISNUMBER($G2132))),"",ROUND($G2132*IF($Q2132="Danger",Lists!$M$15,Lists!$M$16),0))</f>
        <v/>
      </c>
      <c r="V2132" s="22" t="str">
        <f aca="false">IF($U2132="","",IF(OR($Q2132="Danger",$U2132&gt;=Lists!$M$10),"P1",IF($U2132&gt;=Lists!$M$11,"P2","P3")))</f>
        <v/>
      </c>
      <c r="W2132" s="24" t="str">
        <f aca="false">IF(OR($V2132="",$B2132=""),"",$B2132+INDEX(Lists!$N$10:$N$12,MATCH($V2132,Lists!$L$10:$L$12,0)))</f>
        <v/>
      </c>
      <c r="X2132" s="19"/>
      <c r="Y2132" s="19"/>
      <c r="Z2132" s="19"/>
      <c r="AA2132" s="21"/>
      <c r="AB2132" s="19"/>
      <c r="AC2132" s="22" t="str">
        <f aca="true">IF(OR($U2132="",$B2132=""),"",IF($AA2132&lt;&gt;"",$AA2132-$B2132,TODAY()-$B2132))</f>
        <v/>
      </c>
      <c r="AD2132" s="22" t="str">
        <f aca="true">IF($W2132="","",IF($Y2132="Closed",IF($AA2132="","Closed",IF($AA2132&lt;=$W2132,"Closed on time","Closed late")),IF(TODAY()&gt;$W2132,"Overdue","Within time")))</f>
        <v/>
      </c>
      <c r="AE2132" s="6"/>
      <c r="AF2132" s="19"/>
      <c r="AG2132" s="19"/>
      <c r="AH2132" s="19"/>
      <c r="AI2132" s="19"/>
      <c r="AJ2132" s="19"/>
    </row>
    <row r="2133" customFormat="false" ht="15" hidden="false" customHeight="false" outlineLevel="0" collapsed="false">
      <c r="A2133" s="22" t="str">
        <f aca="false">IF($C2133="","","R"&amp;TEXT(ROW()-4,"00000"))</f>
        <v/>
      </c>
      <c r="B2133" s="21"/>
      <c r="C2133" s="19"/>
      <c r="D2133" s="22" t="str">
        <f aca="false">IF($C2133="","",IFERROR(INDEX(Asset_Register!$C$5:$C$1000,MATCH($C2133,Asset_Register!$A$5:$A$1000,0)),"Not in register"))</f>
        <v/>
      </c>
      <c r="E2133" s="22" t="str">
        <f aca="false">IF($C2133="","",IFERROR(INDEX(Asset_Register!$D$5:$D$1000,MATCH($C2133,Asset_Register!$A$5:$A$1000,0)),"Not in register"))</f>
        <v/>
      </c>
      <c r="F2133" s="22" t="str">
        <f aca="false">IF($C2133="","",IFERROR(INDEX(Asset_Register!$R$5:$R$1000,MATCH($C2133,Asset_Register!$A$5:$A$1000,0)),"Not in register"))</f>
        <v/>
      </c>
      <c r="G2133" s="22" t="str">
        <f aca="false">IF($C2133="","",IFERROR(INDEX(Asset_Register!$Q$5:$Q$1000,MATCH($C2133,Asset_Register!$A$5:$A$1000,0)),"Not in register"))</f>
        <v/>
      </c>
      <c r="H2133" s="19"/>
      <c r="I2133" s="19"/>
      <c r="J2133" s="6"/>
      <c r="K2133" s="19"/>
      <c r="L2133" s="19"/>
      <c r="M2133" s="19"/>
      <c r="N2133" s="19"/>
      <c r="O2133" s="19"/>
      <c r="P2133" s="19"/>
      <c r="Q2133" s="22" t="str">
        <f aca="false">IF($C2133="","",IF($P2133&lt;&gt;"",$P2133,IF(AND(ISNUMBER($K2133),ISNUMBER($M2133),ISNUMBER($N2133)),IF($O2133="Lower is worse",IF($K2133&lt;=$N2133,"Danger",IF($K2133&lt;=$M2133,"Alert","OK")),IF($K2133&gt;=$N2133,"Danger",IF($K2133&gt;=$M2133,"Alert","OK"))),"Not set")))</f>
        <v/>
      </c>
      <c r="R2133" s="22" t="str">
        <f aca="false">IF(OR($Q2133="",$Q2133="Not set"),"",MATCH($Q2133,Lists!$F$2:$F$4,0)-1)</f>
        <v/>
      </c>
      <c r="S2133" s="6"/>
      <c r="T2133" s="6"/>
      <c r="U2133" s="22" t="str">
        <f aca="false">IF(OR($Q2133="",$Q2133="OK",$Q2133="Not set",NOT(ISNUMBER($G2133))),"",ROUND($G2133*IF($Q2133="Danger",Lists!$M$15,Lists!$M$16),0))</f>
        <v/>
      </c>
      <c r="V2133" s="22" t="str">
        <f aca="false">IF($U2133="","",IF(OR($Q2133="Danger",$U2133&gt;=Lists!$M$10),"P1",IF($U2133&gt;=Lists!$M$11,"P2","P3")))</f>
        <v/>
      </c>
      <c r="W2133" s="24" t="str">
        <f aca="false">IF(OR($V2133="",$B2133=""),"",$B2133+INDEX(Lists!$N$10:$N$12,MATCH($V2133,Lists!$L$10:$L$12,0)))</f>
        <v/>
      </c>
      <c r="X2133" s="19"/>
      <c r="Y2133" s="19"/>
      <c r="Z2133" s="19"/>
      <c r="AA2133" s="21"/>
      <c r="AB2133" s="19"/>
      <c r="AC2133" s="22" t="str">
        <f aca="true">IF(OR($U2133="",$B2133=""),"",IF($AA2133&lt;&gt;"",$AA2133-$B2133,TODAY()-$B2133))</f>
        <v/>
      </c>
      <c r="AD2133" s="22" t="str">
        <f aca="true">IF($W2133="","",IF($Y2133="Closed",IF($AA2133="","Closed",IF($AA2133&lt;=$W2133,"Closed on time","Closed late")),IF(TODAY()&gt;$W2133,"Overdue","Within time")))</f>
        <v/>
      </c>
      <c r="AE2133" s="6"/>
      <c r="AF2133" s="19"/>
      <c r="AG2133" s="19"/>
      <c r="AH2133" s="19"/>
      <c r="AI2133" s="19"/>
      <c r="AJ2133" s="19"/>
    </row>
    <row r="2134" customFormat="false" ht="15" hidden="false" customHeight="false" outlineLevel="0" collapsed="false">
      <c r="A2134" s="22" t="str">
        <f aca="false">IF($C2134="","","R"&amp;TEXT(ROW()-4,"00000"))</f>
        <v/>
      </c>
      <c r="B2134" s="21"/>
      <c r="C2134" s="19"/>
      <c r="D2134" s="22" t="str">
        <f aca="false">IF($C2134="","",IFERROR(INDEX(Asset_Register!$C$5:$C$1000,MATCH($C2134,Asset_Register!$A$5:$A$1000,0)),"Not in register"))</f>
        <v/>
      </c>
      <c r="E2134" s="22" t="str">
        <f aca="false">IF($C2134="","",IFERROR(INDEX(Asset_Register!$D$5:$D$1000,MATCH($C2134,Asset_Register!$A$5:$A$1000,0)),"Not in register"))</f>
        <v/>
      </c>
      <c r="F2134" s="22" t="str">
        <f aca="false">IF($C2134="","",IFERROR(INDEX(Asset_Register!$R$5:$R$1000,MATCH($C2134,Asset_Register!$A$5:$A$1000,0)),"Not in register"))</f>
        <v/>
      </c>
      <c r="G2134" s="22" t="str">
        <f aca="false">IF($C2134="","",IFERROR(INDEX(Asset_Register!$Q$5:$Q$1000,MATCH($C2134,Asset_Register!$A$5:$A$1000,0)),"Not in register"))</f>
        <v/>
      </c>
      <c r="H2134" s="19"/>
      <c r="I2134" s="19"/>
      <c r="J2134" s="6"/>
      <c r="K2134" s="19"/>
      <c r="L2134" s="19"/>
      <c r="M2134" s="19"/>
      <c r="N2134" s="19"/>
      <c r="O2134" s="19"/>
      <c r="P2134" s="19"/>
      <c r="Q2134" s="22" t="str">
        <f aca="false">IF($C2134="","",IF($P2134&lt;&gt;"",$P2134,IF(AND(ISNUMBER($K2134),ISNUMBER($M2134),ISNUMBER($N2134)),IF($O2134="Lower is worse",IF($K2134&lt;=$N2134,"Danger",IF($K2134&lt;=$M2134,"Alert","OK")),IF($K2134&gt;=$N2134,"Danger",IF($K2134&gt;=$M2134,"Alert","OK"))),"Not set")))</f>
        <v/>
      </c>
      <c r="R2134" s="22" t="str">
        <f aca="false">IF(OR($Q2134="",$Q2134="Not set"),"",MATCH($Q2134,Lists!$F$2:$F$4,0)-1)</f>
        <v/>
      </c>
      <c r="S2134" s="6"/>
      <c r="T2134" s="6"/>
      <c r="U2134" s="22" t="str">
        <f aca="false">IF(OR($Q2134="",$Q2134="OK",$Q2134="Not set",NOT(ISNUMBER($G2134))),"",ROUND($G2134*IF($Q2134="Danger",Lists!$M$15,Lists!$M$16),0))</f>
        <v/>
      </c>
      <c r="V2134" s="22" t="str">
        <f aca="false">IF($U2134="","",IF(OR($Q2134="Danger",$U2134&gt;=Lists!$M$10),"P1",IF($U2134&gt;=Lists!$M$11,"P2","P3")))</f>
        <v/>
      </c>
      <c r="W2134" s="24" t="str">
        <f aca="false">IF(OR($V2134="",$B2134=""),"",$B2134+INDEX(Lists!$N$10:$N$12,MATCH($V2134,Lists!$L$10:$L$12,0)))</f>
        <v/>
      </c>
      <c r="X2134" s="19"/>
      <c r="Y2134" s="19"/>
      <c r="Z2134" s="19"/>
      <c r="AA2134" s="21"/>
      <c r="AB2134" s="19"/>
      <c r="AC2134" s="22" t="str">
        <f aca="true">IF(OR($U2134="",$B2134=""),"",IF($AA2134&lt;&gt;"",$AA2134-$B2134,TODAY()-$B2134))</f>
        <v/>
      </c>
      <c r="AD2134" s="22" t="str">
        <f aca="true">IF($W2134="","",IF($Y2134="Closed",IF($AA2134="","Closed",IF($AA2134&lt;=$W2134,"Closed on time","Closed late")),IF(TODAY()&gt;$W2134,"Overdue","Within time")))</f>
        <v/>
      </c>
      <c r="AE2134" s="6"/>
      <c r="AF2134" s="19"/>
      <c r="AG2134" s="19"/>
      <c r="AH2134" s="19"/>
      <c r="AI2134" s="19"/>
      <c r="AJ2134" s="19"/>
    </row>
    <row r="2135" customFormat="false" ht="15" hidden="false" customHeight="false" outlineLevel="0" collapsed="false">
      <c r="A2135" s="22" t="str">
        <f aca="false">IF($C2135="","","R"&amp;TEXT(ROW()-4,"00000"))</f>
        <v/>
      </c>
      <c r="B2135" s="21"/>
      <c r="C2135" s="19"/>
      <c r="D2135" s="22" t="str">
        <f aca="false">IF($C2135="","",IFERROR(INDEX(Asset_Register!$C$5:$C$1000,MATCH($C2135,Asset_Register!$A$5:$A$1000,0)),"Not in register"))</f>
        <v/>
      </c>
      <c r="E2135" s="22" t="str">
        <f aca="false">IF($C2135="","",IFERROR(INDEX(Asset_Register!$D$5:$D$1000,MATCH($C2135,Asset_Register!$A$5:$A$1000,0)),"Not in register"))</f>
        <v/>
      </c>
      <c r="F2135" s="22" t="str">
        <f aca="false">IF($C2135="","",IFERROR(INDEX(Asset_Register!$R$5:$R$1000,MATCH($C2135,Asset_Register!$A$5:$A$1000,0)),"Not in register"))</f>
        <v/>
      </c>
      <c r="G2135" s="22" t="str">
        <f aca="false">IF($C2135="","",IFERROR(INDEX(Asset_Register!$Q$5:$Q$1000,MATCH($C2135,Asset_Register!$A$5:$A$1000,0)),"Not in register"))</f>
        <v/>
      </c>
      <c r="H2135" s="19"/>
      <c r="I2135" s="19"/>
      <c r="J2135" s="6"/>
      <c r="K2135" s="19"/>
      <c r="L2135" s="19"/>
      <c r="M2135" s="19"/>
      <c r="N2135" s="19"/>
      <c r="O2135" s="19"/>
      <c r="P2135" s="19"/>
      <c r="Q2135" s="22" t="str">
        <f aca="false">IF($C2135="","",IF($P2135&lt;&gt;"",$P2135,IF(AND(ISNUMBER($K2135),ISNUMBER($M2135),ISNUMBER($N2135)),IF($O2135="Lower is worse",IF($K2135&lt;=$N2135,"Danger",IF($K2135&lt;=$M2135,"Alert","OK")),IF($K2135&gt;=$N2135,"Danger",IF($K2135&gt;=$M2135,"Alert","OK"))),"Not set")))</f>
        <v/>
      </c>
      <c r="R2135" s="22" t="str">
        <f aca="false">IF(OR($Q2135="",$Q2135="Not set"),"",MATCH($Q2135,Lists!$F$2:$F$4,0)-1)</f>
        <v/>
      </c>
      <c r="S2135" s="6"/>
      <c r="T2135" s="6"/>
      <c r="U2135" s="22" t="str">
        <f aca="false">IF(OR($Q2135="",$Q2135="OK",$Q2135="Not set",NOT(ISNUMBER($G2135))),"",ROUND($G2135*IF($Q2135="Danger",Lists!$M$15,Lists!$M$16),0))</f>
        <v/>
      </c>
      <c r="V2135" s="22" t="str">
        <f aca="false">IF($U2135="","",IF(OR($Q2135="Danger",$U2135&gt;=Lists!$M$10),"P1",IF($U2135&gt;=Lists!$M$11,"P2","P3")))</f>
        <v/>
      </c>
      <c r="W2135" s="24" t="str">
        <f aca="false">IF(OR($V2135="",$B2135=""),"",$B2135+INDEX(Lists!$N$10:$N$12,MATCH($V2135,Lists!$L$10:$L$12,0)))</f>
        <v/>
      </c>
      <c r="X2135" s="19"/>
      <c r="Y2135" s="19"/>
      <c r="Z2135" s="19"/>
      <c r="AA2135" s="21"/>
      <c r="AB2135" s="19"/>
      <c r="AC2135" s="22" t="str">
        <f aca="true">IF(OR($U2135="",$B2135=""),"",IF($AA2135&lt;&gt;"",$AA2135-$B2135,TODAY()-$B2135))</f>
        <v/>
      </c>
      <c r="AD2135" s="22" t="str">
        <f aca="true">IF($W2135="","",IF($Y2135="Closed",IF($AA2135="","Closed",IF($AA2135&lt;=$W2135,"Closed on time","Closed late")),IF(TODAY()&gt;$W2135,"Overdue","Within time")))</f>
        <v/>
      </c>
      <c r="AE2135" s="6"/>
      <c r="AF2135" s="19"/>
      <c r="AG2135" s="19"/>
      <c r="AH2135" s="19"/>
      <c r="AI2135" s="19"/>
      <c r="AJ2135" s="19"/>
    </row>
    <row r="2136" customFormat="false" ht="15" hidden="false" customHeight="false" outlineLevel="0" collapsed="false">
      <c r="A2136" s="22" t="str">
        <f aca="false">IF($C2136="","","R"&amp;TEXT(ROW()-4,"00000"))</f>
        <v/>
      </c>
      <c r="B2136" s="21"/>
      <c r="C2136" s="19"/>
      <c r="D2136" s="22" t="str">
        <f aca="false">IF($C2136="","",IFERROR(INDEX(Asset_Register!$C$5:$C$1000,MATCH($C2136,Asset_Register!$A$5:$A$1000,0)),"Not in register"))</f>
        <v/>
      </c>
      <c r="E2136" s="22" t="str">
        <f aca="false">IF($C2136="","",IFERROR(INDEX(Asset_Register!$D$5:$D$1000,MATCH($C2136,Asset_Register!$A$5:$A$1000,0)),"Not in register"))</f>
        <v/>
      </c>
      <c r="F2136" s="22" t="str">
        <f aca="false">IF($C2136="","",IFERROR(INDEX(Asset_Register!$R$5:$R$1000,MATCH($C2136,Asset_Register!$A$5:$A$1000,0)),"Not in register"))</f>
        <v/>
      </c>
      <c r="G2136" s="22" t="str">
        <f aca="false">IF($C2136="","",IFERROR(INDEX(Asset_Register!$Q$5:$Q$1000,MATCH($C2136,Asset_Register!$A$5:$A$1000,0)),"Not in register"))</f>
        <v/>
      </c>
      <c r="H2136" s="19"/>
      <c r="I2136" s="19"/>
      <c r="J2136" s="6"/>
      <c r="K2136" s="19"/>
      <c r="L2136" s="19"/>
      <c r="M2136" s="19"/>
      <c r="N2136" s="19"/>
      <c r="O2136" s="19"/>
      <c r="P2136" s="19"/>
      <c r="Q2136" s="22" t="str">
        <f aca="false">IF($C2136="","",IF($P2136&lt;&gt;"",$P2136,IF(AND(ISNUMBER($K2136),ISNUMBER($M2136),ISNUMBER($N2136)),IF($O2136="Lower is worse",IF($K2136&lt;=$N2136,"Danger",IF($K2136&lt;=$M2136,"Alert","OK")),IF($K2136&gt;=$N2136,"Danger",IF($K2136&gt;=$M2136,"Alert","OK"))),"Not set")))</f>
        <v/>
      </c>
      <c r="R2136" s="22" t="str">
        <f aca="false">IF(OR($Q2136="",$Q2136="Not set"),"",MATCH($Q2136,Lists!$F$2:$F$4,0)-1)</f>
        <v/>
      </c>
      <c r="S2136" s="6"/>
      <c r="T2136" s="6"/>
      <c r="U2136" s="22" t="str">
        <f aca="false">IF(OR($Q2136="",$Q2136="OK",$Q2136="Not set",NOT(ISNUMBER($G2136))),"",ROUND($G2136*IF($Q2136="Danger",Lists!$M$15,Lists!$M$16),0))</f>
        <v/>
      </c>
      <c r="V2136" s="22" t="str">
        <f aca="false">IF($U2136="","",IF(OR($Q2136="Danger",$U2136&gt;=Lists!$M$10),"P1",IF($U2136&gt;=Lists!$M$11,"P2","P3")))</f>
        <v/>
      </c>
      <c r="W2136" s="24" t="str">
        <f aca="false">IF(OR($V2136="",$B2136=""),"",$B2136+INDEX(Lists!$N$10:$N$12,MATCH($V2136,Lists!$L$10:$L$12,0)))</f>
        <v/>
      </c>
      <c r="X2136" s="19"/>
      <c r="Y2136" s="19"/>
      <c r="Z2136" s="19"/>
      <c r="AA2136" s="21"/>
      <c r="AB2136" s="19"/>
      <c r="AC2136" s="22" t="str">
        <f aca="true">IF(OR($U2136="",$B2136=""),"",IF($AA2136&lt;&gt;"",$AA2136-$B2136,TODAY()-$B2136))</f>
        <v/>
      </c>
      <c r="AD2136" s="22" t="str">
        <f aca="true">IF($W2136="","",IF($Y2136="Closed",IF($AA2136="","Closed",IF($AA2136&lt;=$W2136,"Closed on time","Closed late")),IF(TODAY()&gt;$W2136,"Overdue","Within time")))</f>
        <v/>
      </c>
      <c r="AE2136" s="6"/>
      <c r="AF2136" s="19"/>
      <c r="AG2136" s="19"/>
      <c r="AH2136" s="19"/>
      <c r="AI2136" s="19"/>
      <c r="AJ2136" s="19"/>
    </row>
    <row r="2137" customFormat="false" ht="15" hidden="false" customHeight="false" outlineLevel="0" collapsed="false">
      <c r="A2137" s="22" t="str">
        <f aca="false">IF($C2137="","","R"&amp;TEXT(ROW()-4,"00000"))</f>
        <v/>
      </c>
      <c r="B2137" s="21"/>
      <c r="C2137" s="19"/>
      <c r="D2137" s="22" t="str">
        <f aca="false">IF($C2137="","",IFERROR(INDEX(Asset_Register!$C$5:$C$1000,MATCH($C2137,Asset_Register!$A$5:$A$1000,0)),"Not in register"))</f>
        <v/>
      </c>
      <c r="E2137" s="22" t="str">
        <f aca="false">IF($C2137="","",IFERROR(INDEX(Asset_Register!$D$5:$D$1000,MATCH($C2137,Asset_Register!$A$5:$A$1000,0)),"Not in register"))</f>
        <v/>
      </c>
      <c r="F2137" s="22" t="str">
        <f aca="false">IF($C2137="","",IFERROR(INDEX(Asset_Register!$R$5:$R$1000,MATCH($C2137,Asset_Register!$A$5:$A$1000,0)),"Not in register"))</f>
        <v/>
      </c>
      <c r="G2137" s="22" t="str">
        <f aca="false">IF($C2137="","",IFERROR(INDEX(Asset_Register!$Q$5:$Q$1000,MATCH($C2137,Asset_Register!$A$5:$A$1000,0)),"Not in register"))</f>
        <v/>
      </c>
      <c r="H2137" s="19"/>
      <c r="I2137" s="19"/>
      <c r="J2137" s="6"/>
      <c r="K2137" s="19"/>
      <c r="L2137" s="19"/>
      <c r="M2137" s="19"/>
      <c r="N2137" s="19"/>
      <c r="O2137" s="19"/>
      <c r="P2137" s="19"/>
      <c r="Q2137" s="22" t="str">
        <f aca="false">IF($C2137="","",IF($P2137&lt;&gt;"",$P2137,IF(AND(ISNUMBER($K2137),ISNUMBER($M2137),ISNUMBER($N2137)),IF($O2137="Lower is worse",IF($K2137&lt;=$N2137,"Danger",IF($K2137&lt;=$M2137,"Alert","OK")),IF($K2137&gt;=$N2137,"Danger",IF($K2137&gt;=$M2137,"Alert","OK"))),"Not set")))</f>
        <v/>
      </c>
      <c r="R2137" s="22" t="str">
        <f aca="false">IF(OR($Q2137="",$Q2137="Not set"),"",MATCH($Q2137,Lists!$F$2:$F$4,0)-1)</f>
        <v/>
      </c>
      <c r="S2137" s="6"/>
      <c r="T2137" s="6"/>
      <c r="U2137" s="22" t="str">
        <f aca="false">IF(OR($Q2137="",$Q2137="OK",$Q2137="Not set",NOT(ISNUMBER($G2137))),"",ROUND($G2137*IF($Q2137="Danger",Lists!$M$15,Lists!$M$16),0))</f>
        <v/>
      </c>
      <c r="V2137" s="22" t="str">
        <f aca="false">IF($U2137="","",IF(OR($Q2137="Danger",$U2137&gt;=Lists!$M$10),"P1",IF($U2137&gt;=Lists!$M$11,"P2","P3")))</f>
        <v/>
      </c>
      <c r="W2137" s="24" t="str">
        <f aca="false">IF(OR($V2137="",$B2137=""),"",$B2137+INDEX(Lists!$N$10:$N$12,MATCH($V2137,Lists!$L$10:$L$12,0)))</f>
        <v/>
      </c>
      <c r="X2137" s="19"/>
      <c r="Y2137" s="19"/>
      <c r="Z2137" s="19"/>
      <c r="AA2137" s="21"/>
      <c r="AB2137" s="19"/>
      <c r="AC2137" s="22" t="str">
        <f aca="true">IF(OR($U2137="",$B2137=""),"",IF($AA2137&lt;&gt;"",$AA2137-$B2137,TODAY()-$B2137))</f>
        <v/>
      </c>
      <c r="AD2137" s="22" t="str">
        <f aca="true">IF($W2137="","",IF($Y2137="Closed",IF($AA2137="","Closed",IF($AA2137&lt;=$W2137,"Closed on time","Closed late")),IF(TODAY()&gt;$W2137,"Overdue","Within time")))</f>
        <v/>
      </c>
      <c r="AE2137" s="6"/>
      <c r="AF2137" s="19"/>
      <c r="AG2137" s="19"/>
      <c r="AH2137" s="19"/>
      <c r="AI2137" s="19"/>
      <c r="AJ2137" s="19"/>
    </row>
    <row r="2138" customFormat="false" ht="15" hidden="false" customHeight="false" outlineLevel="0" collapsed="false">
      <c r="A2138" s="22" t="str">
        <f aca="false">IF($C2138="","","R"&amp;TEXT(ROW()-4,"00000"))</f>
        <v/>
      </c>
      <c r="B2138" s="21"/>
      <c r="C2138" s="19"/>
      <c r="D2138" s="22" t="str">
        <f aca="false">IF($C2138="","",IFERROR(INDEX(Asset_Register!$C$5:$C$1000,MATCH($C2138,Asset_Register!$A$5:$A$1000,0)),"Not in register"))</f>
        <v/>
      </c>
      <c r="E2138" s="22" t="str">
        <f aca="false">IF($C2138="","",IFERROR(INDEX(Asset_Register!$D$5:$D$1000,MATCH($C2138,Asset_Register!$A$5:$A$1000,0)),"Not in register"))</f>
        <v/>
      </c>
      <c r="F2138" s="22" t="str">
        <f aca="false">IF($C2138="","",IFERROR(INDEX(Asset_Register!$R$5:$R$1000,MATCH($C2138,Asset_Register!$A$5:$A$1000,0)),"Not in register"))</f>
        <v/>
      </c>
      <c r="G2138" s="22" t="str">
        <f aca="false">IF($C2138="","",IFERROR(INDEX(Asset_Register!$Q$5:$Q$1000,MATCH($C2138,Asset_Register!$A$5:$A$1000,0)),"Not in register"))</f>
        <v/>
      </c>
      <c r="H2138" s="19"/>
      <c r="I2138" s="19"/>
      <c r="J2138" s="6"/>
      <c r="K2138" s="19"/>
      <c r="L2138" s="19"/>
      <c r="M2138" s="19"/>
      <c r="N2138" s="19"/>
      <c r="O2138" s="19"/>
      <c r="P2138" s="19"/>
      <c r="Q2138" s="22" t="str">
        <f aca="false">IF($C2138="","",IF($P2138&lt;&gt;"",$P2138,IF(AND(ISNUMBER($K2138),ISNUMBER($M2138),ISNUMBER($N2138)),IF($O2138="Lower is worse",IF($K2138&lt;=$N2138,"Danger",IF($K2138&lt;=$M2138,"Alert","OK")),IF($K2138&gt;=$N2138,"Danger",IF($K2138&gt;=$M2138,"Alert","OK"))),"Not set")))</f>
        <v/>
      </c>
      <c r="R2138" s="22" t="str">
        <f aca="false">IF(OR($Q2138="",$Q2138="Not set"),"",MATCH($Q2138,Lists!$F$2:$F$4,0)-1)</f>
        <v/>
      </c>
      <c r="S2138" s="6"/>
      <c r="T2138" s="6"/>
      <c r="U2138" s="22" t="str">
        <f aca="false">IF(OR($Q2138="",$Q2138="OK",$Q2138="Not set",NOT(ISNUMBER($G2138))),"",ROUND($G2138*IF($Q2138="Danger",Lists!$M$15,Lists!$M$16),0))</f>
        <v/>
      </c>
      <c r="V2138" s="22" t="str">
        <f aca="false">IF($U2138="","",IF(OR($Q2138="Danger",$U2138&gt;=Lists!$M$10),"P1",IF($U2138&gt;=Lists!$M$11,"P2","P3")))</f>
        <v/>
      </c>
      <c r="W2138" s="24" t="str">
        <f aca="false">IF(OR($V2138="",$B2138=""),"",$B2138+INDEX(Lists!$N$10:$N$12,MATCH($V2138,Lists!$L$10:$L$12,0)))</f>
        <v/>
      </c>
      <c r="X2138" s="19"/>
      <c r="Y2138" s="19"/>
      <c r="Z2138" s="19"/>
      <c r="AA2138" s="21"/>
      <c r="AB2138" s="19"/>
      <c r="AC2138" s="22" t="str">
        <f aca="true">IF(OR($U2138="",$B2138=""),"",IF($AA2138&lt;&gt;"",$AA2138-$B2138,TODAY()-$B2138))</f>
        <v/>
      </c>
      <c r="AD2138" s="22" t="str">
        <f aca="true">IF($W2138="","",IF($Y2138="Closed",IF($AA2138="","Closed",IF($AA2138&lt;=$W2138,"Closed on time","Closed late")),IF(TODAY()&gt;$W2138,"Overdue","Within time")))</f>
        <v/>
      </c>
      <c r="AE2138" s="6"/>
      <c r="AF2138" s="19"/>
      <c r="AG2138" s="19"/>
      <c r="AH2138" s="19"/>
      <c r="AI2138" s="19"/>
      <c r="AJ2138" s="19"/>
    </row>
    <row r="2139" customFormat="false" ht="15" hidden="false" customHeight="false" outlineLevel="0" collapsed="false">
      <c r="A2139" s="22" t="str">
        <f aca="false">IF($C2139="","","R"&amp;TEXT(ROW()-4,"00000"))</f>
        <v/>
      </c>
      <c r="B2139" s="21"/>
      <c r="C2139" s="19"/>
      <c r="D2139" s="22" t="str">
        <f aca="false">IF($C2139="","",IFERROR(INDEX(Asset_Register!$C$5:$C$1000,MATCH($C2139,Asset_Register!$A$5:$A$1000,0)),"Not in register"))</f>
        <v/>
      </c>
      <c r="E2139" s="22" t="str">
        <f aca="false">IF($C2139="","",IFERROR(INDEX(Asset_Register!$D$5:$D$1000,MATCH($C2139,Asset_Register!$A$5:$A$1000,0)),"Not in register"))</f>
        <v/>
      </c>
      <c r="F2139" s="22" t="str">
        <f aca="false">IF($C2139="","",IFERROR(INDEX(Asset_Register!$R$5:$R$1000,MATCH($C2139,Asset_Register!$A$5:$A$1000,0)),"Not in register"))</f>
        <v/>
      </c>
      <c r="G2139" s="22" t="str">
        <f aca="false">IF($C2139="","",IFERROR(INDEX(Asset_Register!$Q$5:$Q$1000,MATCH($C2139,Asset_Register!$A$5:$A$1000,0)),"Not in register"))</f>
        <v/>
      </c>
      <c r="H2139" s="19"/>
      <c r="I2139" s="19"/>
      <c r="J2139" s="6"/>
      <c r="K2139" s="19"/>
      <c r="L2139" s="19"/>
      <c r="M2139" s="19"/>
      <c r="N2139" s="19"/>
      <c r="O2139" s="19"/>
      <c r="P2139" s="19"/>
      <c r="Q2139" s="22" t="str">
        <f aca="false">IF($C2139="","",IF($P2139&lt;&gt;"",$P2139,IF(AND(ISNUMBER($K2139),ISNUMBER($M2139),ISNUMBER($N2139)),IF($O2139="Lower is worse",IF($K2139&lt;=$N2139,"Danger",IF($K2139&lt;=$M2139,"Alert","OK")),IF($K2139&gt;=$N2139,"Danger",IF($K2139&gt;=$M2139,"Alert","OK"))),"Not set")))</f>
        <v/>
      </c>
      <c r="R2139" s="22" t="str">
        <f aca="false">IF(OR($Q2139="",$Q2139="Not set"),"",MATCH($Q2139,Lists!$F$2:$F$4,0)-1)</f>
        <v/>
      </c>
      <c r="S2139" s="6"/>
      <c r="T2139" s="6"/>
      <c r="U2139" s="22" t="str">
        <f aca="false">IF(OR($Q2139="",$Q2139="OK",$Q2139="Not set",NOT(ISNUMBER($G2139))),"",ROUND($G2139*IF($Q2139="Danger",Lists!$M$15,Lists!$M$16),0))</f>
        <v/>
      </c>
      <c r="V2139" s="22" t="str">
        <f aca="false">IF($U2139="","",IF(OR($Q2139="Danger",$U2139&gt;=Lists!$M$10),"P1",IF($U2139&gt;=Lists!$M$11,"P2","P3")))</f>
        <v/>
      </c>
      <c r="W2139" s="24" t="str">
        <f aca="false">IF(OR($V2139="",$B2139=""),"",$B2139+INDEX(Lists!$N$10:$N$12,MATCH($V2139,Lists!$L$10:$L$12,0)))</f>
        <v/>
      </c>
      <c r="X2139" s="19"/>
      <c r="Y2139" s="19"/>
      <c r="Z2139" s="19"/>
      <c r="AA2139" s="21"/>
      <c r="AB2139" s="19"/>
      <c r="AC2139" s="22" t="str">
        <f aca="true">IF(OR($U2139="",$B2139=""),"",IF($AA2139&lt;&gt;"",$AA2139-$B2139,TODAY()-$B2139))</f>
        <v/>
      </c>
      <c r="AD2139" s="22" t="str">
        <f aca="true">IF($W2139="","",IF($Y2139="Closed",IF($AA2139="","Closed",IF($AA2139&lt;=$W2139,"Closed on time","Closed late")),IF(TODAY()&gt;$W2139,"Overdue","Within time")))</f>
        <v/>
      </c>
      <c r="AE2139" s="6"/>
      <c r="AF2139" s="19"/>
      <c r="AG2139" s="19"/>
      <c r="AH2139" s="19"/>
      <c r="AI2139" s="19"/>
      <c r="AJ2139" s="19"/>
    </row>
    <row r="2140" customFormat="false" ht="15" hidden="false" customHeight="false" outlineLevel="0" collapsed="false">
      <c r="A2140" s="22" t="str">
        <f aca="false">IF($C2140="","","R"&amp;TEXT(ROW()-4,"00000"))</f>
        <v/>
      </c>
      <c r="B2140" s="21"/>
      <c r="C2140" s="19"/>
      <c r="D2140" s="22" t="str">
        <f aca="false">IF($C2140="","",IFERROR(INDEX(Asset_Register!$C$5:$C$1000,MATCH($C2140,Asset_Register!$A$5:$A$1000,0)),"Not in register"))</f>
        <v/>
      </c>
      <c r="E2140" s="22" t="str">
        <f aca="false">IF($C2140="","",IFERROR(INDEX(Asset_Register!$D$5:$D$1000,MATCH($C2140,Asset_Register!$A$5:$A$1000,0)),"Not in register"))</f>
        <v/>
      </c>
      <c r="F2140" s="22" t="str">
        <f aca="false">IF($C2140="","",IFERROR(INDEX(Asset_Register!$R$5:$R$1000,MATCH($C2140,Asset_Register!$A$5:$A$1000,0)),"Not in register"))</f>
        <v/>
      </c>
      <c r="G2140" s="22" t="str">
        <f aca="false">IF($C2140="","",IFERROR(INDEX(Asset_Register!$Q$5:$Q$1000,MATCH($C2140,Asset_Register!$A$5:$A$1000,0)),"Not in register"))</f>
        <v/>
      </c>
      <c r="H2140" s="19"/>
      <c r="I2140" s="19"/>
      <c r="J2140" s="6"/>
      <c r="K2140" s="19"/>
      <c r="L2140" s="19"/>
      <c r="M2140" s="19"/>
      <c r="N2140" s="19"/>
      <c r="O2140" s="19"/>
      <c r="P2140" s="19"/>
      <c r="Q2140" s="22" t="str">
        <f aca="false">IF($C2140="","",IF($P2140&lt;&gt;"",$P2140,IF(AND(ISNUMBER($K2140),ISNUMBER($M2140),ISNUMBER($N2140)),IF($O2140="Lower is worse",IF($K2140&lt;=$N2140,"Danger",IF($K2140&lt;=$M2140,"Alert","OK")),IF($K2140&gt;=$N2140,"Danger",IF($K2140&gt;=$M2140,"Alert","OK"))),"Not set")))</f>
        <v/>
      </c>
      <c r="R2140" s="22" t="str">
        <f aca="false">IF(OR($Q2140="",$Q2140="Not set"),"",MATCH($Q2140,Lists!$F$2:$F$4,0)-1)</f>
        <v/>
      </c>
      <c r="S2140" s="6"/>
      <c r="T2140" s="6"/>
      <c r="U2140" s="22" t="str">
        <f aca="false">IF(OR($Q2140="",$Q2140="OK",$Q2140="Not set",NOT(ISNUMBER($G2140))),"",ROUND($G2140*IF($Q2140="Danger",Lists!$M$15,Lists!$M$16),0))</f>
        <v/>
      </c>
      <c r="V2140" s="22" t="str">
        <f aca="false">IF($U2140="","",IF(OR($Q2140="Danger",$U2140&gt;=Lists!$M$10),"P1",IF($U2140&gt;=Lists!$M$11,"P2","P3")))</f>
        <v/>
      </c>
      <c r="W2140" s="24" t="str">
        <f aca="false">IF(OR($V2140="",$B2140=""),"",$B2140+INDEX(Lists!$N$10:$N$12,MATCH($V2140,Lists!$L$10:$L$12,0)))</f>
        <v/>
      </c>
      <c r="X2140" s="19"/>
      <c r="Y2140" s="19"/>
      <c r="Z2140" s="19"/>
      <c r="AA2140" s="21"/>
      <c r="AB2140" s="19"/>
      <c r="AC2140" s="22" t="str">
        <f aca="true">IF(OR($U2140="",$B2140=""),"",IF($AA2140&lt;&gt;"",$AA2140-$B2140,TODAY()-$B2140))</f>
        <v/>
      </c>
      <c r="AD2140" s="22" t="str">
        <f aca="true">IF($W2140="","",IF($Y2140="Closed",IF($AA2140="","Closed",IF($AA2140&lt;=$W2140,"Closed on time","Closed late")),IF(TODAY()&gt;$W2140,"Overdue","Within time")))</f>
        <v/>
      </c>
      <c r="AE2140" s="6"/>
      <c r="AF2140" s="19"/>
      <c r="AG2140" s="19"/>
      <c r="AH2140" s="19"/>
      <c r="AI2140" s="19"/>
      <c r="AJ2140" s="19"/>
    </row>
    <row r="2141" customFormat="false" ht="15" hidden="false" customHeight="false" outlineLevel="0" collapsed="false">
      <c r="A2141" s="22" t="str">
        <f aca="false">IF($C2141="","","R"&amp;TEXT(ROW()-4,"00000"))</f>
        <v/>
      </c>
      <c r="B2141" s="21"/>
      <c r="C2141" s="19"/>
      <c r="D2141" s="22" t="str">
        <f aca="false">IF($C2141="","",IFERROR(INDEX(Asset_Register!$C$5:$C$1000,MATCH($C2141,Asset_Register!$A$5:$A$1000,0)),"Not in register"))</f>
        <v/>
      </c>
      <c r="E2141" s="22" t="str">
        <f aca="false">IF($C2141="","",IFERROR(INDEX(Asset_Register!$D$5:$D$1000,MATCH($C2141,Asset_Register!$A$5:$A$1000,0)),"Not in register"))</f>
        <v/>
      </c>
      <c r="F2141" s="22" t="str">
        <f aca="false">IF($C2141="","",IFERROR(INDEX(Asset_Register!$R$5:$R$1000,MATCH($C2141,Asset_Register!$A$5:$A$1000,0)),"Not in register"))</f>
        <v/>
      </c>
      <c r="G2141" s="22" t="str">
        <f aca="false">IF($C2141="","",IFERROR(INDEX(Asset_Register!$Q$5:$Q$1000,MATCH($C2141,Asset_Register!$A$5:$A$1000,0)),"Not in register"))</f>
        <v/>
      </c>
      <c r="H2141" s="19"/>
      <c r="I2141" s="19"/>
      <c r="J2141" s="6"/>
      <c r="K2141" s="19"/>
      <c r="L2141" s="19"/>
      <c r="M2141" s="19"/>
      <c r="N2141" s="19"/>
      <c r="O2141" s="19"/>
      <c r="P2141" s="19"/>
      <c r="Q2141" s="22" t="str">
        <f aca="false">IF($C2141="","",IF($P2141&lt;&gt;"",$P2141,IF(AND(ISNUMBER($K2141),ISNUMBER($M2141),ISNUMBER($N2141)),IF($O2141="Lower is worse",IF($K2141&lt;=$N2141,"Danger",IF($K2141&lt;=$M2141,"Alert","OK")),IF($K2141&gt;=$N2141,"Danger",IF($K2141&gt;=$M2141,"Alert","OK"))),"Not set")))</f>
        <v/>
      </c>
      <c r="R2141" s="22" t="str">
        <f aca="false">IF(OR($Q2141="",$Q2141="Not set"),"",MATCH($Q2141,Lists!$F$2:$F$4,0)-1)</f>
        <v/>
      </c>
      <c r="S2141" s="6"/>
      <c r="T2141" s="6"/>
      <c r="U2141" s="22" t="str">
        <f aca="false">IF(OR($Q2141="",$Q2141="OK",$Q2141="Not set",NOT(ISNUMBER($G2141))),"",ROUND($G2141*IF($Q2141="Danger",Lists!$M$15,Lists!$M$16),0))</f>
        <v/>
      </c>
      <c r="V2141" s="22" t="str">
        <f aca="false">IF($U2141="","",IF(OR($Q2141="Danger",$U2141&gt;=Lists!$M$10),"P1",IF($U2141&gt;=Lists!$M$11,"P2","P3")))</f>
        <v/>
      </c>
      <c r="W2141" s="24" t="str">
        <f aca="false">IF(OR($V2141="",$B2141=""),"",$B2141+INDEX(Lists!$N$10:$N$12,MATCH($V2141,Lists!$L$10:$L$12,0)))</f>
        <v/>
      </c>
      <c r="X2141" s="19"/>
      <c r="Y2141" s="19"/>
      <c r="Z2141" s="19"/>
      <c r="AA2141" s="21"/>
      <c r="AB2141" s="19"/>
      <c r="AC2141" s="22" t="str">
        <f aca="true">IF(OR($U2141="",$B2141=""),"",IF($AA2141&lt;&gt;"",$AA2141-$B2141,TODAY()-$B2141))</f>
        <v/>
      </c>
      <c r="AD2141" s="22" t="str">
        <f aca="true">IF($W2141="","",IF($Y2141="Closed",IF($AA2141="","Closed",IF($AA2141&lt;=$W2141,"Closed on time","Closed late")),IF(TODAY()&gt;$W2141,"Overdue","Within time")))</f>
        <v/>
      </c>
      <c r="AE2141" s="6"/>
      <c r="AF2141" s="19"/>
      <c r="AG2141" s="19"/>
      <c r="AH2141" s="19"/>
      <c r="AI2141" s="19"/>
      <c r="AJ2141" s="19"/>
    </row>
    <row r="2142" customFormat="false" ht="15" hidden="false" customHeight="false" outlineLevel="0" collapsed="false">
      <c r="A2142" s="22" t="str">
        <f aca="false">IF($C2142="","","R"&amp;TEXT(ROW()-4,"00000"))</f>
        <v/>
      </c>
      <c r="B2142" s="21"/>
      <c r="C2142" s="19"/>
      <c r="D2142" s="22" t="str">
        <f aca="false">IF($C2142="","",IFERROR(INDEX(Asset_Register!$C$5:$C$1000,MATCH($C2142,Asset_Register!$A$5:$A$1000,0)),"Not in register"))</f>
        <v/>
      </c>
      <c r="E2142" s="22" t="str">
        <f aca="false">IF($C2142="","",IFERROR(INDEX(Asset_Register!$D$5:$D$1000,MATCH($C2142,Asset_Register!$A$5:$A$1000,0)),"Not in register"))</f>
        <v/>
      </c>
      <c r="F2142" s="22" t="str">
        <f aca="false">IF($C2142="","",IFERROR(INDEX(Asset_Register!$R$5:$R$1000,MATCH($C2142,Asset_Register!$A$5:$A$1000,0)),"Not in register"))</f>
        <v/>
      </c>
      <c r="G2142" s="22" t="str">
        <f aca="false">IF($C2142="","",IFERROR(INDEX(Asset_Register!$Q$5:$Q$1000,MATCH($C2142,Asset_Register!$A$5:$A$1000,0)),"Not in register"))</f>
        <v/>
      </c>
      <c r="H2142" s="19"/>
      <c r="I2142" s="19"/>
      <c r="J2142" s="6"/>
      <c r="K2142" s="19"/>
      <c r="L2142" s="19"/>
      <c r="M2142" s="19"/>
      <c r="N2142" s="19"/>
      <c r="O2142" s="19"/>
      <c r="P2142" s="19"/>
      <c r="Q2142" s="22" t="str">
        <f aca="false">IF($C2142="","",IF($P2142&lt;&gt;"",$P2142,IF(AND(ISNUMBER($K2142),ISNUMBER($M2142),ISNUMBER($N2142)),IF($O2142="Lower is worse",IF($K2142&lt;=$N2142,"Danger",IF($K2142&lt;=$M2142,"Alert","OK")),IF($K2142&gt;=$N2142,"Danger",IF($K2142&gt;=$M2142,"Alert","OK"))),"Not set")))</f>
        <v/>
      </c>
      <c r="R2142" s="22" t="str">
        <f aca="false">IF(OR($Q2142="",$Q2142="Not set"),"",MATCH($Q2142,Lists!$F$2:$F$4,0)-1)</f>
        <v/>
      </c>
      <c r="S2142" s="6"/>
      <c r="T2142" s="6"/>
      <c r="U2142" s="22" t="str">
        <f aca="false">IF(OR($Q2142="",$Q2142="OK",$Q2142="Not set",NOT(ISNUMBER($G2142))),"",ROUND($G2142*IF($Q2142="Danger",Lists!$M$15,Lists!$M$16),0))</f>
        <v/>
      </c>
      <c r="V2142" s="22" t="str">
        <f aca="false">IF($U2142="","",IF(OR($Q2142="Danger",$U2142&gt;=Lists!$M$10),"P1",IF($U2142&gt;=Lists!$M$11,"P2","P3")))</f>
        <v/>
      </c>
      <c r="W2142" s="24" t="str">
        <f aca="false">IF(OR($V2142="",$B2142=""),"",$B2142+INDEX(Lists!$N$10:$N$12,MATCH($V2142,Lists!$L$10:$L$12,0)))</f>
        <v/>
      </c>
      <c r="X2142" s="19"/>
      <c r="Y2142" s="19"/>
      <c r="Z2142" s="19"/>
      <c r="AA2142" s="21"/>
      <c r="AB2142" s="19"/>
      <c r="AC2142" s="22" t="str">
        <f aca="true">IF(OR($U2142="",$B2142=""),"",IF($AA2142&lt;&gt;"",$AA2142-$B2142,TODAY()-$B2142))</f>
        <v/>
      </c>
      <c r="AD2142" s="22" t="str">
        <f aca="true">IF($W2142="","",IF($Y2142="Closed",IF($AA2142="","Closed",IF($AA2142&lt;=$W2142,"Closed on time","Closed late")),IF(TODAY()&gt;$W2142,"Overdue","Within time")))</f>
        <v/>
      </c>
      <c r="AE2142" s="6"/>
      <c r="AF2142" s="19"/>
      <c r="AG2142" s="19"/>
      <c r="AH2142" s="19"/>
      <c r="AI2142" s="19"/>
      <c r="AJ2142" s="19"/>
    </row>
    <row r="2143" customFormat="false" ht="15" hidden="false" customHeight="false" outlineLevel="0" collapsed="false">
      <c r="A2143" s="22" t="str">
        <f aca="false">IF($C2143="","","R"&amp;TEXT(ROW()-4,"00000"))</f>
        <v/>
      </c>
      <c r="B2143" s="21"/>
      <c r="C2143" s="19"/>
      <c r="D2143" s="22" t="str">
        <f aca="false">IF($C2143="","",IFERROR(INDEX(Asset_Register!$C$5:$C$1000,MATCH($C2143,Asset_Register!$A$5:$A$1000,0)),"Not in register"))</f>
        <v/>
      </c>
      <c r="E2143" s="22" t="str">
        <f aca="false">IF($C2143="","",IFERROR(INDEX(Asset_Register!$D$5:$D$1000,MATCH($C2143,Asset_Register!$A$5:$A$1000,0)),"Not in register"))</f>
        <v/>
      </c>
      <c r="F2143" s="22" t="str">
        <f aca="false">IF($C2143="","",IFERROR(INDEX(Asset_Register!$R$5:$R$1000,MATCH($C2143,Asset_Register!$A$5:$A$1000,0)),"Not in register"))</f>
        <v/>
      </c>
      <c r="G2143" s="22" t="str">
        <f aca="false">IF($C2143="","",IFERROR(INDEX(Asset_Register!$Q$5:$Q$1000,MATCH($C2143,Asset_Register!$A$5:$A$1000,0)),"Not in register"))</f>
        <v/>
      </c>
      <c r="H2143" s="19"/>
      <c r="I2143" s="19"/>
      <c r="J2143" s="6"/>
      <c r="K2143" s="19"/>
      <c r="L2143" s="19"/>
      <c r="M2143" s="19"/>
      <c r="N2143" s="19"/>
      <c r="O2143" s="19"/>
      <c r="P2143" s="19"/>
      <c r="Q2143" s="22" t="str">
        <f aca="false">IF($C2143="","",IF($P2143&lt;&gt;"",$P2143,IF(AND(ISNUMBER($K2143),ISNUMBER($M2143),ISNUMBER($N2143)),IF($O2143="Lower is worse",IF($K2143&lt;=$N2143,"Danger",IF($K2143&lt;=$M2143,"Alert","OK")),IF($K2143&gt;=$N2143,"Danger",IF($K2143&gt;=$M2143,"Alert","OK"))),"Not set")))</f>
        <v/>
      </c>
      <c r="R2143" s="22" t="str">
        <f aca="false">IF(OR($Q2143="",$Q2143="Not set"),"",MATCH($Q2143,Lists!$F$2:$F$4,0)-1)</f>
        <v/>
      </c>
      <c r="S2143" s="6"/>
      <c r="T2143" s="6"/>
      <c r="U2143" s="22" t="str">
        <f aca="false">IF(OR($Q2143="",$Q2143="OK",$Q2143="Not set",NOT(ISNUMBER($G2143))),"",ROUND($G2143*IF($Q2143="Danger",Lists!$M$15,Lists!$M$16),0))</f>
        <v/>
      </c>
      <c r="V2143" s="22" t="str">
        <f aca="false">IF($U2143="","",IF(OR($Q2143="Danger",$U2143&gt;=Lists!$M$10),"P1",IF($U2143&gt;=Lists!$M$11,"P2","P3")))</f>
        <v/>
      </c>
      <c r="W2143" s="24" t="str">
        <f aca="false">IF(OR($V2143="",$B2143=""),"",$B2143+INDEX(Lists!$N$10:$N$12,MATCH($V2143,Lists!$L$10:$L$12,0)))</f>
        <v/>
      </c>
      <c r="X2143" s="19"/>
      <c r="Y2143" s="19"/>
      <c r="Z2143" s="19"/>
      <c r="AA2143" s="21"/>
      <c r="AB2143" s="19"/>
      <c r="AC2143" s="22" t="str">
        <f aca="true">IF(OR($U2143="",$B2143=""),"",IF($AA2143&lt;&gt;"",$AA2143-$B2143,TODAY()-$B2143))</f>
        <v/>
      </c>
      <c r="AD2143" s="22" t="str">
        <f aca="true">IF($W2143="","",IF($Y2143="Closed",IF($AA2143="","Closed",IF($AA2143&lt;=$W2143,"Closed on time","Closed late")),IF(TODAY()&gt;$W2143,"Overdue","Within time")))</f>
        <v/>
      </c>
      <c r="AE2143" s="6"/>
      <c r="AF2143" s="19"/>
      <c r="AG2143" s="19"/>
      <c r="AH2143" s="19"/>
      <c r="AI2143" s="19"/>
      <c r="AJ2143" s="19"/>
    </row>
    <row r="2144" customFormat="false" ht="15" hidden="false" customHeight="false" outlineLevel="0" collapsed="false">
      <c r="A2144" s="22" t="str">
        <f aca="false">IF($C2144="","","R"&amp;TEXT(ROW()-4,"00000"))</f>
        <v/>
      </c>
      <c r="B2144" s="21"/>
      <c r="C2144" s="19"/>
      <c r="D2144" s="22" t="str">
        <f aca="false">IF($C2144="","",IFERROR(INDEX(Asset_Register!$C$5:$C$1000,MATCH($C2144,Asset_Register!$A$5:$A$1000,0)),"Not in register"))</f>
        <v/>
      </c>
      <c r="E2144" s="22" t="str">
        <f aca="false">IF($C2144="","",IFERROR(INDEX(Asset_Register!$D$5:$D$1000,MATCH($C2144,Asset_Register!$A$5:$A$1000,0)),"Not in register"))</f>
        <v/>
      </c>
      <c r="F2144" s="22" t="str">
        <f aca="false">IF($C2144="","",IFERROR(INDEX(Asset_Register!$R$5:$R$1000,MATCH($C2144,Asset_Register!$A$5:$A$1000,0)),"Not in register"))</f>
        <v/>
      </c>
      <c r="G2144" s="22" t="str">
        <f aca="false">IF($C2144="","",IFERROR(INDEX(Asset_Register!$Q$5:$Q$1000,MATCH($C2144,Asset_Register!$A$5:$A$1000,0)),"Not in register"))</f>
        <v/>
      </c>
      <c r="H2144" s="19"/>
      <c r="I2144" s="19"/>
      <c r="J2144" s="6"/>
      <c r="K2144" s="19"/>
      <c r="L2144" s="19"/>
      <c r="M2144" s="19"/>
      <c r="N2144" s="19"/>
      <c r="O2144" s="19"/>
      <c r="P2144" s="19"/>
      <c r="Q2144" s="22" t="str">
        <f aca="false">IF($C2144="","",IF($P2144&lt;&gt;"",$P2144,IF(AND(ISNUMBER($K2144),ISNUMBER($M2144),ISNUMBER($N2144)),IF($O2144="Lower is worse",IF($K2144&lt;=$N2144,"Danger",IF($K2144&lt;=$M2144,"Alert","OK")),IF($K2144&gt;=$N2144,"Danger",IF($K2144&gt;=$M2144,"Alert","OK"))),"Not set")))</f>
        <v/>
      </c>
      <c r="R2144" s="22" t="str">
        <f aca="false">IF(OR($Q2144="",$Q2144="Not set"),"",MATCH($Q2144,Lists!$F$2:$F$4,0)-1)</f>
        <v/>
      </c>
      <c r="S2144" s="6"/>
      <c r="T2144" s="6"/>
      <c r="U2144" s="22" t="str">
        <f aca="false">IF(OR($Q2144="",$Q2144="OK",$Q2144="Not set",NOT(ISNUMBER($G2144))),"",ROUND($G2144*IF($Q2144="Danger",Lists!$M$15,Lists!$M$16),0))</f>
        <v/>
      </c>
      <c r="V2144" s="22" t="str">
        <f aca="false">IF($U2144="","",IF(OR($Q2144="Danger",$U2144&gt;=Lists!$M$10),"P1",IF($U2144&gt;=Lists!$M$11,"P2","P3")))</f>
        <v/>
      </c>
      <c r="W2144" s="24" t="str">
        <f aca="false">IF(OR($V2144="",$B2144=""),"",$B2144+INDEX(Lists!$N$10:$N$12,MATCH($V2144,Lists!$L$10:$L$12,0)))</f>
        <v/>
      </c>
      <c r="X2144" s="19"/>
      <c r="Y2144" s="19"/>
      <c r="Z2144" s="19"/>
      <c r="AA2144" s="21"/>
      <c r="AB2144" s="19"/>
      <c r="AC2144" s="22" t="str">
        <f aca="true">IF(OR($U2144="",$B2144=""),"",IF($AA2144&lt;&gt;"",$AA2144-$B2144,TODAY()-$B2144))</f>
        <v/>
      </c>
      <c r="AD2144" s="22" t="str">
        <f aca="true">IF($W2144="","",IF($Y2144="Closed",IF($AA2144="","Closed",IF($AA2144&lt;=$W2144,"Closed on time","Closed late")),IF(TODAY()&gt;$W2144,"Overdue","Within time")))</f>
        <v/>
      </c>
      <c r="AE2144" s="6"/>
      <c r="AF2144" s="19"/>
      <c r="AG2144" s="19"/>
      <c r="AH2144" s="19"/>
      <c r="AI2144" s="19"/>
      <c r="AJ2144" s="19"/>
    </row>
    <row r="2145" customFormat="false" ht="15" hidden="false" customHeight="false" outlineLevel="0" collapsed="false">
      <c r="A2145" s="22" t="str">
        <f aca="false">IF($C2145="","","R"&amp;TEXT(ROW()-4,"00000"))</f>
        <v/>
      </c>
      <c r="B2145" s="21"/>
      <c r="C2145" s="19"/>
      <c r="D2145" s="22" t="str">
        <f aca="false">IF($C2145="","",IFERROR(INDEX(Asset_Register!$C$5:$C$1000,MATCH($C2145,Asset_Register!$A$5:$A$1000,0)),"Not in register"))</f>
        <v/>
      </c>
      <c r="E2145" s="22" t="str">
        <f aca="false">IF($C2145="","",IFERROR(INDEX(Asset_Register!$D$5:$D$1000,MATCH($C2145,Asset_Register!$A$5:$A$1000,0)),"Not in register"))</f>
        <v/>
      </c>
      <c r="F2145" s="22" t="str">
        <f aca="false">IF($C2145="","",IFERROR(INDEX(Asset_Register!$R$5:$R$1000,MATCH($C2145,Asset_Register!$A$5:$A$1000,0)),"Not in register"))</f>
        <v/>
      </c>
      <c r="G2145" s="22" t="str">
        <f aca="false">IF($C2145="","",IFERROR(INDEX(Asset_Register!$Q$5:$Q$1000,MATCH($C2145,Asset_Register!$A$5:$A$1000,0)),"Not in register"))</f>
        <v/>
      </c>
      <c r="H2145" s="19"/>
      <c r="I2145" s="19"/>
      <c r="J2145" s="6"/>
      <c r="K2145" s="19"/>
      <c r="L2145" s="19"/>
      <c r="M2145" s="19"/>
      <c r="N2145" s="19"/>
      <c r="O2145" s="19"/>
      <c r="P2145" s="19"/>
      <c r="Q2145" s="22" t="str">
        <f aca="false">IF($C2145="","",IF($P2145&lt;&gt;"",$P2145,IF(AND(ISNUMBER($K2145),ISNUMBER($M2145),ISNUMBER($N2145)),IF($O2145="Lower is worse",IF($K2145&lt;=$N2145,"Danger",IF($K2145&lt;=$M2145,"Alert","OK")),IF($K2145&gt;=$N2145,"Danger",IF($K2145&gt;=$M2145,"Alert","OK"))),"Not set")))</f>
        <v/>
      </c>
      <c r="R2145" s="22" t="str">
        <f aca="false">IF(OR($Q2145="",$Q2145="Not set"),"",MATCH($Q2145,Lists!$F$2:$F$4,0)-1)</f>
        <v/>
      </c>
      <c r="S2145" s="6"/>
      <c r="T2145" s="6"/>
      <c r="U2145" s="22" t="str">
        <f aca="false">IF(OR($Q2145="",$Q2145="OK",$Q2145="Not set",NOT(ISNUMBER($G2145))),"",ROUND($G2145*IF($Q2145="Danger",Lists!$M$15,Lists!$M$16),0))</f>
        <v/>
      </c>
      <c r="V2145" s="22" t="str">
        <f aca="false">IF($U2145="","",IF(OR($Q2145="Danger",$U2145&gt;=Lists!$M$10),"P1",IF($U2145&gt;=Lists!$M$11,"P2","P3")))</f>
        <v/>
      </c>
      <c r="W2145" s="24" t="str">
        <f aca="false">IF(OR($V2145="",$B2145=""),"",$B2145+INDEX(Lists!$N$10:$N$12,MATCH($V2145,Lists!$L$10:$L$12,0)))</f>
        <v/>
      </c>
      <c r="X2145" s="19"/>
      <c r="Y2145" s="19"/>
      <c r="Z2145" s="19"/>
      <c r="AA2145" s="21"/>
      <c r="AB2145" s="19"/>
      <c r="AC2145" s="22" t="str">
        <f aca="true">IF(OR($U2145="",$B2145=""),"",IF($AA2145&lt;&gt;"",$AA2145-$B2145,TODAY()-$B2145))</f>
        <v/>
      </c>
      <c r="AD2145" s="22" t="str">
        <f aca="true">IF($W2145="","",IF($Y2145="Closed",IF($AA2145="","Closed",IF($AA2145&lt;=$W2145,"Closed on time","Closed late")),IF(TODAY()&gt;$W2145,"Overdue","Within time")))</f>
        <v/>
      </c>
      <c r="AE2145" s="6"/>
      <c r="AF2145" s="19"/>
      <c r="AG2145" s="19"/>
      <c r="AH2145" s="19"/>
      <c r="AI2145" s="19"/>
      <c r="AJ2145" s="19"/>
    </row>
    <row r="2146" customFormat="false" ht="15" hidden="false" customHeight="false" outlineLevel="0" collapsed="false">
      <c r="A2146" s="22" t="str">
        <f aca="false">IF($C2146="","","R"&amp;TEXT(ROW()-4,"00000"))</f>
        <v/>
      </c>
      <c r="B2146" s="21"/>
      <c r="C2146" s="19"/>
      <c r="D2146" s="22" t="str">
        <f aca="false">IF($C2146="","",IFERROR(INDEX(Asset_Register!$C$5:$C$1000,MATCH($C2146,Asset_Register!$A$5:$A$1000,0)),"Not in register"))</f>
        <v/>
      </c>
      <c r="E2146" s="22" t="str">
        <f aca="false">IF($C2146="","",IFERROR(INDEX(Asset_Register!$D$5:$D$1000,MATCH($C2146,Asset_Register!$A$5:$A$1000,0)),"Not in register"))</f>
        <v/>
      </c>
      <c r="F2146" s="22" t="str">
        <f aca="false">IF($C2146="","",IFERROR(INDEX(Asset_Register!$R$5:$R$1000,MATCH($C2146,Asset_Register!$A$5:$A$1000,0)),"Not in register"))</f>
        <v/>
      </c>
      <c r="G2146" s="22" t="str">
        <f aca="false">IF($C2146="","",IFERROR(INDEX(Asset_Register!$Q$5:$Q$1000,MATCH($C2146,Asset_Register!$A$5:$A$1000,0)),"Not in register"))</f>
        <v/>
      </c>
      <c r="H2146" s="19"/>
      <c r="I2146" s="19"/>
      <c r="J2146" s="6"/>
      <c r="K2146" s="19"/>
      <c r="L2146" s="19"/>
      <c r="M2146" s="19"/>
      <c r="N2146" s="19"/>
      <c r="O2146" s="19"/>
      <c r="P2146" s="19"/>
      <c r="Q2146" s="22" t="str">
        <f aca="false">IF($C2146="","",IF($P2146&lt;&gt;"",$P2146,IF(AND(ISNUMBER($K2146),ISNUMBER($M2146),ISNUMBER($N2146)),IF($O2146="Lower is worse",IF($K2146&lt;=$N2146,"Danger",IF($K2146&lt;=$M2146,"Alert","OK")),IF($K2146&gt;=$N2146,"Danger",IF($K2146&gt;=$M2146,"Alert","OK"))),"Not set")))</f>
        <v/>
      </c>
      <c r="R2146" s="22" t="str">
        <f aca="false">IF(OR($Q2146="",$Q2146="Not set"),"",MATCH($Q2146,Lists!$F$2:$F$4,0)-1)</f>
        <v/>
      </c>
      <c r="S2146" s="6"/>
      <c r="T2146" s="6"/>
      <c r="U2146" s="22" t="str">
        <f aca="false">IF(OR($Q2146="",$Q2146="OK",$Q2146="Not set",NOT(ISNUMBER($G2146))),"",ROUND($G2146*IF($Q2146="Danger",Lists!$M$15,Lists!$M$16),0))</f>
        <v/>
      </c>
      <c r="V2146" s="22" t="str">
        <f aca="false">IF($U2146="","",IF(OR($Q2146="Danger",$U2146&gt;=Lists!$M$10),"P1",IF($U2146&gt;=Lists!$M$11,"P2","P3")))</f>
        <v/>
      </c>
      <c r="W2146" s="24" t="str">
        <f aca="false">IF(OR($V2146="",$B2146=""),"",$B2146+INDEX(Lists!$N$10:$N$12,MATCH($V2146,Lists!$L$10:$L$12,0)))</f>
        <v/>
      </c>
      <c r="X2146" s="19"/>
      <c r="Y2146" s="19"/>
      <c r="Z2146" s="19"/>
      <c r="AA2146" s="21"/>
      <c r="AB2146" s="19"/>
      <c r="AC2146" s="22" t="str">
        <f aca="true">IF(OR($U2146="",$B2146=""),"",IF($AA2146&lt;&gt;"",$AA2146-$B2146,TODAY()-$B2146))</f>
        <v/>
      </c>
      <c r="AD2146" s="22" t="str">
        <f aca="true">IF($W2146="","",IF($Y2146="Closed",IF($AA2146="","Closed",IF($AA2146&lt;=$W2146,"Closed on time","Closed late")),IF(TODAY()&gt;$W2146,"Overdue","Within time")))</f>
        <v/>
      </c>
      <c r="AE2146" s="6"/>
      <c r="AF2146" s="19"/>
      <c r="AG2146" s="19"/>
      <c r="AH2146" s="19"/>
      <c r="AI2146" s="19"/>
      <c r="AJ2146" s="19"/>
    </row>
    <row r="2147" customFormat="false" ht="15" hidden="false" customHeight="false" outlineLevel="0" collapsed="false">
      <c r="A2147" s="22" t="str">
        <f aca="false">IF($C2147="","","R"&amp;TEXT(ROW()-4,"00000"))</f>
        <v/>
      </c>
      <c r="B2147" s="21"/>
      <c r="C2147" s="19"/>
      <c r="D2147" s="22" t="str">
        <f aca="false">IF($C2147="","",IFERROR(INDEX(Asset_Register!$C$5:$C$1000,MATCH($C2147,Asset_Register!$A$5:$A$1000,0)),"Not in register"))</f>
        <v/>
      </c>
      <c r="E2147" s="22" t="str">
        <f aca="false">IF($C2147="","",IFERROR(INDEX(Asset_Register!$D$5:$D$1000,MATCH($C2147,Asset_Register!$A$5:$A$1000,0)),"Not in register"))</f>
        <v/>
      </c>
      <c r="F2147" s="22" t="str">
        <f aca="false">IF($C2147="","",IFERROR(INDEX(Asset_Register!$R$5:$R$1000,MATCH($C2147,Asset_Register!$A$5:$A$1000,0)),"Not in register"))</f>
        <v/>
      </c>
      <c r="G2147" s="22" t="str">
        <f aca="false">IF($C2147="","",IFERROR(INDEX(Asset_Register!$Q$5:$Q$1000,MATCH($C2147,Asset_Register!$A$5:$A$1000,0)),"Not in register"))</f>
        <v/>
      </c>
      <c r="H2147" s="19"/>
      <c r="I2147" s="19"/>
      <c r="J2147" s="6"/>
      <c r="K2147" s="19"/>
      <c r="L2147" s="19"/>
      <c r="M2147" s="19"/>
      <c r="N2147" s="19"/>
      <c r="O2147" s="19"/>
      <c r="P2147" s="19"/>
      <c r="Q2147" s="22" t="str">
        <f aca="false">IF($C2147="","",IF($P2147&lt;&gt;"",$P2147,IF(AND(ISNUMBER($K2147),ISNUMBER($M2147),ISNUMBER($N2147)),IF($O2147="Lower is worse",IF($K2147&lt;=$N2147,"Danger",IF($K2147&lt;=$M2147,"Alert","OK")),IF($K2147&gt;=$N2147,"Danger",IF($K2147&gt;=$M2147,"Alert","OK"))),"Not set")))</f>
        <v/>
      </c>
      <c r="R2147" s="22" t="str">
        <f aca="false">IF(OR($Q2147="",$Q2147="Not set"),"",MATCH($Q2147,Lists!$F$2:$F$4,0)-1)</f>
        <v/>
      </c>
      <c r="S2147" s="6"/>
      <c r="T2147" s="6"/>
      <c r="U2147" s="22" t="str">
        <f aca="false">IF(OR($Q2147="",$Q2147="OK",$Q2147="Not set",NOT(ISNUMBER($G2147))),"",ROUND($G2147*IF($Q2147="Danger",Lists!$M$15,Lists!$M$16),0))</f>
        <v/>
      </c>
      <c r="V2147" s="22" t="str">
        <f aca="false">IF($U2147="","",IF(OR($Q2147="Danger",$U2147&gt;=Lists!$M$10),"P1",IF($U2147&gt;=Lists!$M$11,"P2","P3")))</f>
        <v/>
      </c>
      <c r="W2147" s="24" t="str">
        <f aca="false">IF(OR($V2147="",$B2147=""),"",$B2147+INDEX(Lists!$N$10:$N$12,MATCH($V2147,Lists!$L$10:$L$12,0)))</f>
        <v/>
      </c>
      <c r="X2147" s="19"/>
      <c r="Y2147" s="19"/>
      <c r="Z2147" s="19"/>
      <c r="AA2147" s="21"/>
      <c r="AB2147" s="19"/>
      <c r="AC2147" s="22" t="str">
        <f aca="true">IF(OR($U2147="",$B2147=""),"",IF($AA2147&lt;&gt;"",$AA2147-$B2147,TODAY()-$B2147))</f>
        <v/>
      </c>
      <c r="AD2147" s="22" t="str">
        <f aca="true">IF($W2147="","",IF($Y2147="Closed",IF($AA2147="","Closed",IF($AA2147&lt;=$W2147,"Closed on time","Closed late")),IF(TODAY()&gt;$W2147,"Overdue","Within time")))</f>
        <v/>
      </c>
      <c r="AE2147" s="6"/>
      <c r="AF2147" s="19"/>
      <c r="AG2147" s="19"/>
      <c r="AH2147" s="19"/>
      <c r="AI2147" s="19"/>
      <c r="AJ2147" s="19"/>
    </row>
    <row r="2148" customFormat="false" ht="15" hidden="false" customHeight="false" outlineLevel="0" collapsed="false">
      <c r="A2148" s="22" t="str">
        <f aca="false">IF($C2148="","","R"&amp;TEXT(ROW()-4,"00000"))</f>
        <v/>
      </c>
      <c r="B2148" s="21"/>
      <c r="C2148" s="19"/>
      <c r="D2148" s="22" t="str">
        <f aca="false">IF($C2148="","",IFERROR(INDEX(Asset_Register!$C$5:$C$1000,MATCH($C2148,Asset_Register!$A$5:$A$1000,0)),"Not in register"))</f>
        <v/>
      </c>
      <c r="E2148" s="22" t="str">
        <f aca="false">IF($C2148="","",IFERROR(INDEX(Asset_Register!$D$5:$D$1000,MATCH($C2148,Asset_Register!$A$5:$A$1000,0)),"Not in register"))</f>
        <v/>
      </c>
      <c r="F2148" s="22" t="str">
        <f aca="false">IF($C2148="","",IFERROR(INDEX(Asset_Register!$R$5:$R$1000,MATCH($C2148,Asset_Register!$A$5:$A$1000,0)),"Not in register"))</f>
        <v/>
      </c>
      <c r="G2148" s="22" t="str">
        <f aca="false">IF($C2148="","",IFERROR(INDEX(Asset_Register!$Q$5:$Q$1000,MATCH($C2148,Asset_Register!$A$5:$A$1000,0)),"Not in register"))</f>
        <v/>
      </c>
      <c r="H2148" s="19"/>
      <c r="I2148" s="19"/>
      <c r="J2148" s="6"/>
      <c r="K2148" s="19"/>
      <c r="L2148" s="19"/>
      <c r="M2148" s="19"/>
      <c r="N2148" s="19"/>
      <c r="O2148" s="19"/>
      <c r="P2148" s="19"/>
      <c r="Q2148" s="22" t="str">
        <f aca="false">IF($C2148="","",IF($P2148&lt;&gt;"",$P2148,IF(AND(ISNUMBER($K2148),ISNUMBER($M2148),ISNUMBER($N2148)),IF($O2148="Lower is worse",IF($K2148&lt;=$N2148,"Danger",IF($K2148&lt;=$M2148,"Alert","OK")),IF($K2148&gt;=$N2148,"Danger",IF($K2148&gt;=$M2148,"Alert","OK"))),"Not set")))</f>
        <v/>
      </c>
      <c r="R2148" s="22" t="str">
        <f aca="false">IF(OR($Q2148="",$Q2148="Not set"),"",MATCH($Q2148,Lists!$F$2:$F$4,0)-1)</f>
        <v/>
      </c>
      <c r="S2148" s="6"/>
      <c r="T2148" s="6"/>
      <c r="U2148" s="22" t="str">
        <f aca="false">IF(OR($Q2148="",$Q2148="OK",$Q2148="Not set",NOT(ISNUMBER($G2148))),"",ROUND($G2148*IF($Q2148="Danger",Lists!$M$15,Lists!$M$16),0))</f>
        <v/>
      </c>
      <c r="V2148" s="22" t="str">
        <f aca="false">IF($U2148="","",IF(OR($Q2148="Danger",$U2148&gt;=Lists!$M$10),"P1",IF($U2148&gt;=Lists!$M$11,"P2","P3")))</f>
        <v/>
      </c>
      <c r="W2148" s="24" t="str">
        <f aca="false">IF(OR($V2148="",$B2148=""),"",$B2148+INDEX(Lists!$N$10:$N$12,MATCH($V2148,Lists!$L$10:$L$12,0)))</f>
        <v/>
      </c>
      <c r="X2148" s="19"/>
      <c r="Y2148" s="19"/>
      <c r="Z2148" s="19"/>
      <c r="AA2148" s="21"/>
      <c r="AB2148" s="19"/>
      <c r="AC2148" s="22" t="str">
        <f aca="true">IF(OR($U2148="",$B2148=""),"",IF($AA2148&lt;&gt;"",$AA2148-$B2148,TODAY()-$B2148))</f>
        <v/>
      </c>
      <c r="AD2148" s="22" t="str">
        <f aca="true">IF($W2148="","",IF($Y2148="Closed",IF($AA2148="","Closed",IF($AA2148&lt;=$W2148,"Closed on time","Closed late")),IF(TODAY()&gt;$W2148,"Overdue","Within time")))</f>
        <v/>
      </c>
      <c r="AE2148" s="6"/>
      <c r="AF2148" s="19"/>
      <c r="AG2148" s="19"/>
      <c r="AH2148" s="19"/>
      <c r="AI2148" s="19"/>
      <c r="AJ2148" s="19"/>
    </row>
    <row r="2149" customFormat="false" ht="15" hidden="false" customHeight="false" outlineLevel="0" collapsed="false">
      <c r="A2149" s="22" t="str">
        <f aca="false">IF($C2149="","","R"&amp;TEXT(ROW()-4,"00000"))</f>
        <v/>
      </c>
      <c r="B2149" s="21"/>
      <c r="C2149" s="19"/>
      <c r="D2149" s="22" t="str">
        <f aca="false">IF($C2149="","",IFERROR(INDEX(Asset_Register!$C$5:$C$1000,MATCH($C2149,Asset_Register!$A$5:$A$1000,0)),"Not in register"))</f>
        <v/>
      </c>
      <c r="E2149" s="22" t="str">
        <f aca="false">IF($C2149="","",IFERROR(INDEX(Asset_Register!$D$5:$D$1000,MATCH($C2149,Asset_Register!$A$5:$A$1000,0)),"Not in register"))</f>
        <v/>
      </c>
      <c r="F2149" s="22" t="str">
        <f aca="false">IF($C2149="","",IFERROR(INDEX(Asset_Register!$R$5:$R$1000,MATCH($C2149,Asset_Register!$A$5:$A$1000,0)),"Not in register"))</f>
        <v/>
      </c>
      <c r="G2149" s="22" t="str">
        <f aca="false">IF($C2149="","",IFERROR(INDEX(Asset_Register!$Q$5:$Q$1000,MATCH($C2149,Asset_Register!$A$5:$A$1000,0)),"Not in register"))</f>
        <v/>
      </c>
      <c r="H2149" s="19"/>
      <c r="I2149" s="19"/>
      <c r="J2149" s="6"/>
      <c r="K2149" s="19"/>
      <c r="L2149" s="19"/>
      <c r="M2149" s="19"/>
      <c r="N2149" s="19"/>
      <c r="O2149" s="19"/>
      <c r="P2149" s="19"/>
      <c r="Q2149" s="22" t="str">
        <f aca="false">IF($C2149="","",IF($P2149&lt;&gt;"",$P2149,IF(AND(ISNUMBER($K2149),ISNUMBER($M2149),ISNUMBER($N2149)),IF($O2149="Lower is worse",IF($K2149&lt;=$N2149,"Danger",IF($K2149&lt;=$M2149,"Alert","OK")),IF($K2149&gt;=$N2149,"Danger",IF($K2149&gt;=$M2149,"Alert","OK"))),"Not set")))</f>
        <v/>
      </c>
      <c r="R2149" s="22" t="str">
        <f aca="false">IF(OR($Q2149="",$Q2149="Not set"),"",MATCH($Q2149,Lists!$F$2:$F$4,0)-1)</f>
        <v/>
      </c>
      <c r="S2149" s="6"/>
      <c r="T2149" s="6"/>
      <c r="U2149" s="22" t="str">
        <f aca="false">IF(OR($Q2149="",$Q2149="OK",$Q2149="Not set",NOT(ISNUMBER($G2149))),"",ROUND($G2149*IF($Q2149="Danger",Lists!$M$15,Lists!$M$16),0))</f>
        <v/>
      </c>
      <c r="V2149" s="22" t="str">
        <f aca="false">IF($U2149="","",IF(OR($Q2149="Danger",$U2149&gt;=Lists!$M$10),"P1",IF($U2149&gt;=Lists!$M$11,"P2","P3")))</f>
        <v/>
      </c>
      <c r="W2149" s="24" t="str">
        <f aca="false">IF(OR($V2149="",$B2149=""),"",$B2149+INDEX(Lists!$N$10:$N$12,MATCH($V2149,Lists!$L$10:$L$12,0)))</f>
        <v/>
      </c>
      <c r="X2149" s="19"/>
      <c r="Y2149" s="19"/>
      <c r="Z2149" s="19"/>
      <c r="AA2149" s="21"/>
      <c r="AB2149" s="19"/>
      <c r="AC2149" s="22" t="str">
        <f aca="true">IF(OR($U2149="",$B2149=""),"",IF($AA2149&lt;&gt;"",$AA2149-$B2149,TODAY()-$B2149))</f>
        <v/>
      </c>
      <c r="AD2149" s="22" t="str">
        <f aca="true">IF($W2149="","",IF($Y2149="Closed",IF($AA2149="","Closed",IF($AA2149&lt;=$W2149,"Closed on time","Closed late")),IF(TODAY()&gt;$W2149,"Overdue","Within time")))</f>
        <v/>
      </c>
      <c r="AE2149" s="6"/>
      <c r="AF2149" s="19"/>
      <c r="AG2149" s="19"/>
      <c r="AH2149" s="19"/>
      <c r="AI2149" s="19"/>
      <c r="AJ2149" s="19"/>
    </row>
    <row r="2150" customFormat="false" ht="15" hidden="false" customHeight="false" outlineLevel="0" collapsed="false">
      <c r="A2150" s="22" t="str">
        <f aca="false">IF($C2150="","","R"&amp;TEXT(ROW()-4,"00000"))</f>
        <v/>
      </c>
      <c r="B2150" s="21"/>
      <c r="C2150" s="19"/>
      <c r="D2150" s="22" t="str">
        <f aca="false">IF($C2150="","",IFERROR(INDEX(Asset_Register!$C$5:$C$1000,MATCH($C2150,Asset_Register!$A$5:$A$1000,0)),"Not in register"))</f>
        <v/>
      </c>
      <c r="E2150" s="22" t="str">
        <f aca="false">IF($C2150="","",IFERROR(INDEX(Asset_Register!$D$5:$D$1000,MATCH($C2150,Asset_Register!$A$5:$A$1000,0)),"Not in register"))</f>
        <v/>
      </c>
      <c r="F2150" s="22" t="str">
        <f aca="false">IF($C2150="","",IFERROR(INDEX(Asset_Register!$R$5:$R$1000,MATCH($C2150,Asset_Register!$A$5:$A$1000,0)),"Not in register"))</f>
        <v/>
      </c>
      <c r="G2150" s="22" t="str">
        <f aca="false">IF($C2150="","",IFERROR(INDEX(Asset_Register!$Q$5:$Q$1000,MATCH($C2150,Asset_Register!$A$5:$A$1000,0)),"Not in register"))</f>
        <v/>
      </c>
      <c r="H2150" s="19"/>
      <c r="I2150" s="19"/>
      <c r="J2150" s="6"/>
      <c r="K2150" s="19"/>
      <c r="L2150" s="19"/>
      <c r="M2150" s="19"/>
      <c r="N2150" s="19"/>
      <c r="O2150" s="19"/>
      <c r="P2150" s="19"/>
      <c r="Q2150" s="22" t="str">
        <f aca="false">IF($C2150="","",IF($P2150&lt;&gt;"",$P2150,IF(AND(ISNUMBER($K2150),ISNUMBER($M2150),ISNUMBER($N2150)),IF($O2150="Lower is worse",IF($K2150&lt;=$N2150,"Danger",IF($K2150&lt;=$M2150,"Alert","OK")),IF($K2150&gt;=$N2150,"Danger",IF($K2150&gt;=$M2150,"Alert","OK"))),"Not set")))</f>
        <v/>
      </c>
      <c r="R2150" s="22" t="str">
        <f aca="false">IF(OR($Q2150="",$Q2150="Not set"),"",MATCH($Q2150,Lists!$F$2:$F$4,0)-1)</f>
        <v/>
      </c>
      <c r="S2150" s="6"/>
      <c r="T2150" s="6"/>
      <c r="U2150" s="22" t="str">
        <f aca="false">IF(OR($Q2150="",$Q2150="OK",$Q2150="Not set",NOT(ISNUMBER($G2150))),"",ROUND($G2150*IF($Q2150="Danger",Lists!$M$15,Lists!$M$16),0))</f>
        <v/>
      </c>
      <c r="V2150" s="22" t="str">
        <f aca="false">IF($U2150="","",IF(OR($Q2150="Danger",$U2150&gt;=Lists!$M$10),"P1",IF($U2150&gt;=Lists!$M$11,"P2","P3")))</f>
        <v/>
      </c>
      <c r="W2150" s="24" t="str">
        <f aca="false">IF(OR($V2150="",$B2150=""),"",$B2150+INDEX(Lists!$N$10:$N$12,MATCH($V2150,Lists!$L$10:$L$12,0)))</f>
        <v/>
      </c>
      <c r="X2150" s="19"/>
      <c r="Y2150" s="19"/>
      <c r="Z2150" s="19"/>
      <c r="AA2150" s="21"/>
      <c r="AB2150" s="19"/>
      <c r="AC2150" s="22" t="str">
        <f aca="true">IF(OR($U2150="",$B2150=""),"",IF($AA2150&lt;&gt;"",$AA2150-$B2150,TODAY()-$B2150))</f>
        <v/>
      </c>
      <c r="AD2150" s="22" t="str">
        <f aca="true">IF($W2150="","",IF($Y2150="Closed",IF($AA2150="","Closed",IF($AA2150&lt;=$W2150,"Closed on time","Closed late")),IF(TODAY()&gt;$W2150,"Overdue","Within time")))</f>
        <v/>
      </c>
      <c r="AE2150" s="6"/>
      <c r="AF2150" s="19"/>
      <c r="AG2150" s="19"/>
      <c r="AH2150" s="19"/>
      <c r="AI2150" s="19"/>
      <c r="AJ2150" s="19"/>
    </row>
    <row r="2151" customFormat="false" ht="15" hidden="false" customHeight="false" outlineLevel="0" collapsed="false">
      <c r="A2151" s="22" t="str">
        <f aca="false">IF($C2151="","","R"&amp;TEXT(ROW()-4,"00000"))</f>
        <v/>
      </c>
      <c r="B2151" s="21"/>
      <c r="C2151" s="19"/>
      <c r="D2151" s="22" t="str">
        <f aca="false">IF($C2151="","",IFERROR(INDEX(Asset_Register!$C$5:$C$1000,MATCH($C2151,Asset_Register!$A$5:$A$1000,0)),"Not in register"))</f>
        <v/>
      </c>
      <c r="E2151" s="22" t="str">
        <f aca="false">IF($C2151="","",IFERROR(INDEX(Asset_Register!$D$5:$D$1000,MATCH($C2151,Asset_Register!$A$5:$A$1000,0)),"Not in register"))</f>
        <v/>
      </c>
      <c r="F2151" s="22" t="str">
        <f aca="false">IF($C2151="","",IFERROR(INDEX(Asset_Register!$R$5:$R$1000,MATCH($C2151,Asset_Register!$A$5:$A$1000,0)),"Not in register"))</f>
        <v/>
      </c>
      <c r="G2151" s="22" t="str">
        <f aca="false">IF($C2151="","",IFERROR(INDEX(Asset_Register!$Q$5:$Q$1000,MATCH($C2151,Asset_Register!$A$5:$A$1000,0)),"Not in register"))</f>
        <v/>
      </c>
      <c r="H2151" s="19"/>
      <c r="I2151" s="19"/>
      <c r="J2151" s="6"/>
      <c r="K2151" s="19"/>
      <c r="L2151" s="19"/>
      <c r="M2151" s="19"/>
      <c r="N2151" s="19"/>
      <c r="O2151" s="19"/>
      <c r="P2151" s="19"/>
      <c r="Q2151" s="22" t="str">
        <f aca="false">IF($C2151="","",IF($P2151&lt;&gt;"",$P2151,IF(AND(ISNUMBER($K2151),ISNUMBER($M2151),ISNUMBER($N2151)),IF($O2151="Lower is worse",IF($K2151&lt;=$N2151,"Danger",IF($K2151&lt;=$M2151,"Alert","OK")),IF($K2151&gt;=$N2151,"Danger",IF($K2151&gt;=$M2151,"Alert","OK"))),"Not set")))</f>
        <v/>
      </c>
      <c r="R2151" s="22" t="str">
        <f aca="false">IF(OR($Q2151="",$Q2151="Not set"),"",MATCH($Q2151,Lists!$F$2:$F$4,0)-1)</f>
        <v/>
      </c>
      <c r="S2151" s="6"/>
      <c r="T2151" s="6"/>
      <c r="U2151" s="22" t="str">
        <f aca="false">IF(OR($Q2151="",$Q2151="OK",$Q2151="Not set",NOT(ISNUMBER($G2151))),"",ROUND($G2151*IF($Q2151="Danger",Lists!$M$15,Lists!$M$16),0))</f>
        <v/>
      </c>
      <c r="V2151" s="22" t="str">
        <f aca="false">IF($U2151="","",IF(OR($Q2151="Danger",$U2151&gt;=Lists!$M$10),"P1",IF($U2151&gt;=Lists!$M$11,"P2","P3")))</f>
        <v/>
      </c>
      <c r="W2151" s="24" t="str">
        <f aca="false">IF(OR($V2151="",$B2151=""),"",$B2151+INDEX(Lists!$N$10:$N$12,MATCH($V2151,Lists!$L$10:$L$12,0)))</f>
        <v/>
      </c>
      <c r="X2151" s="19"/>
      <c r="Y2151" s="19"/>
      <c r="Z2151" s="19"/>
      <c r="AA2151" s="21"/>
      <c r="AB2151" s="19"/>
      <c r="AC2151" s="22" t="str">
        <f aca="true">IF(OR($U2151="",$B2151=""),"",IF($AA2151&lt;&gt;"",$AA2151-$B2151,TODAY()-$B2151))</f>
        <v/>
      </c>
      <c r="AD2151" s="22" t="str">
        <f aca="true">IF($W2151="","",IF($Y2151="Closed",IF($AA2151="","Closed",IF($AA2151&lt;=$W2151,"Closed on time","Closed late")),IF(TODAY()&gt;$W2151,"Overdue","Within time")))</f>
        <v/>
      </c>
      <c r="AE2151" s="6"/>
      <c r="AF2151" s="19"/>
      <c r="AG2151" s="19"/>
      <c r="AH2151" s="19"/>
      <c r="AI2151" s="19"/>
      <c r="AJ2151" s="19"/>
    </row>
    <row r="2152" customFormat="false" ht="15" hidden="false" customHeight="false" outlineLevel="0" collapsed="false">
      <c r="A2152" s="22" t="str">
        <f aca="false">IF($C2152="","","R"&amp;TEXT(ROW()-4,"00000"))</f>
        <v/>
      </c>
      <c r="B2152" s="21"/>
      <c r="C2152" s="19"/>
      <c r="D2152" s="22" t="str">
        <f aca="false">IF($C2152="","",IFERROR(INDEX(Asset_Register!$C$5:$C$1000,MATCH($C2152,Asset_Register!$A$5:$A$1000,0)),"Not in register"))</f>
        <v/>
      </c>
      <c r="E2152" s="22" t="str">
        <f aca="false">IF($C2152="","",IFERROR(INDEX(Asset_Register!$D$5:$D$1000,MATCH($C2152,Asset_Register!$A$5:$A$1000,0)),"Not in register"))</f>
        <v/>
      </c>
      <c r="F2152" s="22" t="str">
        <f aca="false">IF($C2152="","",IFERROR(INDEX(Asset_Register!$R$5:$R$1000,MATCH($C2152,Asset_Register!$A$5:$A$1000,0)),"Not in register"))</f>
        <v/>
      </c>
      <c r="G2152" s="22" t="str">
        <f aca="false">IF($C2152="","",IFERROR(INDEX(Asset_Register!$Q$5:$Q$1000,MATCH($C2152,Asset_Register!$A$5:$A$1000,0)),"Not in register"))</f>
        <v/>
      </c>
      <c r="H2152" s="19"/>
      <c r="I2152" s="19"/>
      <c r="J2152" s="6"/>
      <c r="K2152" s="19"/>
      <c r="L2152" s="19"/>
      <c r="M2152" s="19"/>
      <c r="N2152" s="19"/>
      <c r="O2152" s="19"/>
      <c r="P2152" s="19"/>
      <c r="Q2152" s="22" t="str">
        <f aca="false">IF($C2152="","",IF($P2152&lt;&gt;"",$P2152,IF(AND(ISNUMBER($K2152),ISNUMBER($M2152),ISNUMBER($N2152)),IF($O2152="Lower is worse",IF($K2152&lt;=$N2152,"Danger",IF($K2152&lt;=$M2152,"Alert","OK")),IF($K2152&gt;=$N2152,"Danger",IF($K2152&gt;=$M2152,"Alert","OK"))),"Not set")))</f>
        <v/>
      </c>
      <c r="R2152" s="22" t="str">
        <f aca="false">IF(OR($Q2152="",$Q2152="Not set"),"",MATCH($Q2152,Lists!$F$2:$F$4,0)-1)</f>
        <v/>
      </c>
      <c r="S2152" s="6"/>
      <c r="T2152" s="6"/>
      <c r="U2152" s="22" t="str">
        <f aca="false">IF(OR($Q2152="",$Q2152="OK",$Q2152="Not set",NOT(ISNUMBER($G2152))),"",ROUND($G2152*IF($Q2152="Danger",Lists!$M$15,Lists!$M$16),0))</f>
        <v/>
      </c>
      <c r="V2152" s="22" t="str">
        <f aca="false">IF($U2152="","",IF(OR($Q2152="Danger",$U2152&gt;=Lists!$M$10),"P1",IF($U2152&gt;=Lists!$M$11,"P2","P3")))</f>
        <v/>
      </c>
      <c r="W2152" s="24" t="str">
        <f aca="false">IF(OR($V2152="",$B2152=""),"",$B2152+INDEX(Lists!$N$10:$N$12,MATCH($V2152,Lists!$L$10:$L$12,0)))</f>
        <v/>
      </c>
      <c r="X2152" s="19"/>
      <c r="Y2152" s="19"/>
      <c r="Z2152" s="19"/>
      <c r="AA2152" s="21"/>
      <c r="AB2152" s="19"/>
      <c r="AC2152" s="22" t="str">
        <f aca="true">IF(OR($U2152="",$B2152=""),"",IF($AA2152&lt;&gt;"",$AA2152-$B2152,TODAY()-$B2152))</f>
        <v/>
      </c>
      <c r="AD2152" s="22" t="str">
        <f aca="true">IF($W2152="","",IF($Y2152="Closed",IF($AA2152="","Closed",IF($AA2152&lt;=$W2152,"Closed on time","Closed late")),IF(TODAY()&gt;$W2152,"Overdue","Within time")))</f>
        <v/>
      </c>
      <c r="AE2152" s="6"/>
      <c r="AF2152" s="19"/>
      <c r="AG2152" s="19"/>
      <c r="AH2152" s="19"/>
      <c r="AI2152" s="19"/>
      <c r="AJ2152" s="19"/>
    </row>
    <row r="2153" customFormat="false" ht="15" hidden="false" customHeight="false" outlineLevel="0" collapsed="false">
      <c r="A2153" s="22" t="str">
        <f aca="false">IF($C2153="","","R"&amp;TEXT(ROW()-4,"00000"))</f>
        <v/>
      </c>
      <c r="B2153" s="21"/>
      <c r="C2153" s="19"/>
      <c r="D2153" s="22" t="str">
        <f aca="false">IF($C2153="","",IFERROR(INDEX(Asset_Register!$C$5:$C$1000,MATCH($C2153,Asset_Register!$A$5:$A$1000,0)),"Not in register"))</f>
        <v/>
      </c>
      <c r="E2153" s="22" t="str">
        <f aca="false">IF($C2153="","",IFERROR(INDEX(Asset_Register!$D$5:$D$1000,MATCH($C2153,Asset_Register!$A$5:$A$1000,0)),"Not in register"))</f>
        <v/>
      </c>
      <c r="F2153" s="22" t="str">
        <f aca="false">IF($C2153="","",IFERROR(INDEX(Asset_Register!$R$5:$R$1000,MATCH($C2153,Asset_Register!$A$5:$A$1000,0)),"Not in register"))</f>
        <v/>
      </c>
      <c r="G2153" s="22" t="str">
        <f aca="false">IF($C2153="","",IFERROR(INDEX(Asset_Register!$Q$5:$Q$1000,MATCH($C2153,Asset_Register!$A$5:$A$1000,0)),"Not in register"))</f>
        <v/>
      </c>
      <c r="H2153" s="19"/>
      <c r="I2153" s="19"/>
      <c r="J2153" s="6"/>
      <c r="K2153" s="19"/>
      <c r="L2153" s="19"/>
      <c r="M2153" s="19"/>
      <c r="N2153" s="19"/>
      <c r="O2153" s="19"/>
      <c r="P2153" s="19"/>
      <c r="Q2153" s="22" t="str">
        <f aca="false">IF($C2153="","",IF($P2153&lt;&gt;"",$P2153,IF(AND(ISNUMBER($K2153),ISNUMBER($M2153),ISNUMBER($N2153)),IF($O2153="Lower is worse",IF($K2153&lt;=$N2153,"Danger",IF($K2153&lt;=$M2153,"Alert","OK")),IF($K2153&gt;=$N2153,"Danger",IF($K2153&gt;=$M2153,"Alert","OK"))),"Not set")))</f>
        <v/>
      </c>
      <c r="R2153" s="22" t="str">
        <f aca="false">IF(OR($Q2153="",$Q2153="Not set"),"",MATCH($Q2153,Lists!$F$2:$F$4,0)-1)</f>
        <v/>
      </c>
      <c r="S2153" s="6"/>
      <c r="T2153" s="6"/>
      <c r="U2153" s="22" t="str">
        <f aca="false">IF(OR($Q2153="",$Q2153="OK",$Q2153="Not set",NOT(ISNUMBER($G2153))),"",ROUND($G2153*IF($Q2153="Danger",Lists!$M$15,Lists!$M$16),0))</f>
        <v/>
      </c>
      <c r="V2153" s="22" t="str">
        <f aca="false">IF($U2153="","",IF(OR($Q2153="Danger",$U2153&gt;=Lists!$M$10),"P1",IF($U2153&gt;=Lists!$M$11,"P2","P3")))</f>
        <v/>
      </c>
      <c r="W2153" s="24" t="str">
        <f aca="false">IF(OR($V2153="",$B2153=""),"",$B2153+INDEX(Lists!$N$10:$N$12,MATCH($V2153,Lists!$L$10:$L$12,0)))</f>
        <v/>
      </c>
      <c r="X2153" s="19"/>
      <c r="Y2153" s="19"/>
      <c r="Z2153" s="19"/>
      <c r="AA2153" s="21"/>
      <c r="AB2153" s="19"/>
      <c r="AC2153" s="22" t="str">
        <f aca="true">IF(OR($U2153="",$B2153=""),"",IF($AA2153&lt;&gt;"",$AA2153-$B2153,TODAY()-$B2153))</f>
        <v/>
      </c>
      <c r="AD2153" s="22" t="str">
        <f aca="true">IF($W2153="","",IF($Y2153="Closed",IF($AA2153="","Closed",IF($AA2153&lt;=$W2153,"Closed on time","Closed late")),IF(TODAY()&gt;$W2153,"Overdue","Within time")))</f>
        <v/>
      </c>
      <c r="AE2153" s="6"/>
      <c r="AF2153" s="19"/>
      <c r="AG2153" s="19"/>
      <c r="AH2153" s="19"/>
      <c r="AI2153" s="19"/>
      <c r="AJ2153" s="19"/>
    </row>
    <row r="2154" customFormat="false" ht="15" hidden="false" customHeight="false" outlineLevel="0" collapsed="false">
      <c r="A2154" s="22" t="str">
        <f aca="false">IF($C2154="","","R"&amp;TEXT(ROW()-4,"00000"))</f>
        <v/>
      </c>
      <c r="B2154" s="21"/>
      <c r="C2154" s="19"/>
      <c r="D2154" s="22" t="str">
        <f aca="false">IF($C2154="","",IFERROR(INDEX(Asset_Register!$C$5:$C$1000,MATCH($C2154,Asset_Register!$A$5:$A$1000,0)),"Not in register"))</f>
        <v/>
      </c>
      <c r="E2154" s="22" t="str">
        <f aca="false">IF($C2154="","",IFERROR(INDEX(Asset_Register!$D$5:$D$1000,MATCH($C2154,Asset_Register!$A$5:$A$1000,0)),"Not in register"))</f>
        <v/>
      </c>
      <c r="F2154" s="22" t="str">
        <f aca="false">IF($C2154="","",IFERROR(INDEX(Asset_Register!$R$5:$R$1000,MATCH($C2154,Asset_Register!$A$5:$A$1000,0)),"Not in register"))</f>
        <v/>
      </c>
      <c r="G2154" s="22" t="str">
        <f aca="false">IF($C2154="","",IFERROR(INDEX(Asset_Register!$Q$5:$Q$1000,MATCH($C2154,Asset_Register!$A$5:$A$1000,0)),"Not in register"))</f>
        <v/>
      </c>
      <c r="H2154" s="19"/>
      <c r="I2154" s="19"/>
      <c r="J2154" s="6"/>
      <c r="K2154" s="19"/>
      <c r="L2154" s="19"/>
      <c r="M2154" s="19"/>
      <c r="N2154" s="19"/>
      <c r="O2154" s="19"/>
      <c r="P2154" s="19"/>
      <c r="Q2154" s="22" t="str">
        <f aca="false">IF($C2154="","",IF($P2154&lt;&gt;"",$P2154,IF(AND(ISNUMBER($K2154),ISNUMBER($M2154),ISNUMBER($N2154)),IF($O2154="Lower is worse",IF($K2154&lt;=$N2154,"Danger",IF($K2154&lt;=$M2154,"Alert","OK")),IF($K2154&gt;=$N2154,"Danger",IF($K2154&gt;=$M2154,"Alert","OK"))),"Not set")))</f>
        <v/>
      </c>
      <c r="R2154" s="22" t="str">
        <f aca="false">IF(OR($Q2154="",$Q2154="Not set"),"",MATCH($Q2154,Lists!$F$2:$F$4,0)-1)</f>
        <v/>
      </c>
      <c r="S2154" s="6"/>
      <c r="T2154" s="6"/>
      <c r="U2154" s="22" t="str">
        <f aca="false">IF(OR($Q2154="",$Q2154="OK",$Q2154="Not set",NOT(ISNUMBER($G2154))),"",ROUND($G2154*IF($Q2154="Danger",Lists!$M$15,Lists!$M$16),0))</f>
        <v/>
      </c>
      <c r="V2154" s="22" t="str">
        <f aca="false">IF($U2154="","",IF(OR($Q2154="Danger",$U2154&gt;=Lists!$M$10),"P1",IF($U2154&gt;=Lists!$M$11,"P2","P3")))</f>
        <v/>
      </c>
      <c r="W2154" s="24" t="str">
        <f aca="false">IF(OR($V2154="",$B2154=""),"",$B2154+INDEX(Lists!$N$10:$N$12,MATCH($V2154,Lists!$L$10:$L$12,0)))</f>
        <v/>
      </c>
      <c r="X2154" s="19"/>
      <c r="Y2154" s="19"/>
      <c r="Z2154" s="19"/>
      <c r="AA2154" s="21"/>
      <c r="AB2154" s="19"/>
      <c r="AC2154" s="22" t="str">
        <f aca="true">IF(OR($U2154="",$B2154=""),"",IF($AA2154&lt;&gt;"",$AA2154-$B2154,TODAY()-$B2154))</f>
        <v/>
      </c>
      <c r="AD2154" s="22" t="str">
        <f aca="true">IF($W2154="","",IF($Y2154="Closed",IF($AA2154="","Closed",IF($AA2154&lt;=$W2154,"Closed on time","Closed late")),IF(TODAY()&gt;$W2154,"Overdue","Within time")))</f>
        <v/>
      </c>
      <c r="AE2154" s="6"/>
      <c r="AF2154" s="19"/>
      <c r="AG2154" s="19"/>
      <c r="AH2154" s="19"/>
      <c r="AI2154" s="19"/>
      <c r="AJ2154" s="19"/>
    </row>
    <row r="2155" customFormat="false" ht="15" hidden="false" customHeight="false" outlineLevel="0" collapsed="false">
      <c r="A2155" s="22" t="str">
        <f aca="false">IF($C2155="","","R"&amp;TEXT(ROW()-4,"00000"))</f>
        <v/>
      </c>
      <c r="B2155" s="21"/>
      <c r="C2155" s="19"/>
      <c r="D2155" s="22" t="str">
        <f aca="false">IF($C2155="","",IFERROR(INDEX(Asset_Register!$C$5:$C$1000,MATCH($C2155,Asset_Register!$A$5:$A$1000,0)),"Not in register"))</f>
        <v/>
      </c>
      <c r="E2155" s="22" t="str">
        <f aca="false">IF($C2155="","",IFERROR(INDEX(Asset_Register!$D$5:$D$1000,MATCH($C2155,Asset_Register!$A$5:$A$1000,0)),"Not in register"))</f>
        <v/>
      </c>
      <c r="F2155" s="22" t="str">
        <f aca="false">IF($C2155="","",IFERROR(INDEX(Asset_Register!$R$5:$R$1000,MATCH($C2155,Asset_Register!$A$5:$A$1000,0)),"Not in register"))</f>
        <v/>
      </c>
      <c r="G2155" s="22" t="str">
        <f aca="false">IF($C2155="","",IFERROR(INDEX(Asset_Register!$Q$5:$Q$1000,MATCH($C2155,Asset_Register!$A$5:$A$1000,0)),"Not in register"))</f>
        <v/>
      </c>
      <c r="H2155" s="19"/>
      <c r="I2155" s="19"/>
      <c r="J2155" s="6"/>
      <c r="K2155" s="19"/>
      <c r="L2155" s="19"/>
      <c r="M2155" s="19"/>
      <c r="N2155" s="19"/>
      <c r="O2155" s="19"/>
      <c r="P2155" s="19"/>
      <c r="Q2155" s="22" t="str">
        <f aca="false">IF($C2155="","",IF($P2155&lt;&gt;"",$P2155,IF(AND(ISNUMBER($K2155),ISNUMBER($M2155),ISNUMBER($N2155)),IF($O2155="Lower is worse",IF($K2155&lt;=$N2155,"Danger",IF($K2155&lt;=$M2155,"Alert","OK")),IF($K2155&gt;=$N2155,"Danger",IF($K2155&gt;=$M2155,"Alert","OK"))),"Not set")))</f>
        <v/>
      </c>
      <c r="R2155" s="22" t="str">
        <f aca="false">IF(OR($Q2155="",$Q2155="Not set"),"",MATCH($Q2155,Lists!$F$2:$F$4,0)-1)</f>
        <v/>
      </c>
      <c r="S2155" s="6"/>
      <c r="T2155" s="6"/>
      <c r="U2155" s="22" t="str">
        <f aca="false">IF(OR($Q2155="",$Q2155="OK",$Q2155="Not set",NOT(ISNUMBER($G2155))),"",ROUND($G2155*IF($Q2155="Danger",Lists!$M$15,Lists!$M$16),0))</f>
        <v/>
      </c>
      <c r="V2155" s="22" t="str">
        <f aca="false">IF($U2155="","",IF(OR($Q2155="Danger",$U2155&gt;=Lists!$M$10),"P1",IF($U2155&gt;=Lists!$M$11,"P2","P3")))</f>
        <v/>
      </c>
      <c r="W2155" s="24" t="str">
        <f aca="false">IF(OR($V2155="",$B2155=""),"",$B2155+INDEX(Lists!$N$10:$N$12,MATCH($V2155,Lists!$L$10:$L$12,0)))</f>
        <v/>
      </c>
      <c r="X2155" s="19"/>
      <c r="Y2155" s="19"/>
      <c r="Z2155" s="19"/>
      <c r="AA2155" s="21"/>
      <c r="AB2155" s="19"/>
      <c r="AC2155" s="22" t="str">
        <f aca="true">IF(OR($U2155="",$B2155=""),"",IF($AA2155&lt;&gt;"",$AA2155-$B2155,TODAY()-$B2155))</f>
        <v/>
      </c>
      <c r="AD2155" s="22" t="str">
        <f aca="true">IF($W2155="","",IF($Y2155="Closed",IF($AA2155="","Closed",IF($AA2155&lt;=$W2155,"Closed on time","Closed late")),IF(TODAY()&gt;$W2155,"Overdue","Within time")))</f>
        <v/>
      </c>
      <c r="AE2155" s="6"/>
      <c r="AF2155" s="19"/>
      <c r="AG2155" s="19"/>
      <c r="AH2155" s="19"/>
      <c r="AI2155" s="19"/>
      <c r="AJ2155" s="19"/>
    </row>
    <row r="2156" customFormat="false" ht="15" hidden="false" customHeight="false" outlineLevel="0" collapsed="false">
      <c r="A2156" s="22" t="str">
        <f aca="false">IF($C2156="","","R"&amp;TEXT(ROW()-4,"00000"))</f>
        <v/>
      </c>
      <c r="B2156" s="21"/>
      <c r="C2156" s="19"/>
      <c r="D2156" s="22" t="str">
        <f aca="false">IF($C2156="","",IFERROR(INDEX(Asset_Register!$C$5:$C$1000,MATCH($C2156,Asset_Register!$A$5:$A$1000,0)),"Not in register"))</f>
        <v/>
      </c>
      <c r="E2156" s="22" t="str">
        <f aca="false">IF($C2156="","",IFERROR(INDEX(Asset_Register!$D$5:$D$1000,MATCH($C2156,Asset_Register!$A$5:$A$1000,0)),"Not in register"))</f>
        <v/>
      </c>
      <c r="F2156" s="22" t="str">
        <f aca="false">IF($C2156="","",IFERROR(INDEX(Asset_Register!$R$5:$R$1000,MATCH($C2156,Asset_Register!$A$5:$A$1000,0)),"Not in register"))</f>
        <v/>
      </c>
      <c r="G2156" s="22" t="str">
        <f aca="false">IF($C2156="","",IFERROR(INDEX(Asset_Register!$Q$5:$Q$1000,MATCH($C2156,Asset_Register!$A$5:$A$1000,0)),"Not in register"))</f>
        <v/>
      </c>
      <c r="H2156" s="19"/>
      <c r="I2156" s="19"/>
      <c r="J2156" s="6"/>
      <c r="K2156" s="19"/>
      <c r="L2156" s="19"/>
      <c r="M2156" s="19"/>
      <c r="N2156" s="19"/>
      <c r="O2156" s="19"/>
      <c r="P2156" s="19"/>
      <c r="Q2156" s="22" t="str">
        <f aca="false">IF($C2156="","",IF($P2156&lt;&gt;"",$P2156,IF(AND(ISNUMBER($K2156),ISNUMBER($M2156),ISNUMBER($N2156)),IF($O2156="Lower is worse",IF($K2156&lt;=$N2156,"Danger",IF($K2156&lt;=$M2156,"Alert","OK")),IF($K2156&gt;=$N2156,"Danger",IF($K2156&gt;=$M2156,"Alert","OK"))),"Not set")))</f>
        <v/>
      </c>
      <c r="R2156" s="22" t="str">
        <f aca="false">IF(OR($Q2156="",$Q2156="Not set"),"",MATCH($Q2156,Lists!$F$2:$F$4,0)-1)</f>
        <v/>
      </c>
      <c r="S2156" s="6"/>
      <c r="T2156" s="6"/>
      <c r="U2156" s="22" t="str">
        <f aca="false">IF(OR($Q2156="",$Q2156="OK",$Q2156="Not set",NOT(ISNUMBER($G2156))),"",ROUND($G2156*IF($Q2156="Danger",Lists!$M$15,Lists!$M$16),0))</f>
        <v/>
      </c>
      <c r="V2156" s="22" t="str">
        <f aca="false">IF($U2156="","",IF(OR($Q2156="Danger",$U2156&gt;=Lists!$M$10),"P1",IF($U2156&gt;=Lists!$M$11,"P2","P3")))</f>
        <v/>
      </c>
      <c r="W2156" s="24" t="str">
        <f aca="false">IF(OR($V2156="",$B2156=""),"",$B2156+INDEX(Lists!$N$10:$N$12,MATCH($V2156,Lists!$L$10:$L$12,0)))</f>
        <v/>
      </c>
      <c r="X2156" s="19"/>
      <c r="Y2156" s="19"/>
      <c r="Z2156" s="19"/>
      <c r="AA2156" s="21"/>
      <c r="AB2156" s="19"/>
      <c r="AC2156" s="22" t="str">
        <f aca="true">IF(OR($U2156="",$B2156=""),"",IF($AA2156&lt;&gt;"",$AA2156-$B2156,TODAY()-$B2156))</f>
        <v/>
      </c>
      <c r="AD2156" s="22" t="str">
        <f aca="true">IF($W2156="","",IF($Y2156="Closed",IF($AA2156="","Closed",IF($AA2156&lt;=$W2156,"Closed on time","Closed late")),IF(TODAY()&gt;$W2156,"Overdue","Within time")))</f>
        <v/>
      </c>
      <c r="AE2156" s="6"/>
      <c r="AF2156" s="19"/>
      <c r="AG2156" s="19"/>
      <c r="AH2156" s="19"/>
      <c r="AI2156" s="19"/>
      <c r="AJ2156" s="19"/>
    </row>
    <row r="2157" customFormat="false" ht="15" hidden="false" customHeight="false" outlineLevel="0" collapsed="false">
      <c r="A2157" s="22" t="str">
        <f aca="false">IF($C2157="","","R"&amp;TEXT(ROW()-4,"00000"))</f>
        <v/>
      </c>
      <c r="B2157" s="21"/>
      <c r="C2157" s="19"/>
      <c r="D2157" s="22" t="str">
        <f aca="false">IF($C2157="","",IFERROR(INDEX(Asset_Register!$C$5:$C$1000,MATCH($C2157,Asset_Register!$A$5:$A$1000,0)),"Not in register"))</f>
        <v/>
      </c>
      <c r="E2157" s="22" t="str">
        <f aca="false">IF($C2157="","",IFERROR(INDEX(Asset_Register!$D$5:$D$1000,MATCH($C2157,Asset_Register!$A$5:$A$1000,0)),"Not in register"))</f>
        <v/>
      </c>
      <c r="F2157" s="22" t="str">
        <f aca="false">IF($C2157="","",IFERROR(INDEX(Asset_Register!$R$5:$R$1000,MATCH($C2157,Asset_Register!$A$5:$A$1000,0)),"Not in register"))</f>
        <v/>
      </c>
      <c r="G2157" s="22" t="str">
        <f aca="false">IF($C2157="","",IFERROR(INDEX(Asset_Register!$Q$5:$Q$1000,MATCH($C2157,Asset_Register!$A$5:$A$1000,0)),"Not in register"))</f>
        <v/>
      </c>
      <c r="H2157" s="19"/>
      <c r="I2157" s="19"/>
      <c r="J2157" s="6"/>
      <c r="K2157" s="19"/>
      <c r="L2157" s="19"/>
      <c r="M2157" s="19"/>
      <c r="N2157" s="19"/>
      <c r="O2157" s="19"/>
      <c r="P2157" s="19"/>
      <c r="Q2157" s="22" t="str">
        <f aca="false">IF($C2157="","",IF($P2157&lt;&gt;"",$P2157,IF(AND(ISNUMBER($K2157),ISNUMBER($M2157),ISNUMBER($N2157)),IF($O2157="Lower is worse",IF($K2157&lt;=$N2157,"Danger",IF($K2157&lt;=$M2157,"Alert","OK")),IF($K2157&gt;=$N2157,"Danger",IF($K2157&gt;=$M2157,"Alert","OK"))),"Not set")))</f>
        <v/>
      </c>
      <c r="R2157" s="22" t="str">
        <f aca="false">IF(OR($Q2157="",$Q2157="Not set"),"",MATCH($Q2157,Lists!$F$2:$F$4,0)-1)</f>
        <v/>
      </c>
      <c r="S2157" s="6"/>
      <c r="T2157" s="6"/>
      <c r="U2157" s="22" t="str">
        <f aca="false">IF(OR($Q2157="",$Q2157="OK",$Q2157="Not set",NOT(ISNUMBER($G2157))),"",ROUND($G2157*IF($Q2157="Danger",Lists!$M$15,Lists!$M$16),0))</f>
        <v/>
      </c>
      <c r="V2157" s="22" t="str">
        <f aca="false">IF($U2157="","",IF(OR($Q2157="Danger",$U2157&gt;=Lists!$M$10),"P1",IF($U2157&gt;=Lists!$M$11,"P2","P3")))</f>
        <v/>
      </c>
      <c r="W2157" s="24" t="str">
        <f aca="false">IF(OR($V2157="",$B2157=""),"",$B2157+INDEX(Lists!$N$10:$N$12,MATCH($V2157,Lists!$L$10:$L$12,0)))</f>
        <v/>
      </c>
      <c r="X2157" s="19"/>
      <c r="Y2157" s="19"/>
      <c r="Z2157" s="19"/>
      <c r="AA2157" s="21"/>
      <c r="AB2157" s="19"/>
      <c r="AC2157" s="22" t="str">
        <f aca="true">IF(OR($U2157="",$B2157=""),"",IF($AA2157&lt;&gt;"",$AA2157-$B2157,TODAY()-$B2157))</f>
        <v/>
      </c>
      <c r="AD2157" s="22" t="str">
        <f aca="true">IF($W2157="","",IF($Y2157="Closed",IF($AA2157="","Closed",IF($AA2157&lt;=$W2157,"Closed on time","Closed late")),IF(TODAY()&gt;$W2157,"Overdue","Within time")))</f>
        <v/>
      </c>
      <c r="AE2157" s="6"/>
      <c r="AF2157" s="19"/>
      <c r="AG2157" s="19"/>
      <c r="AH2157" s="19"/>
      <c r="AI2157" s="19"/>
      <c r="AJ2157" s="19"/>
    </row>
    <row r="2158" customFormat="false" ht="15" hidden="false" customHeight="false" outlineLevel="0" collapsed="false">
      <c r="A2158" s="22" t="str">
        <f aca="false">IF($C2158="","","R"&amp;TEXT(ROW()-4,"00000"))</f>
        <v/>
      </c>
      <c r="B2158" s="21"/>
      <c r="C2158" s="19"/>
      <c r="D2158" s="22" t="str">
        <f aca="false">IF($C2158="","",IFERROR(INDEX(Asset_Register!$C$5:$C$1000,MATCH($C2158,Asset_Register!$A$5:$A$1000,0)),"Not in register"))</f>
        <v/>
      </c>
      <c r="E2158" s="22" t="str">
        <f aca="false">IF($C2158="","",IFERROR(INDEX(Asset_Register!$D$5:$D$1000,MATCH($C2158,Asset_Register!$A$5:$A$1000,0)),"Not in register"))</f>
        <v/>
      </c>
      <c r="F2158" s="22" t="str">
        <f aca="false">IF($C2158="","",IFERROR(INDEX(Asset_Register!$R$5:$R$1000,MATCH($C2158,Asset_Register!$A$5:$A$1000,0)),"Not in register"))</f>
        <v/>
      </c>
      <c r="G2158" s="22" t="str">
        <f aca="false">IF($C2158="","",IFERROR(INDEX(Asset_Register!$Q$5:$Q$1000,MATCH($C2158,Asset_Register!$A$5:$A$1000,0)),"Not in register"))</f>
        <v/>
      </c>
      <c r="H2158" s="19"/>
      <c r="I2158" s="19"/>
      <c r="J2158" s="6"/>
      <c r="K2158" s="19"/>
      <c r="L2158" s="19"/>
      <c r="M2158" s="19"/>
      <c r="N2158" s="19"/>
      <c r="O2158" s="19"/>
      <c r="P2158" s="19"/>
      <c r="Q2158" s="22" t="str">
        <f aca="false">IF($C2158="","",IF($P2158&lt;&gt;"",$P2158,IF(AND(ISNUMBER($K2158),ISNUMBER($M2158),ISNUMBER($N2158)),IF($O2158="Lower is worse",IF($K2158&lt;=$N2158,"Danger",IF($K2158&lt;=$M2158,"Alert","OK")),IF($K2158&gt;=$N2158,"Danger",IF($K2158&gt;=$M2158,"Alert","OK"))),"Not set")))</f>
        <v/>
      </c>
      <c r="R2158" s="22" t="str">
        <f aca="false">IF(OR($Q2158="",$Q2158="Not set"),"",MATCH($Q2158,Lists!$F$2:$F$4,0)-1)</f>
        <v/>
      </c>
      <c r="S2158" s="6"/>
      <c r="T2158" s="6"/>
      <c r="U2158" s="22" t="str">
        <f aca="false">IF(OR($Q2158="",$Q2158="OK",$Q2158="Not set",NOT(ISNUMBER($G2158))),"",ROUND($G2158*IF($Q2158="Danger",Lists!$M$15,Lists!$M$16),0))</f>
        <v/>
      </c>
      <c r="V2158" s="22" t="str">
        <f aca="false">IF($U2158="","",IF(OR($Q2158="Danger",$U2158&gt;=Lists!$M$10),"P1",IF($U2158&gt;=Lists!$M$11,"P2","P3")))</f>
        <v/>
      </c>
      <c r="W2158" s="24" t="str">
        <f aca="false">IF(OR($V2158="",$B2158=""),"",$B2158+INDEX(Lists!$N$10:$N$12,MATCH($V2158,Lists!$L$10:$L$12,0)))</f>
        <v/>
      </c>
      <c r="X2158" s="19"/>
      <c r="Y2158" s="19"/>
      <c r="Z2158" s="19"/>
      <c r="AA2158" s="21"/>
      <c r="AB2158" s="19"/>
      <c r="AC2158" s="22" t="str">
        <f aca="true">IF(OR($U2158="",$B2158=""),"",IF($AA2158&lt;&gt;"",$AA2158-$B2158,TODAY()-$B2158))</f>
        <v/>
      </c>
      <c r="AD2158" s="22" t="str">
        <f aca="true">IF($W2158="","",IF($Y2158="Closed",IF($AA2158="","Closed",IF($AA2158&lt;=$W2158,"Closed on time","Closed late")),IF(TODAY()&gt;$W2158,"Overdue","Within time")))</f>
        <v/>
      </c>
      <c r="AE2158" s="6"/>
      <c r="AF2158" s="19"/>
      <c r="AG2158" s="19"/>
      <c r="AH2158" s="19"/>
      <c r="AI2158" s="19"/>
      <c r="AJ2158" s="19"/>
    </row>
    <row r="2159" customFormat="false" ht="15" hidden="false" customHeight="false" outlineLevel="0" collapsed="false">
      <c r="A2159" s="22" t="str">
        <f aca="false">IF($C2159="","","R"&amp;TEXT(ROW()-4,"00000"))</f>
        <v/>
      </c>
      <c r="B2159" s="21"/>
      <c r="C2159" s="19"/>
      <c r="D2159" s="22" t="str">
        <f aca="false">IF($C2159="","",IFERROR(INDEX(Asset_Register!$C$5:$C$1000,MATCH($C2159,Asset_Register!$A$5:$A$1000,0)),"Not in register"))</f>
        <v/>
      </c>
      <c r="E2159" s="22" t="str">
        <f aca="false">IF($C2159="","",IFERROR(INDEX(Asset_Register!$D$5:$D$1000,MATCH($C2159,Asset_Register!$A$5:$A$1000,0)),"Not in register"))</f>
        <v/>
      </c>
      <c r="F2159" s="22" t="str">
        <f aca="false">IF($C2159="","",IFERROR(INDEX(Asset_Register!$R$5:$R$1000,MATCH($C2159,Asset_Register!$A$5:$A$1000,0)),"Not in register"))</f>
        <v/>
      </c>
      <c r="G2159" s="22" t="str">
        <f aca="false">IF($C2159="","",IFERROR(INDEX(Asset_Register!$Q$5:$Q$1000,MATCH($C2159,Asset_Register!$A$5:$A$1000,0)),"Not in register"))</f>
        <v/>
      </c>
      <c r="H2159" s="19"/>
      <c r="I2159" s="19"/>
      <c r="J2159" s="6"/>
      <c r="K2159" s="19"/>
      <c r="L2159" s="19"/>
      <c r="M2159" s="19"/>
      <c r="N2159" s="19"/>
      <c r="O2159" s="19"/>
      <c r="P2159" s="19"/>
      <c r="Q2159" s="22" t="str">
        <f aca="false">IF($C2159="","",IF($P2159&lt;&gt;"",$P2159,IF(AND(ISNUMBER($K2159),ISNUMBER($M2159),ISNUMBER($N2159)),IF($O2159="Lower is worse",IF($K2159&lt;=$N2159,"Danger",IF($K2159&lt;=$M2159,"Alert","OK")),IF($K2159&gt;=$N2159,"Danger",IF($K2159&gt;=$M2159,"Alert","OK"))),"Not set")))</f>
        <v/>
      </c>
      <c r="R2159" s="22" t="str">
        <f aca="false">IF(OR($Q2159="",$Q2159="Not set"),"",MATCH($Q2159,Lists!$F$2:$F$4,0)-1)</f>
        <v/>
      </c>
      <c r="S2159" s="6"/>
      <c r="T2159" s="6"/>
      <c r="U2159" s="22" t="str">
        <f aca="false">IF(OR($Q2159="",$Q2159="OK",$Q2159="Not set",NOT(ISNUMBER($G2159))),"",ROUND($G2159*IF($Q2159="Danger",Lists!$M$15,Lists!$M$16),0))</f>
        <v/>
      </c>
      <c r="V2159" s="22" t="str">
        <f aca="false">IF($U2159="","",IF(OR($Q2159="Danger",$U2159&gt;=Lists!$M$10),"P1",IF($U2159&gt;=Lists!$M$11,"P2","P3")))</f>
        <v/>
      </c>
      <c r="W2159" s="24" t="str">
        <f aca="false">IF(OR($V2159="",$B2159=""),"",$B2159+INDEX(Lists!$N$10:$N$12,MATCH($V2159,Lists!$L$10:$L$12,0)))</f>
        <v/>
      </c>
      <c r="X2159" s="19"/>
      <c r="Y2159" s="19"/>
      <c r="Z2159" s="19"/>
      <c r="AA2159" s="21"/>
      <c r="AB2159" s="19"/>
      <c r="AC2159" s="22" t="str">
        <f aca="true">IF(OR($U2159="",$B2159=""),"",IF($AA2159&lt;&gt;"",$AA2159-$B2159,TODAY()-$B2159))</f>
        <v/>
      </c>
      <c r="AD2159" s="22" t="str">
        <f aca="true">IF($W2159="","",IF($Y2159="Closed",IF($AA2159="","Closed",IF($AA2159&lt;=$W2159,"Closed on time","Closed late")),IF(TODAY()&gt;$W2159,"Overdue","Within time")))</f>
        <v/>
      </c>
      <c r="AE2159" s="6"/>
      <c r="AF2159" s="19"/>
      <c r="AG2159" s="19"/>
      <c r="AH2159" s="19"/>
      <c r="AI2159" s="19"/>
      <c r="AJ2159" s="19"/>
    </row>
    <row r="2160" customFormat="false" ht="15" hidden="false" customHeight="false" outlineLevel="0" collapsed="false">
      <c r="A2160" s="22" t="str">
        <f aca="false">IF($C2160="","","R"&amp;TEXT(ROW()-4,"00000"))</f>
        <v/>
      </c>
      <c r="B2160" s="21"/>
      <c r="C2160" s="19"/>
      <c r="D2160" s="22" t="str">
        <f aca="false">IF($C2160="","",IFERROR(INDEX(Asset_Register!$C$5:$C$1000,MATCH($C2160,Asset_Register!$A$5:$A$1000,0)),"Not in register"))</f>
        <v/>
      </c>
      <c r="E2160" s="22" t="str">
        <f aca="false">IF($C2160="","",IFERROR(INDEX(Asset_Register!$D$5:$D$1000,MATCH($C2160,Asset_Register!$A$5:$A$1000,0)),"Not in register"))</f>
        <v/>
      </c>
      <c r="F2160" s="22" t="str">
        <f aca="false">IF($C2160="","",IFERROR(INDEX(Asset_Register!$R$5:$R$1000,MATCH($C2160,Asset_Register!$A$5:$A$1000,0)),"Not in register"))</f>
        <v/>
      </c>
      <c r="G2160" s="22" t="str">
        <f aca="false">IF($C2160="","",IFERROR(INDEX(Asset_Register!$Q$5:$Q$1000,MATCH($C2160,Asset_Register!$A$5:$A$1000,0)),"Not in register"))</f>
        <v/>
      </c>
      <c r="H2160" s="19"/>
      <c r="I2160" s="19"/>
      <c r="J2160" s="6"/>
      <c r="K2160" s="19"/>
      <c r="L2160" s="19"/>
      <c r="M2160" s="19"/>
      <c r="N2160" s="19"/>
      <c r="O2160" s="19"/>
      <c r="P2160" s="19"/>
      <c r="Q2160" s="22" t="str">
        <f aca="false">IF($C2160="","",IF($P2160&lt;&gt;"",$P2160,IF(AND(ISNUMBER($K2160),ISNUMBER($M2160),ISNUMBER($N2160)),IF($O2160="Lower is worse",IF($K2160&lt;=$N2160,"Danger",IF($K2160&lt;=$M2160,"Alert","OK")),IF($K2160&gt;=$N2160,"Danger",IF($K2160&gt;=$M2160,"Alert","OK"))),"Not set")))</f>
        <v/>
      </c>
      <c r="R2160" s="22" t="str">
        <f aca="false">IF(OR($Q2160="",$Q2160="Not set"),"",MATCH($Q2160,Lists!$F$2:$F$4,0)-1)</f>
        <v/>
      </c>
      <c r="S2160" s="6"/>
      <c r="T2160" s="6"/>
      <c r="U2160" s="22" t="str">
        <f aca="false">IF(OR($Q2160="",$Q2160="OK",$Q2160="Not set",NOT(ISNUMBER($G2160))),"",ROUND($G2160*IF($Q2160="Danger",Lists!$M$15,Lists!$M$16),0))</f>
        <v/>
      </c>
      <c r="V2160" s="22" t="str">
        <f aca="false">IF($U2160="","",IF(OR($Q2160="Danger",$U2160&gt;=Lists!$M$10),"P1",IF($U2160&gt;=Lists!$M$11,"P2","P3")))</f>
        <v/>
      </c>
      <c r="W2160" s="24" t="str">
        <f aca="false">IF(OR($V2160="",$B2160=""),"",$B2160+INDEX(Lists!$N$10:$N$12,MATCH($V2160,Lists!$L$10:$L$12,0)))</f>
        <v/>
      </c>
      <c r="X2160" s="19"/>
      <c r="Y2160" s="19"/>
      <c r="Z2160" s="19"/>
      <c r="AA2160" s="21"/>
      <c r="AB2160" s="19"/>
      <c r="AC2160" s="22" t="str">
        <f aca="true">IF(OR($U2160="",$B2160=""),"",IF($AA2160&lt;&gt;"",$AA2160-$B2160,TODAY()-$B2160))</f>
        <v/>
      </c>
      <c r="AD2160" s="22" t="str">
        <f aca="true">IF($W2160="","",IF($Y2160="Closed",IF($AA2160="","Closed",IF($AA2160&lt;=$W2160,"Closed on time","Closed late")),IF(TODAY()&gt;$W2160,"Overdue","Within time")))</f>
        <v/>
      </c>
      <c r="AE2160" s="6"/>
      <c r="AF2160" s="19"/>
      <c r="AG2160" s="19"/>
      <c r="AH2160" s="19"/>
      <c r="AI2160" s="19"/>
      <c r="AJ2160" s="19"/>
    </row>
    <row r="2161" customFormat="false" ht="15" hidden="false" customHeight="false" outlineLevel="0" collapsed="false">
      <c r="A2161" s="22" t="str">
        <f aca="false">IF($C2161="","","R"&amp;TEXT(ROW()-4,"00000"))</f>
        <v/>
      </c>
      <c r="B2161" s="21"/>
      <c r="C2161" s="19"/>
      <c r="D2161" s="22" t="str">
        <f aca="false">IF($C2161="","",IFERROR(INDEX(Asset_Register!$C$5:$C$1000,MATCH($C2161,Asset_Register!$A$5:$A$1000,0)),"Not in register"))</f>
        <v/>
      </c>
      <c r="E2161" s="22" t="str">
        <f aca="false">IF($C2161="","",IFERROR(INDEX(Asset_Register!$D$5:$D$1000,MATCH($C2161,Asset_Register!$A$5:$A$1000,0)),"Not in register"))</f>
        <v/>
      </c>
      <c r="F2161" s="22" t="str">
        <f aca="false">IF($C2161="","",IFERROR(INDEX(Asset_Register!$R$5:$R$1000,MATCH($C2161,Asset_Register!$A$5:$A$1000,0)),"Not in register"))</f>
        <v/>
      </c>
      <c r="G2161" s="22" t="str">
        <f aca="false">IF($C2161="","",IFERROR(INDEX(Asset_Register!$Q$5:$Q$1000,MATCH($C2161,Asset_Register!$A$5:$A$1000,0)),"Not in register"))</f>
        <v/>
      </c>
      <c r="H2161" s="19"/>
      <c r="I2161" s="19"/>
      <c r="J2161" s="6"/>
      <c r="K2161" s="19"/>
      <c r="L2161" s="19"/>
      <c r="M2161" s="19"/>
      <c r="N2161" s="19"/>
      <c r="O2161" s="19"/>
      <c r="P2161" s="19"/>
      <c r="Q2161" s="22" t="str">
        <f aca="false">IF($C2161="","",IF($P2161&lt;&gt;"",$P2161,IF(AND(ISNUMBER($K2161),ISNUMBER($M2161),ISNUMBER($N2161)),IF($O2161="Lower is worse",IF($K2161&lt;=$N2161,"Danger",IF($K2161&lt;=$M2161,"Alert","OK")),IF($K2161&gt;=$N2161,"Danger",IF($K2161&gt;=$M2161,"Alert","OK"))),"Not set")))</f>
        <v/>
      </c>
      <c r="R2161" s="22" t="str">
        <f aca="false">IF(OR($Q2161="",$Q2161="Not set"),"",MATCH($Q2161,Lists!$F$2:$F$4,0)-1)</f>
        <v/>
      </c>
      <c r="S2161" s="6"/>
      <c r="T2161" s="6"/>
      <c r="U2161" s="22" t="str">
        <f aca="false">IF(OR($Q2161="",$Q2161="OK",$Q2161="Not set",NOT(ISNUMBER($G2161))),"",ROUND($G2161*IF($Q2161="Danger",Lists!$M$15,Lists!$M$16),0))</f>
        <v/>
      </c>
      <c r="V2161" s="22" t="str">
        <f aca="false">IF($U2161="","",IF(OR($Q2161="Danger",$U2161&gt;=Lists!$M$10),"P1",IF($U2161&gt;=Lists!$M$11,"P2","P3")))</f>
        <v/>
      </c>
      <c r="W2161" s="24" t="str">
        <f aca="false">IF(OR($V2161="",$B2161=""),"",$B2161+INDEX(Lists!$N$10:$N$12,MATCH($V2161,Lists!$L$10:$L$12,0)))</f>
        <v/>
      </c>
      <c r="X2161" s="19"/>
      <c r="Y2161" s="19"/>
      <c r="Z2161" s="19"/>
      <c r="AA2161" s="21"/>
      <c r="AB2161" s="19"/>
      <c r="AC2161" s="22" t="str">
        <f aca="true">IF(OR($U2161="",$B2161=""),"",IF($AA2161&lt;&gt;"",$AA2161-$B2161,TODAY()-$B2161))</f>
        <v/>
      </c>
      <c r="AD2161" s="22" t="str">
        <f aca="true">IF($W2161="","",IF($Y2161="Closed",IF($AA2161="","Closed",IF($AA2161&lt;=$W2161,"Closed on time","Closed late")),IF(TODAY()&gt;$W2161,"Overdue","Within time")))</f>
        <v/>
      </c>
      <c r="AE2161" s="6"/>
      <c r="AF2161" s="19"/>
      <c r="AG2161" s="19"/>
      <c r="AH2161" s="19"/>
      <c r="AI2161" s="19"/>
      <c r="AJ2161" s="19"/>
    </row>
    <row r="2162" customFormat="false" ht="15" hidden="false" customHeight="false" outlineLevel="0" collapsed="false">
      <c r="A2162" s="22" t="str">
        <f aca="false">IF($C2162="","","R"&amp;TEXT(ROW()-4,"00000"))</f>
        <v/>
      </c>
      <c r="B2162" s="21"/>
      <c r="C2162" s="19"/>
      <c r="D2162" s="22" t="str">
        <f aca="false">IF($C2162="","",IFERROR(INDEX(Asset_Register!$C$5:$C$1000,MATCH($C2162,Asset_Register!$A$5:$A$1000,0)),"Not in register"))</f>
        <v/>
      </c>
      <c r="E2162" s="22" t="str">
        <f aca="false">IF($C2162="","",IFERROR(INDEX(Asset_Register!$D$5:$D$1000,MATCH($C2162,Asset_Register!$A$5:$A$1000,0)),"Not in register"))</f>
        <v/>
      </c>
      <c r="F2162" s="22" t="str">
        <f aca="false">IF($C2162="","",IFERROR(INDEX(Asset_Register!$R$5:$R$1000,MATCH($C2162,Asset_Register!$A$5:$A$1000,0)),"Not in register"))</f>
        <v/>
      </c>
      <c r="G2162" s="22" t="str">
        <f aca="false">IF($C2162="","",IFERROR(INDEX(Asset_Register!$Q$5:$Q$1000,MATCH($C2162,Asset_Register!$A$5:$A$1000,0)),"Not in register"))</f>
        <v/>
      </c>
      <c r="H2162" s="19"/>
      <c r="I2162" s="19"/>
      <c r="J2162" s="6"/>
      <c r="K2162" s="19"/>
      <c r="L2162" s="19"/>
      <c r="M2162" s="19"/>
      <c r="N2162" s="19"/>
      <c r="O2162" s="19"/>
      <c r="P2162" s="19"/>
      <c r="Q2162" s="22" t="str">
        <f aca="false">IF($C2162="","",IF($P2162&lt;&gt;"",$P2162,IF(AND(ISNUMBER($K2162),ISNUMBER($M2162),ISNUMBER($N2162)),IF($O2162="Lower is worse",IF($K2162&lt;=$N2162,"Danger",IF($K2162&lt;=$M2162,"Alert","OK")),IF($K2162&gt;=$N2162,"Danger",IF($K2162&gt;=$M2162,"Alert","OK"))),"Not set")))</f>
        <v/>
      </c>
      <c r="R2162" s="22" t="str">
        <f aca="false">IF(OR($Q2162="",$Q2162="Not set"),"",MATCH($Q2162,Lists!$F$2:$F$4,0)-1)</f>
        <v/>
      </c>
      <c r="S2162" s="6"/>
      <c r="T2162" s="6"/>
      <c r="U2162" s="22" t="str">
        <f aca="false">IF(OR($Q2162="",$Q2162="OK",$Q2162="Not set",NOT(ISNUMBER($G2162))),"",ROUND($G2162*IF($Q2162="Danger",Lists!$M$15,Lists!$M$16),0))</f>
        <v/>
      </c>
      <c r="V2162" s="22" t="str">
        <f aca="false">IF($U2162="","",IF(OR($Q2162="Danger",$U2162&gt;=Lists!$M$10),"P1",IF($U2162&gt;=Lists!$M$11,"P2","P3")))</f>
        <v/>
      </c>
      <c r="W2162" s="24" t="str">
        <f aca="false">IF(OR($V2162="",$B2162=""),"",$B2162+INDEX(Lists!$N$10:$N$12,MATCH($V2162,Lists!$L$10:$L$12,0)))</f>
        <v/>
      </c>
      <c r="X2162" s="19"/>
      <c r="Y2162" s="19"/>
      <c r="Z2162" s="19"/>
      <c r="AA2162" s="21"/>
      <c r="AB2162" s="19"/>
      <c r="AC2162" s="22" t="str">
        <f aca="true">IF(OR($U2162="",$B2162=""),"",IF($AA2162&lt;&gt;"",$AA2162-$B2162,TODAY()-$B2162))</f>
        <v/>
      </c>
      <c r="AD2162" s="22" t="str">
        <f aca="true">IF($W2162="","",IF($Y2162="Closed",IF($AA2162="","Closed",IF($AA2162&lt;=$W2162,"Closed on time","Closed late")),IF(TODAY()&gt;$W2162,"Overdue","Within time")))</f>
        <v/>
      </c>
      <c r="AE2162" s="6"/>
      <c r="AF2162" s="19"/>
      <c r="AG2162" s="19"/>
      <c r="AH2162" s="19"/>
      <c r="AI2162" s="19"/>
      <c r="AJ2162" s="19"/>
    </row>
    <row r="2163" customFormat="false" ht="15" hidden="false" customHeight="false" outlineLevel="0" collapsed="false">
      <c r="A2163" s="22" t="str">
        <f aca="false">IF($C2163="","","R"&amp;TEXT(ROW()-4,"00000"))</f>
        <v/>
      </c>
      <c r="B2163" s="21"/>
      <c r="C2163" s="19"/>
      <c r="D2163" s="22" t="str">
        <f aca="false">IF($C2163="","",IFERROR(INDEX(Asset_Register!$C$5:$C$1000,MATCH($C2163,Asset_Register!$A$5:$A$1000,0)),"Not in register"))</f>
        <v/>
      </c>
      <c r="E2163" s="22" t="str">
        <f aca="false">IF($C2163="","",IFERROR(INDEX(Asset_Register!$D$5:$D$1000,MATCH($C2163,Asset_Register!$A$5:$A$1000,0)),"Not in register"))</f>
        <v/>
      </c>
      <c r="F2163" s="22" t="str">
        <f aca="false">IF($C2163="","",IFERROR(INDEX(Asset_Register!$R$5:$R$1000,MATCH($C2163,Asset_Register!$A$5:$A$1000,0)),"Not in register"))</f>
        <v/>
      </c>
      <c r="G2163" s="22" t="str">
        <f aca="false">IF($C2163="","",IFERROR(INDEX(Asset_Register!$Q$5:$Q$1000,MATCH($C2163,Asset_Register!$A$5:$A$1000,0)),"Not in register"))</f>
        <v/>
      </c>
      <c r="H2163" s="19"/>
      <c r="I2163" s="19"/>
      <c r="J2163" s="6"/>
      <c r="K2163" s="19"/>
      <c r="L2163" s="19"/>
      <c r="M2163" s="19"/>
      <c r="N2163" s="19"/>
      <c r="O2163" s="19"/>
      <c r="P2163" s="19"/>
      <c r="Q2163" s="22" t="str">
        <f aca="false">IF($C2163="","",IF($P2163&lt;&gt;"",$P2163,IF(AND(ISNUMBER($K2163),ISNUMBER($M2163),ISNUMBER($N2163)),IF($O2163="Lower is worse",IF($K2163&lt;=$N2163,"Danger",IF($K2163&lt;=$M2163,"Alert","OK")),IF($K2163&gt;=$N2163,"Danger",IF($K2163&gt;=$M2163,"Alert","OK"))),"Not set")))</f>
        <v/>
      </c>
      <c r="R2163" s="22" t="str">
        <f aca="false">IF(OR($Q2163="",$Q2163="Not set"),"",MATCH($Q2163,Lists!$F$2:$F$4,0)-1)</f>
        <v/>
      </c>
      <c r="S2163" s="6"/>
      <c r="T2163" s="6"/>
      <c r="U2163" s="22" t="str">
        <f aca="false">IF(OR($Q2163="",$Q2163="OK",$Q2163="Not set",NOT(ISNUMBER($G2163))),"",ROUND($G2163*IF($Q2163="Danger",Lists!$M$15,Lists!$M$16),0))</f>
        <v/>
      </c>
      <c r="V2163" s="22" t="str">
        <f aca="false">IF($U2163="","",IF(OR($Q2163="Danger",$U2163&gt;=Lists!$M$10),"P1",IF($U2163&gt;=Lists!$M$11,"P2","P3")))</f>
        <v/>
      </c>
      <c r="W2163" s="24" t="str">
        <f aca="false">IF(OR($V2163="",$B2163=""),"",$B2163+INDEX(Lists!$N$10:$N$12,MATCH($V2163,Lists!$L$10:$L$12,0)))</f>
        <v/>
      </c>
      <c r="X2163" s="19"/>
      <c r="Y2163" s="19"/>
      <c r="Z2163" s="19"/>
      <c r="AA2163" s="21"/>
      <c r="AB2163" s="19"/>
      <c r="AC2163" s="22" t="str">
        <f aca="true">IF(OR($U2163="",$B2163=""),"",IF($AA2163&lt;&gt;"",$AA2163-$B2163,TODAY()-$B2163))</f>
        <v/>
      </c>
      <c r="AD2163" s="22" t="str">
        <f aca="true">IF($W2163="","",IF($Y2163="Closed",IF($AA2163="","Closed",IF($AA2163&lt;=$W2163,"Closed on time","Closed late")),IF(TODAY()&gt;$W2163,"Overdue","Within time")))</f>
        <v/>
      </c>
      <c r="AE2163" s="6"/>
      <c r="AF2163" s="19"/>
      <c r="AG2163" s="19"/>
      <c r="AH2163" s="19"/>
      <c r="AI2163" s="19"/>
      <c r="AJ2163" s="19"/>
    </row>
    <row r="2164" customFormat="false" ht="15" hidden="false" customHeight="false" outlineLevel="0" collapsed="false">
      <c r="A2164" s="22" t="str">
        <f aca="false">IF($C2164="","","R"&amp;TEXT(ROW()-4,"00000"))</f>
        <v/>
      </c>
      <c r="B2164" s="21"/>
      <c r="C2164" s="19"/>
      <c r="D2164" s="22" t="str">
        <f aca="false">IF($C2164="","",IFERROR(INDEX(Asset_Register!$C$5:$C$1000,MATCH($C2164,Asset_Register!$A$5:$A$1000,0)),"Not in register"))</f>
        <v/>
      </c>
      <c r="E2164" s="22" t="str">
        <f aca="false">IF($C2164="","",IFERROR(INDEX(Asset_Register!$D$5:$D$1000,MATCH($C2164,Asset_Register!$A$5:$A$1000,0)),"Not in register"))</f>
        <v/>
      </c>
      <c r="F2164" s="22" t="str">
        <f aca="false">IF($C2164="","",IFERROR(INDEX(Asset_Register!$R$5:$R$1000,MATCH($C2164,Asset_Register!$A$5:$A$1000,0)),"Not in register"))</f>
        <v/>
      </c>
      <c r="G2164" s="22" t="str">
        <f aca="false">IF($C2164="","",IFERROR(INDEX(Asset_Register!$Q$5:$Q$1000,MATCH($C2164,Asset_Register!$A$5:$A$1000,0)),"Not in register"))</f>
        <v/>
      </c>
      <c r="H2164" s="19"/>
      <c r="I2164" s="19"/>
      <c r="J2164" s="6"/>
      <c r="K2164" s="19"/>
      <c r="L2164" s="19"/>
      <c r="M2164" s="19"/>
      <c r="N2164" s="19"/>
      <c r="O2164" s="19"/>
      <c r="P2164" s="19"/>
      <c r="Q2164" s="22" t="str">
        <f aca="false">IF($C2164="","",IF($P2164&lt;&gt;"",$P2164,IF(AND(ISNUMBER($K2164),ISNUMBER($M2164),ISNUMBER($N2164)),IF($O2164="Lower is worse",IF($K2164&lt;=$N2164,"Danger",IF($K2164&lt;=$M2164,"Alert","OK")),IF($K2164&gt;=$N2164,"Danger",IF($K2164&gt;=$M2164,"Alert","OK"))),"Not set")))</f>
        <v/>
      </c>
      <c r="R2164" s="22" t="str">
        <f aca="false">IF(OR($Q2164="",$Q2164="Not set"),"",MATCH($Q2164,Lists!$F$2:$F$4,0)-1)</f>
        <v/>
      </c>
      <c r="S2164" s="6"/>
      <c r="T2164" s="6"/>
      <c r="U2164" s="22" t="str">
        <f aca="false">IF(OR($Q2164="",$Q2164="OK",$Q2164="Not set",NOT(ISNUMBER($G2164))),"",ROUND($G2164*IF($Q2164="Danger",Lists!$M$15,Lists!$M$16),0))</f>
        <v/>
      </c>
      <c r="V2164" s="22" t="str">
        <f aca="false">IF($U2164="","",IF(OR($Q2164="Danger",$U2164&gt;=Lists!$M$10),"P1",IF($U2164&gt;=Lists!$M$11,"P2","P3")))</f>
        <v/>
      </c>
      <c r="W2164" s="24" t="str">
        <f aca="false">IF(OR($V2164="",$B2164=""),"",$B2164+INDEX(Lists!$N$10:$N$12,MATCH($V2164,Lists!$L$10:$L$12,0)))</f>
        <v/>
      </c>
      <c r="X2164" s="19"/>
      <c r="Y2164" s="19"/>
      <c r="Z2164" s="19"/>
      <c r="AA2164" s="21"/>
      <c r="AB2164" s="19"/>
      <c r="AC2164" s="22" t="str">
        <f aca="true">IF(OR($U2164="",$B2164=""),"",IF($AA2164&lt;&gt;"",$AA2164-$B2164,TODAY()-$B2164))</f>
        <v/>
      </c>
      <c r="AD2164" s="22" t="str">
        <f aca="true">IF($W2164="","",IF($Y2164="Closed",IF($AA2164="","Closed",IF($AA2164&lt;=$W2164,"Closed on time","Closed late")),IF(TODAY()&gt;$W2164,"Overdue","Within time")))</f>
        <v/>
      </c>
      <c r="AE2164" s="6"/>
      <c r="AF2164" s="19"/>
      <c r="AG2164" s="19"/>
      <c r="AH2164" s="19"/>
      <c r="AI2164" s="19"/>
      <c r="AJ2164" s="19"/>
    </row>
    <row r="2165" customFormat="false" ht="15" hidden="false" customHeight="false" outlineLevel="0" collapsed="false">
      <c r="A2165" s="22" t="str">
        <f aca="false">IF($C2165="","","R"&amp;TEXT(ROW()-4,"00000"))</f>
        <v/>
      </c>
      <c r="B2165" s="21"/>
      <c r="C2165" s="19"/>
      <c r="D2165" s="22" t="str">
        <f aca="false">IF($C2165="","",IFERROR(INDEX(Asset_Register!$C$5:$C$1000,MATCH($C2165,Asset_Register!$A$5:$A$1000,0)),"Not in register"))</f>
        <v/>
      </c>
      <c r="E2165" s="22" t="str">
        <f aca="false">IF($C2165="","",IFERROR(INDEX(Asset_Register!$D$5:$D$1000,MATCH($C2165,Asset_Register!$A$5:$A$1000,0)),"Not in register"))</f>
        <v/>
      </c>
      <c r="F2165" s="22" t="str">
        <f aca="false">IF($C2165="","",IFERROR(INDEX(Asset_Register!$R$5:$R$1000,MATCH($C2165,Asset_Register!$A$5:$A$1000,0)),"Not in register"))</f>
        <v/>
      </c>
      <c r="G2165" s="22" t="str">
        <f aca="false">IF($C2165="","",IFERROR(INDEX(Asset_Register!$Q$5:$Q$1000,MATCH($C2165,Asset_Register!$A$5:$A$1000,0)),"Not in register"))</f>
        <v/>
      </c>
      <c r="H2165" s="19"/>
      <c r="I2165" s="19"/>
      <c r="J2165" s="6"/>
      <c r="K2165" s="19"/>
      <c r="L2165" s="19"/>
      <c r="M2165" s="19"/>
      <c r="N2165" s="19"/>
      <c r="O2165" s="19"/>
      <c r="P2165" s="19"/>
      <c r="Q2165" s="22" t="str">
        <f aca="false">IF($C2165="","",IF($P2165&lt;&gt;"",$P2165,IF(AND(ISNUMBER($K2165),ISNUMBER($M2165),ISNUMBER($N2165)),IF($O2165="Lower is worse",IF($K2165&lt;=$N2165,"Danger",IF($K2165&lt;=$M2165,"Alert","OK")),IF($K2165&gt;=$N2165,"Danger",IF($K2165&gt;=$M2165,"Alert","OK"))),"Not set")))</f>
        <v/>
      </c>
      <c r="R2165" s="22" t="str">
        <f aca="false">IF(OR($Q2165="",$Q2165="Not set"),"",MATCH($Q2165,Lists!$F$2:$F$4,0)-1)</f>
        <v/>
      </c>
      <c r="S2165" s="6"/>
      <c r="T2165" s="6"/>
      <c r="U2165" s="22" t="str">
        <f aca="false">IF(OR($Q2165="",$Q2165="OK",$Q2165="Not set",NOT(ISNUMBER($G2165))),"",ROUND($G2165*IF($Q2165="Danger",Lists!$M$15,Lists!$M$16),0))</f>
        <v/>
      </c>
      <c r="V2165" s="22" t="str">
        <f aca="false">IF($U2165="","",IF(OR($Q2165="Danger",$U2165&gt;=Lists!$M$10),"P1",IF($U2165&gt;=Lists!$M$11,"P2","P3")))</f>
        <v/>
      </c>
      <c r="W2165" s="24" t="str">
        <f aca="false">IF(OR($V2165="",$B2165=""),"",$B2165+INDEX(Lists!$N$10:$N$12,MATCH($V2165,Lists!$L$10:$L$12,0)))</f>
        <v/>
      </c>
      <c r="X2165" s="19"/>
      <c r="Y2165" s="19"/>
      <c r="Z2165" s="19"/>
      <c r="AA2165" s="21"/>
      <c r="AB2165" s="19"/>
      <c r="AC2165" s="22" t="str">
        <f aca="true">IF(OR($U2165="",$B2165=""),"",IF($AA2165&lt;&gt;"",$AA2165-$B2165,TODAY()-$B2165))</f>
        <v/>
      </c>
      <c r="AD2165" s="22" t="str">
        <f aca="true">IF($W2165="","",IF($Y2165="Closed",IF($AA2165="","Closed",IF($AA2165&lt;=$W2165,"Closed on time","Closed late")),IF(TODAY()&gt;$W2165,"Overdue","Within time")))</f>
        <v/>
      </c>
      <c r="AE2165" s="6"/>
      <c r="AF2165" s="19"/>
      <c r="AG2165" s="19"/>
      <c r="AH2165" s="19"/>
      <c r="AI2165" s="19"/>
      <c r="AJ2165" s="19"/>
    </row>
    <row r="2166" customFormat="false" ht="15" hidden="false" customHeight="false" outlineLevel="0" collapsed="false">
      <c r="A2166" s="22" t="str">
        <f aca="false">IF($C2166="","","R"&amp;TEXT(ROW()-4,"00000"))</f>
        <v/>
      </c>
      <c r="B2166" s="21"/>
      <c r="C2166" s="19"/>
      <c r="D2166" s="22" t="str">
        <f aca="false">IF($C2166="","",IFERROR(INDEX(Asset_Register!$C$5:$C$1000,MATCH($C2166,Asset_Register!$A$5:$A$1000,0)),"Not in register"))</f>
        <v/>
      </c>
      <c r="E2166" s="22" t="str">
        <f aca="false">IF($C2166="","",IFERROR(INDEX(Asset_Register!$D$5:$D$1000,MATCH($C2166,Asset_Register!$A$5:$A$1000,0)),"Not in register"))</f>
        <v/>
      </c>
      <c r="F2166" s="22" t="str">
        <f aca="false">IF($C2166="","",IFERROR(INDEX(Asset_Register!$R$5:$R$1000,MATCH($C2166,Asset_Register!$A$5:$A$1000,0)),"Not in register"))</f>
        <v/>
      </c>
      <c r="G2166" s="22" t="str">
        <f aca="false">IF($C2166="","",IFERROR(INDEX(Asset_Register!$Q$5:$Q$1000,MATCH($C2166,Asset_Register!$A$5:$A$1000,0)),"Not in register"))</f>
        <v/>
      </c>
      <c r="H2166" s="19"/>
      <c r="I2166" s="19"/>
      <c r="J2166" s="6"/>
      <c r="K2166" s="19"/>
      <c r="L2166" s="19"/>
      <c r="M2166" s="19"/>
      <c r="N2166" s="19"/>
      <c r="O2166" s="19"/>
      <c r="P2166" s="19"/>
      <c r="Q2166" s="22" t="str">
        <f aca="false">IF($C2166="","",IF($P2166&lt;&gt;"",$P2166,IF(AND(ISNUMBER($K2166),ISNUMBER($M2166),ISNUMBER($N2166)),IF($O2166="Lower is worse",IF($K2166&lt;=$N2166,"Danger",IF($K2166&lt;=$M2166,"Alert","OK")),IF($K2166&gt;=$N2166,"Danger",IF($K2166&gt;=$M2166,"Alert","OK"))),"Not set")))</f>
        <v/>
      </c>
      <c r="R2166" s="22" t="str">
        <f aca="false">IF(OR($Q2166="",$Q2166="Not set"),"",MATCH($Q2166,Lists!$F$2:$F$4,0)-1)</f>
        <v/>
      </c>
      <c r="S2166" s="6"/>
      <c r="T2166" s="6"/>
      <c r="U2166" s="22" t="str">
        <f aca="false">IF(OR($Q2166="",$Q2166="OK",$Q2166="Not set",NOT(ISNUMBER($G2166))),"",ROUND($G2166*IF($Q2166="Danger",Lists!$M$15,Lists!$M$16),0))</f>
        <v/>
      </c>
      <c r="V2166" s="22" t="str">
        <f aca="false">IF($U2166="","",IF(OR($Q2166="Danger",$U2166&gt;=Lists!$M$10),"P1",IF($U2166&gt;=Lists!$M$11,"P2","P3")))</f>
        <v/>
      </c>
      <c r="W2166" s="24" t="str">
        <f aca="false">IF(OR($V2166="",$B2166=""),"",$B2166+INDEX(Lists!$N$10:$N$12,MATCH($V2166,Lists!$L$10:$L$12,0)))</f>
        <v/>
      </c>
      <c r="X2166" s="19"/>
      <c r="Y2166" s="19"/>
      <c r="Z2166" s="19"/>
      <c r="AA2166" s="21"/>
      <c r="AB2166" s="19"/>
      <c r="AC2166" s="22" t="str">
        <f aca="true">IF(OR($U2166="",$B2166=""),"",IF($AA2166&lt;&gt;"",$AA2166-$B2166,TODAY()-$B2166))</f>
        <v/>
      </c>
      <c r="AD2166" s="22" t="str">
        <f aca="true">IF($W2166="","",IF($Y2166="Closed",IF($AA2166="","Closed",IF($AA2166&lt;=$W2166,"Closed on time","Closed late")),IF(TODAY()&gt;$W2166,"Overdue","Within time")))</f>
        <v/>
      </c>
      <c r="AE2166" s="6"/>
      <c r="AF2166" s="19"/>
      <c r="AG2166" s="19"/>
      <c r="AH2166" s="19"/>
      <c r="AI2166" s="19"/>
      <c r="AJ2166" s="19"/>
    </row>
    <row r="2167" customFormat="false" ht="15" hidden="false" customHeight="false" outlineLevel="0" collapsed="false">
      <c r="A2167" s="22" t="str">
        <f aca="false">IF($C2167="","","R"&amp;TEXT(ROW()-4,"00000"))</f>
        <v/>
      </c>
      <c r="B2167" s="21"/>
      <c r="C2167" s="19"/>
      <c r="D2167" s="22" t="str">
        <f aca="false">IF($C2167="","",IFERROR(INDEX(Asset_Register!$C$5:$C$1000,MATCH($C2167,Asset_Register!$A$5:$A$1000,0)),"Not in register"))</f>
        <v/>
      </c>
      <c r="E2167" s="22" t="str">
        <f aca="false">IF($C2167="","",IFERROR(INDEX(Asset_Register!$D$5:$D$1000,MATCH($C2167,Asset_Register!$A$5:$A$1000,0)),"Not in register"))</f>
        <v/>
      </c>
      <c r="F2167" s="22" t="str">
        <f aca="false">IF($C2167="","",IFERROR(INDEX(Asset_Register!$R$5:$R$1000,MATCH($C2167,Asset_Register!$A$5:$A$1000,0)),"Not in register"))</f>
        <v/>
      </c>
      <c r="G2167" s="22" t="str">
        <f aca="false">IF($C2167="","",IFERROR(INDEX(Asset_Register!$Q$5:$Q$1000,MATCH($C2167,Asset_Register!$A$5:$A$1000,0)),"Not in register"))</f>
        <v/>
      </c>
      <c r="H2167" s="19"/>
      <c r="I2167" s="19"/>
      <c r="J2167" s="6"/>
      <c r="K2167" s="19"/>
      <c r="L2167" s="19"/>
      <c r="M2167" s="19"/>
      <c r="N2167" s="19"/>
      <c r="O2167" s="19"/>
      <c r="P2167" s="19"/>
      <c r="Q2167" s="22" t="str">
        <f aca="false">IF($C2167="","",IF($P2167&lt;&gt;"",$P2167,IF(AND(ISNUMBER($K2167),ISNUMBER($M2167),ISNUMBER($N2167)),IF($O2167="Lower is worse",IF($K2167&lt;=$N2167,"Danger",IF($K2167&lt;=$M2167,"Alert","OK")),IF($K2167&gt;=$N2167,"Danger",IF($K2167&gt;=$M2167,"Alert","OK"))),"Not set")))</f>
        <v/>
      </c>
      <c r="R2167" s="22" t="str">
        <f aca="false">IF(OR($Q2167="",$Q2167="Not set"),"",MATCH($Q2167,Lists!$F$2:$F$4,0)-1)</f>
        <v/>
      </c>
      <c r="S2167" s="6"/>
      <c r="T2167" s="6"/>
      <c r="U2167" s="22" t="str">
        <f aca="false">IF(OR($Q2167="",$Q2167="OK",$Q2167="Not set",NOT(ISNUMBER($G2167))),"",ROUND($G2167*IF($Q2167="Danger",Lists!$M$15,Lists!$M$16),0))</f>
        <v/>
      </c>
      <c r="V2167" s="22" t="str">
        <f aca="false">IF($U2167="","",IF(OR($Q2167="Danger",$U2167&gt;=Lists!$M$10),"P1",IF($U2167&gt;=Lists!$M$11,"P2","P3")))</f>
        <v/>
      </c>
      <c r="W2167" s="24" t="str">
        <f aca="false">IF(OR($V2167="",$B2167=""),"",$B2167+INDEX(Lists!$N$10:$N$12,MATCH($V2167,Lists!$L$10:$L$12,0)))</f>
        <v/>
      </c>
      <c r="X2167" s="19"/>
      <c r="Y2167" s="19"/>
      <c r="Z2167" s="19"/>
      <c r="AA2167" s="21"/>
      <c r="AB2167" s="19"/>
      <c r="AC2167" s="22" t="str">
        <f aca="true">IF(OR($U2167="",$B2167=""),"",IF($AA2167&lt;&gt;"",$AA2167-$B2167,TODAY()-$B2167))</f>
        <v/>
      </c>
      <c r="AD2167" s="22" t="str">
        <f aca="true">IF($W2167="","",IF($Y2167="Closed",IF($AA2167="","Closed",IF($AA2167&lt;=$W2167,"Closed on time","Closed late")),IF(TODAY()&gt;$W2167,"Overdue","Within time")))</f>
        <v/>
      </c>
      <c r="AE2167" s="6"/>
      <c r="AF2167" s="19"/>
      <c r="AG2167" s="19"/>
      <c r="AH2167" s="19"/>
      <c r="AI2167" s="19"/>
      <c r="AJ2167" s="19"/>
    </row>
    <row r="2168" customFormat="false" ht="15" hidden="false" customHeight="false" outlineLevel="0" collapsed="false">
      <c r="A2168" s="22" t="str">
        <f aca="false">IF($C2168="","","R"&amp;TEXT(ROW()-4,"00000"))</f>
        <v/>
      </c>
      <c r="B2168" s="21"/>
      <c r="C2168" s="19"/>
      <c r="D2168" s="22" t="str">
        <f aca="false">IF($C2168="","",IFERROR(INDEX(Asset_Register!$C$5:$C$1000,MATCH($C2168,Asset_Register!$A$5:$A$1000,0)),"Not in register"))</f>
        <v/>
      </c>
      <c r="E2168" s="22" t="str">
        <f aca="false">IF($C2168="","",IFERROR(INDEX(Asset_Register!$D$5:$D$1000,MATCH($C2168,Asset_Register!$A$5:$A$1000,0)),"Not in register"))</f>
        <v/>
      </c>
      <c r="F2168" s="22" t="str">
        <f aca="false">IF($C2168="","",IFERROR(INDEX(Asset_Register!$R$5:$R$1000,MATCH($C2168,Asset_Register!$A$5:$A$1000,0)),"Not in register"))</f>
        <v/>
      </c>
      <c r="G2168" s="22" t="str">
        <f aca="false">IF($C2168="","",IFERROR(INDEX(Asset_Register!$Q$5:$Q$1000,MATCH($C2168,Asset_Register!$A$5:$A$1000,0)),"Not in register"))</f>
        <v/>
      </c>
      <c r="H2168" s="19"/>
      <c r="I2168" s="19"/>
      <c r="J2168" s="6"/>
      <c r="K2168" s="19"/>
      <c r="L2168" s="19"/>
      <c r="M2168" s="19"/>
      <c r="N2168" s="19"/>
      <c r="O2168" s="19"/>
      <c r="P2168" s="19"/>
      <c r="Q2168" s="22" t="str">
        <f aca="false">IF($C2168="","",IF($P2168&lt;&gt;"",$P2168,IF(AND(ISNUMBER($K2168),ISNUMBER($M2168),ISNUMBER($N2168)),IF($O2168="Lower is worse",IF($K2168&lt;=$N2168,"Danger",IF($K2168&lt;=$M2168,"Alert","OK")),IF($K2168&gt;=$N2168,"Danger",IF($K2168&gt;=$M2168,"Alert","OK"))),"Not set")))</f>
        <v/>
      </c>
      <c r="R2168" s="22" t="str">
        <f aca="false">IF(OR($Q2168="",$Q2168="Not set"),"",MATCH($Q2168,Lists!$F$2:$F$4,0)-1)</f>
        <v/>
      </c>
      <c r="S2168" s="6"/>
      <c r="T2168" s="6"/>
      <c r="U2168" s="22" t="str">
        <f aca="false">IF(OR($Q2168="",$Q2168="OK",$Q2168="Not set",NOT(ISNUMBER($G2168))),"",ROUND($G2168*IF($Q2168="Danger",Lists!$M$15,Lists!$M$16),0))</f>
        <v/>
      </c>
      <c r="V2168" s="22" t="str">
        <f aca="false">IF($U2168="","",IF(OR($Q2168="Danger",$U2168&gt;=Lists!$M$10),"P1",IF($U2168&gt;=Lists!$M$11,"P2","P3")))</f>
        <v/>
      </c>
      <c r="W2168" s="24" t="str">
        <f aca="false">IF(OR($V2168="",$B2168=""),"",$B2168+INDEX(Lists!$N$10:$N$12,MATCH($V2168,Lists!$L$10:$L$12,0)))</f>
        <v/>
      </c>
      <c r="X2168" s="19"/>
      <c r="Y2168" s="19"/>
      <c r="Z2168" s="19"/>
      <c r="AA2168" s="21"/>
      <c r="AB2168" s="19"/>
      <c r="AC2168" s="22" t="str">
        <f aca="true">IF(OR($U2168="",$B2168=""),"",IF($AA2168&lt;&gt;"",$AA2168-$B2168,TODAY()-$B2168))</f>
        <v/>
      </c>
      <c r="AD2168" s="22" t="str">
        <f aca="true">IF($W2168="","",IF($Y2168="Closed",IF($AA2168="","Closed",IF($AA2168&lt;=$W2168,"Closed on time","Closed late")),IF(TODAY()&gt;$W2168,"Overdue","Within time")))</f>
        <v/>
      </c>
      <c r="AE2168" s="6"/>
      <c r="AF2168" s="19"/>
      <c r="AG2168" s="19"/>
      <c r="AH2168" s="19"/>
      <c r="AI2168" s="19"/>
      <c r="AJ2168" s="19"/>
    </row>
    <row r="2169" customFormat="false" ht="15" hidden="false" customHeight="false" outlineLevel="0" collapsed="false">
      <c r="A2169" s="22" t="str">
        <f aca="false">IF($C2169="","","R"&amp;TEXT(ROW()-4,"00000"))</f>
        <v/>
      </c>
      <c r="B2169" s="21"/>
      <c r="C2169" s="19"/>
      <c r="D2169" s="22" t="str">
        <f aca="false">IF($C2169="","",IFERROR(INDEX(Asset_Register!$C$5:$C$1000,MATCH($C2169,Asset_Register!$A$5:$A$1000,0)),"Not in register"))</f>
        <v/>
      </c>
      <c r="E2169" s="22" t="str">
        <f aca="false">IF($C2169="","",IFERROR(INDEX(Asset_Register!$D$5:$D$1000,MATCH($C2169,Asset_Register!$A$5:$A$1000,0)),"Not in register"))</f>
        <v/>
      </c>
      <c r="F2169" s="22" t="str">
        <f aca="false">IF($C2169="","",IFERROR(INDEX(Asset_Register!$R$5:$R$1000,MATCH($C2169,Asset_Register!$A$5:$A$1000,0)),"Not in register"))</f>
        <v/>
      </c>
      <c r="G2169" s="22" t="str">
        <f aca="false">IF($C2169="","",IFERROR(INDEX(Asset_Register!$Q$5:$Q$1000,MATCH($C2169,Asset_Register!$A$5:$A$1000,0)),"Not in register"))</f>
        <v/>
      </c>
      <c r="H2169" s="19"/>
      <c r="I2169" s="19"/>
      <c r="J2169" s="6"/>
      <c r="K2169" s="19"/>
      <c r="L2169" s="19"/>
      <c r="M2169" s="19"/>
      <c r="N2169" s="19"/>
      <c r="O2169" s="19"/>
      <c r="P2169" s="19"/>
      <c r="Q2169" s="22" t="str">
        <f aca="false">IF($C2169="","",IF($P2169&lt;&gt;"",$P2169,IF(AND(ISNUMBER($K2169),ISNUMBER($M2169),ISNUMBER($N2169)),IF($O2169="Lower is worse",IF($K2169&lt;=$N2169,"Danger",IF($K2169&lt;=$M2169,"Alert","OK")),IF($K2169&gt;=$N2169,"Danger",IF($K2169&gt;=$M2169,"Alert","OK"))),"Not set")))</f>
        <v/>
      </c>
      <c r="R2169" s="22" t="str">
        <f aca="false">IF(OR($Q2169="",$Q2169="Not set"),"",MATCH($Q2169,Lists!$F$2:$F$4,0)-1)</f>
        <v/>
      </c>
      <c r="S2169" s="6"/>
      <c r="T2169" s="6"/>
      <c r="U2169" s="22" t="str">
        <f aca="false">IF(OR($Q2169="",$Q2169="OK",$Q2169="Not set",NOT(ISNUMBER($G2169))),"",ROUND($G2169*IF($Q2169="Danger",Lists!$M$15,Lists!$M$16),0))</f>
        <v/>
      </c>
      <c r="V2169" s="22" t="str">
        <f aca="false">IF($U2169="","",IF(OR($Q2169="Danger",$U2169&gt;=Lists!$M$10),"P1",IF($U2169&gt;=Lists!$M$11,"P2","P3")))</f>
        <v/>
      </c>
      <c r="W2169" s="24" t="str">
        <f aca="false">IF(OR($V2169="",$B2169=""),"",$B2169+INDEX(Lists!$N$10:$N$12,MATCH($V2169,Lists!$L$10:$L$12,0)))</f>
        <v/>
      </c>
      <c r="X2169" s="19"/>
      <c r="Y2169" s="19"/>
      <c r="Z2169" s="19"/>
      <c r="AA2169" s="21"/>
      <c r="AB2169" s="19"/>
      <c r="AC2169" s="22" t="str">
        <f aca="true">IF(OR($U2169="",$B2169=""),"",IF($AA2169&lt;&gt;"",$AA2169-$B2169,TODAY()-$B2169))</f>
        <v/>
      </c>
      <c r="AD2169" s="22" t="str">
        <f aca="true">IF($W2169="","",IF($Y2169="Closed",IF($AA2169="","Closed",IF($AA2169&lt;=$W2169,"Closed on time","Closed late")),IF(TODAY()&gt;$W2169,"Overdue","Within time")))</f>
        <v/>
      </c>
      <c r="AE2169" s="6"/>
      <c r="AF2169" s="19"/>
      <c r="AG2169" s="19"/>
      <c r="AH2169" s="19"/>
      <c r="AI2169" s="19"/>
      <c r="AJ2169" s="19"/>
    </row>
    <row r="2170" customFormat="false" ht="15" hidden="false" customHeight="false" outlineLevel="0" collapsed="false">
      <c r="A2170" s="22" t="str">
        <f aca="false">IF($C2170="","","R"&amp;TEXT(ROW()-4,"00000"))</f>
        <v/>
      </c>
      <c r="B2170" s="21"/>
      <c r="C2170" s="19"/>
      <c r="D2170" s="22" t="str">
        <f aca="false">IF($C2170="","",IFERROR(INDEX(Asset_Register!$C$5:$C$1000,MATCH($C2170,Asset_Register!$A$5:$A$1000,0)),"Not in register"))</f>
        <v/>
      </c>
      <c r="E2170" s="22" t="str">
        <f aca="false">IF($C2170="","",IFERROR(INDEX(Asset_Register!$D$5:$D$1000,MATCH($C2170,Asset_Register!$A$5:$A$1000,0)),"Not in register"))</f>
        <v/>
      </c>
      <c r="F2170" s="22" t="str">
        <f aca="false">IF($C2170="","",IFERROR(INDEX(Asset_Register!$R$5:$R$1000,MATCH($C2170,Asset_Register!$A$5:$A$1000,0)),"Not in register"))</f>
        <v/>
      </c>
      <c r="G2170" s="22" t="str">
        <f aca="false">IF($C2170="","",IFERROR(INDEX(Asset_Register!$Q$5:$Q$1000,MATCH($C2170,Asset_Register!$A$5:$A$1000,0)),"Not in register"))</f>
        <v/>
      </c>
      <c r="H2170" s="19"/>
      <c r="I2170" s="19"/>
      <c r="J2170" s="6"/>
      <c r="K2170" s="19"/>
      <c r="L2170" s="19"/>
      <c r="M2170" s="19"/>
      <c r="N2170" s="19"/>
      <c r="O2170" s="19"/>
      <c r="P2170" s="19"/>
      <c r="Q2170" s="22" t="str">
        <f aca="false">IF($C2170="","",IF($P2170&lt;&gt;"",$P2170,IF(AND(ISNUMBER($K2170),ISNUMBER($M2170),ISNUMBER($N2170)),IF($O2170="Lower is worse",IF($K2170&lt;=$N2170,"Danger",IF($K2170&lt;=$M2170,"Alert","OK")),IF($K2170&gt;=$N2170,"Danger",IF($K2170&gt;=$M2170,"Alert","OK"))),"Not set")))</f>
        <v/>
      </c>
      <c r="R2170" s="22" t="str">
        <f aca="false">IF(OR($Q2170="",$Q2170="Not set"),"",MATCH($Q2170,Lists!$F$2:$F$4,0)-1)</f>
        <v/>
      </c>
      <c r="S2170" s="6"/>
      <c r="T2170" s="6"/>
      <c r="U2170" s="22" t="str">
        <f aca="false">IF(OR($Q2170="",$Q2170="OK",$Q2170="Not set",NOT(ISNUMBER($G2170))),"",ROUND($G2170*IF($Q2170="Danger",Lists!$M$15,Lists!$M$16),0))</f>
        <v/>
      </c>
      <c r="V2170" s="22" t="str">
        <f aca="false">IF($U2170="","",IF(OR($Q2170="Danger",$U2170&gt;=Lists!$M$10),"P1",IF($U2170&gt;=Lists!$M$11,"P2","P3")))</f>
        <v/>
      </c>
      <c r="W2170" s="24" t="str">
        <f aca="false">IF(OR($V2170="",$B2170=""),"",$B2170+INDEX(Lists!$N$10:$N$12,MATCH($V2170,Lists!$L$10:$L$12,0)))</f>
        <v/>
      </c>
      <c r="X2170" s="19"/>
      <c r="Y2170" s="19"/>
      <c r="Z2170" s="19"/>
      <c r="AA2170" s="21"/>
      <c r="AB2170" s="19"/>
      <c r="AC2170" s="22" t="str">
        <f aca="true">IF(OR($U2170="",$B2170=""),"",IF($AA2170&lt;&gt;"",$AA2170-$B2170,TODAY()-$B2170))</f>
        <v/>
      </c>
      <c r="AD2170" s="22" t="str">
        <f aca="true">IF($W2170="","",IF($Y2170="Closed",IF($AA2170="","Closed",IF($AA2170&lt;=$W2170,"Closed on time","Closed late")),IF(TODAY()&gt;$W2170,"Overdue","Within time")))</f>
        <v/>
      </c>
      <c r="AE2170" s="6"/>
      <c r="AF2170" s="19"/>
      <c r="AG2170" s="19"/>
      <c r="AH2170" s="19"/>
      <c r="AI2170" s="19"/>
      <c r="AJ2170" s="19"/>
    </row>
    <row r="2171" customFormat="false" ht="15" hidden="false" customHeight="false" outlineLevel="0" collapsed="false">
      <c r="A2171" s="22" t="str">
        <f aca="false">IF($C2171="","","R"&amp;TEXT(ROW()-4,"00000"))</f>
        <v/>
      </c>
      <c r="B2171" s="21"/>
      <c r="C2171" s="19"/>
      <c r="D2171" s="22" t="str">
        <f aca="false">IF($C2171="","",IFERROR(INDEX(Asset_Register!$C$5:$C$1000,MATCH($C2171,Asset_Register!$A$5:$A$1000,0)),"Not in register"))</f>
        <v/>
      </c>
      <c r="E2171" s="22" t="str">
        <f aca="false">IF($C2171="","",IFERROR(INDEX(Asset_Register!$D$5:$D$1000,MATCH($C2171,Asset_Register!$A$5:$A$1000,0)),"Not in register"))</f>
        <v/>
      </c>
      <c r="F2171" s="22" t="str">
        <f aca="false">IF($C2171="","",IFERROR(INDEX(Asset_Register!$R$5:$R$1000,MATCH($C2171,Asset_Register!$A$5:$A$1000,0)),"Not in register"))</f>
        <v/>
      </c>
      <c r="G2171" s="22" t="str">
        <f aca="false">IF($C2171="","",IFERROR(INDEX(Asset_Register!$Q$5:$Q$1000,MATCH($C2171,Asset_Register!$A$5:$A$1000,0)),"Not in register"))</f>
        <v/>
      </c>
      <c r="H2171" s="19"/>
      <c r="I2171" s="19"/>
      <c r="J2171" s="6"/>
      <c r="K2171" s="19"/>
      <c r="L2171" s="19"/>
      <c r="M2171" s="19"/>
      <c r="N2171" s="19"/>
      <c r="O2171" s="19"/>
      <c r="P2171" s="19"/>
      <c r="Q2171" s="22" t="str">
        <f aca="false">IF($C2171="","",IF($P2171&lt;&gt;"",$P2171,IF(AND(ISNUMBER($K2171),ISNUMBER($M2171),ISNUMBER($N2171)),IF($O2171="Lower is worse",IF($K2171&lt;=$N2171,"Danger",IF($K2171&lt;=$M2171,"Alert","OK")),IF($K2171&gt;=$N2171,"Danger",IF($K2171&gt;=$M2171,"Alert","OK"))),"Not set")))</f>
        <v/>
      </c>
      <c r="R2171" s="22" t="str">
        <f aca="false">IF(OR($Q2171="",$Q2171="Not set"),"",MATCH($Q2171,Lists!$F$2:$F$4,0)-1)</f>
        <v/>
      </c>
      <c r="S2171" s="6"/>
      <c r="T2171" s="6"/>
      <c r="U2171" s="22" t="str">
        <f aca="false">IF(OR($Q2171="",$Q2171="OK",$Q2171="Not set",NOT(ISNUMBER($G2171))),"",ROUND($G2171*IF($Q2171="Danger",Lists!$M$15,Lists!$M$16),0))</f>
        <v/>
      </c>
      <c r="V2171" s="22" t="str">
        <f aca="false">IF($U2171="","",IF(OR($Q2171="Danger",$U2171&gt;=Lists!$M$10),"P1",IF($U2171&gt;=Lists!$M$11,"P2","P3")))</f>
        <v/>
      </c>
      <c r="W2171" s="24" t="str">
        <f aca="false">IF(OR($V2171="",$B2171=""),"",$B2171+INDEX(Lists!$N$10:$N$12,MATCH($V2171,Lists!$L$10:$L$12,0)))</f>
        <v/>
      </c>
      <c r="X2171" s="19"/>
      <c r="Y2171" s="19"/>
      <c r="Z2171" s="19"/>
      <c r="AA2171" s="21"/>
      <c r="AB2171" s="19"/>
      <c r="AC2171" s="22" t="str">
        <f aca="true">IF(OR($U2171="",$B2171=""),"",IF($AA2171&lt;&gt;"",$AA2171-$B2171,TODAY()-$B2171))</f>
        <v/>
      </c>
      <c r="AD2171" s="22" t="str">
        <f aca="true">IF($W2171="","",IF($Y2171="Closed",IF($AA2171="","Closed",IF($AA2171&lt;=$W2171,"Closed on time","Closed late")),IF(TODAY()&gt;$W2171,"Overdue","Within time")))</f>
        <v/>
      </c>
      <c r="AE2171" s="6"/>
      <c r="AF2171" s="19"/>
      <c r="AG2171" s="19"/>
      <c r="AH2171" s="19"/>
      <c r="AI2171" s="19"/>
      <c r="AJ2171" s="19"/>
    </row>
    <row r="2172" customFormat="false" ht="15" hidden="false" customHeight="false" outlineLevel="0" collapsed="false">
      <c r="A2172" s="22" t="str">
        <f aca="false">IF($C2172="","","R"&amp;TEXT(ROW()-4,"00000"))</f>
        <v/>
      </c>
      <c r="B2172" s="21"/>
      <c r="C2172" s="19"/>
      <c r="D2172" s="22" t="str">
        <f aca="false">IF($C2172="","",IFERROR(INDEX(Asset_Register!$C$5:$C$1000,MATCH($C2172,Asset_Register!$A$5:$A$1000,0)),"Not in register"))</f>
        <v/>
      </c>
      <c r="E2172" s="22" t="str">
        <f aca="false">IF($C2172="","",IFERROR(INDEX(Asset_Register!$D$5:$D$1000,MATCH($C2172,Asset_Register!$A$5:$A$1000,0)),"Not in register"))</f>
        <v/>
      </c>
      <c r="F2172" s="22" t="str">
        <f aca="false">IF($C2172="","",IFERROR(INDEX(Asset_Register!$R$5:$R$1000,MATCH($C2172,Asset_Register!$A$5:$A$1000,0)),"Not in register"))</f>
        <v/>
      </c>
      <c r="G2172" s="22" t="str">
        <f aca="false">IF($C2172="","",IFERROR(INDEX(Asset_Register!$Q$5:$Q$1000,MATCH($C2172,Asset_Register!$A$5:$A$1000,0)),"Not in register"))</f>
        <v/>
      </c>
      <c r="H2172" s="19"/>
      <c r="I2172" s="19"/>
      <c r="J2172" s="6"/>
      <c r="K2172" s="19"/>
      <c r="L2172" s="19"/>
      <c r="M2172" s="19"/>
      <c r="N2172" s="19"/>
      <c r="O2172" s="19"/>
      <c r="P2172" s="19"/>
      <c r="Q2172" s="22" t="str">
        <f aca="false">IF($C2172="","",IF($P2172&lt;&gt;"",$P2172,IF(AND(ISNUMBER($K2172),ISNUMBER($M2172),ISNUMBER($N2172)),IF($O2172="Lower is worse",IF($K2172&lt;=$N2172,"Danger",IF($K2172&lt;=$M2172,"Alert","OK")),IF($K2172&gt;=$N2172,"Danger",IF($K2172&gt;=$M2172,"Alert","OK"))),"Not set")))</f>
        <v/>
      </c>
      <c r="R2172" s="22" t="str">
        <f aca="false">IF(OR($Q2172="",$Q2172="Not set"),"",MATCH($Q2172,Lists!$F$2:$F$4,0)-1)</f>
        <v/>
      </c>
      <c r="S2172" s="6"/>
      <c r="T2172" s="6"/>
      <c r="U2172" s="22" t="str">
        <f aca="false">IF(OR($Q2172="",$Q2172="OK",$Q2172="Not set",NOT(ISNUMBER($G2172))),"",ROUND($G2172*IF($Q2172="Danger",Lists!$M$15,Lists!$M$16),0))</f>
        <v/>
      </c>
      <c r="V2172" s="22" t="str">
        <f aca="false">IF($U2172="","",IF(OR($Q2172="Danger",$U2172&gt;=Lists!$M$10),"P1",IF($U2172&gt;=Lists!$M$11,"P2","P3")))</f>
        <v/>
      </c>
      <c r="W2172" s="24" t="str">
        <f aca="false">IF(OR($V2172="",$B2172=""),"",$B2172+INDEX(Lists!$N$10:$N$12,MATCH($V2172,Lists!$L$10:$L$12,0)))</f>
        <v/>
      </c>
      <c r="X2172" s="19"/>
      <c r="Y2172" s="19"/>
      <c r="Z2172" s="19"/>
      <c r="AA2172" s="21"/>
      <c r="AB2172" s="19"/>
      <c r="AC2172" s="22" t="str">
        <f aca="true">IF(OR($U2172="",$B2172=""),"",IF($AA2172&lt;&gt;"",$AA2172-$B2172,TODAY()-$B2172))</f>
        <v/>
      </c>
      <c r="AD2172" s="22" t="str">
        <f aca="true">IF($W2172="","",IF($Y2172="Closed",IF($AA2172="","Closed",IF($AA2172&lt;=$W2172,"Closed on time","Closed late")),IF(TODAY()&gt;$W2172,"Overdue","Within time")))</f>
        <v/>
      </c>
      <c r="AE2172" s="6"/>
      <c r="AF2172" s="19"/>
      <c r="AG2172" s="19"/>
      <c r="AH2172" s="19"/>
      <c r="AI2172" s="19"/>
      <c r="AJ2172" s="19"/>
    </row>
    <row r="2173" customFormat="false" ht="15" hidden="false" customHeight="false" outlineLevel="0" collapsed="false">
      <c r="A2173" s="22" t="str">
        <f aca="false">IF($C2173="","","R"&amp;TEXT(ROW()-4,"00000"))</f>
        <v/>
      </c>
      <c r="B2173" s="21"/>
      <c r="C2173" s="19"/>
      <c r="D2173" s="22" t="str">
        <f aca="false">IF($C2173="","",IFERROR(INDEX(Asset_Register!$C$5:$C$1000,MATCH($C2173,Asset_Register!$A$5:$A$1000,0)),"Not in register"))</f>
        <v/>
      </c>
      <c r="E2173" s="22" t="str">
        <f aca="false">IF($C2173="","",IFERROR(INDEX(Asset_Register!$D$5:$D$1000,MATCH($C2173,Asset_Register!$A$5:$A$1000,0)),"Not in register"))</f>
        <v/>
      </c>
      <c r="F2173" s="22" t="str">
        <f aca="false">IF($C2173="","",IFERROR(INDEX(Asset_Register!$R$5:$R$1000,MATCH($C2173,Asset_Register!$A$5:$A$1000,0)),"Not in register"))</f>
        <v/>
      </c>
      <c r="G2173" s="22" t="str">
        <f aca="false">IF($C2173="","",IFERROR(INDEX(Asset_Register!$Q$5:$Q$1000,MATCH($C2173,Asset_Register!$A$5:$A$1000,0)),"Not in register"))</f>
        <v/>
      </c>
      <c r="H2173" s="19"/>
      <c r="I2173" s="19"/>
      <c r="J2173" s="6"/>
      <c r="K2173" s="19"/>
      <c r="L2173" s="19"/>
      <c r="M2173" s="19"/>
      <c r="N2173" s="19"/>
      <c r="O2173" s="19"/>
      <c r="P2173" s="19"/>
      <c r="Q2173" s="22" t="str">
        <f aca="false">IF($C2173="","",IF($P2173&lt;&gt;"",$P2173,IF(AND(ISNUMBER($K2173),ISNUMBER($M2173),ISNUMBER($N2173)),IF($O2173="Lower is worse",IF($K2173&lt;=$N2173,"Danger",IF($K2173&lt;=$M2173,"Alert","OK")),IF($K2173&gt;=$N2173,"Danger",IF($K2173&gt;=$M2173,"Alert","OK"))),"Not set")))</f>
        <v/>
      </c>
      <c r="R2173" s="22" t="str">
        <f aca="false">IF(OR($Q2173="",$Q2173="Not set"),"",MATCH($Q2173,Lists!$F$2:$F$4,0)-1)</f>
        <v/>
      </c>
      <c r="S2173" s="6"/>
      <c r="T2173" s="6"/>
      <c r="U2173" s="22" t="str">
        <f aca="false">IF(OR($Q2173="",$Q2173="OK",$Q2173="Not set",NOT(ISNUMBER($G2173))),"",ROUND($G2173*IF($Q2173="Danger",Lists!$M$15,Lists!$M$16),0))</f>
        <v/>
      </c>
      <c r="V2173" s="22" t="str">
        <f aca="false">IF($U2173="","",IF(OR($Q2173="Danger",$U2173&gt;=Lists!$M$10),"P1",IF($U2173&gt;=Lists!$M$11,"P2","P3")))</f>
        <v/>
      </c>
      <c r="W2173" s="24" t="str">
        <f aca="false">IF(OR($V2173="",$B2173=""),"",$B2173+INDEX(Lists!$N$10:$N$12,MATCH($V2173,Lists!$L$10:$L$12,0)))</f>
        <v/>
      </c>
      <c r="X2173" s="19"/>
      <c r="Y2173" s="19"/>
      <c r="Z2173" s="19"/>
      <c r="AA2173" s="21"/>
      <c r="AB2173" s="19"/>
      <c r="AC2173" s="22" t="str">
        <f aca="true">IF(OR($U2173="",$B2173=""),"",IF($AA2173&lt;&gt;"",$AA2173-$B2173,TODAY()-$B2173))</f>
        <v/>
      </c>
      <c r="AD2173" s="22" t="str">
        <f aca="true">IF($W2173="","",IF($Y2173="Closed",IF($AA2173="","Closed",IF($AA2173&lt;=$W2173,"Closed on time","Closed late")),IF(TODAY()&gt;$W2173,"Overdue","Within time")))</f>
        <v/>
      </c>
      <c r="AE2173" s="6"/>
      <c r="AF2173" s="19"/>
      <c r="AG2173" s="19"/>
      <c r="AH2173" s="19"/>
      <c r="AI2173" s="19"/>
      <c r="AJ2173" s="19"/>
    </row>
    <row r="2174" customFormat="false" ht="15" hidden="false" customHeight="false" outlineLevel="0" collapsed="false">
      <c r="A2174" s="22" t="str">
        <f aca="false">IF($C2174="","","R"&amp;TEXT(ROW()-4,"00000"))</f>
        <v/>
      </c>
      <c r="B2174" s="21"/>
      <c r="C2174" s="19"/>
      <c r="D2174" s="22" t="str">
        <f aca="false">IF($C2174="","",IFERROR(INDEX(Asset_Register!$C$5:$C$1000,MATCH($C2174,Asset_Register!$A$5:$A$1000,0)),"Not in register"))</f>
        <v/>
      </c>
      <c r="E2174" s="22" t="str">
        <f aca="false">IF($C2174="","",IFERROR(INDEX(Asset_Register!$D$5:$D$1000,MATCH($C2174,Asset_Register!$A$5:$A$1000,0)),"Not in register"))</f>
        <v/>
      </c>
      <c r="F2174" s="22" t="str">
        <f aca="false">IF($C2174="","",IFERROR(INDEX(Asset_Register!$R$5:$R$1000,MATCH($C2174,Asset_Register!$A$5:$A$1000,0)),"Not in register"))</f>
        <v/>
      </c>
      <c r="G2174" s="22" t="str">
        <f aca="false">IF($C2174="","",IFERROR(INDEX(Asset_Register!$Q$5:$Q$1000,MATCH($C2174,Asset_Register!$A$5:$A$1000,0)),"Not in register"))</f>
        <v/>
      </c>
      <c r="H2174" s="19"/>
      <c r="I2174" s="19"/>
      <c r="J2174" s="6"/>
      <c r="K2174" s="19"/>
      <c r="L2174" s="19"/>
      <c r="M2174" s="19"/>
      <c r="N2174" s="19"/>
      <c r="O2174" s="19"/>
      <c r="P2174" s="19"/>
      <c r="Q2174" s="22" t="str">
        <f aca="false">IF($C2174="","",IF($P2174&lt;&gt;"",$P2174,IF(AND(ISNUMBER($K2174),ISNUMBER($M2174),ISNUMBER($N2174)),IF($O2174="Lower is worse",IF($K2174&lt;=$N2174,"Danger",IF($K2174&lt;=$M2174,"Alert","OK")),IF($K2174&gt;=$N2174,"Danger",IF($K2174&gt;=$M2174,"Alert","OK"))),"Not set")))</f>
        <v/>
      </c>
      <c r="R2174" s="22" t="str">
        <f aca="false">IF(OR($Q2174="",$Q2174="Not set"),"",MATCH($Q2174,Lists!$F$2:$F$4,0)-1)</f>
        <v/>
      </c>
      <c r="S2174" s="6"/>
      <c r="T2174" s="6"/>
      <c r="U2174" s="22" t="str">
        <f aca="false">IF(OR($Q2174="",$Q2174="OK",$Q2174="Not set",NOT(ISNUMBER($G2174))),"",ROUND($G2174*IF($Q2174="Danger",Lists!$M$15,Lists!$M$16),0))</f>
        <v/>
      </c>
      <c r="V2174" s="22" t="str">
        <f aca="false">IF($U2174="","",IF(OR($Q2174="Danger",$U2174&gt;=Lists!$M$10),"P1",IF($U2174&gt;=Lists!$M$11,"P2","P3")))</f>
        <v/>
      </c>
      <c r="W2174" s="24" t="str">
        <f aca="false">IF(OR($V2174="",$B2174=""),"",$B2174+INDEX(Lists!$N$10:$N$12,MATCH($V2174,Lists!$L$10:$L$12,0)))</f>
        <v/>
      </c>
      <c r="X2174" s="19"/>
      <c r="Y2174" s="19"/>
      <c r="Z2174" s="19"/>
      <c r="AA2174" s="21"/>
      <c r="AB2174" s="19"/>
      <c r="AC2174" s="22" t="str">
        <f aca="true">IF(OR($U2174="",$B2174=""),"",IF($AA2174&lt;&gt;"",$AA2174-$B2174,TODAY()-$B2174))</f>
        <v/>
      </c>
      <c r="AD2174" s="22" t="str">
        <f aca="true">IF($W2174="","",IF($Y2174="Closed",IF($AA2174="","Closed",IF($AA2174&lt;=$W2174,"Closed on time","Closed late")),IF(TODAY()&gt;$W2174,"Overdue","Within time")))</f>
        <v/>
      </c>
      <c r="AE2174" s="6"/>
      <c r="AF2174" s="19"/>
      <c r="AG2174" s="19"/>
      <c r="AH2174" s="19"/>
      <c r="AI2174" s="19"/>
      <c r="AJ2174" s="19"/>
    </row>
    <row r="2175" customFormat="false" ht="15" hidden="false" customHeight="false" outlineLevel="0" collapsed="false">
      <c r="A2175" s="22" t="str">
        <f aca="false">IF($C2175="","","R"&amp;TEXT(ROW()-4,"00000"))</f>
        <v/>
      </c>
      <c r="B2175" s="21"/>
      <c r="C2175" s="19"/>
      <c r="D2175" s="22" t="str">
        <f aca="false">IF($C2175="","",IFERROR(INDEX(Asset_Register!$C$5:$C$1000,MATCH($C2175,Asset_Register!$A$5:$A$1000,0)),"Not in register"))</f>
        <v/>
      </c>
      <c r="E2175" s="22" t="str">
        <f aca="false">IF($C2175="","",IFERROR(INDEX(Asset_Register!$D$5:$D$1000,MATCH($C2175,Asset_Register!$A$5:$A$1000,0)),"Not in register"))</f>
        <v/>
      </c>
      <c r="F2175" s="22" t="str">
        <f aca="false">IF($C2175="","",IFERROR(INDEX(Asset_Register!$R$5:$R$1000,MATCH($C2175,Asset_Register!$A$5:$A$1000,0)),"Not in register"))</f>
        <v/>
      </c>
      <c r="G2175" s="22" t="str">
        <f aca="false">IF($C2175="","",IFERROR(INDEX(Asset_Register!$Q$5:$Q$1000,MATCH($C2175,Asset_Register!$A$5:$A$1000,0)),"Not in register"))</f>
        <v/>
      </c>
      <c r="H2175" s="19"/>
      <c r="I2175" s="19"/>
      <c r="J2175" s="6"/>
      <c r="K2175" s="19"/>
      <c r="L2175" s="19"/>
      <c r="M2175" s="19"/>
      <c r="N2175" s="19"/>
      <c r="O2175" s="19"/>
      <c r="P2175" s="19"/>
      <c r="Q2175" s="22" t="str">
        <f aca="false">IF($C2175="","",IF($P2175&lt;&gt;"",$P2175,IF(AND(ISNUMBER($K2175),ISNUMBER($M2175),ISNUMBER($N2175)),IF($O2175="Lower is worse",IF($K2175&lt;=$N2175,"Danger",IF($K2175&lt;=$M2175,"Alert","OK")),IF($K2175&gt;=$N2175,"Danger",IF($K2175&gt;=$M2175,"Alert","OK"))),"Not set")))</f>
        <v/>
      </c>
      <c r="R2175" s="22" t="str">
        <f aca="false">IF(OR($Q2175="",$Q2175="Not set"),"",MATCH($Q2175,Lists!$F$2:$F$4,0)-1)</f>
        <v/>
      </c>
      <c r="S2175" s="6"/>
      <c r="T2175" s="6"/>
      <c r="U2175" s="22" t="str">
        <f aca="false">IF(OR($Q2175="",$Q2175="OK",$Q2175="Not set",NOT(ISNUMBER($G2175))),"",ROUND($G2175*IF($Q2175="Danger",Lists!$M$15,Lists!$M$16),0))</f>
        <v/>
      </c>
      <c r="V2175" s="22" t="str">
        <f aca="false">IF($U2175="","",IF(OR($Q2175="Danger",$U2175&gt;=Lists!$M$10),"P1",IF($U2175&gt;=Lists!$M$11,"P2","P3")))</f>
        <v/>
      </c>
      <c r="W2175" s="24" t="str">
        <f aca="false">IF(OR($V2175="",$B2175=""),"",$B2175+INDEX(Lists!$N$10:$N$12,MATCH($V2175,Lists!$L$10:$L$12,0)))</f>
        <v/>
      </c>
      <c r="X2175" s="19"/>
      <c r="Y2175" s="19"/>
      <c r="Z2175" s="19"/>
      <c r="AA2175" s="21"/>
      <c r="AB2175" s="19"/>
      <c r="AC2175" s="22" t="str">
        <f aca="true">IF(OR($U2175="",$B2175=""),"",IF($AA2175&lt;&gt;"",$AA2175-$B2175,TODAY()-$B2175))</f>
        <v/>
      </c>
      <c r="AD2175" s="22" t="str">
        <f aca="true">IF($W2175="","",IF($Y2175="Closed",IF($AA2175="","Closed",IF($AA2175&lt;=$W2175,"Closed on time","Closed late")),IF(TODAY()&gt;$W2175,"Overdue","Within time")))</f>
        <v/>
      </c>
      <c r="AE2175" s="6"/>
      <c r="AF2175" s="19"/>
      <c r="AG2175" s="19"/>
      <c r="AH2175" s="19"/>
      <c r="AI2175" s="19"/>
      <c r="AJ2175" s="19"/>
    </row>
    <row r="2176" customFormat="false" ht="15" hidden="false" customHeight="false" outlineLevel="0" collapsed="false">
      <c r="A2176" s="22" t="str">
        <f aca="false">IF($C2176="","","R"&amp;TEXT(ROW()-4,"00000"))</f>
        <v/>
      </c>
      <c r="B2176" s="21"/>
      <c r="C2176" s="19"/>
      <c r="D2176" s="22" t="str">
        <f aca="false">IF($C2176="","",IFERROR(INDEX(Asset_Register!$C$5:$C$1000,MATCH($C2176,Asset_Register!$A$5:$A$1000,0)),"Not in register"))</f>
        <v/>
      </c>
      <c r="E2176" s="22" t="str">
        <f aca="false">IF($C2176="","",IFERROR(INDEX(Asset_Register!$D$5:$D$1000,MATCH($C2176,Asset_Register!$A$5:$A$1000,0)),"Not in register"))</f>
        <v/>
      </c>
      <c r="F2176" s="22" t="str">
        <f aca="false">IF($C2176="","",IFERROR(INDEX(Asset_Register!$R$5:$R$1000,MATCH($C2176,Asset_Register!$A$5:$A$1000,0)),"Not in register"))</f>
        <v/>
      </c>
      <c r="G2176" s="22" t="str">
        <f aca="false">IF($C2176="","",IFERROR(INDEX(Asset_Register!$Q$5:$Q$1000,MATCH($C2176,Asset_Register!$A$5:$A$1000,0)),"Not in register"))</f>
        <v/>
      </c>
      <c r="H2176" s="19"/>
      <c r="I2176" s="19"/>
      <c r="J2176" s="6"/>
      <c r="K2176" s="19"/>
      <c r="L2176" s="19"/>
      <c r="M2176" s="19"/>
      <c r="N2176" s="19"/>
      <c r="O2176" s="19"/>
      <c r="P2176" s="19"/>
      <c r="Q2176" s="22" t="str">
        <f aca="false">IF($C2176="","",IF($P2176&lt;&gt;"",$P2176,IF(AND(ISNUMBER($K2176),ISNUMBER($M2176),ISNUMBER($N2176)),IF($O2176="Lower is worse",IF($K2176&lt;=$N2176,"Danger",IF($K2176&lt;=$M2176,"Alert","OK")),IF($K2176&gt;=$N2176,"Danger",IF($K2176&gt;=$M2176,"Alert","OK"))),"Not set")))</f>
        <v/>
      </c>
      <c r="R2176" s="22" t="str">
        <f aca="false">IF(OR($Q2176="",$Q2176="Not set"),"",MATCH($Q2176,Lists!$F$2:$F$4,0)-1)</f>
        <v/>
      </c>
      <c r="S2176" s="6"/>
      <c r="T2176" s="6"/>
      <c r="U2176" s="22" t="str">
        <f aca="false">IF(OR($Q2176="",$Q2176="OK",$Q2176="Not set",NOT(ISNUMBER($G2176))),"",ROUND($G2176*IF($Q2176="Danger",Lists!$M$15,Lists!$M$16),0))</f>
        <v/>
      </c>
      <c r="V2176" s="22" t="str">
        <f aca="false">IF($U2176="","",IF(OR($Q2176="Danger",$U2176&gt;=Lists!$M$10),"P1",IF($U2176&gt;=Lists!$M$11,"P2","P3")))</f>
        <v/>
      </c>
      <c r="W2176" s="24" t="str">
        <f aca="false">IF(OR($V2176="",$B2176=""),"",$B2176+INDEX(Lists!$N$10:$N$12,MATCH($V2176,Lists!$L$10:$L$12,0)))</f>
        <v/>
      </c>
      <c r="X2176" s="19"/>
      <c r="Y2176" s="19"/>
      <c r="Z2176" s="19"/>
      <c r="AA2176" s="21"/>
      <c r="AB2176" s="19"/>
      <c r="AC2176" s="22" t="str">
        <f aca="true">IF(OR($U2176="",$B2176=""),"",IF($AA2176&lt;&gt;"",$AA2176-$B2176,TODAY()-$B2176))</f>
        <v/>
      </c>
      <c r="AD2176" s="22" t="str">
        <f aca="true">IF($W2176="","",IF($Y2176="Closed",IF($AA2176="","Closed",IF($AA2176&lt;=$W2176,"Closed on time","Closed late")),IF(TODAY()&gt;$W2176,"Overdue","Within time")))</f>
        <v/>
      </c>
      <c r="AE2176" s="6"/>
      <c r="AF2176" s="19"/>
      <c r="AG2176" s="19"/>
      <c r="AH2176" s="19"/>
      <c r="AI2176" s="19"/>
      <c r="AJ2176" s="19"/>
    </row>
    <row r="2177" customFormat="false" ht="15" hidden="false" customHeight="false" outlineLevel="0" collapsed="false">
      <c r="A2177" s="22" t="str">
        <f aca="false">IF($C2177="","","R"&amp;TEXT(ROW()-4,"00000"))</f>
        <v/>
      </c>
      <c r="B2177" s="21"/>
      <c r="C2177" s="19"/>
      <c r="D2177" s="22" t="str">
        <f aca="false">IF($C2177="","",IFERROR(INDEX(Asset_Register!$C$5:$C$1000,MATCH($C2177,Asset_Register!$A$5:$A$1000,0)),"Not in register"))</f>
        <v/>
      </c>
      <c r="E2177" s="22" t="str">
        <f aca="false">IF($C2177="","",IFERROR(INDEX(Asset_Register!$D$5:$D$1000,MATCH($C2177,Asset_Register!$A$5:$A$1000,0)),"Not in register"))</f>
        <v/>
      </c>
      <c r="F2177" s="22" t="str">
        <f aca="false">IF($C2177="","",IFERROR(INDEX(Asset_Register!$R$5:$R$1000,MATCH($C2177,Asset_Register!$A$5:$A$1000,0)),"Not in register"))</f>
        <v/>
      </c>
      <c r="G2177" s="22" t="str">
        <f aca="false">IF($C2177="","",IFERROR(INDEX(Asset_Register!$Q$5:$Q$1000,MATCH($C2177,Asset_Register!$A$5:$A$1000,0)),"Not in register"))</f>
        <v/>
      </c>
      <c r="H2177" s="19"/>
      <c r="I2177" s="19"/>
      <c r="J2177" s="6"/>
      <c r="K2177" s="19"/>
      <c r="L2177" s="19"/>
      <c r="M2177" s="19"/>
      <c r="N2177" s="19"/>
      <c r="O2177" s="19"/>
      <c r="P2177" s="19"/>
      <c r="Q2177" s="22" t="str">
        <f aca="false">IF($C2177="","",IF($P2177&lt;&gt;"",$P2177,IF(AND(ISNUMBER($K2177),ISNUMBER($M2177),ISNUMBER($N2177)),IF($O2177="Lower is worse",IF($K2177&lt;=$N2177,"Danger",IF($K2177&lt;=$M2177,"Alert","OK")),IF($K2177&gt;=$N2177,"Danger",IF($K2177&gt;=$M2177,"Alert","OK"))),"Not set")))</f>
        <v/>
      </c>
      <c r="R2177" s="22" t="str">
        <f aca="false">IF(OR($Q2177="",$Q2177="Not set"),"",MATCH($Q2177,Lists!$F$2:$F$4,0)-1)</f>
        <v/>
      </c>
      <c r="S2177" s="6"/>
      <c r="T2177" s="6"/>
      <c r="U2177" s="22" t="str">
        <f aca="false">IF(OR($Q2177="",$Q2177="OK",$Q2177="Not set",NOT(ISNUMBER($G2177))),"",ROUND($G2177*IF($Q2177="Danger",Lists!$M$15,Lists!$M$16),0))</f>
        <v/>
      </c>
      <c r="V2177" s="22" t="str">
        <f aca="false">IF($U2177="","",IF(OR($Q2177="Danger",$U2177&gt;=Lists!$M$10),"P1",IF($U2177&gt;=Lists!$M$11,"P2","P3")))</f>
        <v/>
      </c>
      <c r="W2177" s="24" t="str">
        <f aca="false">IF(OR($V2177="",$B2177=""),"",$B2177+INDEX(Lists!$N$10:$N$12,MATCH($V2177,Lists!$L$10:$L$12,0)))</f>
        <v/>
      </c>
      <c r="X2177" s="19"/>
      <c r="Y2177" s="19"/>
      <c r="Z2177" s="19"/>
      <c r="AA2177" s="21"/>
      <c r="AB2177" s="19"/>
      <c r="AC2177" s="22" t="str">
        <f aca="true">IF(OR($U2177="",$B2177=""),"",IF($AA2177&lt;&gt;"",$AA2177-$B2177,TODAY()-$B2177))</f>
        <v/>
      </c>
      <c r="AD2177" s="22" t="str">
        <f aca="true">IF($W2177="","",IF($Y2177="Closed",IF($AA2177="","Closed",IF($AA2177&lt;=$W2177,"Closed on time","Closed late")),IF(TODAY()&gt;$W2177,"Overdue","Within time")))</f>
        <v/>
      </c>
      <c r="AE2177" s="6"/>
      <c r="AF2177" s="19"/>
      <c r="AG2177" s="19"/>
      <c r="AH2177" s="19"/>
      <c r="AI2177" s="19"/>
      <c r="AJ2177" s="19"/>
    </row>
    <row r="2178" customFormat="false" ht="15" hidden="false" customHeight="false" outlineLevel="0" collapsed="false">
      <c r="A2178" s="22" t="str">
        <f aca="false">IF($C2178="","","R"&amp;TEXT(ROW()-4,"00000"))</f>
        <v/>
      </c>
      <c r="B2178" s="21"/>
      <c r="C2178" s="19"/>
      <c r="D2178" s="22" t="str">
        <f aca="false">IF($C2178="","",IFERROR(INDEX(Asset_Register!$C$5:$C$1000,MATCH($C2178,Asset_Register!$A$5:$A$1000,0)),"Not in register"))</f>
        <v/>
      </c>
      <c r="E2178" s="22" t="str">
        <f aca="false">IF($C2178="","",IFERROR(INDEX(Asset_Register!$D$5:$D$1000,MATCH($C2178,Asset_Register!$A$5:$A$1000,0)),"Not in register"))</f>
        <v/>
      </c>
      <c r="F2178" s="22" t="str">
        <f aca="false">IF($C2178="","",IFERROR(INDEX(Asset_Register!$R$5:$R$1000,MATCH($C2178,Asset_Register!$A$5:$A$1000,0)),"Not in register"))</f>
        <v/>
      </c>
      <c r="G2178" s="22" t="str">
        <f aca="false">IF($C2178="","",IFERROR(INDEX(Asset_Register!$Q$5:$Q$1000,MATCH($C2178,Asset_Register!$A$5:$A$1000,0)),"Not in register"))</f>
        <v/>
      </c>
      <c r="H2178" s="19"/>
      <c r="I2178" s="19"/>
      <c r="J2178" s="6"/>
      <c r="K2178" s="19"/>
      <c r="L2178" s="19"/>
      <c r="M2178" s="19"/>
      <c r="N2178" s="19"/>
      <c r="O2178" s="19"/>
      <c r="P2178" s="19"/>
      <c r="Q2178" s="22" t="str">
        <f aca="false">IF($C2178="","",IF($P2178&lt;&gt;"",$P2178,IF(AND(ISNUMBER($K2178),ISNUMBER($M2178),ISNUMBER($N2178)),IF($O2178="Lower is worse",IF($K2178&lt;=$N2178,"Danger",IF($K2178&lt;=$M2178,"Alert","OK")),IF($K2178&gt;=$N2178,"Danger",IF($K2178&gt;=$M2178,"Alert","OK"))),"Not set")))</f>
        <v/>
      </c>
      <c r="R2178" s="22" t="str">
        <f aca="false">IF(OR($Q2178="",$Q2178="Not set"),"",MATCH($Q2178,Lists!$F$2:$F$4,0)-1)</f>
        <v/>
      </c>
      <c r="S2178" s="6"/>
      <c r="T2178" s="6"/>
      <c r="U2178" s="22" t="str">
        <f aca="false">IF(OR($Q2178="",$Q2178="OK",$Q2178="Not set",NOT(ISNUMBER($G2178))),"",ROUND($G2178*IF($Q2178="Danger",Lists!$M$15,Lists!$M$16),0))</f>
        <v/>
      </c>
      <c r="V2178" s="22" t="str">
        <f aca="false">IF($U2178="","",IF(OR($Q2178="Danger",$U2178&gt;=Lists!$M$10),"P1",IF($U2178&gt;=Lists!$M$11,"P2","P3")))</f>
        <v/>
      </c>
      <c r="W2178" s="24" t="str">
        <f aca="false">IF(OR($V2178="",$B2178=""),"",$B2178+INDEX(Lists!$N$10:$N$12,MATCH($V2178,Lists!$L$10:$L$12,0)))</f>
        <v/>
      </c>
      <c r="X2178" s="19"/>
      <c r="Y2178" s="19"/>
      <c r="Z2178" s="19"/>
      <c r="AA2178" s="21"/>
      <c r="AB2178" s="19"/>
      <c r="AC2178" s="22" t="str">
        <f aca="true">IF(OR($U2178="",$B2178=""),"",IF($AA2178&lt;&gt;"",$AA2178-$B2178,TODAY()-$B2178))</f>
        <v/>
      </c>
      <c r="AD2178" s="22" t="str">
        <f aca="true">IF($W2178="","",IF($Y2178="Closed",IF($AA2178="","Closed",IF($AA2178&lt;=$W2178,"Closed on time","Closed late")),IF(TODAY()&gt;$W2178,"Overdue","Within time")))</f>
        <v/>
      </c>
      <c r="AE2178" s="6"/>
      <c r="AF2178" s="19"/>
      <c r="AG2178" s="19"/>
      <c r="AH2178" s="19"/>
      <c r="AI2178" s="19"/>
      <c r="AJ2178" s="19"/>
    </row>
    <row r="2179" customFormat="false" ht="15" hidden="false" customHeight="false" outlineLevel="0" collapsed="false">
      <c r="A2179" s="22" t="str">
        <f aca="false">IF($C2179="","","R"&amp;TEXT(ROW()-4,"00000"))</f>
        <v/>
      </c>
      <c r="B2179" s="21"/>
      <c r="C2179" s="19"/>
      <c r="D2179" s="22" t="str">
        <f aca="false">IF($C2179="","",IFERROR(INDEX(Asset_Register!$C$5:$C$1000,MATCH($C2179,Asset_Register!$A$5:$A$1000,0)),"Not in register"))</f>
        <v/>
      </c>
      <c r="E2179" s="22" t="str">
        <f aca="false">IF($C2179="","",IFERROR(INDEX(Asset_Register!$D$5:$D$1000,MATCH($C2179,Asset_Register!$A$5:$A$1000,0)),"Not in register"))</f>
        <v/>
      </c>
      <c r="F2179" s="22" t="str">
        <f aca="false">IF($C2179="","",IFERROR(INDEX(Asset_Register!$R$5:$R$1000,MATCH($C2179,Asset_Register!$A$5:$A$1000,0)),"Not in register"))</f>
        <v/>
      </c>
      <c r="G2179" s="22" t="str">
        <f aca="false">IF($C2179="","",IFERROR(INDEX(Asset_Register!$Q$5:$Q$1000,MATCH($C2179,Asset_Register!$A$5:$A$1000,0)),"Not in register"))</f>
        <v/>
      </c>
      <c r="H2179" s="19"/>
      <c r="I2179" s="19"/>
      <c r="J2179" s="6"/>
      <c r="K2179" s="19"/>
      <c r="L2179" s="19"/>
      <c r="M2179" s="19"/>
      <c r="N2179" s="19"/>
      <c r="O2179" s="19"/>
      <c r="P2179" s="19"/>
      <c r="Q2179" s="22" t="str">
        <f aca="false">IF($C2179="","",IF($P2179&lt;&gt;"",$P2179,IF(AND(ISNUMBER($K2179),ISNUMBER($M2179),ISNUMBER($N2179)),IF($O2179="Lower is worse",IF($K2179&lt;=$N2179,"Danger",IF($K2179&lt;=$M2179,"Alert","OK")),IF($K2179&gt;=$N2179,"Danger",IF($K2179&gt;=$M2179,"Alert","OK"))),"Not set")))</f>
        <v/>
      </c>
      <c r="R2179" s="22" t="str">
        <f aca="false">IF(OR($Q2179="",$Q2179="Not set"),"",MATCH($Q2179,Lists!$F$2:$F$4,0)-1)</f>
        <v/>
      </c>
      <c r="S2179" s="6"/>
      <c r="T2179" s="6"/>
      <c r="U2179" s="22" t="str">
        <f aca="false">IF(OR($Q2179="",$Q2179="OK",$Q2179="Not set",NOT(ISNUMBER($G2179))),"",ROUND($G2179*IF($Q2179="Danger",Lists!$M$15,Lists!$M$16),0))</f>
        <v/>
      </c>
      <c r="V2179" s="22" t="str">
        <f aca="false">IF($U2179="","",IF(OR($Q2179="Danger",$U2179&gt;=Lists!$M$10),"P1",IF($U2179&gt;=Lists!$M$11,"P2","P3")))</f>
        <v/>
      </c>
      <c r="W2179" s="24" t="str">
        <f aca="false">IF(OR($V2179="",$B2179=""),"",$B2179+INDEX(Lists!$N$10:$N$12,MATCH($V2179,Lists!$L$10:$L$12,0)))</f>
        <v/>
      </c>
      <c r="X2179" s="19"/>
      <c r="Y2179" s="19"/>
      <c r="Z2179" s="19"/>
      <c r="AA2179" s="21"/>
      <c r="AB2179" s="19"/>
      <c r="AC2179" s="22" t="str">
        <f aca="true">IF(OR($U2179="",$B2179=""),"",IF($AA2179&lt;&gt;"",$AA2179-$B2179,TODAY()-$B2179))</f>
        <v/>
      </c>
      <c r="AD2179" s="22" t="str">
        <f aca="true">IF($W2179="","",IF($Y2179="Closed",IF($AA2179="","Closed",IF($AA2179&lt;=$W2179,"Closed on time","Closed late")),IF(TODAY()&gt;$W2179,"Overdue","Within time")))</f>
        <v/>
      </c>
      <c r="AE2179" s="6"/>
      <c r="AF2179" s="19"/>
      <c r="AG2179" s="19"/>
      <c r="AH2179" s="19"/>
      <c r="AI2179" s="19"/>
      <c r="AJ2179" s="19"/>
    </row>
    <row r="2180" customFormat="false" ht="15" hidden="false" customHeight="false" outlineLevel="0" collapsed="false">
      <c r="A2180" s="22" t="str">
        <f aca="false">IF($C2180="","","R"&amp;TEXT(ROW()-4,"00000"))</f>
        <v/>
      </c>
      <c r="B2180" s="21"/>
      <c r="C2180" s="19"/>
      <c r="D2180" s="22" t="str">
        <f aca="false">IF($C2180="","",IFERROR(INDEX(Asset_Register!$C$5:$C$1000,MATCH($C2180,Asset_Register!$A$5:$A$1000,0)),"Not in register"))</f>
        <v/>
      </c>
      <c r="E2180" s="22" t="str">
        <f aca="false">IF($C2180="","",IFERROR(INDEX(Asset_Register!$D$5:$D$1000,MATCH($C2180,Asset_Register!$A$5:$A$1000,0)),"Not in register"))</f>
        <v/>
      </c>
      <c r="F2180" s="22" t="str">
        <f aca="false">IF($C2180="","",IFERROR(INDEX(Asset_Register!$R$5:$R$1000,MATCH($C2180,Asset_Register!$A$5:$A$1000,0)),"Not in register"))</f>
        <v/>
      </c>
      <c r="G2180" s="22" t="str">
        <f aca="false">IF($C2180="","",IFERROR(INDEX(Asset_Register!$Q$5:$Q$1000,MATCH($C2180,Asset_Register!$A$5:$A$1000,0)),"Not in register"))</f>
        <v/>
      </c>
      <c r="H2180" s="19"/>
      <c r="I2180" s="19"/>
      <c r="J2180" s="6"/>
      <c r="K2180" s="19"/>
      <c r="L2180" s="19"/>
      <c r="M2180" s="19"/>
      <c r="N2180" s="19"/>
      <c r="O2180" s="19"/>
      <c r="P2180" s="19"/>
      <c r="Q2180" s="22" t="str">
        <f aca="false">IF($C2180="","",IF($P2180&lt;&gt;"",$P2180,IF(AND(ISNUMBER($K2180),ISNUMBER($M2180),ISNUMBER($N2180)),IF($O2180="Lower is worse",IF($K2180&lt;=$N2180,"Danger",IF($K2180&lt;=$M2180,"Alert","OK")),IF($K2180&gt;=$N2180,"Danger",IF($K2180&gt;=$M2180,"Alert","OK"))),"Not set")))</f>
        <v/>
      </c>
      <c r="R2180" s="22" t="str">
        <f aca="false">IF(OR($Q2180="",$Q2180="Not set"),"",MATCH($Q2180,Lists!$F$2:$F$4,0)-1)</f>
        <v/>
      </c>
      <c r="S2180" s="6"/>
      <c r="T2180" s="6"/>
      <c r="U2180" s="22" t="str">
        <f aca="false">IF(OR($Q2180="",$Q2180="OK",$Q2180="Not set",NOT(ISNUMBER($G2180))),"",ROUND($G2180*IF($Q2180="Danger",Lists!$M$15,Lists!$M$16),0))</f>
        <v/>
      </c>
      <c r="V2180" s="22" t="str">
        <f aca="false">IF($U2180="","",IF(OR($Q2180="Danger",$U2180&gt;=Lists!$M$10),"P1",IF($U2180&gt;=Lists!$M$11,"P2","P3")))</f>
        <v/>
      </c>
      <c r="W2180" s="24" t="str">
        <f aca="false">IF(OR($V2180="",$B2180=""),"",$B2180+INDEX(Lists!$N$10:$N$12,MATCH($V2180,Lists!$L$10:$L$12,0)))</f>
        <v/>
      </c>
      <c r="X2180" s="19"/>
      <c r="Y2180" s="19"/>
      <c r="Z2180" s="19"/>
      <c r="AA2180" s="21"/>
      <c r="AB2180" s="19"/>
      <c r="AC2180" s="22" t="str">
        <f aca="true">IF(OR($U2180="",$B2180=""),"",IF($AA2180&lt;&gt;"",$AA2180-$B2180,TODAY()-$B2180))</f>
        <v/>
      </c>
      <c r="AD2180" s="22" t="str">
        <f aca="true">IF($W2180="","",IF($Y2180="Closed",IF($AA2180="","Closed",IF($AA2180&lt;=$W2180,"Closed on time","Closed late")),IF(TODAY()&gt;$W2180,"Overdue","Within time")))</f>
        <v/>
      </c>
      <c r="AE2180" s="6"/>
      <c r="AF2180" s="19"/>
      <c r="AG2180" s="19"/>
      <c r="AH2180" s="19"/>
      <c r="AI2180" s="19"/>
      <c r="AJ2180" s="19"/>
    </row>
    <row r="2181" customFormat="false" ht="15" hidden="false" customHeight="false" outlineLevel="0" collapsed="false">
      <c r="A2181" s="22" t="str">
        <f aca="false">IF($C2181="","","R"&amp;TEXT(ROW()-4,"00000"))</f>
        <v/>
      </c>
      <c r="B2181" s="21"/>
      <c r="C2181" s="19"/>
      <c r="D2181" s="22" t="str">
        <f aca="false">IF($C2181="","",IFERROR(INDEX(Asset_Register!$C$5:$C$1000,MATCH($C2181,Asset_Register!$A$5:$A$1000,0)),"Not in register"))</f>
        <v/>
      </c>
      <c r="E2181" s="22" t="str">
        <f aca="false">IF($C2181="","",IFERROR(INDEX(Asset_Register!$D$5:$D$1000,MATCH($C2181,Asset_Register!$A$5:$A$1000,0)),"Not in register"))</f>
        <v/>
      </c>
      <c r="F2181" s="22" t="str">
        <f aca="false">IF($C2181="","",IFERROR(INDEX(Asset_Register!$R$5:$R$1000,MATCH($C2181,Asset_Register!$A$5:$A$1000,0)),"Not in register"))</f>
        <v/>
      </c>
      <c r="G2181" s="22" t="str">
        <f aca="false">IF($C2181="","",IFERROR(INDEX(Asset_Register!$Q$5:$Q$1000,MATCH($C2181,Asset_Register!$A$5:$A$1000,0)),"Not in register"))</f>
        <v/>
      </c>
      <c r="H2181" s="19"/>
      <c r="I2181" s="19"/>
      <c r="J2181" s="6"/>
      <c r="K2181" s="19"/>
      <c r="L2181" s="19"/>
      <c r="M2181" s="19"/>
      <c r="N2181" s="19"/>
      <c r="O2181" s="19"/>
      <c r="P2181" s="19"/>
      <c r="Q2181" s="22" t="str">
        <f aca="false">IF($C2181="","",IF($P2181&lt;&gt;"",$P2181,IF(AND(ISNUMBER($K2181),ISNUMBER($M2181),ISNUMBER($N2181)),IF($O2181="Lower is worse",IF($K2181&lt;=$N2181,"Danger",IF($K2181&lt;=$M2181,"Alert","OK")),IF($K2181&gt;=$N2181,"Danger",IF($K2181&gt;=$M2181,"Alert","OK"))),"Not set")))</f>
        <v/>
      </c>
      <c r="R2181" s="22" t="str">
        <f aca="false">IF(OR($Q2181="",$Q2181="Not set"),"",MATCH($Q2181,Lists!$F$2:$F$4,0)-1)</f>
        <v/>
      </c>
      <c r="S2181" s="6"/>
      <c r="T2181" s="6"/>
      <c r="U2181" s="22" t="str">
        <f aca="false">IF(OR($Q2181="",$Q2181="OK",$Q2181="Not set",NOT(ISNUMBER($G2181))),"",ROUND($G2181*IF($Q2181="Danger",Lists!$M$15,Lists!$M$16),0))</f>
        <v/>
      </c>
      <c r="V2181" s="22" t="str">
        <f aca="false">IF($U2181="","",IF(OR($Q2181="Danger",$U2181&gt;=Lists!$M$10),"P1",IF($U2181&gt;=Lists!$M$11,"P2","P3")))</f>
        <v/>
      </c>
      <c r="W2181" s="24" t="str">
        <f aca="false">IF(OR($V2181="",$B2181=""),"",$B2181+INDEX(Lists!$N$10:$N$12,MATCH($V2181,Lists!$L$10:$L$12,0)))</f>
        <v/>
      </c>
      <c r="X2181" s="19"/>
      <c r="Y2181" s="19"/>
      <c r="Z2181" s="19"/>
      <c r="AA2181" s="21"/>
      <c r="AB2181" s="19"/>
      <c r="AC2181" s="22" t="str">
        <f aca="true">IF(OR($U2181="",$B2181=""),"",IF($AA2181&lt;&gt;"",$AA2181-$B2181,TODAY()-$B2181))</f>
        <v/>
      </c>
      <c r="AD2181" s="22" t="str">
        <f aca="true">IF($W2181="","",IF($Y2181="Closed",IF($AA2181="","Closed",IF($AA2181&lt;=$W2181,"Closed on time","Closed late")),IF(TODAY()&gt;$W2181,"Overdue","Within time")))</f>
        <v/>
      </c>
      <c r="AE2181" s="6"/>
      <c r="AF2181" s="19"/>
      <c r="AG2181" s="19"/>
      <c r="AH2181" s="19"/>
      <c r="AI2181" s="19"/>
      <c r="AJ2181" s="19"/>
    </row>
    <row r="2182" customFormat="false" ht="15" hidden="false" customHeight="false" outlineLevel="0" collapsed="false">
      <c r="A2182" s="22" t="str">
        <f aca="false">IF($C2182="","","R"&amp;TEXT(ROW()-4,"00000"))</f>
        <v/>
      </c>
      <c r="B2182" s="21"/>
      <c r="C2182" s="19"/>
      <c r="D2182" s="22" t="str">
        <f aca="false">IF($C2182="","",IFERROR(INDEX(Asset_Register!$C$5:$C$1000,MATCH($C2182,Asset_Register!$A$5:$A$1000,0)),"Not in register"))</f>
        <v/>
      </c>
      <c r="E2182" s="22" t="str">
        <f aca="false">IF($C2182="","",IFERROR(INDEX(Asset_Register!$D$5:$D$1000,MATCH($C2182,Asset_Register!$A$5:$A$1000,0)),"Not in register"))</f>
        <v/>
      </c>
      <c r="F2182" s="22" t="str">
        <f aca="false">IF($C2182="","",IFERROR(INDEX(Asset_Register!$R$5:$R$1000,MATCH($C2182,Asset_Register!$A$5:$A$1000,0)),"Not in register"))</f>
        <v/>
      </c>
      <c r="G2182" s="22" t="str">
        <f aca="false">IF($C2182="","",IFERROR(INDEX(Asset_Register!$Q$5:$Q$1000,MATCH($C2182,Asset_Register!$A$5:$A$1000,0)),"Not in register"))</f>
        <v/>
      </c>
      <c r="H2182" s="19"/>
      <c r="I2182" s="19"/>
      <c r="J2182" s="6"/>
      <c r="K2182" s="19"/>
      <c r="L2182" s="19"/>
      <c r="M2182" s="19"/>
      <c r="N2182" s="19"/>
      <c r="O2182" s="19"/>
      <c r="P2182" s="19"/>
      <c r="Q2182" s="22" t="str">
        <f aca="false">IF($C2182="","",IF($P2182&lt;&gt;"",$P2182,IF(AND(ISNUMBER($K2182),ISNUMBER($M2182),ISNUMBER($N2182)),IF($O2182="Lower is worse",IF($K2182&lt;=$N2182,"Danger",IF($K2182&lt;=$M2182,"Alert","OK")),IF($K2182&gt;=$N2182,"Danger",IF($K2182&gt;=$M2182,"Alert","OK"))),"Not set")))</f>
        <v/>
      </c>
      <c r="R2182" s="22" t="str">
        <f aca="false">IF(OR($Q2182="",$Q2182="Not set"),"",MATCH($Q2182,Lists!$F$2:$F$4,0)-1)</f>
        <v/>
      </c>
      <c r="S2182" s="6"/>
      <c r="T2182" s="6"/>
      <c r="U2182" s="22" t="str">
        <f aca="false">IF(OR($Q2182="",$Q2182="OK",$Q2182="Not set",NOT(ISNUMBER($G2182))),"",ROUND($G2182*IF($Q2182="Danger",Lists!$M$15,Lists!$M$16),0))</f>
        <v/>
      </c>
      <c r="V2182" s="22" t="str">
        <f aca="false">IF($U2182="","",IF(OR($Q2182="Danger",$U2182&gt;=Lists!$M$10),"P1",IF($U2182&gt;=Lists!$M$11,"P2","P3")))</f>
        <v/>
      </c>
      <c r="W2182" s="24" t="str">
        <f aca="false">IF(OR($V2182="",$B2182=""),"",$B2182+INDEX(Lists!$N$10:$N$12,MATCH($V2182,Lists!$L$10:$L$12,0)))</f>
        <v/>
      </c>
      <c r="X2182" s="19"/>
      <c r="Y2182" s="19"/>
      <c r="Z2182" s="19"/>
      <c r="AA2182" s="21"/>
      <c r="AB2182" s="19"/>
      <c r="AC2182" s="22" t="str">
        <f aca="true">IF(OR($U2182="",$B2182=""),"",IF($AA2182&lt;&gt;"",$AA2182-$B2182,TODAY()-$B2182))</f>
        <v/>
      </c>
      <c r="AD2182" s="22" t="str">
        <f aca="true">IF($W2182="","",IF($Y2182="Closed",IF($AA2182="","Closed",IF($AA2182&lt;=$W2182,"Closed on time","Closed late")),IF(TODAY()&gt;$W2182,"Overdue","Within time")))</f>
        <v/>
      </c>
      <c r="AE2182" s="6"/>
      <c r="AF2182" s="19"/>
      <c r="AG2182" s="19"/>
      <c r="AH2182" s="19"/>
      <c r="AI2182" s="19"/>
      <c r="AJ2182" s="19"/>
    </row>
    <row r="2183" customFormat="false" ht="15" hidden="false" customHeight="false" outlineLevel="0" collapsed="false">
      <c r="A2183" s="22" t="str">
        <f aca="false">IF($C2183="","","R"&amp;TEXT(ROW()-4,"00000"))</f>
        <v/>
      </c>
      <c r="B2183" s="21"/>
      <c r="C2183" s="19"/>
      <c r="D2183" s="22" t="str">
        <f aca="false">IF($C2183="","",IFERROR(INDEX(Asset_Register!$C$5:$C$1000,MATCH($C2183,Asset_Register!$A$5:$A$1000,0)),"Not in register"))</f>
        <v/>
      </c>
      <c r="E2183" s="22" t="str">
        <f aca="false">IF($C2183="","",IFERROR(INDEX(Asset_Register!$D$5:$D$1000,MATCH($C2183,Asset_Register!$A$5:$A$1000,0)),"Not in register"))</f>
        <v/>
      </c>
      <c r="F2183" s="22" t="str">
        <f aca="false">IF($C2183="","",IFERROR(INDEX(Asset_Register!$R$5:$R$1000,MATCH($C2183,Asset_Register!$A$5:$A$1000,0)),"Not in register"))</f>
        <v/>
      </c>
      <c r="G2183" s="22" t="str">
        <f aca="false">IF($C2183="","",IFERROR(INDEX(Asset_Register!$Q$5:$Q$1000,MATCH($C2183,Asset_Register!$A$5:$A$1000,0)),"Not in register"))</f>
        <v/>
      </c>
      <c r="H2183" s="19"/>
      <c r="I2183" s="19"/>
      <c r="J2183" s="6"/>
      <c r="K2183" s="19"/>
      <c r="L2183" s="19"/>
      <c r="M2183" s="19"/>
      <c r="N2183" s="19"/>
      <c r="O2183" s="19"/>
      <c r="P2183" s="19"/>
      <c r="Q2183" s="22" t="str">
        <f aca="false">IF($C2183="","",IF($P2183&lt;&gt;"",$P2183,IF(AND(ISNUMBER($K2183),ISNUMBER($M2183),ISNUMBER($N2183)),IF($O2183="Lower is worse",IF($K2183&lt;=$N2183,"Danger",IF($K2183&lt;=$M2183,"Alert","OK")),IF($K2183&gt;=$N2183,"Danger",IF($K2183&gt;=$M2183,"Alert","OK"))),"Not set")))</f>
        <v/>
      </c>
      <c r="R2183" s="22" t="str">
        <f aca="false">IF(OR($Q2183="",$Q2183="Not set"),"",MATCH($Q2183,Lists!$F$2:$F$4,0)-1)</f>
        <v/>
      </c>
      <c r="S2183" s="6"/>
      <c r="T2183" s="6"/>
      <c r="U2183" s="22" t="str">
        <f aca="false">IF(OR($Q2183="",$Q2183="OK",$Q2183="Not set",NOT(ISNUMBER($G2183))),"",ROUND($G2183*IF($Q2183="Danger",Lists!$M$15,Lists!$M$16),0))</f>
        <v/>
      </c>
      <c r="V2183" s="22" t="str">
        <f aca="false">IF($U2183="","",IF(OR($Q2183="Danger",$U2183&gt;=Lists!$M$10),"P1",IF($U2183&gt;=Lists!$M$11,"P2","P3")))</f>
        <v/>
      </c>
      <c r="W2183" s="24" t="str">
        <f aca="false">IF(OR($V2183="",$B2183=""),"",$B2183+INDEX(Lists!$N$10:$N$12,MATCH($V2183,Lists!$L$10:$L$12,0)))</f>
        <v/>
      </c>
      <c r="X2183" s="19"/>
      <c r="Y2183" s="19"/>
      <c r="Z2183" s="19"/>
      <c r="AA2183" s="21"/>
      <c r="AB2183" s="19"/>
      <c r="AC2183" s="22" t="str">
        <f aca="true">IF(OR($U2183="",$B2183=""),"",IF($AA2183&lt;&gt;"",$AA2183-$B2183,TODAY()-$B2183))</f>
        <v/>
      </c>
      <c r="AD2183" s="22" t="str">
        <f aca="true">IF($W2183="","",IF($Y2183="Closed",IF($AA2183="","Closed",IF($AA2183&lt;=$W2183,"Closed on time","Closed late")),IF(TODAY()&gt;$W2183,"Overdue","Within time")))</f>
        <v/>
      </c>
      <c r="AE2183" s="6"/>
      <c r="AF2183" s="19"/>
      <c r="AG2183" s="19"/>
      <c r="AH2183" s="19"/>
      <c r="AI2183" s="19"/>
      <c r="AJ2183" s="19"/>
    </row>
    <row r="2184" customFormat="false" ht="15" hidden="false" customHeight="false" outlineLevel="0" collapsed="false">
      <c r="A2184" s="22" t="str">
        <f aca="false">IF($C2184="","","R"&amp;TEXT(ROW()-4,"00000"))</f>
        <v/>
      </c>
      <c r="B2184" s="21"/>
      <c r="C2184" s="19"/>
      <c r="D2184" s="22" t="str">
        <f aca="false">IF($C2184="","",IFERROR(INDEX(Asset_Register!$C$5:$C$1000,MATCH($C2184,Asset_Register!$A$5:$A$1000,0)),"Not in register"))</f>
        <v/>
      </c>
      <c r="E2184" s="22" t="str">
        <f aca="false">IF($C2184="","",IFERROR(INDEX(Asset_Register!$D$5:$D$1000,MATCH($C2184,Asset_Register!$A$5:$A$1000,0)),"Not in register"))</f>
        <v/>
      </c>
      <c r="F2184" s="22" t="str">
        <f aca="false">IF($C2184="","",IFERROR(INDEX(Asset_Register!$R$5:$R$1000,MATCH($C2184,Asset_Register!$A$5:$A$1000,0)),"Not in register"))</f>
        <v/>
      </c>
      <c r="G2184" s="22" t="str">
        <f aca="false">IF($C2184="","",IFERROR(INDEX(Asset_Register!$Q$5:$Q$1000,MATCH($C2184,Asset_Register!$A$5:$A$1000,0)),"Not in register"))</f>
        <v/>
      </c>
      <c r="H2184" s="19"/>
      <c r="I2184" s="19"/>
      <c r="J2184" s="6"/>
      <c r="K2184" s="19"/>
      <c r="L2184" s="19"/>
      <c r="M2184" s="19"/>
      <c r="N2184" s="19"/>
      <c r="O2184" s="19"/>
      <c r="P2184" s="19"/>
      <c r="Q2184" s="22" t="str">
        <f aca="false">IF($C2184="","",IF($P2184&lt;&gt;"",$P2184,IF(AND(ISNUMBER($K2184),ISNUMBER($M2184),ISNUMBER($N2184)),IF($O2184="Lower is worse",IF($K2184&lt;=$N2184,"Danger",IF($K2184&lt;=$M2184,"Alert","OK")),IF($K2184&gt;=$N2184,"Danger",IF($K2184&gt;=$M2184,"Alert","OK"))),"Not set")))</f>
        <v/>
      </c>
      <c r="R2184" s="22" t="str">
        <f aca="false">IF(OR($Q2184="",$Q2184="Not set"),"",MATCH($Q2184,Lists!$F$2:$F$4,0)-1)</f>
        <v/>
      </c>
      <c r="S2184" s="6"/>
      <c r="T2184" s="6"/>
      <c r="U2184" s="22" t="str">
        <f aca="false">IF(OR($Q2184="",$Q2184="OK",$Q2184="Not set",NOT(ISNUMBER($G2184))),"",ROUND($G2184*IF($Q2184="Danger",Lists!$M$15,Lists!$M$16),0))</f>
        <v/>
      </c>
      <c r="V2184" s="22" t="str">
        <f aca="false">IF($U2184="","",IF(OR($Q2184="Danger",$U2184&gt;=Lists!$M$10),"P1",IF($U2184&gt;=Lists!$M$11,"P2","P3")))</f>
        <v/>
      </c>
      <c r="W2184" s="24" t="str">
        <f aca="false">IF(OR($V2184="",$B2184=""),"",$B2184+INDEX(Lists!$N$10:$N$12,MATCH($V2184,Lists!$L$10:$L$12,0)))</f>
        <v/>
      </c>
      <c r="X2184" s="19"/>
      <c r="Y2184" s="19"/>
      <c r="Z2184" s="19"/>
      <c r="AA2184" s="21"/>
      <c r="AB2184" s="19"/>
      <c r="AC2184" s="22" t="str">
        <f aca="true">IF(OR($U2184="",$B2184=""),"",IF($AA2184&lt;&gt;"",$AA2184-$B2184,TODAY()-$B2184))</f>
        <v/>
      </c>
      <c r="AD2184" s="22" t="str">
        <f aca="true">IF($W2184="","",IF($Y2184="Closed",IF($AA2184="","Closed",IF($AA2184&lt;=$W2184,"Closed on time","Closed late")),IF(TODAY()&gt;$W2184,"Overdue","Within time")))</f>
        <v/>
      </c>
      <c r="AE2184" s="6"/>
      <c r="AF2184" s="19"/>
      <c r="AG2184" s="19"/>
      <c r="AH2184" s="19"/>
      <c r="AI2184" s="19"/>
      <c r="AJ2184" s="19"/>
    </row>
    <row r="2185" customFormat="false" ht="15" hidden="false" customHeight="false" outlineLevel="0" collapsed="false">
      <c r="A2185" s="22" t="str">
        <f aca="false">IF($C2185="","","R"&amp;TEXT(ROW()-4,"00000"))</f>
        <v/>
      </c>
      <c r="B2185" s="21"/>
      <c r="C2185" s="19"/>
      <c r="D2185" s="22" t="str">
        <f aca="false">IF($C2185="","",IFERROR(INDEX(Asset_Register!$C$5:$C$1000,MATCH($C2185,Asset_Register!$A$5:$A$1000,0)),"Not in register"))</f>
        <v/>
      </c>
      <c r="E2185" s="22" t="str">
        <f aca="false">IF($C2185="","",IFERROR(INDEX(Asset_Register!$D$5:$D$1000,MATCH($C2185,Asset_Register!$A$5:$A$1000,0)),"Not in register"))</f>
        <v/>
      </c>
      <c r="F2185" s="22" t="str">
        <f aca="false">IF($C2185="","",IFERROR(INDEX(Asset_Register!$R$5:$R$1000,MATCH($C2185,Asset_Register!$A$5:$A$1000,0)),"Not in register"))</f>
        <v/>
      </c>
      <c r="G2185" s="22" t="str">
        <f aca="false">IF($C2185="","",IFERROR(INDEX(Asset_Register!$Q$5:$Q$1000,MATCH($C2185,Asset_Register!$A$5:$A$1000,0)),"Not in register"))</f>
        <v/>
      </c>
      <c r="H2185" s="19"/>
      <c r="I2185" s="19"/>
      <c r="J2185" s="6"/>
      <c r="K2185" s="19"/>
      <c r="L2185" s="19"/>
      <c r="M2185" s="19"/>
      <c r="N2185" s="19"/>
      <c r="O2185" s="19"/>
      <c r="P2185" s="19"/>
      <c r="Q2185" s="22" t="str">
        <f aca="false">IF($C2185="","",IF($P2185&lt;&gt;"",$P2185,IF(AND(ISNUMBER($K2185),ISNUMBER($M2185),ISNUMBER($N2185)),IF($O2185="Lower is worse",IF($K2185&lt;=$N2185,"Danger",IF($K2185&lt;=$M2185,"Alert","OK")),IF($K2185&gt;=$N2185,"Danger",IF($K2185&gt;=$M2185,"Alert","OK"))),"Not set")))</f>
        <v/>
      </c>
      <c r="R2185" s="22" t="str">
        <f aca="false">IF(OR($Q2185="",$Q2185="Not set"),"",MATCH($Q2185,Lists!$F$2:$F$4,0)-1)</f>
        <v/>
      </c>
      <c r="S2185" s="6"/>
      <c r="T2185" s="6"/>
      <c r="U2185" s="22" t="str">
        <f aca="false">IF(OR($Q2185="",$Q2185="OK",$Q2185="Not set",NOT(ISNUMBER($G2185))),"",ROUND($G2185*IF($Q2185="Danger",Lists!$M$15,Lists!$M$16),0))</f>
        <v/>
      </c>
      <c r="V2185" s="22" t="str">
        <f aca="false">IF($U2185="","",IF(OR($Q2185="Danger",$U2185&gt;=Lists!$M$10),"P1",IF($U2185&gt;=Lists!$M$11,"P2","P3")))</f>
        <v/>
      </c>
      <c r="W2185" s="24" t="str">
        <f aca="false">IF(OR($V2185="",$B2185=""),"",$B2185+INDEX(Lists!$N$10:$N$12,MATCH($V2185,Lists!$L$10:$L$12,0)))</f>
        <v/>
      </c>
      <c r="X2185" s="19"/>
      <c r="Y2185" s="19"/>
      <c r="Z2185" s="19"/>
      <c r="AA2185" s="21"/>
      <c r="AB2185" s="19"/>
      <c r="AC2185" s="22" t="str">
        <f aca="true">IF(OR($U2185="",$B2185=""),"",IF($AA2185&lt;&gt;"",$AA2185-$B2185,TODAY()-$B2185))</f>
        <v/>
      </c>
      <c r="AD2185" s="22" t="str">
        <f aca="true">IF($W2185="","",IF($Y2185="Closed",IF($AA2185="","Closed",IF($AA2185&lt;=$W2185,"Closed on time","Closed late")),IF(TODAY()&gt;$W2185,"Overdue","Within time")))</f>
        <v/>
      </c>
      <c r="AE2185" s="6"/>
      <c r="AF2185" s="19"/>
      <c r="AG2185" s="19"/>
      <c r="AH2185" s="19"/>
      <c r="AI2185" s="19"/>
      <c r="AJ2185" s="19"/>
    </row>
    <row r="2186" customFormat="false" ht="15" hidden="false" customHeight="false" outlineLevel="0" collapsed="false">
      <c r="A2186" s="22" t="str">
        <f aca="false">IF($C2186="","","R"&amp;TEXT(ROW()-4,"00000"))</f>
        <v/>
      </c>
      <c r="B2186" s="21"/>
      <c r="C2186" s="19"/>
      <c r="D2186" s="22" t="str">
        <f aca="false">IF($C2186="","",IFERROR(INDEX(Asset_Register!$C$5:$C$1000,MATCH($C2186,Asset_Register!$A$5:$A$1000,0)),"Not in register"))</f>
        <v/>
      </c>
      <c r="E2186" s="22" t="str">
        <f aca="false">IF($C2186="","",IFERROR(INDEX(Asset_Register!$D$5:$D$1000,MATCH($C2186,Asset_Register!$A$5:$A$1000,0)),"Not in register"))</f>
        <v/>
      </c>
      <c r="F2186" s="22" t="str">
        <f aca="false">IF($C2186="","",IFERROR(INDEX(Asset_Register!$R$5:$R$1000,MATCH($C2186,Asset_Register!$A$5:$A$1000,0)),"Not in register"))</f>
        <v/>
      </c>
      <c r="G2186" s="22" t="str">
        <f aca="false">IF($C2186="","",IFERROR(INDEX(Asset_Register!$Q$5:$Q$1000,MATCH($C2186,Asset_Register!$A$5:$A$1000,0)),"Not in register"))</f>
        <v/>
      </c>
      <c r="H2186" s="19"/>
      <c r="I2186" s="19"/>
      <c r="J2186" s="6"/>
      <c r="K2186" s="19"/>
      <c r="L2186" s="19"/>
      <c r="M2186" s="19"/>
      <c r="N2186" s="19"/>
      <c r="O2186" s="19"/>
      <c r="P2186" s="19"/>
      <c r="Q2186" s="22" t="str">
        <f aca="false">IF($C2186="","",IF($P2186&lt;&gt;"",$P2186,IF(AND(ISNUMBER($K2186),ISNUMBER($M2186),ISNUMBER($N2186)),IF($O2186="Lower is worse",IF($K2186&lt;=$N2186,"Danger",IF($K2186&lt;=$M2186,"Alert","OK")),IF($K2186&gt;=$N2186,"Danger",IF($K2186&gt;=$M2186,"Alert","OK"))),"Not set")))</f>
        <v/>
      </c>
      <c r="R2186" s="22" t="str">
        <f aca="false">IF(OR($Q2186="",$Q2186="Not set"),"",MATCH($Q2186,Lists!$F$2:$F$4,0)-1)</f>
        <v/>
      </c>
      <c r="S2186" s="6"/>
      <c r="T2186" s="6"/>
      <c r="U2186" s="22" t="str">
        <f aca="false">IF(OR($Q2186="",$Q2186="OK",$Q2186="Not set",NOT(ISNUMBER($G2186))),"",ROUND($G2186*IF($Q2186="Danger",Lists!$M$15,Lists!$M$16),0))</f>
        <v/>
      </c>
      <c r="V2186" s="22" t="str">
        <f aca="false">IF($U2186="","",IF(OR($Q2186="Danger",$U2186&gt;=Lists!$M$10),"P1",IF($U2186&gt;=Lists!$M$11,"P2","P3")))</f>
        <v/>
      </c>
      <c r="W2186" s="24" t="str">
        <f aca="false">IF(OR($V2186="",$B2186=""),"",$B2186+INDEX(Lists!$N$10:$N$12,MATCH($V2186,Lists!$L$10:$L$12,0)))</f>
        <v/>
      </c>
      <c r="X2186" s="19"/>
      <c r="Y2186" s="19"/>
      <c r="Z2186" s="19"/>
      <c r="AA2186" s="21"/>
      <c r="AB2186" s="19"/>
      <c r="AC2186" s="22" t="str">
        <f aca="true">IF(OR($U2186="",$B2186=""),"",IF($AA2186&lt;&gt;"",$AA2186-$B2186,TODAY()-$B2186))</f>
        <v/>
      </c>
      <c r="AD2186" s="22" t="str">
        <f aca="true">IF($W2186="","",IF($Y2186="Closed",IF($AA2186="","Closed",IF($AA2186&lt;=$W2186,"Closed on time","Closed late")),IF(TODAY()&gt;$W2186,"Overdue","Within time")))</f>
        <v/>
      </c>
      <c r="AE2186" s="6"/>
      <c r="AF2186" s="19"/>
      <c r="AG2186" s="19"/>
      <c r="AH2186" s="19"/>
      <c r="AI2186" s="19"/>
      <c r="AJ2186" s="19"/>
    </row>
    <row r="2187" customFormat="false" ht="15" hidden="false" customHeight="false" outlineLevel="0" collapsed="false">
      <c r="A2187" s="22" t="str">
        <f aca="false">IF($C2187="","","R"&amp;TEXT(ROW()-4,"00000"))</f>
        <v/>
      </c>
      <c r="B2187" s="21"/>
      <c r="C2187" s="19"/>
      <c r="D2187" s="22" t="str">
        <f aca="false">IF($C2187="","",IFERROR(INDEX(Asset_Register!$C$5:$C$1000,MATCH($C2187,Asset_Register!$A$5:$A$1000,0)),"Not in register"))</f>
        <v/>
      </c>
      <c r="E2187" s="22" t="str">
        <f aca="false">IF($C2187="","",IFERROR(INDEX(Asset_Register!$D$5:$D$1000,MATCH($C2187,Asset_Register!$A$5:$A$1000,0)),"Not in register"))</f>
        <v/>
      </c>
      <c r="F2187" s="22" t="str">
        <f aca="false">IF($C2187="","",IFERROR(INDEX(Asset_Register!$R$5:$R$1000,MATCH($C2187,Asset_Register!$A$5:$A$1000,0)),"Not in register"))</f>
        <v/>
      </c>
      <c r="G2187" s="22" t="str">
        <f aca="false">IF($C2187="","",IFERROR(INDEX(Asset_Register!$Q$5:$Q$1000,MATCH($C2187,Asset_Register!$A$5:$A$1000,0)),"Not in register"))</f>
        <v/>
      </c>
      <c r="H2187" s="19"/>
      <c r="I2187" s="19"/>
      <c r="J2187" s="6"/>
      <c r="K2187" s="19"/>
      <c r="L2187" s="19"/>
      <c r="M2187" s="19"/>
      <c r="N2187" s="19"/>
      <c r="O2187" s="19"/>
      <c r="P2187" s="19"/>
      <c r="Q2187" s="22" t="str">
        <f aca="false">IF($C2187="","",IF($P2187&lt;&gt;"",$P2187,IF(AND(ISNUMBER($K2187),ISNUMBER($M2187),ISNUMBER($N2187)),IF($O2187="Lower is worse",IF($K2187&lt;=$N2187,"Danger",IF($K2187&lt;=$M2187,"Alert","OK")),IF($K2187&gt;=$N2187,"Danger",IF($K2187&gt;=$M2187,"Alert","OK"))),"Not set")))</f>
        <v/>
      </c>
      <c r="R2187" s="22" t="str">
        <f aca="false">IF(OR($Q2187="",$Q2187="Not set"),"",MATCH($Q2187,Lists!$F$2:$F$4,0)-1)</f>
        <v/>
      </c>
      <c r="S2187" s="6"/>
      <c r="T2187" s="6"/>
      <c r="U2187" s="22" t="str">
        <f aca="false">IF(OR($Q2187="",$Q2187="OK",$Q2187="Not set",NOT(ISNUMBER($G2187))),"",ROUND($G2187*IF($Q2187="Danger",Lists!$M$15,Lists!$M$16),0))</f>
        <v/>
      </c>
      <c r="V2187" s="22" t="str">
        <f aca="false">IF($U2187="","",IF(OR($Q2187="Danger",$U2187&gt;=Lists!$M$10),"P1",IF($U2187&gt;=Lists!$M$11,"P2","P3")))</f>
        <v/>
      </c>
      <c r="W2187" s="24" t="str">
        <f aca="false">IF(OR($V2187="",$B2187=""),"",$B2187+INDEX(Lists!$N$10:$N$12,MATCH($V2187,Lists!$L$10:$L$12,0)))</f>
        <v/>
      </c>
      <c r="X2187" s="19"/>
      <c r="Y2187" s="19"/>
      <c r="Z2187" s="19"/>
      <c r="AA2187" s="21"/>
      <c r="AB2187" s="19"/>
      <c r="AC2187" s="22" t="str">
        <f aca="true">IF(OR($U2187="",$B2187=""),"",IF($AA2187&lt;&gt;"",$AA2187-$B2187,TODAY()-$B2187))</f>
        <v/>
      </c>
      <c r="AD2187" s="22" t="str">
        <f aca="true">IF($W2187="","",IF($Y2187="Closed",IF($AA2187="","Closed",IF($AA2187&lt;=$W2187,"Closed on time","Closed late")),IF(TODAY()&gt;$W2187,"Overdue","Within time")))</f>
        <v/>
      </c>
      <c r="AE2187" s="6"/>
      <c r="AF2187" s="19"/>
      <c r="AG2187" s="19"/>
      <c r="AH2187" s="19"/>
      <c r="AI2187" s="19"/>
      <c r="AJ2187" s="19"/>
    </row>
    <row r="2188" customFormat="false" ht="15" hidden="false" customHeight="false" outlineLevel="0" collapsed="false">
      <c r="A2188" s="22" t="str">
        <f aca="false">IF($C2188="","","R"&amp;TEXT(ROW()-4,"00000"))</f>
        <v/>
      </c>
      <c r="B2188" s="21"/>
      <c r="C2188" s="19"/>
      <c r="D2188" s="22" t="str">
        <f aca="false">IF($C2188="","",IFERROR(INDEX(Asset_Register!$C$5:$C$1000,MATCH($C2188,Asset_Register!$A$5:$A$1000,0)),"Not in register"))</f>
        <v/>
      </c>
      <c r="E2188" s="22" t="str">
        <f aca="false">IF($C2188="","",IFERROR(INDEX(Asset_Register!$D$5:$D$1000,MATCH($C2188,Asset_Register!$A$5:$A$1000,0)),"Not in register"))</f>
        <v/>
      </c>
      <c r="F2188" s="22" t="str">
        <f aca="false">IF($C2188="","",IFERROR(INDEX(Asset_Register!$R$5:$R$1000,MATCH($C2188,Asset_Register!$A$5:$A$1000,0)),"Not in register"))</f>
        <v/>
      </c>
      <c r="G2188" s="22" t="str">
        <f aca="false">IF($C2188="","",IFERROR(INDEX(Asset_Register!$Q$5:$Q$1000,MATCH($C2188,Asset_Register!$A$5:$A$1000,0)),"Not in register"))</f>
        <v/>
      </c>
      <c r="H2188" s="19"/>
      <c r="I2188" s="19"/>
      <c r="J2188" s="6"/>
      <c r="K2188" s="19"/>
      <c r="L2188" s="19"/>
      <c r="M2188" s="19"/>
      <c r="N2188" s="19"/>
      <c r="O2188" s="19"/>
      <c r="P2188" s="19"/>
      <c r="Q2188" s="22" t="str">
        <f aca="false">IF($C2188="","",IF($P2188&lt;&gt;"",$P2188,IF(AND(ISNUMBER($K2188),ISNUMBER($M2188),ISNUMBER($N2188)),IF($O2188="Lower is worse",IF($K2188&lt;=$N2188,"Danger",IF($K2188&lt;=$M2188,"Alert","OK")),IF($K2188&gt;=$N2188,"Danger",IF($K2188&gt;=$M2188,"Alert","OK"))),"Not set")))</f>
        <v/>
      </c>
      <c r="R2188" s="22" t="str">
        <f aca="false">IF(OR($Q2188="",$Q2188="Not set"),"",MATCH($Q2188,Lists!$F$2:$F$4,0)-1)</f>
        <v/>
      </c>
      <c r="S2188" s="6"/>
      <c r="T2188" s="6"/>
      <c r="U2188" s="22" t="str">
        <f aca="false">IF(OR($Q2188="",$Q2188="OK",$Q2188="Not set",NOT(ISNUMBER($G2188))),"",ROUND($G2188*IF($Q2188="Danger",Lists!$M$15,Lists!$M$16),0))</f>
        <v/>
      </c>
      <c r="V2188" s="22" t="str">
        <f aca="false">IF($U2188="","",IF(OR($Q2188="Danger",$U2188&gt;=Lists!$M$10),"P1",IF($U2188&gt;=Lists!$M$11,"P2","P3")))</f>
        <v/>
      </c>
      <c r="W2188" s="24" t="str">
        <f aca="false">IF(OR($V2188="",$B2188=""),"",$B2188+INDEX(Lists!$N$10:$N$12,MATCH($V2188,Lists!$L$10:$L$12,0)))</f>
        <v/>
      </c>
      <c r="X2188" s="19"/>
      <c r="Y2188" s="19"/>
      <c r="Z2188" s="19"/>
      <c r="AA2188" s="21"/>
      <c r="AB2188" s="19"/>
      <c r="AC2188" s="22" t="str">
        <f aca="true">IF(OR($U2188="",$B2188=""),"",IF($AA2188&lt;&gt;"",$AA2188-$B2188,TODAY()-$B2188))</f>
        <v/>
      </c>
      <c r="AD2188" s="22" t="str">
        <f aca="true">IF($W2188="","",IF($Y2188="Closed",IF($AA2188="","Closed",IF($AA2188&lt;=$W2188,"Closed on time","Closed late")),IF(TODAY()&gt;$W2188,"Overdue","Within time")))</f>
        <v/>
      </c>
      <c r="AE2188" s="6"/>
      <c r="AF2188" s="19"/>
      <c r="AG2188" s="19"/>
      <c r="AH2188" s="19"/>
      <c r="AI2188" s="19"/>
      <c r="AJ2188" s="19"/>
    </row>
    <row r="2189" customFormat="false" ht="15" hidden="false" customHeight="false" outlineLevel="0" collapsed="false">
      <c r="A2189" s="22" t="str">
        <f aca="false">IF($C2189="","","R"&amp;TEXT(ROW()-4,"00000"))</f>
        <v/>
      </c>
      <c r="B2189" s="21"/>
      <c r="C2189" s="19"/>
      <c r="D2189" s="22" t="str">
        <f aca="false">IF($C2189="","",IFERROR(INDEX(Asset_Register!$C$5:$C$1000,MATCH($C2189,Asset_Register!$A$5:$A$1000,0)),"Not in register"))</f>
        <v/>
      </c>
      <c r="E2189" s="22" t="str">
        <f aca="false">IF($C2189="","",IFERROR(INDEX(Asset_Register!$D$5:$D$1000,MATCH($C2189,Asset_Register!$A$5:$A$1000,0)),"Not in register"))</f>
        <v/>
      </c>
      <c r="F2189" s="22" t="str">
        <f aca="false">IF($C2189="","",IFERROR(INDEX(Asset_Register!$R$5:$R$1000,MATCH($C2189,Asset_Register!$A$5:$A$1000,0)),"Not in register"))</f>
        <v/>
      </c>
      <c r="G2189" s="22" t="str">
        <f aca="false">IF($C2189="","",IFERROR(INDEX(Asset_Register!$Q$5:$Q$1000,MATCH($C2189,Asset_Register!$A$5:$A$1000,0)),"Not in register"))</f>
        <v/>
      </c>
      <c r="H2189" s="19"/>
      <c r="I2189" s="19"/>
      <c r="J2189" s="6"/>
      <c r="K2189" s="19"/>
      <c r="L2189" s="19"/>
      <c r="M2189" s="19"/>
      <c r="N2189" s="19"/>
      <c r="O2189" s="19"/>
      <c r="P2189" s="19"/>
      <c r="Q2189" s="22" t="str">
        <f aca="false">IF($C2189="","",IF($P2189&lt;&gt;"",$P2189,IF(AND(ISNUMBER($K2189),ISNUMBER($M2189),ISNUMBER($N2189)),IF($O2189="Lower is worse",IF($K2189&lt;=$N2189,"Danger",IF($K2189&lt;=$M2189,"Alert","OK")),IF($K2189&gt;=$N2189,"Danger",IF($K2189&gt;=$M2189,"Alert","OK"))),"Not set")))</f>
        <v/>
      </c>
      <c r="R2189" s="22" t="str">
        <f aca="false">IF(OR($Q2189="",$Q2189="Not set"),"",MATCH($Q2189,Lists!$F$2:$F$4,0)-1)</f>
        <v/>
      </c>
      <c r="S2189" s="6"/>
      <c r="T2189" s="6"/>
      <c r="U2189" s="22" t="str">
        <f aca="false">IF(OR($Q2189="",$Q2189="OK",$Q2189="Not set",NOT(ISNUMBER($G2189))),"",ROUND($G2189*IF($Q2189="Danger",Lists!$M$15,Lists!$M$16),0))</f>
        <v/>
      </c>
      <c r="V2189" s="22" t="str">
        <f aca="false">IF($U2189="","",IF(OR($Q2189="Danger",$U2189&gt;=Lists!$M$10),"P1",IF($U2189&gt;=Lists!$M$11,"P2","P3")))</f>
        <v/>
      </c>
      <c r="W2189" s="24" t="str">
        <f aca="false">IF(OR($V2189="",$B2189=""),"",$B2189+INDEX(Lists!$N$10:$N$12,MATCH($V2189,Lists!$L$10:$L$12,0)))</f>
        <v/>
      </c>
      <c r="X2189" s="19"/>
      <c r="Y2189" s="19"/>
      <c r="Z2189" s="19"/>
      <c r="AA2189" s="21"/>
      <c r="AB2189" s="19"/>
      <c r="AC2189" s="22" t="str">
        <f aca="true">IF(OR($U2189="",$B2189=""),"",IF($AA2189&lt;&gt;"",$AA2189-$B2189,TODAY()-$B2189))</f>
        <v/>
      </c>
      <c r="AD2189" s="22" t="str">
        <f aca="true">IF($W2189="","",IF($Y2189="Closed",IF($AA2189="","Closed",IF($AA2189&lt;=$W2189,"Closed on time","Closed late")),IF(TODAY()&gt;$W2189,"Overdue","Within time")))</f>
        <v/>
      </c>
      <c r="AE2189" s="6"/>
      <c r="AF2189" s="19"/>
      <c r="AG2189" s="19"/>
      <c r="AH2189" s="19"/>
      <c r="AI2189" s="19"/>
      <c r="AJ2189" s="19"/>
    </row>
    <row r="2190" customFormat="false" ht="15" hidden="false" customHeight="false" outlineLevel="0" collapsed="false">
      <c r="A2190" s="22" t="str">
        <f aca="false">IF($C2190="","","R"&amp;TEXT(ROW()-4,"00000"))</f>
        <v/>
      </c>
      <c r="B2190" s="21"/>
      <c r="C2190" s="19"/>
      <c r="D2190" s="22" t="str">
        <f aca="false">IF($C2190="","",IFERROR(INDEX(Asset_Register!$C$5:$C$1000,MATCH($C2190,Asset_Register!$A$5:$A$1000,0)),"Not in register"))</f>
        <v/>
      </c>
      <c r="E2190" s="22" t="str">
        <f aca="false">IF($C2190="","",IFERROR(INDEX(Asset_Register!$D$5:$D$1000,MATCH($C2190,Asset_Register!$A$5:$A$1000,0)),"Not in register"))</f>
        <v/>
      </c>
      <c r="F2190" s="22" t="str">
        <f aca="false">IF($C2190="","",IFERROR(INDEX(Asset_Register!$R$5:$R$1000,MATCH($C2190,Asset_Register!$A$5:$A$1000,0)),"Not in register"))</f>
        <v/>
      </c>
      <c r="G2190" s="22" t="str">
        <f aca="false">IF($C2190="","",IFERROR(INDEX(Asset_Register!$Q$5:$Q$1000,MATCH($C2190,Asset_Register!$A$5:$A$1000,0)),"Not in register"))</f>
        <v/>
      </c>
      <c r="H2190" s="19"/>
      <c r="I2190" s="19"/>
      <c r="J2190" s="6"/>
      <c r="K2190" s="19"/>
      <c r="L2190" s="19"/>
      <c r="M2190" s="19"/>
      <c r="N2190" s="19"/>
      <c r="O2190" s="19"/>
      <c r="P2190" s="19"/>
      <c r="Q2190" s="22" t="str">
        <f aca="false">IF($C2190="","",IF($P2190&lt;&gt;"",$P2190,IF(AND(ISNUMBER($K2190),ISNUMBER($M2190),ISNUMBER($N2190)),IF($O2190="Lower is worse",IF($K2190&lt;=$N2190,"Danger",IF($K2190&lt;=$M2190,"Alert","OK")),IF($K2190&gt;=$N2190,"Danger",IF($K2190&gt;=$M2190,"Alert","OK"))),"Not set")))</f>
        <v/>
      </c>
      <c r="R2190" s="22" t="str">
        <f aca="false">IF(OR($Q2190="",$Q2190="Not set"),"",MATCH($Q2190,Lists!$F$2:$F$4,0)-1)</f>
        <v/>
      </c>
      <c r="S2190" s="6"/>
      <c r="T2190" s="6"/>
      <c r="U2190" s="22" t="str">
        <f aca="false">IF(OR($Q2190="",$Q2190="OK",$Q2190="Not set",NOT(ISNUMBER($G2190))),"",ROUND($G2190*IF($Q2190="Danger",Lists!$M$15,Lists!$M$16),0))</f>
        <v/>
      </c>
      <c r="V2190" s="22" t="str">
        <f aca="false">IF($U2190="","",IF(OR($Q2190="Danger",$U2190&gt;=Lists!$M$10),"P1",IF($U2190&gt;=Lists!$M$11,"P2","P3")))</f>
        <v/>
      </c>
      <c r="W2190" s="24" t="str">
        <f aca="false">IF(OR($V2190="",$B2190=""),"",$B2190+INDEX(Lists!$N$10:$N$12,MATCH($V2190,Lists!$L$10:$L$12,0)))</f>
        <v/>
      </c>
      <c r="X2190" s="19"/>
      <c r="Y2190" s="19"/>
      <c r="Z2190" s="19"/>
      <c r="AA2190" s="21"/>
      <c r="AB2190" s="19"/>
      <c r="AC2190" s="22" t="str">
        <f aca="true">IF(OR($U2190="",$B2190=""),"",IF($AA2190&lt;&gt;"",$AA2190-$B2190,TODAY()-$B2190))</f>
        <v/>
      </c>
      <c r="AD2190" s="22" t="str">
        <f aca="true">IF($W2190="","",IF($Y2190="Closed",IF($AA2190="","Closed",IF($AA2190&lt;=$W2190,"Closed on time","Closed late")),IF(TODAY()&gt;$W2190,"Overdue","Within time")))</f>
        <v/>
      </c>
      <c r="AE2190" s="6"/>
      <c r="AF2190" s="19"/>
      <c r="AG2190" s="19"/>
      <c r="AH2190" s="19"/>
      <c r="AI2190" s="19"/>
      <c r="AJ2190" s="19"/>
    </row>
    <row r="2191" customFormat="false" ht="15" hidden="false" customHeight="false" outlineLevel="0" collapsed="false">
      <c r="A2191" s="22" t="str">
        <f aca="false">IF($C2191="","","R"&amp;TEXT(ROW()-4,"00000"))</f>
        <v/>
      </c>
      <c r="B2191" s="21"/>
      <c r="C2191" s="19"/>
      <c r="D2191" s="22" t="str">
        <f aca="false">IF($C2191="","",IFERROR(INDEX(Asset_Register!$C$5:$C$1000,MATCH($C2191,Asset_Register!$A$5:$A$1000,0)),"Not in register"))</f>
        <v/>
      </c>
      <c r="E2191" s="22" t="str">
        <f aca="false">IF($C2191="","",IFERROR(INDEX(Asset_Register!$D$5:$D$1000,MATCH($C2191,Asset_Register!$A$5:$A$1000,0)),"Not in register"))</f>
        <v/>
      </c>
      <c r="F2191" s="22" t="str">
        <f aca="false">IF($C2191="","",IFERROR(INDEX(Asset_Register!$R$5:$R$1000,MATCH($C2191,Asset_Register!$A$5:$A$1000,0)),"Not in register"))</f>
        <v/>
      </c>
      <c r="G2191" s="22" t="str">
        <f aca="false">IF($C2191="","",IFERROR(INDEX(Asset_Register!$Q$5:$Q$1000,MATCH($C2191,Asset_Register!$A$5:$A$1000,0)),"Not in register"))</f>
        <v/>
      </c>
      <c r="H2191" s="19"/>
      <c r="I2191" s="19"/>
      <c r="J2191" s="6"/>
      <c r="K2191" s="19"/>
      <c r="L2191" s="19"/>
      <c r="M2191" s="19"/>
      <c r="N2191" s="19"/>
      <c r="O2191" s="19"/>
      <c r="P2191" s="19"/>
      <c r="Q2191" s="22" t="str">
        <f aca="false">IF($C2191="","",IF($P2191&lt;&gt;"",$P2191,IF(AND(ISNUMBER($K2191),ISNUMBER($M2191),ISNUMBER($N2191)),IF($O2191="Lower is worse",IF($K2191&lt;=$N2191,"Danger",IF($K2191&lt;=$M2191,"Alert","OK")),IF($K2191&gt;=$N2191,"Danger",IF($K2191&gt;=$M2191,"Alert","OK"))),"Not set")))</f>
        <v/>
      </c>
      <c r="R2191" s="22" t="str">
        <f aca="false">IF(OR($Q2191="",$Q2191="Not set"),"",MATCH($Q2191,Lists!$F$2:$F$4,0)-1)</f>
        <v/>
      </c>
      <c r="S2191" s="6"/>
      <c r="T2191" s="6"/>
      <c r="U2191" s="22" t="str">
        <f aca="false">IF(OR($Q2191="",$Q2191="OK",$Q2191="Not set",NOT(ISNUMBER($G2191))),"",ROUND($G2191*IF($Q2191="Danger",Lists!$M$15,Lists!$M$16),0))</f>
        <v/>
      </c>
      <c r="V2191" s="22" t="str">
        <f aca="false">IF($U2191="","",IF(OR($Q2191="Danger",$U2191&gt;=Lists!$M$10),"P1",IF($U2191&gt;=Lists!$M$11,"P2","P3")))</f>
        <v/>
      </c>
      <c r="W2191" s="24" t="str">
        <f aca="false">IF(OR($V2191="",$B2191=""),"",$B2191+INDEX(Lists!$N$10:$N$12,MATCH($V2191,Lists!$L$10:$L$12,0)))</f>
        <v/>
      </c>
      <c r="X2191" s="19"/>
      <c r="Y2191" s="19"/>
      <c r="Z2191" s="19"/>
      <c r="AA2191" s="21"/>
      <c r="AB2191" s="19"/>
      <c r="AC2191" s="22" t="str">
        <f aca="true">IF(OR($U2191="",$B2191=""),"",IF($AA2191&lt;&gt;"",$AA2191-$B2191,TODAY()-$B2191))</f>
        <v/>
      </c>
      <c r="AD2191" s="22" t="str">
        <f aca="true">IF($W2191="","",IF($Y2191="Closed",IF($AA2191="","Closed",IF($AA2191&lt;=$W2191,"Closed on time","Closed late")),IF(TODAY()&gt;$W2191,"Overdue","Within time")))</f>
        <v/>
      </c>
      <c r="AE2191" s="6"/>
      <c r="AF2191" s="19"/>
      <c r="AG2191" s="19"/>
      <c r="AH2191" s="19"/>
      <c r="AI2191" s="19"/>
      <c r="AJ2191" s="19"/>
    </row>
    <row r="2192" customFormat="false" ht="15" hidden="false" customHeight="false" outlineLevel="0" collapsed="false">
      <c r="A2192" s="22" t="str">
        <f aca="false">IF($C2192="","","R"&amp;TEXT(ROW()-4,"00000"))</f>
        <v/>
      </c>
      <c r="B2192" s="21"/>
      <c r="C2192" s="19"/>
      <c r="D2192" s="22" t="str">
        <f aca="false">IF($C2192="","",IFERROR(INDEX(Asset_Register!$C$5:$C$1000,MATCH($C2192,Asset_Register!$A$5:$A$1000,0)),"Not in register"))</f>
        <v/>
      </c>
      <c r="E2192" s="22" t="str">
        <f aca="false">IF($C2192="","",IFERROR(INDEX(Asset_Register!$D$5:$D$1000,MATCH($C2192,Asset_Register!$A$5:$A$1000,0)),"Not in register"))</f>
        <v/>
      </c>
      <c r="F2192" s="22" t="str">
        <f aca="false">IF($C2192="","",IFERROR(INDEX(Asset_Register!$R$5:$R$1000,MATCH($C2192,Asset_Register!$A$5:$A$1000,0)),"Not in register"))</f>
        <v/>
      </c>
      <c r="G2192" s="22" t="str">
        <f aca="false">IF($C2192="","",IFERROR(INDEX(Asset_Register!$Q$5:$Q$1000,MATCH($C2192,Asset_Register!$A$5:$A$1000,0)),"Not in register"))</f>
        <v/>
      </c>
      <c r="H2192" s="19"/>
      <c r="I2192" s="19"/>
      <c r="J2192" s="6"/>
      <c r="K2192" s="19"/>
      <c r="L2192" s="19"/>
      <c r="M2192" s="19"/>
      <c r="N2192" s="19"/>
      <c r="O2192" s="19"/>
      <c r="P2192" s="19"/>
      <c r="Q2192" s="22" t="str">
        <f aca="false">IF($C2192="","",IF($P2192&lt;&gt;"",$P2192,IF(AND(ISNUMBER($K2192),ISNUMBER($M2192),ISNUMBER($N2192)),IF($O2192="Lower is worse",IF($K2192&lt;=$N2192,"Danger",IF($K2192&lt;=$M2192,"Alert","OK")),IF($K2192&gt;=$N2192,"Danger",IF($K2192&gt;=$M2192,"Alert","OK"))),"Not set")))</f>
        <v/>
      </c>
      <c r="R2192" s="22" t="str">
        <f aca="false">IF(OR($Q2192="",$Q2192="Not set"),"",MATCH($Q2192,Lists!$F$2:$F$4,0)-1)</f>
        <v/>
      </c>
      <c r="S2192" s="6"/>
      <c r="T2192" s="6"/>
      <c r="U2192" s="22" t="str">
        <f aca="false">IF(OR($Q2192="",$Q2192="OK",$Q2192="Not set",NOT(ISNUMBER($G2192))),"",ROUND($G2192*IF($Q2192="Danger",Lists!$M$15,Lists!$M$16),0))</f>
        <v/>
      </c>
      <c r="V2192" s="22" t="str">
        <f aca="false">IF($U2192="","",IF(OR($Q2192="Danger",$U2192&gt;=Lists!$M$10),"P1",IF($U2192&gt;=Lists!$M$11,"P2","P3")))</f>
        <v/>
      </c>
      <c r="W2192" s="24" t="str">
        <f aca="false">IF(OR($V2192="",$B2192=""),"",$B2192+INDEX(Lists!$N$10:$N$12,MATCH($V2192,Lists!$L$10:$L$12,0)))</f>
        <v/>
      </c>
      <c r="X2192" s="19"/>
      <c r="Y2192" s="19"/>
      <c r="Z2192" s="19"/>
      <c r="AA2192" s="21"/>
      <c r="AB2192" s="19"/>
      <c r="AC2192" s="22" t="str">
        <f aca="true">IF(OR($U2192="",$B2192=""),"",IF($AA2192&lt;&gt;"",$AA2192-$B2192,TODAY()-$B2192))</f>
        <v/>
      </c>
      <c r="AD2192" s="22" t="str">
        <f aca="true">IF($W2192="","",IF($Y2192="Closed",IF($AA2192="","Closed",IF($AA2192&lt;=$W2192,"Closed on time","Closed late")),IF(TODAY()&gt;$W2192,"Overdue","Within time")))</f>
        <v/>
      </c>
      <c r="AE2192" s="6"/>
      <c r="AF2192" s="19"/>
      <c r="AG2192" s="19"/>
      <c r="AH2192" s="19"/>
      <c r="AI2192" s="19"/>
      <c r="AJ2192" s="19"/>
    </row>
    <row r="2193" customFormat="false" ht="15" hidden="false" customHeight="false" outlineLevel="0" collapsed="false">
      <c r="A2193" s="22" t="str">
        <f aca="false">IF($C2193="","","R"&amp;TEXT(ROW()-4,"00000"))</f>
        <v/>
      </c>
      <c r="B2193" s="21"/>
      <c r="C2193" s="19"/>
      <c r="D2193" s="22" t="str">
        <f aca="false">IF($C2193="","",IFERROR(INDEX(Asset_Register!$C$5:$C$1000,MATCH($C2193,Asset_Register!$A$5:$A$1000,0)),"Not in register"))</f>
        <v/>
      </c>
      <c r="E2193" s="22" t="str">
        <f aca="false">IF($C2193="","",IFERROR(INDEX(Asset_Register!$D$5:$D$1000,MATCH($C2193,Asset_Register!$A$5:$A$1000,0)),"Not in register"))</f>
        <v/>
      </c>
      <c r="F2193" s="22" t="str">
        <f aca="false">IF($C2193="","",IFERROR(INDEX(Asset_Register!$R$5:$R$1000,MATCH($C2193,Asset_Register!$A$5:$A$1000,0)),"Not in register"))</f>
        <v/>
      </c>
      <c r="G2193" s="22" t="str">
        <f aca="false">IF($C2193="","",IFERROR(INDEX(Asset_Register!$Q$5:$Q$1000,MATCH($C2193,Asset_Register!$A$5:$A$1000,0)),"Not in register"))</f>
        <v/>
      </c>
      <c r="H2193" s="19"/>
      <c r="I2193" s="19"/>
      <c r="J2193" s="6"/>
      <c r="K2193" s="19"/>
      <c r="L2193" s="19"/>
      <c r="M2193" s="19"/>
      <c r="N2193" s="19"/>
      <c r="O2193" s="19"/>
      <c r="P2193" s="19"/>
      <c r="Q2193" s="22" t="str">
        <f aca="false">IF($C2193="","",IF($P2193&lt;&gt;"",$P2193,IF(AND(ISNUMBER($K2193),ISNUMBER($M2193),ISNUMBER($N2193)),IF($O2193="Lower is worse",IF($K2193&lt;=$N2193,"Danger",IF($K2193&lt;=$M2193,"Alert","OK")),IF($K2193&gt;=$N2193,"Danger",IF($K2193&gt;=$M2193,"Alert","OK"))),"Not set")))</f>
        <v/>
      </c>
      <c r="R2193" s="22" t="str">
        <f aca="false">IF(OR($Q2193="",$Q2193="Not set"),"",MATCH($Q2193,Lists!$F$2:$F$4,0)-1)</f>
        <v/>
      </c>
      <c r="S2193" s="6"/>
      <c r="T2193" s="6"/>
      <c r="U2193" s="22" t="str">
        <f aca="false">IF(OR($Q2193="",$Q2193="OK",$Q2193="Not set",NOT(ISNUMBER($G2193))),"",ROUND($G2193*IF($Q2193="Danger",Lists!$M$15,Lists!$M$16),0))</f>
        <v/>
      </c>
      <c r="V2193" s="22" t="str">
        <f aca="false">IF($U2193="","",IF(OR($Q2193="Danger",$U2193&gt;=Lists!$M$10),"P1",IF($U2193&gt;=Lists!$M$11,"P2","P3")))</f>
        <v/>
      </c>
      <c r="W2193" s="24" t="str">
        <f aca="false">IF(OR($V2193="",$B2193=""),"",$B2193+INDEX(Lists!$N$10:$N$12,MATCH($V2193,Lists!$L$10:$L$12,0)))</f>
        <v/>
      </c>
      <c r="X2193" s="19"/>
      <c r="Y2193" s="19"/>
      <c r="Z2193" s="19"/>
      <c r="AA2193" s="21"/>
      <c r="AB2193" s="19"/>
      <c r="AC2193" s="22" t="str">
        <f aca="true">IF(OR($U2193="",$B2193=""),"",IF($AA2193&lt;&gt;"",$AA2193-$B2193,TODAY()-$B2193))</f>
        <v/>
      </c>
      <c r="AD2193" s="22" t="str">
        <f aca="true">IF($W2193="","",IF($Y2193="Closed",IF($AA2193="","Closed",IF($AA2193&lt;=$W2193,"Closed on time","Closed late")),IF(TODAY()&gt;$W2193,"Overdue","Within time")))</f>
        <v/>
      </c>
      <c r="AE2193" s="6"/>
      <c r="AF2193" s="19"/>
      <c r="AG2193" s="19"/>
      <c r="AH2193" s="19"/>
      <c r="AI2193" s="19"/>
      <c r="AJ2193" s="19"/>
    </row>
    <row r="2194" customFormat="false" ht="15" hidden="false" customHeight="false" outlineLevel="0" collapsed="false">
      <c r="A2194" s="22" t="str">
        <f aca="false">IF($C2194="","","R"&amp;TEXT(ROW()-4,"00000"))</f>
        <v/>
      </c>
      <c r="B2194" s="21"/>
      <c r="C2194" s="19"/>
      <c r="D2194" s="22" t="str">
        <f aca="false">IF($C2194="","",IFERROR(INDEX(Asset_Register!$C$5:$C$1000,MATCH($C2194,Asset_Register!$A$5:$A$1000,0)),"Not in register"))</f>
        <v/>
      </c>
      <c r="E2194" s="22" t="str">
        <f aca="false">IF($C2194="","",IFERROR(INDEX(Asset_Register!$D$5:$D$1000,MATCH($C2194,Asset_Register!$A$5:$A$1000,0)),"Not in register"))</f>
        <v/>
      </c>
      <c r="F2194" s="22" t="str">
        <f aca="false">IF($C2194="","",IFERROR(INDEX(Asset_Register!$R$5:$R$1000,MATCH($C2194,Asset_Register!$A$5:$A$1000,0)),"Not in register"))</f>
        <v/>
      </c>
      <c r="G2194" s="22" t="str">
        <f aca="false">IF($C2194="","",IFERROR(INDEX(Asset_Register!$Q$5:$Q$1000,MATCH($C2194,Asset_Register!$A$5:$A$1000,0)),"Not in register"))</f>
        <v/>
      </c>
      <c r="H2194" s="19"/>
      <c r="I2194" s="19"/>
      <c r="J2194" s="6"/>
      <c r="K2194" s="19"/>
      <c r="L2194" s="19"/>
      <c r="M2194" s="19"/>
      <c r="N2194" s="19"/>
      <c r="O2194" s="19"/>
      <c r="P2194" s="19"/>
      <c r="Q2194" s="22" t="str">
        <f aca="false">IF($C2194="","",IF($P2194&lt;&gt;"",$P2194,IF(AND(ISNUMBER($K2194),ISNUMBER($M2194),ISNUMBER($N2194)),IF($O2194="Lower is worse",IF($K2194&lt;=$N2194,"Danger",IF($K2194&lt;=$M2194,"Alert","OK")),IF($K2194&gt;=$N2194,"Danger",IF($K2194&gt;=$M2194,"Alert","OK"))),"Not set")))</f>
        <v/>
      </c>
      <c r="R2194" s="22" t="str">
        <f aca="false">IF(OR($Q2194="",$Q2194="Not set"),"",MATCH($Q2194,Lists!$F$2:$F$4,0)-1)</f>
        <v/>
      </c>
      <c r="S2194" s="6"/>
      <c r="T2194" s="6"/>
      <c r="U2194" s="22" t="str">
        <f aca="false">IF(OR($Q2194="",$Q2194="OK",$Q2194="Not set",NOT(ISNUMBER($G2194))),"",ROUND($G2194*IF($Q2194="Danger",Lists!$M$15,Lists!$M$16),0))</f>
        <v/>
      </c>
      <c r="V2194" s="22" t="str">
        <f aca="false">IF($U2194="","",IF(OR($Q2194="Danger",$U2194&gt;=Lists!$M$10),"P1",IF($U2194&gt;=Lists!$M$11,"P2","P3")))</f>
        <v/>
      </c>
      <c r="W2194" s="24" t="str">
        <f aca="false">IF(OR($V2194="",$B2194=""),"",$B2194+INDEX(Lists!$N$10:$N$12,MATCH($V2194,Lists!$L$10:$L$12,0)))</f>
        <v/>
      </c>
      <c r="X2194" s="19"/>
      <c r="Y2194" s="19"/>
      <c r="Z2194" s="19"/>
      <c r="AA2194" s="21"/>
      <c r="AB2194" s="19"/>
      <c r="AC2194" s="22" t="str">
        <f aca="true">IF(OR($U2194="",$B2194=""),"",IF($AA2194&lt;&gt;"",$AA2194-$B2194,TODAY()-$B2194))</f>
        <v/>
      </c>
      <c r="AD2194" s="22" t="str">
        <f aca="true">IF($W2194="","",IF($Y2194="Closed",IF($AA2194="","Closed",IF($AA2194&lt;=$W2194,"Closed on time","Closed late")),IF(TODAY()&gt;$W2194,"Overdue","Within time")))</f>
        <v/>
      </c>
      <c r="AE2194" s="6"/>
      <c r="AF2194" s="19"/>
      <c r="AG2194" s="19"/>
      <c r="AH2194" s="19"/>
      <c r="AI2194" s="19"/>
      <c r="AJ2194" s="19"/>
    </row>
    <row r="2195" customFormat="false" ht="15" hidden="false" customHeight="false" outlineLevel="0" collapsed="false">
      <c r="A2195" s="22" t="str">
        <f aca="false">IF($C2195="","","R"&amp;TEXT(ROW()-4,"00000"))</f>
        <v/>
      </c>
      <c r="B2195" s="21"/>
      <c r="C2195" s="19"/>
      <c r="D2195" s="22" t="str">
        <f aca="false">IF($C2195="","",IFERROR(INDEX(Asset_Register!$C$5:$C$1000,MATCH($C2195,Asset_Register!$A$5:$A$1000,0)),"Not in register"))</f>
        <v/>
      </c>
      <c r="E2195" s="22" t="str">
        <f aca="false">IF($C2195="","",IFERROR(INDEX(Asset_Register!$D$5:$D$1000,MATCH($C2195,Asset_Register!$A$5:$A$1000,0)),"Not in register"))</f>
        <v/>
      </c>
      <c r="F2195" s="22" t="str">
        <f aca="false">IF($C2195="","",IFERROR(INDEX(Asset_Register!$R$5:$R$1000,MATCH($C2195,Asset_Register!$A$5:$A$1000,0)),"Not in register"))</f>
        <v/>
      </c>
      <c r="G2195" s="22" t="str">
        <f aca="false">IF($C2195="","",IFERROR(INDEX(Asset_Register!$Q$5:$Q$1000,MATCH($C2195,Asset_Register!$A$5:$A$1000,0)),"Not in register"))</f>
        <v/>
      </c>
      <c r="H2195" s="19"/>
      <c r="I2195" s="19"/>
      <c r="J2195" s="6"/>
      <c r="K2195" s="19"/>
      <c r="L2195" s="19"/>
      <c r="M2195" s="19"/>
      <c r="N2195" s="19"/>
      <c r="O2195" s="19"/>
      <c r="P2195" s="19"/>
      <c r="Q2195" s="22" t="str">
        <f aca="false">IF($C2195="","",IF($P2195&lt;&gt;"",$P2195,IF(AND(ISNUMBER($K2195),ISNUMBER($M2195),ISNUMBER($N2195)),IF($O2195="Lower is worse",IF($K2195&lt;=$N2195,"Danger",IF($K2195&lt;=$M2195,"Alert","OK")),IF($K2195&gt;=$N2195,"Danger",IF($K2195&gt;=$M2195,"Alert","OK"))),"Not set")))</f>
        <v/>
      </c>
      <c r="R2195" s="22" t="str">
        <f aca="false">IF(OR($Q2195="",$Q2195="Not set"),"",MATCH($Q2195,Lists!$F$2:$F$4,0)-1)</f>
        <v/>
      </c>
      <c r="S2195" s="6"/>
      <c r="T2195" s="6"/>
      <c r="U2195" s="22" t="str">
        <f aca="false">IF(OR($Q2195="",$Q2195="OK",$Q2195="Not set",NOT(ISNUMBER($G2195))),"",ROUND($G2195*IF($Q2195="Danger",Lists!$M$15,Lists!$M$16),0))</f>
        <v/>
      </c>
      <c r="V2195" s="22" t="str">
        <f aca="false">IF($U2195="","",IF(OR($Q2195="Danger",$U2195&gt;=Lists!$M$10),"P1",IF($U2195&gt;=Lists!$M$11,"P2","P3")))</f>
        <v/>
      </c>
      <c r="W2195" s="24" t="str">
        <f aca="false">IF(OR($V2195="",$B2195=""),"",$B2195+INDEX(Lists!$N$10:$N$12,MATCH($V2195,Lists!$L$10:$L$12,0)))</f>
        <v/>
      </c>
      <c r="X2195" s="19"/>
      <c r="Y2195" s="19"/>
      <c r="Z2195" s="19"/>
      <c r="AA2195" s="21"/>
      <c r="AB2195" s="19"/>
      <c r="AC2195" s="22" t="str">
        <f aca="true">IF(OR($U2195="",$B2195=""),"",IF($AA2195&lt;&gt;"",$AA2195-$B2195,TODAY()-$B2195))</f>
        <v/>
      </c>
      <c r="AD2195" s="22" t="str">
        <f aca="true">IF($W2195="","",IF($Y2195="Closed",IF($AA2195="","Closed",IF($AA2195&lt;=$W2195,"Closed on time","Closed late")),IF(TODAY()&gt;$W2195,"Overdue","Within time")))</f>
        <v/>
      </c>
      <c r="AE2195" s="6"/>
      <c r="AF2195" s="19"/>
      <c r="AG2195" s="19"/>
      <c r="AH2195" s="19"/>
      <c r="AI2195" s="19"/>
      <c r="AJ2195" s="19"/>
    </row>
    <row r="2196" customFormat="false" ht="15" hidden="false" customHeight="false" outlineLevel="0" collapsed="false">
      <c r="A2196" s="22" t="str">
        <f aca="false">IF($C2196="","","R"&amp;TEXT(ROW()-4,"00000"))</f>
        <v/>
      </c>
      <c r="B2196" s="21"/>
      <c r="C2196" s="19"/>
      <c r="D2196" s="22" t="str">
        <f aca="false">IF($C2196="","",IFERROR(INDEX(Asset_Register!$C$5:$C$1000,MATCH($C2196,Asset_Register!$A$5:$A$1000,0)),"Not in register"))</f>
        <v/>
      </c>
      <c r="E2196" s="22" t="str">
        <f aca="false">IF($C2196="","",IFERROR(INDEX(Asset_Register!$D$5:$D$1000,MATCH($C2196,Asset_Register!$A$5:$A$1000,0)),"Not in register"))</f>
        <v/>
      </c>
      <c r="F2196" s="22" t="str">
        <f aca="false">IF($C2196="","",IFERROR(INDEX(Asset_Register!$R$5:$R$1000,MATCH($C2196,Asset_Register!$A$5:$A$1000,0)),"Not in register"))</f>
        <v/>
      </c>
      <c r="G2196" s="22" t="str">
        <f aca="false">IF($C2196="","",IFERROR(INDEX(Asset_Register!$Q$5:$Q$1000,MATCH($C2196,Asset_Register!$A$5:$A$1000,0)),"Not in register"))</f>
        <v/>
      </c>
      <c r="H2196" s="19"/>
      <c r="I2196" s="19"/>
      <c r="J2196" s="6"/>
      <c r="K2196" s="19"/>
      <c r="L2196" s="19"/>
      <c r="M2196" s="19"/>
      <c r="N2196" s="19"/>
      <c r="O2196" s="19"/>
      <c r="P2196" s="19"/>
      <c r="Q2196" s="22" t="str">
        <f aca="false">IF($C2196="","",IF($P2196&lt;&gt;"",$P2196,IF(AND(ISNUMBER($K2196),ISNUMBER($M2196),ISNUMBER($N2196)),IF($O2196="Lower is worse",IF($K2196&lt;=$N2196,"Danger",IF($K2196&lt;=$M2196,"Alert","OK")),IF($K2196&gt;=$N2196,"Danger",IF($K2196&gt;=$M2196,"Alert","OK"))),"Not set")))</f>
        <v/>
      </c>
      <c r="R2196" s="22" t="str">
        <f aca="false">IF(OR($Q2196="",$Q2196="Not set"),"",MATCH($Q2196,Lists!$F$2:$F$4,0)-1)</f>
        <v/>
      </c>
      <c r="S2196" s="6"/>
      <c r="T2196" s="6"/>
      <c r="U2196" s="22" t="str">
        <f aca="false">IF(OR($Q2196="",$Q2196="OK",$Q2196="Not set",NOT(ISNUMBER($G2196))),"",ROUND($G2196*IF($Q2196="Danger",Lists!$M$15,Lists!$M$16),0))</f>
        <v/>
      </c>
      <c r="V2196" s="22" t="str">
        <f aca="false">IF($U2196="","",IF(OR($Q2196="Danger",$U2196&gt;=Lists!$M$10),"P1",IF($U2196&gt;=Lists!$M$11,"P2","P3")))</f>
        <v/>
      </c>
      <c r="W2196" s="24" t="str">
        <f aca="false">IF(OR($V2196="",$B2196=""),"",$B2196+INDEX(Lists!$N$10:$N$12,MATCH($V2196,Lists!$L$10:$L$12,0)))</f>
        <v/>
      </c>
      <c r="X2196" s="19"/>
      <c r="Y2196" s="19"/>
      <c r="Z2196" s="19"/>
      <c r="AA2196" s="21"/>
      <c r="AB2196" s="19"/>
      <c r="AC2196" s="22" t="str">
        <f aca="true">IF(OR($U2196="",$B2196=""),"",IF($AA2196&lt;&gt;"",$AA2196-$B2196,TODAY()-$B2196))</f>
        <v/>
      </c>
      <c r="AD2196" s="22" t="str">
        <f aca="true">IF($W2196="","",IF($Y2196="Closed",IF($AA2196="","Closed",IF($AA2196&lt;=$W2196,"Closed on time","Closed late")),IF(TODAY()&gt;$W2196,"Overdue","Within time")))</f>
        <v/>
      </c>
      <c r="AE2196" s="6"/>
      <c r="AF2196" s="19"/>
      <c r="AG2196" s="19"/>
      <c r="AH2196" s="19"/>
      <c r="AI2196" s="19"/>
      <c r="AJ2196" s="19"/>
    </row>
    <row r="2197" customFormat="false" ht="15" hidden="false" customHeight="false" outlineLevel="0" collapsed="false">
      <c r="A2197" s="22" t="str">
        <f aca="false">IF($C2197="","","R"&amp;TEXT(ROW()-4,"00000"))</f>
        <v/>
      </c>
      <c r="B2197" s="21"/>
      <c r="C2197" s="19"/>
      <c r="D2197" s="22" t="str">
        <f aca="false">IF($C2197="","",IFERROR(INDEX(Asset_Register!$C$5:$C$1000,MATCH($C2197,Asset_Register!$A$5:$A$1000,0)),"Not in register"))</f>
        <v/>
      </c>
      <c r="E2197" s="22" t="str">
        <f aca="false">IF($C2197="","",IFERROR(INDEX(Asset_Register!$D$5:$D$1000,MATCH($C2197,Asset_Register!$A$5:$A$1000,0)),"Not in register"))</f>
        <v/>
      </c>
      <c r="F2197" s="22" t="str">
        <f aca="false">IF($C2197="","",IFERROR(INDEX(Asset_Register!$R$5:$R$1000,MATCH($C2197,Asset_Register!$A$5:$A$1000,0)),"Not in register"))</f>
        <v/>
      </c>
      <c r="G2197" s="22" t="str">
        <f aca="false">IF($C2197="","",IFERROR(INDEX(Asset_Register!$Q$5:$Q$1000,MATCH($C2197,Asset_Register!$A$5:$A$1000,0)),"Not in register"))</f>
        <v/>
      </c>
      <c r="H2197" s="19"/>
      <c r="I2197" s="19"/>
      <c r="J2197" s="6"/>
      <c r="K2197" s="19"/>
      <c r="L2197" s="19"/>
      <c r="M2197" s="19"/>
      <c r="N2197" s="19"/>
      <c r="O2197" s="19"/>
      <c r="P2197" s="19"/>
      <c r="Q2197" s="22" t="str">
        <f aca="false">IF($C2197="","",IF($P2197&lt;&gt;"",$P2197,IF(AND(ISNUMBER($K2197),ISNUMBER($M2197),ISNUMBER($N2197)),IF($O2197="Lower is worse",IF($K2197&lt;=$N2197,"Danger",IF($K2197&lt;=$M2197,"Alert","OK")),IF($K2197&gt;=$N2197,"Danger",IF($K2197&gt;=$M2197,"Alert","OK"))),"Not set")))</f>
        <v/>
      </c>
      <c r="R2197" s="22" t="str">
        <f aca="false">IF(OR($Q2197="",$Q2197="Not set"),"",MATCH($Q2197,Lists!$F$2:$F$4,0)-1)</f>
        <v/>
      </c>
      <c r="S2197" s="6"/>
      <c r="T2197" s="6"/>
      <c r="U2197" s="22" t="str">
        <f aca="false">IF(OR($Q2197="",$Q2197="OK",$Q2197="Not set",NOT(ISNUMBER($G2197))),"",ROUND($G2197*IF($Q2197="Danger",Lists!$M$15,Lists!$M$16),0))</f>
        <v/>
      </c>
      <c r="V2197" s="22" t="str">
        <f aca="false">IF($U2197="","",IF(OR($Q2197="Danger",$U2197&gt;=Lists!$M$10),"P1",IF($U2197&gt;=Lists!$M$11,"P2","P3")))</f>
        <v/>
      </c>
      <c r="W2197" s="24" t="str">
        <f aca="false">IF(OR($V2197="",$B2197=""),"",$B2197+INDEX(Lists!$N$10:$N$12,MATCH($V2197,Lists!$L$10:$L$12,0)))</f>
        <v/>
      </c>
      <c r="X2197" s="19"/>
      <c r="Y2197" s="19"/>
      <c r="Z2197" s="19"/>
      <c r="AA2197" s="21"/>
      <c r="AB2197" s="19"/>
      <c r="AC2197" s="22" t="str">
        <f aca="true">IF(OR($U2197="",$B2197=""),"",IF($AA2197&lt;&gt;"",$AA2197-$B2197,TODAY()-$B2197))</f>
        <v/>
      </c>
      <c r="AD2197" s="22" t="str">
        <f aca="true">IF($W2197="","",IF($Y2197="Closed",IF($AA2197="","Closed",IF($AA2197&lt;=$W2197,"Closed on time","Closed late")),IF(TODAY()&gt;$W2197,"Overdue","Within time")))</f>
        <v/>
      </c>
      <c r="AE2197" s="6"/>
      <c r="AF2197" s="19"/>
      <c r="AG2197" s="19"/>
      <c r="AH2197" s="19"/>
      <c r="AI2197" s="19"/>
      <c r="AJ2197" s="19"/>
    </row>
    <row r="2198" customFormat="false" ht="15" hidden="false" customHeight="false" outlineLevel="0" collapsed="false">
      <c r="A2198" s="22" t="str">
        <f aca="false">IF($C2198="","","R"&amp;TEXT(ROW()-4,"00000"))</f>
        <v/>
      </c>
      <c r="B2198" s="21"/>
      <c r="C2198" s="19"/>
      <c r="D2198" s="22" t="str">
        <f aca="false">IF($C2198="","",IFERROR(INDEX(Asset_Register!$C$5:$C$1000,MATCH($C2198,Asset_Register!$A$5:$A$1000,0)),"Not in register"))</f>
        <v/>
      </c>
      <c r="E2198" s="22" t="str">
        <f aca="false">IF($C2198="","",IFERROR(INDEX(Asset_Register!$D$5:$D$1000,MATCH($C2198,Asset_Register!$A$5:$A$1000,0)),"Not in register"))</f>
        <v/>
      </c>
      <c r="F2198" s="22" t="str">
        <f aca="false">IF($C2198="","",IFERROR(INDEX(Asset_Register!$R$5:$R$1000,MATCH($C2198,Asset_Register!$A$5:$A$1000,0)),"Not in register"))</f>
        <v/>
      </c>
      <c r="G2198" s="22" t="str">
        <f aca="false">IF($C2198="","",IFERROR(INDEX(Asset_Register!$Q$5:$Q$1000,MATCH($C2198,Asset_Register!$A$5:$A$1000,0)),"Not in register"))</f>
        <v/>
      </c>
      <c r="H2198" s="19"/>
      <c r="I2198" s="19"/>
      <c r="J2198" s="6"/>
      <c r="K2198" s="19"/>
      <c r="L2198" s="19"/>
      <c r="M2198" s="19"/>
      <c r="N2198" s="19"/>
      <c r="O2198" s="19"/>
      <c r="P2198" s="19"/>
      <c r="Q2198" s="22" t="str">
        <f aca="false">IF($C2198="","",IF($P2198&lt;&gt;"",$P2198,IF(AND(ISNUMBER($K2198),ISNUMBER($M2198),ISNUMBER($N2198)),IF($O2198="Lower is worse",IF($K2198&lt;=$N2198,"Danger",IF($K2198&lt;=$M2198,"Alert","OK")),IF($K2198&gt;=$N2198,"Danger",IF($K2198&gt;=$M2198,"Alert","OK"))),"Not set")))</f>
        <v/>
      </c>
      <c r="R2198" s="22" t="str">
        <f aca="false">IF(OR($Q2198="",$Q2198="Not set"),"",MATCH($Q2198,Lists!$F$2:$F$4,0)-1)</f>
        <v/>
      </c>
      <c r="S2198" s="6"/>
      <c r="T2198" s="6"/>
      <c r="U2198" s="22" t="str">
        <f aca="false">IF(OR($Q2198="",$Q2198="OK",$Q2198="Not set",NOT(ISNUMBER($G2198))),"",ROUND($G2198*IF($Q2198="Danger",Lists!$M$15,Lists!$M$16),0))</f>
        <v/>
      </c>
      <c r="V2198" s="22" t="str">
        <f aca="false">IF($U2198="","",IF(OR($Q2198="Danger",$U2198&gt;=Lists!$M$10),"P1",IF($U2198&gt;=Lists!$M$11,"P2","P3")))</f>
        <v/>
      </c>
      <c r="W2198" s="24" t="str">
        <f aca="false">IF(OR($V2198="",$B2198=""),"",$B2198+INDEX(Lists!$N$10:$N$12,MATCH($V2198,Lists!$L$10:$L$12,0)))</f>
        <v/>
      </c>
      <c r="X2198" s="19"/>
      <c r="Y2198" s="19"/>
      <c r="Z2198" s="19"/>
      <c r="AA2198" s="21"/>
      <c r="AB2198" s="19"/>
      <c r="AC2198" s="22" t="str">
        <f aca="true">IF(OR($U2198="",$B2198=""),"",IF($AA2198&lt;&gt;"",$AA2198-$B2198,TODAY()-$B2198))</f>
        <v/>
      </c>
      <c r="AD2198" s="22" t="str">
        <f aca="true">IF($W2198="","",IF($Y2198="Closed",IF($AA2198="","Closed",IF($AA2198&lt;=$W2198,"Closed on time","Closed late")),IF(TODAY()&gt;$W2198,"Overdue","Within time")))</f>
        <v/>
      </c>
      <c r="AE2198" s="6"/>
      <c r="AF2198" s="19"/>
      <c r="AG2198" s="19"/>
      <c r="AH2198" s="19"/>
      <c r="AI2198" s="19"/>
      <c r="AJ2198" s="19"/>
    </row>
    <row r="2199" customFormat="false" ht="15" hidden="false" customHeight="false" outlineLevel="0" collapsed="false">
      <c r="A2199" s="22" t="str">
        <f aca="false">IF($C2199="","","R"&amp;TEXT(ROW()-4,"00000"))</f>
        <v/>
      </c>
      <c r="B2199" s="21"/>
      <c r="C2199" s="19"/>
      <c r="D2199" s="22" t="str">
        <f aca="false">IF($C2199="","",IFERROR(INDEX(Asset_Register!$C$5:$C$1000,MATCH($C2199,Asset_Register!$A$5:$A$1000,0)),"Not in register"))</f>
        <v/>
      </c>
      <c r="E2199" s="22" t="str">
        <f aca="false">IF($C2199="","",IFERROR(INDEX(Asset_Register!$D$5:$D$1000,MATCH($C2199,Asset_Register!$A$5:$A$1000,0)),"Not in register"))</f>
        <v/>
      </c>
      <c r="F2199" s="22" t="str">
        <f aca="false">IF($C2199="","",IFERROR(INDEX(Asset_Register!$R$5:$R$1000,MATCH($C2199,Asset_Register!$A$5:$A$1000,0)),"Not in register"))</f>
        <v/>
      </c>
      <c r="G2199" s="22" t="str">
        <f aca="false">IF($C2199="","",IFERROR(INDEX(Asset_Register!$Q$5:$Q$1000,MATCH($C2199,Asset_Register!$A$5:$A$1000,0)),"Not in register"))</f>
        <v/>
      </c>
      <c r="H2199" s="19"/>
      <c r="I2199" s="19"/>
      <c r="J2199" s="6"/>
      <c r="K2199" s="19"/>
      <c r="L2199" s="19"/>
      <c r="M2199" s="19"/>
      <c r="N2199" s="19"/>
      <c r="O2199" s="19"/>
      <c r="P2199" s="19"/>
      <c r="Q2199" s="22" t="str">
        <f aca="false">IF($C2199="","",IF($P2199&lt;&gt;"",$P2199,IF(AND(ISNUMBER($K2199),ISNUMBER($M2199),ISNUMBER($N2199)),IF($O2199="Lower is worse",IF($K2199&lt;=$N2199,"Danger",IF($K2199&lt;=$M2199,"Alert","OK")),IF($K2199&gt;=$N2199,"Danger",IF($K2199&gt;=$M2199,"Alert","OK"))),"Not set")))</f>
        <v/>
      </c>
      <c r="R2199" s="22" t="str">
        <f aca="false">IF(OR($Q2199="",$Q2199="Not set"),"",MATCH($Q2199,Lists!$F$2:$F$4,0)-1)</f>
        <v/>
      </c>
      <c r="S2199" s="6"/>
      <c r="T2199" s="6"/>
      <c r="U2199" s="22" t="str">
        <f aca="false">IF(OR($Q2199="",$Q2199="OK",$Q2199="Not set",NOT(ISNUMBER($G2199))),"",ROUND($G2199*IF($Q2199="Danger",Lists!$M$15,Lists!$M$16),0))</f>
        <v/>
      </c>
      <c r="V2199" s="22" t="str">
        <f aca="false">IF($U2199="","",IF(OR($Q2199="Danger",$U2199&gt;=Lists!$M$10),"P1",IF($U2199&gt;=Lists!$M$11,"P2","P3")))</f>
        <v/>
      </c>
      <c r="W2199" s="24" t="str">
        <f aca="false">IF(OR($V2199="",$B2199=""),"",$B2199+INDEX(Lists!$N$10:$N$12,MATCH($V2199,Lists!$L$10:$L$12,0)))</f>
        <v/>
      </c>
      <c r="X2199" s="19"/>
      <c r="Y2199" s="19"/>
      <c r="Z2199" s="19"/>
      <c r="AA2199" s="21"/>
      <c r="AB2199" s="19"/>
      <c r="AC2199" s="22" t="str">
        <f aca="true">IF(OR($U2199="",$B2199=""),"",IF($AA2199&lt;&gt;"",$AA2199-$B2199,TODAY()-$B2199))</f>
        <v/>
      </c>
      <c r="AD2199" s="22" t="str">
        <f aca="true">IF($W2199="","",IF($Y2199="Closed",IF($AA2199="","Closed",IF($AA2199&lt;=$W2199,"Closed on time","Closed late")),IF(TODAY()&gt;$W2199,"Overdue","Within time")))</f>
        <v/>
      </c>
      <c r="AE2199" s="6"/>
      <c r="AF2199" s="19"/>
      <c r="AG2199" s="19"/>
      <c r="AH2199" s="19"/>
      <c r="AI2199" s="19"/>
      <c r="AJ2199" s="19"/>
    </row>
    <row r="2200" customFormat="false" ht="15" hidden="false" customHeight="false" outlineLevel="0" collapsed="false">
      <c r="A2200" s="22" t="str">
        <f aca="false">IF($C2200="","","R"&amp;TEXT(ROW()-4,"00000"))</f>
        <v/>
      </c>
      <c r="B2200" s="21"/>
      <c r="C2200" s="19"/>
      <c r="D2200" s="22" t="str">
        <f aca="false">IF($C2200="","",IFERROR(INDEX(Asset_Register!$C$5:$C$1000,MATCH($C2200,Asset_Register!$A$5:$A$1000,0)),"Not in register"))</f>
        <v/>
      </c>
      <c r="E2200" s="22" t="str">
        <f aca="false">IF($C2200="","",IFERROR(INDEX(Asset_Register!$D$5:$D$1000,MATCH($C2200,Asset_Register!$A$5:$A$1000,0)),"Not in register"))</f>
        <v/>
      </c>
      <c r="F2200" s="22" t="str">
        <f aca="false">IF($C2200="","",IFERROR(INDEX(Asset_Register!$R$5:$R$1000,MATCH($C2200,Asset_Register!$A$5:$A$1000,0)),"Not in register"))</f>
        <v/>
      </c>
      <c r="G2200" s="22" t="str">
        <f aca="false">IF($C2200="","",IFERROR(INDEX(Asset_Register!$Q$5:$Q$1000,MATCH($C2200,Asset_Register!$A$5:$A$1000,0)),"Not in register"))</f>
        <v/>
      </c>
      <c r="H2200" s="19"/>
      <c r="I2200" s="19"/>
      <c r="J2200" s="6"/>
      <c r="K2200" s="19"/>
      <c r="L2200" s="19"/>
      <c r="M2200" s="19"/>
      <c r="N2200" s="19"/>
      <c r="O2200" s="19"/>
      <c r="P2200" s="19"/>
      <c r="Q2200" s="22" t="str">
        <f aca="false">IF($C2200="","",IF($P2200&lt;&gt;"",$P2200,IF(AND(ISNUMBER($K2200),ISNUMBER($M2200),ISNUMBER($N2200)),IF($O2200="Lower is worse",IF($K2200&lt;=$N2200,"Danger",IF($K2200&lt;=$M2200,"Alert","OK")),IF($K2200&gt;=$N2200,"Danger",IF($K2200&gt;=$M2200,"Alert","OK"))),"Not set")))</f>
        <v/>
      </c>
      <c r="R2200" s="22" t="str">
        <f aca="false">IF(OR($Q2200="",$Q2200="Not set"),"",MATCH($Q2200,Lists!$F$2:$F$4,0)-1)</f>
        <v/>
      </c>
      <c r="S2200" s="6"/>
      <c r="T2200" s="6"/>
      <c r="U2200" s="22" t="str">
        <f aca="false">IF(OR($Q2200="",$Q2200="OK",$Q2200="Not set",NOT(ISNUMBER($G2200))),"",ROUND($G2200*IF($Q2200="Danger",Lists!$M$15,Lists!$M$16),0))</f>
        <v/>
      </c>
      <c r="V2200" s="22" t="str">
        <f aca="false">IF($U2200="","",IF(OR($Q2200="Danger",$U2200&gt;=Lists!$M$10),"P1",IF($U2200&gt;=Lists!$M$11,"P2","P3")))</f>
        <v/>
      </c>
      <c r="W2200" s="24" t="str">
        <f aca="false">IF(OR($V2200="",$B2200=""),"",$B2200+INDEX(Lists!$N$10:$N$12,MATCH($V2200,Lists!$L$10:$L$12,0)))</f>
        <v/>
      </c>
      <c r="X2200" s="19"/>
      <c r="Y2200" s="19"/>
      <c r="Z2200" s="19"/>
      <c r="AA2200" s="21"/>
      <c r="AB2200" s="19"/>
      <c r="AC2200" s="22" t="str">
        <f aca="true">IF(OR($U2200="",$B2200=""),"",IF($AA2200&lt;&gt;"",$AA2200-$B2200,TODAY()-$B2200))</f>
        <v/>
      </c>
      <c r="AD2200" s="22" t="str">
        <f aca="true">IF($W2200="","",IF($Y2200="Closed",IF($AA2200="","Closed",IF($AA2200&lt;=$W2200,"Closed on time","Closed late")),IF(TODAY()&gt;$W2200,"Overdue","Within time")))</f>
        <v/>
      </c>
      <c r="AE2200" s="6"/>
      <c r="AF2200" s="19"/>
      <c r="AG2200" s="19"/>
      <c r="AH2200" s="19"/>
      <c r="AI2200" s="19"/>
      <c r="AJ2200" s="19"/>
    </row>
    <row r="2201" customFormat="false" ht="15" hidden="false" customHeight="false" outlineLevel="0" collapsed="false">
      <c r="A2201" s="22" t="str">
        <f aca="false">IF($C2201="","","R"&amp;TEXT(ROW()-4,"00000"))</f>
        <v/>
      </c>
      <c r="B2201" s="21"/>
      <c r="C2201" s="19"/>
      <c r="D2201" s="22" t="str">
        <f aca="false">IF($C2201="","",IFERROR(INDEX(Asset_Register!$C$5:$C$1000,MATCH($C2201,Asset_Register!$A$5:$A$1000,0)),"Not in register"))</f>
        <v/>
      </c>
      <c r="E2201" s="22" t="str">
        <f aca="false">IF($C2201="","",IFERROR(INDEX(Asset_Register!$D$5:$D$1000,MATCH($C2201,Asset_Register!$A$5:$A$1000,0)),"Not in register"))</f>
        <v/>
      </c>
      <c r="F2201" s="22" t="str">
        <f aca="false">IF($C2201="","",IFERROR(INDEX(Asset_Register!$R$5:$R$1000,MATCH($C2201,Asset_Register!$A$5:$A$1000,0)),"Not in register"))</f>
        <v/>
      </c>
      <c r="G2201" s="22" t="str">
        <f aca="false">IF($C2201="","",IFERROR(INDEX(Asset_Register!$Q$5:$Q$1000,MATCH($C2201,Asset_Register!$A$5:$A$1000,0)),"Not in register"))</f>
        <v/>
      </c>
      <c r="H2201" s="19"/>
      <c r="I2201" s="19"/>
      <c r="J2201" s="6"/>
      <c r="K2201" s="19"/>
      <c r="L2201" s="19"/>
      <c r="M2201" s="19"/>
      <c r="N2201" s="19"/>
      <c r="O2201" s="19"/>
      <c r="P2201" s="19"/>
      <c r="Q2201" s="22" t="str">
        <f aca="false">IF($C2201="","",IF($P2201&lt;&gt;"",$P2201,IF(AND(ISNUMBER($K2201),ISNUMBER($M2201),ISNUMBER($N2201)),IF($O2201="Lower is worse",IF($K2201&lt;=$N2201,"Danger",IF($K2201&lt;=$M2201,"Alert","OK")),IF($K2201&gt;=$N2201,"Danger",IF($K2201&gt;=$M2201,"Alert","OK"))),"Not set")))</f>
        <v/>
      </c>
      <c r="R2201" s="22" t="str">
        <f aca="false">IF(OR($Q2201="",$Q2201="Not set"),"",MATCH($Q2201,Lists!$F$2:$F$4,0)-1)</f>
        <v/>
      </c>
      <c r="S2201" s="6"/>
      <c r="T2201" s="6"/>
      <c r="U2201" s="22" t="str">
        <f aca="false">IF(OR($Q2201="",$Q2201="OK",$Q2201="Not set",NOT(ISNUMBER($G2201))),"",ROUND($G2201*IF($Q2201="Danger",Lists!$M$15,Lists!$M$16),0))</f>
        <v/>
      </c>
      <c r="V2201" s="22" t="str">
        <f aca="false">IF($U2201="","",IF(OR($Q2201="Danger",$U2201&gt;=Lists!$M$10),"P1",IF($U2201&gt;=Lists!$M$11,"P2","P3")))</f>
        <v/>
      </c>
      <c r="W2201" s="24" t="str">
        <f aca="false">IF(OR($V2201="",$B2201=""),"",$B2201+INDEX(Lists!$N$10:$N$12,MATCH($V2201,Lists!$L$10:$L$12,0)))</f>
        <v/>
      </c>
      <c r="X2201" s="19"/>
      <c r="Y2201" s="19"/>
      <c r="Z2201" s="19"/>
      <c r="AA2201" s="21"/>
      <c r="AB2201" s="19"/>
      <c r="AC2201" s="22" t="str">
        <f aca="true">IF(OR($U2201="",$B2201=""),"",IF($AA2201&lt;&gt;"",$AA2201-$B2201,TODAY()-$B2201))</f>
        <v/>
      </c>
      <c r="AD2201" s="22" t="str">
        <f aca="true">IF($W2201="","",IF($Y2201="Closed",IF($AA2201="","Closed",IF($AA2201&lt;=$W2201,"Closed on time","Closed late")),IF(TODAY()&gt;$W2201,"Overdue","Within time")))</f>
        <v/>
      </c>
      <c r="AE2201" s="6"/>
      <c r="AF2201" s="19"/>
      <c r="AG2201" s="19"/>
      <c r="AH2201" s="19"/>
      <c r="AI2201" s="19"/>
      <c r="AJ2201" s="19"/>
    </row>
    <row r="2202" customFormat="false" ht="15" hidden="false" customHeight="false" outlineLevel="0" collapsed="false">
      <c r="A2202" s="22" t="str">
        <f aca="false">IF($C2202="","","R"&amp;TEXT(ROW()-4,"00000"))</f>
        <v/>
      </c>
      <c r="B2202" s="21"/>
      <c r="C2202" s="19"/>
      <c r="D2202" s="22" t="str">
        <f aca="false">IF($C2202="","",IFERROR(INDEX(Asset_Register!$C$5:$C$1000,MATCH($C2202,Asset_Register!$A$5:$A$1000,0)),"Not in register"))</f>
        <v/>
      </c>
      <c r="E2202" s="22" t="str">
        <f aca="false">IF($C2202="","",IFERROR(INDEX(Asset_Register!$D$5:$D$1000,MATCH($C2202,Asset_Register!$A$5:$A$1000,0)),"Not in register"))</f>
        <v/>
      </c>
      <c r="F2202" s="22" t="str">
        <f aca="false">IF($C2202="","",IFERROR(INDEX(Asset_Register!$R$5:$R$1000,MATCH($C2202,Asset_Register!$A$5:$A$1000,0)),"Not in register"))</f>
        <v/>
      </c>
      <c r="G2202" s="22" t="str">
        <f aca="false">IF($C2202="","",IFERROR(INDEX(Asset_Register!$Q$5:$Q$1000,MATCH($C2202,Asset_Register!$A$5:$A$1000,0)),"Not in register"))</f>
        <v/>
      </c>
      <c r="H2202" s="19"/>
      <c r="I2202" s="19"/>
      <c r="J2202" s="6"/>
      <c r="K2202" s="19"/>
      <c r="L2202" s="19"/>
      <c r="M2202" s="19"/>
      <c r="N2202" s="19"/>
      <c r="O2202" s="19"/>
      <c r="P2202" s="19"/>
      <c r="Q2202" s="22" t="str">
        <f aca="false">IF($C2202="","",IF($P2202&lt;&gt;"",$P2202,IF(AND(ISNUMBER($K2202),ISNUMBER($M2202),ISNUMBER($N2202)),IF($O2202="Lower is worse",IF($K2202&lt;=$N2202,"Danger",IF($K2202&lt;=$M2202,"Alert","OK")),IF($K2202&gt;=$N2202,"Danger",IF($K2202&gt;=$M2202,"Alert","OK"))),"Not set")))</f>
        <v/>
      </c>
      <c r="R2202" s="22" t="str">
        <f aca="false">IF(OR($Q2202="",$Q2202="Not set"),"",MATCH($Q2202,Lists!$F$2:$F$4,0)-1)</f>
        <v/>
      </c>
      <c r="S2202" s="6"/>
      <c r="T2202" s="6"/>
      <c r="U2202" s="22" t="str">
        <f aca="false">IF(OR($Q2202="",$Q2202="OK",$Q2202="Not set",NOT(ISNUMBER($G2202))),"",ROUND($G2202*IF($Q2202="Danger",Lists!$M$15,Lists!$M$16),0))</f>
        <v/>
      </c>
      <c r="V2202" s="22" t="str">
        <f aca="false">IF($U2202="","",IF(OR($Q2202="Danger",$U2202&gt;=Lists!$M$10),"P1",IF($U2202&gt;=Lists!$M$11,"P2","P3")))</f>
        <v/>
      </c>
      <c r="W2202" s="24" t="str">
        <f aca="false">IF(OR($V2202="",$B2202=""),"",$B2202+INDEX(Lists!$N$10:$N$12,MATCH($V2202,Lists!$L$10:$L$12,0)))</f>
        <v/>
      </c>
      <c r="X2202" s="19"/>
      <c r="Y2202" s="19"/>
      <c r="Z2202" s="19"/>
      <c r="AA2202" s="21"/>
      <c r="AB2202" s="19"/>
      <c r="AC2202" s="22" t="str">
        <f aca="true">IF(OR($U2202="",$B2202=""),"",IF($AA2202&lt;&gt;"",$AA2202-$B2202,TODAY()-$B2202))</f>
        <v/>
      </c>
      <c r="AD2202" s="22" t="str">
        <f aca="true">IF($W2202="","",IF($Y2202="Closed",IF($AA2202="","Closed",IF($AA2202&lt;=$W2202,"Closed on time","Closed late")),IF(TODAY()&gt;$W2202,"Overdue","Within time")))</f>
        <v/>
      </c>
      <c r="AE2202" s="6"/>
      <c r="AF2202" s="19"/>
      <c r="AG2202" s="19"/>
      <c r="AH2202" s="19"/>
      <c r="AI2202" s="19"/>
      <c r="AJ2202" s="19"/>
    </row>
    <row r="2203" customFormat="false" ht="15" hidden="false" customHeight="false" outlineLevel="0" collapsed="false">
      <c r="A2203" s="22" t="str">
        <f aca="false">IF($C2203="","","R"&amp;TEXT(ROW()-4,"00000"))</f>
        <v/>
      </c>
      <c r="B2203" s="21"/>
      <c r="C2203" s="19"/>
      <c r="D2203" s="22" t="str">
        <f aca="false">IF($C2203="","",IFERROR(INDEX(Asset_Register!$C$5:$C$1000,MATCH($C2203,Asset_Register!$A$5:$A$1000,0)),"Not in register"))</f>
        <v/>
      </c>
      <c r="E2203" s="22" t="str">
        <f aca="false">IF($C2203="","",IFERROR(INDEX(Asset_Register!$D$5:$D$1000,MATCH($C2203,Asset_Register!$A$5:$A$1000,0)),"Not in register"))</f>
        <v/>
      </c>
      <c r="F2203" s="22" t="str">
        <f aca="false">IF($C2203="","",IFERROR(INDEX(Asset_Register!$R$5:$R$1000,MATCH($C2203,Asset_Register!$A$5:$A$1000,0)),"Not in register"))</f>
        <v/>
      </c>
      <c r="G2203" s="22" t="str">
        <f aca="false">IF($C2203="","",IFERROR(INDEX(Asset_Register!$Q$5:$Q$1000,MATCH($C2203,Asset_Register!$A$5:$A$1000,0)),"Not in register"))</f>
        <v/>
      </c>
      <c r="H2203" s="19"/>
      <c r="I2203" s="19"/>
      <c r="J2203" s="6"/>
      <c r="K2203" s="19"/>
      <c r="L2203" s="19"/>
      <c r="M2203" s="19"/>
      <c r="N2203" s="19"/>
      <c r="O2203" s="19"/>
      <c r="P2203" s="19"/>
      <c r="Q2203" s="22" t="str">
        <f aca="false">IF($C2203="","",IF($P2203&lt;&gt;"",$P2203,IF(AND(ISNUMBER($K2203),ISNUMBER($M2203),ISNUMBER($N2203)),IF($O2203="Lower is worse",IF($K2203&lt;=$N2203,"Danger",IF($K2203&lt;=$M2203,"Alert","OK")),IF($K2203&gt;=$N2203,"Danger",IF($K2203&gt;=$M2203,"Alert","OK"))),"Not set")))</f>
        <v/>
      </c>
      <c r="R2203" s="22" t="str">
        <f aca="false">IF(OR($Q2203="",$Q2203="Not set"),"",MATCH($Q2203,Lists!$F$2:$F$4,0)-1)</f>
        <v/>
      </c>
      <c r="S2203" s="6"/>
      <c r="T2203" s="6"/>
      <c r="U2203" s="22" t="str">
        <f aca="false">IF(OR($Q2203="",$Q2203="OK",$Q2203="Not set",NOT(ISNUMBER($G2203))),"",ROUND($G2203*IF($Q2203="Danger",Lists!$M$15,Lists!$M$16),0))</f>
        <v/>
      </c>
      <c r="V2203" s="22" t="str">
        <f aca="false">IF($U2203="","",IF(OR($Q2203="Danger",$U2203&gt;=Lists!$M$10),"P1",IF($U2203&gt;=Lists!$M$11,"P2","P3")))</f>
        <v/>
      </c>
      <c r="W2203" s="24" t="str">
        <f aca="false">IF(OR($V2203="",$B2203=""),"",$B2203+INDEX(Lists!$N$10:$N$12,MATCH($V2203,Lists!$L$10:$L$12,0)))</f>
        <v/>
      </c>
      <c r="X2203" s="19"/>
      <c r="Y2203" s="19"/>
      <c r="Z2203" s="19"/>
      <c r="AA2203" s="21"/>
      <c r="AB2203" s="19"/>
      <c r="AC2203" s="22" t="str">
        <f aca="true">IF(OR($U2203="",$B2203=""),"",IF($AA2203&lt;&gt;"",$AA2203-$B2203,TODAY()-$B2203))</f>
        <v/>
      </c>
      <c r="AD2203" s="22" t="str">
        <f aca="true">IF($W2203="","",IF($Y2203="Closed",IF($AA2203="","Closed",IF($AA2203&lt;=$W2203,"Closed on time","Closed late")),IF(TODAY()&gt;$W2203,"Overdue","Within time")))</f>
        <v/>
      </c>
      <c r="AE2203" s="6"/>
      <c r="AF2203" s="19"/>
      <c r="AG2203" s="19"/>
      <c r="AH2203" s="19"/>
      <c r="AI2203" s="19"/>
      <c r="AJ2203" s="19"/>
    </row>
    <row r="2204" customFormat="false" ht="15" hidden="false" customHeight="false" outlineLevel="0" collapsed="false">
      <c r="A2204" s="22" t="str">
        <f aca="false">IF($C2204="","","R"&amp;TEXT(ROW()-4,"00000"))</f>
        <v/>
      </c>
      <c r="B2204" s="21"/>
      <c r="C2204" s="19"/>
      <c r="D2204" s="22" t="str">
        <f aca="false">IF($C2204="","",IFERROR(INDEX(Asset_Register!$C$5:$C$1000,MATCH($C2204,Asset_Register!$A$5:$A$1000,0)),"Not in register"))</f>
        <v/>
      </c>
      <c r="E2204" s="22" t="str">
        <f aca="false">IF($C2204="","",IFERROR(INDEX(Asset_Register!$D$5:$D$1000,MATCH($C2204,Asset_Register!$A$5:$A$1000,0)),"Not in register"))</f>
        <v/>
      </c>
      <c r="F2204" s="22" t="str">
        <f aca="false">IF($C2204="","",IFERROR(INDEX(Asset_Register!$R$5:$R$1000,MATCH($C2204,Asset_Register!$A$5:$A$1000,0)),"Not in register"))</f>
        <v/>
      </c>
      <c r="G2204" s="22" t="str">
        <f aca="false">IF($C2204="","",IFERROR(INDEX(Asset_Register!$Q$5:$Q$1000,MATCH($C2204,Asset_Register!$A$5:$A$1000,0)),"Not in register"))</f>
        <v/>
      </c>
      <c r="H2204" s="19"/>
      <c r="I2204" s="19"/>
      <c r="J2204" s="6"/>
      <c r="K2204" s="19"/>
      <c r="L2204" s="19"/>
      <c r="M2204" s="19"/>
      <c r="N2204" s="19"/>
      <c r="O2204" s="19"/>
      <c r="P2204" s="19"/>
      <c r="Q2204" s="22" t="str">
        <f aca="false">IF($C2204="","",IF($P2204&lt;&gt;"",$P2204,IF(AND(ISNUMBER($K2204),ISNUMBER($M2204),ISNUMBER($N2204)),IF($O2204="Lower is worse",IF($K2204&lt;=$N2204,"Danger",IF($K2204&lt;=$M2204,"Alert","OK")),IF($K2204&gt;=$N2204,"Danger",IF($K2204&gt;=$M2204,"Alert","OK"))),"Not set")))</f>
        <v/>
      </c>
      <c r="R2204" s="22" t="str">
        <f aca="false">IF(OR($Q2204="",$Q2204="Not set"),"",MATCH($Q2204,Lists!$F$2:$F$4,0)-1)</f>
        <v/>
      </c>
      <c r="S2204" s="6"/>
      <c r="T2204" s="6"/>
      <c r="U2204" s="22" t="str">
        <f aca="false">IF(OR($Q2204="",$Q2204="OK",$Q2204="Not set",NOT(ISNUMBER($G2204))),"",ROUND($G2204*IF($Q2204="Danger",Lists!$M$15,Lists!$M$16),0))</f>
        <v/>
      </c>
      <c r="V2204" s="22" t="str">
        <f aca="false">IF($U2204="","",IF(OR($Q2204="Danger",$U2204&gt;=Lists!$M$10),"P1",IF($U2204&gt;=Lists!$M$11,"P2","P3")))</f>
        <v/>
      </c>
      <c r="W2204" s="24" t="str">
        <f aca="false">IF(OR($V2204="",$B2204=""),"",$B2204+INDEX(Lists!$N$10:$N$12,MATCH($V2204,Lists!$L$10:$L$12,0)))</f>
        <v/>
      </c>
      <c r="X2204" s="19"/>
      <c r="Y2204" s="19"/>
      <c r="Z2204" s="19"/>
      <c r="AA2204" s="21"/>
      <c r="AB2204" s="19"/>
      <c r="AC2204" s="22" t="str">
        <f aca="true">IF(OR($U2204="",$B2204=""),"",IF($AA2204&lt;&gt;"",$AA2204-$B2204,TODAY()-$B2204))</f>
        <v/>
      </c>
      <c r="AD2204" s="22" t="str">
        <f aca="true">IF($W2204="","",IF($Y2204="Closed",IF($AA2204="","Closed",IF($AA2204&lt;=$W2204,"Closed on time","Closed late")),IF(TODAY()&gt;$W2204,"Overdue","Within time")))</f>
        <v/>
      </c>
      <c r="AE2204" s="6"/>
      <c r="AF2204" s="19"/>
      <c r="AG2204" s="19"/>
      <c r="AH2204" s="19"/>
      <c r="AI2204" s="19"/>
      <c r="AJ2204" s="19"/>
    </row>
    <row r="2205" customFormat="false" ht="15" hidden="false" customHeight="false" outlineLevel="0" collapsed="false">
      <c r="A2205" s="22" t="str">
        <f aca="false">IF($C2205="","","R"&amp;TEXT(ROW()-4,"00000"))</f>
        <v/>
      </c>
      <c r="B2205" s="21"/>
      <c r="C2205" s="19"/>
      <c r="D2205" s="22" t="str">
        <f aca="false">IF($C2205="","",IFERROR(INDEX(Asset_Register!$C$5:$C$1000,MATCH($C2205,Asset_Register!$A$5:$A$1000,0)),"Not in register"))</f>
        <v/>
      </c>
      <c r="E2205" s="22" t="str">
        <f aca="false">IF($C2205="","",IFERROR(INDEX(Asset_Register!$D$5:$D$1000,MATCH($C2205,Asset_Register!$A$5:$A$1000,0)),"Not in register"))</f>
        <v/>
      </c>
      <c r="F2205" s="22" t="str">
        <f aca="false">IF($C2205="","",IFERROR(INDEX(Asset_Register!$R$5:$R$1000,MATCH($C2205,Asset_Register!$A$5:$A$1000,0)),"Not in register"))</f>
        <v/>
      </c>
      <c r="G2205" s="22" t="str">
        <f aca="false">IF($C2205="","",IFERROR(INDEX(Asset_Register!$Q$5:$Q$1000,MATCH($C2205,Asset_Register!$A$5:$A$1000,0)),"Not in register"))</f>
        <v/>
      </c>
      <c r="H2205" s="19"/>
      <c r="I2205" s="19"/>
      <c r="J2205" s="6"/>
      <c r="K2205" s="19"/>
      <c r="L2205" s="19"/>
      <c r="M2205" s="19"/>
      <c r="N2205" s="19"/>
      <c r="O2205" s="19"/>
      <c r="P2205" s="19"/>
      <c r="Q2205" s="22" t="str">
        <f aca="false">IF($C2205="","",IF($P2205&lt;&gt;"",$P2205,IF(AND(ISNUMBER($K2205),ISNUMBER($M2205),ISNUMBER($N2205)),IF($O2205="Lower is worse",IF($K2205&lt;=$N2205,"Danger",IF($K2205&lt;=$M2205,"Alert","OK")),IF($K2205&gt;=$N2205,"Danger",IF($K2205&gt;=$M2205,"Alert","OK"))),"Not set")))</f>
        <v/>
      </c>
      <c r="R2205" s="22" t="str">
        <f aca="false">IF(OR($Q2205="",$Q2205="Not set"),"",MATCH($Q2205,Lists!$F$2:$F$4,0)-1)</f>
        <v/>
      </c>
      <c r="S2205" s="6"/>
      <c r="T2205" s="6"/>
      <c r="U2205" s="22" t="str">
        <f aca="false">IF(OR($Q2205="",$Q2205="OK",$Q2205="Not set",NOT(ISNUMBER($G2205))),"",ROUND($G2205*IF($Q2205="Danger",Lists!$M$15,Lists!$M$16),0))</f>
        <v/>
      </c>
      <c r="V2205" s="22" t="str">
        <f aca="false">IF($U2205="","",IF(OR($Q2205="Danger",$U2205&gt;=Lists!$M$10),"P1",IF($U2205&gt;=Lists!$M$11,"P2","P3")))</f>
        <v/>
      </c>
      <c r="W2205" s="24" t="str">
        <f aca="false">IF(OR($V2205="",$B2205=""),"",$B2205+INDEX(Lists!$N$10:$N$12,MATCH($V2205,Lists!$L$10:$L$12,0)))</f>
        <v/>
      </c>
      <c r="X2205" s="19"/>
      <c r="Y2205" s="19"/>
      <c r="Z2205" s="19"/>
      <c r="AA2205" s="21"/>
      <c r="AB2205" s="19"/>
      <c r="AC2205" s="22" t="str">
        <f aca="true">IF(OR($U2205="",$B2205=""),"",IF($AA2205&lt;&gt;"",$AA2205-$B2205,TODAY()-$B2205))</f>
        <v/>
      </c>
      <c r="AD2205" s="22" t="str">
        <f aca="true">IF($W2205="","",IF($Y2205="Closed",IF($AA2205="","Closed",IF($AA2205&lt;=$W2205,"Closed on time","Closed late")),IF(TODAY()&gt;$W2205,"Overdue","Within time")))</f>
        <v/>
      </c>
      <c r="AE2205" s="6"/>
      <c r="AF2205" s="19"/>
      <c r="AG2205" s="19"/>
      <c r="AH2205" s="19"/>
      <c r="AI2205" s="19"/>
      <c r="AJ2205" s="19"/>
    </row>
    <row r="2206" customFormat="false" ht="15" hidden="false" customHeight="false" outlineLevel="0" collapsed="false">
      <c r="A2206" s="22" t="str">
        <f aca="false">IF($C2206="","","R"&amp;TEXT(ROW()-4,"00000"))</f>
        <v/>
      </c>
      <c r="B2206" s="21"/>
      <c r="C2206" s="19"/>
      <c r="D2206" s="22" t="str">
        <f aca="false">IF($C2206="","",IFERROR(INDEX(Asset_Register!$C$5:$C$1000,MATCH($C2206,Asset_Register!$A$5:$A$1000,0)),"Not in register"))</f>
        <v/>
      </c>
      <c r="E2206" s="22" t="str">
        <f aca="false">IF($C2206="","",IFERROR(INDEX(Asset_Register!$D$5:$D$1000,MATCH($C2206,Asset_Register!$A$5:$A$1000,0)),"Not in register"))</f>
        <v/>
      </c>
      <c r="F2206" s="22" t="str">
        <f aca="false">IF($C2206="","",IFERROR(INDEX(Asset_Register!$R$5:$R$1000,MATCH($C2206,Asset_Register!$A$5:$A$1000,0)),"Not in register"))</f>
        <v/>
      </c>
      <c r="G2206" s="22" t="str">
        <f aca="false">IF($C2206="","",IFERROR(INDEX(Asset_Register!$Q$5:$Q$1000,MATCH($C2206,Asset_Register!$A$5:$A$1000,0)),"Not in register"))</f>
        <v/>
      </c>
      <c r="H2206" s="19"/>
      <c r="I2206" s="19"/>
      <c r="J2206" s="6"/>
      <c r="K2206" s="19"/>
      <c r="L2206" s="19"/>
      <c r="M2206" s="19"/>
      <c r="N2206" s="19"/>
      <c r="O2206" s="19"/>
      <c r="P2206" s="19"/>
      <c r="Q2206" s="22" t="str">
        <f aca="false">IF($C2206="","",IF($P2206&lt;&gt;"",$P2206,IF(AND(ISNUMBER($K2206),ISNUMBER($M2206),ISNUMBER($N2206)),IF($O2206="Lower is worse",IF($K2206&lt;=$N2206,"Danger",IF($K2206&lt;=$M2206,"Alert","OK")),IF($K2206&gt;=$N2206,"Danger",IF($K2206&gt;=$M2206,"Alert","OK"))),"Not set")))</f>
        <v/>
      </c>
      <c r="R2206" s="22" t="str">
        <f aca="false">IF(OR($Q2206="",$Q2206="Not set"),"",MATCH($Q2206,Lists!$F$2:$F$4,0)-1)</f>
        <v/>
      </c>
      <c r="S2206" s="6"/>
      <c r="T2206" s="6"/>
      <c r="U2206" s="22" t="str">
        <f aca="false">IF(OR($Q2206="",$Q2206="OK",$Q2206="Not set",NOT(ISNUMBER($G2206))),"",ROUND($G2206*IF($Q2206="Danger",Lists!$M$15,Lists!$M$16),0))</f>
        <v/>
      </c>
      <c r="V2206" s="22" t="str">
        <f aca="false">IF($U2206="","",IF(OR($Q2206="Danger",$U2206&gt;=Lists!$M$10),"P1",IF($U2206&gt;=Lists!$M$11,"P2","P3")))</f>
        <v/>
      </c>
      <c r="W2206" s="24" t="str">
        <f aca="false">IF(OR($V2206="",$B2206=""),"",$B2206+INDEX(Lists!$N$10:$N$12,MATCH($V2206,Lists!$L$10:$L$12,0)))</f>
        <v/>
      </c>
      <c r="X2206" s="19"/>
      <c r="Y2206" s="19"/>
      <c r="Z2206" s="19"/>
      <c r="AA2206" s="21"/>
      <c r="AB2206" s="19"/>
      <c r="AC2206" s="22" t="str">
        <f aca="true">IF(OR($U2206="",$B2206=""),"",IF($AA2206&lt;&gt;"",$AA2206-$B2206,TODAY()-$B2206))</f>
        <v/>
      </c>
      <c r="AD2206" s="22" t="str">
        <f aca="true">IF($W2206="","",IF($Y2206="Closed",IF($AA2206="","Closed",IF($AA2206&lt;=$W2206,"Closed on time","Closed late")),IF(TODAY()&gt;$W2206,"Overdue","Within time")))</f>
        <v/>
      </c>
      <c r="AE2206" s="6"/>
      <c r="AF2206" s="19"/>
      <c r="AG2206" s="19"/>
      <c r="AH2206" s="19"/>
      <c r="AI2206" s="19"/>
      <c r="AJ2206" s="19"/>
    </row>
    <row r="2207" customFormat="false" ht="15" hidden="false" customHeight="false" outlineLevel="0" collapsed="false">
      <c r="A2207" s="22" t="str">
        <f aca="false">IF($C2207="","","R"&amp;TEXT(ROW()-4,"00000"))</f>
        <v/>
      </c>
      <c r="B2207" s="21"/>
      <c r="C2207" s="19"/>
      <c r="D2207" s="22" t="str">
        <f aca="false">IF($C2207="","",IFERROR(INDEX(Asset_Register!$C$5:$C$1000,MATCH($C2207,Asset_Register!$A$5:$A$1000,0)),"Not in register"))</f>
        <v/>
      </c>
      <c r="E2207" s="22" t="str">
        <f aca="false">IF($C2207="","",IFERROR(INDEX(Asset_Register!$D$5:$D$1000,MATCH($C2207,Asset_Register!$A$5:$A$1000,0)),"Not in register"))</f>
        <v/>
      </c>
      <c r="F2207" s="22" t="str">
        <f aca="false">IF($C2207="","",IFERROR(INDEX(Asset_Register!$R$5:$R$1000,MATCH($C2207,Asset_Register!$A$5:$A$1000,0)),"Not in register"))</f>
        <v/>
      </c>
      <c r="G2207" s="22" t="str">
        <f aca="false">IF($C2207="","",IFERROR(INDEX(Asset_Register!$Q$5:$Q$1000,MATCH($C2207,Asset_Register!$A$5:$A$1000,0)),"Not in register"))</f>
        <v/>
      </c>
      <c r="H2207" s="19"/>
      <c r="I2207" s="19"/>
      <c r="J2207" s="6"/>
      <c r="K2207" s="19"/>
      <c r="L2207" s="19"/>
      <c r="M2207" s="19"/>
      <c r="N2207" s="19"/>
      <c r="O2207" s="19"/>
      <c r="P2207" s="19"/>
      <c r="Q2207" s="22" t="str">
        <f aca="false">IF($C2207="","",IF($P2207&lt;&gt;"",$P2207,IF(AND(ISNUMBER($K2207),ISNUMBER($M2207),ISNUMBER($N2207)),IF($O2207="Lower is worse",IF($K2207&lt;=$N2207,"Danger",IF($K2207&lt;=$M2207,"Alert","OK")),IF($K2207&gt;=$N2207,"Danger",IF($K2207&gt;=$M2207,"Alert","OK"))),"Not set")))</f>
        <v/>
      </c>
      <c r="R2207" s="22" t="str">
        <f aca="false">IF(OR($Q2207="",$Q2207="Not set"),"",MATCH($Q2207,Lists!$F$2:$F$4,0)-1)</f>
        <v/>
      </c>
      <c r="S2207" s="6"/>
      <c r="T2207" s="6"/>
      <c r="U2207" s="22" t="str">
        <f aca="false">IF(OR($Q2207="",$Q2207="OK",$Q2207="Not set",NOT(ISNUMBER($G2207))),"",ROUND($G2207*IF($Q2207="Danger",Lists!$M$15,Lists!$M$16),0))</f>
        <v/>
      </c>
      <c r="V2207" s="22" t="str">
        <f aca="false">IF($U2207="","",IF(OR($Q2207="Danger",$U2207&gt;=Lists!$M$10),"P1",IF($U2207&gt;=Lists!$M$11,"P2","P3")))</f>
        <v/>
      </c>
      <c r="W2207" s="24" t="str">
        <f aca="false">IF(OR($V2207="",$B2207=""),"",$B2207+INDEX(Lists!$N$10:$N$12,MATCH($V2207,Lists!$L$10:$L$12,0)))</f>
        <v/>
      </c>
      <c r="X2207" s="19"/>
      <c r="Y2207" s="19"/>
      <c r="Z2207" s="19"/>
      <c r="AA2207" s="21"/>
      <c r="AB2207" s="19"/>
      <c r="AC2207" s="22" t="str">
        <f aca="true">IF(OR($U2207="",$B2207=""),"",IF($AA2207&lt;&gt;"",$AA2207-$B2207,TODAY()-$B2207))</f>
        <v/>
      </c>
      <c r="AD2207" s="22" t="str">
        <f aca="true">IF($W2207="","",IF($Y2207="Closed",IF($AA2207="","Closed",IF($AA2207&lt;=$W2207,"Closed on time","Closed late")),IF(TODAY()&gt;$W2207,"Overdue","Within time")))</f>
        <v/>
      </c>
      <c r="AE2207" s="6"/>
      <c r="AF2207" s="19"/>
      <c r="AG2207" s="19"/>
      <c r="AH2207" s="19"/>
      <c r="AI2207" s="19"/>
      <c r="AJ2207" s="19"/>
    </row>
    <row r="2208" customFormat="false" ht="15" hidden="false" customHeight="false" outlineLevel="0" collapsed="false">
      <c r="A2208" s="22" t="str">
        <f aca="false">IF($C2208="","","R"&amp;TEXT(ROW()-4,"00000"))</f>
        <v/>
      </c>
      <c r="B2208" s="21"/>
      <c r="C2208" s="19"/>
      <c r="D2208" s="22" t="str">
        <f aca="false">IF($C2208="","",IFERROR(INDEX(Asset_Register!$C$5:$C$1000,MATCH($C2208,Asset_Register!$A$5:$A$1000,0)),"Not in register"))</f>
        <v/>
      </c>
      <c r="E2208" s="22" t="str">
        <f aca="false">IF($C2208="","",IFERROR(INDEX(Asset_Register!$D$5:$D$1000,MATCH($C2208,Asset_Register!$A$5:$A$1000,0)),"Not in register"))</f>
        <v/>
      </c>
      <c r="F2208" s="22" t="str">
        <f aca="false">IF($C2208="","",IFERROR(INDEX(Asset_Register!$R$5:$R$1000,MATCH($C2208,Asset_Register!$A$5:$A$1000,0)),"Not in register"))</f>
        <v/>
      </c>
      <c r="G2208" s="22" t="str">
        <f aca="false">IF($C2208="","",IFERROR(INDEX(Asset_Register!$Q$5:$Q$1000,MATCH($C2208,Asset_Register!$A$5:$A$1000,0)),"Not in register"))</f>
        <v/>
      </c>
      <c r="H2208" s="19"/>
      <c r="I2208" s="19"/>
      <c r="J2208" s="6"/>
      <c r="K2208" s="19"/>
      <c r="L2208" s="19"/>
      <c r="M2208" s="19"/>
      <c r="N2208" s="19"/>
      <c r="O2208" s="19"/>
      <c r="P2208" s="19"/>
      <c r="Q2208" s="22" t="str">
        <f aca="false">IF($C2208="","",IF($P2208&lt;&gt;"",$P2208,IF(AND(ISNUMBER($K2208),ISNUMBER($M2208),ISNUMBER($N2208)),IF($O2208="Lower is worse",IF($K2208&lt;=$N2208,"Danger",IF($K2208&lt;=$M2208,"Alert","OK")),IF($K2208&gt;=$N2208,"Danger",IF($K2208&gt;=$M2208,"Alert","OK"))),"Not set")))</f>
        <v/>
      </c>
      <c r="R2208" s="22" t="str">
        <f aca="false">IF(OR($Q2208="",$Q2208="Not set"),"",MATCH($Q2208,Lists!$F$2:$F$4,0)-1)</f>
        <v/>
      </c>
      <c r="S2208" s="6"/>
      <c r="T2208" s="6"/>
      <c r="U2208" s="22" t="str">
        <f aca="false">IF(OR($Q2208="",$Q2208="OK",$Q2208="Not set",NOT(ISNUMBER($G2208))),"",ROUND($G2208*IF($Q2208="Danger",Lists!$M$15,Lists!$M$16),0))</f>
        <v/>
      </c>
      <c r="V2208" s="22" t="str">
        <f aca="false">IF($U2208="","",IF(OR($Q2208="Danger",$U2208&gt;=Lists!$M$10),"P1",IF($U2208&gt;=Lists!$M$11,"P2","P3")))</f>
        <v/>
      </c>
      <c r="W2208" s="24" t="str">
        <f aca="false">IF(OR($V2208="",$B2208=""),"",$B2208+INDEX(Lists!$N$10:$N$12,MATCH($V2208,Lists!$L$10:$L$12,0)))</f>
        <v/>
      </c>
      <c r="X2208" s="19"/>
      <c r="Y2208" s="19"/>
      <c r="Z2208" s="19"/>
      <c r="AA2208" s="21"/>
      <c r="AB2208" s="19"/>
      <c r="AC2208" s="22" t="str">
        <f aca="true">IF(OR($U2208="",$B2208=""),"",IF($AA2208&lt;&gt;"",$AA2208-$B2208,TODAY()-$B2208))</f>
        <v/>
      </c>
      <c r="AD2208" s="22" t="str">
        <f aca="true">IF($W2208="","",IF($Y2208="Closed",IF($AA2208="","Closed",IF($AA2208&lt;=$W2208,"Closed on time","Closed late")),IF(TODAY()&gt;$W2208,"Overdue","Within time")))</f>
        <v/>
      </c>
      <c r="AE2208" s="6"/>
      <c r="AF2208" s="19"/>
      <c r="AG2208" s="19"/>
      <c r="AH2208" s="19"/>
      <c r="AI2208" s="19"/>
      <c r="AJ2208" s="19"/>
    </row>
    <row r="2209" customFormat="false" ht="15" hidden="false" customHeight="false" outlineLevel="0" collapsed="false">
      <c r="A2209" s="22" t="str">
        <f aca="false">IF($C2209="","","R"&amp;TEXT(ROW()-4,"00000"))</f>
        <v/>
      </c>
      <c r="B2209" s="21"/>
      <c r="C2209" s="19"/>
      <c r="D2209" s="22" t="str">
        <f aca="false">IF($C2209="","",IFERROR(INDEX(Asset_Register!$C$5:$C$1000,MATCH($C2209,Asset_Register!$A$5:$A$1000,0)),"Not in register"))</f>
        <v/>
      </c>
      <c r="E2209" s="22" t="str">
        <f aca="false">IF($C2209="","",IFERROR(INDEX(Asset_Register!$D$5:$D$1000,MATCH($C2209,Asset_Register!$A$5:$A$1000,0)),"Not in register"))</f>
        <v/>
      </c>
      <c r="F2209" s="22" t="str">
        <f aca="false">IF($C2209="","",IFERROR(INDEX(Asset_Register!$R$5:$R$1000,MATCH($C2209,Asset_Register!$A$5:$A$1000,0)),"Not in register"))</f>
        <v/>
      </c>
      <c r="G2209" s="22" t="str">
        <f aca="false">IF($C2209="","",IFERROR(INDEX(Asset_Register!$Q$5:$Q$1000,MATCH($C2209,Asset_Register!$A$5:$A$1000,0)),"Not in register"))</f>
        <v/>
      </c>
      <c r="H2209" s="19"/>
      <c r="I2209" s="19"/>
      <c r="J2209" s="6"/>
      <c r="K2209" s="19"/>
      <c r="L2209" s="19"/>
      <c r="M2209" s="19"/>
      <c r="N2209" s="19"/>
      <c r="O2209" s="19"/>
      <c r="P2209" s="19"/>
      <c r="Q2209" s="22" t="str">
        <f aca="false">IF($C2209="","",IF($P2209&lt;&gt;"",$P2209,IF(AND(ISNUMBER($K2209),ISNUMBER($M2209),ISNUMBER($N2209)),IF($O2209="Lower is worse",IF($K2209&lt;=$N2209,"Danger",IF($K2209&lt;=$M2209,"Alert","OK")),IF($K2209&gt;=$N2209,"Danger",IF($K2209&gt;=$M2209,"Alert","OK"))),"Not set")))</f>
        <v/>
      </c>
      <c r="R2209" s="22" t="str">
        <f aca="false">IF(OR($Q2209="",$Q2209="Not set"),"",MATCH($Q2209,Lists!$F$2:$F$4,0)-1)</f>
        <v/>
      </c>
      <c r="S2209" s="6"/>
      <c r="T2209" s="6"/>
      <c r="U2209" s="22" t="str">
        <f aca="false">IF(OR($Q2209="",$Q2209="OK",$Q2209="Not set",NOT(ISNUMBER($G2209))),"",ROUND($G2209*IF($Q2209="Danger",Lists!$M$15,Lists!$M$16),0))</f>
        <v/>
      </c>
      <c r="V2209" s="22" t="str">
        <f aca="false">IF($U2209="","",IF(OR($Q2209="Danger",$U2209&gt;=Lists!$M$10),"P1",IF($U2209&gt;=Lists!$M$11,"P2","P3")))</f>
        <v/>
      </c>
      <c r="W2209" s="24" t="str">
        <f aca="false">IF(OR($V2209="",$B2209=""),"",$B2209+INDEX(Lists!$N$10:$N$12,MATCH($V2209,Lists!$L$10:$L$12,0)))</f>
        <v/>
      </c>
      <c r="X2209" s="19"/>
      <c r="Y2209" s="19"/>
      <c r="Z2209" s="19"/>
      <c r="AA2209" s="21"/>
      <c r="AB2209" s="19"/>
      <c r="AC2209" s="22" t="str">
        <f aca="true">IF(OR($U2209="",$B2209=""),"",IF($AA2209&lt;&gt;"",$AA2209-$B2209,TODAY()-$B2209))</f>
        <v/>
      </c>
      <c r="AD2209" s="22" t="str">
        <f aca="true">IF($W2209="","",IF($Y2209="Closed",IF($AA2209="","Closed",IF($AA2209&lt;=$W2209,"Closed on time","Closed late")),IF(TODAY()&gt;$W2209,"Overdue","Within time")))</f>
        <v/>
      </c>
      <c r="AE2209" s="6"/>
      <c r="AF2209" s="19"/>
      <c r="AG2209" s="19"/>
      <c r="AH2209" s="19"/>
      <c r="AI2209" s="19"/>
      <c r="AJ2209" s="19"/>
    </row>
    <row r="2210" customFormat="false" ht="15" hidden="false" customHeight="false" outlineLevel="0" collapsed="false">
      <c r="A2210" s="22" t="str">
        <f aca="false">IF($C2210="","","R"&amp;TEXT(ROW()-4,"00000"))</f>
        <v/>
      </c>
      <c r="B2210" s="21"/>
      <c r="C2210" s="19"/>
      <c r="D2210" s="22" t="str">
        <f aca="false">IF($C2210="","",IFERROR(INDEX(Asset_Register!$C$5:$C$1000,MATCH($C2210,Asset_Register!$A$5:$A$1000,0)),"Not in register"))</f>
        <v/>
      </c>
      <c r="E2210" s="22" t="str">
        <f aca="false">IF($C2210="","",IFERROR(INDEX(Asset_Register!$D$5:$D$1000,MATCH($C2210,Asset_Register!$A$5:$A$1000,0)),"Not in register"))</f>
        <v/>
      </c>
      <c r="F2210" s="22" t="str">
        <f aca="false">IF($C2210="","",IFERROR(INDEX(Asset_Register!$R$5:$R$1000,MATCH($C2210,Asset_Register!$A$5:$A$1000,0)),"Not in register"))</f>
        <v/>
      </c>
      <c r="G2210" s="22" t="str">
        <f aca="false">IF($C2210="","",IFERROR(INDEX(Asset_Register!$Q$5:$Q$1000,MATCH($C2210,Asset_Register!$A$5:$A$1000,0)),"Not in register"))</f>
        <v/>
      </c>
      <c r="H2210" s="19"/>
      <c r="I2210" s="19"/>
      <c r="J2210" s="6"/>
      <c r="K2210" s="19"/>
      <c r="L2210" s="19"/>
      <c r="M2210" s="19"/>
      <c r="N2210" s="19"/>
      <c r="O2210" s="19"/>
      <c r="P2210" s="19"/>
      <c r="Q2210" s="22" t="str">
        <f aca="false">IF($C2210="","",IF($P2210&lt;&gt;"",$P2210,IF(AND(ISNUMBER($K2210),ISNUMBER($M2210),ISNUMBER($N2210)),IF($O2210="Lower is worse",IF($K2210&lt;=$N2210,"Danger",IF($K2210&lt;=$M2210,"Alert","OK")),IF($K2210&gt;=$N2210,"Danger",IF($K2210&gt;=$M2210,"Alert","OK"))),"Not set")))</f>
        <v/>
      </c>
      <c r="R2210" s="22" t="str">
        <f aca="false">IF(OR($Q2210="",$Q2210="Not set"),"",MATCH($Q2210,Lists!$F$2:$F$4,0)-1)</f>
        <v/>
      </c>
      <c r="S2210" s="6"/>
      <c r="T2210" s="6"/>
      <c r="U2210" s="22" t="str">
        <f aca="false">IF(OR($Q2210="",$Q2210="OK",$Q2210="Not set",NOT(ISNUMBER($G2210))),"",ROUND($G2210*IF($Q2210="Danger",Lists!$M$15,Lists!$M$16),0))</f>
        <v/>
      </c>
      <c r="V2210" s="22" t="str">
        <f aca="false">IF($U2210="","",IF(OR($Q2210="Danger",$U2210&gt;=Lists!$M$10),"P1",IF($U2210&gt;=Lists!$M$11,"P2","P3")))</f>
        <v/>
      </c>
      <c r="W2210" s="24" t="str">
        <f aca="false">IF(OR($V2210="",$B2210=""),"",$B2210+INDEX(Lists!$N$10:$N$12,MATCH($V2210,Lists!$L$10:$L$12,0)))</f>
        <v/>
      </c>
      <c r="X2210" s="19"/>
      <c r="Y2210" s="19"/>
      <c r="Z2210" s="19"/>
      <c r="AA2210" s="21"/>
      <c r="AB2210" s="19"/>
      <c r="AC2210" s="22" t="str">
        <f aca="true">IF(OR($U2210="",$B2210=""),"",IF($AA2210&lt;&gt;"",$AA2210-$B2210,TODAY()-$B2210))</f>
        <v/>
      </c>
      <c r="AD2210" s="22" t="str">
        <f aca="true">IF($W2210="","",IF($Y2210="Closed",IF($AA2210="","Closed",IF($AA2210&lt;=$W2210,"Closed on time","Closed late")),IF(TODAY()&gt;$W2210,"Overdue","Within time")))</f>
        <v/>
      </c>
      <c r="AE2210" s="6"/>
      <c r="AF2210" s="19"/>
      <c r="AG2210" s="19"/>
      <c r="AH2210" s="19"/>
      <c r="AI2210" s="19"/>
      <c r="AJ2210" s="19"/>
    </row>
    <row r="2211" customFormat="false" ht="15" hidden="false" customHeight="false" outlineLevel="0" collapsed="false">
      <c r="A2211" s="22" t="str">
        <f aca="false">IF($C2211="","","R"&amp;TEXT(ROW()-4,"00000"))</f>
        <v/>
      </c>
      <c r="B2211" s="21"/>
      <c r="C2211" s="19"/>
      <c r="D2211" s="22" t="str">
        <f aca="false">IF($C2211="","",IFERROR(INDEX(Asset_Register!$C$5:$C$1000,MATCH($C2211,Asset_Register!$A$5:$A$1000,0)),"Not in register"))</f>
        <v/>
      </c>
      <c r="E2211" s="22" t="str">
        <f aca="false">IF($C2211="","",IFERROR(INDEX(Asset_Register!$D$5:$D$1000,MATCH($C2211,Asset_Register!$A$5:$A$1000,0)),"Not in register"))</f>
        <v/>
      </c>
      <c r="F2211" s="22" t="str">
        <f aca="false">IF($C2211="","",IFERROR(INDEX(Asset_Register!$R$5:$R$1000,MATCH($C2211,Asset_Register!$A$5:$A$1000,0)),"Not in register"))</f>
        <v/>
      </c>
      <c r="G2211" s="22" t="str">
        <f aca="false">IF($C2211="","",IFERROR(INDEX(Asset_Register!$Q$5:$Q$1000,MATCH($C2211,Asset_Register!$A$5:$A$1000,0)),"Not in register"))</f>
        <v/>
      </c>
      <c r="H2211" s="19"/>
      <c r="I2211" s="19"/>
      <c r="J2211" s="6"/>
      <c r="K2211" s="19"/>
      <c r="L2211" s="19"/>
      <c r="M2211" s="19"/>
      <c r="N2211" s="19"/>
      <c r="O2211" s="19"/>
      <c r="P2211" s="19"/>
      <c r="Q2211" s="22" t="str">
        <f aca="false">IF($C2211="","",IF($P2211&lt;&gt;"",$P2211,IF(AND(ISNUMBER($K2211),ISNUMBER($M2211),ISNUMBER($N2211)),IF($O2211="Lower is worse",IF($K2211&lt;=$N2211,"Danger",IF($K2211&lt;=$M2211,"Alert","OK")),IF($K2211&gt;=$N2211,"Danger",IF($K2211&gt;=$M2211,"Alert","OK"))),"Not set")))</f>
        <v/>
      </c>
      <c r="R2211" s="22" t="str">
        <f aca="false">IF(OR($Q2211="",$Q2211="Not set"),"",MATCH($Q2211,Lists!$F$2:$F$4,0)-1)</f>
        <v/>
      </c>
      <c r="S2211" s="6"/>
      <c r="T2211" s="6"/>
      <c r="U2211" s="22" t="str">
        <f aca="false">IF(OR($Q2211="",$Q2211="OK",$Q2211="Not set",NOT(ISNUMBER($G2211))),"",ROUND($G2211*IF($Q2211="Danger",Lists!$M$15,Lists!$M$16),0))</f>
        <v/>
      </c>
      <c r="V2211" s="22" t="str">
        <f aca="false">IF($U2211="","",IF(OR($Q2211="Danger",$U2211&gt;=Lists!$M$10),"P1",IF($U2211&gt;=Lists!$M$11,"P2","P3")))</f>
        <v/>
      </c>
      <c r="W2211" s="24" t="str">
        <f aca="false">IF(OR($V2211="",$B2211=""),"",$B2211+INDEX(Lists!$N$10:$N$12,MATCH($V2211,Lists!$L$10:$L$12,0)))</f>
        <v/>
      </c>
      <c r="X2211" s="19"/>
      <c r="Y2211" s="19"/>
      <c r="Z2211" s="19"/>
      <c r="AA2211" s="21"/>
      <c r="AB2211" s="19"/>
      <c r="AC2211" s="22" t="str">
        <f aca="true">IF(OR($U2211="",$B2211=""),"",IF($AA2211&lt;&gt;"",$AA2211-$B2211,TODAY()-$B2211))</f>
        <v/>
      </c>
      <c r="AD2211" s="22" t="str">
        <f aca="true">IF($W2211="","",IF($Y2211="Closed",IF($AA2211="","Closed",IF($AA2211&lt;=$W2211,"Closed on time","Closed late")),IF(TODAY()&gt;$W2211,"Overdue","Within time")))</f>
        <v/>
      </c>
      <c r="AE2211" s="6"/>
      <c r="AF2211" s="19"/>
      <c r="AG2211" s="19"/>
      <c r="AH2211" s="19"/>
      <c r="AI2211" s="19"/>
      <c r="AJ2211" s="19"/>
    </row>
    <row r="2212" customFormat="false" ht="15" hidden="false" customHeight="false" outlineLevel="0" collapsed="false">
      <c r="A2212" s="22" t="str">
        <f aca="false">IF($C2212="","","R"&amp;TEXT(ROW()-4,"00000"))</f>
        <v/>
      </c>
      <c r="B2212" s="21"/>
      <c r="C2212" s="19"/>
      <c r="D2212" s="22" t="str">
        <f aca="false">IF($C2212="","",IFERROR(INDEX(Asset_Register!$C$5:$C$1000,MATCH($C2212,Asset_Register!$A$5:$A$1000,0)),"Not in register"))</f>
        <v/>
      </c>
      <c r="E2212" s="22" t="str">
        <f aca="false">IF($C2212="","",IFERROR(INDEX(Asset_Register!$D$5:$D$1000,MATCH($C2212,Asset_Register!$A$5:$A$1000,0)),"Not in register"))</f>
        <v/>
      </c>
      <c r="F2212" s="22" t="str">
        <f aca="false">IF($C2212="","",IFERROR(INDEX(Asset_Register!$R$5:$R$1000,MATCH($C2212,Asset_Register!$A$5:$A$1000,0)),"Not in register"))</f>
        <v/>
      </c>
      <c r="G2212" s="22" t="str">
        <f aca="false">IF($C2212="","",IFERROR(INDEX(Asset_Register!$Q$5:$Q$1000,MATCH($C2212,Asset_Register!$A$5:$A$1000,0)),"Not in register"))</f>
        <v/>
      </c>
      <c r="H2212" s="19"/>
      <c r="I2212" s="19"/>
      <c r="J2212" s="6"/>
      <c r="K2212" s="19"/>
      <c r="L2212" s="19"/>
      <c r="M2212" s="19"/>
      <c r="N2212" s="19"/>
      <c r="O2212" s="19"/>
      <c r="P2212" s="19"/>
      <c r="Q2212" s="22" t="str">
        <f aca="false">IF($C2212="","",IF($P2212&lt;&gt;"",$P2212,IF(AND(ISNUMBER($K2212),ISNUMBER($M2212),ISNUMBER($N2212)),IF($O2212="Lower is worse",IF($K2212&lt;=$N2212,"Danger",IF($K2212&lt;=$M2212,"Alert","OK")),IF($K2212&gt;=$N2212,"Danger",IF($K2212&gt;=$M2212,"Alert","OK"))),"Not set")))</f>
        <v/>
      </c>
      <c r="R2212" s="22" t="str">
        <f aca="false">IF(OR($Q2212="",$Q2212="Not set"),"",MATCH($Q2212,Lists!$F$2:$F$4,0)-1)</f>
        <v/>
      </c>
      <c r="S2212" s="6"/>
      <c r="T2212" s="6"/>
      <c r="U2212" s="22" t="str">
        <f aca="false">IF(OR($Q2212="",$Q2212="OK",$Q2212="Not set",NOT(ISNUMBER($G2212))),"",ROUND($G2212*IF($Q2212="Danger",Lists!$M$15,Lists!$M$16),0))</f>
        <v/>
      </c>
      <c r="V2212" s="22" t="str">
        <f aca="false">IF($U2212="","",IF(OR($Q2212="Danger",$U2212&gt;=Lists!$M$10),"P1",IF($U2212&gt;=Lists!$M$11,"P2","P3")))</f>
        <v/>
      </c>
      <c r="W2212" s="24" t="str">
        <f aca="false">IF(OR($V2212="",$B2212=""),"",$B2212+INDEX(Lists!$N$10:$N$12,MATCH($V2212,Lists!$L$10:$L$12,0)))</f>
        <v/>
      </c>
      <c r="X2212" s="19"/>
      <c r="Y2212" s="19"/>
      <c r="Z2212" s="19"/>
      <c r="AA2212" s="21"/>
      <c r="AB2212" s="19"/>
      <c r="AC2212" s="22" t="str">
        <f aca="true">IF(OR($U2212="",$B2212=""),"",IF($AA2212&lt;&gt;"",$AA2212-$B2212,TODAY()-$B2212))</f>
        <v/>
      </c>
      <c r="AD2212" s="22" t="str">
        <f aca="true">IF($W2212="","",IF($Y2212="Closed",IF($AA2212="","Closed",IF($AA2212&lt;=$W2212,"Closed on time","Closed late")),IF(TODAY()&gt;$W2212,"Overdue","Within time")))</f>
        <v/>
      </c>
      <c r="AE2212" s="6"/>
      <c r="AF2212" s="19"/>
      <c r="AG2212" s="19"/>
      <c r="AH2212" s="19"/>
      <c r="AI2212" s="19"/>
      <c r="AJ2212" s="19"/>
    </row>
    <row r="2213" customFormat="false" ht="15" hidden="false" customHeight="false" outlineLevel="0" collapsed="false">
      <c r="A2213" s="22" t="str">
        <f aca="false">IF($C2213="","","R"&amp;TEXT(ROW()-4,"00000"))</f>
        <v/>
      </c>
      <c r="B2213" s="21"/>
      <c r="C2213" s="19"/>
      <c r="D2213" s="22" t="str">
        <f aca="false">IF($C2213="","",IFERROR(INDEX(Asset_Register!$C$5:$C$1000,MATCH($C2213,Asset_Register!$A$5:$A$1000,0)),"Not in register"))</f>
        <v/>
      </c>
      <c r="E2213" s="22" t="str">
        <f aca="false">IF($C2213="","",IFERROR(INDEX(Asset_Register!$D$5:$D$1000,MATCH($C2213,Asset_Register!$A$5:$A$1000,0)),"Not in register"))</f>
        <v/>
      </c>
      <c r="F2213" s="22" t="str">
        <f aca="false">IF($C2213="","",IFERROR(INDEX(Asset_Register!$R$5:$R$1000,MATCH($C2213,Asset_Register!$A$5:$A$1000,0)),"Not in register"))</f>
        <v/>
      </c>
      <c r="G2213" s="22" t="str">
        <f aca="false">IF($C2213="","",IFERROR(INDEX(Asset_Register!$Q$5:$Q$1000,MATCH($C2213,Asset_Register!$A$5:$A$1000,0)),"Not in register"))</f>
        <v/>
      </c>
      <c r="H2213" s="19"/>
      <c r="I2213" s="19"/>
      <c r="J2213" s="6"/>
      <c r="K2213" s="19"/>
      <c r="L2213" s="19"/>
      <c r="M2213" s="19"/>
      <c r="N2213" s="19"/>
      <c r="O2213" s="19"/>
      <c r="P2213" s="19"/>
      <c r="Q2213" s="22" t="str">
        <f aca="false">IF($C2213="","",IF($P2213&lt;&gt;"",$P2213,IF(AND(ISNUMBER($K2213),ISNUMBER($M2213),ISNUMBER($N2213)),IF($O2213="Lower is worse",IF($K2213&lt;=$N2213,"Danger",IF($K2213&lt;=$M2213,"Alert","OK")),IF($K2213&gt;=$N2213,"Danger",IF($K2213&gt;=$M2213,"Alert","OK"))),"Not set")))</f>
        <v/>
      </c>
      <c r="R2213" s="22" t="str">
        <f aca="false">IF(OR($Q2213="",$Q2213="Not set"),"",MATCH($Q2213,Lists!$F$2:$F$4,0)-1)</f>
        <v/>
      </c>
      <c r="S2213" s="6"/>
      <c r="T2213" s="6"/>
      <c r="U2213" s="22" t="str">
        <f aca="false">IF(OR($Q2213="",$Q2213="OK",$Q2213="Not set",NOT(ISNUMBER($G2213))),"",ROUND($G2213*IF($Q2213="Danger",Lists!$M$15,Lists!$M$16),0))</f>
        <v/>
      </c>
      <c r="V2213" s="22" t="str">
        <f aca="false">IF($U2213="","",IF(OR($Q2213="Danger",$U2213&gt;=Lists!$M$10),"P1",IF($U2213&gt;=Lists!$M$11,"P2","P3")))</f>
        <v/>
      </c>
      <c r="W2213" s="24" t="str">
        <f aca="false">IF(OR($V2213="",$B2213=""),"",$B2213+INDEX(Lists!$N$10:$N$12,MATCH($V2213,Lists!$L$10:$L$12,0)))</f>
        <v/>
      </c>
      <c r="X2213" s="19"/>
      <c r="Y2213" s="19"/>
      <c r="Z2213" s="19"/>
      <c r="AA2213" s="21"/>
      <c r="AB2213" s="19"/>
      <c r="AC2213" s="22" t="str">
        <f aca="true">IF(OR($U2213="",$B2213=""),"",IF($AA2213&lt;&gt;"",$AA2213-$B2213,TODAY()-$B2213))</f>
        <v/>
      </c>
      <c r="AD2213" s="22" t="str">
        <f aca="true">IF($W2213="","",IF($Y2213="Closed",IF($AA2213="","Closed",IF($AA2213&lt;=$W2213,"Closed on time","Closed late")),IF(TODAY()&gt;$W2213,"Overdue","Within time")))</f>
        <v/>
      </c>
      <c r="AE2213" s="6"/>
      <c r="AF2213" s="19"/>
      <c r="AG2213" s="19"/>
      <c r="AH2213" s="19"/>
      <c r="AI2213" s="19"/>
      <c r="AJ2213" s="19"/>
    </row>
    <row r="2214" customFormat="false" ht="15" hidden="false" customHeight="false" outlineLevel="0" collapsed="false">
      <c r="A2214" s="22" t="str">
        <f aca="false">IF($C2214="","","R"&amp;TEXT(ROW()-4,"00000"))</f>
        <v/>
      </c>
      <c r="B2214" s="21"/>
      <c r="C2214" s="19"/>
      <c r="D2214" s="22" t="str">
        <f aca="false">IF($C2214="","",IFERROR(INDEX(Asset_Register!$C$5:$C$1000,MATCH($C2214,Asset_Register!$A$5:$A$1000,0)),"Not in register"))</f>
        <v/>
      </c>
      <c r="E2214" s="22" t="str">
        <f aca="false">IF($C2214="","",IFERROR(INDEX(Asset_Register!$D$5:$D$1000,MATCH($C2214,Asset_Register!$A$5:$A$1000,0)),"Not in register"))</f>
        <v/>
      </c>
      <c r="F2214" s="22" t="str">
        <f aca="false">IF($C2214="","",IFERROR(INDEX(Asset_Register!$R$5:$R$1000,MATCH($C2214,Asset_Register!$A$5:$A$1000,0)),"Not in register"))</f>
        <v/>
      </c>
      <c r="G2214" s="22" t="str">
        <f aca="false">IF($C2214="","",IFERROR(INDEX(Asset_Register!$Q$5:$Q$1000,MATCH($C2214,Asset_Register!$A$5:$A$1000,0)),"Not in register"))</f>
        <v/>
      </c>
      <c r="H2214" s="19"/>
      <c r="I2214" s="19"/>
      <c r="J2214" s="6"/>
      <c r="K2214" s="19"/>
      <c r="L2214" s="19"/>
      <c r="M2214" s="19"/>
      <c r="N2214" s="19"/>
      <c r="O2214" s="19"/>
      <c r="P2214" s="19"/>
      <c r="Q2214" s="22" t="str">
        <f aca="false">IF($C2214="","",IF($P2214&lt;&gt;"",$P2214,IF(AND(ISNUMBER($K2214),ISNUMBER($M2214),ISNUMBER($N2214)),IF($O2214="Lower is worse",IF($K2214&lt;=$N2214,"Danger",IF($K2214&lt;=$M2214,"Alert","OK")),IF($K2214&gt;=$N2214,"Danger",IF($K2214&gt;=$M2214,"Alert","OK"))),"Not set")))</f>
        <v/>
      </c>
      <c r="R2214" s="22" t="str">
        <f aca="false">IF(OR($Q2214="",$Q2214="Not set"),"",MATCH($Q2214,Lists!$F$2:$F$4,0)-1)</f>
        <v/>
      </c>
      <c r="S2214" s="6"/>
      <c r="T2214" s="6"/>
      <c r="U2214" s="22" t="str">
        <f aca="false">IF(OR($Q2214="",$Q2214="OK",$Q2214="Not set",NOT(ISNUMBER($G2214))),"",ROUND($G2214*IF($Q2214="Danger",Lists!$M$15,Lists!$M$16),0))</f>
        <v/>
      </c>
      <c r="V2214" s="22" t="str">
        <f aca="false">IF($U2214="","",IF(OR($Q2214="Danger",$U2214&gt;=Lists!$M$10),"P1",IF($U2214&gt;=Lists!$M$11,"P2","P3")))</f>
        <v/>
      </c>
      <c r="W2214" s="24" t="str">
        <f aca="false">IF(OR($V2214="",$B2214=""),"",$B2214+INDEX(Lists!$N$10:$N$12,MATCH($V2214,Lists!$L$10:$L$12,0)))</f>
        <v/>
      </c>
      <c r="X2214" s="19"/>
      <c r="Y2214" s="19"/>
      <c r="Z2214" s="19"/>
      <c r="AA2214" s="21"/>
      <c r="AB2214" s="19"/>
      <c r="AC2214" s="22" t="str">
        <f aca="true">IF(OR($U2214="",$B2214=""),"",IF($AA2214&lt;&gt;"",$AA2214-$B2214,TODAY()-$B2214))</f>
        <v/>
      </c>
      <c r="AD2214" s="22" t="str">
        <f aca="true">IF($W2214="","",IF($Y2214="Closed",IF($AA2214="","Closed",IF($AA2214&lt;=$W2214,"Closed on time","Closed late")),IF(TODAY()&gt;$W2214,"Overdue","Within time")))</f>
        <v/>
      </c>
      <c r="AE2214" s="6"/>
      <c r="AF2214" s="19"/>
      <c r="AG2214" s="19"/>
      <c r="AH2214" s="19"/>
      <c r="AI2214" s="19"/>
      <c r="AJ2214" s="19"/>
    </row>
    <row r="2215" customFormat="false" ht="15" hidden="false" customHeight="false" outlineLevel="0" collapsed="false">
      <c r="A2215" s="22" t="str">
        <f aca="false">IF($C2215="","","R"&amp;TEXT(ROW()-4,"00000"))</f>
        <v/>
      </c>
      <c r="B2215" s="21"/>
      <c r="C2215" s="19"/>
      <c r="D2215" s="22" t="str">
        <f aca="false">IF($C2215="","",IFERROR(INDEX(Asset_Register!$C$5:$C$1000,MATCH($C2215,Asset_Register!$A$5:$A$1000,0)),"Not in register"))</f>
        <v/>
      </c>
      <c r="E2215" s="22" t="str">
        <f aca="false">IF($C2215="","",IFERROR(INDEX(Asset_Register!$D$5:$D$1000,MATCH($C2215,Asset_Register!$A$5:$A$1000,0)),"Not in register"))</f>
        <v/>
      </c>
      <c r="F2215" s="22" t="str">
        <f aca="false">IF($C2215="","",IFERROR(INDEX(Asset_Register!$R$5:$R$1000,MATCH($C2215,Asset_Register!$A$5:$A$1000,0)),"Not in register"))</f>
        <v/>
      </c>
      <c r="G2215" s="22" t="str">
        <f aca="false">IF($C2215="","",IFERROR(INDEX(Asset_Register!$Q$5:$Q$1000,MATCH($C2215,Asset_Register!$A$5:$A$1000,0)),"Not in register"))</f>
        <v/>
      </c>
      <c r="H2215" s="19"/>
      <c r="I2215" s="19"/>
      <c r="J2215" s="6"/>
      <c r="K2215" s="19"/>
      <c r="L2215" s="19"/>
      <c r="M2215" s="19"/>
      <c r="N2215" s="19"/>
      <c r="O2215" s="19"/>
      <c r="P2215" s="19"/>
      <c r="Q2215" s="22" t="str">
        <f aca="false">IF($C2215="","",IF($P2215&lt;&gt;"",$P2215,IF(AND(ISNUMBER($K2215),ISNUMBER($M2215),ISNUMBER($N2215)),IF($O2215="Lower is worse",IF($K2215&lt;=$N2215,"Danger",IF($K2215&lt;=$M2215,"Alert","OK")),IF($K2215&gt;=$N2215,"Danger",IF($K2215&gt;=$M2215,"Alert","OK"))),"Not set")))</f>
        <v/>
      </c>
      <c r="R2215" s="22" t="str">
        <f aca="false">IF(OR($Q2215="",$Q2215="Not set"),"",MATCH($Q2215,Lists!$F$2:$F$4,0)-1)</f>
        <v/>
      </c>
      <c r="S2215" s="6"/>
      <c r="T2215" s="6"/>
      <c r="U2215" s="22" t="str">
        <f aca="false">IF(OR($Q2215="",$Q2215="OK",$Q2215="Not set",NOT(ISNUMBER($G2215))),"",ROUND($G2215*IF($Q2215="Danger",Lists!$M$15,Lists!$M$16),0))</f>
        <v/>
      </c>
      <c r="V2215" s="22" t="str">
        <f aca="false">IF($U2215="","",IF(OR($Q2215="Danger",$U2215&gt;=Lists!$M$10),"P1",IF($U2215&gt;=Lists!$M$11,"P2","P3")))</f>
        <v/>
      </c>
      <c r="W2215" s="24" t="str">
        <f aca="false">IF(OR($V2215="",$B2215=""),"",$B2215+INDEX(Lists!$N$10:$N$12,MATCH($V2215,Lists!$L$10:$L$12,0)))</f>
        <v/>
      </c>
      <c r="X2215" s="19"/>
      <c r="Y2215" s="19"/>
      <c r="Z2215" s="19"/>
      <c r="AA2215" s="21"/>
      <c r="AB2215" s="19"/>
      <c r="AC2215" s="22" t="str">
        <f aca="true">IF(OR($U2215="",$B2215=""),"",IF($AA2215&lt;&gt;"",$AA2215-$B2215,TODAY()-$B2215))</f>
        <v/>
      </c>
      <c r="AD2215" s="22" t="str">
        <f aca="true">IF($W2215="","",IF($Y2215="Closed",IF($AA2215="","Closed",IF($AA2215&lt;=$W2215,"Closed on time","Closed late")),IF(TODAY()&gt;$W2215,"Overdue","Within time")))</f>
        <v/>
      </c>
      <c r="AE2215" s="6"/>
      <c r="AF2215" s="19"/>
      <c r="AG2215" s="19"/>
      <c r="AH2215" s="19"/>
      <c r="AI2215" s="19"/>
      <c r="AJ2215" s="19"/>
    </row>
    <row r="2216" customFormat="false" ht="15" hidden="false" customHeight="false" outlineLevel="0" collapsed="false">
      <c r="A2216" s="22" t="str">
        <f aca="false">IF($C2216="","","R"&amp;TEXT(ROW()-4,"00000"))</f>
        <v/>
      </c>
      <c r="B2216" s="21"/>
      <c r="C2216" s="19"/>
      <c r="D2216" s="22" t="str">
        <f aca="false">IF($C2216="","",IFERROR(INDEX(Asset_Register!$C$5:$C$1000,MATCH($C2216,Asset_Register!$A$5:$A$1000,0)),"Not in register"))</f>
        <v/>
      </c>
      <c r="E2216" s="22" t="str">
        <f aca="false">IF($C2216="","",IFERROR(INDEX(Asset_Register!$D$5:$D$1000,MATCH($C2216,Asset_Register!$A$5:$A$1000,0)),"Not in register"))</f>
        <v/>
      </c>
      <c r="F2216" s="22" t="str">
        <f aca="false">IF($C2216="","",IFERROR(INDEX(Asset_Register!$R$5:$R$1000,MATCH($C2216,Asset_Register!$A$5:$A$1000,0)),"Not in register"))</f>
        <v/>
      </c>
      <c r="G2216" s="22" t="str">
        <f aca="false">IF($C2216="","",IFERROR(INDEX(Asset_Register!$Q$5:$Q$1000,MATCH($C2216,Asset_Register!$A$5:$A$1000,0)),"Not in register"))</f>
        <v/>
      </c>
      <c r="H2216" s="19"/>
      <c r="I2216" s="19"/>
      <c r="J2216" s="6"/>
      <c r="K2216" s="19"/>
      <c r="L2216" s="19"/>
      <c r="M2216" s="19"/>
      <c r="N2216" s="19"/>
      <c r="O2216" s="19"/>
      <c r="P2216" s="19"/>
      <c r="Q2216" s="22" t="str">
        <f aca="false">IF($C2216="","",IF($P2216&lt;&gt;"",$P2216,IF(AND(ISNUMBER($K2216),ISNUMBER($M2216),ISNUMBER($N2216)),IF($O2216="Lower is worse",IF($K2216&lt;=$N2216,"Danger",IF($K2216&lt;=$M2216,"Alert","OK")),IF($K2216&gt;=$N2216,"Danger",IF($K2216&gt;=$M2216,"Alert","OK"))),"Not set")))</f>
        <v/>
      </c>
      <c r="R2216" s="22" t="str">
        <f aca="false">IF(OR($Q2216="",$Q2216="Not set"),"",MATCH($Q2216,Lists!$F$2:$F$4,0)-1)</f>
        <v/>
      </c>
      <c r="S2216" s="6"/>
      <c r="T2216" s="6"/>
      <c r="U2216" s="22" t="str">
        <f aca="false">IF(OR($Q2216="",$Q2216="OK",$Q2216="Not set",NOT(ISNUMBER($G2216))),"",ROUND($G2216*IF($Q2216="Danger",Lists!$M$15,Lists!$M$16),0))</f>
        <v/>
      </c>
      <c r="V2216" s="22" t="str">
        <f aca="false">IF($U2216="","",IF(OR($Q2216="Danger",$U2216&gt;=Lists!$M$10),"P1",IF($U2216&gt;=Lists!$M$11,"P2","P3")))</f>
        <v/>
      </c>
      <c r="W2216" s="24" t="str">
        <f aca="false">IF(OR($V2216="",$B2216=""),"",$B2216+INDEX(Lists!$N$10:$N$12,MATCH($V2216,Lists!$L$10:$L$12,0)))</f>
        <v/>
      </c>
      <c r="X2216" s="19"/>
      <c r="Y2216" s="19"/>
      <c r="Z2216" s="19"/>
      <c r="AA2216" s="21"/>
      <c r="AB2216" s="19"/>
      <c r="AC2216" s="22" t="str">
        <f aca="true">IF(OR($U2216="",$B2216=""),"",IF($AA2216&lt;&gt;"",$AA2216-$B2216,TODAY()-$B2216))</f>
        <v/>
      </c>
      <c r="AD2216" s="22" t="str">
        <f aca="true">IF($W2216="","",IF($Y2216="Closed",IF($AA2216="","Closed",IF($AA2216&lt;=$W2216,"Closed on time","Closed late")),IF(TODAY()&gt;$W2216,"Overdue","Within time")))</f>
        <v/>
      </c>
      <c r="AE2216" s="6"/>
      <c r="AF2216" s="19"/>
      <c r="AG2216" s="19"/>
      <c r="AH2216" s="19"/>
      <c r="AI2216" s="19"/>
      <c r="AJ2216" s="19"/>
    </row>
    <row r="2217" customFormat="false" ht="15" hidden="false" customHeight="false" outlineLevel="0" collapsed="false">
      <c r="A2217" s="22" t="str">
        <f aca="false">IF($C2217="","","R"&amp;TEXT(ROW()-4,"00000"))</f>
        <v/>
      </c>
      <c r="B2217" s="21"/>
      <c r="C2217" s="19"/>
      <c r="D2217" s="22" t="str">
        <f aca="false">IF($C2217="","",IFERROR(INDEX(Asset_Register!$C$5:$C$1000,MATCH($C2217,Asset_Register!$A$5:$A$1000,0)),"Not in register"))</f>
        <v/>
      </c>
      <c r="E2217" s="22" t="str">
        <f aca="false">IF($C2217="","",IFERROR(INDEX(Asset_Register!$D$5:$D$1000,MATCH($C2217,Asset_Register!$A$5:$A$1000,0)),"Not in register"))</f>
        <v/>
      </c>
      <c r="F2217" s="22" t="str">
        <f aca="false">IF($C2217="","",IFERROR(INDEX(Asset_Register!$R$5:$R$1000,MATCH($C2217,Asset_Register!$A$5:$A$1000,0)),"Not in register"))</f>
        <v/>
      </c>
      <c r="G2217" s="22" t="str">
        <f aca="false">IF($C2217="","",IFERROR(INDEX(Asset_Register!$Q$5:$Q$1000,MATCH($C2217,Asset_Register!$A$5:$A$1000,0)),"Not in register"))</f>
        <v/>
      </c>
      <c r="H2217" s="19"/>
      <c r="I2217" s="19"/>
      <c r="J2217" s="6"/>
      <c r="K2217" s="19"/>
      <c r="L2217" s="19"/>
      <c r="M2217" s="19"/>
      <c r="N2217" s="19"/>
      <c r="O2217" s="19"/>
      <c r="P2217" s="19"/>
      <c r="Q2217" s="22" t="str">
        <f aca="false">IF($C2217="","",IF($P2217&lt;&gt;"",$P2217,IF(AND(ISNUMBER($K2217),ISNUMBER($M2217),ISNUMBER($N2217)),IF($O2217="Lower is worse",IF($K2217&lt;=$N2217,"Danger",IF($K2217&lt;=$M2217,"Alert","OK")),IF($K2217&gt;=$N2217,"Danger",IF($K2217&gt;=$M2217,"Alert","OK"))),"Not set")))</f>
        <v/>
      </c>
      <c r="R2217" s="22" t="str">
        <f aca="false">IF(OR($Q2217="",$Q2217="Not set"),"",MATCH($Q2217,Lists!$F$2:$F$4,0)-1)</f>
        <v/>
      </c>
      <c r="S2217" s="6"/>
      <c r="T2217" s="6"/>
      <c r="U2217" s="22" t="str">
        <f aca="false">IF(OR($Q2217="",$Q2217="OK",$Q2217="Not set",NOT(ISNUMBER($G2217))),"",ROUND($G2217*IF($Q2217="Danger",Lists!$M$15,Lists!$M$16),0))</f>
        <v/>
      </c>
      <c r="V2217" s="22" t="str">
        <f aca="false">IF($U2217="","",IF(OR($Q2217="Danger",$U2217&gt;=Lists!$M$10),"P1",IF($U2217&gt;=Lists!$M$11,"P2","P3")))</f>
        <v/>
      </c>
      <c r="W2217" s="24" t="str">
        <f aca="false">IF(OR($V2217="",$B2217=""),"",$B2217+INDEX(Lists!$N$10:$N$12,MATCH($V2217,Lists!$L$10:$L$12,0)))</f>
        <v/>
      </c>
      <c r="X2217" s="19"/>
      <c r="Y2217" s="19"/>
      <c r="Z2217" s="19"/>
      <c r="AA2217" s="21"/>
      <c r="AB2217" s="19"/>
      <c r="AC2217" s="22" t="str">
        <f aca="true">IF(OR($U2217="",$B2217=""),"",IF($AA2217&lt;&gt;"",$AA2217-$B2217,TODAY()-$B2217))</f>
        <v/>
      </c>
      <c r="AD2217" s="22" t="str">
        <f aca="true">IF($W2217="","",IF($Y2217="Closed",IF($AA2217="","Closed",IF($AA2217&lt;=$W2217,"Closed on time","Closed late")),IF(TODAY()&gt;$W2217,"Overdue","Within time")))</f>
        <v/>
      </c>
      <c r="AE2217" s="6"/>
      <c r="AF2217" s="19"/>
      <c r="AG2217" s="19"/>
      <c r="AH2217" s="19"/>
      <c r="AI2217" s="19"/>
      <c r="AJ2217" s="19"/>
    </row>
    <row r="2218" customFormat="false" ht="15" hidden="false" customHeight="false" outlineLevel="0" collapsed="false">
      <c r="A2218" s="22" t="str">
        <f aca="false">IF($C2218="","","R"&amp;TEXT(ROW()-4,"00000"))</f>
        <v/>
      </c>
      <c r="B2218" s="21"/>
      <c r="C2218" s="19"/>
      <c r="D2218" s="22" t="str">
        <f aca="false">IF($C2218="","",IFERROR(INDEX(Asset_Register!$C$5:$C$1000,MATCH($C2218,Asset_Register!$A$5:$A$1000,0)),"Not in register"))</f>
        <v/>
      </c>
      <c r="E2218" s="22" t="str">
        <f aca="false">IF($C2218="","",IFERROR(INDEX(Asset_Register!$D$5:$D$1000,MATCH($C2218,Asset_Register!$A$5:$A$1000,0)),"Not in register"))</f>
        <v/>
      </c>
      <c r="F2218" s="22" t="str">
        <f aca="false">IF($C2218="","",IFERROR(INDEX(Asset_Register!$R$5:$R$1000,MATCH($C2218,Asset_Register!$A$5:$A$1000,0)),"Not in register"))</f>
        <v/>
      </c>
      <c r="G2218" s="22" t="str">
        <f aca="false">IF($C2218="","",IFERROR(INDEX(Asset_Register!$Q$5:$Q$1000,MATCH($C2218,Asset_Register!$A$5:$A$1000,0)),"Not in register"))</f>
        <v/>
      </c>
      <c r="H2218" s="19"/>
      <c r="I2218" s="19"/>
      <c r="J2218" s="6"/>
      <c r="K2218" s="19"/>
      <c r="L2218" s="19"/>
      <c r="M2218" s="19"/>
      <c r="N2218" s="19"/>
      <c r="O2218" s="19"/>
      <c r="P2218" s="19"/>
      <c r="Q2218" s="22" t="str">
        <f aca="false">IF($C2218="","",IF($P2218&lt;&gt;"",$P2218,IF(AND(ISNUMBER($K2218),ISNUMBER($M2218),ISNUMBER($N2218)),IF($O2218="Lower is worse",IF($K2218&lt;=$N2218,"Danger",IF($K2218&lt;=$M2218,"Alert","OK")),IF($K2218&gt;=$N2218,"Danger",IF($K2218&gt;=$M2218,"Alert","OK"))),"Not set")))</f>
        <v/>
      </c>
      <c r="R2218" s="22" t="str">
        <f aca="false">IF(OR($Q2218="",$Q2218="Not set"),"",MATCH($Q2218,Lists!$F$2:$F$4,0)-1)</f>
        <v/>
      </c>
      <c r="S2218" s="6"/>
      <c r="T2218" s="6"/>
      <c r="U2218" s="22" t="str">
        <f aca="false">IF(OR($Q2218="",$Q2218="OK",$Q2218="Not set",NOT(ISNUMBER($G2218))),"",ROUND($G2218*IF($Q2218="Danger",Lists!$M$15,Lists!$M$16),0))</f>
        <v/>
      </c>
      <c r="V2218" s="22" t="str">
        <f aca="false">IF($U2218="","",IF(OR($Q2218="Danger",$U2218&gt;=Lists!$M$10),"P1",IF($U2218&gt;=Lists!$M$11,"P2","P3")))</f>
        <v/>
      </c>
      <c r="W2218" s="24" t="str">
        <f aca="false">IF(OR($V2218="",$B2218=""),"",$B2218+INDEX(Lists!$N$10:$N$12,MATCH($V2218,Lists!$L$10:$L$12,0)))</f>
        <v/>
      </c>
      <c r="X2218" s="19"/>
      <c r="Y2218" s="19"/>
      <c r="Z2218" s="19"/>
      <c r="AA2218" s="21"/>
      <c r="AB2218" s="19"/>
      <c r="AC2218" s="22" t="str">
        <f aca="true">IF(OR($U2218="",$B2218=""),"",IF($AA2218&lt;&gt;"",$AA2218-$B2218,TODAY()-$B2218))</f>
        <v/>
      </c>
      <c r="AD2218" s="22" t="str">
        <f aca="true">IF($W2218="","",IF($Y2218="Closed",IF($AA2218="","Closed",IF($AA2218&lt;=$W2218,"Closed on time","Closed late")),IF(TODAY()&gt;$W2218,"Overdue","Within time")))</f>
        <v/>
      </c>
      <c r="AE2218" s="6"/>
      <c r="AF2218" s="19"/>
      <c r="AG2218" s="19"/>
      <c r="AH2218" s="19"/>
      <c r="AI2218" s="19"/>
      <c r="AJ2218" s="19"/>
    </row>
    <row r="2219" customFormat="false" ht="15" hidden="false" customHeight="false" outlineLevel="0" collapsed="false">
      <c r="A2219" s="22" t="str">
        <f aca="false">IF($C2219="","","R"&amp;TEXT(ROW()-4,"00000"))</f>
        <v/>
      </c>
      <c r="B2219" s="21"/>
      <c r="C2219" s="19"/>
      <c r="D2219" s="22" t="str">
        <f aca="false">IF($C2219="","",IFERROR(INDEX(Asset_Register!$C$5:$C$1000,MATCH($C2219,Asset_Register!$A$5:$A$1000,0)),"Not in register"))</f>
        <v/>
      </c>
      <c r="E2219" s="22" t="str">
        <f aca="false">IF($C2219="","",IFERROR(INDEX(Asset_Register!$D$5:$D$1000,MATCH($C2219,Asset_Register!$A$5:$A$1000,0)),"Not in register"))</f>
        <v/>
      </c>
      <c r="F2219" s="22" t="str">
        <f aca="false">IF($C2219="","",IFERROR(INDEX(Asset_Register!$R$5:$R$1000,MATCH($C2219,Asset_Register!$A$5:$A$1000,0)),"Not in register"))</f>
        <v/>
      </c>
      <c r="G2219" s="22" t="str">
        <f aca="false">IF($C2219="","",IFERROR(INDEX(Asset_Register!$Q$5:$Q$1000,MATCH($C2219,Asset_Register!$A$5:$A$1000,0)),"Not in register"))</f>
        <v/>
      </c>
      <c r="H2219" s="19"/>
      <c r="I2219" s="19"/>
      <c r="J2219" s="6"/>
      <c r="K2219" s="19"/>
      <c r="L2219" s="19"/>
      <c r="M2219" s="19"/>
      <c r="N2219" s="19"/>
      <c r="O2219" s="19"/>
      <c r="P2219" s="19"/>
      <c r="Q2219" s="22" t="str">
        <f aca="false">IF($C2219="","",IF($P2219&lt;&gt;"",$P2219,IF(AND(ISNUMBER($K2219),ISNUMBER($M2219),ISNUMBER($N2219)),IF($O2219="Lower is worse",IF($K2219&lt;=$N2219,"Danger",IF($K2219&lt;=$M2219,"Alert","OK")),IF($K2219&gt;=$N2219,"Danger",IF($K2219&gt;=$M2219,"Alert","OK"))),"Not set")))</f>
        <v/>
      </c>
      <c r="R2219" s="22" t="str">
        <f aca="false">IF(OR($Q2219="",$Q2219="Not set"),"",MATCH($Q2219,Lists!$F$2:$F$4,0)-1)</f>
        <v/>
      </c>
      <c r="S2219" s="6"/>
      <c r="T2219" s="6"/>
      <c r="U2219" s="22" t="str">
        <f aca="false">IF(OR($Q2219="",$Q2219="OK",$Q2219="Not set",NOT(ISNUMBER($G2219))),"",ROUND($G2219*IF($Q2219="Danger",Lists!$M$15,Lists!$M$16),0))</f>
        <v/>
      </c>
      <c r="V2219" s="22" t="str">
        <f aca="false">IF($U2219="","",IF(OR($Q2219="Danger",$U2219&gt;=Lists!$M$10),"P1",IF($U2219&gt;=Lists!$M$11,"P2","P3")))</f>
        <v/>
      </c>
      <c r="W2219" s="24" t="str">
        <f aca="false">IF(OR($V2219="",$B2219=""),"",$B2219+INDEX(Lists!$N$10:$N$12,MATCH($V2219,Lists!$L$10:$L$12,0)))</f>
        <v/>
      </c>
      <c r="X2219" s="19"/>
      <c r="Y2219" s="19"/>
      <c r="Z2219" s="19"/>
      <c r="AA2219" s="21"/>
      <c r="AB2219" s="19"/>
      <c r="AC2219" s="22" t="str">
        <f aca="true">IF(OR($U2219="",$B2219=""),"",IF($AA2219&lt;&gt;"",$AA2219-$B2219,TODAY()-$B2219))</f>
        <v/>
      </c>
      <c r="AD2219" s="22" t="str">
        <f aca="true">IF($W2219="","",IF($Y2219="Closed",IF($AA2219="","Closed",IF($AA2219&lt;=$W2219,"Closed on time","Closed late")),IF(TODAY()&gt;$W2219,"Overdue","Within time")))</f>
        <v/>
      </c>
      <c r="AE2219" s="6"/>
      <c r="AF2219" s="19"/>
      <c r="AG2219" s="19"/>
      <c r="AH2219" s="19"/>
      <c r="AI2219" s="19"/>
      <c r="AJ2219" s="19"/>
    </row>
    <row r="2220" customFormat="false" ht="15" hidden="false" customHeight="false" outlineLevel="0" collapsed="false">
      <c r="A2220" s="22" t="str">
        <f aca="false">IF($C2220="","","R"&amp;TEXT(ROW()-4,"00000"))</f>
        <v/>
      </c>
      <c r="B2220" s="21"/>
      <c r="C2220" s="19"/>
      <c r="D2220" s="22" t="str">
        <f aca="false">IF($C2220="","",IFERROR(INDEX(Asset_Register!$C$5:$C$1000,MATCH($C2220,Asset_Register!$A$5:$A$1000,0)),"Not in register"))</f>
        <v/>
      </c>
      <c r="E2220" s="22" t="str">
        <f aca="false">IF($C2220="","",IFERROR(INDEX(Asset_Register!$D$5:$D$1000,MATCH($C2220,Asset_Register!$A$5:$A$1000,0)),"Not in register"))</f>
        <v/>
      </c>
      <c r="F2220" s="22" t="str">
        <f aca="false">IF($C2220="","",IFERROR(INDEX(Asset_Register!$R$5:$R$1000,MATCH($C2220,Asset_Register!$A$5:$A$1000,0)),"Not in register"))</f>
        <v/>
      </c>
      <c r="G2220" s="22" t="str">
        <f aca="false">IF($C2220="","",IFERROR(INDEX(Asset_Register!$Q$5:$Q$1000,MATCH($C2220,Asset_Register!$A$5:$A$1000,0)),"Not in register"))</f>
        <v/>
      </c>
      <c r="H2220" s="19"/>
      <c r="I2220" s="19"/>
      <c r="J2220" s="6"/>
      <c r="K2220" s="19"/>
      <c r="L2220" s="19"/>
      <c r="M2220" s="19"/>
      <c r="N2220" s="19"/>
      <c r="O2220" s="19"/>
      <c r="P2220" s="19"/>
      <c r="Q2220" s="22" t="str">
        <f aca="false">IF($C2220="","",IF($P2220&lt;&gt;"",$P2220,IF(AND(ISNUMBER($K2220),ISNUMBER($M2220),ISNUMBER($N2220)),IF($O2220="Lower is worse",IF($K2220&lt;=$N2220,"Danger",IF($K2220&lt;=$M2220,"Alert","OK")),IF($K2220&gt;=$N2220,"Danger",IF($K2220&gt;=$M2220,"Alert","OK"))),"Not set")))</f>
        <v/>
      </c>
      <c r="R2220" s="22" t="str">
        <f aca="false">IF(OR($Q2220="",$Q2220="Not set"),"",MATCH($Q2220,Lists!$F$2:$F$4,0)-1)</f>
        <v/>
      </c>
      <c r="S2220" s="6"/>
      <c r="T2220" s="6"/>
      <c r="U2220" s="22" t="str">
        <f aca="false">IF(OR($Q2220="",$Q2220="OK",$Q2220="Not set",NOT(ISNUMBER($G2220))),"",ROUND($G2220*IF($Q2220="Danger",Lists!$M$15,Lists!$M$16),0))</f>
        <v/>
      </c>
      <c r="V2220" s="22" t="str">
        <f aca="false">IF($U2220="","",IF(OR($Q2220="Danger",$U2220&gt;=Lists!$M$10),"P1",IF($U2220&gt;=Lists!$M$11,"P2","P3")))</f>
        <v/>
      </c>
      <c r="W2220" s="24" t="str">
        <f aca="false">IF(OR($V2220="",$B2220=""),"",$B2220+INDEX(Lists!$N$10:$N$12,MATCH($V2220,Lists!$L$10:$L$12,0)))</f>
        <v/>
      </c>
      <c r="X2220" s="19"/>
      <c r="Y2220" s="19"/>
      <c r="Z2220" s="19"/>
      <c r="AA2220" s="21"/>
      <c r="AB2220" s="19"/>
      <c r="AC2220" s="22" t="str">
        <f aca="true">IF(OR($U2220="",$B2220=""),"",IF($AA2220&lt;&gt;"",$AA2220-$B2220,TODAY()-$B2220))</f>
        <v/>
      </c>
      <c r="AD2220" s="22" t="str">
        <f aca="true">IF($W2220="","",IF($Y2220="Closed",IF($AA2220="","Closed",IF($AA2220&lt;=$W2220,"Closed on time","Closed late")),IF(TODAY()&gt;$W2220,"Overdue","Within time")))</f>
        <v/>
      </c>
      <c r="AE2220" s="6"/>
      <c r="AF2220" s="19"/>
      <c r="AG2220" s="19"/>
      <c r="AH2220" s="19"/>
      <c r="AI2220" s="19"/>
      <c r="AJ2220" s="19"/>
    </row>
    <row r="2221" customFormat="false" ht="15" hidden="false" customHeight="false" outlineLevel="0" collapsed="false">
      <c r="A2221" s="22" t="str">
        <f aca="false">IF($C2221="","","R"&amp;TEXT(ROW()-4,"00000"))</f>
        <v/>
      </c>
      <c r="B2221" s="21"/>
      <c r="C2221" s="19"/>
      <c r="D2221" s="22" t="str">
        <f aca="false">IF($C2221="","",IFERROR(INDEX(Asset_Register!$C$5:$C$1000,MATCH($C2221,Asset_Register!$A$5:$A$1000,0)),"Not in register"))</f>
        <v/>
      </c>
      <c r="E2221" s="22" t="str">
        <f aca="false">IF($C2221="","",IFERROR(INDEX(Asset_Register!$D$5:$D$1000,MATCH($C2221,Asset_Register!$A$5:$A$1000,0)),"Not in register"))</f>
        <v/>
      </c>
      <c r="F2221" s="22" t="str">
        <f aca="false">IF($C2221="","",IFERROR(INDEX(Asset_Register!$R$5:$R$1000,MATCH($C2221,Asset_Register!$A$5:$A$1000,0)),"Not in register"))</f>
        <v/>
      </c>
      <c r="G2221" s="22" t="str">
        <f aca="false">IF($C2221="","",IFERROR(INDEX(Asset_Register!$Q$5:$Q$1000,MATCH($C2221,Asset_Register!$A$5:$A$1000,0)),"Not in register"))</f>
        <v/>
      </c>
      <c r="H2221" s="19"/>
      <c r="I2221" s="19"/>
      <c r="J2221" s="6"/>
      <c r="K2221" s="19"/>
      <c r="L2221" s="19"/>
      <c r="M2221" s="19"/>
      <c r="N2221" s="19"/>
      <c r="O2221" s="19"/>
      <c r="P2221" s="19"/>
      <c r="Q2221" s="22" t="str">
        <f aca="false">IF($C2221="","",IF($P2221&lt;&gt;"",$P2221,IF(AND(ISNUMBER($K2221),ISNUMBER($M2221),ISNUMBER($N2221)),IF($O2221="Lower is worse",IF($K2221&lt;=$N2221,"Danger",IF($K2221&lt;=$M2221,"Alert","OK")),IF($K2221&gt;=$N2221,"Danger",IF($K2221&gt;=$M2221,"Alert","OK"))),"Not set")))</f>
        <v/>
      </c>
      <c r="R2221" s="22" t="str">
        <f aca="false">IF(OR($Q2221="",$Q2221="Not set"),"",MATCH($Q2221,Lists!$F$2:$F$4,0)-1)</f>
        <v/>
      </c>
      <c r="S2221" s="6"/>
      <c r="T2221" s="6"/>
      <c r="U2221" s="22" t="str">
        <f aca="false">IF(OR($Q2221="",$Q2221="OK",$Q2221="Not set",NOT(ISNUMBER($G2221))),"",ROUND($G2221*IF($Q2221="Danger",Lists!$M$15,Lists!$M$16),0))</f>
        <v/>
      </c>
      <c r="V2221" s="22" t="str">
        <f aca="false">IF($U2221="","",IF(OR($Q2221="Danger",$U2221&gt;=Lists!$M$10),"P1",IF($U2221&gt;=Lists!$M$11,"P2","P3")))</f>
        <v/>
      </c>
      <c r="W2221" s="24" t="str">
        <f aca="false">IF(OR($V2221="",$B2221=""),"",$B2221+INDEX(Lists!$N$10:$N$12,MATCH($V2221,Lists!$L$10:$L$12,0)))</f>
        <v/>
      </c>
      <c r="X2221" s="19"/>
      <c r="Y2221" s="19"/>
      <c r="Z2221" s="19"/>
      <c r="AA2221" s="21"/>
      <c r="AB2221" s="19"/>
      <c r="AC2221" s="22" t="str">
        <f aca="true">IF(OR($U2221="",$B2221=""),"",IF($AA2221&lt;&gt;"",$AA2221-$B2221,TODAY()-$B2221))</f>
        <v/>
      </c>
      <c r="AD2221" s="22" t="str">
        <f aca="true">IF($W2221="","",IF($Y2221="Closed",IF($AA2221="","Closed",IF($AA2221&lt;=$W2221,"Closed on time","Closed late")),IF(TODAY()&gt;$W2221,"Overdue","Within time")))</f>
        <v/>
      </c>
      <c r="AE2221" s="6"/>
      <c r="AF2221" s="19"/>
      <c r="AG2221" s="19"/>
      <c r="AH2221" s="19"/>
      <c r="AI2221" s="19"/>
      <c r="AJ2221" s="19"/>
    </row>
    <row r="2222" customFormat="false" ht="15" hidden="false" customHeight="false" outlineLevel="0" collapsed="false">
      <c r="A2222" s="22" t="str">
        <f aca="false">IF($C2222="","","R"&amp;TEXT(ROW()-4,"00000"))</f>
        <v/>
      </c>
      <c r="B2222" s="21"/>
      <c r="C2222" s="19"/>
      <c r="D2222" s="22" t="str">
        <f aca="false">IF($C2222="","",IFERROR(INDEX(Asset_Register!$C$5:$C$1000,MATCH($C2222,Asset_Register!$A$5:$A$1000,0)),"Not in register"))</f>
        <v/>
      </c>
      <c r="E2222" s="22" t="str">
        <f aca="false">IF($C2222="","",IFERROR(INDEX(Asset_Register!$D$5:$D$1000,MATCH($C2222,Asset_Register!$A$5:$A$1000,0)),"Not in register"))</f>
        <v/>
      </c>
      <c r="F2222" s="22" t="str">
        <f aca="false">IF($C2222="","",IFERROR(INDEX(Asset_Register!$R$5:$R$1000,MATCH($C2222,Asset_Register!$A$5:$A$1000,0)),"Not in register"))</f>
        <v/>
      </c>
      <c r="G2222" s="22" t="str">
        <f aca="false">IF($C2222="","",IFERROR(INDEX(Asset_Register!$Q$5:$Q$1000,MATCH($C2222,Asset_Register!$A$5:$A$1000,0)),"Not in register"))</f>
        <v/>
      </c>
      <c r="H2222" s="19"/>
      <c r="I2222" s="19"/>
      <c r="J2222" s="6"/>
      <c r="K2222" s="19"/>
      <c r="L2222" s="19"/>
      <c r="M2222" s="19"/>
      <c r="N2222" s="19"/>
      <c r="O2222" s="19"/>
      <c r="P2222" s="19"/>
      <c r="Q2222" s="22" t="str">
        <f aca="false">IF($C2222="","",IF($P2222&lt;&gt;"",$P2222,IF(AND(ISNUMBER($K2222),ISNUMBER($M2222),ISNUMBER($N2222)),IF($O2222="Lower is worse",IF($K2222&lt;=$N2222,"Danger",IF($K2222&lt;=$M2222,"Alert","OK")),IF($K2222&gt;=$N2222,"Danger",IF($K2222&gt;=$M2222,"Alert","OK"))),"Not set")))</f>
        <v/>
      </c>
      <c r="R2222" s="22" t="str">
        <f aca="false">IF(OR($Q2222="",$Q2222="Not set"),"",MATCH($Q2222,Lists!$F$2:$F$4,0)-1)</f>
        <v/>
      </c>
      <c r="S2222" s="6"/>
      <c r="T2222" s="6"/>
      <c r="U2222" s="22" t="str">
        <f aca="false">IF(OR($Q2222="",$Q2222="OK",$Q2222="Not set",NOT(ISNUMBER($G2222))),"",ROUND($G2222*IF($Q2222="Danger",Lists!$M$15,Lists!$M$16),0))</f>
        <v/>
      </c>
      <c r="V2222" s="22" t="str">
        <f aca="false">IF($U2222="","",IF(OR($Q2222="Danger",$U2222&gt;=Lists!$M$10),"P1",IF($U2222&gt;=Lists!$M$11,"P2","P3")))</f>
        <v/>
      </c>
      <c r="W2222" s="24" t="str">
        <f aca="false">IF(OR($V2222="",$B2222=""),"",$B2222+INDEX(Lists!$N$10:$N$12,MATCH($V2222,Lists!$L$10:$L$12,0)))</f>
        <v/>
      </c>
      <c r="X2222" s="19"/>
      <c r="Y2222" s="19"/>
      <c r="Z2222" s="19"/>
      <c r="AA2222" s="21"/>
      <c r="AB2222" s="19"/>
      <c r="AC2222" s="22" t="str">
        <f aca="true">IF(OR($U2222="",$B2222=""),"",IF($AA2222&lt;&gt;"",$AA2222-$B2222,TODAY()-$B2222))</f>
        <v/>
      </c>
      <c r="AD2222" s="22" t="str">
        <f aca="true">IF($W2222="","",IF($Y2222="Closed",IF($AA2222="","Closed",IF($AA2222&lt;=$W2222,"Closed on time","Closed late")),IF(TODAY()&gt;$W2222,"Overdue","Within time")))</f>
        <v/>
      </c>
      <c r="AE2222" s="6"/>
      <c r="AF2222" s="19"/>
      <c r="AG2222" s="19"/>
      <c r="AH2222" s="19"/>
      <c r="AI2222" s="19"/>
      <c r="AJ2222" s="19"/>
    </row>
    <row r="2223" customFormat="false" ht="15" hidden="false" customHeight="false" outlineLevel="0" collapsed="false">
      <c r="A2223" s="22" t="str">
        <f aca="false">IF($C2223="","","R"&amp;TEXT(ROW()-4,"00000"))</f>
        <v/>
      </c>
      <c r="B2223" s="21"/>
      <c r="C2223" s="19"/>
      <c r="D2223" s="22" t="str">
        <f aca="false">IF($C2223="","",IFERROR(INDEX(Asset_Register!$C$5:$C$1000,MATCH($C2223,Asset_Register!$A$5:$A$1000,0)),"Not in register"))</f>
        <v/>
      </c>
      <c r="E2223" s="22" t="str">
        <f aca="false">IF($C2223="","",IFERROR(INDEX(Asset_Register!$D$5:$D$1000,MATCH($C2223,Asset_Register!$A$5:$A$1000,0)),"Not in register"))</f>
        <v/>
      </c>
      <c r="F2223" s="22" t="str">
        <f aca="false">IF($C2223="","",IFERROR(INDEX(Asset_Register!$R$5:$R$1000,MATCH($C2223,Asset_Register!$A$5:$A$1000,0)),"Not in register"))</f>
        <v/>
      </c>
      <c r="G2223" s="22" t="str">
        <f aca="false">IF($C2223="","",IFERROR(INDEX(Asset_Register!$Q$5:$Q$1000,MATCH($C2223,Asset_Register!$A$5:$A$1000,0)),"Not in register"))</f>
        <v/>
      </c>
      <c r="H2223" s="19"/>
      <c r="I2223" s="19"/>
      <c r="J2223" s="6"/>
      <c r="K2223" s="19"/>
      <c r="L2223" s="19"/>
      <c r="M2223" s="19"/>
      <c r="N2223" s="19"/>
      <c r="O2223" s="19"/>
      <c r="P2223" s="19"/>
      <c r="Q2223" s="22" t="str">
        <f aca="false">IF($C2223="","",IF($P2223&lt;&gt;"",$P2223,IF(AND(ISNUMBER($K2223),ISNUMBER($M2223),ISNUMBER($N2223)),IF($O2223="Lower is worse",IF($K2223&lt;=$N2223,"Danger",IF($K2223&lt;=$M2223,"Alert","OK")),IF($K2223&gt;=$N2223,"Danger",IF($K2223&gt;=$M2223,"Alert","OK"))),"Not set")))</f>
        <v/>
      </c>
      <c r="R2223" s="22" t="str">
        <f aca="false">IF(OR($Q2223="",$Q2223="Not set"),"",MATCH($Q2223,Lists!$F$2:$F$4,0)-1)</f>
        <v/>
      </c>
      <c r="S2223" s="6"/>
      <c r="T2223" s="6"/>
      <c r="U2223" s="22" t="str">
        <f aca="false">IF(OR($Q2223="",$Q2223="OK",$Q2223="Not set",NOT(ISNUMBER($G2223))),"",ROUND($G2223*IF($Q2223="Danger",Lists!$M$15,Lists!$M$16),0))</f>
        <v/>
      </c>
      <c r="V2223" s="22" t="str">
        <f aca="false">IF($U2223="","",IF(OR($Q2223="Danger",$U2223&gt;=Lists!$M$10),"P1",IF($U2223&gt;=Lists!$M$11,"P2","P3")))</f>
        <v/>
      </c>
      <c r="W2223" s="24" t="str">
        <f aca="false">IF(OR($V2223="",$B2223=""),"",$B2223+INDEX(Lists!$N$10:$N$12,MATCH($V2223,Lists!$L$10:$L$12,0)))</f>
        <v/>
      </c>
      <c r="X2223" s="19"/>
      <c r="Y2223" s="19"/>
      <c r="Z2223" s="19"/>
      <c r="AA2223" s="21"/>
      <c r="AB2223" s="19"/>
      <c r="AC2223" s="22" t="str">
        <f aca="true">IF(OR($U2223="",$B2223=""),"",IF($AA2223&lt;&gt;"",$AA2223-$B2223,TODAY()-$B2223))</f>
        <v/>
      </c>
      <c r="AD2223" s="22" t="str">
        <f aca="true">IF($W2223="","",IF($Y2223="Closed",IF($AA2223="","Closed",IF($AA2223&lt;=$W2223,"Closed on time","Closed late")),IF(TODAY()&gt;$W2223,"Overdue","Within time")))</f>
        <v/>
      </c>
      <c r="AE2223" s="6"/>
      <c r="AF2223" s="19"/>
      <c r="AG2223" s="19"/>
      <c r="AH2223" s="19"/>
      <c r="AI2223" s="19"/>
      <c r="AJ2223" s="19"/>
    </row>
    <row r="2224" customFormat="false" ht="15" hidden="false" customHeight="false" outlineLevel="0" collapsed="false">
      <c r="A2224" s="22" t="str">
        <f aca="false">IF($C2224="","","R"&amp;TEXT(ROW()-4,"00000"))</f>
        <v/>
      </c>
      <c r="B2224" s="21"/>
      <c r="C2224" s="19"/>
      <c r="D2224" s="22" t="str">
        <f aca="false">IF($C2224="","",IFERROR(INDEX(Asset_Register!$C$5:$C$1000,MATCH($C2224,Asset_Register!$A$5:$A$1000,0)),"Not in register"))</f>
        <v/>
      </c>
      <c r="E2224" s="22" t="str">
        <f aca="false">IF($C2224="","",IFERROR(INDEX(Asset_Register!$D$5:$D$1000,MATCH($C2224,Asset_Register!$A$5:$A$1000,0)),"Not in register"))</f>
        <v/>
      </c>
      <c r="F2224" s="22" t="str">
        <f aca="false">IF($C2224="","",IFERROR(INDEX(Asset_Register!$R$5:$R$1000,MATCH($C2224,Asset_Register!$A$5:$A$1000,0)),"Not in register"))</f>
        <v/>
      </c>
      <c r="G2224" s="22" t="str">
        <f aca="false">IF($C2224="","",IFERROR(INDEX(Asset_Register!$Q$5:$Q$1000,MATCH($C2224,Asset_Register!$A$5:$A$1000,0)),"Not in register"))</f>
        <v/>
      </c>
      <c r="H2224" s="19"/>
      <c r="I2224" s="19"/>
      <c r="J2224" s="6"/>
      <c r="K2224" s="19"/>
      <c r="L2224" s="19"/>
      <c r="M2224" s="19"/>
      <c r="N2224" s="19"/>
      <c r="O2224" s="19"/>
      <c r="P2224" s="19"/>
      <c r="Q2224" s="22" t="str">
        <f aca="false">IF($C2224="","",IF($P2224&lt;&gt;"",$P2224,IF(AND(ISNUMBER($K2224),ISNUMBER($M2224),ISNUMBER($N2224)),IF($O2224="Lower is worse",IF($K2224&lt;=$N2224,"Danger",IF($K2224&lt;=$M2224,"Alert","OK")),IF($K2224&gt;=$N2224,"Danger",IF($K2224&gt;=$M2224,"Alert","OK"))),"Not set")))</f>
        <v/>
      </c>
      <c r="R2224" s="22" t="str">
        <f aca="false">IF(OR($Q2224="",$Q2224="Not set"),"",MATCH($Q2224,Lists!$F$2:$F$4,0)-1)</f>
        <v/>
      </c>
      <c r="S2224" s="6"/>
      <c r="T2224" s="6"/>
      <c r="U2224" s="22" t="str">
        <f aca="false">IF(OR($Q2224="",$Q2224="OK",$Q2224="Not set",NOT(ISNUMBER($G2224))),"",ROUND($G2224*IF($Q2224="Danger",Lists!$M$15,Lists!$M$16),0))</f>
        <v/>
      </c>
      <c r="V2224" s="22" t="str">
        <f aca="false">IF($U2224="","",IF(OR($Q2224="Danger",$U2224&gt;=Lists!$M$10),"P1",IF($U2224&gt;=Lists!$M$11,"P2","P3")))</f>
        <v/>
      </c>
      <c r="W2224" s="24" t="str">
        <f aca="false">IF(OR($V2224="",$B2224=""),"",$B2224+INDEX(Lists!$N$10:$N$12,MATCH($V2224,Lists!$L$10:$L$12,0)))</f>
        <v/>
      </c>
      <c r="X2224" s="19"/>
      <c r="Y2224" s="19"/>
      <c r="Z2224" s="19"/>
      <c r="AA2224" s="21"/>
      <c r="AB2224" s="19"/>
      <c r="AC2224" s="22" t="str">
        <f aca="true">IF(OR($U2224="",$B2224=""),"",IF($AA2224&lt;&gt;"",$AA2224-$B2224,TODAY()-$B2224))</f>
        <v/>
      </c>
      <c r="AD2224" s="22" t="str">
        <f aca="true">IF($W2224="","",IF($Y2224="Closed",IF($AA2224="","Closed",IF($AA2224&lt;=$W2224,"Closed on time","Closed late")),IF(TODAY()&gt;$W2224,"Overdue","Within time")))</f>
        <v/>
      </c>
      <c r="AE2224" s="6"/>
      <c r="AF2224" s="19"/>
      <c r="AG2224" s="19"/>
      <c r="AH2224" s="19"/>
      <c r="AI2224" s="19"/>
      <c r="AJ2224" s="19"/>
    </row>
    <row r="2225" customFormat="false" ht="15" hidden="false" customHeight="false" outlineLevel="0" collapsed="false">
      <c r="A2225" s="22" t="str">
        <f aca="false">IF($C2225="","","R"&amp;TEXT(ROW()-4,"00000"))</f>
        <v/>
      </c>
      <c r="B2225" s="21"/>
      <c r="C2225" s="19"/>
      <c r="D2225" s="22" t="str">
        <f aca="false">IF($C2225="","",IFERROR(INDEX(Asset_Register!$C$5:$C$1000,MATCH($C2225,Asset_Register!$A$5:$A$1000,0)),"Not in register"))</f>
        <v/>
      </c>
      <c r="E2225" s="22" t="str">
        <f aca="false">IF($C2225="","",IFERROR(INDEX(Asset_Register!$D$5:$D$1000,MATCH($C2225,Asset_Register!$A$5:$A$1000,0)),"Not in register"))</f>
        <v/>
      </c>
      <c r="F2225" s="22" t="str">
        <f aca="false">IF($C2225="","",IFERROR(INDEX(Asset_Register!$R$5:$R$1000,MATCH($C2225,Asset_Register!$A$5:$A$1000,0)),"Not in register"))</f>
        <v/>
      </c>
      <c r="G2225" s="22" t="str">
        <f aca="false">IF($C2225="","",IFERROR(INDEX(Asset_Register!$Q$5:$Q$1000,MATCH($C2225,Asset_Register!$A$5:$A$1000,0)),"Not in register"))</f>
        <v/>
      </c>
      <c r="H2225" s="19"/>
      <c r="I2225" s="19"/>
      <c r="J2225" s="6"/>
      <c r="K2225" s="19"/>
      <c r="L2225" s="19"/>
      <c r="M2225" s="19"/>
      <c r="N2225" s="19"/>
      <c r="O2225" s="19"/>
      <c r="P2225" s="19"/>
      <c r="Q2225" s="22" t="str">
        <f aca="false">IF($C2225="","",IF($P2225&lt;&gt;"",$P2225,IF(AND(ISNUMBER($K2225),ISNUMBER($M2225),ISNUMBER($N2225)),IF($O2225="Lower is worse",IF($K2225&lt;=$N2225,"Danger",IF($K2225&lt;=$M2225,"Alert","OK")),IF($K2225&gt;=$N2225,"Danger",IF($K2225&gt;=$M2225,"Alert","OK"))),"Not set")))</f>
        <v/>
      </c>
      <c r="R2225" s="22" t="str">
        <f aca="false">IF(OR($Q2225="",$Q2225="Not set"),"",MATCH($Q2225,Lists!$F$2:$F$4,0)-1)</f>
        <v/>
      </c>
      <c r="S2225" s="6"/>
      <c r="T2225" s="6"/>
      <c r="U2225" s="22" t="str">
        <f aca="false">IF(OR($Q2225="",$Q2225="OK",$Q2225="Not set",NOT(ISNUMBER($G2225))),"",ROUND($G2225*IF($Q2225="Danger",Lists!$M$15,Lists!$M$16),0))</f>
        <v/>
      </c>
      <c r="V2225" s="22" t="str">
        <f aca="false">IF($U2225="","",IF(OR($Q2225="Danger",$U2225&gt;=Lists!$M$10),"P1",IF($U2225&gt;=Lists!$M$11,"P2","P3")))</f>
        <v/>
      </c>
      <c r="W2225" s="24" t="str">
        <f aca="false">IF(OR($V2225="",$B2225=""),"",$B2225+INDEX(Lists!$N$10:$N$12,MATCH($V2225,Lists!$L$10:$L$12,0)))</f>
        <v/>
      </c>
      <c r="X2225" s="19"/>
      <c r="Y2225" s="19"/>
      <c r="Z2225" s="19"/>
      <c r="AA2225" s="21"/>
      <c r="AB2225" s="19"/>
      <c r="AC2225" s="22" t="str">
        <f aca="true">IF(OR($U2225="",$B2225=""),"",IF($AA2225&lt;&gt;"",$AA2225-$B2225,TODAY()-$B2225))</f>
        <v/>
      </c>
      <c r="AD2225" s="22" t="str">
        <f aca="true">IF($W2225="","",IF($Y2225="Closed",IF($AA2225="","Closed",IF($AA2225&lt;=$W2225,"Closed on time","Closed late")),IF(TODAY()&gt;$W2225,"Overdue","Within time")))</f>
        <v/>
      </c>
      <c r="AE2225" s="6"/>
      <c r="AF2225" s="19"/>
      <c r="AG2225" s="19"/>
      <c r="AH2225" s="19"/>
      <c r="AI2225" s="19"/>
      <c r="AJ2225" s="19"/>
    </row>
    <row r="2226" customFormat="false" ht="15" hidden="false" customHeight="false" outlineLevel="0" collapsed="false">
      <c r="A2226" s="22" t="str">
        <f aca="false">IF($C2226="","","R"&amp;TEXT(ROW()-4,"00000"))</f>
        <v/>
      </c>
      <c r="B2226" s="21"/>
      <c r="C2226" s="19"/>
      <c r="D2226" s="22" t="str">
        <f aca="false">IF($C2226="","",IFERROR(INDEX(Asset_Register!$C$5:$C$1000,MATCH($C2226,Asset_Register!$A$5:$A$1000,0)),"Not in register"))</f>
        <v/>
      </c>
      <c r="E2226" s="22" t="str">
        <f aca="false">IF($C2226="","",IFERROR(INDEX(Asset_Register!$D$5:$D$1000,MATCH($C2226,Asset_Register!$A$5:$A$1000,0)),"Not in register"))</f>
        <v/>
      </c>
      <c r="F2226" s="22" t="str">
        <f aca="false">IF($C2226="","",IFERROR(INDEX(Asset_Register!$R$5:$R$1000,MATCH($C2226,Asset_Register!$A$5:$A$1000,0)),"Not in register"))</f>
        <v/>
      </c>
      <c r="G2226" s="22" t="str">
        <f aca="false">IF($C2226="","",IFERROR(INDEX(Asset_Register!$Q$5:$Q$1000,MATCH($C2226,Asset_Register!$A$5:$A$1000,0)),"Not in register"))</f>
        <v/>
      </c>
      <c r="H2226" s="19"/>
      <c r="I2226" s="19"/>
      <c r="J2226" s="6"/>
      <c r="K2226" s="19"/>
      <c r="L2226" s="19"/>
      <c r="M2226" s="19"/>
      <c r="N2226" s="19"/>
      <c r="O2226" s="19"/>
      <c r="P2226" s="19"/>
      <c r="Q2226" s="22" t="str">
        <f aca="false">IF($C2226="","",IF($P2226&lt;&gt;"",$P2226,IF(AND(ISNUMBER($K2226),ISNUMBER($M2226),ISNUMBER($N2226)),IF($O2226="Lower is worse",IF($K2226&lt;=$N2226,"Danger",IF($K2226&lt;=$M2226,"Alert","OK")),IF($K2226&gt;=$N2226,"Danger",IF($K2226&gt;=$M2226,"Alert","OK"))),"Not set")))</f>
        <v/>
      </c>
      <c r="R2226" s="22" t="str">
        <f aca="false">IF(OR($Q2226="",$Q2226="Not set"),"",MATCH($Q2226,Lists!$F$2:$F$4,0)-1)</f>
        <v/>
      </c>
      <c r="S2226" s="6"/>
      <c r="T2226" s="6"/>
      <c r="U2226" s="22" t="str">
        <f aca="false">IF(OR($Q2226="",$Q2226="OK",$Q2226="Not set",NOT(ISNUMBER($G2226))),"",ROUND($G2226*IF($Q2226="Danger",Lists!$M$15,Lists!$M$16),0))</f>
        <v/>
      </c>
      <c r="V2226" s="22" t="str">
        <f aca="false">IF($U2226="","",IF(OR($Q2226="Danger",$U2226&gt;=Lists!$M$10),"P1",IF($U2226&gt;=Lists!$M$11,"P2","P3")))</f>
        <v/>
      </c>
      <c r="W2226" s="24" t="str">
        <f aca="false">IF(OR($V2226="",$B2226=""),"",$B2226+INDEX(Lists!$N$10:$N$12,MATCH($V2226,Lists!$L$10:$L$12,0)))</f>
        <v/>
      </c>
      <c r="X2226" s="19"/>
      <c r="Y2226" s="19"/>
      <c r="Z2226" s="19"/>
      <c r="AA2226" s="21"/>
      <c r="AB2226" s="19"/>
      <c r="AC2226" s="22" t="str">
        <f aca="true">IF(OR($U2226="",$B2226=""),"",IF($AA2226&lt;&gt;"",$AA2226-$B2226,TODAY()-$B2226))</f>
        <v/>
      </c>
      <c r="AD2226" s="22" t="str">
        <f aca="true">IF($W2226="","",IF($Y2226="Closed",IF($AA2226="","Closed",IF($AA2226&lt;=$W2226,"Closed on time","Closed late")),IF(TODAY()&gt;$W2226,"Overdue","Within time")))</f>
        <v/>
      </c>
      <c r="AE2226" s="6"/>
      <c r="AF2226" s="19"/>
      <c r="AG2226" s="19"/>
      <c r="AH2226" s="19"/>
      <c r="AI2226" s="19"/>
      <c r="AJ2226" s="19"/>
    </row>
    <row r="2227" customFormat="false" ht="15" hidden="false" customHeight="false" outlineLevel="0" collapsed="false">
      <c r="A2227" s="22" t="str">
        <f aca="false">IF($C2227="","","R"&amp;TEXT(ROW()-4,"00000"))</f>
        <v/>
      </c>
      <c r="B2227" s="21"/>
      <c r="C2227" s="19"/>
      <c r="D2227" s="22" t="str">
        <f aca="false">IF($C2227="","",IFERROR(INDEX(Asset_Register!$C$5:$C$1000,MATCH($C2227,Asset_Register!$A$5:$A$1000,0)),"Not in register"))</f>
        <v/>
      </c>
      <c r="E2227" s="22" t="str">
        <f aca="false">IF($C2227="","",IFERROR(INDEX(Asset_Register!$D$5:$D$1000,MATCH($C2227,Asset_Register!$A$5:$A$1000,0)),"Not in register"))</f>
        <v/>
      </c>
      <c r="F2227" s="22" t="str">
        <f aca="false">IF($C2227="","",IFERROR(INDEX(Asset_Register!$R$5:$R$1000,MATCH($C2227,Asset_Register!$A$5:$A$1000,0)),"Not in register"))</f>
        <v/>
      </c>
      <c r="G2227" s="22" t="str">
        <f aca="false">IF($C2227="","",IFERROR(INDEX(Asset_Register!$Q$5:$Q$1000,MATCH($C2227,Asset_Register!$A$5:$A$1000,0)),"Not in register"))</f>
        <v/>
      </c>
      <c r="H2227" s="19"/>
      <c r="I2227" s="19"/>
      <c r="J2227" s="6"/>
      <c r="K2227" s="19"/>
      <c r="L2227" s="19"/>
      <c r="M2227" s="19"/>
      <c r="N2227" s="19"/>
      <c r="O2227" s="19"/>
      <c r="P2227" s="19"/>
      <c r="Q2227" s="22" t="str">
        <f aca="false">IF($C2227="","",IF($P2227&lt;&gt;"",$P2227,IF(AND(ISNUMBER($K2227),ISNUMBER($M2227),ISNUMBER($N2227)),IF($O2227="Lower is worse",IF($K2227&lt;=$N2227,"Danger",IF($K2227&lt;=$M2227,"Alert","OK")),IF($K2227&gt;=$N2227,"Danger",IF($K2227&gt;=$M2227,"Alert","OK"))),"Not set")))</f>
        <v/>
      </c>
      <c r="R2227" s="22" t="str">
        <f aca="false">IF(OR($Q2227="",$Q2227="Not set"),"",MATCH($Q2227,Lists!$F$2:$F$4,0)-1)</f>
        <v/>
      </c>
      <c r="S2227" s="6"/>
      <c r="T2227" s="6"/>
      <c r="U2227" s="22" t="str">
        <f aca="false">IF(OR($Q2227="",$Q2227="OK",$Q2227="Not set",NOT(ISNUMBER($G2227))),"",ROUND($G2227*IF($Q2227="Danger",Lists!$M$15,Lists!$M$16),0))</f>
        <v/>
      </c>
      <c r="V2227" s="22" t="str">
        <f aca="false">IF($U2227="","",IF(OR($Q2227="Danger",$U2227&gt;=Lists!$M$10),"P1",IF($U2227&gt;=Lists!$M$11,"P2","P3")))</f>
        <v/>
      </c>
      <c r="W2227" s="24" t="str">
        <f aca="false">IF(OR($V2227="",$B2227=""),"",$B2227+INDEX(Lists!$N$10:$N$12,MATCH($V2227,Lists!$L$10:$L$12,0)))</f>
        <v/>
      </c>
      <c r="X2227" s="19"/>
      <c r="Y2227" s="19"/>
      <c r="Z2227" s="19"/>
      <c r="AA2227" s="21"/>
      <c r="AB2227" s="19"/>
      <c r="AC2227" s="22" t="str">
        <f aca="true">IF(OR($U2227="",$B2227=""),"",IF($AA2227&lt;&gt;"",$AA2227-$B2227,TODAY()-$B2227))</f>
        <v/>
      </c>
      <c r="AD2227" s="22" t="str">
        <f aca="true">IF($W2227="","",IF($Y2227="Closed",IF($AA2227="","Closed",IF($AA2227&lt;=$W2227,"Closed on time","Closed late")),IF(TODAY()&gt;$W2227,"Overdue","Within time")))</f>
        <v/>
      </c>
      <c r="AE2227" s="6"/>
      <c r="AF2227" s="19"/>
      <c r="AG2227" s="19"/>
      <c r="AH2227" s="19"/>
      <c r="AI2227" s="19"/>
      <c r="AJ2227" s="19"/>
    </row>
    <row r="2228" customFormat="false" ht="15" hidden="false" customHeight="false" outlineLevel="0" collapsed="false">
      <c r="A2228" s="22" t="str">
        <f aca="false">IF($C2228="","","R"&amp;TEXT(ROW()-4,"00000"))</f>
        <v/>
      </c>
      <c r="B2228" s="21"/>
      <c r="C2228" s="19"/>
      <c r="D2228" s="22" t="str">
        <f aca="false">IF($C2228="","",IFERROR(INDEX(Asset_Register!$C$5:$C$1000,MATCH($C2228,Asset_Register!$A$5:$A$1000,0)),"Not in register"))</f>
        <v/>
      </c>
      <c r="E2228" s="22" t="str">
        <f aca="false">IF($C2228="","",IFERROR(INDEX(Asset_Register!$D$5:$D$1000,MATCH($C2228,Asset_Register!$A$5:$A$1000,0)),"Not in register"))</f>
        <v/>
      </c>
      <c r="F2228" s="22" t="str">
        <f aca="false">IF($C2228="","",IFERROR(INDEX(Asset_Register!$R$5:$R$1000,MATCH($C2228,Asset_Register!$A$5:$A$1000,0)),"Not in register"))</f>
        <v/>
      </c>
      <c r="G2228" s="22" t="str">
        <f aca="false">IF($C2228="","",IFERROR(INDEX(Asset_Register!$Q$5:$Q$1000,MATCH($C2228,Asset_Register!$A$5:$A$1000,0)),"Not in register"))</f>
        <v/>
      </c>
      <c r="H2228" s="19"/>
      <c r="I2228" s="19"/>
      <c r="J2228" s="6"/>
      <c r="K2228" s="19"/>
      <c r="L2228" s="19"/>
      <c r="M2228" s="19"/>
      <c r="N2228" s="19"/>
      <c r="O2228" s="19"/>
      <c r="P2228" s="19"/>
      <c r="Q2228" s="22" t="str">
        <f aca="false">IF($C2228="","",IF($P2228&lt;&gt;"",$P2228,IF(AND(ISNUMBER($K2228),ISNUMBER($M2228),ISNUMBER($N2228)),IF($O2228="Lower is worse",IF($K2228&lt;=$N2228,"Danger",IF($K2228&lt;=$M2228,"Alert","OK")),IF($K2228&gt;=$N2228,"Danger",IF($K2228&gt;=$M2228,"Alert","OK"))),"Not set")))</f>
        <v/>
      </c>
      <c r="R2228" s="22" t="str">
        <f aca="false">IF(OR($Q2228="",$Q2228="Not set"),"",MATCH($Q2228,Lists!$F$2:$F$4,0)-1)</f>
        <v/>
      </c>
      <c r="S2228" s="6"/>
      <c r="T2228" s="6"/>
      <c r="U2228" s="22" t="str">
        <f aca="false">IF(OR($Q2228="",$Q2228="OK",$Q2228="Not set",NOT(ISNUMBER($G2228))),"",ROUND($G2228*IF($Q2228="Danger",Lists!$M$15,Lists!$M$16),0))</f>
        <v/>
      </c>
      <c r="V2228" s="22" t="str">
        <f aca="false">IF($U2228="","",IF(OR($Q2228="Danger",$U2228&gt;=Lists!$M$10),"P1",IF($U2228&gt;=Lists!$M$11,"P2","P3")))</f>
        <v/>
      </c>
      <c r="W2228" s="24" t="str">
        <f aca="false">IF(OR($V2228="",$B2228=""),"",$B2228+INDEX(Lists!$N$10:$N$12,MATCH($V2228,Lists!$L$10:$L$12,0)))</f>
        <v/>
      </c>
      <c r="X2228" s="19"/>
      <c r="Y2228" s="19"/>
      <c r="Z2228" s="19"/>
      <c r="AA2228" s="21"/>
      <c r="AB2228" s="19"/>
      <c r="AC2228" s="22" t="str">
        <f aca="true">IF(OR($U2228="",$B2228=""),"",IF($AA2228&lt;&gt;"",$AA2228-$B2228,TODAY()-$B2228))</f>
        <v/>
      </c>
      <c r="AD2228" s="22" t="str">
        <f aca="true">IF($W2228="","",IF($Y2228="Closed",IF($AA2228="","Closed",IF($AA2228&lt;=$W2228,"Closed on time","Closed late")),IF(TODAY()&gt;$W2228,"Overdue","Within time")))</f>
        <v/>
      </c>
      <c r="AE2228" s="6"/>
      <c r="AF2228" s="19"/>
      <c r="AG2228" s="19"/>
      <c r="AH2228" s="19"/>
      <c r="AI2228" s="19"/>
      <c r="AJ2228" s="19"/>
    </row>
    <row r="2229" customFormat="false" ht="15" hidden="false" customHeight="false" outlineLevel="0" collapsed="false">
      <c r="A2229" s="22" t="str">
        <f aca="false">IF($C2229="","","R"&amp;TEXT(ROW()-4,"00000"))</f>
        <v/>
      </c>
      <c r="B2229" s="21"/>
      <c r="C2229" s="19"/>
      <c r="D2229" s="22" t="str">
        <f aca="false">IF($C2229="","",IFERROR(INDEX(Asset_Register!$C$5:$C$1000,MATCH($C2229,Asset_Register!$A$5:$A$1000,0)),"Not in register"))</f>
        <v/>
      </c>
      <c r="E2229" s="22" t="str">
        <f aca="false">IF($C2229="","",IFERROR(INDEX(Asset_Register!$D$5:$D$1000,MATCH($C2229,Asset_Register!$A$5:$A$1000,0)),"Not in register"))</f>
        <v/>
      </c>
      <c r="F2229" s="22" t="str">
        <f aca="false">IF($C2229="","",IFERROR(INDEX(Asset_Register!$R$5:$R$1000,MATCH($C2229,Asset_Register!$A$5:$A$1000,0)),"Not in register"))</f>
        <v/>
      </c>
      <c r="G2229" s="22" t="str">
        <f aca="false">IF($C2229="","",IFERROR(INDEX(Asset_Register!$Q$5:$Q$1000,MATCH($C2229,Asset_Register!$A$5:$A$1000,0)),"Not in register"))</f>
        <v/>
      </c>
      <c r="H2229" s="19"/>
      <c r="I2229" s="19"/>
      <c r="J2229" s="6"/>
      <c r="K2229" s="19"/>
      <c r="L2229" s="19"/>
      <c r="M2229" s="19"/>
      <c r="N2229" s="19"/>
      <c r="O2229" s="19"/>
      <c r="P2229" s="19"/>
      <c r="Q2229" s="22" t="str">
        <f aca="false">IF($C2229="","",IF($P2229&lt;&gt;"",$P2229,IF(AND(ISNUMBER($K2229),ISNUMBER($M2229),ISNUMBER($N2229)),IF($O2229="Lower is worse",IF($K2229&lt;=$N2229,"Danger",IF($K2229&lt;=$M2229,"Alert","OK")),IF($K2229&gt;=$N2229,"Danger",IF($K2229&gt;=$M2229,"Alert","OK"))),"Not set")))</f>
        <v/>
      </c>
      <c r="R2229" s="22" t="str">
        <f aca="false">IF(OR($Q2229="",$Q2229="Not set"),"",MATCH($Q2229,Lists!$F$2:$F$4,0)-1)</f>
        <v/>
      </c>
      <c r="S2229" s="6"/>
      <c r="T2229" s="6"/>
      <c r="U2229" s="22" t="str">
        <f aca="false">IF(OR($Q2229="",$Q2229="OK",$Q2229="Not set",NOT(ISNUMBER($G2229))),"",ROUND($G2229*IF($Q2229="Danger",Lists!$M$15,Lists!$M$16),0))</f>
        <v/>
      </c>
      <c r="V2229" s="22" t="str">
        <f aca="false">IF($U2229="","",IF(OR($Q2229="Danger",$U2229&gt;=Lists!$M$10),"P1",IF($U2229&gt;=Lists!$M$11,"P2","P3")))</f>
        <v/>
      </c>
      <c r="W2229" s="24" t="str">
        <f aca="false">IF(OR($V2229="",$B2229=""),"",$B2229+INDEX(Lists!$N$10:$N$12,MATCH($V2229,Lists!$L$10:$L$12,0)))</f>
        <v/>
      </c>
      <c r="X2229" s="19"/>
      <c r="Y2229" s="19"/>
      <c r="Z2229" s="19"/>
      <c r="AA2229" s="21"/>
      <c r="AB2229" s="19"/>
      <c r="AC2229" s="22" t="str">
        <f aca="true">IF(OR($U2229="",$B2229=""),"",IF($AA2229&lt;&gt;"",$AA2229-$B2229,TODAY()-$B2229))</f>
        <v/>
      </c>
      <c r="AD2229" s="22" t="str">
        <f aca="true">IF($W2229="","",IF($Y2229="Closed",IF($AA2229="","Closed",IF($AA2229&lt;=$W2229,"Closed on time","Closed late")),IF(TODAY()&gt;$W2229,"Overdue","Within time")))</f>
        <v/>
      </c>
      <c r="AE2229" s="6"/>
      <c r="AF2229" s="19"/>
      <c r="AG2229" s="19"/>
      <c r="AH2229" s="19"/>
      <c r="AI2229" s="19"/>
      <c r="AJ2229" s="19"/>
    </row>
    <row r="2230" customFormat="false" ht="15" hidden="false" customHeight="false" outlineLevel="0" collapsed="false">
      <c r="A2230" s="22" t="str">
        <f aca="false">IF($C2230="","","R"&amp;TEXT(ROW()-4,"00000"))</f>
        <v/>
      </c>
      <c r="B2230" s="21"/>
      <c r="C2230" s="19"/>
      <c r="D2230" s="22" t="str">
        <f aca="false">IF($C2230="","",IFERROR(INDEX(Asset_Register!$C$5:$C$1000,MATCH($C2230,Asset_Register!$A$5:$A$1000,0)),"Not in register"))</f>
        <v/>
      </c>
      <c r="E2230" s="22" t="str">
        <f aca="false">IF($C2230="","",IFERROR(INDEX(Asset_Register!$D$5:$D$1000,MATCH($C2230,Asset_Register!$A$5:$A$1000,0)),"Not in register"))</f>
        <v/>
      </c>
      <c r="F2230" s="22" t="str">
        <f aca="false">IF($C2230="","",IFERROR(INDEX(Asset_Register!$R$5:$R$1000,MATCH($C2230,Asset_Register!$A$5:$A$1000,0)),"Not in register"))</f>
        <v/>
      </c>
      <c r="G2230" s="22" t="str">
        <f aca="false">IF($C2230="","",IFERROR(INDEX(Asset_Register!$Q$5:$Q$1000,MATCH($C2230,Asset_Register!$A$5:$A$1000,0)),"Not in register"))</f>
        <v/>
      </c>
      <c r="H2230" s="19"/>
      <c r="I2230" s="19"/>
      <c r="J2230" s="6"/>
      <c r="K2230" s="19"/>
      <c r="L2230" s="19"/>
      <c r="M2230" s="19"/>
      <c r="N2230" s="19"/>
      <c r="O2230" s="19"/>
      <c r="P2230" s="19"/>
      <c r="Q2230" s="22" t="str">
        <f aca="false">IF($C2230="","",IF($P2230&lt;&gt;"",$P2230,IF(AND(ISNUMBER($K2230),ISNUMBER($M2230),ISNUMBER($N2230)),IF($O2230="Lower is worse",IF($K2230&lt;=$N2230,"Danger",IF($K2230&lt;=$M2230,"Alert","OK")),IF($K2230&gt;=$N2230,"Danger",IF($K2230&gt;=$M2230,"Alert","OK"))),"Not set")))</f>
        <v/>
      </c>
      <c r="R2230" s="22" t="str">
        <f aca="false">IF(OR($Q2230="",$Q2230="Not set"),"",MATCH($Q2230,Lists!$F$2:$F$4,0)-1)</f>
        <v/>
      </c>
      <c r="S2230" s="6"/>
      <c r="T2230" s="6"/>
      <c r="U2230" s="22" t="str">
        <f aca="false">IF(OR($Q2230="",$Q2230="OK",$Q2230="Not set",NOT(ISNUMBER($G2230))),"",ROUND($G2230*IF($Q2230="Danger",Lists!$M$15,Lists!$M$16),0))</f>
        <v/>
      </c>
      <c r="V2230" s="22" t="str">
        <f aca="false">IF($U2230="","",IF(OR($Q2230="Danger",$U2230&gt;=Lists!$M$10),"P1",IF($U2230&gt;=Lists!$M$11,"P2","P3")))</f>
        <v/>
      </c>
      <c r="W2230" s="24" t="str">
        <f aca="false">IF(OR($V2230="",$B2230=""),"",$B2230+INDEX(Lists!$N$10:$N$12,MATCH($V2230,Lists!$L$10:$L$12,0)))</f>
        <v/>
      </c>
      <c r="X2230" s="19"/>
      <c r="Y2230" s="19"/>
      <c r="Z2230" s="19"/>
      <c r="AA2230" s="21"/>
      <c r="AB2230" s="19"/>
      <c r="AC2230" s="22" t="str">
        <f aca="true">IF(OR($U2230="",$B2230=""),"",IF($AA2230&lt;&gt;"",$AA2230-$B2230,TODAY()-$B2230))</f>
        <v/>
      </c>
      <c r="AD2230" s="22" t="str">
        <f aca="true">IF($W2230="","",IF($Y2230="Closed",IF($AA2230="","Closed",IF($AA2230&lt;=$W2230,"Closed on time","Closed late")),IF(TODAY()&gt;$W2230,"Overdue","Within time")))</f>
        <v/>
      </c>
      <c r="AE2230" s="6"/>
      <c r="AF2230" s="19"/>
      <c r="AG2230" s="19"/>
      <c r="AH2230" s="19"/>
      <c r="AI2230" s="19"/>
      <c r="AJ2230" s="19"/>
    </row>
    <row r="2231" customFormat="false" ht="15" hidden="false" customHeight="false" outlineLevel="0" collapsed="false">
      <c r="A2231" s="22" t="str">
        <f aca="false">IF($C2231="","","R"&amp;TEXT(ROW()-4,"00000"))</f>
        <v/>
      </c>
      <c r="B2231" s="21"/>
      <c r="C2231" s="19"/>
      <c r="D2231" s="22" t="str">
        <f aca="false">IF($C2231="","",IFERROR(INDEX(Asset_Register!$C$5:$C$1000,MATCH($C2231,Asset_Register!$A$5:$A$1000,0)),"Not in register"))</f>
        <v/>
      </c>
      <c r="E2231" s="22" t="str">
        <f aca="false">IF($C2231="","",IFERROR(INDEX(Asset_Register!$D$5:$D$1000,MATCH($C2231,Asset_Register!$A$5:$A$1000,0)),"Not in register"))</f>
        <v/>
      </c>
      <c r="F2231" s="22" t="str">
        <f aca="false">IF($C2231="","",IFERROR(INDEX(Asset_Register!$R$5:$R$1000,MATCH($C2231,Asset_Register!$A$5:$A$1000,0)),"Not in register"))</f>
        <v/>
      </c>
      <c r="G2231" s="22" t="str">
        <f aca="false">IF($C2231="","",IFERROR(INDEX(Asset_Register!$Q$5:$Q$1000,MATCH($C2231,Asset_Register!$A$5:$A$1000,0)),"Not in register"))</f>
        <v/>
      </c>
      <c r="H2231" s="19"/>
      <c r="I2231" s="19"/>
      <c r="J2231" s="6"/>
      <c r="K2231" s="19"/>
      <c r="L2231" s="19"/>
      <c r="M2231" s="19"/>
      <c r="N2231" s="19"/>
      <c r="O2231" s="19"/>
      <c r="P2231" s="19"/>
      <c r="Q2231" s="22" t="str">
        <f aca="false">IF($C2231="","",IF($P2231&lt;&gt;"",$P2231,IF(AND(ISNUMBER($K2231),ISNUMBER($M2231),ISNUMBER($N2231)),IF($O2231="Lower is worse",IF($K2231&lt;=$N2231,"Danger",IF($K2231&lt;=$M2231,"Alert","OK")),IF($K2231&gt;=$N2231,"Danger",IF($K2231&gt;=$M2231,"Alert","OK"))),"Not set")))</f>
        <v/>
      </c>
      <c r="R2231" s="22" t="str">
        <f aca="false">IF(OR($Q2231="",$Q2231="Not set"),"",MATCH($Q2231,Lists!$F$2:$F$4,0)-1)</f>
        <v/>
      </c>
      <c r="S2231" s="6"/>
      <c r="T2231" s="6"/>
      <c r="U2231" s="22" t="str">
        <f aca="false">IF(OR($Q2231="",$Q2231="OK",$Q2231="Not set",NOT(ISNUMBER($G2231))),"",ROUND($G2231*IF($Q2231="Danger",Lists!$M$15,Lists!$M$16),0))</f>
        <v/>
      </c>
      <c r="V2231" s="22" t="str">
        <f aca="false">IF($U2231="","",IF(OR($Q2231="Danger",$U2231&gt;=Lists!$M$10),"P1",IF($U2231&gt;=Lists!$M$11,"P2","P3")))</f>
        <v/>
      </c>
      <c r="W2231" s="24" t="str">
        <f aca="false">IF(OR($V2231="",$B2231=""),"",$B2231+INDEX(Lists!$N$10:$N$12,MATCH($V2231,Lists!$L$10:$L$12,0)))</f>
        <v/>
      </c>
      <c r="X2231" s="19"/>
      <c r="Y2231" s="19"/>
      <c r="Z2231" s="19"/>
      <c r="AA2231" s="21"/>
      <c r="AB2231" s="19"/>
      <c r="AC2231" s="22" t="str">
        <f aca="true">IF(OR($U2231="",$B2231=""),"",IF($AA2231&lt;&gt;"",$AA2231-$B2231,TODAY()-$B2231))</f>
        <v/>
      </c>
      <c r="AD2231" s="22" t="str">
        <f aca="true">IF($W2231="","",IF($Y2231="Closed",IF($AA2231="","Closed",IF($AA2231&lt;=$W2231,"Closed on time","Closed late")),IF(TODAY()&gt;$W2231,"Overdue","Within time")))</f>
        <v/>
      </c>
      <c r="AE2231" s="6"/>
      <c r="AF2231" s="19"/>
      <c r="AG2231" s="19"/>
      <c r="AH2231" s="19"/>
      <c r="AI2231" s="19"/>
      <c r="AJ2231" s="19"/>
    </row>
    <row r="2232" customFormat="false" ht="15" hidden="false" customHeight="false" outlineLevel="0" collapsed="false">
      <c r="A2232" s="22" t="str">
        <f aca="false">IF($C2232="","","R"&amp;TEXT(ROW()-4,"00000"))</f>
        <v/>
      </c>
      <c r="B2232" s="21"/>
      <c r="C2232" s="19"/>
      <c r="D2232" s="22" t="str">
        <f aca="false">IF($C2232="","",IFERROR(INDEX(Asset_Register!$C$5:$C$1000,MATCH($C2232,Asset_Register!$A$5:$A$1000,0)),"Not in register"))</f>
        <v/>
      </c>
      <c r="E2232" s="22" t="str">
        <f aca="false">IF($C2232="","",IFERROR(INDEX(Asset_Register!$D$5:$D$1000,MATCH($C2232,Asset_Register!$A$5:$A$1000,0)),"Not in register"))</f>
        <v/>
      </c>
      <c r="F2232" s="22" t="str">
        <f aca="false">IF($C2232="","",IFERROR(INDEX(Asset_Register!$R$5:$R$1000,MATCH($C2232,Asset_Register!$A$5:$A$1000,0)),"Not in register"))</f>
        <v/>
      </c>
      <c r="G2232" s="22" t="str">
        <f aca="false">IF($C2232="","",IFERROR(INDEX(Asset_Register!$Q$5:$Q$1000,MATCH($C2232,Asset_Register!$A$5:$A$1000,0)),"Not in register"))</f>
        <v/>
      </c>
      <c r="H2232" s="19"/>
      <c r="I2232" s="19"/>
      <c r="J2232" s="6"/>
      <c r="K2232" s="19"/>
      <c r="L2232" s="19"/>
      <c r="M2232" s="19"/>
      <c r="N2232" s="19"/>
      <c r="O2232" s="19"/>
      <c r="P2232" s="19"/>
      <c r="Q2232" s="22" t="str">
        <f aca="false">IF($C2232="","",IF($P2232&lt;&gt;"",$P2232,IF(AND(ISNUMBER($K2232),ISNUMBER($M2232),ISNUMBER($N2232)),IF($O2232="Lower is worse",IF($K2232&lt;=$N2232,"Danger",IF($K2232&lt;=$M2232,"Alert","OK")),IF($K2232&gt;=$N2232,"Danger",IF($K2232&gt;=$M2232,"Alert","OK"))),"Not set")))</f>
        <v/>
      </c>
      <c r="R2232" s="22" t="str">
        <f aca="false">IF(OR($Q2232="",$Q2232="Not set"),"",MATCH($Q2232,Lists!$F$2:$F$4,0)-1)</f>
        <v/>
      </c>
      <c r="S2232" s="6"/>
      <c r="T2232" s="6"/>
      <c r="U2232" s="22" t="str">
        <f aca="false">IF(OR($Q2232="",$Q2232="OK",$Q2232="Not set",NOT(ISNUMBER($G2232))),"",ROUND($G2232*IF($Q2232="Danger",Lists!$M$15,Lists!$M$16),0))</f>
        <v/>
      </c>
      <c r="V2232" s="22" t="str">
        <f aca="false">IF($U2232="","",IF(OR($Q2232="Danger",$U2232&gt;=Lists!$M$10),"P1",IF($U2232&gt;=Lists!$M$11,"P2","P3")))</f>
        <v/>
      </c>
      <c r="W2232" s="24" t="str">
        <f aca="false">IF(OR($V2232="",$B2232=""),"",$B2232+INDEX(Lists!$N$10:$N$12,MATCH($V2232,Lists!$L$10:$L$12,0)))</f>
        <v/>
      </c>
      <c r="X2232" s="19"/>
      <c r="Y2232" s="19"/>
      <c r="Z2232" s="19"/>
      <c r="AA2232" s="21"/>
      <c r="AB2232" s="19"/>
      <c r="AC2232" s="22" t="str">
        <f aca="true">IF(OR($U2232="",$B2232=""),"",IF($AA2232&lt;&gt;"",$AA2232-$B2232,TODAY()-$B2232))</f>
        <v/>
      </c>
      <c r="AD2232" s="22" t="str">
        <f aca="true">IF($W2232="","",IF($Y2232="Closed",IF($AA2232="","Closed",IF($AA2232&lt;=$W2232,"Closed on time","Closed late")),IF(TODAY()&gt;$W2232,"Overdue","Within time")))</f>
        <v/>
      </c>
      <c r="AE2232" s="6"/>
      <c r="AF2232" s="19"/>
      <c r="AG2232" s="19"/>
      <c r="AH2232" s="19"/>
      <c r="AI2232" s="19"/>
      <c r="AJ2232" s="19"/>
    </row>
    <row r="2233" customFormat="false" ht="15" hidden="false" customHeight="false" outlineLevel="0" collapsed="false">
      <c r="A2233" s="22" t="str">
        <f aca="false">IF($C2233="","","R"&amp;TEXT(ROW()-4,"00000"))</f>
        <v/>
      </c>
      <c r="B2233" s="21"/>
      <c r="C2233" s="19"/>
      <c r="D2233" s="22" t="str">
        <f aca="false">IF($C2233="","",IFERROR(INDEX(Asset_Register!$C$5:$C$1000,MATCH($C2233,Asset_Register!$A$5:$A$1000,0)),"Not in register"))</f>
        <v/>
      </c>
      <c r="E2233" s="22" t="str">
        <f aca="false">IF($C2233="","",IFERROR(INDEX(Asset_Register!$D$5:$D$1000,MATCH($C2233,Asset_Register!$A$5:$A$1000,0)),"Not in register"))</f>
        <v/>
      </c>
      <c r="F2233" s="22" t="str">
        <f aca="false">IF($C2233="","",IFERROR(INDEX(Asset_Register!$R$5:$R$1000,MATCH($C2233,Asset_Register!$A$5:$A$1000,0)),"Not in register"))</f>
        <v/>
      </c>
      <c r="G2233" s="22" t="str">
        <f aca="false">IF($C2233="","",IFERROR(INDEX(Asset_Register!$Q$5:$Q$1000,MATCH($C2233,Asset_Register!$A$5:$A$1000,0)),"Not in register"))</f>
        <v/>
      </c>
      <c r="H2233" s="19"/>
      <c r="I2233" s="19"/>
      <c r="J2233" s="6"/>
      <c r="K2233" s="19"/>
      <c r="L2233" s="19"/>
      <c r="M2233" s="19"/>
      <c r="N2233" s="19"/>
      <c r="O2233" s="19"/>
      <c r="P2233" s="19"/>
      <c r="Q2233" s="22" t="str">
        <f aca="false">IF($C2233="","",IF($P2233&lt;&gt;"",$P2233,IF(AND(ISNUMBER($K2233),ISNUMBER($M2233),ISNUMBER($N2233)),IF($O2233="Lower is worse",IF($K2233&lt;=$N2233,"Danger",IF($K2233&lt;=$M2233,"Alert","OK")),IF($K2233&gt;=$N2233,"Danger",IF($K2233&gt;=$M2233,"Alert","OK"))),"Not set")))</f>
        <v/>
      </c>
      <c r="R2233" s="22" t="str">
        <f aca="false">IF(OR($Q2233="",$Q2233="Not set"),"",MATCH($Q2233,Lists!$F$2:$F$4,0)-1)</f>
        <v/>
      </c>
      <c r="S2233" s="6"/>
      <c r="T2233" s="6"/>
      <c r="U2233" s="22" t="str">
        <f aca="false">IF(OR($Q2233="",$Q2233="OK",$Q2233="Not set",NOT(ISNUMBER($G2233))),"",ROUND($G2233*IF($Q2233="Danger",Lists!$M$15,Lists!$M$16),0))</f>
        <v/>
      </c>
      <c r="V2233" s="22" t="str">
        <f aca="false">IF($U2233="","",IF(OR($Q2233="Danger",$U2233&gt;=Lists!$M$10),"P1",IF($U2233&gt;=Lists!$M$11,"P2","P3")))</f>
        <v/>
      </c>
      <c r="W2233" s="24" t="str">
        <f aca="false">IF(OR($V2233="",$B2233=""),"",$B2233+INDEX(Lists!$N$10:$N$12,MATCH($V2233,Lists!$L$10:$L$12,0)))</f>
        <v/>
      </c>
      <c r="X2233" s="19"/>
      <c r="Y2233" s="19"/>
      <c r="Z2233" s="19"/>
      <c r="AA2233" s="21"/>
      <c r="AB2233" s="19"/>
      <c r="AC2233" s="22" t="str">
        <f aca="true">IF(OR($U2233="",$B2233=""),"",IF($AA2233&lt;&gt;"",$AA2233-$B2233,TODAY()-$B2233))</f>
        <v/>
      </c>
      <c r="AD2233" s="22" t="str">
        <f aca="true">IF($W2233="","",IF($Y2233="Closed",IF($AA2233="","Closed",IF($AA2233&lt;=$W2233,"Closed on time","Closed late")),IF(TODAY()&gt;$W2233,"Overdue","Within time")))</f>
        <v/>
      </c>
      <c r="AE2233" s="6"/>
      <c r="AF2233" s="19"/>
      <c r="AG2233" s="19"/>
      <c r="AH2233" s="19"/>
      <c r="AI2233" s="19"/>
      <c r="AJ2233" s="19"/>
    </row>
    <row r="2234" customFormat="false" ht="15" hidden="false" customHeight="false" outlineLevel="0" collapsed="false">
      <c r="A2234" s="22" t="str">
        <f aca="false">IF($C2234="","","R"&amp;TEXT(ROW()-4,"00000"))</f>
        <v/>
      </c>
      <c r="B2234" s="21"/>
      <c r="C2234" s="19"/>
      <c r="D2234" s="22" t="str">
        <f aca="false">IF($C2234="","",IFERROR(INDEX(Asset_Register!$C$5:$C$1000,MATCH($C2234,Asset_Register!$A$5:$A$1000,0)),"Not in register"))</f>
        <v/>
      </c>
      <c r="E2234" s="22" t="str">
        <f aca="false">IF($C2234="","",IFERROR(INDEX(Asset_Register!$D$5:$D$1000,MATCH($C2234,Asset_Register!$A$5:$A$1000,0)),"Not in register"))</f>
        <v/>
      </c>
      <c r="F2234" s="22" t="str">
        <f aca="false">IF($C2234="","",IFERROR(INDEX(Asset_Register!$R$5:$R$1000,MATCH($C2234,Asset_Register!$A$5:$A$1000,0)),"Not in register"))</f>
        <v/>
      </c>
      <c r="G2234" s="22" t="str">
        <f aca="false">IF($C2234="","",IFERROR(INDEX(Asset_Register!$Q$5:$Q$1000,MATCH($C2234,Asset_Register!$A$5:$A$1000,0)),"Not in register"))</f>
        <v/>
      </c>
      <c r="H2234" s="19"/>
      <c r="I2234" s="19"/>
      <c r="J2234" s="6"/>
      <c r="K2234" s="19"/>
      <c r="L2234" s="19"/>
      <c r="M2234" s="19"/>
      <c r="N2234" s="19"/>
      <c r="O2234" s="19"/>
      <c r="P2234" s="19"/>
      <c r="Q2234" s="22" t="str">
        <f aca="false">IF($C2234="","",IF($P2234&lt;&gt;"",$P2234,IF(AND(ISNUMBER($K2234),ISNUMBER($M2234),ISNUMBER($N2234)),IF($O2234="Lower is worse",IF($K2234&lt;=$N2234,"Danger",IF($K2234&lt;=$M2234,"Alert","OK")),IF($K2234&gt;=$N2234,"Danger",IF($K2234&gt;=$M2234,"Alert","OK"))),"Not set")))</f>
        <v/>
      </c>
      <c r="R2234" s="22" t="str">
        <f aca="false">IF(OR($Q2234="",$Q2234="Not set"),"",MATCH($Q2234,Lists!$F$2:$F$4,0)-1)</f>
        <v/>
      </c>
      <c r="S2234" s="6"/>
      <c r="T2234" s="6"/>
      <c r="U2234" s="22" t="str">
        <f aca="false">IF(OR($Q2234="",$Q2234="OK",$Q2234="Not set",NOT(ISNUMBER($G2234))),"",ROUND($G2234*IF($Q2234="Danger",Lists!$M$15,Lists!$M$16),0))</f>
        <v/>
      </c>
      <c r="V2234" s="22" t="str">
        <f aca="false">IF($U2234="","",IF(OR($Q2234="Danger",$U2234&gt;=Lists!$M$10),"P1",IF($U2234&gt;=Lists!$M$11,"P2","P3")))</f>
        <v/>
      </c>
      <c r="W2234" s="24" t="str">
        <f aca="false">IF(OR($V2234="",$B2234=""),"",$B2234+INDEX(Lists!$N$10:$N$12,MATCH($V2234,Lists!$L$10:$L$12,0)))</f>
        <v/>
      </c>
      <c r="X2234" s="19"/>
      <c r="Y2234" s="19"/>
      <c r="Z2234" s="19"/>
      <c r="AA2234" s="21"/>
      <c r="AB2234" s="19"/>
      <c r="AC2234" s="22" t="str">
        <f aca="true">IF(OR($U2234="",$B2234=""),"",IF($AA2234&lt;&gt;"",$AA2234-$B2234,TODAY()-$B2234))</f>
        <v/>
      </c>
      <c r="AD2234" s="22" t="str">
        <f aca="true">IF($W2234="","",IF($Y2234="Closed",IF($AA2234="","Closed",IF($AA2234&lt;=$W2234,"Closed on time","Closed late")),IF(TODAY()&gt;$W2234,"Overdue","Within time")))</f>
        <v/>
      </c>
      <c r="AE2234" s="6"/>
      <c r="AF2234" s="19"/>
      <c r="AG2234" s="19"/>
      <c r="AH2234" s="19"/>
      <c r="AI2234" s="19"/>
      <c r="AJ2234" s="19"/>
    </row>
    <row r="2235" customFormat="false" ht="15" hidden="false" customHeight="false" outlineLevel="0" collapsed="false">
      <c r="A2235" s="22" t="str">
        <f aca="false">IF($C2235="","","R"&amp;TEXT(ROW()-4,"00000"))</f>
        <v/>
      </c>
      <c r="B2235" s="21"/>
      <c r="C2235" s="19"/>
      <c r="D2235" s="22" t="str">
        <f aca="false">IF($C2235="","",IFERROR(INDEX(Asset_Register!$C$5:$C$1000,MATCH($C2235,Asset_Register!$A$5:$A$1000,0)),"Not in register"))</f>
        <v/>
      </c>
      <c r="E2235" s="22" t="str">
        <f aca="false">IF($C2235="","",IFERROR(INDEX(Asset_Register!$D$5:$D$1000,MATCH($C2235,Asset_Register!$A$5:$A$1000,0)),"Not in register"))</f>
        <v/>
      </c>
      <c r="F2235" s="22" t="str">
        <f aca="false">IF($C2235="","",IFERROR(INDEX(Asset_Register!$R$5:$R$1000,MATCH($C2235,Asset_Register!$A$5:$A$1000,0)),"Not in register"))</f>
        <v/>
      </c>
      <c r="G2235" s="22" t="str">
        <f aca="false">IF($C2235="","",IFERROR(INDEX(Asset_Register!$Q$5:$Q$1000,MATCH($C2235,Asset_Register!$A$5:$A$1000,0)),"Not in register"))</f>
        <v/>
      </c>
      <c r="H2235" s="19"/>
      <c r="I2235" s="19"/>
      <c r="J2235" s="6"/>
      <c r="K2235" s="19"/>
      <c r="L2235" s="19"/>
      <c r="M2235" s="19"/>
      <c r="N2235" s="19"/>
      <c r="O2235" s="19"/>
      <c r="P2235" s="19"/>
      <c r="Q2235" s="22" t="str">
        <f aca="false">IF($C2235="","",IF($P2235&lt;&gt;"",$P2235,IF(AND(ISNUMBER($K2235),ISNUMBER($M2235),ISNUMBER($N2235)),IF($O2235="Lower is worse",IF($K2235&lt;=$N2235,"Danger",IF($K2235&lt;=$M2235,"Alert","OK")),IF($K2235&gt;=$N2235,"Danger",IF($K2235&gt;=$M2235,"Alert","OK"))),"Not set")))</f>
        <v/>
      </c>
      <c r="R2235" s="22" t="str">
        <f aca="false">IF(OR($Q2235="",$Q2235="Not set"),"",MATCH($Q2235,Lists!$F$2:$F$4,0)-1)</f>
        <v/>
      </c>
      <c r="S2235" s="6"/>
      <c r="T2235" s="6"/>
      <c r="U2235" s="22" t="str">
        <f aca="false">IF(OR($Q2235="",$Q2235="OK",$Q2235="Not set",NOT(ISNUMBER($G2235))),"",ROUND($G2235*IF($Q2235="Danger",Lists!$M$15,Lists!$M$16),0))</f>
        <v/>
      </c>
      <c r="V2235" s="22" t="str">
        <f aca="false">IF($U2235="","",IF(OR($Q2235="Danger",$U2235&gt;=Lists!$M$10),"P1",IF($U2235&gt;=Lists!$M$11,"P2","P3")))</f>
        <v/>
      </c>
      <c r="W2235" s="24" t="str">
        <f aca="false">IF(OR($V2235="",$B2235=""),"",$B2235+INDEX(Lists!$N$10:$N$12,MATCH($V2235,Lists!$L$10:$L$12,0)))</f>
        <v/>
      </c>
      <c r="X2235" s="19"/>
      <c r="Y2235" s="19"/>
      <c r="Z2235" s="19"/>
      <c r="AA2235" s="21"/>
      <c r="AB2235" s="19"/>
      <c r="AC2235" s="22" t="str">
        <f aca="true">IF(OR($U2235="",$B2235=""),"",IF($AA2235&lt;&gt;"",$AA2235-$B2235,TODAY()-$B2235))</f>
        <v/>
      </c>
      <c r="AD2235" s="22" t="str">
        <f aca="true">IF($W2235="","",IF($Y2235="Closed",IF($AA2235="","Closed",IF($AA2235&lt;=$W2235,"Closed on time","Closed late")),IF(TODAY()&gt;$W2235,"Overdue","Within time")))</f>
        <v/>
      </c>
      <c r="AE2235" s="6"/>
      <c r="AF2235" s="19"/>
      <c r="AG2235" s="19"/>
      <c r="AH2235" s="19"/>
      <c r="AI2235" s="19"/>
      <c r="AJ2235" s="19"/>
    </row>
    <row r="2236" customFormat="false" ht="15" hidden="false" customHeight="false" outlineLevel="0" collapsed="false">
      <c r="A2236" s="22" t="str">
        <f aca="false">IF($C2236="","","R"&amp;TEXT(ROW()-4,"00000"))</f>
        <v/>
      </c>
      <c r="B2236" s="21"/>
      <c r="C2236" s="19"/>
      <c r="D2236" s="22" t="str">
        <f aca="false">IF($C2236="","",IFERROR(INDEX(Asset_Register!$C$5:$C$1000,MATCH($C2236,Asset_Register!$A$5:$A$1000,0)),"Not in register"))</f>
        <v/>
      </c>
      <c r="E2236" s="22" t="str">
        <f aca="false">IF($C2236="","",IFERROR(INDEX(Asset_Register!$D$5:$D$1000,MATCH($C2236,Asset_Register!$A$5:$A$1000,0)),"Not in register"))</f>
        <v/>
      </c>
      <c r="F2236" s="22" t="str">
        <f aca="false">IF($C2236="","",IFERROR(INDEX(Asset_Register!$R$5:$R$1000,MATCH($C2236,Asset_Register!$A$5:$A$1000,0)),"Not in register"))</f>
        <v/>
      </c>
      <c r="G2236" s="22" t="str">
        <f aca="false">IF($C2236="","",IFERROR(INDEX(Asset_Register!$Q$5:$Q$1000,MATCH($C2236,Asset_Register!$A$5:$A$1000,0)),"Not in register"))</f>
        <v/>
      </c>
      <c r="H2236" s="19"/>
      <c r="I2236" s="19"/>
      <c r="J2236" s="6"/>
      <c r="K2236" s="19"/>
      <c r="L2236" s="19"/>
      <c r="M2236" s="19"/>
      <c r="N2236" s="19"/>
      <c r="O2236" s="19"/>
      <c r="P2236" s="19"/>
      <c r="Q2236" s="22" t="str">
        <f aca="false">IF($C2236="","",IF($P2236&lt;&gt;"",$P2236,IF(AND(ISNUMBER($K2236),ISNUMBER($M2236),ISNUMBER($N2236)),IF($O2236="Lower is worse",IF($K2236&lt;=$N2236,"Danger",IF($K2236&lt;=$M2236,"Alert","OK")),IF($K2236&gt;=$N2236,"Danger",IF($K2236&gt;=$M2236,"Alert","OK"))),"Not set")))</f>
        <v/>
      </c>
      <c r="R2236" s="22" t="str">
        <f aca="false">IF(OR($Q2236="",$Q2236="Not set"),"",MATCH($Q2236,Lists!$F$2:$F$4,0)-1)</f>
        <v/>
      </c>
      <c r="S2236" s="6"/>
      <c r="T2236" s="6"/>
      <c r="U2236" s="22" t="str">
        <f aca="false">IF(OR($Q2236="",$Q2236="OK",$Q2236="Not set",NOT(ISNUMBER($G2236))),"",ROUND($G2236*IF($Q2236="Danger",Lists!$M$15,Lists!$M$16),0))</f>
        <v/>
      </c>
      <c r="V2236" s="22" t="str">
        <f aca="false">IF($U2236="","",IF(OR($Q2236="Danger",$U2236&gt;=Lists!$M$10),"P1",IF($U2236&gt;=Lists!$M$11,"P2","P3")))</f>
        <v/>
      </c>
      <c r="W2236" s="24" t="str">
        <f aca="false">IF(OR($V2236="",$B2236=""),"",$B2236+INDEX(Lists!$N$10:$N$12,MATCH($V2236,Lists!$L$10:$L$12,0)))</f>
        <v/>
      </c>
      <c r="X2236" s="19"/>
      <c r="Y2236" s="19"/>
      <c r="Z2236" s="19"/>
      <c r="AA2236" s="21"/>
      <c r="AB2236" s="19"/>
      <c r="AC2236" s="22" t="str">
        <f aca="true">IF(OR($U2236="",$B2236=""),"",IF($AA2236&lt;&gt;"",$AA2236-$B2236,TODAY()-$B2236))</f>
        <v/>
      </c>
      <c r="AD2236" s="22" t="str">
        <f aca="true">IF($W2236="","",IF($Y2236="Closed",IF($AA2236="","Closed",IF($AA2236&lt;=$W2236,"Closed on time","Closed late")),IF(TODAY()&gt;$W2236,"Overdue","Within time")))</f>
        <v/>
      </c>
      <c r="AE2236" s="6"/>
      <c r="AF2236" s="19"/>
      <c r="AG2236" s="19"/>
      <c r="AH2236" s="19"/>
      <c r="AI2236" s="19"/>
      <c r="AJ2236" s="19"/>
    </row>
    <row r="2237" customFormat="false" ht="15" hidden="false" customHeight="false" outlineLevel="0" collapsed="false">
      <c r="A2237" s="22" t="str">
        <f aca="false">IF($C2237="","","R"&amp;TEXT(ROW()-4,"00000"))</f>
        <v/>
      </c>
      <c r="B2237" s="21"/>
      <c r="C2237" s="19"/>
      <c r="D2237" s="22" t="str">
        <f aca="false">IF($C2237="","",IFERROR(INDEX(Asset_Register!$C$5:$C$1000,MATCH($C2237,Asset_Register!$A$5:$A$1000,0)),"Not in register"))</f>
        <v/>
      </c>
      <c r="E2237" s="22" t="str">
        <f aca="false">IF($C2237="","",IFERROR(INDEX(Asset_Register!$D$5:$D$1000,MATCH($C2237,Asset_Register!$A$5:$A$1000,0)),"Not in register"))</f>
        <v/>
      </c>
      <c r="F2237" s="22" t="str">
        <f aca="false">IF($C2237="","",IFERROR(INDEX(Asset_Register!$R$5:$R$1000,MATCH($C2237,Asset_Register!$A$5:$A$1000,0)),"Not in register"))</f>
        <v/>
      </c>
      <c r="G2237" s="22" t="str">
        <f aca="false">IF($C2237="","",IFERROR(INDEX(Asset_Register!$Q$5:$Q$1000,MATCH($C2237,Asset_Register!$A$5:$A$1000,0)),"Not in register"))</f>
        <v/>
      </c>
      <c r="H2237" s="19"/>
      <c r="I2237" s="19"/>
      <c r="J2237" s="6"/>
      <c r="K2237" s="19"/>
      <c r="L2237" s="19"/>
      <c r="M2237" s="19"/>
      <c r="N2237" s="19"/>
      <c r="O2237" s="19"/>
      <c r="P2237" s="19"/>
      <c r="Q2237" s="22" t="str">
        <f aca="false">IF($C2237="","",IF($P2237&lt;&gt;"",$P2237,IF(AND(ISNUMBER($K2237),ISNUMBER($M2237),ISNUMBER($N2237)),IF($O2237="Lower is worse",IF($K2237&lt;=$N2237,"Danger",IF($K2237&lt;=$M2237,"Alert","OK")),IF($K2237&gt;=$N2237,"Danger",IF($K2237&gt;=$M2237,"Alert","OK"))),"Not set")))</f>
        <v/>
      </c>
      <c r="R2237" s="22" t="str">
        <f aca="false">IF(OR($Q2237="",$Q2237="Not set"),"",MATCH($Q2237,Lists!$F$2:$F$4,0)-1)</f>
        <v/>
      </c>
      <c r="S2237" s="6"/>
      <c r="T2237" s="6"/>
      <c r="U2237" s="22" t="str">
        <f aca="false">IF(OR($Q2237="",$Q2237="OK",$Q2237="Not set",NOT(ISNUMBER($G2237))),"",ROUND($G2237*IF($Q2237="Danger",Lists!$M$15,Lists!$M$16),0))</f>
        <v/>
      </c>
      <c r="V2237" s="22" t="str">
        <f aca="false">IF($U2237="","",IF(OR($Q2237="Danger",$U2237&gt;=Lists!$M$10),"P1",IF($U2237&gt;=Lists!$M$11,"P2","P3")))</f>
        <v/>
      </c>
      <c r="W2237" s="24" t="str">
        <f aca="false">IF(OR($V2237="",$B2237=""),"",$B2237+INDEX(Lists!$N$10:$N$12,MATCH($V2237,Lists!$L$10:$L$12,0)))</f>
        <v/>
      </c>
      <c r="X2237" s="19"/>
      <c r="Y2237" s="19"/>
      <c r="Z2237" s="19"/>
      <c r="AA2237" s="21"/>
      <c r="AB2237" s="19"/>
      <c r="AC2237" s="22" t="str">
        <f aca="true">IF(OR($U2237="",$B2237=""),"",IF($AA2237&lt;&gt;"",$AA2237-$B2237,TODAY()-$B2237))</f>
        <v/>
      </c>
      <c r="AD2237" s="22" t="str">
        <f aca="true">IF($W2237="","",IF($Y2237="Closed",IF($AA2237="","Closed",IF($AA2237&lt;=$W2237,"Closed on time","Closed late")),IF(TODAY()&gt;$W2237,"Overdue","Within time")))</f>
        <v/>
      </c>
      <c r="AE2237" s="6"/>
      <c r="AF2237" s="19"/>
      <c r="AG2237" s="19"/>
      <c r="AH2237" s="19"/>
      <c r="AI2237" s="19"/>
      <c r="AJ2237" s="19"/>
    </row>
    <row r="2238" customFormat="false" ht="15" hidden="false" customHeight="false" outlineLevel="0" collapsed="false">
      <c r="A2238" s="22" t="str">
        <f aca="false">IF($C2238="","","R"&amp;TEXT(ROW()-4,"00000"))</f>
        <v/>
      </c>
      <c r="B2238" s="21"/>
      <c r="C2238" s="19"/>
      <c r="D2238" s="22" t="str">
        <f aca="false">IF($C2238="","",IFERROR(INDEX(Asset_Register!$C$5:$C$1000,MATCH($C2238,Asset_Register!$A$5:$A$1000,0)),"Not in register"))</f>
        <v/>
      </c>
      <c r="E2238" s="22" t="str">
        <f aca="false">IF($C2238="","",IFERROR(INDEX(Asset_Register!$D$5:$D$1000,MATCH($C2238,Asset_Register!$A$5:$A$1000,0)),"Not in register"))</f>
        <v/>
      </c>
      <c r="F2238" s="22" t="str">
        <f aca="false">IF($C2238="","",IFERROR(INDEX(Asset_Register!$R$5:$R$1000,MATCH($C2238,Asset_Register!$A$5:$A$1000,0)),"Not in register"))</f>
        <v/>
      </c>
      <c r="G2238" s="22" t="str">
        <f aca="false">IF($C2238="","",IFERROR(INDEX(Asset_Register!$Q$5:$Q$1000,MATCH($C2238,Asset_Register!$A$5:$A$1000,0)),"Not in register"))</f>
        <v/>
      </c>
      <c r="H2238" s="19"/>
      <c r="I2238" s="19"/>
      <c r="J2238" s="6"/>
      <c r="K2238" s="19"/>
      <c r="L2238" s="19"/>
      <c r="M2238" s="19"/>
      <c r="N2238" s="19"/>
      <c r="O2238" s="19"/>
      <c r="P2238" s="19"/>
      <c r="Q2238" s="22" t="str">
        <f aca="false">IF($C2238="","",IF($P2238&lt;&gt;"",$P2238,IF(AND(ISNUMBER($K2238),ISNUMBER($M2238),ISNUMBER($N2238)),IF($O2238="Lower is worse",IF($K2238&lt;=$N2238,"Danger",IF($K2238&lt;=$M2238,"Alert","OK")),IF($K2238&gt;=$N2238,"Danger",IF($K2238&gt;=$M2238,"Alert","OK"))),"Not set")))</f>
        <v/>
      </c>
      <c r="R2238" s="22" t="str">
        <f aca="false">IF(OR($Q2238="",$Q2238="Not set"),"",MATCH($Q2238,Lists!$F$2:$F$4,0)-1)</f>
        <v/>
      </c>
      <c r="S2238" s="6"/>
      <c r="T2238" s="6"/>
      <c r="U2238" s="22" t="str">
        <f aca="false">IF(OR($Q2238="",$Q2238="OK",$Q2238="Not set",NOT(ISNUMBER($G2238))),"",ROUND($G2238*IF($Q2238="Danger",Lists!$M$15,Lists!$M$16),0))</f>
        <v/>
      </c>
      <c r="V2238" s="22" t="str">
        <f aca="false">IF($U2238="","",IF(OR($Q2238="Danger",$U2238&gt;=Lists!$M$10),"P1",IF($U2238&gt;=Lists!$M$11,"P2","P3")))</f>
        <v/>
      </c>
      <c r="W2238" s="24" t="str">
        <f aca="false">IF(OR($V2238="",$B2238=""),"",$B2238+INDEX(Lists!$N$10:$N$12,MATCH($V2238,Lists!$L$10:$L$12,0)))</f>
        <v/>
      </c>
      <c r="X2238" s="19"/>
      <c r="Y2238" s="19"/>
      <c r="Z2238" s="19"/>
      <c r="AA2238" s="21"/>
      <c r="AB2238" s="19"/>
      <c r="AC2238" s="22" t="str">
        <f aca="true">IF(OR($U2238="",$B2238=""),"",IF($AA2238&lt;&gt;"",$AA2238-$B2238,TODAY()-$B2238))</f>
        <v/>
      </c>
      <c r="AD2238" s="22" t="str">
        <f aca="true">IF($W2238="","",IF($Y2238="Closed",IF($AA2238="","Closed",IF($AA2238&lt;=$W2238,"Closed on time","Closed late")),IF(TODAY()&gt;$W2238,"Overdue","Within time")))</f>
        <v/>
      </c>
      <c r="AE2238" s="6"/>
      <c r="AF2238" s="19"/>
      <c r="AG2238" s="19"/>
      <c r="AH2238" s="19"/>
      <c r="AI2238" s="19"/>
      <c r="AJ2238" s="19"/>
    </row>
    <row r="2239" customFormat="false" ht="15" hidden="false" customHeight="false" outlineLevel="0" collapsed="false">
      <c r="A2239" s="22" t="str">
        <f aca="false">IF($C2239="","","R"&amp;TEXT(ROW()-4,"00000"))</f>
        <v/>
      </c>
      <c r="B2239" s="21"/>
      <c r="C2239" s="19"/>
      <c r="D2239" s="22" t="str">
        <f aca="false">IF($C2239="","",IFERROR(INDEX(Asset_Register!$C$5:$C$1000,MATCH($C2239,Asset_Register!$A$5:$A$1000,0)),"Not in register"))</f>
        <v/>
      </c>
      <c r="E2239" s="22" t="str">
        <f aca="false">IF($C2239="","",IFERROR(INDEX(Asset_Register!$D$5:$D$1000,MATCH($C2239,Asset_Register!$A$5:$A$1000,0)),"Not in register"))</f>
        <v/>
      </c>
      <c r="F2239" s="22" t="str">
        <f aca="false">IF($C2239="","",IFERROR(INDEX(Asset_Register!$R$5:$R$1000,MATCH($C2239,Asset_Register!$A$5:$A$1000,0)),"Not in register"))</f>
        <v/>
      </c>
      <c r="G2239" s="22" t="str">
        <f aca="false">IF($C2239="","",IFERROR(INDEX(Asset_Register!$Q$5:$Q$1000,MATCH($C2239,Asset_Register!$A$5:$A$1000,0)),"Not in register"))</f>
        <v/>
      </c>
      <c r="H2239" s="19"/>
      <c r="I2239" s="19"/>
      <c r="J2239" s="6"/>
      <c r="K2239" s="19"/>
      <c r="L2239" s="19"/>
      <c r="M2239" s="19"/>
      <c r="N2239" s="19"/>
      <c r="O2239" s="19"/>
      <c r="P2239" s="19"/>
      <c r="Q2239" s="22" t="str">
        <f aca="false">IF($C2239="","",IF($P2239&lt;&gt;"",$P2239,IF(AND(ISNUMBER($K2239),ISNUMBER($M2239),ISNUMBER($N2239)),IF($O2239="Lower is worse",IF($K2239&lt;=$N2239,"Danger",IF($K2239&lt;=$M2239,"Alert","OK")),IF($K2239&gt;=$N2239,"Danger",IF($K2239&gt;=$M2239,"Alert","OK"))),"Not set")))</f>
        <v/>
      </c>
      <c r="R2239" s="22" t="str">
        <f aca="false">IF(OR($Q2239="",$Q2239="Not set"),"",MATCH($Q2239,Lists!$F$2:$F$4,0)-1)</f>
        <v/>
      </c>
      <c r="S2239" s="6"/>
      <c r="T2239" s="6"/>
      <c r="U2239" s="22" t="str">
        <f aca="false">IF(OR($Q2239="",$Q2239="OK",$Q2239="Not set",NOT(ISNUMBER($G2239))),"",ROUND($G2239*IF($Q2239="Danger",Lists!$M$15,Lists!$M$16),0))</f>
        <v/>
      </c>
      <c r="V2239" s="22" t="str">
        <f aca="false">IF($U2239="","",IF(OR($Q2239="Danger",$U2239&gt;=Lists!$M$10),"P1",IF($U2239&gt;=Lists!$M$11,"P2","P3")))</f>
        <v/>
      </c>
      <c r="W2239" s="24" t="str">
        <f aca="false">IF(OR($V2239="",$B2239=""),"",$B2239+INDEX(Lists!$N$10:$N$12,MATCH($V2239,Lists!$L$10:$L$12,0)))</f>
        <v/>
      </c>
      <c r="X2239" s="19"/>
      <c r="Y2239" s="19"/>
      <c r="Z2239" s="19"/>
      <c r="AA2239" s="21"/>
      <c r="AB2239" s="19"/>
      <c r="AC2239" s="22" t="str">
        <f aca="true">IF(OR($U2239="",$B2239=""),"",IF($AA2239&lt;&gt;"",$AA2239-$B2239,TODAY()-$B2239))</f>
        <v/>
      </c>
      <c r="AD2239" s="22" t="str">
        <f aca="true">IF($W2239="","",IF($Y2239="Closed",IF($AA2239="","Closed",IF($AA2239&lt;=$W2239,"Closed on time","Closed late")),IF(TODAY()&gt;$W2239,"Overdue","Within time")))</f>
        <v/>
      </c>
      <c r="AE2239" s="6"/>
      <c r="AF2239" s="19"/>
      <c r="AG2239" s="19"/>
      <c r="AH2239" s="19"/>
      <c r="AI2239" s="19"/>
      <c r="AJ2239" s="19"/>
    </row>
    <row r="2240" customFormat="false" ht="15" hidden="false" customHeight="false" outlineLevel="0" collapsed="false">
      <c r="A2240" s="22" t="str">
        <f aca="false">IF($C2240="","","R"&amp;TEXT(ROW()-4,"00000"))</f>
        <v/>
      </c>
      <c r="B2240" s="21"/>
      <c r="C2240" s="19"/>
      <c r="D2240" s="22" t="str">
        <f aca="false">IF($C2240="","",IFERROR(INDEX(Asset_Register!$C$5:$C$1000,MATCH($C2240,Asset_Register!$A$5:$A$1000,0)),"Not in register"))</f>
        <v/>
      </c>
      <c r="E2240" s="22" t="str">
        <f aca="false">IF($C2240="","",IFERROR(INDEX(Asset_Register!$D$5:$D$1000,MATCH($C2240,Asset_Register!$A$5:$A$1000,0)),"Not in register"))</f>
        <v/>
      </c>
      <c r="F2240" s="22" t="str">
        <f aca="false">IF($C2240="","",IFERROR(INDEX(Asset_Register!$R$5:$R$1000,MATCH($C2240,Asset_Register!$A$5:$A$1000,0)),"Not in register"))</f>
        <v/>
      </c>
      <c r="G2240" s="22" t="str">
        <f aca="false">IF($C2240="","",IFERROR(INDEX(Asset_Register!$Q$5:$Q$1000,MATCH($C2240,Asset_Register!$A$5:$A$1000,0)),"Not in register"))</f>
        <v/>
      </c>
      <c r="H2240" s="19"/>
      <c r="I2240" s="19"/>
      <c r="J2240" s="6"/>
      <c r="K2240" s="19"/>
      <c r="L2240" s="19"/>
      <c r="M2240" s="19"/>
      <c r="N2240" s="19"/>
      <c r="O2240" s="19"/>
      <c r="P2240" s="19"/>
      <c r="Q2240" s="22" t="str">
        <f aca="false">IF($C2240="","",IF($P2240&lt;&gt;"",$P2240,IF(AND(ISNUMBER($K2240),ISNUMBER($M2240),ISNUMBER($N2240)),IF($O2240="Lower is worse",IF($K2240&lt;=$N2240,"Danger",IF($K2240&lt;=$M2240,"Alert","OK")),IF($K2240&gt;=$N2240,"Danger",IF($K2240&gt;=$M2240,"Alert","OK"))),"Not set")))</f>
        <v/>
      </c>
      <c r="R2240" s="22" t="str">
        <f aca="false">IF(OR($Q2240="",$Q2240="Not set"),"",MATCH($Q2240,Lists!$F$2:$F$4,0)-1)</f>
        <v/>
      </c>
      <c r="S2240" s="6"/>
      <c r="T2240" s="6"/>
      <c r="U2240" s="22" t="str">
        <f aca="false">IF(OR($Q2240="",$Q2240="OK",$Q2240="Not set",NOT(ISNUMBER($G2240))),"",ROUND($G2240*IF($Q2240="Danger",Lists!$M$15,Lists!$M$16),0))</f>
        <v/>
      </c>
      <c r="V2240" s="22" t="str">
        <f aca="false">IF($U2240="","",IF(OR($Q2240="Danger",$U2240&gt;=Lists!$M$10),"P1",IF($U2240&gt;=Lists!$M$11,"P2","P3")))</f>
        <v/>
      </c>
      <c r="W2240" s="24" t="str">
        <f aca="false">IF(OR($V2240="",$B2240=""),"",$B2240+INDEX(Lists!$N$10:$N$12,MATCH($V2240,Lists!$L$10:$L$12,0)))</f>
        <v/>
      </c>
      <c r="X2240" s="19"/>
      <c r="Y2240" s="19"/>
      <c r="Z2240" s="19"/>
      <c r="AA2240" s="21"/>
      <c r="AB2240" s="19"/>
      <c r="AC2240" s="22" t="str">
        <f aca="true">IF(OR($U2240="",$B2240=""),"",IF($AA2240&lt;&gt;"",$AA2240-$B2240,TODAY()-$B2240))</f>
        <v/>
      </c>
      <c r="AD2240" s="22" t="str">
        <f aca="true">IF($W2240="","",IF($Y2240="Closed",IF($AA2240="","Closed",IF($AA2240&lt;=$W2240,"Closed on time","Closed late")),IF(TODAY()&gt;$W2240,"Overdue","Within time")))</f>
        <v/>
      </c>
      <c r="AE2240" s="6"/>
      <c r="AF2240" s="19"/>
      <c r="AG2240" s="19"/>
      <c r="AH2240" s="19"/>
      <c r="AI2240" s="19"/>
      <c r="AJ2240" s="19"/>
    </row>
    <row r="2241" customFormat="false" ht="15" hidden="false" customHeight="false" outlineLevel="0" collapsed="false">
      <c r="A2241" s="22" t="str">
        <f aca="false">IF($C2241="","","R"&amp;TEXT(ROW()-4,"00000"))</f>
        <v/>
      </c>
      <c r="B2241" s="21"/>
      <c r="C2241" s="19"/>
      <c r="D2241" s="22" t="str">
        <f aca="false">IF($C2241="","",IFERROR(INDEX(Asset_Register!$C$5:$C$1000,MATCH($C2241,Asset_Register!$A$5:$A$1000,0)),"Not in register"))</f>
        <v/>
      </c>
      <c r="E2241" s="22" t="str">
        <f aca="false">IF($C2241="","",IFERROR(INDEX(Asset_Register!$D$5:$D$1000,MATCH($C2241,Asset_Register!$A$5:$A$1000,0)),"Not in register"))</f>
        <v/>
      </c>
      <c r="F2241" s="22" t="str">
        <f aca="false">IF($C2241="","",IFERROR(INDEX(Asset_Register!$R$5:$R$1000,MATCH($C2241,Asset_Register!$A$5:$A$1000,0)),"Not in register"))</f>
        <v/>
      </c>
      <c r="G2241" s="22" t="str">
        <f aca="false">IF($C2241="","",IFERROR(INDEX(Asset_Register!$Q$5:$Q$1000,MATCH($C2241,Asset_Register!$A$5:$A$1000,0)),"Not in register"))</f>
        <v/>
      </c>
      <c r="H2241" s="19"/>
      <c r="I2241" s="19"/>
      <c r="J2241" s="6"/>
      <c r="K2241" s="19"/>
      <c r="L2241" s="19"/>
      <c r="M2241" s="19"/>
      <c r="N2241" s="19"/>
      <c r="O2241" s="19"/>
      <c r="P2241" s="19"/>
      <c r="Q2241" s="22" t="str">
        <f aca="false">IF($C2241="","",IF($P2241&lt;&gt;"",$P2241,IF(AND(ISNUMBER($K2241),ISNUMBER($M2241),ISNUMBER($N2241)),IF($O2241="Lower is worse",IF($K2241&lt;=$N2241,"Danger",IF($K2241&lt;=$M2241,"Alert","OK")),IF($K2241&gt;=$N2241,"Danger",IF($K2241&gt;=$M2241,"Alert","OK"))),"Not set")))</f>
        <v/>
      </c>
      <c r="R2241" s="22" t="str">
        <f aca="false">IF(OR($Q2241="",$Q2241="Not set"),"",MATCH($Q2241,Lists!$F$2:$F$4,0)-1)</f>
        <v/>
      </c>
      <c r="S2241" s="6"/>
      <c r="T2241" s="6"/>
      <c r="U2241" s="22" t="str">
        <f aca="false">IF(OR($Q2241="",$Q2241="OK",$Q2241="Not set",NOT(ISNUMBER($G2241))),"",ROUND($G2241*IF($Q2241="Danger",Lists!$M$15,Lists!$M$16),0))</f>
        <v/>
      </c>
      <c r="V2241" s="22" t="str">
        <f aca="false">IF($U2241="","",IF(OR($Q2241="Danger",$U2241&gt;=Lists!$M$10),"P1",IF($U2241&gt;=Lists!$M$11,"P2","P3")))</f>
        <v/>
      </c>
      <c r="W2241" s="24" t="str">
        <f aca="false">IF(OR($V2241="",$B2241=""),"",$B2241+INDEX(Lists!$N$10:$N$12,MATCH($V2241,Lists!$L$10:$L$12,0)))</f>
        <v/>
      </c>
      <c r="X2241" s="19"/>
      <c r="Y2241" s="19"/>
      <c r="Z2241" s="19"/>
      <c r="AA2241" s="21"/>
      <c r="AB2241" s="19"/>
      <c r="AC2241" s="22" t="str">
        <f aca="true">IF(OR($U2241="",$B2241=""),"",IF($AA2241&lt;&gt;"",$AA2241-$B2241,TODAY()-$B2241))</f>
        <v/>
      </c>
      <c r="AD2241" s="22" t="str">
        <f aca="true">IF($W2241="","",IF($Y2241="Closed",IF($AA2241="","Closed",IF($AA2241&lt;=$W2241,"Closed on time","Closed late")),IF(TODAY()&gt;$W2241,"Overdue","Within time")))</f>
        <v/>
      </c>
      <c r="AE2241" s="6"/>
      <c r="AF2241" s="19"/>
      <c r="AG2241" s="19"/>
      <c r="AH2241" s="19"/>
      <c r="AI2241" s="19"/>
      <c r="AJ2241" s="19"/>
    </row>
    <row r="2242" customFormat="false" ht="15" hidden="false" customHeight="false" outlineLevel="0" collapsed="false">
      <c r="A2242" s="22" t="str">
        <f aca="false">IF($C2242="","","R"&amp;TEXT(ROW()-4,"00000"))</f>
        <v/>
      </c>
      <c r="B2242" s="21"/>
      <c r="C2242" s="19"/>
      <c r="D2242" s="22" t="str">
        <f aca="false">IF($C2242="","",IFERROR(INDEX(Asset_Register!$C$5:$C$1000,MATCH($C2242,Asset_Register!$A$5:$A$1000,0)),"Not in register"))</f>
        <v/>
      </c>
      <c r="E2242" s="22" t="str">
        <f aca="false">IF($C2242="","",IFERROR(INDEX(Asset_Register!$D$5:$D$1000,MATCH($C2242,Asset_Register!$A$5:$A$1000,0)),"Not in register"))</f>
        <v/>
      </c>
      <c r="F2242" s="22" t="str">
        <f aca="false">IF($C2242="","",IFERROR(INDEX(Asset_Register!$R$5:$R$1000,MATCH($C2242,Asset_Register!$A$5:$A$1000,0)),"Not in register"))</f>
        <v/>
      </c>
      <c r="G2242" s="22" t="str">
        <f aca="false">IF($C2242="","",IFERROR(INDEX(Asset_Register!$Q$5:$Q$1000,MATCH($C2242,Asset_Register!$A$5:$A$1000,0)),"Not in register"))</f>
        <v/>
      </c>
      <c r="H2242" s="19"/>
      <c r="I2242" s="19"/>
      <c r="J2242" s="6"/>
      <c r="K2242" s="19"/>
      <c r="L2242" s="19"/>
      <c r="M2242" s="19"/>
      <c r="N2242" s="19"/>
      <c r="O2242" s="19"/>
      <c r="P2242" s="19"/>
      <c r="Q2242" s="22" t="str">
        <f aca="false">IF($C2242="","",IF($P2242&lt;&gt;"",$P2242,IF(AND(ISNUMBER($K2242),ISNUMBER($M2242),ISNUMBER($N2242)),IF($O2242="Lower is worse",IF($K2242&lt;=$N2242,"Danger",IF($K2242&lt;=$M2242,"Alert","OK")),IF($K2242&gt;=$N2242,"Danger",IF($K2242&gt;=$M2242,"Alert","OK"))),"Not set")))</f>
        <v/>
      </c>
      <c r="R2242" s="22" t="str">
        <f aca="false">IF(OR($Q2242="",$Q2242="Not set"),"",MATCH($Q2242,Lists!$F$2:$F$4,0)-1)</f>
        <v/>
      </c>
      <c r="S2242" s="6"/>
      <c r="T2242" s="6"/>
      <c r="U2242" s="22" t="str">
        <f aca="false">IF(OR($Q2242="",$Q2242="OK",$Q2242="Not set",NOT(ISNUMBER($G2242))),"",ROUND($G2242*IF($Q2242="Danger",Lists!$M$15,Lists!$M$16),0))</f>
        <v/>
      </c>
      <c r="V2242" s="22" t="str">
        <f aca="false">IF($U2242="","",IF(OR($Q2242="Danger",$U2242&gt;=Lists!$M$10),"P1",IF($U2242&gt;=Lists!$M$11,"P2","P3")))</f>
        <v/>
      </c>
      <c r="W2242" s="24" t="str">
        <f aca="false">IF(OR($V2242="",$B2242=""),"",$B2242+INDEX(Lists!$N$10:$N$12,MATCH($V2242,Lists!$L$10:$L$12,0)))</f>
        <v/>
      </c>
      <c r="X2242" s="19"/>
      <c r="Y2242" s="19"/>
      <c r="Z2242" s="19"/>
      <c r="AA2242" s="21"/>
      <c r="AB2242" s="19"/>
      <c r="AC2242" s="22" t="str">
        <f aca="true">IF(OR($U2242="",$B2242=""),"",IF($AA2242&lt;&gt;"",$AA2242-$B2242,TODAY()-$B2242))</f>
        <v/>
      </c>
      <c r="AD2242" s="22" t="str">
        <f aca="true">IF($W2242="","",IF($Y2242="Closed",IF($AA2242="","Closed",IF($AA2242&lt;=$W2242,"Closed on time","Closed late")),IF(TODAY()&gt;$W2242,"Overdue","Within time")))</f>
        <v/>
      </c>
      <c r="AE2242" s="6"/>
      <c r="AF2242" s="19"/>
      <c r="AG2242" s="19"/>
      <c r="AH2242" s="19"/>
      <c r="AI2242" s="19"/>
      <c r="AJ2242" s="19"/>
    </row>
    <row r="2243" customFormat="false" ht="15" hidden="false" customHeight="false" outlineLevel="0" collapsed="false">
      <c r="A2243" s="22" t="str">
        <f aca="false">IF($C2243="","","R"&amp;TEXT(ROW()-4,"00000"))</f>
        <v/>
      </c>
      <c r="B2243" s="21"/>
      <c r="C2243" s="19"/>
      <c r="D2243" s="22" t="str">
        <f aca="false">IF($C2243="","",IFERROR(INDEX(Asset_Register!$C$5:$C$1000,MATCH($C2243,Asset_Register!$A$5:$A$1000,0)),"Not in register"))</f>
        <v/>
      </c>
      <c r="E2243" s="22" t="str">
        <f aca="false">IF($C2243="","",IFERROR(INDEX(Asset_Register!$D$5:$D$1000,MATCH($C2243,Asset_Register!$A$5:$A$1000,0)),"Not in register"))</f>
        <v/>
      </c>
      <c r="F2243" s="22" t="str">
        <f aca="false">IF($C2243="","",IFERROR(INDEX(Asset_Register!$R$5:$R$1000,MATCH($C2243,Asset_Register!$A$5:$A$1000,0)),"Not in register"))</f>
        <v/>
      </c>
      <c r="G2243" s="22" t="str">
        <f aca="false">IF($C2243="","",IFERROR(INDEX(Asset_Register!$Q$5:$Q$1000,MATCH($C2243,Asset_Register!$A$5:$A$1000,0)),"Not in register"))</f>
        <v/>
      </c>
      <c r="H2243" s="19"/>
      <c r="I2243" s="19"/>
      <c r="J2243" s="6"/>
      <c r="K2243" s="19"/>
      <c r="L2243" s="19"/>
      <c r="M2243" s="19"/>
      <c r="N2243" s="19"/>
      <c r="O2243" s="19"/>
      <c r="P2243" s="19"/>
      <c r="Q2243" s="22" t="str">
        <f aca="false">IF($C2243="","",IF($P2243&lt;&gt;"",$P2243,IF(AND(ISNUMBER($K2243),ISNUMBER($M2243),ISNUMBER($N2243)),IF($O2243="Lower is worse",IF($K2243&lt;=$N2243,"Danger",IF($K2243&lt;=$M2243,"Alert","OK")),IF($K2243&gt;=$N2243,"Danger",IF($K2243&gt;=$M2243,"Alert","OK"))),"Not set")))</f>
        <v/>
      </c>
      <c r="R2243" s="22" t="str">
        <f aca="false">IF(OR($Q2243="",$Q2243="Not set"),"",MATCH($Q2243,Lists!$F$2:$F$4,0)-1)</f>
        <v/>
      </c>
      <c r="S2243" s="6"/>
      <c r="T2243" s="6"/>
      <c r="U2243" s="22" t="str">
        <f aca="false">IF(OR($Q2243="",$Q2243="OK",$Q2243="Not set",NOT(ISNUMBER($G2243))),"",ROUND($G2243*IF($Q2243="Danger",Lists!$M$15,Lists!$M$16),0))</f>
        <v/>
      </c>
      <c r="V2243" s="22" t="str">
        <f aca="false">IF($U2243="","",IF(OR($Q2243="Danger",$U2243&gt;=Lists!$M$10),"P1",IF($U2243&gt;=Lists!$M$11,"P2","P3")))</f>
        <v/>
      </c>
      <c r="W2243" s="24" t="str">
        <f aca="false">IF(OR($V2243="",$B2243=""),"",$B2243+INDEX(Lists!$N$10:$N$12,MATCH($V2243,Lists!$L$10:$L$12,0)))</f>
        <v/>
      </c>
      <c r="X2243" s="19"/>
      <c r="Y2243" s="19"/>
      <c r="Z2243" s="19"/>
      <c r="AA2243" s="21"/>
      <c r="AB2243" s="19"/>
      <c r="AC2243" s="22" t="str">
        <f aca="true">IF(OR($U2243="",$B2243=""),"",IF($AA2243&lt;&gt;"",$AA2243-$B2243,TODAY()-$B2243))</f>
        <v/>
      </c>
      <c r="AD2243" s="22" t="str">
        <f aca="true">IF($W2243="","",IF($Y2243="Closed",IF($AA2243="","Closed",IF($AA2243&lt;=$W2243,"Closed on time","Closed late")),IF(TODAY()&gt;$W2243,"Overdue","Within time")))</f>
        <v/>
      </c>
      <c r="AE2243" s="6"/>
      <c r="AF2243" s="19"/>
      <c r="AG2243" s="19"/>
      <c r="AH2243" s="19"/>
      <c r="AI2243" s="19"/>
      <c r="AJ2243" s="19"/>
    </row>
    <row r="2244" customFormat="false" ht="15" hidden="false" customHeight="false" outlineLevel="0" collapsed="false">
      <c r="A2244" s="22" t="str">
        <f aca="false">IF($C2244="","","R"&amp;TEXT(ROW()-4,"00000"))</f>
        <v/>
      </c>
      <c r="B2244" s="21"/>
      <c r="C2244" s="19"/>
      <c r="D2244" s="22" t="str">
        <f aca="false">IF($C2244="","",IFERROR(INDEX(Asset_Register!$C$5:$C$1000,MATCH($C2244,Asset_Register!$A$5:$A$1000,0)),"Not in register"))</f>
        <v/>
      </c>
      <c r="E2244" s="22" t="str">
        <f aca="false">IF($C2244="","",IFERROR(INDEX(Asset_Register!$D$5:$D$1000,MATCH($C2244,Asset_Register!$A$5:$A$1000,0)),"Not in register"))</f>
        <v/>
      </c>
      <c r="F2244" s="22" t="str">
        <f aca="false">IF($C2244="","",IFERROR(INDEX(Asset_Register!$R$5:$R$1000,MATCH($C2244,Asset_Register!$A$5:$A$1000,0)),"Not in register"))</f>
        <v/>
      </c>
      <c r="G2244" s="22" t="str">
        <f aca="false">IF($C2244="","",IFERROR(INDEX(Asset_Register!$Q$5:$Q$1000,MATCH($C2244,Asset_Register!$A$5:$A$1000,0)),"Not in register"))</f>
        <v/>
      </c>
      <c r="H2244" s="19"/>
      <c r="I2244" s="19"/>
      <c r="J2244" s="6"/>
      <c r="K2244" s="19"/>
      <c r="L2244" s="19"/>
      <c r="M2244" s="19"/>
      <c r="N2244" s="19"/>
      <c r="O2244" s="19"/>
      <c r="P2244" s="19"/>
      <c r="Q2244" s="22" t="str">
        <f aca="false">IF($C2244="","",IF($P2244&lt;&gt;"",$P2244,IF(AND(ISNUMBER($K2244),ISNUMBER($M2244),ISNUMBER($N2244)),IF($O2244="Lower is worse",IF($K2244&lt;=$N2244,"Danger",IF($K2244&lt;=$M2244,"Alert","OK")),IF($K2244&gt;=$N2244,"Danger",IF($K2244&gt;=$M2244,"Alert","OK"))),"Not set")))</f>
        <v/>
      </c>
      <c r="R2244" s="22" t="str">
        <f aca="false">IF(OR($Q2244="",$Q2244="Not set"),"",MATCH($Q2244,Lists!$F$2:$F$4,0)-1)</f>
        <v/>
      </c>
      <c r="S2244" s="6"/>
      <c r="T2244" s="6"/>
      <c r="U2244" s="22" t="str">
        <f aca="false">IF(OR($Q2244="",$Q2244="OK",$Q2244="Not set",NOT(ISNUMBER($G2244))),"",ROUND($G2244*IF($Q2244="Danger",Lists!$M$15,Lists!$M$16),0))</f>
        <v/>
      </c>
      <c r="V2244" s="22" t="str">
        <f aca="false">IF($U2244="","",IF(OR($Q2244="Danger",$U2244&gt;=Lists!$M$10),"P1",IF($U2244&gt;=Lists!$M$11,"P2","P3")))</f>
        <v/>
      </c>
      <c r="W2244" s="24" t="str">
        <f aca="false">IF(OR($V2244="",$B2244=""),"",$B2244+INDEX(Lists!$N$10:$N$12,MATCH($V2244,Lists!$L$10:$L$12,0)))</f>
        <v/>
      </c>
      <c r="X2244" s="19"/>
      <c r="Y2244" s="19"/>
      <c r="Z2244" s="19"/>
      <c r="AA2244" s="21"/>
      <c r="AB2244" s="19"/>
      <c r="AC2244" s="22" t="str">
        <f aca="true">IF(OR($U2244="",$B2244=""),"",IF($AA2244&lt;&gt;"",$AA2244-$B2244,TODAY()-$B2244))</f>
        <v/>
      </c>
      <c r="AD2244" s="22" t="str">
        <f aca="true">IF($W2244="","",IF($Y2244="Closed",IF($AA2244="","Closed",IF($AA2244&lt;=$W2244,"Closed on time","Closed late")),IF(TODAY()&gt;$W2244,"Overdue","Within time")))</f>
        <v/>
      </c>
      <c r="AE2244" s="6"/>
      <c r="AF2244" s="19"/>
      <c r="AG2244" s="19"/>
      <c r="AH2244" s="19"/>
      <c r="AI2244" s="19"/>
      <c r="AJ2244" s="19"/>
    </row>
    <row r="2245" customFormat="false" ht="15" hidden="false" customHeight="false" outlineLevel="0" collapsed="false">
      <c r="A2245" s="22" t="str">
        <f aca="false">IF($C2245="","","R"&amp;TEXT(ROW()-4,"00000"))</f>
        <v/>
      </c>
      <c r="B2245" s="21"/>
      <c r="C2245" s="19"/>
      <c r="D2245" s="22" t="str">
        <f aca="false">IF($C2245="","",IFERROR(INDEX(Asset_Register!$C$5:$C$1000,MATCH($C2245,Asset_Register!$A$5:$A$1000,0)),"Not in register"))</f>
        <v/>
      </c>
      <c r="E2245" s="22" t="str">
        <f aca="false">IF($C2245="","",IFERROR(INDEX(Asset_Register!$D$5:$D$1000,MATCH($C2245,Asset_Register!$A$5:$A$1000,0)),"Not in register"))</f>
        <v/>
      </c>
      <c r="F2245" s="22" t="str">
        <f aca="false">IF($C2245="","",IFERROR(INDEX(Asset_Register!$R$5:$R$1000,MATCH($C2245,Asset_Register!$A$5:$A$1000,0)),"Not in register"))</f>
        <v/>
      </c>
      <c r="G2245" s="22" t="str">
        <f aca="false">IF($C2245="","",IFERROR(INDEX(Asset_Register!$Q$5:$Q$1000,MATCH($C2245,Asset_Register!$A$5:$A$1000,0)),"Not in register"))</f>
        <v/>
      </c>
      <c r="H2245" s="19"/>
      <c r="I2245" s="19"/>
      <c r="J2245" s="6"/>
      <c r="K2245" s="19"/>
      <c r="L2245" s="19"/>
      <c r="M2245" s="19"/>
      <c r="N2245" s="19"/>
      <c r="O2245" s="19"/>
      <c r="P2245" s="19"/>
      <c r="Q2245" s="22" t="str">
        <f aca="false">IF($C2245="","",IF($P2245&lt;&gt;"",$P2245,IF(AND(ISNUMBER($K2245),ISNUMBER($M2245),ISNUMBER($N2245)),IF($O2245="Lower is worse",IF($K2245&lt;=$N2245,"Danger",IF($K2245&lt;=$M2245,"Alert","OK")),IF($K2245&gt;=$N2245,"Danger",IF($K2245&gt;=$M2245,"Alert","OK"))),"Not set")))</f>
        <v/>
      </c>
      <c r="R2245" s="22" t="str">
        <f aca="false">IF(OR($Q2245="",$Q2245="Not set"),"",MATCH($Q2245,Lists!$F$2:$F$4,0)-1)</f>
        <v/>
      </c>
      <c r="S2245" s="6"/>
      <c r="T2245" s="6"/>
      <c r="U2245" s="22" t="str">
        <f aca="false">IF(OR($Q2245="",$Q2245="OK",$Q2245="Not set",NOT(ISNUMBER($G2245))),"",ROUND($G2245*IF($Q2245="Danger",Lists!$M$15,Lists!$M$16),0))</f>
        <v/>
      </c>
      <c r="V2245" s="22" t="str">
        <f aca="false">IF($U2245="","",IF(OR($Q2245="Danger",$U2245&gt;=Lists!$M$10),"P1",IF($U2245&gt;=Lists!$M$11,"P2","P3")))</f>
        <v/>
      </c>
      <c r="W2245" s="24" t="str">
        <f aca="false">IF(OR($V2245="",$B2245=""),"",$B2245+INDEX(Lists!$N$10:$N$12,MATCH($V2245,Lists!$L$10:$L$12,0)))</f>
        <v/>
      </c>
      <c r="X2245" s="19"/>
      <c r="Y2245" s="19"/>
      <c r="Z2245" s="19"/>
      <c r="AA2245" s="21"/>
      <c r="AB2245" s="19"/>
      <c r="AC2245" s="22" t="str">
        <f aca="true">IF(OR($U2245="",$B2245=""),"",IF($AA2245&lt;&gt;"",$AA2245-$B2245,TODAY()-$B2245))</f>
        <v/>
      </c>
      <c r="AD2245" s="22" t="str">
        <f aca="true">IF($W2245="","",IF($Y2245="Closed",IF($AA2245="","Closed",IF($AA2245&lt;=$W2245,"Closed on time","Closed late")),IF(TODAY()&gt;$W2245,"Overdue","Within time")))</f>
        <v/>
      </c>
      <c r="AE2245" s="6"/>
      <c r="AF2245" s="19"/>
      <c r="AG2245" s="19"/>
      <c r="AH2245" s="19"/>
      <c r="AI2245" s="19"/>
      <c r="AJ2245" s="19"/>
    </row>
    <row r="2246" customFormat="false" ht="15" hidden="false" customHeight="false" outlineLevel="0" collapsed="false">
      <c r="A2246" s="22" t="str">
        <f aca="false">IF($C2246="","","R"&amp;TEXT(ROW()-4,"00000"))</f>
        <v/>
      </c>
      <c r="B2246" s="21"/>
      <c r="C2246" s="19"/>
      <c r="D2246" s="22" t="str">
        <f aca="false">IF($C2246="","",IFERROR(INDEX(Asset_Register!$C$5:$C$1000,MATCH($C2246,Asset_Register!$A$5:$A$1000,0)),"Not in register"))</f>
        <v/>
      </c>
      <c r="E2246" s="22" t="str">
        <f aca="false">IF($C2246="","",IFERROR(INDEX(Asset_Register!$D$5:$D$1000,MATCH($C2246,Asset_Register!$A$5:$A$1000,0)),"Not in register"))</f>
        <v/>
      </c>
      <c r="F2246" s="22" t="str">
        <f aca="false">IF($C2246="","",IFERROR(INDEX(Asset_Register!$R$5:$R$1000,MATCH($C2246,Asset_Register!$A$5:$A$1000,0)),"Not in register"))</f>
        <v/>
      </c>
      <c r="G2246" s="22" t="str">
        <f aca="false">IF($C2246="","",IFERROR(INDEX(Asset_Register!$Q$5:$Q$1000,MATCH($C2246,Asset_Register!$A$5:$A$1000,0)),"Not in register"))</f>
        <v/>
      </c>
      <c r="H2246" s="19"/>
      <c r="I2246" s="19"/>
      <c r="J2246" s="6"/>
      <c r="K2246" s="19"/>
      <c r="L2246" s="19"/>
      <c r="M2246" s="19"/>
      <c r="N2246" s="19"/>
      <c r="O2246" s="19"/>
      <c r="P2246" s="19"/>
      <c r="Q2246" s="22" t="str">
        <f aca="false">IF($C2246="","",IF($P2246&lt;&gt;"",$P2246,IF(AND(ISNUMBER($K2246),ISNUMBER($M2246),ISNUMBER($N2246)),IF($O2246="Lower is worse",IF($K2246&lt;=$N2246,"Danger",IF($K2246&lt;=$M2246,"Alert","OK")),IF($K2246&gt;=$N2246,"Danger",IF($K2246&gt;=$M2246,"Alert","OK"))),"Not set")))</f>
        <v/>
      </c>
      <c r="R2246" s="22" t="str">
        <f aca="false">IF(OR($Q2246="",$Q2246="Not set"),"",MATCH($Q2246,Lists!$F$2:$F$4,0)-1)</f>
        <v/>
      </c>
      <c r="S2246" s="6"/>
      <c r="T2246" s="6"/>
      <c r="U2246" s="22" t="str">
        <f aca="false">IF(OR($Q2246="",$Q2246="OK",$Q2246="Not set",NOT(ISNUMBER($G2246))),"",ROUND($G2246*IF($Q2246="Danger",Lists!$M$15,Lists!$M$16),0))</f>
        <v/>
      </c>
      <c r="V2246" s="22" t="str">
        <f aca="false">IF($U2246="","",IF(OR($Q2246="Danger",$U2246&gt;=Lists!$M$10),"P1",IF($U2246&gt;=Lists!$M$11,"P2","P3")))</f>
        <v/>
      </c>
      <c r="W2246" s="24" t="str">
        <f aca="false">IF(OR($V2246="",$B2246=""),"",$B2246+INDEX(Lists!$N$10:$N$12,MATCH($V2246,Lists!$L$10:$L$12,0)))</f>
        <v/>
      </c>
      <c r="X2246" s="19"/>
      <c r="Y2246" s="19"/>
      <c r="Z2246" s="19"/>
      <c r="AA2246" s="21"/>
      <c r="AB2246" s="19"/>
      <c r="AC2246" s="22" t="str">
        <f aca="true">IF(OR($U2246="",$B2246=""),"",IF($AA2246&lt;&gt;"",$AA2246-$B2246,TODAY()-$B2246))</f>
        <v/>
      </c>
      <c r="AD2246" s="22" t="str">
        <f aca="true">IF($W2246="","",IF($Y2246="Closed",IF($AA2246="","Closed",IF($AA2246&lt;=$W2246,"Closed on time","Closed late")),IF(TODAY()&gt;$W2246,"Overdue","Within time")))</f>
        <v/>
      </c>
      <c r="AE2246" s="6"/>
      <c r="AF2246" s="19"/>
      <c r="AG2246" s="19"/>
      <c r="AH2246" s="19"/>
      <c r="AI2246" s="19"/>
      <c r="AJ2246" s="19"/>
    </row>
    <row r="2247" customFormat="false" ht="15" hidden="false" customHeight="false" outlineLevel="0" collapsed="false">
      <c r="A2247" s="22" t="str">
        <f aca="false">IF($C2247="","","R"&amp;TEXT(ROW()-4,"00000"))</f>
        <v/>
      </c>
      <c r="B2247" s="21"/>
      <c r="C2247" s="19"/>
      <c r="D2247" s="22" t="str">
        <f aca="false">IF($C2247="","",IFERROR(INDEX(Asset_Register!$C$5:$C$1000,MATCH($C2247,Asset_Register!$A$5:$A$1000,0)),"Not in register"))</f>
        <v/>
      </c>
      <c r="E2247" s="22" t="str">
        <f aca="false">IF($C2247="","",IFERROR(INDEX(Asset_Register!$D$5:$D$1000,MATCH($C2247,Asset_Register!$A$5:$A$1000,0)),"Not in register"))</f>
        <v/>
      </c>
      <c r="F2247" s="22" t="str">
        <f aca="false">IF($C2247="","",IFERROR(INDEX(Asset_Register!$R$5:$R$1000,MATCH($C2247,Asset_Register!$A$5:$A$1000,0)),"Not in register"))</f>
        <v/>
      </c>
      <c r="G2247" s="22" t="str">
        <f aca="false">IF($C2247="","",IFERROR(INDEX(Asset_Register!$Q$5:$Q$1000,MATCH($C2247,Asset_Register!$A$5:$A$1000,0)),"Not in register"))</f>
        <v/>
      </c>
      <c r="H2247" s="19"/>
      <c r="I2247" s="19"/>
      <c r="J2247" s="6"/>
      <c r="K2247" s="19"/>
      <c r="L2247" s="19"/>
      <c r="M2247" s="19"/>
      <c r="N2247" s="19"/>
      <c r="O2247" s="19"/>
      <c r="P2247" s="19"/>
      <c r="Q2247" s="22" t="str">
        <f aca="false">IF($C2247="","",IF($P2247&lt;&gt;"",$P2247,IF(AND(ISNUMBER($K2247),ISNUMBER($M2247),ISNUMBER($N2247)),IF($O2247="Lower is worse",IF($K2247&lt;=$N2247,"Danger",IF($K2247&lt;=$M2247,"Alert","OK")),IF($K2247&gt;=$N2247,"Danger",IF($K2247&gt;=$M2247,"Alert","OK"))),"Not set")))</f>
        <v/>
      </c>
      <c r="R2247" s="22" t="str">
        <f aca="false">IF(OR($Q2247="",$Q2247="Not set"),"",MATCH($Q2247,Lists!$F$2:$F$4,0)-1)</f>
        <v/>
      </c>
      <c r="S2247" s="6"/>
      <c r="T2247" s="6"/>
      <c r="U2247" s="22" t="str">
        <f aca="false">IF(OR($Q2247="",$Q2247="OK",$Q2247="Not set",NOT(ISNUMBER($G2247))),"",ROUND($G2247*IF($Q2247="Danger",Lists!$M$15,Lists!$M$16),0))</f>
        <v/>
      </c>
      <c r="V2247" s="22" t="str">
        <f aca="false">IF($U2247="","",IF(OR($Q2247="Danger",$U2247&gt;=Lists!$M$10),"P1",IF($U2247&gt;=Lists!$M$11,"P2","P3")))</f>
        <v/>
      </c>
      <c r="W2247" s="24" t="str">
        <f aca="false">IF(OR($V2247="",$B2247=""),"",$B2247+INDEX(Lists!$N$10:$N$12,MATCH($V2247,Lists!$L$10:$L$12,0)))</f>
        <v/>
      </c>
      <c r="X2247" s="19"/>
      <c r="Y2247" s="19"/>
      <c r="Z2247" s="19"/>
      <c r="AA2247" s="21"/>
      <c r="AB2247" s="19"/>
      <c r="AC2247" s="22" t="str">
        <f aca="true">IF(OR($U2247="",$B2247=""),"",IF($AA2247&lt;&gt;"",$AA2247-$B2247,TODAY()-$B2247))</f>
        <v/>
      </c>
      <c r="AD2247" s="22" t="str">
        <f aca="true">IF($W2247="","",IF($Y2247="Closed",IF($AA2247="","Closed",IF($AA2247&lt;=$W2247,"Closed on time","Closed late")),IF(TODAY()&gt;$W2247,"Overdue","Within time")))</f>
        <v/>
      </c>
      <c r="AE2247" s="6"/>
      <c r="AF2247" s="19"/>
      <c r="AG2247" s="19"/>
      <c r="AH2247" s="19"/>
      <c r="AI2247" s="19"/>
      <c r="AJ2247" s="19"/>
    </row>
    <row r="2248" customFormat="false" ht="15" hidden="false" customHeight="false" outlineLevel="0" collapsed="false">
      <c r="A2248" s="22" t="str">
        <f aca="false">IF($C2248="","","R"&amp;TEXT(ROW()-4,"00000"))</f>
        <v/>
      </c>
      <c r="B2248" s="21"/>
      <c r="C2248" s="19"/>
      <c r="D2248" s="22" t="str">
        <f aca="false">IF($C2248="","",IFERROR(INDEX(Asset_Register!$C$5:$C$1000,MATCH($C2248,Asset_Register!$A$5:$A$1000,0)),"Not in register"))</f>
        <v/>
      </c>
      <c r="E2248" s="22" t="str">
        <f aca="false">IF($C2248="","",IFERROR(INDEX(Asset_Register!$D$5:$D$1000,MATCH($C2248,Asset_Register!$A$5:$A$1000,0)),"Not in register"))</f>
        <v/>
      </c>
      <c r="F2248" s="22" t="str">
        <f aca="false">IF($C2248="","",IFERROR(INDEX(Asset_Register!$R$5:$R$1000,MATCH($C2248,Asset_Register!$A$5:$A$1000,0)),"Not in register"))</f>
        <v/>
      </c>
      <c r="G2248" s="22" t="str">
        <f aca="false">IF($C2248="","",IFERROR(INDEX(Asset_Register!$Q$5:$Q$1000,MATCH($C2248,Asset_Register!$A$5:$A$1000,0)),"Not in register"))</f>
        <v/>
      </c>
      <c r="H2248" s="19"/>
      <c r="I2248" s="19"/>
      <c r="J2248" s="6"/>
      <c r="K2248" s="19"/>
      <c r="L2248" s="19"/>
      <c r="M2248" s="19"/>
      <c r="N2248" s="19"/>
      <c r="O2248" s="19"/>
      <c r="P2248" s="19"/>
      <c r="Q2248" s="22" t="str">
        <f aca="false">IF($C2248="","",IF($P2248&lt;&gt;"",$P2248,IF(AND(ISNUMBER($K2248),ISNUMBER($M2248),ISNUMBER($N2248)),IF($O2248="Lower is worse",IF($K2248&lt;=$N2248,"Danger",IF($K2248&lt;=$M2248,"Alert","OK")),IF($K2248&gt;=$N2248,"Danger",IF($K2248&gt;=$M2248,"Alert","OK"))),"Not set")))</f>
        <v/>
      </c>
      <c r="R2248" s="22" t="str">
        <f aca="false">IF(OR($Q2248="",$Q2248="Not set"),"",MATCH($Q2248,Lists!$F$2:$F$4,0)-1)</f>
        <v/>
      </c>
      <c r="S2248" s="6"/>
      <c r="T2248" s="6"/>
      <c r="U2248" s="22" t="str">
        <f aca="false">IF(OR($Q2248="",$Q2248="OK",$Q2248="Not set",NOT(ISNUMBER($G2248))),"",ROUND($G2248*IF($Q2248="Danger",Lists!$M$15,Lists!$M$16),0))</f>
        <v/>
      </c>
      <c r="V2248" s="22" t="str">
        <f aca="false">IF($U2248="","",IF(OR($Q2248="Danger",$U2248&gt;=Lists!$M$10),"P1",IF($U2248&gt;=Lists!$M$11,"P2","P3")))</f>
        <v/>
      </c>
      <c r="W2248" s="24" t="str">
        <f aca="false">IF(OR($V2248="",$B2248=""),"",$B2248+INDEX(Lists!$N$10:$N$12,MATCH($V2248,Lists!$L$10:$L$12,0)))</f>
        <v/>
      </c>
      <c r="X2248" s="19"/>
      <c r="Y2248" s="19"/>
      <c r="Z2248" s="19"/>
      <c r="AA2248" s="21"/>
      <c r="AB2248" s="19"/>
      <c r="AC2248" s="22" t="str">
        <f aca="true">IF(OR($U2248="",$B2248=""),"",IF($AA2248&lt;&gt;"",$AA2248-$B2248,TODAY()-$B2248))</f>
        <v/>
      </c>
      <c r="AD2248" s="22" t="str">
        <f aca="true">IF($W2248="","",IF($Y2248="Closed",IF($AA2248="","Closed",IF($AA2248&lt;=$W2248,"Closed on time","Closed late")),IF(TODAY()&gt;$W2248,"Overdue","Within time")))</f>
        <v/>
      </c>
      <c r="AE2248" s="6"/>
      <c r="AF2248" s="19"/>
      <c r="AG2248" s="19"/>
      <c r="AH2248" s="19"/>
      <c r="AI2248" s="19"/>
      <c r="AJ2248" s="19"/>
    </row>
    <row r="2249" customFormat="false" ht="15" hidden="false" customHeight="false" outlineLevel="0" collapsed="false">
      <c r="A2249" s="22" t="str">
        <f aca="false">IF($C2249="","","R"&amp;TEXT(ROW()-4,"00000"))</f>
        <v/>
      </c>
      <c r="B2249" s="21"/>
      <c r="C2249" s="19"/>
      <c r="D2249" s="22" t="str">
        <f aca="false">IF($C2249="","",IFERROR(INDEX(Asset_Register!$C$5:$C$1000,MATCH($C2249,Asset_Register!$A$5:$A$1000,0)),"Not in register"))</f>
        <v/>
      </c>
      <c r="E2249" s="22" t="str">
        <f aca="false">IF($C2249="","",IFERROR(INDEX(Asset_Register!$D$5:$D$1000,MATCH($C2249,Asset_Register!$A$5:$A$1000,0)),"Not in register"))</f>
        <v/>
      </c>
      <c r="F2249" s="22" t="str">
        <f aca="false">IF($C2249="","",IFERROR(INDEX(Asset_Register!$R$5:$R$1000,MATCH($C2249,Asset_Register!$A$5:$A$1000,0)),"Not in register"))</f>
        <v/>
      </c>
      <c r="G2249" s="22" t="str">
        <f aca="false">IF($C2249="","",IFERROR(INDEX(Asset_Register!$Q$5:$Q$1000,MATCH($C2249,Asset_Register!$A$5:$A$1000,0)),"Not in register"))</f>
        <v/>
      </c>
      <c r="H2249" s="19"/>
      <c r="I2249" s="19"/>
      <c r="J2249" s="6"/>
      <c r="K2249" s="19"/>
      <c r="L2249" s="19"/>
      <c r="M2249" s="19"/>
      <c r="N2249" s="19"/>
      <c r="O2249" s="19"/>
      <c r="P2249" s="19"/>
      <c r="Q2249" s="22" t="str">
        <f aca="false">IF($C2249="","",IF($P2249&lt;&gt;"",$P2249,IF(AND(ISNUMBER($K2249),ISNUMBER($M2249),ISNUMBER($N2249)),IF($O2249="Lower is worse",IF($K2249&lt;=$N2249,"Danger",IF($K2249&lt;=$M2249,"Alert","OK")),IF($K2249&gt;=$N2249,"Danger",IF($K2249&gt;=$M2249,"Alert","OK"))),"Not set")))</f>
        <v/>
      </c>
      <c r="R2249" s="22" t="str">
        <f aca="false">IF(OR($Q2249="",$Q2249="Not set"),"",MATCH($Q2249,Lists!$F$2:$F$4,0)-1)</f>
        <v/>
      </c>
      <c r="S2249" s="6"/>
      <c r="T2249" s="6"/>
      <c r="U2249" s="22" t="str">
        <f aca="false">IF(OR($Q2249="",$Q2249="OK",$Q2249="Not set",NOT(ISNUMBER($G2249))),"",ROUND($G2249*IF($Q2249="Danger",Lists!$M$15,Lists!$M$16),0))</f>
        <v/>
      </c>
      <c r="V2249" s="22" t="str">
        <f aca="false">IF($U2249="","",IF(OR($Q2249="Danger",$U2249&gt;=Lists!$M$10),"P1",IF($U2249&gt;=Lists!$M$11,"P2","P3")))</f>
        <v/>
      </c>
      <c r="W2249" s="24" t="str">
        <f aca="false">IF(OR($V2249="",$B2249=""),"",$B2249+INDEX(Lists!$N$10:$N$12,MATCH($V2249,Lists!$L$10:$L$12,0)))</f>
        <v/>
      </c>
      <c r="X2249" s="19"/>
      <c r="Y2249" s="19"/>
      <c r="Z2249" s="19"/>
      <c r="AA2249" s="21"/>
      <c r="AB2249" s="19"/>
      <c r="AC2249" s="22" t="str">
        <f aca="true">IF(OR($U2249="",$B2249=""),"",IF($AA2249&lt;&gt;"",$AA2249-$B2249,TODAY()-$B2249))</f>
        <v/>
      </c>
      <c r="AD2249" s="22" t="str">
        <f aca="true">IF($W2249="","",IF($Y2249="Closed",IF($AA2249="","Closed",IF($AA2249&lt;=$W2249,"Closed on time","Closed late")),IF(TODAY()&gt;$W2249,"Overdue","Within time")))</f>
        <v/>
      </c>
      <c r="AE2249" s="6"/>
      <c r="AF2249" s="19"/>
      <c r="AG2249" s="19"/>
      <c r="AH2249" s="19"/>
      <c r="AI2249" s="19"/>
      <c r="AJ2249" s="19"/>
    </row>
    <row r="2250" customFormat="false" ht="15" hidden="false" customHeight="false" outlineLevel="0" collapsed="false">
      <c r="A2250" s="22" t="str">
        <f aca="false">IF($C2250="","","R"&amp;TEXT(ROW()-4,"00000"))</f>
        <v/>
      </c>
      <c r="B2250" s="21"/>
      <c r="C2250" s="19"/>
      <c r="D2250" s="22" t="str">
        <f aca="false">IF($C2250="","",IFERROR(INDEX(Asset_Register!$C$5:$C$1000,MATCH($C2250,Asset_Register!$A$5:$A$1000,0)),"Not in register"))</f>
        <v/>
      </c>
      <c r="E2250" s="22" t="str">
        <f aca="false">IF($C2250="","",IFERROR(INDEX(Asset_Register!$D$5:$D$1000,MATCH($C2250,Asset_Register!$A$5:$A$1000,0)),"Not in register"))</f>
        <v/>
      </c>
      <c r="F2250" s="22" t="str">
        <f aca="false">IF($C2250="","",IFERROR(INDEX(Asset_Register!$R$5:$R$1000,MATCH($C2250,Asset_Register!$A$5:$A$1000,0)),"Not in register"))</f>
        <v/>
      </c>
      <c r="G2250" s="22" t="str">
        <f aca="false">IF($C2250="","",IFERROR(INDEX(Asset_Register!$Q$5:$Q$1000,MATCH($C2250,Asset_Register!$A$5:$A$1000,0)),"Not in register"))</f>
        <v/>
      </c>
      <c r="H2250" s="19"/>
      <c r="I2250" s="19"/>
      <c r="J2250" s="6"/>
      <c r="K2250" s="19"/>
      <c r="L2250" s="19"/>
      <c r="M2250" s="19"/>
      <c r="N2250" s="19"/>
      <c r="O2250" s="19"/>
      <c r="P2250" s="19"/>
      <c r="Q2250" s="22" t="str">
        <f aca="false">IF($C2250="","",IF($P2250&lt;&gt;"",$P2250,IF(AND(ISNUMBER($K2250),ISNUMBER($M2250),ISNUMBER($N2250)),IF($O2250="Lower is worse",IF($K2250&lt;=$N2250,"Danger",IF($K2250&lt;=$M2250,"Alert","OK")),IF($K2250&gt;=$N2250,"Danger",IF($K2250&gt;=$M2250,"Alert","OK"))),"Not set")))</f>
        <v/>
      </c>
      <c r="R2250" s="22" t="str">
        <f aca="false">IF(OR($Q2250="",$Q2250="Not set"),"",MATCH($Q2250,Lists!$F$2:$F$4,0)-1)</f>
        <v/>
      </c>
      <c r="S2250" s="6"/>
      <c r="T2250" s="6"/>
      <c r="U2250" s="22" t="str">
        <f aca="false">IF(OR($Q2250="",$Q2250="OK",$Q2250="Not set",NOT(ISNUMBER($G2250))),"",ROUND($G2250*IF($Q2250="Danger",Lists!$M$15,Lists!$M$16),0))</f>
        <v/>
      </c>
      <c r="V2250" s="22" t="str">
        <f aca="false">IF($U2250="","",IF(OR($Q2250="Danger",$U2250&gt;=Lists!$M$10),"P1",IF($U2250&gt;=Lists!$M$11,"P2","P3")))</f>
        <v/>
      </c>
      <c r="W2250" s="24" t="str">
        <f aca="false">IF(OR($V2250="",$B2250=""),"",$B2250+INDEX(Lists!$N$10:$N$12,MATCH($V2250,Lists!$L$10:$L$12,0)))</f>
        <v/>
      </c>
      <c r="X2250" s="19"/>
      <c r="Y2250" s="19"/>
      <c r="Z2250" s="19"/>
      <c r="AA2250" s="21"/>
      <c r="AB2250" s="19"/>
      <c r="AC2250" s="22" t="str">
        <f aca="true">IF(OR($U2250="",$B2250=""),"",IF($AA2250&lt;&gt;"",$AA2250-$B2250,TODAY()-$B2250))</f>
        <v/>
      </c>
      <c r="AD2250" s="22" t="str">
        <f aca="true">IF($W2250="","",IF($Y2250="Closed",IF($AA2250="","Closed",IF($AA2250&lt;=$W2250,"Closed on time","Closed late")),IF(TODAY()&gt;$W2250,"Overdue","Within time")))</f>
        <v/>
      </c>
      <c r="AE2250" s="6"/>
      <c r="AF2250" s="19"/>
      <c r="AG2250" s="19"/>
      <c r="AH2250" s="19"/>
      <c r="AI2250" s="19"/>
      <c r="AJ2250" s="19"/>
    </row>
    <row r="2251" customFormat="false" ht="15" hidden="false" customHeight="false" outlineLevel="0" collapsed="false">
      <c r="A2251" s="22" t="str">
        <f aca="false">IF($C2251="","","R"&amp;TEXT(ROW()-4,"00000"))</f>
        <v/>
      </c>
      <c r="B2251" s="21"/>
      <c r="C2251" s="19"/>
      <c r="D2251" s="22" t="str">
        <f aca="false">IF($C2251="","",IFERROR(INDEX(Asset_Register!$C$5:$C$1000,MATCH($C2251,Asset_Register!$A$5:$A$1000,0)),"Not in register"))</f>
        <v/>
      </c>
      <c r="E2251" s="22" t="str">
        <f aca="false">IF($C2251="","",IFERROR(INDEX(Asset_Register!$D$5:$D$1000,MATCH($C2251,Asset_Register!$A$5:$A$1000,0)),"Not in register"))</f>
        <v/>
      </c>
      <c r="F2251" s="22" t="str">
        <f aca="false">IF($C2251="","",IFERROR(INDEX(Asset_Register!$R$5:$R$1000,MATCH($C2251,Asset_Register!$A$5:$A$1000,0)),"Not in register"))</f>
        <v/>
      </c>
      <c r="G2251" s="22" t="str">
        <f aca="false">IF($C2251="","",IFERROR(INDEX(Asset_Register!$Q$5:$Q$1000,MATCH($C2251,Asset_Register!$A$5:$A$1000,0)),"Not in register"))</f>
        <v/>
      </c>
      <c r="H2251" s="19"/>
      <c r="I2251" s="19"/>
      <c r="J2251" s="6"/>
      <c r="K2251" s="19"/>
      <c r="L2251" s="19"/>
      <c r="M2251" s="19"/>
      <c r="N2251" s="19"/>
      <c r="O2251" s="19"/>
      <c r="P2251" s="19"/>
      <c r="Q2251" s="22" t="str">
        <f aca="false">IF($C2251="","",IF($P2251&lt;&gt;"",$P2251,IF(AND(ISNUMBER($K2251),ISNUMBER($M2251),ISNUMBER($N2251)),IF($O2251="Lower is worse",IF($K2251&lt;=$N2251,"Danger",IF($K2251&lt;=$M2251,"Alert","OK")),IF($K2251&gt;=$N2251,"Danger",IF($K2251&gt;=$M2251,"Alert","OK"))),"Not set")))</f>
        <v/>
      </c>
      <c r="R2251" s="22" t="str">
        <f aca="false">IF(OR($Q2251="",$Q2251="Not set"),"",MATCH($Q2251,Lists!$F$2:$F$4,0)-1)</f>
        <v/>
      </c>
      <c r="S2251" s="6"/>
      <c r="T2251" s="6"/>
      <c r="U2251" s="22" t="str">
        <f aca="false">IF(OR($Q2251="",$Q2251="OK",$Q2251="Not set",NOT(ISNUMBER($G2251))),"",ROUND($G2251*IF($Q2251="Danger",Lists!$M$15,Lists!$M$16),0))</f>
        <v/>
      </c>
      <c r="V2251" s="22" t="str">
        <f aca="false">IF($U2251="","",IF(OR($Q2251="Danger",$U2251&gt;=Lists!$M$10),"P1",IF($U2251&gt;=Lists!$M$11,"P2","P3")))</f>
        <v/>
      </c>
      <c r="W2251" s="24" t="str">
        <f aca="false">IF(OR($V2251="",$B2251=""),"",$B2251+INDEX(Lists!$N$10:$N$12,MATCH($V2251,Lists!$L$10:$L$12,0)))</f>
        <v/>
      </c>
      <c r="X2251" s="19"/>
      <c r="Y2251" s="19"/>
      <c r="Z2251" s="19"/>
      <c r="AA2251" s="21"/>
      <c r="AB2251" s="19"/>
      <c r="AC2251" s="22" t="str">
        <f aca="true">IF(OR($U2251="",$B2251=""),"",IF($AA2251&lt;&gt;"",$AA2251-$B2251,TODAY()-$B2251))</f>
        <v/>
      </c>
      <c r="AD2251" s="22" t="str">
        <f aca="true">IF($W2251="","",IF($Y2251="Closed",IF($AA2251="","Closed",IF($AA2251&lt;=$W2251,"Closed on time","Closed late")),IF(TODAY()&gt;$W2251,"Overdue","Within time")))</f>
        <v/>
      </c>
      <c r="AE2251" s="6"/>
      <c r="AF2251" s="19"/>
      <c r="AG2251" s="19"/>
      <c r="AH2251" s="19"/>
      <c r="AI2251" s="19"/>
      <c r="AJ2251" s="19"/>
    </row>
    <row r="2252" customFormat="false" ht="15" hidden="false" customHeight="false" outlineLevel="0" collapsed="false">
      <c r="A2252" s="22" t="str">
        <f aca="false">IF($C2252="","","R"&amp;TEXT(ROW()-4,"00000"))</f>
        <v/>
      </c>
      <c r="B2252" s="21"/>
      <c r="C2252" s="19"/>
      <c r="D2252" s="22" t="str">
        <f aca="false">IF($C2252="","",IFERROR(INDEX(Asset_Register!$C$5:$C$1000,MATCH($C2252,Asset_Register!$A$5:$A$1000,0)),"Not in register"))</f>
        <v/>
      </c>
      <c r="E2252" s="22" t="str">
        <f aca="false">IF($C2252="","",IFERROR(INDEX(Asset_Register!$D$5:$D$1000,MATCH($C2252,Asset_Register!$A$5:$A$1000,0)),"Not in register"))</f>
        <v/>
      </c>
      <c r="F2252" s="22" t="str">
        <f aca="false">IF($C2252="","",IFERROR(INDEX(Asset_Register!$R$5:$R$1000,MATCH($C2252,Asset_Register!$A$5:$A$1000,0)),"Not in register"))</f>
        <v/>
      </c>
      <c r="G2252" s="22" t="str">
        <f aca="false">IF($C2252="","",IFERROR(INDEX(Asset_Register!$Q$5:$Q$1000,MATCH($C2252,Asset_Register!$A$5:$A$1000,0)),"Not in register"))</f>
        <v/>
      </c>
      <c r="H2252" s="19"/>
      <c r="I2252" s="19"/>
      <c r="J2252" s="6"/>
      <c r="K2252" s="19"/>
      <c r="L2252" s="19"/>
      <c r="M2252" s="19"/>
      <c r="N2252" s="19"/>
      <c r="O2252" s="19"/>
      <c r="P2252" s="19"/>
      <c r="Q2252" s="22" t="str">
        <f aca="false">IF($C2252="","",IF($P2252&lt;&gt;"",$P2252,IF(AND(ISNUMBER($K2252),ISNUMBER($M2252),ISNUMBER($N2252)),IF($O2252="Lower is worse",IF($K2252&lt;=$N2252,"Danger",IF($K2252&lt;=$M2252,"Alert","OK")),IF($K2252&gt;=$N2252,"Danger",IF($K2252&gt;=$M2252,"Alert","OK"))),"Not set")))</f>
        <v/>
      </c>
      <c r="R2252" s="22" t="str">
        <f aca="false">IF(OR($Q2252="",$Q2252="Not set"),"",MATCH($Q2252,Lists!$F$2:$F$4,0)-1)</f>
        <v/>
      </c>
      <c r="S2252" s="6"/>
      <c r="T2252" s="6"/>
      <c r="U2252" s="22" t="str">
        <f aca="false">IF(OR($Q2252="",$Q2252="OK",$Q2252="Not set",NOT(ISNUMBER($G2252))),"",ROUND($G2252*IF($Q2252="Danger",Lists!$M$15,Lists!$M$16),0))</f>
        <v/>
      </c>
      <c r="V2252" s="22" t="str">
        <f aca="false">IF($U2252="","",IF(OR($Q2252="Danger",$U2252&gt;=Lists!$M$10),"P1",IF($U2252&gt;=Lists!$M$11,"P2","P3")))</f>
        <v/>
      </c>
      <c r="W2252" s="24" t="str">
        <f aca="false">IF(OR($V2252="",$B2252=""),"",$B2252+INDEX(Lists!$N$10:$N$12,MATCH($V2252,Lists!$L$10:$L$12,0)))</f>
        <v/>
      </c>
      <c r="X2252" s="19"/>
      <c r="Y2252" s="19"/>
      <c r="Z2252" s="19"/>
      <c r="AA2252" s="21"/>
      <c r="AB2252" s="19"/>
      <c r="AC2252" s="22" t="str">
        <f aca="true">IF(OR($U2252="",$B2252=""),"",IF($AA2252&lt;&gt;"",$AA2252-$B2252,TODAY()-$B2252))</f>
        <v/>
      </c>
      <c r="AD2252" s="22" t="str">
        <f aca="true">IF($W2252="","",IF($Y2252="Closed",IF($AA2252="","Closed",IF($AA2252&lt;=$W2252,"Closed on time","Closed late")),IF(TODAY()&gt;$W2252,"Overdue","Within time")))</f>
        <v/>
      </c>
      <c r="AE2252" s="6"/>
      <c r="AF2252" s="19"/>
      <c r="AG2252" s="19"/>
      <c r="AH2252" s="19"/>
      <c r="AI2252" s="19"/>
      <c r="AJ2252" s="19"/>
    </row>
    <row r="2253" customFormat="false" ht="15" hidden="false" customHeight="false" outlineLevel="0" collapsed="false">
      <c r="A2253" s="22" t="str">
        <f aca="false">IF($C2253="","","R"&amp;TEXT(ROW()-4,"00000"))</f>
        <v/>
      </c>
      <c r="B2253" s="21"/>
      <c r="C2253" s="19"/>
      <c r="D2253" s="22" t="str">
        <f aca="false">IF($C2253="","",IFERROR(INDEX(Asset_Register!$C$5:$C$1000,MATCH($C2253,Asset_Register!$A$5:$A$1000,0)),"Not in register"))</f>
        <v/>
      </c>
      <c r="E2253" s="22" t="str">
        <f aca="false">IF($C2253="","",IFERROR(INDEX(Asset_Register!$D$5:$D$1000,MATCH($C2253,Asset_Register!$A$5:$A$1000,0)),"Not in register"))</f>
        <v/>
      </c>
      <c r="F2253" s="22" t="str">
        <f aca="false">IF($C2253="","",IFERROR(INDEX(Asset_Register!$R$5:$R$1000,MATCH($C2253,Asset_Register!$A$5:$A$1000,0)),"Not in register"))</f>
        <v/>
      </c>
      <c r="G2253" s="22" t="str">
        <f aca="false">IF($C2253="","",IFERROR(INDEX(Asset_Register!$Q$5:$Q$1000,MATCH($C2253,Asset_Register!$A$5:$A$1000,0)),"Not in register"))</f>
        <v/>
      </c>
      <c r="H2253" s="19"/>
      <c r="I2253" s="19"/>
      <c r="J2253" s="6"/>
      <c r="K2253" s="19"/>
      <c r="L2253" s="19"/>
      <c r="M2253" s="19"/>
      <c r="N2253" s="19"/>
      <c r="O2253" s="19"/>
      <c r="P2253" s="19"/>
      <c r="Q2253" s="22" t="str">
        <f aca="false">IF($C2253="","",IF($P2253&lt;&gt;"",$P2253,IF(AND(ISNUMBER($K2253),ISNUMBER($M2253),ISNUMBER($N2253)),IF($O2253="Lower is worse",IF($K2253&lt;=$N2253,"Danger",IF($K2253&lt;=$M2253,"Alert","OK")),IF($K2253&gt;=$N2253,"Danger",IF($K2253&gt;=$M2253,"Alert","OK"))),"Not set")))</f>
        <v/>
      </c>
      <c r="R2253" s="22" t="str">
        <f aca="false">IF(OR($Q2253="",$Q2253="Not set"),"",MATCH($Q2253,Lists!$F$2:$F$4,0)-1)</f>
        <v/>
      </c>
      <c r="S2253" s="6"/>
      <c r="T2253" s="6"/>
      <c r="U2253" s="22" t="str">
        <f aca="false">IF(OR($Q2253="",$Q2253="OK",$Q2253="Not set",NOT(ISNUMBER($G2253))),"",ROUND($G2253*IF($Q2253="Danger",Lists!$M$15,Lists!$M$16),0))</f>
        <v/>
      </c>
      <c r="V2253" s="22" t="str">
        <f aca="false">IF($U2253="","",IF(OR($Q2253="Danger",$U2253&gt;=Lists!$M$10),"P1",IF($U2253&gt;=Lists!$M$11,"P2","P3")))</f>
        <v/>
      </c>
      <c r="W2253" s="24" t="str">
        <f aca="false">IF(OR($V2253="",$B2253=""),"",$B2253+INDEX(Lists!$N$10:$N$12,MATCH($V2253,Lists!$L$10:$L$12,0)))</f>
        <v/>
      </c>
      <c r="X2253" s="19"/>
      <c r="Y2253" s="19"/>
      <c r="Z2253" s="19"/>
      <c r="AA2253" s="21"/>
      <c r="AB2253" s="19"/>
      <c r="AC2253" s="22" t="str">
        <f aca="true">IF(OR($U2253="",$B2253=""),"",IF($AA2253&lt;&gt;"",$AA2253-$B2253,TODAY()-$B2253))</f>
        <v/>
      </c>
      <c r="AD2253" s="22" t="str">
        <f aca="true">IF($W2253="","",IF($Y2253="Closed",IF($AA2253="","Closed",IF($AA2253&lt;=$W2253,"Closed on time","Closed late")),IF(TODAY()&gt;$W2253,"Overdue","Within time")))</f>
        <v/>
      </c>
      <c r="AE2253" s="6"/>
      <c r="AF2253" s="19"/>
      <c r="AG2253" s="19"/>
      <c r="AH2253" s="19"/>
      <c r="AI2253" s="19"/>
      <c r="AJ2253" s="19"/>
    </row>
    <row r="2254" customFormat="false" ht="15" hidden="false" customHeight="false" outlineLevel="0" collapsed="false">
      <c r="A2254" s="22" t="str">
        <f aca="false">IF($C2254="","","R"&amp;TEXT(ROW()-4,"00000"))</f>
        <v/>
      </c>
      <c r="B2254" s="21"/>
      <c r="C2254" s="19"/>
      <c r="D2254" s="22" t="str">
        <f aca="false">IF($C2254="","",IFERROR(INDEX(Asset_Register!$C$5:$C$1000,MATCH($C2254,Asset_Register!$A$5:$A$1000,0)),"Not in register"))</f>
        <v/>
      </c>
      <c r="E2254" s="22" t="str">
        <f aca="false">IF($C2254="","",IFERROR(INDEX(Asset_Register!$D$5:$D$1000,MATCH($C2254,Asset_Register!$A$5:$A$1000,0)),"Not in register"))</f>
        <v/>
      </c>
      <c r="F2254" s="22" t="str">
        <f aca="false">IF($C2254="","",IFERROR(INDEX(Asset_Register!$R$5:$R$1000,MATCH($C2254,Asset_Register!$A$5:$A$1000,0)),"Not in register"))</f>
        <v/>
      </c>
      <c r="G2254" s="22" t="str">
        <f aca="false">IF($C2254="","",IFERROR(INDEX(Asset_Register!$Q$5:$Q$1000,MATCH($C2254,Asset_Register!$A$5:$A$1000,0)),"Not in register"))</f>
        <v/>
      </c>
      <c r="H2254" s="19"/>
      <c r="I2254" s="19"/>
      <c r="J2254" s="6"/>
      <c r="K2254" s="19"/>
      <c r="L2254" s="19"/>
      <c r="M2254" s="19"/>
      <c r="N2254" s="19"/>
      <c r="O2254" s="19"/>
      <c r="P2254" s="19"/>
      <c r="Q2254" s="22" t="str">
        <f aca="false">IF($C2254="","",IF($P2254&lt;&gt;"",$P2254,IF(AND(ISNUMBER($K2254),ISNUMBER($M2254),ISNUMBER($N2254)),IF($O2254="Lower is worse",IF($K2254&lt;=$N2254,"Danger",IF($K2254&lt;=$M2254,"Alert","OK")),IF($K2254&gt;=$N2254,"Danger",IF($K2254&gt;=$M2254,"Alert","OK"))),"Not set")))</f>
        <v/>
      </c>
      <c r="R2254" s="22" t="str">
        <f aca="false">IF(OR($Q2254="",$Q2254="Not set"),"",MATCH($Q2254,Lists!$F$2:$F$4,0)-1)</f>
        <v/>
      </c>
      <c r="S2254" s="6"/>
      <c r="T2254" s="6"/>
      <c r="U2254" s="22" t="str">
        <f aca="false">IF(OR($Q2254="",$Q2254="OK",$Q2254="Not set",NOT(ISNUMBER($G2254))),"",ROUND($G2254*IF($Q2254="Danger",Lists!$M$15,Lists!$M$16),0))</f>
        <v/>
      </c>
      <c r="V2254" s="22" t="str">
        <f aca="false">IF($U2254="","",IF(OR($Q2254="Danger",$U2254&gt;=Lists!$M$10),"P1",IF($U2254&gt;=Lists!$M$11,"P2","P3")))</f>
        <v/>
      </c>
      <c r="W2254" s="24" t="str">
        <f aca="false">IF(OR($V2254="",$B2254=""),"",$B2254+INDEX(Lists!$N$10:$N$12,MATCH($V2254,Lists!$L$10:$L$12,0)))</f>
        <v/>
      </c>
      <c r="X2254" s="19"/>
      <c r="Y2254" s="19"/>
      <c r="Z2254" s="19"/>
      <c r="AA2254" s="21"/>
      <c r="AB2254" s="19"/>
      <c r="AC2254" s="22" t="str">
        <f aca="true">IF(OR($U2254="",$B2254=""),"",IF($AA2254&lt;&gt;"",$AA2254-$B2254,TODAY()-$B2254))</f>
        <v/>
      </c>
      <c r="AD2254" s="22" t="str">
        <f aca="true">IF($W2254="","",IF($Y2254="Closed",IF($AA2254="","Closed",IF($AA2254&lt;=$W2254,"Closed on time","Closed late")),IF(TODAY()&gt;$W2254,"Overdue","Within time")))</f>
        <v/>
      </c>
      <c r="AE2254" s="6"/>
      <c r="AF2254" s="19"/>
      <c r="AG2254" s="19"/>
      <c r="AH2254" s="19"/>
      <c r="AI2254" s="19"/>
      <c r="AJ2254" s="19"/>
    </row>
    <row r="2255" customFormat="false" ht="15" hidden="false" customHeight="false" outlineLevel="0" collapsed="false">
      <c r="A2255" s="22" t="str">
        <f aca="false">IF($C2255="","","R"&amp;TEXT(ROW()-4,"00000"))</f>
        <v/>
      </c>
      <c r="B2255" s="21"/>
      <c r="C2255" s="19"/>
      <c r="D2255" s="22" t="str">
        <f aca="false">IF($C2255="","",IFERROR(INDEX(Asset_Register!$C$5:$C$1000,MATCH($C2255,Asset_Register!$A$5:$A$1000,0)),"Not in register"))</f>
        <v/>
      </c>
      <c r="E2255" s="22" t="str">
        <f aca="false">IF($C2255="","",IFERROR(INDEX(Asset_Register!$D$5:$D$1000,MATCH($C2255,Asset_Register!$A$5:$A$1000,0)),"Not in register"))</f>
        <v/>
      </c>
      <c r="F2255" s="22" t="str">
        <f aca="false">IF($C2255="","",IFERROR(INDEX(Asset_Register!$R$5:$R$1000,MATCH($C2255,Asset_Register!$A$5:$A$1000,0)),"Not in register"))</f>
        <v/>
      </c>
      <c r="G2255" s="22" t="str">
        <f aca="false">IF($C2255="","",IFERROR(INDEX(Asset_Register!$Q$5:$Q$1000,MATCH($C2255,Asset_Register!$A$5:$A$1000,0)),"Not in register"))</f>
        <v/>
      </c>
      <c r="H2255" s="19"/>
      <c r="I2255" s="19"/>
      <c r="J2255" s="6"/>
      <c r="K2255" s="19"/>
      <c r="L2255" s="19"/>
      <c r="M2255" s="19"/>
      <c r="N2255" s="19"/>
      <c r="O2255" s="19"/>
      <c r="P2255" s="19"/>
      <c r="Q2255" s="22" t="str">
        <f aca="false">IF($C2255="","",IF($P2255&lt;&gt;"",$P2255,IF(AND(ISNUMBER($K2255),ISNUMBER($M2255),ISNUMBER($N2255)),IF($O2255="Lower is worse",IF($K2255&lt;=$N2255,"Danger",IF($K2255&lt;=$M2255,"Alert","OK")),IF($K2255&gt;=$N2255,"Danger",IF($K2255&gt;=$M2255,"Alert","OK"))),"Not set")))</f>
        <v/>
      </c>
      <c r="R2255" s="22" t="str">
        <f aca="false">IF(OR($Q2255="",$Q2255="Not set"),"",MATCH($Q2255,Lists!$F$2:$F$4,0)-1)</f>
        <v/>
      </c>
      <c r="S2255" s="6"/>
      <c r="T2255" s="6"/>
      <c r="U2255" s="22" t="str">
        <f aca="false">IF(OR($Q2255="",$Q2255="OK",$Q2255="Not set",NOT(ISNUMBER($G2255))),"",ROUND($G2255*IF($Q2255="Danger",Lists!$M$15,Lists!$M$16),0))</f>
        <v/>
      </c>
      <c r="V2255" s="22" t="str">
        <f aca="false">IF($U2255="","",IF(OR($Q2255="Danger",$U2255&gt;=Lists!$M$10),"P1",IF($U2255&gt;=Lists!$M$11,"P2","P3")))</f>
        <v/>
      </c>
      <c r="W2255" s="24" t="str">
        <f aca="false">IF(OR($V2255="",$B2255=""),"",$B2255+INDEX(Lists!$N$10:$N$12,MATCH($V2255,Lists!$L$10:$L$12,0)))</f>
        <v/>
      </c>
      <c r="X2255" s="19"/>
      <c r="Y2255" s="19"/>
      <c r="Z2255" s="19"/>
      <c r="AA2255" s="21"/>
      <c r="AB2255" s="19"/>
      <c r="AC2255" s="22" t="str">
        <f aca="true">IF(OR($U2255="",$B2255=""),"",IF($AA2255&lt;&gt;"",$AA2255-$B2255,TODAY()-$B2255))</f>
        <v/>
      </c>
      <c r="AD2255" s="22" t="str">
        <f aca="true">IF($W2255="","",IF($Y2255="Closed",IF($AA2255="","Closed",IF($AA2255&lt;=$W2255,"Closed on time","Closed late")),IF(TODAY()&gt;$W2255,"Overdue","Within time")))</f>
        <v/>
      </c>
      <c r="AE2255" s="6"/>
      <c r="AF2255" s="19"/>
      <c r="AG2255" s="19"/>
      <c r="AH2255" s="19"/>
      <c r="AI2255" s="19"/>
      <c r="AJ2255" s="19"/>
    </row>
    <row r="2256" customFormat="false" ht="15" hidden="false" customHeight="false" outlineLevel="0" collapsed="false">
      <c r="A2256" s="22" t="str">
        <f aca="false">IF($C2256="","","R"&amp;TEXT(ROW()-4,"00000"))</f>
        <v/>
      </c>
      <c r="B2256" s="21"/>
      <c r="C2256" s="19"/>
      <c r="D2256" s="22" t="str">
        <f aca="false">IF($C2256="","",IFERROR(INDEX(Asset_Register!$C$5:$C$1000,MATCH($C2256,Asset_Register!$A$5:$A$1000,0)),"Not in register"))</f>
        <v/>
      </c>
      <c r="E2256" s="22" t="str">
        <f aca="false">IF($C2256="","",IFERROR(INDEX(Asset_Register!$D$5:$D$1000,MATCH($C2256,Asset_Register!$A$5:$A$1000,0)),"Not in register"))</f>
        <v/>
      </c>
      <c r="F2256" s="22" t="str">
        <f aca="false">IF($C2256="","",IFERROR(INDEX(Asset_Register!$R$5:$R$1000,MATCH($C2256,Asset_Register!$A$5:$A$1000,0)),"Not in register"))</f>
        <v/>
      </c>
      <c r="G2256" s="22" t="str">
        <f aca="false">IF($C2256="","",IFERROR(INDEX(Asset_Register!$Q$5:$Q$1000,MATCH($C2256,Asset_Register!$A$5:$A$1000,0)),"Not in register"))</f>
        <v/>
      </c>
      <c r="H2256" s="19"/>
      <c r="I2256" s="19"/>
      <c r="J2256" s="6"/>
      <c r="K2256" s="19"/>
      <c r="L2256" s="19"/>
      <c r="M2256" s="19"/>
      <c r="N2256" s="19"/>
      <c r="O2256" s="19"/>
      <c r="P2256" s="19"/>
      <c r="Q2256" s="22" t="str">
        <f aca="false">IF($C2256="","",IF($P2256&lt;&gt;"",$P2256,IF(AND(ISNUMBER($K2256),ISNUMBER($M2256),ISNUMBER($N2256)),IF($O2256="Lower is worse",IF($K2256&lt;=$N2256,"Danger",IF($K2256&lt;=$M2256,"Alert","OK")),IF($K2256&gt;=$N2256,"Danger",IF($K2256&gt;=$M2256,"Alert","OK"))),"Not set")))</f>
        <v/>
      </c>
      <c r="R2256" s="22" t="str">
        <f aca="false">IF(OR($Q2256="",$Q2256="Not set"),"",MATCH($Q2256,Lists!$F$2:$F$4,0)-1)</f>
        <v/>
      </c>
      <c r="S2256" s="6"/>
      <c r="T2256" s="6"/>
      <c r="U2256" s="22" t="str">
        <f aca="false">IF(OR($Q2256="",$Q2256="OK",$Q2256="Not set",NOT(ISNUMBER($G2256))),"",ROUND($G2256*IF($Q2256="Danger",Lists!$M$15,Lists!$M$16),0))</f>
        <v/>
      </c>
      <c r="V2256" s="22" t="str">
        <f aca="false">IF($U2256="","",IF(OR($Q2256="Danger",$U2256&gt;=Lists!$M$10),"P1",IF($U2256&gt;=Lists!$M$11,"P2","P3")))</f>
        <v/>
      </c>
      <c r="W2256" s="24" t="str">
        <f aca="false">IF(OR($V2256="",$B2256=""),"",$B2256+INDEX(Lists!$N$10:$N$12,MATCH($V2256,Lists!$L$10:$L$12,0)))</f>
        <v/>
      </c>
      <c r="X2256" s="19"/>
      <c r="Y2256" s="19"/>
      <c r="Z2256" s="19"/>
      <c r="AA2256" s="21"/>
      <c r="AB2256" s="19"/>
      <c r="AC2256" s="22" t="str">
        <f aca="true">IF(OR($U2256="",$B2256=""),"",IF($AA2256&lt;&gt;"",$AA2256-$B2256,TODAY()-$B2256))</f>
        <v/>
      </c>
      <c r="AD2256" s="22" t="str">
        <f aca="true">IF($W2256="","",IF($Y2256="Closed",IF($AA2256="","Closed",IF($AA2256&lt;=$W2256,"Closed on time","Closed late")),IF(TODAY()&gt;$W2256,"Overdue","Within time")))</f>
        <v/>
      </c>
      <c r="AE2256" s="6"/>
      <c r="AF2256" s="19"/>
      <c r="AG2256" s="19"/>
      <c r="AH2256" s="19"/>
      <c r="AI2256" s="19"/>
      <c r="AJ2256" s="19"/>
    </row>
    <row r="2257" customFormat="false" ht="15" hidden="false" customHeight="false" outlineLevel="0" collapsed="false">
      <c r="A2257" s="22" t="str">
        <f aca="false">IF($C2257="","","R"&amp;TEXT(ROW()-4,"00000"))</f>
        <v/>
      </c>
      <c r="B2257" s="21"/>
      <c r="C2257" s="19"/>
      <c r="D2257" s="22" t="str">
        <f aca="false">IF($C2257="","",IFERROR(INDEX(Asset_Register!$C$5:$C$1000,MATCH($C2257,Asset_Register!$A$5:$A$1000,0)),"Not in register"))</f>
        <v/>
      </c>
      <c r="E2257" s="22" t="str">
        <f aca="false">IF($C2257="","",IFERROR(INDEX(Asset_Register!$D$5:$D$1000,MATCH($C2257,Asset_Register!$A$5:$A$1000,0)),"Not in register"))</f>
        <v/>
      </c>
      <c r="F2257" s="22" t="str">
        <f aca="false">IF($C2257="","",IFERROR(INDEX(Asset_Register!$R$5:$R$1000,MATCH($C2257,Asset_Register!$A$5:$A$1000,0)),"Not in register"))</f>
        <v/>
      </c>
      <c r="G2257" s="22" t="str">
        <f aca="false">IF($C2257="","",IFERROR(INDEX(Asset_Register!$Q$5:$Q$1000,MATCH($C2257,Asset_Register!$A$5:$A$1000,0)),"Not in register"))</f>
        <v/>
      </c>
      <c r="H2257" s="19"/>
      <c r="I2257" s="19"/>
      <c r="J2257" s="6"/>
      <c r="K2257" s="19"/>
      <c r="L2257" s="19"/>
      <c r="M2257" s="19"/>
      <c r="N2257" s="19"/>
      <c r="O2257" s="19"/>
      <c r="P2257" s="19"/>
      <c r="Q2257" s="22" t="str">
        <f aca="false">IF($C2257="","",IF($P2257&lt;&gt;"",$P2257,IF(AND(ISNUMBER($K2257),ISNUMBER($M2257),ISNUMBER($N2257)),IF($O2257="Lower is worse",IF($K2257&lt;=$N2257,"Danger",IF($K2257&lt;=$M2257,"Alert","OK")),IF($K2257&gt;=$N2257,"Danger",IF($K2257&gt;=$M2257,"Alert","OK"))),"Not set")))</f>
        <v/>
      </c>
      <c r="R2257" s="22" t="str">
        <f aca="false">IF(OR($Q2257="",$Q2257="Not set"),"",MATCH($Q2257,Lists!$F$2:$F$4,0)-1)</f>
        <v/>
      </c>
      <c r="S2257" s="6"/>
      <c r="T2257" s="6"/>
      <c r="U2257" s="22" t="str">
        <f aca="false">IF(OR($Q2257="",$Q2257="OK",$Q2257="Not set",NOT(ISNUMBER($G2257))),"",ROUND($G2257*IF($Q2257="Danger",Lists!$M$15,Lists!$M$16),0))</f>
        <v/>
      </c>
      <c r="V2257" s="22" t="str">
        <f aca="false">IF($U2257="","",IF(OR($Q2257="Danger",$U2257&gt;=Lists!$M$10),"P1",IF($U2257&gt;=Lists!$M$11,"P2","P3")))</f>
        <v/>
      </c>
      <c r="W2257" s="24" t="str">
        <f aca="false">IF(OR($V2257="",$B2257=""),"",$B2257+INDEX(Lists!$N$10:$N$12,MATCH($V2257,Lists!$L$10:$L$12,0)))</f>
        <v/>
      </c>
      <c r="X2257" s="19"/>
      <c r="Y2257" s="19"/>
      <c r="Z2257" s="19"/>
      <c r="AA2257" s="21"/>
      <c r="AB2257" s="19"/>
      <c r="AC2257" s="22" t="str">
        <f aca="true">IF(OR($U2257="",$B2257=""),"",IF($AA2257&lt;&gt;"",$AA2257-$B2257,TODAY()-$B2257))</f>
        <v/>
      </c>
      <c r="AD2257" s="22" t="str">
        <f aca="true">IF($W2257="","",IF($Y2257="Closed",IF($AA2257="","Closed",IF($AA2257&lt;=$W2257,"Closed on time","Closed late")),IF(TODAY()&gt;$W2257,"Overdue","Within time")))</f>
        <v/>
      </c>
      <c r="AE2257" s="6"/>
      <c r="AF2257" s="19"/>
      <c r="AG2257" s="19"/>
      <c r="AH2257" s="19"/>
      <c r="AI2257" s="19"/>
      <c r="AJ2257" s="19"/>
    </row>
    <row r="2258" customFormat="false" ht="15" hidden="false" customHeight="false" outlineLevel="0" collapsed="false">
      <c r="A2258" s="22" t="str">
        <f aca="false">IF($C2258="","","R"&amp;TEXT(ROW()-4,"00000"))</f>
        <v/>
      </c>
      <c r="B2258" s="21"/>
      <c r="C2258" s="19"/>
      <c r="D2258" s="22" t="str">
        <f aca="false">IF($C2258="","",IFERROR(INDEX(Asset_Register!$C$5:$C$1000,MATCH($C2258,Asset_Register!$A$5:$A$1000,0)),"Not in register"))</f>
        <v/>
      </c>
      <c r="E2258" s="22" t="str">
        <f aca="false">IF($C2258="","",IFERROR(INDEX(Asset_Register!$D$5:$D$1000,MATCH($C2258,Asset_Register!$A$5:$A$1000,0)),"Not in register"))</f>
        <v/>
      </c>
      <c r="F2258" s="22" t="str">
        <f aca="false">IF($C2258="","",IFERROR(INDEX(Asset_Register!$R$5:$R$1000,MATCH($C2258,Asset_Register!$A$5:$A$1000,0)),"Not in register"))</f>
        <v/>
      </c>
      <c r="G2258" s="22" t="str">
        <f aca="false">IF($C2258="","",IFERROR(INDEX(Asset_Register!$Q$5:$Q$1000,MATCH($C2258,Asset_Register!$A$5:$A$1000,0)),"Not in register"))</f>
        <v/>
      </c>
      <c r="H2258" s="19"/>
      <c r="I2258" s="19"/>
      <c r="J2258" s="6"/>
      <c r="K2258" s="19"/>
      <c r="L2258" s="19"/>
      <c r="M2258" s="19"/>
      <c r="N2258" s="19"/>
      <c r="O2258" s="19"/>
      <c r="P2258" s="19"/>
      <c r="Q2258" s="22" t="str">
        <f aca="false">IF($C2258="","",IF($P2258&lt;&gt;"",$P2258,IF(AND(ISNUMBER($K2258),ISNUMBER($M2258),ISNUMBER($N2258)),IF($O2258="Lower is worse",IF($K2258&lt;=$N2258,"Danger",IF($K2258&lt;=$M2258,"Alert","OK")),IF($K2258&gt;=$N2258,"Danger",IF($K2258&gt;=$M2258,"Alert","OK"))),"Not set")))</f>
        <v/>
      </c>
      <c r="R2258" s="22" t="str">
        <f aca="false">IF(OR($Q2258="",$Q2258="Not set"),"",MATCH($Q2258,Lists!$F$2:$F$4,0)-1)</f>
        <v/>
      </c>
      <c r="S2258" s="6"/>
      <c r="T2258" s="6"/>
      <c r="U2258" s="22" t="str">
        <f aca="false">IF(OR($Q2258="",$Q2258="OK",$Q2258="Not set",NOT(ISNUMBER($G2258))),"",ROUND($G2258*IF($Q2258="Danger",Lists!$M$15,Lists!$M$16),0))</f>
        <v/>
      </c>
      <c r="V2258" s="22" t="str">
        <f aca="false">IF($U2258="","",IF(OR($Q2258="Danger",$U2258&gt;=Lists!$M$10),"P1",IF($U2258&gt;=Lists!$M$11,"P2","P3")))</f>
        <v/>
      </c>
      <c r="W2258" s="24" t="str">
        <f aca="false">IF(OR($V2258="",$B2258=""),"",$B2258+INDEX(Lists!$N$10:$N$12,MATCH($V2258,Lists!$L$10:$L$12,0)))</f>
        <v/>
      </c>
      <c r="X2258" s="19"/>
      <c r="Y2258" s="19"/>
      <c r="Z2258" s="19"/>
      <c r="AA2258" s="21"/>
      <c r="AB2258" s="19"/>
      <c r="AC2258" s="22" t="str">
        <f aca="true">IF(OR($U2258="",$B2258=""),"",IF($AA2258&lt;&gt;"",$AA2258-$B2258,TODAY()-$B2258))</f>
        <v/>
      </c>
      <c r="AD2258" s="22" t="str">
        <f aca="true">IF($W2258="","",IF($Y2258="Closed",IF($AA2258="","Closed",IF($AA2258&lt;=$W2258,"Closed on time","Closed late")),IF(TODAY()&gt;$W2258,"Overdue","Within time")))</f>
        <v/>
      </c>
      <c r="AE2258" s="6"/>
      <c r="AF2258" s="19"/>
      <c r="AG2258" s="19"/>
      <c r="AH2258" s="19"/>
      <c r="AI2258" s="19"/>
      <c r="AJ2258" s="19"/>
    </row>
    <row r="2259" customFormat="false" ht="15" hidden="false" customHeight="false" outlineLevel="0" collapsed="false">
      <c r="A2259" s="22" t="str">
        <f aca="false">IF($C2259="","","R"&amp;TEXT(ROW()-4,"00000"))</f>
        <v/>
      </c>
      <c r="B2259" s="21"/>
      <c r="C2259" s="19"/>
      <c r="D2259" s="22" t="str">
        <f aca="false">IF($C2259="","",IFERROR(INDEX(Asset_Register!$C$5:$C$1000,MATCH($C2259,Asset_Register!$A$5:$A$1000,0)),"Not in register"))</f>
        <v/>
      </c>
      <c r="E2259" s="22" t="str">
        <f aca="false">IF($C2259="","",IFERROR(INDEX(Asset_Register!$D$5:$D$1000,MATCH($C2259,Asset_Register!$A$5:$A$1000,0)),"Not in register"))</f>
        <v/>
      </c>
      <c r="F2259" s="22" t="str">
        <f aca="false">IF($C2259="","",IFERROR(INDEX(Asset_Register!$R$5:$R$1000,MATCH($C2259,Asset_Register!$A$5:$A$1000,0)),"Not in register"))</f>
        <v/>
      </c>
      <c r="G2259" s="22" t="str">
        <f aca="false">IF($C2259="","",IFERROR(INDEX(Asset_Register!$Q$5:$Q$1000,MATCH($C2259,Asset_Register!$A$5:$A$1000,0)),"Not in register"))</f>
        <v/>
      </c>
      <c r="H2259" s="19"/>
      <c r="I2259" s="19"/>
      <c r="J2259" s="6"/>
      <c r="K2259" s="19"/>
      <c r="L2259" s="19"/>
      <c r="M2259" s="19"/>
      <c r="N2259" s="19"/>
      <c r="O2259" s="19"/>
      <c r="P2259" s="19"/>
      <c r="Q2259" s="22" t="str">
        <f aca="false">IF($C2259="","",IF($P2259&lt;&gt;"",$P2259,IF(AND(ISNUMBER($K2259),ISNUMBER($M2259),ISNUMBER($N2259)),IF($O2259="Lower is worse",IF($K2259&lt;=$N2259,"Danger",IF($K2259&lt;=$M2259,"Alert","OK")),IF($K2259&gt;=$N2259,"Danger",IF($K2259&gt;=$M2259,"Alert","OK"))),"Not set")))</f>
        <v/>
      </c>
      <c r="R2259" s="22" t="str">
        <f aca="false">IF(OR($Q2259="",$Q2259="Not set"),"",MATCH($Q2259,Lists!$F$2:$F$4,0)-1)</f>
        <v/>
      </c>
      <c r="S2259" s="6"/>
      <c r="T2259" s="6"/>
      <c r="U2259" s="22" t="str">
        <f aca="false">IF(OR($Q2259="",$Q2259="OK",$Q2259="Not set",NOT(ISNUMBER($G2259))),"",ROUND($G2259*IF($Q2259="Danger",Lists!$M$15,Lists!$M$16),0))</f>
        <v/>
      </c>
      <c r="V2259" s="22" t="str">
        <f aca="false">IF($U2259="","",IF(OR($Q2259="Danger",$U2259&gt;=Lists!$M$10),"P1",IF($U2259&gt;=Lists!$M$11,"P2","P3")))</f>
        <v/>
      </c>
      <c r="W2259" s="24" t="str">
        <f aca="false">IF(OR($V2259="",$B2259=""),"",$B2259+INDEX(Lists!$N$10:$N$12,MATCH($V2259,Lists!$L$10:$L$12,0)))</f>
        <v/>
      </c>
      <c r="X2259" s="19"/>
      <c r="Y2259" s="19"/>
      <c r="Z2259" s="19"/>
      <c r="AA2259" s="21"/>
      <c r="AB2259" s="19"/>
      <c r="AC2259" s="22" t="str">
        <f aca="true">IF(OR($U2259="",$B2259=""),"",IF($AA2259&lt;&gt;"",$AA2259-$B2259,TODAY()-$B2259))</f>
        <v/>
      </c>
      <c r="AD2259" s="22" t="str">
        <f aca="true">IF($W2259="","",IF($Y2259="Closed",IF($AA2259="","Closed",IF($AA2259&lt;=$W2259,"Closed on time","Closed late")),IF(TODAY()&gt;$W2259,"Overdue","Within time")))</f>
        <v/>
      </c>
      <c r="AE2259" s="6"/>
      <c r="AF2259" s="19"/>
      <c r="AG2259" s="19"/>
      <c r="AH2259" s="19"/>
      <c r="AI2259" s="19"/>
      <c r="AJ2259" s="19"/>
    </row>
    <row r="2260" customFormat="false" ht="15" hidden="false" customHeight="false" outlineLevel="0" collapsed="false">
      <c r="A2260" s="22" t="str">
        <f aca="false">IF($C2260="","","R"&amp;TEXT(ROW()-4,"00000"))</f>
        <v/>
      </c>
      <c r="B2260" s="21"/>
      <c r="C2260" s="19"/>
      <c r="D2260" s="22" t="str">
        <f aca="false">IF($C2260="","",IFERROR(INDEX(Asset_Register!$C$5:$C$1000,MATCH($C2260,Asset_Register!$A$5:$A$1000,0)),"Not in register"))</f>
        <v/>
      </c>
      <c r="E2260" s="22" t="str">
        <f aca="false">IF($C2260="","",IFERROR(INDEX(Asset_Register!$D$5:$D$1000,MATCH($C2260,Asset_Register!$A$5:$A$1000,0)),"Not in register"))</f>
        <v/>
      </c>
      <c r="F2260" s="22" t="str">
        <f aca="false">IF($C2260="","",IFERROR(INDEX(Asset_Register!$R$5:$R$1000,MATCH($C2260,Asset_Register!$A$5:$A$1000,0)),"Not in register"))</f>
        <v/>
      </c>
      <c r="G2260" s="22" t="str">
        <f aca="false">IF($C2260="","",IFERROR(INDEX(Asset_Register!$Q$5:$Q$1000,MATCH($C2260,Asset_Register!$A$5:$A$1000,0)),"Not in register"))</f>
        <v/>
      </c>
      <c r="H2260" s="19"/>
      <c r="I2260" s="19"/>
      <c r="J2260" s="6"/>
      <c r="K2260" s="19"/>
      <c r="L2260" s="19"/>
      <c r="M2260" s="19"/>
      <c r="N2260" s="19"/>
      <c r="O2260" s="19"/>
      <c r="P2260" s="19"/>
      <c r="Q2260" s="22" t="str">
        <f aca="false">IF($C2260="","",IF($P2260&lt;&gt;"",$P2260,IF(AND(ISNUMBER($K2260),ISNUMBER($M2260),ISNUMBER($N2260)),IF($O2260="Lower is worse",IF($K2260&lt;=$N2260,"Danger",IF($K2260&lt;=$M2260,"Alert","OK")),IF($K2260&gt;=$N2260,"Danger",IF($K2260&gt;=$M2260,"Alert","OK"))),"Not set")))</f>
        <v/>
      </c>
      <c r="R2260" s="22" t="str">
        <f aca="false">IF(OR($Q2260="",$Q2260="Not set"),"",MATCH($Q2260,Lists!$F$2:$F$4,0)-1)</f>
        <v/>
      </c>
      <c r="S2260" s="6"/>
      <c r="T2260" s="6"/>
      <c r="U2260" s="22" t="str">
        <f aca="false">IF(OR($Q2260="",$Q2260="OK",$Q2260="Not set",NOT(ISNUMBER($G2260))),"",ROUND($G2260*IF($Q2260="Danger",Lists!$M$15,Lists!$M$16),0))</f>
        <v/>
      </c>
      <c r="V2260" s="22" t="str">
        <f aca="false">IF($U2260="","",IF(OR($Q2260="Danger",$U2260&gt;=Lists!$M$10),"P1",IF($U2260&gt;=Lists!$M$11,"P2","P3")))</f>
        <v/>
      </c>
      <c r="W2260" s="24" t="str">
        <f aca="false">IF(OR($V2260="",$B2260=""),"",$B2260+INDEX(Lists!$N$10:$N$12,MATCH($V2260,Lists!$L$10:$L$12,0)))</f>
        <v/>
      </c>
      <c r="X2260" s="19"/>
      <c r="Y2260" s="19"/>
      <c r="Z2260" s="19"/>
      <c r="AA2260" s="21"/>
      <c r="AB2260" s="19"/>
      <c r="AC2260" s="22" t="str">
        <f aca="true">IF(OR($U2260="",$B2260=""),"",IF($AA2260&lt;&gt;"",$AA2260-$B2260,TODAY()-$B2260))</f>
        <v/>
      </c>
      <c r="AD2260" s="22" t="str">
        <f aca="true">IF($W2260="","",IF($Y2260="Closed",IF($AA2260="","Closed",IF($AA2260&lt;=$W2260,"Closed on time","Closed late")),IF(TODAY()&gt;$W2260,"Overdue","Within time")))</f>
        <v/>
      </c>
      <c r="AE2260" s="6"/>
      <c r="AF2260" s="19"/>
      <c r="AG2260" s="19"/>
      <c r="AH2260" s="19"/>
      <c r="AI2260" s="19"/>
      <c r="AJ2260" s="19"/>
    </row>
    <row r="2261" customFormat="false" ht="15" hidden="false" customHeight="false" outlineLevel="0" collapsed="false">
      <c r="A2261" s="22" t="str">
        <f aca="false">IF($C2261="","","R"&amp;TEXT(ROW()-4,"00000"))</f>
        <v/>
      </c>
      <c r="B2261" s="21"/>
      <c r="C2261" s="19"/>
      <c r="D2261" s="22" t="str">
        <f aca="false">IF($C2261="","",IFERROR(INDEX(Asset_Register!$C$5:$C$1000,MATCH($C2261,Asset_Register!$A$5:$A$1000,0)),"Not in register"))</f>
        <v/>
      </c>
      <c r="E2261" s="22" t="str">
        <f aca="false">IF($C2261="","",IFERROR(INDEX(Asset_Register!$D$5:$D$1000,MATCH($C2261,Asset_Register!$A$5:$A$1000,0)),"Not in register"))</f>
        <v/>
      </c>
      <c r="F2261" s="22" t="str">
        <f aca="false">IF($C2261="","",IFERROR(INDEX(Asset_Register!$R$5:$R$1000,MATCH($C2261,Asset_Register!$A$5:$A$1000,0)),"Not in register"))</f>
        <v/>
      </c>
      <c r="G2261" s="22" t="str">
        <f aca="false">IF($C2261="","",IFERROR(INDEX(Asset_Register!$Q$5:$Q$1000,MATCH($C2261,Asset_Register!$A$5:$A$1000,0)),"Not in register"))</f>
        <v/>
      </c>
      <c r="H2261" s="19"/>
      <c r="I2261" s="19"/>
      <c r="J2261" s="6"/>
      <c r="K2261" s="19"/>
      <c r="L2261" s="19"/>
      <c r="M2261" s="19"/>
      <c r="N2261" s="19"/>
      <c r="O2261" s="19"/>
      <c r="P2261" s="19"/>
      <c r="Q2261" s="22" t="str">
        <f aca="false">IF($C2261="","",IF($P2261&lt;&gt;"",$P2261,IF(AND(ISNUMBER($K2261),ISNUMBER($M2261),ISNUMBER($N2261)),IF($O2261="Lower is worse",IF($K2261&lt;=$N2261,"Danger",IF($K2261&lt;=$M2261,"Alert","OK")),IF($K2261&gt;=$N2261,"Danger",IF($K2261&gt;=$M2261,"Alert","OK"))),"Not set")))</f>
        <v/>
      </c>
      <c r="R2261" s="22" t="str">
        <f aca="false">IF(OR($Q2261="",$Q2261="Not set"),"",MATCH($Q2261,Lists!$F$2:$F$4,0)-1)</f>
        <v/>
      </c>
      <c r="S2261" s="6"/>
      <c r="T2261" s="6"/>
      <c r="U2261" s="22" t="str">
        <f aca="false">IF(OR($Q2261="",$Q2261="OK",$Q2261="Not set",NOT(ISNUMBER($G2261))),"",ROUND($G2261*IF($Q2261="Danger",Lists!$M$15,Lists!$M$16),0))</f>
        <v/>
      </c>
      <c r="V2261" s="22" t="str">
        <f aca="false">IF($U2261="","",IF(OR($Q2261="Danger",$U2261&gt;=Lists!$M$10),"P1",IF($U2261&gt;=Lists!$M$11,"P2","P3")))</f>
        <v/>
      </c>
      <c r="W2261" s="24" t="str">
        <f aca="false">IF(OR($V2261="",$B2261=""),"",$B2261+INDEX(Lists!$N$10:$N$12,MATCH($V2261,Lists!$L$10:$L$12,0)))</f>
        <v/>
      </c>
      <c r="X2261" s="19"/>
      <c r="Y2261" s="19"/>
      <c r="Z2261" s="19"/>
      <c r="AA2261" s="21"/>
      <c r="AB2261" s="19"/>
      <c r="AC2261" s="22" t="str">
        <f aca="true">IF(OR($U2261="",$B2261=""),"",IF($AA2261&lt;&gt;"",$AA2261-$B2261,TODAY()-$B2261))</f>
        <v/>
      </c>
      <c r="AD2261" s="22" t="str">
        <f aca="true">IF($W2261="","",IF($Y2261="Closed",IF($AA2261="","Closed",IF($AA2261&lt;=$W2261,"Closed on time","Closed late")),IF(TODAY()&gt;$W2261,"Overdue","Within time")))</f>
        <v/>
      </c>
      <c r="AE2261" s="6"/>
      <c r="AF2261" s="19"/>
      <c r="AG2261" s="19"/>
      <c r="AH2261" s="19"/>
      <c r="AI2261" s="19"/>
      <c r="AJ2261" s="19"/>
    </row>
    <row r="2262" customFormat="false" ht="15" hidden="false" customHeight="false" outlineLevel="0" collapsed="false">
      <c r="A2262" s="22" t="str">
        <f aca="false">IF($C2262="","","R"&amp;TEXT(ROW()-4,"00000"))</f>
        <v/>
      </c>
      <c r="B2262" s="21"/>
      <c r="C2262" s="19"/>
      <c r="D2262" s="22" t="str">
        <f aca="false">IF($C2262="","",IFERROR(INDEX(Asset_Register!$C$5:$C$1000,MATCH($C2262,Asset_Register!$A$5:$A$1000,0)),"Not in register"))</f>
        <v/>
      </c>
      <c r="E2262" s="22" t="str">
        <f aca="false">IF($C2262="","",IFERROR(INDEX(Asset_Register!$D$5:$D$1000,MATCH($C2262,Asset_Register!$A$5:$A$1000,0)),"Not in register"))</f>
        <v/>
      </c>
      <c r="F2262" s="22" t="str">
        <f aca="false">IF($C2262="","",IFERROR(INDEX(Asset_Register!$R$5:$R$1000,MATCH($C2262,Asset_Register!$A$5:$A$1000,0)),"Not in register"))</f>
        <v/>
      </c>
      <c r="G2262" s="22" t="str">
        <f aca="false">IF($C2262="","",IFERROR(INDEX(Asset_Register!$Q$5:$Q$1000,MATCH($C2262,Asset_Register!$A$5:$A$1000,0)),"Not in register"))</f>
        <v/>
      </c>
      <c r="H2262" s="19"/>
      <c r="I2262" s="19"/>
      <c r="J2262" s="6"/>
      <c r="K2262" s="19"/>
      <c r="L2262" s="19"/>
      <c r="M2262" s="19"/>
      <c r="N2262" s="19"/>
      <c r="O2262" s="19"/>
      <c r="P2262" s="19"/>
      <c r="Q2262" s="22" t="str">
        <f aca="false">IF($C2262="","",IF($P2262&lt;&gt;"",$P2262,IF(AND(ISNUMBER($K2262),ISNUMBER($M2262),ISNUMBER($N2262)),IF($O2262="Lower is worse",IF($K2262&lt;=$N2262,"Danger",IF($K2262&lt;=$M2262,"Alert","OK")),IF($K2262&gt;=$N2262,"Danger",IF($K2262&gt;=$M2262,"Alert","OK"))),"Not set")))</f>
        <v/>
      </c>
      <c r="R2262" s="22" t="str">
        <f aca="false">IF(OR($Q2262="",$Q2262="Not set"),"",MATCH($Q2262,Lists!$F$2:$F$4,0)-1)</f>
        <v/>
      </c>
      <c r="S2262" s="6"/>
      <c r="T2262" s="6"/>
      <c r="U2262" s="22" t="str">
        <f aca="false">IF(OR($Q2262="",$Q2262="OK",$Q2262="Not set",NOT(ISNUMBER($G2262))),"",ROUND($G2262*IF($Q2262="Danger",Lists!$M$15,Lists!$M$16),0))</f>
        <v/>
      </c>
      <c r="V2262" s="22" t="str">
        <f aca="false">IF($U2262="","",IF(OR($Q2262="Danger",$U2262&gt;=Lists!$M$10),"P1",IF($U2262&gt;=Lists!$M$11,"P2","P3")))</f>
        <v/>
      </c>
      <c r="W2262" s="24" t="str">
        <f aca="false">IF(OR($V2262="",$B2262=""),"",$B2262+INDEX(Lists!$N$10:$N$12,MATCH($V2262,Lists!$L$10:$L$12,0)))</f>
        <v/>
      </c>
      <c r="X2262" s="19"/>
      <c r="Y2262" s="19"/>
      <c r="Z2262" s="19"/>
      <c r="AA2262" s="21"/>
      <c r="AB2262" s="19"/>
      <c r="AC2262" s="22" t="str">
        <f aca="true">IF(OR($U2262="",$B2262=""),"",IF($AA2262&lt;&gt;"",$AA2262-$B2262,TODAY()-$B2262))</f>
        <v/>
      </c>
      <c r="AD2262" s="22" t="str">
        <f aca="true">IF($W2262="","",IF($Y2262="Closed",IF($AA2262="","Closed",IF($AA2262&lt;=$W2262,"Closed on time","Closed late")),IF(TODAY()&gt;$W2262,"Overdue","Within time")))</f>
        <v/>
      </c>
      <c r="AE2262" s="6"/>
      <c r="AF2262" s="19"/>
      <c r="AG2262" s="19"/>
      <c r="AH2262" s="19"/>
      <c r="AI2262" s="19"/>
      <c r="AJ2262" s="19"/>
    </row>
    <row r="2263" customFormat="false" ht="15" hidden="false" customHeight="false" outlineLevel="0" collapsed="false">
      <c r="A2263" s="22" t="str">
        <f aca="false">IF($C2263="","","R"&amp;TEXT(ROW()-4,"00000"))</f>
        <v/>
      </c>
      <c r="B2263" s="21"/>
      <c r="C2263" s="19"/>
      <c r="D2263" s="22" t="str">
        <f aca="false">IF($C2263="","",IFERROR(INDEX(Asset_Register!$C$5:$C$1000,MATCH($C2263,Asset_Register!$A$5:$A$1000,0)),"Not in register"))</f>
        <v/>
      </c>
      <c r="E2263" s="22" t="str">
        <f aca="false">IF($C2263="","",IFERROR(INDEX(Asset_Register!$D$5:$D$1000,MATCH($C2263,Asset_Register!$A$5:$A$1000,0)),"Not in register"))</f>
        <v/>
      </c>
      <c r="F2263" s="22" t="str">
        <f aca="false">IF($C2263="","",IFERROR(INDEX(Asset_Register!$R$5:$R$1000,MATCH($C2263,Asset_Register!$A$5:$A$1000,0)),"Not in register"))</f>
        <v/>
      </c>
      <c r="G2263" s="22" t="str">
        <f aca="false">IF($C2263="","",IFERROR(INDEX(Asset_Register!$Q$5:$Q$1000,MATCH($C2263,Asset_Register!$A$5:$A$1000,0)),"Not in register"))</f>
        <v/>
      </c>
      <c r="H2263" s="19"/>
      <c r="I2263" s="19"/>
      <c r="J2263" s="6"/>
      <c r="K2263" s="19"/>
      <c r="L2263" s="19"/>
      <c r="M2263" s="19"/>
      <c r="N2263" s="19"/>
      <c r="O2263" s="19"/>
      <c r="P2263" s="19"/>
      <c r="Q2263" s="22" t="str">
        <f aca="false">IF($C2263="","",IF($P2263&lt;&gt;"",$P2263,IF(AND(ISNUMBER($K2263),ISNUMBER($M2263),ISNUMBER($N2263)),IF($O2263="Lower is worse",IF($K2263&lt;=$N2263,"Danger",IF($K2263&lt;=$M2263,"Alert","OK")),IF($K2263&gt;=$N2263,"Danger",IF($K2263&gt;=$M2263,"Alert","OK"))),"Not set")))</f>
        <v/>
      </c>
      <c r="R2263" s="22" t="str">
        <f aca="false">IF(OR($Q2263="",$Q2263="Not set"),"",MATCH($Q2263,Lists!$F$2:$F$4,0)-1)</f>
        <v/>
      </c>
      <c r="S2263" s="6"/>
      <c r="T2263" s="6"/>
      <c r="U2263" s="22" t="str">
        <f aca="false">IF(OR($Q2263="",$Q2263="OK",$Q2263="Not set",NOT(ISNUMBER($G2263))),"",ROUND($G2263*IF($Q2263="Danger",Lists!$M$15,Lists!$M$16),0))</f>
        <v/>
      </c>
      <c r="V2263" s="22" t="str">
        <f aca="false">IF($U2263="","",IF(OR($Q2263="Danger",$U2263&gt;=Lists!$M$10),"P1",IF($U2263&gt;=Lists!$M$11,"P2","P3")))</f>
        <v/>
      </c>
      <c r="W2263" s="24" t="str">
        <f aca="false">IF(OR($V2263="",$B2263=""),"",$B2263+INDEX(Lists!$N$10:$N$12,MATCH($V2263,Lists!$L$10:$L$12,0)))</f>
        <v/>
      </c>
      <c r="X2263" s="19"/>
      <c r="Y2263" s="19"/>
      <c r="Z2263" s="19"/>
      <c r="AA2263" s="21"/>
      <c r="AB2263" s="19"/>
      <c r="AC2263" s="22" t="str">
        <f aca="true">IF(OR($U2263="",$B2263=""),"",IF($AA2263&lt;&gt;"",$AA2263-$B2263,TODAY()-$B2263))</f>
        <v/>
      </c>
      <c r="AD2263" s="22" t="str">
        <f aca="true">IF($W2263="","",IF($Y2263="Closed",IF($AA2263="","Closed",IF($AA2263&lt;=$W2263,"Closed on time","Closed late")),IF(TODAY()&gt;$W2263,"Overdue","Within time")))</f>
        <v/>
      </c>
      <c r="AE2263" s="6"/>
      <c r="AF2263" s="19"/>
      <c r="AG2263" s="19"/>
      <c r="AH2263" s="19"/>
      <c r="AI2263" s="19"/>
      <c r="AJ2263" s="19"/>
    </row>
    <row r="2264" customFormat="false" ht="15" hidden="false" customHeight="false" outlineLevel="0" collapsed="false">
      <c r="A2264" s="22" t="str">
        <f aca="false">IF($C2264="","","R"&amp;TEXT(ROW()-4,"00000"))</f>
        <v/>
      </c>
      <c r="B2264" s="21"/>
      <c r="C2264" s="19"/>
      <c r="D2264" s="22" t="str">
        <f aca="false">IF($C2264="","",IFERROR(INDEX(Asset_Register!$C$5:$C$1000,MATCH($C2264,Asset_Register!$A$5:$A$1000,0)),"Not in register"))</f>
        <v/>
      </c>
      <c r="E2264" s="22" t="str">
        <f aca="false">IF($C2264="","",IFERROR(INDEX(Asset_Register!$D$5:$D$1000,MATCH($C2264,Asset_Register!$A$5:$A$1000,0)),"Not in register"))</f>
        <v/>
      </c>
      <c r="F2264" s="22" t="str">
        <f aca="false">IF($C2264="","",IFERROR(INDEX(Asset_Register!$R$5:$R$1000,MATCH($C2264,Asset_Register!$A$5:$A$1000,0)),"Not in register"))</f>
        <v/>
      </c>
      <c r="G2264" s="22" t="str">
        <f aca="false">IF($C2264="","",IFERROR(INDEX(Asset_Register!$Q$5:$Q$1000,MATCH($C2264,Asset_Register!$A$5:$A$1000,0)),"Not in register"))</f>
        <v/>
      </c>
      <c r="H2264" s="19"/>
      <c r="I2264" s="19"/>
      <c r="J2264" s="6"/>
      <c r="K2264" s="19"/>
      <c r="L2264" s="19"/>
      <c r="M2264" s="19"/>
      <c r="N2264" s="19"/>
      <c r="O2264" s="19"/>
      <c r="P2264" s="19"/>
      <c r="Q2264" s="22" t="str">
        <f aca="false">IF($C2264="","",IF($P2264&lt;&gt;"",$P2264,IF(AND(ISNUMBER($K2264),ISNUMBER($M2264),ISNUMBER($N2264)),IF($O2264="Lower is worse",IF($K2264&lt;=$N2264,"Danger",IF($K2264&lt;=$M2264,"Alert","OK")),IF($K2264&gt;=$N2264,"Danger",IF($K2264&gt;=$M2264,"Alert","OK"))),"Not set")))</f>
        <v/>
      </c>
      <c r="R2264" s="22" t="str">
        <f aca="false">IF(OR($Q2264="",$Q2264="Not set"),"",MATCH($Q2264,Lists!$F$2:$F$4,0)-1)</f>
        <v/>
      </c>
      <c r="S2264" s="6"/>
      <c r="T2264" s="6"/>
      <c r="U2264" s="22" t="str">
        <f aca="false">IF(OR($Q2264="",$Q2264="OK",$Q2264="Not set",NOT(ISNUMBER($G2264))),"",ROUND($G2264*IF($Q2264="Danger",Lists!$M$15,Lists!$M$16),0))</f>
        <v/>
      </c>
      <c r="V2264" s="22" t="str">
        <f aca="false">IF($U2264="","",IF(OR($Q2264="Danger",$U2264&gt;=Lists!$M$10),"P1",IF($U2264&gt;=Lists!$M$11,"P2","P3")))</f>
        <v/>
      </c>
      <c r="W2264" s="24" t="str">
        <f aca="false">IF(OR($V2264="",$B2264=""),"",$B2264+INDEX(Lists!$N$10:$N$12,MATCH($V2264,Lists!$L$10:$L$12,0)))</f>
        <v/>
      </c>
      <c r="X2264" s="19"/>
      <c r="Y2264" s="19"/>
      <c r="Z2264" s="19"/>
      <c r="AA2264" s="21"/>
      <c r="AB2264" s="19"/>
      <c r="AC2264" s="22" t="str">
        <f aca="true">IF(OR($U2264="",$B2264=""),"",IF($AA2264&lt;&gt;"",$AA2264-$B2264,TODAY()-$B2264))</f>
        <v/>
      </c>
      <c r="AD2264" s="22" t="str">
        <f aca="true">IF($W2264="","",IF($Y2264="Closed",IF($AA2264="","Closed",IF($AA2264&lt;=$W2264,"Closed on time","Closed late")),IF(TODAY()&gt;$W2264,"Overdue","Within time")))</f>
        <v/>
      </c>
      <c r="AE2264" s="6"/>
      <c r="AF2264" s="19"/>
      <c r="AG2264" s="19"/>
      <c r="AH2264" s="19"/>
      <c r="AI2264" s="19"/>
      <c r="AJ2264" s="19"/>
    </row>
    <row r="2265" customFormat="false" ht="15" hidden="false" customHeight="false" outlineLevel="0" collapsed="false">
      <c r="A2265" s="22" t="str">
        <f aca="false">IF($C2265="","","R"&amp;TEXT(ROW()-4,"00000"))</f>
        <v/>
      </c>
      <c r="B2265" s="21"/>
      <c r="C2265" s="19"/>
      <c r="D2265" s="22" t="str">
        <f aca="false">IF($C2265="","",IFERROR(INDEX(Asset_Register!$C$5:$C$1000,MATCH($C2265,Asset_Register!$A$5:$A$1000,0)),"Not in register"))</f>
        <v/>
      </c>
      <c r="E2265" s="22" t="str">
        <f aca="false">IF($C2265="","",IFERROR(INDEX(Asset_Register!$D$5:$D$1000,MATCH($C2265,Asset_Register!$A$5:$A$1000,0)),"Not in register"))</f>
        <v/>
      </c>
      <c r="F2265" s="22" t="str">
        <f aca="false">IF($C2265="","",IFERROR(INDEX(Asset_Register!$R$5:$R$1000,MATCH($C2265,Asset_Register!$A$5:$A$1000,0)),"Not in register"))</f>
        <v/>
      </c>
      <c r="G2265" s="22" t="str">
        <f aca="false">IF($C2265="","",IFERROR(INDEX(Asset_Register!$Q$5:$Q$1000,MATCH($C2265,Asset_Register!$A$5:$A$1000,0)),"Not in register"))</f>
        <v/>
      </c>
      <c r="H2265" s="19"/>
      <c r="I2265" s="19"/>
      <c r="J2265" s="6"/>
      <c r="K2265" s="19"/>
      <c r="L2265" s="19"/>
      <c r="M2265" s="19"/>
      <c r="N2265" s="19"/>
      <c r="O2265" s="19"/>
      <c r="P2265" s="19"/>
      <c r="Q2265" s="22" t="str">
        <f aca="false">IF($C2265="","",IF($P2265&lt;&gt;"",$P2265,IF(AND(ISNUMBER($K2265),ISNUMBER($M2265),ISNUMBER($N2265)),IF($O2265="Lower is worse",IF($K2265&lt;=$N2265,"Danger",IF($K2265&lt;=$M2265,"Alert","OK")),IF($K2265&gt;=$N2265,"Danger",IF($K2265&gt;=$M2265,"Alert","OK"))),"Not set")))</f>
        <v/>
      </c>
      <c r="R2265" s="22" t="str">
        <f aca="false">IF(OR($Q2265="",$Q2265="Not set"),"",MATCH($Q2265,Lists!$F$2:$F$4,0)-1)</f>
        <v/>
      </c>
      <c r="S2265" s="6"/>
      <c r="T2265" s="6"/>
      <c r="U2265" s="22" t="str">
        <f aca="false">IF(OR($Q2265="",$Q2265="OK",$Q2265="Not set",NOT(ISNUMBER($G2265))),"",ROUND($G2265*IF($Q2265="Danger",Lists!$M$15,Lists!$M$16),0))</f>
        <v/>
      </c>
      <c r="V2265" s="22" t="str">
        <f aca="false">IF($U2265="","",IF(OR($Q2265="Danger",$U2265&gt;=Lists!$M$10),"P1",IF($U2265&gt;=Lists!$M$11,"P2","P3")))</f>
        <v/>
      </c>
      <c r="W2265" s="24" t="str">
        <f aca="false">IF(OR($V2265="",$B2265=""),"",$B2265+INDEX(Lists!$N$10:$N$12,MATCH($V2265,Lists!$L$10:$L$12,0)))</f>
        <v/>
      </c>
      <c r="X2265" s="19"/>
      <c r="Y2265" s="19"/>
      <c r="Z2265" s="19"/>
      <c r="AA2265" s="21"/>
      <c r="AB2265" s="19"/>
      <c r="AC2265" s="22" t="str">
        <f aca="true">IF(OR($U2265="",$B2265=""),"",IF($AA2265&lt;&gt;"",$AA2265-$B2265,TODAY()-$B2265))</f>
        <v/>
      </c>
      <c r="AD2265" s="22" t="str">
        <f aca="true">IF($W2265="","",IF($Y2265="Closed",IF($AA2265="","Closed",IF($AA2265&lt;=$W2265,"Closed on time","Closed late")),IF(TODAY()&gt;$W2265,"Overdue","Within time")))</f>
        <v/>
      </c>
      <c r="AE2265" s="6"/>
      <c r="AF2265" s="19"/>
      <c r="AG2265" s="19"/>
      <c r="AH2265" s="19"/>
      <c r="AI2265" s="19"/>
      <c r="AJ2265" s="19"/>
    </row>
    <row r="2266" customFormat="false" ht="15" hidden="false" customHeight="false" outlineLevel="0" collapsed="false">
      <c r="A2266" s="22" t="str">
        <f aca="false">IF($C2266="","","R"&amp;TEXT(ROW()-4,"00000"))</f>
        <v/>
      </c>
      <c r="B2266" s="21"/>
      <c r="C2266" s="19"/>
      <c r="D2266" s="22" t="str">
        <f aca="false">IF($C2266="","",IFERROR(INDEX(Asset_Register!$C$5:$C$1000,MATCH($C2266,Asset_Register!$A$5:$A$1000,0)),"Not in register"))</f>
        <v/>
      </c>
      <c r="E2266" s="22" t="str">
        <f aca="false">IF($C2266="","",IFERROR(INDEX(Asset_Register!$D$5:$D$1000,MATCH($C2266,Asset_Register!$A$5:$A$1000,0)),"Not in register"))</f>
        <v/>
      </c>
      <c r="F2266" s="22" t="str">
        <f aca="false">IF($C2266="","",IFERROR(INDEX(Asset_Register!$R$5:$R$1000,MATCH($C2266,Asset_Register!$A$5:$A$1000,0)),"Not in register"))</f>
        <v/>
      </c>
      <c r="G2266" s="22" t="str">
        <f aca="false">IF($C2266="","",IFERROR(INDEX(Asset_Register!$Q$5:$Q$1000,MATCH($C2266,Asset_Register!$A$5:$A$1000,0)),"Not in register"))</f>
        <v/>
      </c>
      <c r="H2266" s="19"/>
      <c r="I2266" s="19"/>
      <c r="J2266" s="6"/>
      <c r="K2266" s="19"/>
      <c r="L2266" s="19"/>
      <c r="M2266" s="19"/>
      <c r="N2266" s="19"/>
      <c r="O2266" s="19"/>
      <c r="P2266" s="19"/>
      <c r="Q2266" s="22" t="str">
        <f aca="false">IF($C2266="","",IF($P2266&lt;&gt;"",$P2266,IF(AND(ISNUMBER($K2266),ISNUMBER($M2266),ISNUMBER($N2266)),IF($O2266="Lower is worse",IF($K2266&lt;=$N2266,"Danger",IF($K2266&lt;=$M2266,"Alert","OK")),IF($K2266&gt;=$N2266,"Danger",IF($K2266&gt;=$M2266,"Alert","OK"))),"Not set")))</f>
        <v/>
      </c>
      <c r="R2266" s="22" t="str">
        <f aca="false">IF(OR($Q2266="",$Q2266="Not set"),"",MATCH($Q2266,Lists!$F$2:$F$4,0)-1)</f>
        <v/>
      </c>
      <c r="S2266" s="6"/>
      <c r="T2266" s="6"/>
      <c r="U2266" s="22" t="str">
        <f aca="false">IF(OR($Q2266="",$Q2266="OK",$Q2266="Not set",NOT(ISNUMBER($G2266))),"",ROUND($G2266*IF($Q2266="Danger",Lists!$M$15,Lists!$M$16),0))</f>
        <v/>
      </c>
      <c r="V2266" s="22" t="str">
        <f aca="false">IF($U2266="","",IF(OR($Q2266="Danger",$U2266&gt;=Lists!$M$10),"P1",IF($U2266&gt;=Lists!$M$11,"P2","P3")))</f>
        <v/>
      </c>
      <c r="W2266" s="24" t="str">
        <f aca="false">IF(OR($V2266="",$B2266=""),"",$B2266+INDEX(Lists!$N$10:$N$12,MATCH($V2266,Lists!$L$10:$L$12,0)))</f>
        <v/>
      </c>
      <c r="X2266" s="19"/>
      <c r="Y2266" s="19"/>
      <c r="Z2266" s="19"/>
      <c r="AA2266" s="21"/>
      <c r="AB2266" s="19"/>
      <c r="AC2266" s="22" t="str">
        <f aca="true">IF(OR($U2266="",$B2266=""),"",IF($AA2266&lt;&gt;"",$AA2266-$B2266,TODAY()-$B2266))</f>
        <v/>
      </c>
      <c r="AD2266" s="22" t="str">
        <f aca="true">IF($W2266="","",IF($Y2266="Closed",IF($AA2266="","Closed",IF($AA2266&lt;=$W2266,"Closed on time","Closed late")),IF(TODAY()&gt;$W2266,"Overdue","Within time")))</f>
        <v/>
      </c>
      <c r="AE2266" s="6"/>
      <c r="AF2266" s="19"/>
      <c r="AG2266" s="19"/>
      <c r="AH2266" s="19"/>
      <c r="AI2266" s="19"/>
      <c r="AJ2266" s="19"/>
    </row>
    <row r="2267" customFormat="false" ht="15" hidden="false" customHeight="false" outlineLevel="0" collapsed="false">
      <c r="A2267" s="22" t="str">
        <f aca="false">IF($C2267="","","R"&amp;TEXT(ROW()-4,"00000"))</f>
        <v/>
      </c>
      <c r="B2267" s="21"/>
      <c r="C2267" s="19"/>
      <c r="D2267" s="22" t="str">
        <f aca="false">IF($C2267="","",IFERROR(INDEX(Asset_Register!$C$5:$C$1000,MATCH($C2267,Asset_Register!$A$5:$A$1000,0)),"Not in register"))</f>
        <v/>
      </c>
      <c r="E2267" s="22" t="str">
        <f aca="false">IF($C2267="","",IFERROR(INDEX(Asset_Register!$D$5:$D$1000,MATCH($C2267,Asset_Register!$A$5:$A$1000,0)),"Not in register"))</f>
        <v/>
      </c>
      <c r="F2267" s="22" t="str">
        <f aca="false">IF($C2267="","",IFERROR(INDEX(Asset_Register!$R$5:$R$1000,MATCH($C2267,Asset_Register!$A$5:$A$1000,0)),"Not in register"))</f>
        <v/>
      </c>
      <c r="G2267" s="22" t="str">
        <f aca="false">IF($C2267="","",IFERROR(INDEX(Asset_Register!$Q$5:$Q$1000,MATCH($C2267,Asset_Register!$A$5:$A$1000,0)),"Not in register"))</f>
        <v/>
      </c>
      <c r="H2267" s="19"/>
      <c r="I2267" s="19"/>
      <c r="J2267" s="6"/>
      <c r="K2267" s="19"/>
      <c r="L2267" s="19"/>
      <c r="M2267" s="19"/>
      <c r="N2267" s="19"/>
      <c r="O2267" s="19"/>
      <c r="P2267" s="19"/>
      <c r="Q2267" s="22" t="str">
        <f aca="false">IF($C2267="","",IF($P2267&lt;&gt;"",$P2267,IF(AND(ISNUMBER($K2267),ISNUMBER($M2267),ISNUMBER($N2267)),IF($O2267="Lower is worse",IF($K2267&lt;=$N2267,"Danger",IF($K2267&lt;=$M2267,"Alert","OK")),IF($K2267&gt;=$N2267,"Danger",IF($K2267&gt;=$M2267,"Alert","OK"))),"Not set")))</f>
        <v/>
      </c>
      <c r="R2267" s="22" t="str">
        <f aca="false">IF(OR($Q2267="",$Q2267="Not set"),"",MATCH($Q2267,Lists!$F$2:$F$4,0)-1)</f>
        <v/>
      </c>
      <c r="S2267" s="6"/>
      <c r="T2267" s="6"/>
      <c r="U2267" s="22" t="str">
        <f aca="false">IF(OR($Q2267="",$Q2267="OK",$Q2267="Not set",NOT(ISNUMBER($G2267))),"",ROUND($G2267*IF($Q2267="Danger",Lists!$M$15,Lists!$M$16),0))</f>
        <v/>
      </c>
      <c r="V2267" s="22" t="str">
        <f aca="false">IF($U2267="","",IF(OR($Q2267="Danger",$U2267&gt;=Lists!$M$10),"P1",IF($U2267&gt;=Lists!$M$11,"P2","P3")))</f>
        <v/>
      </c>
      <c r="W2267" s="24" t="str">
        <f aca="false">IF(OR($V2267="",$B2267=""),"",$B2267+INDEX(Lists!$N$10:$N$12,MATCH($V2267,Lists!$L$10:$L$12,0)))</f>
        <v/>
      </c>
      <c r="X2267" s="19"/>
      <c r="Y2267" s="19"/>
      <c r="Z2267" s="19"/>
      <c r="AA2267" s="21"/>
      <c r="AB2267" s="19"/>
      <c r="AC2267" s="22" t="str">
        <f aca="true">IF(OR($U2267="",$B2267=""),"",IF($AA2267&lt;&gt;"",$AA2267-$B2267,TODAY()-$B2267))</f>
        <v/>
      </c>
      <c r="AD2267" s="22" t="str">
        <f aca="true">IF($W2267="","",IF($Y2267="Closed",IF($AA2267="","Closed",IF($AA2267&lt;=$W2267,"Closed on time","Closed late")),IF(TODAY()&gt;$W2267,"Overdue","Within time")))</f>
        <v/>
      </c>
      <c r="AE2267" s="6"/>
      <c r="AF2267" s="19"/>
      <c r="AG2267" s="19"/>
      <c r="AH2267" s="19"/>
      <c r="AI2267" s="19"/>
      <c r="AJ2267" s="19"/>
    </row>
    <row r="2268" customFormat="false" ht="15" hidden="false" customHeight="false" outlineLevel="0" collapsed="false">
      <c r="A2268" s="22" t="str">
        <f aca="false">IF($C2268="","","R"&amp;TEXT(ROW()-4,"00000"))</f>
        <v/>
      </c>
      <c r="B2268" s="21"/>
      <c r="C2268" s="19"/>
      <c r="D2268" s="22" t="str">
        <f aca="false">IF($C2268="","",IFERROR(INDEX(Asset_Register!$C$5:$C$1000,MATCH($C2268,Asset_Register!$A$5:$A$1000,0)),"Not in register"))</f>
        <v/>
      </c>
      <c r="E2268" s="22" t="str">
        <f aca="false">IF($C2268="","",IFERROR(INDEX(Asset_Register!$D$5:$D$1000,MATCH($C2268,Asset_Register!$A$5:$A$1000,0)),"Not in register"))</f>
        <v/>
      </c>
      <c r="F2268" s="22" t="str">
        <f aca="false">IF($C2268="","",IFERROR(INDEX(Asset_Register!$R$5:$R$1000,MATCH($C2268,Asset_Register!$A$5:$A$1000,0)),"Not in register"))</f>
        <v/>
      </c>
      <c r="G2268" s="22" t="str">
        <f aca="false">IF($C2268="","",IFERROR(INDEX(Asset_Register!$Q$5:$Q$1000,MATCH($C2268,Asset_Register!$A$5:$A$1000,0)),"Not in register"))</f>
        <v/>
      </c>
      <c r="H2268" s="19"/>
      <c r="I2268" s="19"/>
      <c r="J2268" s="6"/>
      <c r="K2268" s="19"/>
      <c r="L2268" s="19"/>
      <c r="M2268" s="19"/>
      <c r="N2268" s="19"/>
      <c r="O2268" s="19"/>
      <c r="P2268" s="19"/>
      <c r="Q2268" s="22" t="str">
        <f aca="false">IF($C2268="","",IF($P2268&lt;&gt;"",$P2268,IF(AND(ISNUMBER($K2268),ISNUMBER($M2268),ISNUMBER($N2268)),IF($O2268="Lower is worse",IF($K2268&lt;=$N2268,"Danger",IF($K2268&lt;=$M2268,"Alert","OK")),IF($K2268&gt;=$N2268,"Danger",IF($K2268&gt;=$M2268,"Alert","OK"))),"Not set")))</f>
        <v/>
      </c>
      <c r="R2268" s="22" t="str">
        <f aca="false">IF(OR($Q2268="",$Q2268="Not set"),"",MATCH($Q2268,Lists!$F$2:$F$4,0)-1)</f>
        <v/>
      </c>
      <c r="S2268" s="6"/>
      <c r="T2268" s="6"/>
      <c r="U2268" s="22" t="str">
        <f aca="false">IF(OR($Q2268="",$Q2268="OK",$Q2268="Not set",NOT(ISNUMBER($G2268))),"",ROUND($G2268*IF($Q2268="Danger",Lists!$M$15,Lists!$M$16),0))</f>
        <v/>
      </c>
      <c r="V2268" s="22" t="str">
        <f aca="false">IF($U2268="","",IF(OR($Q2268="Danger",$U2268&gt;=Lists!$M$10),"P1",IF($U2268&gt;=Lists!$M$11,"P2","P3")))</f>
        <v/>
      </c>
      <c r="W2268" s="24" t="str">
        <f aca="false">IF(OR($V2268="",$B2268=""),"",$B2268+INDEX(Lists!$N$10:$N$12,MATCH($V2268,Lists!$L$10:$L$12,0)))</f>
        <v/>
      </c>
      <c r="X2268" s="19"/>
      <c r="Y2268" s="19"/>
      <c r="Z2268" s="19"/>
      <c r="AA2268" s="21"/>
      <c r="AB2268" s="19"/>
      <c r="AC2268" s="22" t="str">
        <f aca="true">IF(OR($U2268="",$B2268=""),"",IF($AA2268&lt;&gt;"",$AA2268-$B2268,TODAY()-$B2268))</f>
        <v/>
      </c>
      <c r="AD2268" s="22" t="str">
        <f aca="true">IF($W2268="","",IF($Y2268="Closed",IF($AA2268="","Closed",IF($AA2268&lt;=$W2268,"Closed on time","Closed late")),IF(TODAY()&gt;$W2268,"Overdue","Within time")))</f>
        <v/>
      </c>
      <c r="AE2268" s="6"/>
      <c r="AF2268" s="19"/>
      <c r="AG2268" s="19"/>
      <c r="AH2268" s="19"/>
      <c r="AI2268" s="19"/>
      <c r="AJ2268" s="19"/>
    </row>
    <row r="2269" customFormat="false" ht="15" hidden="false" customHeight="false" outlineLevel="0" collapsed="false">
      <c r="A2269" s="22" t="str">
        <f aca="false">IF($C2269="","","R"&amp;TEXT(ROW()-4,"00000"))</f>
        <v/>
      </c>
      <c r="B2269" s="21"/>
      <c r="C2269" s="19"/>
      <c r="D2269" s="22" t="str">
        <f aca="false">IF($C2269="","",IFERROR(INDEX(Asset_Register!$C$5:$C$1000,MATCH($C2269,Asset_Register!$A$5:$A$1000,0)),"Not in register"))</f>
        <v/>
      </c>
      <c r="E2269" s="22" t="str">
        <f aca="false">IF($C2269="","",IFERROR(INDEX(Asset_Register!$D$5:$D$1000,MATCH($C2269,Asset_Register!$A$5:$A$1000,0)),"Not in register"))</f>
        <v/>
      </c>
      <c r="F2269" s="22" t="str">
        <f aca="false">IF($C2269="","",IFERROR(INDEX(Asset_Register!$R$5:$R$1000,MATCH($C2269,Asset_Register!$A$5:$A$1000,0)),"Not in register"))</f>
        <v/>
      </c>
      <c r="G2269" s="22" t="str">
        <f aca="false">IF($C2269="","",IFERROR(INDEX(Asset_Register!$Q$5:$Q$1000,MATCH($C2269,Asset_Register!$A$5:$A$1000,0)),"Not in register"))</f>
        <v/>
      </c>
      <c r="H2269" s="19"/>
      <c r="I2269" s="19"/>
      <c r="J2269" s="6"/>
      <c r="K2269" s="19"/>
      <c r="L2269" s="19"/>
      <c r="M2269" s="19"/>
      <c r="N2269" s="19"/>
      <c r="O2269" s="19"/>
      <c r="P2269" s="19"/>
      <c r="Q2269" s="22" t="str">
        <f aca="false">IF($C2269="","",IF($P2269&lt;&gt;"",$P2269,IF(AND(ISNUMBER($K2269),ISNUMBER($M2269),ISNUMBER($N2269)),IF($O2269="Lower is worse",IF($K2269&lt;=$N2269,"Danger",IF($K2269&lt;=$M2269,"Alert","OK")),IF($K2269&gt;=$N2269,"Danger",IF($K2269&gt;=$M2269,"Alert","OK"))),"Not set")))</f>
        <v/>
      </c>
      <c r="R2269" s="22" t="str">
        <f aca="false">IF(OR($Q2269="",$Q2269="Not set"),"",MATCH($Q2269,Lists!$F$2:$F$4,0)-1)</f>
        <v/>
      </c>
      <c r="S2269" s="6"/>
      <c r="T2269" s="6"/>
      <c r="U2269" s="22" t="str">
        <f aca="false">IF(OR($Q2269="",$Q2269="OK",$Q2269="Not set",NOT(ISNUMBER($G2269))),"",ROUND($G2269*IF($Q2269="Danger",Lists!$M$15,Lists!$M$16),0))</f>
        <v/>
      </c>
      <c r="V2269" s="22" t="str">
        <f aca="false">IF($U2269="","",IF(OR($Q2269="Danger",$U2269&gt;=Lists!$M$10),"P1",IF($U2269&gt;=Lists!$M$11,"P2","P3")))</f>
        <v/>
      </c>
      <c r="W2269" s="24" t="str">
        <f aca="false">IF(OR($V2269="",$B2269=""),"",$B2269+INDEX(Lists!$N$10:$N$12,MATCH($V2269,Lists!$L$10:$L$12,0)))</f>
        <v/>
      </c>
      <c r="X2269" s="19"/>
      <c r="Y2269" s="19"/>
      <c r="Z2269" s="19"/>
      <c r="AA2269" s="21"/>
      <c r="AB2269" s="19"/>
      <c r="AC2269" s="22" t="str">
        <f aca="true">IF(OR($U2269="",$B2269=""),"",IF($AA2269&lt;&gt;"",$AA2269-$B2269,TODAY()-$B2269))</f>
        <v/>
      </c>
      <c r="AD2269" s="22" t="str">
        <f aca="true">IF($W2269="","",IF($Y2269="Closed",IF($AA2269="","Closed",IF($AA2269&lt;=$W2269,"Closed on time","Closed late")),IF(TODAY()&gt;$W2269,"Overdue","Within time")))</f>
        <v/>
      </c>
      <c r="AE2269" s="6"/>
      <c r="AF2269" s="19"/>
      <c r="AG2269" s="19"/>
      <c r="AH2269" s="19"/>
      <c r="AI2269" s="19"/>
      <c r="AJ2269" s="19"/>
    </row>
    <row r="2270" customFormat="false" ht="15" hidden="false" customHeight="false" outlineLevel="0" collapsed="false">
      <c r="A2270" s="22" t="str">
        <f aca="false">IF($C2270="","","R"&amp;TEXT(ROW()-4,"00000"))</f>
        <v/>
      </c>
      <c r="B2270" s="21"/>
      <c r="C2270" s="19"/>
      <c r="D2270" s="22" t="str">
        <f aca="false">IF($C2270="","",IFERROR(INDEX(Asset_Register!$C$5:$C$1000,MATCH($C2270,Asset_Register!$A$5:$A$1000,0)),"Not in register"))</f>
        <v/>
      </c>
      <c r="E2270" s="22" t="str">
        <f aca="false">IF($C2270="","",IFERROR(INDEX(Asset_Register!$D$5:$D$1000,MATCH($C2270,Asset_Register!$A$5:$A$1000,0)),"Not in register"))</f>
        <v/>
      </c>
      <c r="F2270" s="22" t="str">
        <f aca="false">IF($C2270="","",IFERROR(INDEX(Asset_Register!$R$5:$R$1000,MATCH($C2270,Asset_Register!$A$5:$A$1000,0)),"Not in register"))</f>
        <v/>
      </c>
      <c r="G2270" s="22" t="str">
        <f aca="false">IF($C2270="","",IFERROR(INDEX(Asset_Register!$Q$5:$Q$1000,MATCH($C2270,Asset_Register!$A$5:$A$1000,0)),"Not in register"))</f>
        <v/>
      </c>
      <c r="H2270" s="19"/>
      <c r="I2270" s="19"/>
      <c r="J2270" s="6"/>
      <c r="K2270" s="19"/>
      <c r="L2270" s="19"/>
      <c r="M2270" s="19"/>
      <c r="N2270" s="19"/>
      <c r="O2270" s="19"/>
      <c r="P2270" s="19"/>
      <c r="Q2270" s="22" t="str">
        <f aca="false">IF($C2270="","",IF($P2270&lt;&gt;"",$P2270,IF(AND(ISNUMBER($K2270),ISNUMBER($M2270),ISNUMBER($N2270)),IF($O2270="Lower is worse",IF($K2270&lt;=$N2270,"Danger",IF($K2270&lt;=$M2270,"Alert","OK")),IF($K2270&gt;=$N2270,"Danger",IF($K2270&gt;=$M2270,"Alert","OK"))),"Not set")))</f>
        <v/>
      </c>
      <c r="R2270" s="22" t="str">
        <f aca="false">IF(OR($Q2270="",$Q2270="Not set"),"",MATCH($Q2270,Lists!$F$2:$F$4,0)-1)</f>
        <v/>
      </c>
      <c r="S2270" s="6"/>
      <c r="T2270" s="6"/>
      <c r="U2270" s="22" t="str">
        <f aca="false">IF(OR($Q2270="",$Q2270="OK",$Q2270="Not set",NOT(ISNUMBER($G2270))),"",ROUND($G2270*IF($Q2270="Danger",Lists!$M$15,Lists!$M$16),0))</f>
        <v/>
      </c>
      <c r="V2270" s="22" t="str">
        <f aca="false">IF($U2270="","",IF(OR($Q2270="Danger",$U2270&gt;=Lists!$M$10),"P1",IF($U2270&gt;=Lists!$M$11,"P2","P3")))</f>
        <v/>
      </c>
      <c r="W2270" s="24" t="str">
        <f aca="false">IF(OR($V2270="",$B2270=""),"",$B2270+INDEX(Lists!$N$10:$N$12,MATCH($V2270,Lists!$L$10:$L$12,0)))</f>
        <v/>
      </c>
      <c r="X2270" s="19"/>
      <c r="Y2270" s="19"/>
      <c r="Z2270" s="19"/>
      <c r="AA2270" s="21"/>
      <c r="AB2270" s="19"/>
      <c r="AC2270" s="22" t="str">
        <f aca="true">IF(OR($U2270="",$B2270=""),"",IF($AA2270&lt;&gt;"",$AA2270-$B2270,TODAY()-$B2270))</f>
        <v/>
      </c>
      <c r="AD2270" s="22" t="str">
        <f aca="true">IF($W2270="","",IF($Y2270="Closed",IF($AA2270="","Closed",IF($AA2270&lt;=$W2270,"Closed on time","Closed late")),IF(TODAY()&gt;$W2270,"Overdue","Within time")))</f>
        <v/>
      </c>
      <c r="AE2270" s="6"/>
      <c r="AF2270" s="19"/>
      <c r="AG2270" s="19"/>
      <c r="AH2270" s="19"/>
      <c r="AI2270" s="19"/>
      <c r="AJ2270" s="19"/>
    </row>
    <row r="2271" customFormat="false" ht="15" hidden="false" customHeight="false" outlineLevel="0" collapsed="false">
      <c r="A2271" s="22" t="str">
        <f aca="false">IF($C2271="","","R"&amp;TEXT(ROW()-4,"00000"))</f>
        <v/>
      </c>
      <c r="B2271" s="21"/>
      <c r="C2271" s="19"/>
      <c r="D2271" s="22" t="str">
        <f aca="false">IF($C2271="","",IFERROR(INDEX(Asset_Register!$C$5:$C$1000,MATCH($C2271,Asset_Register!$A$5:$A$1000,0)),"Not in register"))</f>
        <v/>
      </c>
      <c r="E2271" s="22" t="str">
        <f aca="false">IF($C2271="","",IFERROR(INDEX(Asset_Register!$D$5:$D$1000,MATCH($C2271,Asset_Register!$A$5:$A$1000,0)),"Not in register"))</f>
        <v/>
      </c>
      <c r="F2271" s="22" t="str">
        <f aca="false">IF($C2271="","",IFERROR(INDEX(Asset_Register!$R$5:$R$1000,MATCH($C2271,Asset_Register!$A$5:$A$1000,0)),"Not in register"))</f>
        <v/>
      </c>
      <c r="G2271" s="22" t="str">
        <f aca="false">IF($C2271="","",IFERROR(INDEX(Asset_Register!$Q$5:$Q$1000,MATCH($C2271,Asset_Register!$A$5:$A$1000,0)),"Not in register"))</f>
        <v/>
      </c>
      <c r="H2271" s="19"/>
      <c r="I2271" s="19"/>
      <c r="J2271" s="6"/>
      <c r="K2271" s="19"/>
      <c r="L2271" s="19"/>
      <c r="M2271" s="19"/>
      <c r="N2271" s="19"/>
      <c r="O2271" s="19"/>
      <c r="P2271" s="19"/>
      <c r="Q2271" s="22" t="str">
        <f aca="false">IF($C2271="","",IF($P2271&lt;&gt;"",$P2271,IF(AND(ISNUMBER($K2271),ISNUMBER($M2271),ISNUMBER($N2271)),IF($O2271="Lower is worse",IF($K2271&lt;=$N2271,"Danger",IF($K2271&lt;=$M2271,"Alert","OK")),IF($K2271&gt;=$N2271,"Danger",IF($K2271&gt;=$M2271,"Alert","OK"))),"Not set")))</f>
        <v/>
      </c>
      <c r="R2271" s="22" t="str">
        <f aca="false">IF(OR($Q2271="",$Q2271="Not set"),"",MATCH($Q2271,Lists!$F$2:$F$4,0)-1)</f>
        <v/>
      </c>
      <c r="S2271" s="6"/>
      <c r="T2271" s="6"/>
      <c r="U2271" s="22" t="str">
        <f aca="false">IF(OR($Q2271="",$Q2271="OK",$Q2271="Not set",NOT(ISNUMBER($G2271))),"",ROUND($G2271*IF($Q2271="Danger",Lists!$M$15,Lists!$M$16),0))</f>
        <v/>
      </c>
      <c r="V2271" s="22" t="str">
        <f aca="false">IF($U2271="","",IF(OR($Q2271="Danger",$U2271&gt;=Lists!$M$10),"P1",IF($U2271&gt;=Lists!$M$11,"P2","P3")))</f>
        <v/>
      </c>
      <c r="W2271" s="24" t="str">
        <f aca="false">IF(OR($V2271="",$B2271=""),"",$B2271+INDEX(Lists!$N$10:$N$12,MATCH($V2271,Lists!$L$10:$L$12,0)))</f>
        <v/>
      </c>
      <c r="X2271" s="19"/>
      <c r="Y2271" s="19"/>
      <c r="Z2271" s="19"/>
      <c r="AA2271" s="21"/>
      <c r="AB2271" s="19"/>
      <c r="AC2271" s="22" t="str">
        <f aca="true">IF(OR($U2271="",$B2271=""),"",IF($AA2271&lt;&gt;"",$AA2271-$B2271,TODAY()-$B2271))</f>
        <v/>
      </c>
      <c r="AD2271" s="22" t="str">
        <f aca="true">IF($W2271="","",IF($Y2271="Closed",IF($AA2271="","Closed",IF($AA2271&lt;=$W2271,"Closed on time","Closed late")),IF(TODAY()&gt;$W2271,"Overdue","Within time")))</f>
        <v/>
      </c>
      <c r="AE2271" s="6"/>
      <c r="AF2271" s="19"/>
      <c r="AG2271" s="19"/>
      <c r="AH2271" s="19"/>
      <c r="AI2271" s="19"/>
      <c r="AJ2271" s="19"/>
    </row>
    <row r="2272" customFormat="false" ht="15" hidden="false" customHeight="false" outlineLevel="0" collapsed="false">
      <c r="A2272" s="22" t="str">
        <f aca="false">IF($C2272="","","R"&amp;TEXT(ROW()-4,"00000"))</f>
        <v/>
      </c>
      <c r="B2272" s="21"/>
      <c r="C2272" s="19"/>
      <c r="D2272" s="22" t="str">
        <f aca="false">IF($C2272="","",IFERROR(INDEX(Asset_Register!$C$5:$C$1000,MATCH($C2272,Asset_Register!$A$5:$A$1000,0)),"Not in register"))</f>
        <v/>
      </c>
      <c r="E2272" s="22" t="str">
        <f aca="false">IF($C2272="","",IFERROR(INDEX(Asset_Register!$D$5:$D$1000,MATCH($C2272,Asset_Register!$A$5:$A$1000,0)),"Not in register"))</f>
        <v/>
      </c>
      <c r="F2272" s="22" t="str">
        <f aca="false">IF($C2272="","",IFERROR(INDEX(Asset_Register!$R$5:$R$1000,MATCH($C2272,Asset_Register!$A$5:$A$1000,0)),"Not in register"))</f>
        <v/>
      </c>
      <c r="G2272" s="22" t="str">
        <f aca="false">IF($C2272="","",IFERROR(INDEX(Asset_Register!$Q$5:$Q$1000,MATCH($C2272,Asset_Register!$A$5:$A$1000,0)),"Not in register"))</f>
        <v/>
      </c>
      <c r="H2272" s="19"/>
      <c r="I2272" s="19"/>
      <c r="J2272" s="6"/>
      <c r="K2272" s="19"/>
      <c r="L2272" s="19"/>
      <c r="M2272" s="19"/>
      <c r="N2272" s="19"/>
      <c r="O2272" s="19"/>
      <c r="P2272" s="19"/>
      <c r="Q2272" s="22" t="str">
        <f aca="false">IF($C2272="","",IF($P2272&lt;&gt;"",$P2272,IF(AND(ISNUMBER($K2272),ISNUMBER($M2272),ISNUMBER($N2272)),IF($O2272="Lower is worse",IF($K2272&lt;=$N2272,"Danger",IF($K2272&lt;=$M2272,"Alert","OK")),IF($K2272&gt;=$N2272,"Danger",IF($K2272&gt;=$M2272,"Alert","OK"))),"Not set")))</f>
        <v/>
      </c>
      <c r="R2272" s="22" t="str">
        <f aca="false">IF(OR($Q2272="",$Q2272="Not set"),"",MATCH($Q2272,Lists!$F$2:$F$4,0)-1)</f>
        <v/>
      </c>
      <c r="S2272" s="6"/>
      <c r="T2272" s="6"/>
      <c r="U2272" s="22" t="str">
        <f aca="false">IF(OR($Q2272="",$Q2272="OK",$Q2272="Not set",NOT(ISNUMBER($G2272))),"",ROUND($G2272*IF($Q2272="Danger",Lists!$M$15,Lists!$M$16),0))</f>
        <v/>
      </c>
      <c r="V2272" s="22" t="str">
        <f aca="false">IF($U2272="","",IF(OR($Q2272="Danger",$U2272&gt;=Lists!$M$10),"P1",IF($U2272&gt;=Lists!$M$11,"P2","P3")))</f>
        <v/>
      </c>
      <c r="W2272" s="24" t="str">
        <f aca="false">IF(OR($V2272="",$B2272=""),"",$B2272+INDEX(Lists!$N$10:$N$12,MATCH($V2272,Lists!$L$10:$L$12,0)))</f>
        <v/>
      </c>
      <c r="X2272" s="19"/>
      <c r="Y2272" s="19"/>
      <c r="Z2272" s="19"/>
      <c r="AA2272" s="21"/>
      <c r="AB2272" s="19"/>
      <c r="AC2272" s="22" t="str">
        <f aca="true">IF(OR($U2272="",$B2272=""),"",IF($AA2272&lt;&gt;"",$AA2272-$B2272,TODAY()-$B2272))</f>
        <v/>
      </c>
      <c r="AD2272" s="22" t="str">
        <f aca="true">IF($W2272="","",IF($Y2272="Closed",IF($AA2272="","Closed",IF($AA2272&lt;=$W2272,"Closed on time","Closed late")),IF(TODAY()&gt;$W2272,"Overdue","Within time")))</f>
        <v/>
      </c>
      <c r="AE2272" s="6"/>
      <c r="AF2272" s="19"/>
      <c r="AG2272" s="19"/>
      <c r="AH2272" s="19"/>
      <c r="AI2272" s="19"/>
      <c r="AJ2272" s="19"/>
    </row>
    <row r="2273" customFormat="false" ht="15" hidden="false" customHeight="false" outlineLevel="0" collapsed="false">
      <c r="A2273" s="22" t="str">
        <f aca="false">IF($C2273="","","R"&amp;TEXT(ROW()-4,"00000"))</f>
        <v/>
      </c>
      <c r="B2273" s="21"/>
      <c r="C2273" s="19"/>
      <c r="D2273" s="22" t="str">
        <f aca="false">IF($C2273="","",IFERROR(INDEX(Asset_Register!$C$5:$C$1000,MATCH($C2273,Asset_Register!$A$5:$A$1000,0)),"Not in register"))</f>
        <v/>
      </c>
      <c r="E2273" s="22" t="str">
        <f aca="false">IF($C2273="","",IFERROR(INDEX(Asset_Register!$D$5:$D$1000,MATCH($C2273,Asset_Register!$A$5:$A$1000,0)),"Not in register"))</f>
        <v/>
      </c>
      <c r="F2273" s="22" t="str">
        <f aca="false">IF($C2273="","",IFERROR(INDEX(Asset_Register!$R$5:$R$1000,MATCH($C2273,Asset_Register!$A$5:$A$1000,0)),"Not in register"))</f>
        <v/>
      </c>
      <c r="G2273" s="22" t="str">
        <f aca="false">IF($C2273="","",IFERROR(INDEX(Asset_Register!$Q$5:$Q$1000,MATCH($C2273,Asset_Register!$A$5:$A$1000,0)),"Not in register"))</f>
        <v/>
      </c>
      <c r="H2273" s="19"/>
      <c r="I2273" s="19"/>
      <c r="J2273" s="6"/>
      <c r="K2273" s="19"/>
      <c r="L2273" s="19"/>
      <c r="M2273" s="19"/>
      <c r="N2273" s="19"/>
      <c r="O2273" s="19"/>
      <c r="P2273" s="19"/>
      <c r="Q2273" s="22" t="str">
        <f aca="false">IF($C2273="","",IF($P2273&lt;&gt;"",$P2273,IF(AND(ISNUMBER($K2273),ISNUMBER($M2273),ISNUMBER($N2273)),IF($O2273="Lower is worse",IF($K2273&lt;=$N2273,"Danger",IF($K2273&lt;=$M2273,"Alert","OK")),IF($K2273&gt;=$N2273,"Danger",IF($K2273&gt;=$M2273,"Alert","OK"))),"Not set")))</f>
        <v/>
      </c>
      <c r="R2273" s="22" t="str">
        <f aca="false">IF(OR($Q2273="",$Q2273="Not set"),"",MATCH($Q2273,Lists!$F$2:$F$4,0)-1)</f>
        <v/>
      </c>
      <c r="S2273" s="6"/>
      <c r="T2273" s="6"/>
      <c r="U2273" s="22" t="str">
        <f aca="false">IF(OR($Q2273="",$Q2273="OK",$Q2273="Not set",NOT(ISNUMBER($G2273))),"",ROUND($G2273*IF($Q2273="Danger",Lists!$M$15,Lists!$M$16),0))</f>
        <v/>
      </c>
      <c r="V2273" s="22" t="str">
        <f aca="false">IF($U2273="","",IF(OR($Q2273="Danger",$U2273&gt;=Lists!$M$10),"P1",IF($U2273&gt;=Lists!$M$11,"P2","P3")))</f>
        <v/>
      </c>
      <c r="W2273" s="24" t="str">
        <f aca="false">IF(OR($V2273="",$B2273=""),"",$B2273+INDEX(Lists!$N$10:$N$12,MATCH($V2273,Lists!$L$10:$L$12,0)))</f>
        <v/>
      </c>
      <c r="X2273" s="19"/>
      <c r="Y2273" s="19"/>
      <c r="Z2273" s="19"/>
      <c r="AA2273" s="21"/>
      <c r="AB2273" s="19"/>
      <c r="AC2273" s="22" t="str">
        <f aca="true">IF(OR($U2273="",$B2273=""),"",IF($AA2273&lt;&gt;"",$AA2273-$B2273,TODAY()-$B2273))</f>
        <v/>
      </c>
      <c r="AD2273" s="22" t="str">
        <f aca="true">IF($W2273="","",IF($Y2273="Closed",IF($AA2273="","Closed",IF($AA2273&lt;=$W2273,"Closed on time","Closed late")),IF(TODAY()&gt;$W2273,"Overdue","Within time")))</f>
        <v/>
      </c>
      <c r="AE2273" s="6"/>
      <c r="AF2273" s="19"/>
      <c r="AG2273" s="19"/>
      <c r="AH2273" s="19"/>
      <c r="AI2273" s="19"/>
      <c r="AJ2273" s="19"/>
    </row>
    <row r="2274" customFormat="false" ht="15" hidden="false" customHeight="false" outlineLevel="0" collapsed="false">
      <c r="A2274" s="22" t="str">
        <f aca="false">IF($C2274="","","R"&amp;TEXT(ROW()-4,"00000"))</f>
        <v/>
      </c>
      <c r="B2274" s="21"/>
      <c r="C2274" s="19"/>
      <c r="D2274" s="22" t="str">
        <f aca="false">IF($C2274="","",IFERROR(INDEX(Asset_Register!$C$5:$C$1000,MATCH($C2274,Asset_Register!$A$5:$A$1000,0)),"Not in register"))</f>
        <v/>
      </c>
      <c r="E2274" s="22" t="str">
        <f aca="false">IF($C2274="","",IFERROR(INDEX(Asset_Register!$D$5:$D$1000,MATCH($C2274,Asset_Register!$A$5:$A$1000,0)),"Not in register"))</f>
        <v/>
      </c>
      <c r="F2274" s="22" t="str">
        <f aca="false">IF($C2274="","",IFERROR(INDEX(Asset_Register!$R$5:$R$1000,MATCH($C2274,Asset_Register!$A$5:$A$1000,0)),"Not in register"))</f>
        <v/>
      </c>
      <c r="G2274" s="22" t="str">
        <f aca="false">IF($C2274="","",IFERROR(INDEX(Asset_Register!$Q$5:$Q$1000,MATCH($C2274,Asset_Register!$A$5:$A$1000,0)),"Not in register"))</f>
        <v/>
      </c>
      <c r="H2274" s="19"/>
      <c r="I2274" s="19"/>
      <c r="J2274" s="6"/>
      <c r="K2274" s="19"/>
      <c r="L2274" s="19"/>
      <c r="M2274" s="19"/>
      <c r="N2274" s="19"/>
      <c r="O2274" s="19"/>
      <c r="P2274" s="19"/>
      <c r="Q2274" s="22" t="str">
        <f aca="false">IF($C2274="","",IF($P2274&lt;&gt;"",$P2274,IF(AND(ISNUMBER($K2274),ISNUMBER($M2274),ISNUMBER($N2274)),IF($O2274="Lower is worse",IF($K2274&lt;=$N2274,"Danger",IF($K2274&lt;=$M2274,"Alert","OK")),IF($K2274&gt;=$N2274,"Danger",IF($K2274&gt;=$M2274,"Alert","OK"))),"Not set")))</f>
        <v/>
      </c>
      <c r="R2274" s="22" t="str">
        <f aca="false">IF(OR($Q2274="",$Q2274="Not set"),"",MATCH($Q2274,Lists!$F$2:$F$4,0)-1)</f>
        <v/>
      </c>
      <c r="S2274" s="6"/>
      <c r="T2274" s="6"/>
      <c r="U2274" s="22" t="str">
        <f aca="false">IF(OR($Q2274="",$Q2274="OK",$Q2274="Not set",NOT(ISNUMBER($G2274))),"",ROUND($G2274*IF($Q2274="Danger",Lists!$M$15,Lists!$M$16),0))</f>
        <v/>
      </c>
      <c r="V2274" s="22" t="str">
        <f aca="false">IF($U2274="","",IF(OR($Q2274="Danger",$U2274&gt;=Lists!$M$10),"P1",IF($U2274&gt;=Lists!$M$11,"P2","P3")))</f>
        <v/>
      </c>
      <c r="W2274" s="24" t="str">
        <f aca="false">IF(OR($V2274="",$B2274=""),"",$B2274+INDEX(Lists!$N$10:$N$12,MATCH($V2274,Lists!$L$10:$L$12,0)))</f>
        <v/>
      </c>
      <c r="X2274" s="19"/>
      <c r="Y2274" s="19"/>
      <c r="Z2274" s="19"/>
      <c r="AA2274" s="21"/>
      <c r="AB2274" s="19"/>
      <c r="AC2274" s="22" t="str">
        <f aca="true">IF(OR($U2274="",$B2274=""),"",IF($AA2274&lt;&gt;"",$AA2274-$B2274,TODAY()-$B2274))</f>
        <v/>
      </c>
      <c r="AD2274" s="22" t="str">
        <f aca="true">IF($W2274="","",IF($Y2274="Closed",IF($AA2274="","Closed",IF($AA2274&lt;=$W2274,"Closed on time","Closed late")),IF(TODAY()&gt;$W2274,"Overdue","Within time")))</f>
        <v/>
      </c>
      <c r="AE2274" s="6"/>
      <c r="AF2274" s="19"/>
      <c r="AG2274" s="19"/>
      <c r="AH2274" s="19"/>
      <c r="AI2274" s="19"/>
      <c r="AJ2274" s="19"/>
    </row>
    <row r="2275" customFormat="false" ht="15" hidden="false" customHeight="false" outlineLevel="0" collapsed="false">
      <c r="A2275" s="22" t="str">
        <f aca="false">IF($C2275="","","R"&amp;TEXT(ROW()-4,"00000"))</f>
        <v/>
      </c>
      <c r="B2275" s="21"/>
      <c r="C2275" s="19"/>
      <c r="D2275" s="22" t="str">
        <f aca="false">IF($C2275="","",IFERROR(INDEX(Asset_Register!$C$5:$C$1000,MATCH($C2275,Asset_Register!$A$5:$A$1000,0)),"Not in register"))</f>
        <v/>
      </c>
      <c r="E2275" s="22" t="str">
        <f aca="false">IF($C2275="","",IFERROR(INDEX(Asset_Register!$D$5:$D$1000,MATCH($C2275,Asset_Register!$A$5:$A$1000,0)),"Not in register"))</f>
        <v/>
      </c>
      <c r="F2275" s="22" t="str">
        <f aca="false">IF($C2275="","",IFERROR(INDEX(Asset_Register!$R$5:$R$1000,MATCH($C2275,Asset_Register!$A$5:$A$1000,0)),"Not in register"))</f>
        <v/>
      </c>
      <c r="G2275" s="22" t="str">
        <f aca="false">IF($C2275="","",IFERROR(INDEX(Asset_Register!$Q$5:$Q$1000,MATCH($C2275,Asset_Register!$A$5:$A$1000,0)),"Not in register"))</f>
        <v/>
      </c>
      <c r="H2275" s="19"/>
      <c r="I2275" s="19"/>
      <c r="J2275" s="6"/>
      <c r="K2275" s="19"/>
      <c r="L2275" s="19"/>
      <c r="M2275" s="19"/>
      <c r="N2275" s="19"/>
      <c r="O2275" s="19"/>
      <c r="P2275" s="19"/>
      <c r="Q2275" s="22" t="str">
        <f aca="false">IF($C2275="","",IF($P2275&lt;&gt;"",$P2275,IF(AND(ISNUMBER($K2275),ISNUMBER($M2275),ISNUMBER($N2275)),IF($O2275="Lower is worse",IF($K2275&lt;=$N2275,"Danger",IF($K2275&lt;=$M2275,"Alert","OK")),IF($K2275&gt;=$N2275,"Danger",IF($K2275&gt;=$M2275,"Alert","OK"))),"Not set")))</f>
        <v/>
      </c>
      <c r="R2275" s="22" t="str">
        <f aca="false">IF(OR($Q2275="",$Q2275="Not set"),"",MATCH($Q2275,Lists!$F$2:$F$4,0)-1)</f>
        <v/>
      </c>
      <c r="S2275" s="6"/>
      <c r="T2275" s="6"/>
      <c r="U2275" s="22" t="str">
        <f aca="false">IF(OR($Q2275="",$Q2275="OK",$Q2275="Not set",NOT(ISNUMBER($G2275))),"",ROUND($G2275*IF($Q2275="Danger",Lists!$M$15,Lists!$M$16),0))</f>
        <v/>
      </c>
      <c r="V2275" s="22" t="str">
        <f aca="false">IF($U2275="","",IF(OR($Q2275="Danger",$U2275&gt;=Lists!$M$10),"P1",IF($U2275&gt;=Lists!$M$11,"P2","P3")))</f>
        <v/>
      </c>
      <c r="W2275" s="24" t="str">
        <f aca="false">IF(OR($V2275="",$B2275=""),"",$B2275+INDEX(Lists!$N$10:$N$12,MATCH($V2275,Lists!$L$10:$L$12,0)))</f>
        <v/>
      </c>
      <c r="X2275" s="19"/>
      <c r="Y2275" s="19"/>
      <c r="Z2275" s="19"/>
      <c r="AA2275" s="21"/>
      <c r="AB2275" s="19"/>
      <c r="AC2275" s="22" t="str">
        <f aca="true">IF(OR($U2275="",$B2275=""),"",IF($AA2275&lt;&gt;"",$AA2275-$B2275,TODAY()-$B2275))</f>
        <v/>
      </c>
      <c r="AD2275" s="22" t="str">
        <f aca="true">IF($W2275="","",IF($Y2275="Closed",IF($AA2275="","Closed",IF($AA2275&lt;=$W2275,"Closed on time","Closed late")),IF(TODAY()&gt;$W2275,"Overdue","Within time")))</f>
        <v/>
      </c>
      <c r="AE2275" s="6"/>
      <c r="AF2275" s="19"/>
      <c r="AG2275" s="19"/>
      <c r="AH2275" s="19"/>
      <c r="AI2275" s="19"/>
      <c r="AJ2275" s="19"/>
    </row>
    <row r="2276" customFormat="false" ht="15" hidden="false" customHeight="false" outlineLevel="0" collapsed="false">
      <c r="A2276" s="22" t="str">
        <f aca="false">IF($C2276="","","R"&amp;TEXT(ROW()-4,"00000"))</f>
        <v/>
      </c>
      <c r="B2276" s="21"/>
      <c r="C2276" s="19"/>
      <c r="D2276" s="22" t="str">
        <f aca="false">IF($C2276="","",IFERROR(INDEX(Asset_Register!$C$5:$C$1000,MATCH($C2276,Asset_Register!$A$5:$A$1000,0)),"Not in register"))</f>
        <v/>
      </c>
      <c r="E2276" s="22" t="str">
        <f aca="false">IF($C2276="","",IFERROR(INDEX(Asset_Register!$D$5:$D$1000,MATCH($C2276,Asset_Register!$A$5:$A$1000,0)),"Not in register"))</f>
        <v/>
      </c>
      <c r="F2276" s="22" t="str">
        <f aca="false">IF($C2276="","",IFERROR(INDEX(Asset_Register!$R$5:$R$1000,MATCH($C2276,Asset_Register!$A$5:$A$1000,0)),"Not in register"))</f>
        <v/>
      </c>
      <c r="G2276" s="22" t="str">
        <f aca="false">IF($C2276="","",IFERROR(INDEX(Asset_Register!$Q$5:$Q$1000,MATCH($C2276,Asset_Register!$A$5:$A$1000,0)),"Not in register"))</f>
        <v/>
      </c>
      <c r="H2276" s="19"/>
      <c r="I2276" s="19"/>
      <c r="J2276" s="6"/>
      <c r="K2276" s="19"/>
      <c r="L2276" s="19"/>
      <c r="M2276" s="19"/>
      <c r="N2276" s="19"/>
      <c r="O2276" s="19"/>
      <c r="P2276" s="19"/>
      <c r="Q2276" s="22" t="str">
        <f aca="false">IF($C2276="","",IF($P2276&lt;&gt;"",$P2276,IF(AND(ISNUMBER($K2276),ISNUMBER($M2276),ISNUMBER($N2276)),IF($O2276="Lower is worse",IF($K2276&lt;=$N2276,"Danger",IF($K2276&lt;=$M2276,"Alert","OK")),IF($K2276&gt;=$N2276,"Danger",IF($K2276&gt;=$M2276,"Alert","OK"))),"Not set")))</f>
        <v/>
      </c>
      <c r="R2276" s="22" t="str">
        <f aca="false">IF(OR($Q2276="",$Q2276="Not set"),"",MATCH($Q2276,Lists!$F$2:$F$4,0)-1)</f>
        <v/>
      </c>
      <c r="S2276" s="6"/>
      <c r="T2276" s="6"/>
      <c r="U2276" s="22" t="str">
        <f aca="false">IF(OR($Q2276="",$Q2276="OK",$Q2276="Not set",NOT(ISNUMBER($G2276))),"",ROUND($G2276*IF($Q2276="Danger",Lists!$M$15,Lists!$M$16),0))</f>
        <v/>
      </c>
      <c r="V2276" s="22" t="str">
        <f aca="false">IF($U2276="","",IF(OR($Q2276="Danger",$U2276&gt;=Lists!$M$10),"P1",IF($U2276&gt;=Lists!$M$11,"P2","P3")))</f>
        <v/>
      </c>
      <c r="W2276" s="24" t="str">
        <f aca="false">IF(OR($V2276="",$B2276=""),"",$B2276+INDEX(Lists!$N$10:$N$12,MATCH($V2276,Lists!$L$10:$L$12,0)))</f>
        <v/>
      </c>
      <c r="X2276" s="19"/>
      <c r="Y2276" s="19"/>
      <c r="Z2276" s="19"/>
      <c r="AA2276" s="21"/>
      <c r="AB2276" s="19"/>
      <c r="AC2276" s="22" t="str">
        <f aca="true">IF(OR($U2276="",$B2276=""),"",IF($AA2276&lt;&gt;"",$AA2276-$B2276,TODAY()-$B2276))</f>
        <v/>
      </c>
      <c r="AD2276" s="22" t="str">
        <f aca="true">IF($W2276="","",IF($Y2276="Closed",IF($AA2276="","Closed",IF($AA2276&lt;=$W2276,"Closed on time","Closed late")),IF(TODAY()&gt;$W2276,"Overdue","Within time")))</f>
        <v/>
      </c>
      <c r="AE2276" s="6"/>
      <c r="AF2276" s="19"/>
      <c r="AG2276" s="19"/>
      <c r="AH2276" s="19"/>
      <c r="AI2276" s="19"/>
      <c r="AJ2276" s="19"/>
    </row>
    <row r="2277" customFormat="false" ht="15" hidden="false" customHeight="false" outlineLevel="0" collapsed="false">
      <c r="A2277" s="22" t="str">
        <f aca="false">IF($C2277="","","R"&amp;TEXT(ROW()-4,"00000"))</f>
        <v/>
      </c>
      <c r="B2277" s="21"/>
      <c r="C2277" s="19"/>
      <c r="D2277" s="22" t="str">
        <f aca="false">IF($C2277="","",IFERROR(INDEX(Asset_Register!$C$5:$C$1000,MATCH($C2277,Asset_Register!$A$5:$A$1000,0)),"Not in register"))</f>
        <v/>
      </c>
      <c r="E2277" s="22" t="str">
        <f aca="false">IF($C2277="","",IFERROR(INDEX(Asset_Register!$D$5:$D$1000,MATCH($C2277,Asset_Register!$A$5:$A$1000,0)),"Not in register"))</f>
        <v/>
      </c>
      <c r="F2277" s="22" t="str">
        <f aca="false">IF($C2277="","",IFERROR(INDEX(Asset_Register!$R$5:$R$1000,MATCH($C2277,Asset_Register!$A$5:$A$1000,0)),"Not in register"))</f>
        <v/>
      </c>
      <c r="G2277" s="22" t="str">
        <f aca="false">IF($C2277="","",IFERROR(INDEX(Asset_Register!$Q$5:$Q$1000,MATCH($C2277,Asset_Register!$A$5:$A$1000,0)),"Not in register"))</f>
        <v/>
      </c>
      <c r="H2277" s="19"/>
      <c r="I2277" s="19"/>
      <c r="J2277" s="6"/>
      <c r="K2277" s="19"/>
      <c r="L2277" s="19"/>
      <c r="M2277" s="19"/>
      <c r="N2277" s="19"/>
      <c r="O2277" s="19"/>
      <c r="P2277" s="19"/>
      <c r="Q2277" s="22" t="str">
        <f aca="false">IF($C2277="","",IF($P2277&lt;&gt;"",$P2277,IF(AND(ISNUMBER($K2277),ISNUMBER($M2277),ISNUMBER($N2277)),IF($O2277="Lower is worse",IF($K2277&lt;=$N2277,"Danger",IF($K2277&lt;=$M2277,"Alert","OK")),IF($K2277&gt;=$N2277,"Danger",IF($K2277&gt;=$M2277,"Alert","OK"))),"Not set")))</f>
        <v/>
      </c>
      <c r="R2277" s="22" t="str">
        <f aca="false">IF(OR($Q2277="",$Q2277="Not set"),"",MATCH($Q2277,Lists!$F$2:$F$4,0)-1)</f>
        <v/>
      </c>
      <c r="S2277" s="6"/>
      <c r="T2277" s="6"/>
      <c r="U2277" s="22" t="str">
        <f aca="false">IF(OR($Q2277="",$Q2277="OK",$Q2277="Not set",NOT(ISNUMBER($G2277))),"",ROUND($G2277*IF($Q2277="Danger",Lists!$M$15,Lists!$M$16),0))</f>
        <v/>
      </c>
      <c r="V2277" s="22" t="str">
        <f aca="false">IF($U2277="","",IF(OR($Q2277="Danger",$U2277&gt;=Lists!$M$10),"P1",IF($U2277&gt;=Lists!$M$11,"P2","P3")))</f>
        <v/>
      </c>
      <c r="W2277" s="24" t="str">
        <f aca="false">IF(OR($V2277="",$B2277=""),"",$B2277+INDEX(Lists!$N$10:$N$12,MATCH($V2277,Lists!$L$10:$L$12,0)))</f>
        <v/>
      </c>
      <c r="X2277" s="19"/>
      <c r="Y2277" s="19"/>
      <c r="Z2277" s="19"/>
      <c r="AA2277" s="21"/>
      <c r="AB2277" s="19"/>
      <c r="AC2277" s="22" t="str">
        <f aca="true">IF(OR($U2277="",$B2277=""),"",IF($AA2277&lt;&gt;"",$AA2277-$B2277,TODAY()-$B2277))</f>
        <v/>
      </c>
      <c r="AD2277" s="22" t="str">
        <f aca="true">IF($W2277="","",IF($Y2277="Closed",IF($AA2277="","Closed",IF($AA2277&lt;=$W2277,"Closed on time","Closed late")),IF(TODAY()&gt;$W2277,"Overdue","Within time")))</f>
        <v/>
      </c>
      <c r="AE2277" s="6"/>
      <c r="AF2277" s="19"/>
      <c r="AG2277" s="19"/>
      <c r="AH2277" s="19"/>
      <c r="AI2277" s="19"/>
      <c r="AJ2277" s="19"/>
    </row>
    <row r="2278" customFormat="false" ht="15" hidden="false" customHeight="false" outlineLevel="0" collapsed="false">
      <c r="A2278" s="22" t="str">
        <f aca="false">IF($C2278="","","R"&amp;TEXT(ROW()-4,"00000"))</f>
        <v/>
      </c>
      <c r="B2278" s="21"/>
      <c r="C2278" s="19"/>
      <c r="D2278" s="22" t="str">
        <f aca="false">IF($C2278="","",IFERROR(INDEX(Asset_Register!$C$5:$C$1000,MATCH($C2278,Asset_Register!$A$5:$A$1000,0)),"Not in register"))</f>
        <v/>
      </c>
      <c r="E2278" s="22" t="str">
        <f aca="false">IF($C2278="","",IFERROR(INDEX(Asset_Register!$D$5:$D$1000,MATCH($C2278,Asset_Register!$A$5:$A$1000,0)),"Not in register"))</f>
        <v/>
      </c>
      <c r="F2278" s="22" t="str">
        <f aca="false">IF($C2278="","",IFERROR(INDEX(Asset_Register!$R$5:$R$1000,MATCH($C2278,Asset_Register!$A$5:$A$1000,0)),"Not in register"))</f>
        <v/>
      </c>
      <c r="G2278" s="22" t="str">
        <f aca="false">IF($C2278="","",IFERROR(INDEX(Asset_Register!$Q$5:$Q$1000,MATCH($C2278,Asset_Register!$A$5:$A$1000,0)),"Not in register"))</f>
        <v/>
      </c>
      <c r="H2278" s="19"/>
      <c r="I2278" s="19"/>
      <c r="J2278" s="6"/>
      <c r="K2278" s="19"/>
      <c r="L2278" s="19"/>
      <c r="M2278" s="19"/>
      <c r="N2278" s="19"/>
      <c r="O2278" s="19"/>
      <c r="P2278" s="19"/>
      <c r="Q2278" s="22" t="str">
        <f aca="false">IF($C2278="","",IF($P2278&lt;&gt;"",$P2278,IF(AND(ISNUMBER($K2278),ISNUMBER($M2278),ISNUMBER($N2278)),IF($O2278="Lower is worse",IF($K2278&lt;=$N2278,"Danger",IF($K2278&lt;=$M2278,"Alert","OK")),IF($K2278&gt;=$N2278,"Danger",IF($K2278&gt;=$M2278,"Alert","OK"))),"Not set")))</f>
        <v/>
      </c>
      <c r="R2278" s="22" t="str">
        <f aca="false">IF(OR($Q2278="",$Q2278="Not set"),"",MATCH($Q2278,Lists!$F$2:$F$4,0)-1)</f>
        <v/>
      </c>
      <c r="S2278" s="6"/>
      <c r="T2278" s="6"/>
      <c r="U2278" s="22" t="str">
        <f aca="false">IF(OR($Q2278="",$Q2278="OK",$Q2278="Not set",NOT(ISNUMBER($G2278))),"",ROUND($G2278*IF($Q2278="Danger",Lists!$M$15,Lists!$M$16),0))</f>
        <v/>
      </c>
      <c r="V2278" s="22" t="str">
        <f aca="false">IF($U2278="","",IF(OR($Q2278="Danger",$U2278&gt;=Lists!$M$10),"P1",IF($U2278&gt;=Lists!$M$11,"P2","P3")))</f>
        <v/>
      </c>
      <c r="W2278" s="24" t="str">
        <f aca="false">IF(OR($V2278="",$B2278=""),"",$B2278+INDEX(Lists!$N$10:$N$12,MATCH($V2278,Lists!$L$10:$L$12,0)))</f>
        <v/>
      </c>
      <c r="X2278" s="19"/>
      <c r="Y2278" s="19"/>
      <c r="Z2278" s="19"/>
      <c r="AA2278" s="21"/>
      <c r="AB2278" s="19"/>
      <c r="AC2278" s="22" t="str">
        <f aca="true">IF(OR($U2278="",$B2278=""),"",IF($AA2278&lt;&gt;"",$AA2278-$B2278,TODAY()-$B2278))</f>
        <v/>
      </c>
      <c r="AD2278" s="22" t="str">
        <f aca="true">IF($W2278="","",IF($Y2278="Closed",IF($AA2278="","Closed",IF($AA2278&lt;=$W2278,"Closed on time","Closed late")),IF(TODAY()&gt;$W2278,"Overdue","Within time")))</f>
        <v/>
      </c>
      <c r="AE2278" s="6"/>
      <c r="AF2278" s="19"/>
      <c r="AG2278" s="19"/>
      <c r="AH2278" s="19"/>
      <c r="AI2278" s="19"/>
      <c r="AJ2278" s="19"/>
    </row>
    <row r="2279" customFormat="false" ht="15" hidden="false" customHeight="false" outlineLevel="0" collapsed="false">
      <c r="A2279" s="22" t="str">
        <f aca="false">IF($C2279="","","R"&amp;TEXT(ROW()-4,"00000"))</f>
        <v/>
      </c>
      <c r="B2279" s="21"/>
      <c r="C2279" s="19"/>
      <c r="D2279" s="22" t="str">
        <f aca="false">IF($C2279="","",IFERROR(INDEX(Asset_Register!$C$5:$C$1000,MATCH($C2279,Asset_Register!$A$5:$A$1000,0)),"Not in register"))</f>
        <v/>
      </c>
      <c r="E2279" s="22" t="str">
        <f aca="false">IF($C2279="","",IFERROR(INDEX(Asset_Register!$D$5:$D$1000,MATCH($C2279,Asset_Register!$A$5:$A$1000,0)),"Not in register"))</f>
        <v/>
      </c>
      <c r="F2279" s="22" t="str">
        <f aca="false">IF($C2279="","",IFERROR(INDEX(Asset_Register!$R$5:$R$1000,MATCH($C2279,Asset_Register!$A$5:$A$1000,0)),"Not in register"))</f>
        <v/>
      </c>
      <c r="G2279" s="22" t="str">
        <f aca="false">IF($C2279="","",IFERROR(INDEX(Asset_Register!$Q$5:$Q$1000,MATCH($C2279,Asset_Register!$A$5:$A$1000,0)),"Not in register"))</f>
        <v/>
      </c>
      <c r="H2279" s="19"/>
      <c r="I2279" s="19"/>
      <c r="J2279" s="6"/>
      <c r="K2279" s="19"/>
      <c r="L2279" s="19"/>
      <c r="M2279" s="19"/>
      <c r="N2279" s="19"/>
      <c r="O2279" s="19"/>
      <c r="P2279" s="19"/>
      <c r="Q2279" s="22" t="str">
        <f aca="false">IF($C2279="","",IF($P2279&lt;&gt;"",$P2279,IF(AND(ISNUMBER($K2279),ISNUMBER($M2279),ISNUMBER($N2279)),IF($O2279="Lower is worse",IF($K2279&lt;=$N2279,"Danger",IF($K2279&lt;=$M2279,"Alert","OK")),IF($K2279&gt;=$N2279,"Danger",IF($K2279&gt;=$M2279,"Alert","OK"))),"Not set")))</f>
        <v/>
      </c>
      <c r="R2279" s="22" t="str">
        <f aca="false">IF(OR($Q2279="",$Q2279="Not set"),"",MATCH($Q2279,Lists!$F$2:$F$4,0)-1)</f>
        <v/>
      </c>
      <c r="S2279" s="6"/>
      <c r="T2279" s="6"/>
      <c r="U2279" s="22" t="str">
        <f aca="false">IF(OR($Q2279="",$Q2279="OK",$Q2279="Not set",NOT(ISNUMBER($G2279))),"",ROUND($G2279*IF($Q2279="Danger",Lists!$M$15,Lists!$M$16),0))</f>
        <v/>
      </c>
      <c r="V2279" s="22" t="str">
        <f aca="false">IF($U2279="","",IF(OR($Q2279="Danger",$U2279&gt;=Lists!$M$10),"P1",IF($U2279&gt;=Lists!$M$11,"P2","P3")))</f>
        <v/>
      </c>
      <c r="W2279" s="24" t="str">
        <f aca="false">IF(OR($V2279="",$B2279=""),"",$B2279+INDEX(Lists!$N$10:$N$12,MATCH($V2279,Lists!$L$10:$L$12,0)))</f>
        <v/>
      </c>
      <c r="X2279" s="19"/>
      <c r="Y2279" s="19"/>
      <c r="Z2279" s="19"/>
      <c r="AA2279" s="21"/>
      <c r="AB2279" s="19"/>
      <c r="AC2279" s="22" t="str">
        <f aca="true">IF(OR($U2279="",$B2279=""),"",IF($AA2279&lt;&gt;"",$AA2279-$B2279,TODAY()-$B2279))</f>
        <v/>
      </c>
      <c r="AD2279" s="22" t="str">
        <f aca="true">IF($W2279="","",IF($Y2279="Closed",IF($AA2279="","Closed",IF($AA2279&lt;=$W2279,"Closed on time","Closed late")),IF(TODAY()&gt;$W2279,"Overdue","Within time")))</f>
        <v/>
      </c>
      <c r="AE2279" s="6"/>
      <c r="AF2279" s="19"/>
      <c r="AG2279" s="19"/>
      <c r="AH2279" s="19"/>
      <c r="AI2279" s="19"/>
      <c r="AJ2279" s="19"/>
    </row>
    <row r="2280" customFormat="false" ht="15" hidden="false" customHeight="false" outlineLevel="0" collapsed="false">
      <c r="A2280" s="22" t="str">
        <f aca="false">IF($C2280="","","R"&amp;TEXT(ROW()-4,"00000"))</f>
        <v/>
      </c>
      <c r="B2280" s="21"/>
      <c r="C2280" s="19"/>
      <c r="D2280" s="22" t="str">
        <f aca="false">IF($C2280="","",IFERROR(INDEX(Asset_Register!$C$5:$C$1000,MATCH($C2280,Asset_Register!$A$5:$A$1000,0)),"Not in register"))</f>
        <v/>
      </c>
      <c r="E2280" s="22" t="str">
        <f aca="false">IF($C2280="","",IFERROR(INDEX(Asset_Register!$D$5:$D$1000,MATCH($C2280,Asset_Register!$A$5:$A$1000,0)),"Not in register"))</f>
        <v/>
      </c>
      <c r="F2280" s="22" t="str">
        <f aca="false">IF($C2280="","",IFERROR(INDEX(Asset_Register!$R$5:$R$1000,MATCH($C2280,Asset_Register!$A$5:$A$1000,0)),"Not in register"))</f>
        <v/>
      </c>
      <c r="G2280" s="22" t="str">
        <f aca="false">IF($C2280="","",IFERROR(INDEX(Asset_Register!$Q$5:$Q$1000,MATCH($C2280,Asset_Register!$A$5:$A$1000,0)),"Not in register"))</f>
        <v/>
      </c>
      <c r="H2280" s="19"/>
      <c r="I2280" s="19"/>
      <c r="J2280" s="6"/>
      <c r="K2280" s="19"/>
      <c r="L2280" s="19"/>
      <c r="M2280" s="19"/>
      <c r="N2280" s="19"/>
      <c r="O2280" s="19"/>
      <c r="P2280" s="19"/>
      <c r="Q2280" s="22" t="str">
        <f aca="false">IF($C2280="","",IF($P2280&lt;&gt;"",$P2280,IF(AND(ISNUMBER($K2280),ISNUMBER($M2280),ISNUMBER($N2280)),IF($O2280="Lower is worse",IF($K2280&lt;=$N2280,"Danger",IF($K2280&lt;=$M2280,"Alert","OK")),IF($K2280&gt;=$N2280,"Danger",IF($K2280&gt;=$M2280,"Alert","OK"))),"Not set")))</f>
        <v/>
      </c>
      <c r="R2280" s="22" t="str">
        <f aca="false">IF(OR($Q2280="",$Q2280="Not set"),"",MATCH($Q2280,Lists!$F$2:$F$4,0)-1)</f>
        <v/>
      </c>
      <c r="S2280" s="6"/>
      <c r="T2280" s="6"/>
      <c r="U2280" s="22" t="str">
        <f aca="false">IF(OR($Q2280="",$Q2280="OK",$Q2280="Not set",NOT(ISNUMBER($G2280))),"",ROUND($G2280*IF($Q2280="Danger",Lists!$M$15,Lists!$M$16),0))</f>
        <v/>
      </c>
      <c r="V2280" s="22" t="str">
        <f aca="false">IF($U2280="","",IF(OR($Q2280="Danger",$U2280&gt;=Lists!$M$10),"P1",IF($U2280&gt;=Lists!$M$11,"P2","P3")))</f>
        <v/>
      </c>
      <c r="W2280" s="24" t="str">
        <f aca="false">IF(OR($V2280="",$B2280=""),"",$B2280+INDEX(Lists!$N$10:$N$12,MATCH($V2280,Lists!$L$10:$L$12,0)))</f>
        <v/>
      </c>
      <c r="X2280" s="19"/>
      <c r="Y2280" s="19"/>
      <c r="Z2280" s="19"/>
      <c r="AA2280" s="21"/>
      <c r="AB2280" s="19"/>
      <c r="AC2280" s="22" t="str">
        <f aca="true">IF(OR($U2280="",$B2280=""),"",IF($AA2280&lt;&gt;"",$AA2280-$B2280,TODAY()-$B2280))</f>
        <v/>
      </c>
      <c r="AD2280" s="22" t="str">
        <f aca="true">IF($W2280="","",IF($Y2280="Closed",IF($AA2280="","Closed",IF($AA2280&lt;=$W2280,"Closed on time","Closed late")),IF(TODAY()&gt;$W2280,"Overdue","Within time")))</f>
        <v/>
      </c>
      <c r="AE2280" s="6"/>
      <c r="AF2280" s="19"/>
      <c r="AG2280" s="19"/>
      <c r="AH2280" s="19"/>
      <c r="AI2280" s="19"/>
      <c r="AJ2280" s="19"/>
    </row>
    <row r="2281" customFormat="false" ht="15" hidden="false" customHeight="false" outlineLevel="0" collapsed="false">
      <c r="A2281" s="22" t="str">
        <f aca="false">IF($C2281="","","R"&amp;TEXT(ROW()-4,"00000"))</f>
        <v/>
      </c>
      <c r="B2281" s="21"/>
      <c r="C2281" s="19"/>
      <c r="D2281" s="22" t="str">
        <f aca="false">IF($C2281="","",IFERROR(INDEX(Asset_Register!$C$5:$C$1000,MATCH($C2281,Asset_Register!$A$5:$A$1000,0)),"Not in register"))</f>
        <v/>
      </c>
      <c r="E2281" s="22" t="str">
        <f aca="false">IF($C2281="","",IFERROR(INDEX(Asset_Register!$D$5:$D$1000,MATCH($C2281,Asset_Register!$A$5:$A$1000,0)),"Not in register"))</f>
        <v/>
      </c>
      <c r="F2281" s="22" t="str">
        <f aca="false">IF($C2281="","",IFERROR(INDEX(Asset_Register!$R$5:$R$1000,MATCH($C2281,Asset_Register!$A$5:$A$1000,0)),"Not in register"))</f>
        <v/>
      </c>
      <c r="G2281" s="22" t="str">
        <f aca="false">IF($C2281="","",IFERROR(INDEX(Asset_Register!$Q$5:$Q$1000,MATCH($C2281,Asset_Register!$A$5:$A$1000,0)),"Not in register"))</f>
        <v/>
      </c>
      <c r="H2281" s="19"/>
      <c r="I2281" s="19"/>
      <c r="J2281" s="6"/>
      <c r="K2281" s="19"/>
      <c r="L2281" s="19"/>
      <c r="M2281" s="19"/>
      <c r="N2281" s="19"/>
      <c r="O2281" s="19"/>
      <c r="P2281" s="19"/>
      <c r="Q2281" s="22" t="str">
        <f aca="false">IF($C2281="","",IF($P2281&lt;&gt;"",$P2281,IF(AND(ISNUMBER($K2281),ISNUMBER($M2281),ISNUMBER($N2281)),IF($O2281="Lower is worse",IF($K2281&lt;=$N2281,"Danger",IF($K2281&lt;=$M2281,"Alert","OK")),IF($K2281&gt;=$N2281,"Danger",IF($K2281&gt;=$M2281,"Alert","OK"))),"Not set")))</f>
        <v/>
      </c>
      <c r="R2281" s="22" t="str">
        <f aca="false">IF(OR($Q2281="",$Q2281="Not set"),"",MATCH($Q2281,Lists!$F$2:$F$4,0)-1)</f>
        <v/>
      </c>
      <c r="S2281" s="6"/>
      <c r="T2281" s="6"/>
      <c r="U2281" s="22" t="str">
        <f aca="false">IF(OR($Q2281="",$Q2281="OK",$Q2281="Not set",NOT(ISNUMBER($G2281))),"",ROUND($G2281*IF($Q2281="Danger",Lists!$M$15,Lists!$M$16),0))</f>
        <v/>
      </c>
      <c r="V2281" s="22" t="str">
        <f aca="false">IF($U2281="","",IF(OR($Q2281="Danger",$U2281&gt;=Lists!$M$10),"P1",IF($U2281&gt;=Lists!$M$11,"P2","P3")))</f>
        <v/>
      </c>
      <c r="W2281" s="24" t="str">
        <f aca="false">IF(OR($V2281="",$B2281=""),"",$B2281+INDEX(Lists!$N$10:$N$12,MATCH($V2281,Lists!$L$10:$L$12,0)))</f>
        <v/>
      </c>
      <c r="X2281" s="19"/>
      <c r="Y2281" s="19"/>
      <c r="Z2281" s="19"/>
      <c r="AA2281" s="21"/>
      <c r="AB2281" s="19"/>
      <c r="AC2281" s="22" t="str">
        <f aca="true">IF(OR($U2281="",$B2281=""),"",IF($AA2281&lt;&gt;"",$AA2281-$B2281,TODAY()-$B2281))</f>
        <v/>
      </c>
      <c r="AD2281" s="22" t="str">
        <f aca="true">IF($W2281="","",IF($Y2281="Closed",IF($AA2281="","Closed",IF($AA2281&lt;=$W2281,"Closed on time","Closed late")),IF(TODAY()&gt;$W2281,"Overdue","Within time")))</f>
        <v/>
      </c>
      <c r="AE2281" s="6"/>
      <c r="AF2281" s="19"/>
      <c r="AG2281" s="19"/>
      <c r="AH2281" s="19"/>
      <c r="AI2281" s="19"/>
      <c r="AJ2281" s="19"/>
    </row>
    <row r="2282" customFormat="false" ht="15" hidden="false" customHeight="false" outlineLevel="0" collapsed="false">
      <c r="A2282" s="22" t="str">
        <f aca="false">IF($C2282="","","R"&amp;TEXT(ROW()-4,"00000"))</f>
        <v/>
      </c>
      <c r="B2282" s="21"/>
      <c r="C2282" s="19"/>
      <c r="D2282" s="22" t="str">
        <f aca="false">IF($C2282="","",IFERROR(INDEX(Asset_Register!$C$5:$C$1000,MATCH($C2282,Asset_Register!$A$5:$A$1000,0)),"Not in register"))</f>
        <v/>
      </c>
      <c r="E2282" s="22" t="str">
        <f aca="false">IF($C2282="","",IFERROR(INDEX(Asset_Register!$D$5:$D$1000,MATCH($C2282,Asset_Register!$A$5:$A$1000,0)),"Not in register"))</f>
        <v/>
      </c>
      <c r="F2282" s="22" t="str">
        <f aca="false">IF($C2282="","",IFERROR(INDEX(Asset_Register!$R$5:$R$1000,MATCH($C2282,Asset_Register!$A$5:$A$1000,0)),"Not in register"))</f>
        <v/>
      </c>
      <c r="G2282" s="22" t="str">
        <f aca="false">IF($C2282="","",IFERROR(INDEX(Asset_Register!$Q$5:$Q$1000,MATCH($C2282,Asset_Register!$A$5:$A$1000,0)),"Not in register"))</f>
        <v/>
      </c>
      <c r="H2282" s="19"/>
      <c r="I2282" s="19"/>
      <c r="J2282" s="6"/>
      <c r="K2282" s="19"/>
      <c r="L2282" s="19"/>
      <c r="M2282" s="19"/>
      <c r="N2282" s="19"/>
      <c r="O2282" s="19"/>
      <c r="P2282" s="19"/>
      <c r="Q2282" s="22" t="str">
        <f aca="false">IF($C2282="","",IF($P2282&lt;&gt;"",$P2282,IF(AND(ISNUMBER($K2282),ISNUMBER($M2282),ISNUMBER($N2282)),IF($O2282="Lower is worse",IF($K2282&lt;=$N2282,"Danger",IF($K2282&lt;=$M2282,"Alert","OK")),IF($K2282&gt;=$N2282,"Danger",IF($K2282&gt;=$M2282,"Alert","OK"))),"Not set")))</f>
        <v/>
      </c>
      <c r="R2282" s="22" t="str">
        <f aca="false">IF(OR($Q2282="",$Q2282="Not set"),"",MATCH($Q2282,Lists!$F$2:$F$4,0)-1)</f>
        <v/>
      </c>
      <c r="S2282" s="6"/>
      <c r="T2282" s="6"/>
      <c r="U2282" s="22" t="str">
        <f aca="false">IF(OR($Q2282="",$Q2282="OK",$Q2282="Not set",NOT(ISNUMBER($G2282))),"",ROUND($G2282*IF($Q2282="Danger",Lists!$M$15,Lists!$M$16),0))</f>
        <v/>
      </c>
      <c r="V2282" s="22" t="str">
        <f aca="false">IF($U2282="","",IF(OR($Q2282="Danger",$U2282&gt;=Lists!$M$10),"P1",IF($U2282&gt;=Lists!$M$11,"P2","P3")))</f>
        <v/>
      </c>
      <c r="W2282" s="24" t="str">
        <f aca="false">IF(OR($V2282="",$B2282=""),"",$B2282+INDEX(Lists!$N$10:$N$12,MATCH($V2282,Lists!$L$10:$L$12,0)))</f>
        <v/>
      </c>
      <c r="X2282" s="19"/>
      <c r="Y2282" s="19"/>
      <c r="Z2282" s="19"/>
      <c r="AA2282" s="21"/>
      <c r="AB2282" s="19"/>
      <c r="AC2282" s="22" t="str">
        <f aca="true">IF(OR($U2282="",$B2282=""),"",IF($AA2282&lt;&gt;"",$AA2282-$B2282,TODAY()-$B2282))</f>
        <v/>
      </c>
      <c r="AD2282" s="22" t="str">
        <f aca="true">IF($W2282="","",IF($Y2282="Closed",IF($AA2282="","Closed",IF($AA2282&lt;=$W2282,"Closed on time","Closed late")),IF(TODAY()&gt;$W2282,"Overdue","Within time")))</f>
        <v/>
      </c>
      <c r="AE2282" s="6"/>
      <c r="AF2282" s="19"/>
      <c r="AG2282" s="19"/>
      <c r="AH2282" s="19"/>
      <c r="AI2282" s="19"/>
      <c r="AJ2282" s="19"/>
    </row>
    <row r="2283" customFormat="false" ht="15" hidden="false" customHeight="false" outlineLevel="0" collapsed="false">
      <c r="A2283" s="22" t="str">
        <f aca="false">IF($C2283="","","R"&amp;TEXT(ROW()-4,"00000"))</f>
        <v/>
      </c>
      <c r="B2283" s="21"/>
      <c r="C2283" s="19"/>
      <c r="D2283" s="22" t="str">
        <f aca="false">IF($C2283="","",IFERROR(INDEX(Asset_Register!$C$5:$C$1000,MATCH($C2283,Asset_Register!$A$5:$A$1000,0)),"Not in register"))</f>
        <v/>
      </c>
      <c r="E2283" s="22" t="str">
        <f aca="false">IF($C2283="","",IFERROR(INDEX(Asset_Register!$D$5:$D$1000,MATCH($C2283,Asset_Register!$A$5:$A$1000,0)),"Not in register"))</f>
        <v/>
      </c>
      <c r="F2283" s="22" t="str">
        <f aca="false">IF($C2283="","",IFERROR(INDEX(Asset_Register!$R$5:$R$1000,MATCH($C2283,Asset_Register!$A$5:$A$1000,0)),"Not in register"))</f>
        <v/>
      </c>
      <c r="G2283" s="22" t="str">
        <f aca="false">IF($C2283="","",IFERROR(INDEX(Asset_Register!$Q$5:$Q$1000,MATCH($C2283,Asset_Register!$A$5:$A$1000,0)),"Not in register"))</f>
        <v/>
      </c>
      <c r="H2283" s="19"/>
      <c r="I2283" s="19"/>
      <c r="J2283" s="6"/>
      <c r="K2283" s="19"/>
      <c r="L2283" s="19"/>
      <c r="M2283" s="19"/>
      <c r="N2283" s="19"/>
      <c r="O2283" s="19"/>
      <c r="P2283" s="19"/>
      <c r="Q2283" s="22" t="str">
        <f aca="false">IF($C2283="","",IF($P2283&lt;&gt;"",$P2283,IF(AND(ISNUMBER($K2283),ISNUMBER($M2283),ISNUMBER($N2283)),IF($O2283="Lower is worse",IF($K2283&lt;=$N2283,"Danger",IF($K2283&lt;=$M2283,"Alert","OK")),IF($K2283&gt;=$N2283,"Danger",IF($K2283&gt;=$M2283,"Alert","OK"))),"Not set")))</f>
        <v/>
      </c>
      <c r="R2283" s="22" t="str">
        <f aca="false">IF(OR($Q2283="",$Q2283="Not set"),"",MATCH($Q2283,Lists!$F$2:$F$4,0)-1)</f>
        <v/>
      </c>
      <c r="S2283" s="6"/>
      <c r="T2283" s="6"/>
      <c r="U2283" s="22" t="str">
        <f aca="false">IF(OR($Q2283="",$Q2283="OK",$Q2283="Not set",NOT(ISNUMBER($G2283))),"",ROUND($G2283*IF($Q2283="Danger",Lists!$M$15,Lists!$M$16),0))</f>
        <v/>
      </c>
      <c r="V2283" s="22" t="str">
        <f aca="false">IF($U2283="","",IF(OR($Q2283="Danger",$U2283&gt;=Lists!$M$10),"P1",IF($U2283&gt;=Lists!$M$11,"P2","P3")))</f>
        <v/>
      </c>
      <c r="W2283" s="24" t="str">
        <f aca="false">IF(OR($V2283="",$B2283=""),"",$B2283+INDEX(Lists!$N$10:$N$12,MATCH($V2283,Lists!$L$10:$L$12,0)))</f>
        <v/>
      </c>
      <c r="X2283" s="19"/>
      <c r="Y2283" s="19"/>
      <c r="Z2283" s="19"/>
      <c r="AA2283" s="21"/>
      <c r="AB2283" s="19"/>
      <c r="AC2283" s="22" t="str">
        <f aca="true">IF(OR($U2283="",$B2283=""),"",IF($AA2283&lt;&gt;"",$AA2283-$B2283,TODAY()-$B2283))</f>
        <v/>
      </c>
      <c r="AD2283" s="22" t="str">
        <f aca="true">IF($W2283="","",IF($Y2283="Closed",IF($AA2283="","Closed",IF($AA2283&lt;=$W2283,"Closed on time","Closed late")),IF(TODAY()&gt;$W2283,"Overdue","Within time")))</f>
        <v/>
      </c>
      <c r="AE2283" s="6"/>
      <c r="AF2283" s="19"/>
      <c r="AG2283" s="19"/>
      <c r="AH2283" s="19"/>
      <c r="AI2283" s="19"/>
      <c r="AJ2283" s="19"/>
    </row>
    <row r="2284" customFormat="false" ht="15" hidden="false" customHeight="false" outlineLevel="0" collapsed="false">
      <c r="A2284" s="22" t="str">
        <f aca="false">IF($C2284="","","R"&amp;TEXT(ROW()-4,"00000"))</f>
        <v/>
      </c>
      <c r="B2284" s="21"/>
      <c r="C2284" s="19"/>
      <c r="D2284" s="22" t="str">
        <f aca="false">IF($C2284="","",IFERROR(INDEX(Asset_Register!$C$5:$C$1000,MATCH($C2284,Asset_Register!$A$5:$A$1000,0)),"Not in register"))</f>
        <v/>
      </c>
      <c r="E2284" s="22" t="str">
        <f aca="false">IF($C2284="","",IFERROR(INDEX(Asset_Register!$D$5:$D$1000,MATCH($C2284,Asset_Register!$A$5:$A$1000,0)),"Not in register"))</f>
        <v/>
      </c>
      <c r="F2284" s="22" t="str">
        <f aca="false">IF($C2284="","",IFERROR(INDEX(Asset_Register!$R$5:$R$1000,MATCH($C2284,Asset_Register!$A$5:$A$1000,0)),"Not in register"))</f>
        <v/>
      </c>
      <c r="G2284" s="22" t="str">
        <f aca="false">IF($C2284="","",IFERROR(INDEX(Asset_Register!$Q$5:$Q$1000,MATCH($C2284,Asset_Register!$A$5:$A$1000,0)),"Not in register"))</f>
        <v/>
      </c>
      <c r="H2284" s="19"/>
      <c r="I2284" s="19"/>
      <c r="J2284" s="6"/>
      <c r="K2284" s="19"/>
      <c r="L2284" s="19"/>
      <c r="M2284" s="19"/>
      <c r="N2284" s="19"/>
      <c r="O2284" s="19"/>
      <c r="P2284" s="19"/>
      <c r="Q2284" s="22" t="str">
        <f aca="false">IF($C2284="","",IF($P2284&lt;&gt;"",$P2284,IF(AND(ISNUMBER($K2284),ISNUMBER($M2284),ISNUMBER($N2284)),IF($O2284="Lower is worse",IF($K2284&lt;=$N2284,"Danger",IF($K2284&lt;=$M2284,"Alert","OK")),IF($K2284&gt;=$N2284,"Danger",IF($K2284&gt;=$M2284,"Alert","OK"))),"Not set")))</f>
        <v/>
      </c>
      <c r="R2284" s="22" t="str">
        <f aca="false">IF(OR($Q2284="",$Q2284="Not set"),"",MATCH($Q2284,Lists!$F$2:$F$4,0)-1)</f>
        <v/>
      </c>
      <c r="S2284" s="6"/>
      <c r="T2284" s="6"/>
      <c r="U2284" s="22" t="str">
        <f aca="false">IF(OR($Q2284="",$Q2284="OK",$Q2284="Not set",NOT(ISNUMBER($G2284))),"",ROUND($G2284*IF($Q2284="Danger",Lists!$M$15,Lists!$M$16),0))</f>
        <v/>
      </c>
      <c r="V2284" s="22" t="str">
        <f aca="false">IF($U2284="","",IF(OR($Q2284="Danger",$U2284&gt;=Lists!$M$10),"P1",IF($U2284&gt;=Lists!$M$11,"P2","P3")))</f>
        <v/>
      </c>
      <c r="W2284" s="24" t="str">
        <f aca="false">IF(OR($V2284="",$B2284=""),"",$B2284+INDEX(Lists!$N$10:$N$12,MATCH($V2284,Lists!$L$10:$L$12,0)))</f>
        <v/>
      </c>
      <c r="X2284" s="19"/>
      <c r="Y2284" s="19"/>
      <c r="Z2284" s="19"/>
      <c r="AA2284" s="21"/>
      <c r="AB2284" s="19"/>
      <c r="AC2284" s="22" t="str">
        <f aca="true">IF(OR($U2284="",$B2284=""),"",IF($AA2284&lt;&gt;"",$AA2284-$B2284,TODAY()-$B2284))</f>
        <v/>
      </c>
      <c r="AD2284" s="22" t="str">
        <f aca="true">IF($W2284="","",IF($Y2284="Closed",IF($AA2284="","Closed",IF($AA2284&lt;=$W2284,"Closed on time","Closed late")),IF(TODAY()&gt;$W2284,"Overdue","Within time")))</f>
        <v/>
      </c>
      <c r="AE2284" s="6"/>
      <c r="AF2284" s="19"/>
      <c r="AG2284" s="19"/>
      <c r="AH2284" s="19"/>
      <c r="AI2284" s="19"/>
      <c r="AJ2284" s="19"/>
    </row>
    <row r="2285" customFormat="false" ht="15" hidden="false" customHeight="false" outlineLevel="0" collapsed="false">
      <c r="A2285" s="22" t="str">
        <f aca="false">IF($C2285="","","R"&amp;TEXT(ROW()-4,"00000"))</f>
        <v/>
      </c>
      <c r="B2285" s="21"/>
      <c r="C2285" s="19"/>
      <c r="D2285" s="22" t="str">
        <f aca="false">IF($C2285="","",IFERROR(INDEX(Asset_Register!$C$5:$C$1000,MATCH($C2285,Asset_Register!$A$5:$A$1000,0)),"Not in register"))</f>
        <v/>
      </c>
      <c r="E2285" s="22" t="str">
        <f aca="false">IF($C2285="","",IFERROR(INDEX(Asset_Register!$D$5:$D$1000,MATCH($C2285,Asset_Register!$A$5:$A$1000,0)),"Not in register"))</f>
        <v/>
      </c>
      <c r="F2285" s="22" t="str">
        <f aca="false">IF($C2285="","",IFERROR(INDEX(Asset_Register!$R$5:$R$1000,MATCH($C2285,Asset_Register!$A$5:$A$1000,0)),"Not in register"))</f>
        <v/>
      </c>
      <c r="G2285" s="22" t="str">
        <f aca="false">IF($C2285="","",IFERROR(INDEX(Asset_Register!$Q$5:$Q$1000,MATCH($C2285,Asset_Register!$A$5:$A$1000,0)),"Not in register"))</f>
        <v/>
      </c>
      <c r="H2285" s="19"/>
      <c r="I2285" s="19"/>
      <c r="J2285" s="6"/>
      <c r="K2285" s="19"/>
      <c r="L2285" s="19"/>
      <c r="M2285" s="19"/>
      <c r="N2285" s="19"/>
      <c r="O2285" s="19"/>
      <c r="P2285" s="19"/>
      <c r="Q2285" s="22" t="str">
        <f aca="false">IF($C2285="","",IF($P2285&lt;&gt;"",$P2285,IF(AND(ISNUMBER($K2285),ISNUMBER($M2285),ISNUMBER($N2285)),IF($O2285="Lower is worse",IF($K2285&lt;=$N2285,"Danger",IF($K2285&lt;=$M2285,"Alert","OK")),IF($K2285&gt;=$N2285,"Danger",IF($K2285&gt;=$M2285,"Alert","OK"))),"Not set")))</f>
        <v/>
      </c>
      <c r="R2285" s="22" t="str">
        <f aca="false">IF(OR($Q2285="",$Q2285="Not set"),"",MATCH($Q2285,Lists!$F$2:$F$4,0)-1)</f>
        <v/>
      </c>
      <c r="S2285" s="6"/>
      <c r="T2285" s="6"/>
      <c r="U2285" s="22" t="str">
        <f aca="false">IF(OR($Q2285="",$Q2285="OK",$Q2285="Not set",NOT(ISNUMBER($G2285))),"",ROUND($G2285*IF($Q2285="Danger",Lists!$M$15,Lists!$M$16),0))</f>
        <v/>
      </c>
      <c r="V2285" s="22" t="str">
        <f aca="false">IF($U2285="","",IF(OR($Q2285="Danger",$U2285&gt;=Lists!$M$10),"P1",IF($U2285&gt;=Lists!$M$11,"P2","P3")))</f>
        <v/>
      </c>
      <c r="W2285" s="24" t="str">
        <f aca="false">IF(OR($V2285="",$B2285=""),"",$B2285+INDEX(Lists!$N$10:$N$12,MATCH($V2285,Lists!$L$10:$L$12,0)))</f>
        <v/>
      </c>
      <c r="X2285" s="19"/>
      <c r="Y2285" s="19"/>
      <c r="Z2285" s="19"/>
      <c r="AA2285" s="21"/>
      <c r="AB2285" s="19"/>
      <c r="AC2285" s="22" t="str">
        <f aca="true">IF(OR($U2285="",$B2285=""),"",IF($AA2285&lt;&gt;"",$AA2285-$B2285,TODAY()-$B2285))</f>
        <v/>
      </c>
      <c r="AD2285" s="22" t="str">
        <f aca="true">IF($W2285="","",IF($Y2285="Closed",IF($AA2285="","Closed",IF($AA2285&lt;=$W2285,"Closed on time","Closed late")),IF(TODAY()&gt;$W2285,"Overdue","Within time")))</f>
        <v/>
      </c>
      <c r="AE2285" s="6"/>
      <c r="AF2285" s="19"/>
      <c r="AG2285" s="19"/>
      <c r="AH2285" s="19"/>
      <c r="AI2285" s="19"/>
      <c r="AJ2285" s="19"/>
    </row>
    <row r="2286" customFormat="false" ht="15" hidden="false" customHeight="false" outlineLevel="0" collapsed="false">
      <c r="A2286" s="22" t="str">
        <f aca="false">IF($C2286="","","R"&amp;TEXT(ROW()-4,"00000"))</f>
        <v/>
      </c>
      <c r="B2286" s="21"/>
      <c r="C2286" s="19"/>
      <c r="D2286" s="22" t="str">
        <f aca="false">IF($C2286="","",IFERROR(INDEX(Asset_Register!$C$5:$C$1000,MATCH($C2286,Asset_Register!$A$5:$A$1000,0)),"Not in register"))</f>
        <v/>
      </c>
      <c r="E2286" s="22" t="str">
        <f aca="false">IF($C2286="","",IFERROR(INDEX(Asset_Register!$D$5:$D$1000,MATCH($C2286,Asset_Register!$A$5:$A$1000,0)),"Not in register"))</f>
        <v/>
      </c>
      <c r="F2286" s="22" t="str">
        <f aca="false">IF($C2286="","",IFERROR(INDEX(Asset_Register!$R$5:$R$1000,MATCH($C2286,Asset_Register!$A$5:$A$1000,0)),"Not in register"))</f>
        <v/>
      </c>
      <c r="G2286" s="22" t="str">
        <f aca="false">IF($C2286="","",IFERROR(INDEX(Asset_Register!$Q$5:$Q$1000,MATCH($C2286,Asset_Register!$A$5:$A$1000,0)),"Not in register"))</f>
        <v/>
      </c>
      <c r="H2286" s="19"/>
      <c r="I2286" s="19"/>
      <c r="J2286" s="6"/>
      <c r="K2286" s="19"/>
      <c r="L2286" s="19"/>
      <c r="M2286" s="19"/>
      <c r="N2286" s="19"/>
      <c r="O2286" s="19"/>
      <c r="P2286" s="19"/>
      <c r="Q2286" s="22" t="str">
        <f aca="false">IF($C2286="","",IF($P2286&lt;&gt;"",$P2286,IF(AND(ISNUMBER($K2286),ISNUMBER($M2286),ISNUMBER($N2286)),IF($O2286="Lower is worse",IF($K2286&lt;=$N2286,"Danger",IF($K2286&lt;=$M2286,"Alert","OK")),IF($K2286&gt;=$N2286,"Danger",IF($K2286&gt;=$M2286,"Alert","OK"))),"Not set")))</f>
        <v/>
      </c>
      <c r="R2286" s="22" t="str">
        <f aca="false">IF(OR($Q2286="",$Q2286="Not set"),"",MATCH($Q2286,Lists!$F$2:$F$4,0)-1)</f>
        <v/>
      </c>
      <c r="S2286" s="6"/>
      <c r="T2286" s="6"/>
      <c r="U2286" s="22" t="str">
        <f aca="false">IF(OR($Q2286="",$Q2286="OK",$Q2286="Not set",NOT(ISNUMBER($G2286))),"",ROUND($G2286*IF($Q2286="Danger",Lists!$M$15,Lists!$M$16),0))</f>
        <v/>
      </c>
      <c r="V2286" s="22" t="str">
        <f aca="false">IF($U2286="","",IF(OR($Q2286="Danger",$U2286&gt;=Lists!$M$10),"P1",IF($U2286&gt;=Lists!$M$11,"P2","P3")))</f>
        <v/>
      </c>
      <c r="W2286" s="24" t="str">
        <f aca="false">IF(OR($V2286="",$B2286=""),"",$B2286+INDEX(Lists!$N$10:$N$12,MATCH($V2286,Lists!$L$10:$L$12,0)))</f>
        <v/>
      </c>
      <c r="X2286" s="19"/>
      <c r="Y2286" s="19"/>
      <c r="Z2286" s="19"/>
      <c r="AA2286" s="21"/>
      <c r="AB2286" s="19"/>
      <c r="AC2286" s="22" t="str">
        <f aca="true">IF(OR($U2286="",$B2286=""),"",IF($AA2286&lt;&gt;"",$AA2286-$B2286,TODAY()-$B2286))</f>
        <v/>
      </c>
      <c r="AD2286" s="22" t="str">
        <f aca="true">IF($W2286="","",IF($Y2286="Closed",IF($AA2286="","Closed",IF($AA2286&lt;=$W2286,"Closed on time","Closed late")),IF(TODAY()&gt;$W2286,"Overdue","Within time")))</f>
        <v/>
      </c>
      <c r="AE2286" s="6"/>
      <c r="AF2286" s="19"/>
      <c r="AG2286" s="19"/>
      <c r="AH2286" s="19"/>
      <c r="AI2286" s="19"/>
      <c r="AJ2286" s="19"/>
    </row>
    <row r="2287" customFormat="false" ht="15" hidden="false" customHeight="false" outlineLevel="0" collapsed="false">
      <c r="A2287" s="22" t="str">
        <f aca="false">IF($C2287="","","R"&amp;TEXT(ROW()-4,"00000"))</f>
        <v/>
      </c>
      <c r="B2287" s="21"/>
      <c r="C2287" s="19"/>
      <c r="D2287" s="22" t="str">
        <f aca="false">IF($C2287="","",IFERROR(INDEX(Asset_Register!$C$5:$C$1000,MATCH($C2287,Asset_Register!$A$5:$A$1000,0)),"Not in register"))</f>
        <v/>
      </c>
      <c r="E2287" s="22" t="str">
        <f aca="false">IF($C2287="","",IFERROR(INDEX(Asset_Register!$D$5:$D$1000,MATCH($C2287,Asset_Register!$A$5:$A$1000,0)),"Not in register"))</f>
        <v/>
      </c>
      <c r="F2287" s="22" t="str">
        <f aca="false">IF($C2287="","",IFERROR(INDEX(Asset_Register!$R$5:$R$1000,MATCH($C2287,Asset_Register!$A$5:$A$1000,0)),"Not in register"))</f>
        <v/>
      </c>
      <c r="G2287" s="22" t="str">
        <f aca="false">IF($C2287="","",IFERROR(INDEX(Asset_Register!$Q$5:$Q$1000,MATCH($C2287,Asset_Register!$A$5:$A$1000,0)),"Not in register"))</f>
        <v/>
      </c>
      <c r="H2287" s="19"/>
      <c r="I2287" s="19"/>
      <c r="J2287" s="6"/>
      <c r="K2287" s="19"/>
      <c r="L2287" s="19"/>
      <c r="M2287" s="19"/>
      <c r="N2287" s="19"/>
      <c r="O2287" s="19"/>
      <c r="P2287" s="19"/>
      <c r="Q2287" s="22" t="str">
        <f aca="false">IF($C2287="","",IF($P2287&lt;&gt;"",$P2287,IF(AND(ISNUMBER($K2287),ISNUMBER($M2287),ISNUMBER($N2287)),IF($O2287="Lower is worse",IF($K2287&lt;=$N2287,"Danger",IF($K2287&lt;=$M2287,"Alert","OK")),IF($K2287&gt;=$N2287,"Danger",IF($K2287&gt;=$M2287,"Alert","OK"))),"Not set")))</f>
        <v/>
      </c>
      <c r="R2287" s="22" t="str">
        <f aca="false">IF(OR($Q2287="",$Q2287="Not set"),"",MATCH($Q2287,Lists!$F$2:$F$4,0)-1)</f>
        <v/>
      </c>
      <c r="S2287" s="6"/>
      <c r="T2287" s="6"/>
      <c r="U2287" s="22" t="str">
        <f aca="false">IF(OR($Q2287="",$Q2287="OK",$Q2287="Not set",NOT(ISNUMBER($G2287))),"",ROUND($G2287*IF($Q2287="Danger",Lists!$M$15,Lists!$M$16),0))</f>
        <v/>
      </c>
      <c r="V2287" s="22" t="str">
        <f aca="false">IF($U2287="","",IF(OR($Q2287="Danger",$U2287&gt;=Lists!$M$10),"P1",IF($U2287&gt;=Lists!$M$11,"P2","P3")))</f>
        <v/>
      </c>
      <c r="W2287" s="24" t="str">
        <f aca="false">IF(OR($V2287="",$B2287=""),"",$B2287+INDEX(Lists!$N$10:$N$12,MATCH($V2287,Lists!$L$10:$L$12,0)))</f>
        <v/>
      </c>
      <c r="X2287" s="19"/>
      <c r="Y2287" s="19"/>
      <c r="Z2287" s="19"/>
      <c r="AA2287" s="21"/>
      <c r="AB2287" s="19"/>
      <c r="AC2287" s="22" t="str">
        <f aca="true">IF(OR($U2287="",$B2287=""),"",IF($AA2287&lt;&gt;"",$AA2287-$B2287,TODAY()-$B2287))</f>
        <v/>
      </c>
      <c r="AD2287" s="22" t="str">
        <f aca="true">IF($W2287="","",IF($Y2287="Closed",IF($AA2287="","Closed",IF($AA2287&lt;=$W2287,"Closed on time","Closed late")),IF(TODAY()&gt;$W2287,"Overdue","Within time")))</f>
        <v/>
      </c>
      <c r="AE2287" s="6"/>
      <c r="AF2287" s="19"/>
      <c r="AG2287" s="19"/>
      <c r="AH2287" s="19"/>
      <c r="AI2287" s="19"/>
      <c r="AJ2287" s="19"/>
    </row>
    <row r="2288" customFormat="false" ht="15" hidden="false" customHeight="false" outlineLevel="0" collapsed="false">
      <c r="A2288" s="22" t="str">
        <f aca="false">IF($C2288="","","R"&amp;TEXT(ROW()-4,"00000"))</f>
        <v/>
      </c>
      <c r="B2288" s="21"/>
      <c r="C2288" s="19"/>
      <c r="D2288" s="22" t="str">
        <f aca="false">IF($C2288="","",IFERROR(INDEX(Asset_Register!$C$5:$C$1000,MATCH($C2288,Asset_Register!$A$5:$A$1000,0)),"Not in register"))</f>
        <v/>
      </c>
      <c r="E2288" s="22" t="str">
        <f aca="false">IF($C2288="","",IFERROR(INDEX(Asset_Register!$D$5:$D$1000,MATCH($C2288,Asset_Register!$A$5:$A$1000,0)),"Not in register"))</f>
        <v/>
      </c>
      <c r="F2288" s="22" t="str">
        <f aca="false">IF($C2288="","",IFERROR(INDEX(Asset_Register!$R$5:$R$1000,MATCH($C2288,Asset_Register!$A$5:$A$1000,0)),"Not in register"))</f>
        <v/>
      </c>
      <c r="G2288" s="22" t="str">
        <f aca="false">IF($C2288="","",IFERROR(INDEX(Asset_Register!$Q$5:$Q$1000,MATCH($C2288,Asset_Register!$A$5:$A$1000,0)),"Not in register"))</f>
        <v/>
      </c>
      <c r="H2288" s="19"/>
      <c r="I2288" s="19"/>
      <c r="J2288" s="6"/>
      <c r="K2288" s="19"/>
      <c r="L2288" s="19"/>
      <c r="M2288" s="19"/>
      <c r="N2288" s="19"/>
      <c r="O2288" s="19"/>
      <c r="P2288" s="19"/>
      <c r="Q2288" s="22" t="str">
        <f aca="false">IF($C2288="","",IF($P2288&lt;&gt;"",$P2288,IF(AND(ISNUMBER($K2288),ISNUMBER($M2288),ISNUMBER($N2288)),IF($O2288="Lower is worse",IF($K2288&lt;=$N2288,"Danger",IF($K2288&lt;=$M2288,"Alert","OK")),IF($K2288&gt;=$N2288,"Danger",IF($K2288&gt;=$M2288,"Alert","OK"))),"Not set")))</f>
        <v/>
      </c>
      <c r="R2288" s="22" t="str">
        <f aca="false">IF(OR($Q2288="",$Q2288="Not set"),"",MATCH($Q2288,Lists!$F$2:$F$4,0)-1)</f>
        <v/>
      </c>
      <c r="S2288" s="6"/>
      <c r="T2288" s="6"/>
      <c r="U2288" s="22" t="str">
        <f aca="false">IF(OR($Q2288="",$Q2288="OK",$Q2288="Not set",NOT(ISNUMBER($G2288))),"",ROUND($G2288*IF($Q2288="Danger",Lists!$M$15,Lists!$M$16),0))</f>
        <v/>
      </c>
      <c r="V2288" s="22" t="str">
        <f aca="false">IF($U2288="","",IF(OR($Q2288="Danger",$U2288&gt;=Lists!$M$10),"P1",IF($U2288&gt;=Lists!$M$11,"P2","P3")))</f>
        <v/>
      </c>
      <c r="W2288" s="24" t="str">
        <f aca="false">IF(OR($V2288="",$B2288=""),"",$B2288+INDEX(Lists!$N$10:$N$12,MATCH($V2288,Lists!$L$10:$L$12,0)))</f>
        <v/>
      </c>
      <c r="X2288" s="19"/>
      <c r="Y2288" s="19"/>
      <c r="Z2288" s="19"/>
      <c r="AA2288" s="21"/>
      <c r="AB2288" s="19"/>
      <c r="AC2288" s="22" t="str">
        <f aca="true">IF(OR($U2288="",$B2288=""),"",IF($AA2288&lt;&gt;"",$AA2288-$B2288,TODAY()-$B2288))</f>
        <v/>
      </c>
      <c r="AD2288" s="22" t="str">
        <f aca="true">IF($W2288="","",IF($Y2288="Closed",IF($AA2288="","Closed",IF($AA2288&lt;=$W2288,"Closed on time","Closed late")),IF(TODAY()&gt;$W2288,"Overdue","Within time")))</f>
        <v/>
      </c>
      <c r="AE2288" s="6"/>
      <c r="AF2288" s="19"/>
      <c r="AG2288" s="19"/>
      <c r="AH2288" s="19"/>
      <c r="AI2288" s="19"/>
      <c r="AJ2288" s="19"/>
    </row>
    <row r="2289" customFormat="false" ht="15" hidden="false" customHeight="false" outlineLevel="0" collapsed="false">
      <c r="A2289" s="22" t="str">
        <f aca="false">IF($C2289="","","R"&amp;TEXT(ROW()-4,"00000"))</f>
        <v/>
      </c>
      <c r="B2289" s="21"/>
      <c r="C2289" s="19"/>
      <c r="D2289" s="22" t="str">
        <f aca="false">IF($C2289="","",IFERROR(INDEX(Asset_Register!$C$5:$C$1000,MATCH($C2289,Asset_Register!$A$5:$A$1000,0)),"Not in register"))</f>
        <v/>
      </c>
      <c r="E2289" s="22" t="str">
        <f aca="false">IF($C2289="","",IFERROR(INDEX(Asset_Register!$D$5:$D$1000,MATCH($C2289,Asset_Register!$A$5:$A$1000,0)),"Not in register"))</f>
        <v/>
      </c>
      <c r="F2289" s="22" t="str">
        <f aca="false">IF($C2289="","",IFERROR(INDEX(Asset_Register!$R$5:$R$1000,MATCH($C2289,Asset_Register!$A$5:$A$1000,0)),"Not in register"))</f>
        <v/>
      </c>
      <c r="G2289" s="22" t="str">
        <f aca="false">IF($C2289="","",IFERROR(INDEX(Asset_Register!$Q$5:$Q$1000,MATCH($C2289,Asset_Register!$A$5:$A$1000,0)),"Not in register"))</f>
        <v/>
      </c>
      <c r="H2289" s="19"/>
      <c r="I2289" s="19"/>
      <c r="J2289" s="6"/>
      <c r="K2289" s="19"/>
      <c r="L2289" s="19"/>
      <c r="M2289" s="19"/>
      <c r="N2289" s="19"/>
      <c r="O2289" s="19"/>
      <c r="P2289" s="19"/>
      <c r="Q2289" s="22" t="str">
        <f aca="false">IF($C2289="","",IF($P2289&lt;&gt;"",$P2289,IF(AND(ISNUMBER($K2289),ISNUMBER($M2289),ISNUMBER($N2289)),IF($O2289="Lower is worse",IF($K2289&lt;=$N2289,"Danger",IF($K2289&lt;=$M2289,"Alert","OK")),IF($K2289&gt;=$N2289,"Danger",IF($K2289&gt;=$M2289,"Alert","OK"))),"Not set")))</f>
        <v/>
      </c>
      <c r="R2289" s="22" t="str">
        <f aca="false">IF(OR($Q2289="",$Q2289="Not set"),"",MATCH($Q2289,Lists!$F$2:$F$4,0)-1)</f>
        <v/>
      </c>
      <c r="S2289" s="6"/>
      <c r="T2289" s="6"/>
      <c r="U2289" s="22" t="str">
        <f aca="false">IF(OR($Q2289="",$Q2289="OK",$Q2289="Not set",NOT(ISNUMBER($G2289))),"",ROUND($G2289*IF($Q2289="Danger",Lists!$M$15,Lists!$M$16),0))</f>
        <v/>
      </c>
      <c r="V2289" s="22" t="str">
        <f aca="false">IF($U2289="","",IF(OR($Q2289="Danger",$U2289&gt;=Lists!$M$10),"P1",IF($U2289&gt;=Lists!$M$11,"P2","P3")))</f>
        <v/>
      </c>
      <c r="W2289" s="24" t="str">
        <f aca="false">IF(OR($V2289="",$B2289=""),"",$B2289+INDEX(Lists!$N$10:$N$12,MATCH($V2289,Lists!$L$10:$L$12,0)))</f>
        <v/>
      </c>
      <c r="X2289" s="19"/>
      <c r="Y2289" s="19"/>
      <c r="Z2289" s="19"/>
      <c r="AA2289" s="21"/>
      <c r="AB2289" s="19"/>
      <c r="AC2289" s="22" t="str">
        <f aca="true">IF(OR($U2289="",$B2289=""),"",IF($AA2289&lt;&gt;"",$AA2289-$B2289,TODAY()-$B2289))</f>
        <v/>
      </c>
      <c r="AD2289" s="22" t="str">
        <f aca="true">IF($W2289="","",IF($Y2289="Closed",IF($AA2289="","Closed",IF($AA2289&lt;=$W2289,"Closed on time","Closed late")),IF(TODAY()&gt;$W2289,"Overdue","Within time")))</f>
        <v/>
      </c>
      <c r="AE2289" s="6"/>
      <c r="AF2289" s="19"/>
      <c r="AG2289" s="19"/>
      <c r="AH2289" s="19"/>
      <c r="AI2289" s="19"/>
      <c r="AJ2289" s="19"/>
    </row>
    <row r="2290" customFormat="false" ht="15" hidden="false" customHeight="false" outlineLevel="0" collapsed="false">
      <c r="A2290" s="22" t="str">
        <f aca="false">IF($C2290="","","R"&amp;TEXT(ROW()-4,"00000"))</f>
        <v/>
      </c>
      <c r="B2290" s="21"/>
      <c r="C2290" s="19"/>
      <c r="D2290" s="22" t="str">
        <f aca="false">IF($C2290="","",IFERROR(INDEX(Asset_Register!$C$5:$C$1000,MATCH($C2290,Asset_Register!$A$5:$A$1000,0)),"Not in register"))</f>
        <v/>
      </c>
      <c r="E2290" s="22" t="str">
        <f aca="false">IF($C2290="","",IFERROR(INDEX(Asset_Register!$D$5:$D$1000,MATCH($C2290,Asset_Register!$A$5:$A$1000,0)),"Not in register"))</f>
        <v/>
      </c>
      <c r="F2290" s="22" t="str">
        <f aca="false">IF($C2290="","",IFERROR(INDEX(Asset_Register!$R$5:$R$1000,MATCH($C2290,Asset_Register!$A$5:$A$1000,0)),"Not in register"))</f>
        <v/>
      </c>
      <c r="G2290" s="22" t="str">
        <f aca="false">IF($C2290="","",IFERROR(INDEX(Asset_Register!$Q$5:$Q$1000,MATCH($C2290,Asset_Register!$A$5:$A$1000,0)),"Not in register"))</f>
        <v/>
      </c>
      <c r="H2290" s="19"/>
      <c r="I2290" s="19"/>
      <c r="J2290" s="6"/>
      <c r="K2290" s="19"/>
      <c r="L2290" s="19"/>
      <c r="M2290" s="19"/>
      <c r="N2290" s="19"/>
      <c r="O2290" s="19"/>
      <c r="P2290" s="19"/>
      <c r="Q2290" s="22" t="str">
        <f aca="false">IF($C2290="","",IF($P2290&lt;&gt;"",$P2290,IF(AND(ISNUMBER($K2290),ISNUMBER($M2290),ISNUMBER($N2290)),IF($O2290="Lower is worse",IF($K2290&lt;=$N2290,"Danger",IF($K2290&lt;=$M2290,"Alert","OK")),IF($K2290&gt;=$N2290,"Danger",IF($K2290&gt;=$M2290,"Alert","OK"))),"Not set")))</f>
        <v/>
      </c>
      <c r="R2290" s="22" t="str">
        <f aca="false">IF(OR($Q2290="",$Q2290="Not set"),"",MATCH($Q2290,Lists!$F$2:$F$4,0)-1)</f>
        <v/>
      </c>
      <c r="S2290" s="6"/>
      <c r="T2290" s="6"/>
      <c r="U2290" s="22" t="str">
        <f aca="false">IF(OR($Q2290="",$Q2290="OK",$Q2290="Not set",NOT(ISNUMBER($G2290))),"",ROUND($G2290*IF($Q2290="Danger",Lists!$M$15,Lists!$M$16),0))</f>
        <v/>
      </c>
      <c r="V2290" s="22" t="str">
        <f aca="false">IF($U2290="","",IF(OR($Q2290="Danger",$U2290&gt;=Lists!$M$10),"P1",IF($U2290&gt;=Lists!$M$11,"P2","P3")))</f>
        <v/>
      </c>
      <c r="W2290" s="24" t="str">
        <f aca="false">IF(OR($V2290="",$B2290=""),"",$B2290+INDEX(Lists!$N$10:$N$12,MATCH($V2290,Lists!$L$10:$L$12,0)))</f>
        <v/>
      </c>
      <c r="X2290" s="19"/>
      <c r="Y2290" s="19"/>
      <c r="Z2290" s="19"/>
      <c r="AA2290" s="21"/>
      <c r="AB2290" s="19"/>
      <c r="AC2290" s="22" t="str">
        <f aca="true">IF(OR($U2290="",$B2290=""),"",IF($AA2290&lt;&gt;"",$AA2290-$B2290,TODAY()-$B2290))</f>
        <v/>
      </c>
      <c r="AD2290" s="22" t="str">
        <f aca="true">IF($W2290="","",IF($Y2290="Closed",IF($AA2290="","Closed",IF($AA2290&lt;=$W2290,"Closed on time","Closed late")),IF(TODAY()&gt;$W2290,"Overdue","Within time")))</f>
        <v/>
      </c>
      <c r="AE2290" s="6"/>
      <c r="AF2290" s="19"/>
      <c r="AG2290" s="19"/>
      <c r="AH2290" s="19"/>
      <c r="AI2290" s="19"/>
      <c r="AJ2290" s="19"/>
    </row>
    <row r="2291" customFormat="false" ht="15" hidden="false" customHeight="false" outlineLevel="0" collapsed="false">
      <c r="A2291" s="22" t="str">
        <f aca="false">IF($C2291="","","R"&amp;TEXT(ROW()-4,"00000"))</f>
        <v/>
      </c>
      <c r="B2291" s="21"/>
      <c r="C2291" s="19"/>
      <c r="D2291" s="22" t="str">
        <f aca="false">IF($C2291="","",IFERROR(INDEX(Asset_Register!$C$5:$C$1000,MATCH($C2291,Asset_Register!$A$5:$A$1000,0)),"Not in register"))</f>
        <v/>
      </c>
      <c r="E2291" s="22" t="str">
        <f aca="false">IF($C2291="","",IFERROR(INDEX(Asset_Register!$D$5:$D$1000,MATCH($C2291,Asset_Register!$A$5:$A$1000,0)),"Not in register"))</f>
        <v/>
      </c>
      <c r="F2291" s="22" t="str">
        <f aca="false">IF($C2291="","",IFERROR(INDEX(Asset_Register!$R$5:$R$1000,MATCH($C2291,Asset_Register!$A$5:$A$1000,0)),"Not in register"))</f>
        <v/>
      </c>
      <c r="G2291" s="22" t="str">
        <f aca="false">IF($C2291="","",IFERROR(INDEX(Asset_Register!$Q$5:$Q$1000,MATCH($C2291,Asset_Register!$A$5:$A$1000,0)),"Not in register"))</f>
        <v/>
      </c>
      <c r="H2291" s="19"/>
      <c r="I2291" s="19"/>
      <c r="J2291" s="6"/>
      <c r="K2291" s="19"/>
      <c r="L2291" s="19"/>
      <c r="M2291" s="19"/>
      <c r="N2291" s="19"/>
      <c r="O2291" s="19"/>
      <c r="P2291" s="19"/>
      <c r="Q2291" s="22" t="str">
        <f aca="false">IF($C2291="","",IF($P2291&lt;&gt;"",$P2291,IF(AND(ISNUMBER($K2291),ISNUMBER($M2291),ISNUMBER($N2291)),IF($O2291="Lower is worse",IF($K2291&lt;=$N2291,"Danger",IF($K2291&lt;=$M2291,"Alert","OK")),IF($K2291&gt;=$N2291,"Danger",IF($K2291&gt;=$M2291,"Alert","OK"))),"Not set")))</f>
        <v/>
      </c>
      <c r="R2291" s="22" t="str">
        <f aca="false">IF(OR($Q2291="",$Q2291="Not set"),"",MATCH($Q2291,Lists!$F$2:$F$4,0)-1)</f>
        <v/>
      </c>
      <c r="S2291" s="6"/>
      <c r="T2291" s="6"/>
      <c r="U2291" s="22" t="str">
        <f aca="false">IF(OR($Q2291="",$Q2291="OK",$Q2291="Not set",NOT(ISNUMBER($G2291))),"",ROUND($G2291*IF($Q2291="Danger",Lists!$M$15,Lists!$M$16),0))</f>
        <v/>
      </c>
      <c r="V2291" s="22" t="str">
        <f aca="false">IF($U2291="","",IF(OR($Q2291="Danger",$U2291&gt;=Lists!$M$10),"P1",IF($U2291&gt;=Lists!$M$11,"P2","P3")))</f>
        <v/>
      </c>
      <c r="W2291" s="24" t="str">
        <f aca="false">IF(OR($V2291="",$B2291=""),"",$B2291+INDEX(Lists!$N$10:$N$12,MATCH($V2291,Lists!$L$10:$L$12,0)))</f>
        <v/>
      </c>
      <c r="X2291" s="19"/>
      <c r="Y2291" s="19"/>
      <c r="Z2291" s="19"/>
      <c r="AA2291" s="21"/>
      <c r="AB2291" s="19"/>
      <c r="AC2291" s="22" t="str">
        <f aca="true">IF(OR($U2291="",$B2291=""),"",IF($AA2291&lt;&gt;"",$AA2291-$B2291,TODAY()-$B2291))</f>
        <v/>
      </c>
      <c r="AD2291" s="22" t="str">
        <f aca="true">IF($W2291="","",IF($Y2291="Closed",IF($AA2291="","Closed",IF($AA2291&lt;=$W2291,"Closed on time","Closed late")),IF(TODAY()&gt;$W2291,"Overdue","Within time")))</f>
        <v/>
      </c>
      <c r="AE2291" s="6"/>
      <c r="AF2291" s="19"/>
      <c r="AG2291" s="19"/>
      <c r="AH2291" s="19"/>
      <c r="AI2291" s="19"/>
      <c r="AJ2291" s="19"/>
    </row>
    <row r="2292" customFormat="false" ht="15" hidden="false" customHeight="false" outlineLevel="0" collapsed="false">
      <c r="A2292" s="22" t="str">
        <f aca="false">IF($C2292="","","R"&amp;TEXT(ROW()-4,"00000"))</f>
        <v/>
      </c>
      <c r="B2292" s="21"/>
      <c r="C2292" s="19"/>
      <c r="D2292" s="22" t="str">
        <f aca="false">IF($C2292="","",IFERROR(INDEX(Asset_Register!$C$5:$C$1000,MATCH($C2292,Asset_Register!$A$5:$A$1000,0)),"Not in register"))</f>
        <v/>
      </c>
      <c r="E2292" s="22" t="str">
        <f aca="false">IF($C2292="","",IFERROR(INDEX(Asset_Register!$D$5:$D$1000,MATCH($C2292,Asset_Register!$A$5:$A$1000,0)),"Not in register"))</f>
        <v/>
      </c>
      <c r="F2292" s="22" t="str">
        <f aca="false">IF($C2292="","",IFERROR(INDEX(Asset_Register!$R$5:$R$1000,MATCH($C2292,Asset_Register!$A$5:$A$1000,0)),"Not in register"))</f>
        <v/>
      </c>
      <c r="G2292" s="22" t="str">
        <f aca="false">IF($C2292="","",IFERROR(INDEX(Asset_Register!$Q$5:$Q$1000,MATCH($C2292,Asset_Register!$A$5:$A$1000,0)),"Not in register"))</f>
        <v/>
      </c>
      <c r="H2292" s="19"/>
      <c r="I2292" s="19"/>
      <c r="J2292" s="6"/>
      <c r="K2292" s="19"/>
      <c r="L2292" s="19"/>
      <c r="M2292" s="19"/>
      <c r="N2292" s="19"/>
      <c r="O2292" s="19"/>
      <c r="P2292" s="19"/>
      <c r="Q2292" s="22" t="str">
        <f aca="false">IF($C2292="","",IF($P2292&lt;&gt;"",$P2292,IF(AND(ISNUMBER($K2292),ISNUMBER($M2292),ISNUMBER($N2292)),IF($O2292="Lower is worse",IF($K2292&lt;=$N2292,"Danger",IF($K2292&lt;=$M2292,"Alert","OK")),IF($K2292&gt;=$N2292,"Danger",IF($K2292&gt;=$M2292,"Alert","OK"))),"Not set")))</f>
        <v/>
      </c>
      <c r="R2292" s="22" t="str">
        <f aca="false">IF(OR($Q2292="",$Q2292="Not set"),"",MATCH($Q2292,Lists!$F$2:$F$4,0)-1)</f>
        <v/>
      </c>
      <c r="S2292" s="6"/>
      <c r="T2292" s="6"/>
      <c r="U2292" s="22" t="str">
        <f aca="false">IF(OR($Q2292="",$Q2292="OK",$Q2292="Not set",NOT(ISNUMBER($G2292))),"",ROUND($G2292*IF($Q2292="Danger",Lists!$M$15,Lists!$M$16),0))</f>
        <v/>
      </c>
      <c r="V2292" s="22" t="str">
        <f aca="false">IF($U2292="","",IF(OR($Q2292="Danger",$U2292&gt;=Lists!$M$10),"P1",IF($U2292&gt;=Lists!$M$11,"P2","P3")))</f>
        <v/>
      </c>
      <c r="W2292" s="24" t="str">
        <f aca="false">IF(OR($V2292="",$B2292=""),"",$B2292+INDEX(Lists!$N$10:$N$12,MATCH($V2292,Lists!$L$10:$L$12,0)))</f>
        <v/>
      </c>
      <c r="X2292" s="19"/>
      <c r="Y2292" s="19"/>
      <c r="Z2292" s="19"/>
      <c r="AA2292" s="21"/>
      <c r="AB2292" s="19"/>
      <c r="AC2292" s="22" t="str">
        <f aca="true">IF(OR($U2292="",$B2292=""),"",IF($AA2292&lt;&gt;"",$AA2292-$B2292,TODAY()-$B2292))</f>
        <v/>
      </c>
      <c r="AD2292" s="22" t="str">
        <f aca="true">IF($W2292="","",IF($Y2292="Closed",IF($AA2292="","Closed",IF($AA2292&lt;=$W2292,"Closed on time","Closed late")),IF(TODAY()&gt;$W2292,"Overdue","Within time")))</f>
        <v/>
      </c>
      <c r="AE2292" s="6"/>
      <c r="AF2292" s="19"/>
      <c r="AG2292" s="19"/>
      <c r="AH2292" s="19"/>
      <c r="AI2292" s="19"/>
      <c r="AJ2292" s="19"/>
    </row>
    <row r="2293" customFormat="false" ht="15" hidden="false" customHeight="false" outlineLevel="0" collapsed="false">
      <c r="A2293" s="22" t="str">
        <f aca="false">IF($C2293="","","R"&amp;TEXT(ROW()-4,"00000"))</f>
        <v/>
      </c>
      <c r="B2293" s="21"/>
      <c r="C2293" s="19"/>
      <c r="D2293" s="22" t="str">
        <f aca="false">IF($C2293="","",IFERROR(INDEX(Asset_Register!$C$5:$C$1000,MATCH($C2293,Asset_Register!$A$5:$A$1000,0)),"Not in register"))</f>
        <v/>
      </c>
      <c r="E2293" s="22" t="str">
        <f aca="false">IF($C2293="","",IFERROR(INDEX(Asset_Register!$D$5:$D$1000,MATCH($C2293,Asset_Register!$A$5:$A$1000,0)),"Not in register"))</f>
        <v/>
      </c>
      <c r="F2293" s="22" t="str">
        <f aca="false">IF($C2293="","",IFERROR(INDEX(Asset_Register!$R$5:$R$1000,MATCH($C2293,Asset_Register!$A$5:$A$1000,0)),"Not in register"))</f>
        <v/>
      </c>
      <c r="G2293" s="22" t="str">
        <f aca="false">IF($C2293="","",IFERROR(INDEX(Asset_Register!$Q$5:$Q$1000,MATCH($C2293,Asset_Register!$A$5:$A$1000,0)),"Not in register"))</f>
        <v/>
      </c>
      <c r="H2293" s="19"/>
      <c r="I2293" s="19"/>
      <c r="J2293" s="6"/>
      <c r="K2293" s="19"/>
      <c r="L2293" s="19"/>
      <c r="M2293" s="19"/>
      <c r="N2293" s="19"/>
      <c r="O2293" s="19"/>
      <c r="P2293" s="19"/>
      <c r="Q2293" s="22" t="str">
        <f aca="false">IF($C2293="","",IF($P2293&lt;&gt;"",$P2293,IF(AND(ISNUMBER($K2293),ISNUMBER($M2293),ISNUMBER($N2293)),IF($O2293="Lower is worse",IF($K2293&lt;=$N2293,"Danger",IF($K2293&lt;=$M2293,"Alert","OK")),IF($K2293&gt;=$N2293,"Danger",IF($K2293&gt;=$M2293,"Alert","OK"))),"Not set")))</f>
        <v/>
      </c>
      <c r="R2293" s="22" t="str">
        <f aca="false">IF(OR($Q2293="",$Q2293="Not set"),"",MATCH($Q2293,Lists!$F$2:$F$4,0)-1)</f>
        <v/>
      </c>
      <c r="S2293" s="6"/>
      <c r="T2293" s="6"/>
      <c r="U2293" s="22" t="str">
        <f aca="false">IF(OR($Q2293="",$Q2293="OK",$Q2293="Not set",NOT(ISNUMBER($G2293))),"",ROUND($G2293*IF($Q2293="Danger",Lists!$M$15,Lists!$M$16),0))</f>
        <v/>
      </c>
      <c r="V2293" s="22" t="str">
        <f aca="false">IF($U2293="","",IF(OR($Q2293="Danger",$U2293&gt;=Lists!$M$10),"P1",IF($U2293&gt;=Lists!$M$11,"P2","P3")))</f>
        <v/>
      </c>
      <c r="W2293" s="24" t="str">
        <f aca="false">IF(OR($V2293="",$B2293=""),"",$B2293+INDEX(Lists!$N$10:$N$12,MATCH($V2293,Lists!$L$10:$L$12,0)))</f>
        <v/>
      </c>
      <c r="X2293" s="19"/>
      <c r="Y2293" s="19"/>
      <c r="Z2293" s="19"/>
      <c r="AA2293" s="21"/>
      <c r="AB2293" s="19"/>
      <c r="AC2293" s="22" t="str">
        <f aca="true">IF(OR($U2293="",$B2293=""),"",IF($AA2293&lt;&gt;"",$AA2293-$B2293,TODAY()-$B2293))</f>
        <v/>
      </c>
      <c r="AD2293" s="22" t="str">
        <f aca="true">IF($W2293="","",IF($Y2293="Closed",IF($AA2293="","Closed",IF($AA2293&lt;=$W2293,"Closed on time","Closed late")),IF(TODAY()&gt;$W2293,"Overdue","Within time")))</f>
        <v/>
      </c>
      <c r="AE2293" s="6"/>
      <c r="AF2293" s="19"/>
      <c r="AG2293" s="19"/>
      <c r="AH2293" s="19"/>
      <c r="AI2293" s="19"/>
      <c r="AJ2293" s="19"/>
    </row>
    <row r="2294" customFormat="false" ht="15" hidden="false" customHeight="false" outlineLevel="0" collapsed="false">
      <c r="A2294" s="22" t="str">
        <f aca="false">IF($C2294="","","R"&amp;TEXT(ROW()-4,"00000"))</f>
        <v/>
      </c>
      <c r="B2294" s="21"/>
      <c r="C2294" s="19"/>
      <c r="D2294" s="22" t="str">
        <f aca="false">IF($C2294="","",IFERROR(INDEX(Asset_Register!$C$5:$C$1000,MATCH($C2294,Asset_Register!$A$5:$A$1000,0)),"Not in register"))</f>
        <v/>
      </c>
      <c r="E2294" s="22" t="str">
        <f aca="false">IF($C2294="","",IFERROR(INDEX(Asset_Register!$D$5:$D$1000,MATCH($C2294,Asset_Register!$A$5:$A$1000,0)),"Not in register"))</f>
        <v/>
      </c>
      <c r="F2294" s="22" t="str">
        <f aca="false">IF($C2294="","",IFERROR(INDEX(Asset_Register!$R$5:$R$1000,MATCH($C2294,Asset_Register!$A$5:$A$1000,0)),"Not in register"))</f>
        <v/>
      </c>
      <c r="G2294" s="22" t="str">
        <f aca="false">IF($C2294="","",IFERROR(INDEX(Asset_Register!$Q$5:$Q$1000,MATCH($C2294,Asset_Register!$A$5:$A$1000,0)),"Not in register"))</f>
        <v/>
      </c>
      <c r="H2294" s="19"/>
      <c r="I2294" s="19"/>
      <c r="J2294" s="6"/>
      <c r="K2294" s="19"/>
      <c r="L2294" s="19"/>
      <c r="M2294" s="19"/>
      <c r="N2294" s="19"/>
      <c r="O2294" s="19"/>
      <c r="P2294" s="19"/>
      <c r="Q2294" s="22" t="str">
        <f aca="false">IF($C2294="","",IF($P2294&lt;&gt;"",$P2294,IF(AND(ISNUMBER($K2294),ISNUMBER($M2294),ISNUMBER($N2294)),IF($O2294="Lower is worse",IF($K2294&lt;=$N2294,"Danger",IF($K2294&lt;=$M2294,"Alert","OK")),IF($K2294&gt;=$N2294,"Danger",IF($K2294&gt;=$M2294,"Alert","OK"))),"Not set")))</f>
        <v/>
      </c>
      <c r="R2294" s="22" t="str">
        <f aca="false">IF(OR($Q2294="",$Q2294="Not set"),"",MATCH($Q2294,Lists!$F$2:$F$4,0)-1)</f>
        <v/>
      </c>
      <c r="S2294" s="6"/>
      <c r="T2294" s="6"/>
      <c r="U2294" s="22" t="str">
        <f aca="false">IF(OR($Q2294="",$Q2294="OK",$Q2294="Not set",NOT(ISNUMBER($G2294))),"",ROUND($G2294*IF($Q2294="Danger",Lists!$M$15,Lists!$M$16),0))</f>
        <v/>
      </c>
      <c r="V2294" s="22" t="str">
        <f aca="false">IF($U2294="","",IF(OR($Q2294="Danger",$U2294&gt;=Lists!$M$10),"P1",IF($U2294&gt;=Lists!$M$11,"P2","P3")))</f>
        <v/>
      </c>
      <c r="W2294" s="24" t="str">
        <f aca="false">IF(OR($V2294="",$B2294=""),"",$B2294+INDEX(Lists!$N$10:$N$12,MATCH($V2294,Lists!$L$10:$L$12,0)))</f>
        <v/>
      </c>
      <c r="X2294" s="19"/>
      <c r="Y2294" s="19"/>
      <c r="Z2294" s="19"/>
      <c r="AA2294" s="21"/>
      <c r="AB2294" s="19"/>
      <c r="AC2294" s="22" t="str">
        <f aca="true">IF(OR($U2294="",$B2294=""),"",IF($AA2294&lt;&gt;"",$AA2294-$B2294,TODAY()-$B2294))</f>
        <v/>
      </c>
      <c r="AD2294" s="22" t="str">
        <f aca="true">IF($W2294="","",IF($Y2294="Closed",IF($AA2294="","Closed",IF($AA2294&lt;=$W2294,"Closed on time","Closed late")),IF(TODAY()&gt;$W2294,"Overdue","Within time")))</f>
        <v/>
      </c>
      <c r="AE2294" s="6"/>
      <c r="AF2294" s="19"/>
      <c r="AG2294" s="19"/>
      <c r="AH2294" s="19"/>
      <c r="AI2294" s="19"/>
      <c r="AJ2294" s="19"/>
    </row>
    <row r="2295" customFormat="false" ht="15" hidden="false" customHeight="false" outlineLevel="0" collapsed="false">
      <c r="A2295" s="22" t="str">
        <f aca="false">IF($C2295="","","R"&amp;TEXT(ROW()-4,"00000"))</f>
        <v/>
      </c>
      <c r="B2295" s="21"/>
      <c r="C2295" s="19"/>
      <c r="D2295" s="22" t="str">
        <f aca="false">IF($C2295="","",IFERROR(INDEX(Asset_Register!$C$5:$C$1000,MATCH($C2295,Asset_Register!$A$5:$A$1000,0)),"Not in register"))</f>
        <v/>
      </c>
      <c r="E2295" s="22" t="str">
        <f aca="false">IF($C2295="","",IFERROR(INDEX(Asset_Register!$D$5:$D$1000,MATCH($C2295,Asset_Register!$A$5:$A$1000,0)),"Not in register"))</f>
        <v/>
      </c>
      <c r="F2295" s="22" t="str">
        <f aca="false">IF($C2295="","",IFERROR(INDEX(Asset_Register!$R$5:$R$1000,MATCH($C2295,Asset_Register!$A$5:$A$1000,0)),"Not in register"))</f>
        <v/>
      </c>
      <c r="G2295" s="22" t="str">
        <f aca="false">IF($C2295="","",IFERROR(INDEX(Asset_Register!$Q$5:$Q$1000,MATCH($C2295,Asset_Register!$A$5:$A$1000,0)),"Not in register"))</f>
        <v/>
      </c>
      <c r="H2295" s="19"/>
      <c r="I2295" s="19"/>
      <c r="J2295" s="6"/>
      <c r="K2295" s="19"/>
      <c r="L2295" s="19"/>
      <c r="M2295" s="19"/>
      <c r="N2295" s="19"/>
      <c r="O2295" s="19"/>
      <c r="P2295" s="19"/>
      <c r="Q2295" s="22" t="str">
        <f aca="false">IF($C2295="","",IF($P2295&lt;&gt;"",$P2295,IF(AND(ISNUMBER($K2295),ISNUMBER($M2295),ISNUMBER($N2295)),IF($O2295="Lower is worse",IF($K2295&lt;=$N2295,"Danger",IF($K2295&lt;=$M2295,"Alert","OK")),IF($K2295&gt;=$N2295,"Danger",IF($K2295&gt;=$M2295,"Alert","OK"))),"Not set")))</f>
        <v/>
      </c>
      <c r="R2295" s="22" t="str">
        <f aca="false">IF(OR($Q2295="",$Q2295="Not set"),"",MATCH($Q2295,Lists!$F$2:$F$4,0)-1)</f>
        <v/>
      </c>
      <c r="S2295" s="6"/>
      <c r="T2295" s="6"/>
      <c r="U2295" s="22" t="str">
        <f aca="false">IF(OR($Q2295="",$Q2295="OK",$Q2295="Not set",NOT(ISNUMBER($G2295))),"",ROUND($G2295*IF($Q2295="Danger",Lists!$M$15,Lists!$M$16),0))</f>
        <v/>
      </c>
      <c r="V2295" s="22" t="str">
        <f aca="false">IF($U2295="","",IF(OR($Q2295="Danger",$U2295&gt;=Lists!$M$10),"P1",IF($U2295&gt;=Lists!$M$11,"P2","P3")))</f>
        <v/>
      </c>
      <c r="W2295" s="24" t="str">
        <f aca="false">IF(OR($V2295="",$B2295=""),"",$B2295+INDEX(Lists!$N$10:$N$12,MATCH($V2295,Lists!$L$10:$L$12,0)))</f>
        <v/>
      </c>
      <c r="X2295" s="19"/>
      <c r="Y2295" s="19"/>
      <c r="Z2295" s="19"/>
      <c r="AA2295" s="21"/>
      <c r="AB2295" s="19"/>
      <c r="AC2295" s="22" t="str">
        <f aca="true">IF(OR($U2295="",$B2295=""),"",IF($AA2295&lt;&gt;"",$AA2295-$B2295,TODAY()-$B2295))</f>
        <v/>
      </c>
      <c r="AD2295" s="22" t="str">
        <f aca="true">IF($W2295="","",IF($Y2295="Closed",IF($AA2295="","Closed",IF($AA2295&lt;=$W2295,"Closed on time","Closed late")),IF(TODAY()&gt;$W2295,"Overdue","Within time")))</f>
        <v/>
      </c>
      <c r="AE2295" s="6"/>
      <c r="AF2295" s="19"/>
      <c r="AG2295" s="19"/>
      <c r="AH2295" s="19"/>
      <c r="AI2295" s="19"/>
      <c r="AJ2295" s="19"/>
    </row>
    <row r="2296" customFormat="false" ht="15" hidden="false" customHeight="false" outlineLevel="0" collapsed="false">
      <c r="A2296" s="22" t="str">
        <f aca="false">IF($C2296="","","R"&amp;TEXT(ROW()-4,"00000"))</f>
        <v/>
      </c>
      <c r="B2296" s="21"/>
      <c r="C2296" s="19"/>
      <c r="D2296" s="22" t="str">
        <f aca="false">IF($C2296="","",IFERROR(INDEX(Asset_Register!$C$5:$C$1000,MATCH($C2296,Asset_Register!$A$5:$A$1000,0)),"Not in register"))</f>
        <v/>
      </c>
      <c r="E2296" s="22" t="str">
        <f aca="false">IF($C2296="","",IFERROR(INDEX(Asset_Register!$D$5:$D$1000,MATCH($C2296,Asset_Register!$A$5:$A$1000,0)),"Not in register"))</f>
        <v/>
      </c>
      <c r="F2296" s="22" t="str">
        <f aca="false">IF($C2296="","",IFERROR(INDEX(Asset_Register!$R$5:$R$1000,MATCH($C2296,Asset_Register!$A$5:$A$1000,0)),"Not in register"))</f>
        <v/>
      </c>
      <c r="G2296" s="22" t="str">
        <f aca="false">IF($C2296="","",IFERROR(INDEX(Asset_Register!$Q$5:$Q$1000,MATCH($C2296,Asset_Register!$A$5:$A$1000,0)),"Not in register"))</f>
        <v/>
      </c>
      <c r="H2296" s="19"/>
      <c r="I2296" s="19"/>
      <c r="J2296" s="6"/>
      <c r="K2296" s="19"/>
      <c r="L2296" s="19"/>
      <c r="M2296" s="19"/>
      <c r="N2296" s="19"/>
      <c r="O2296" s="19"/>
      <c r="P2296" s="19"/>
      <c r="Q2296" s="22" t="str">
        <f aca="false">IF($C2296="","",IF($P2296&lt;&gt;"",$P2296,IF(AND(ISNUMBER($K2296),ISNUMBER($M2296),ISNUMBER($N2296)),IF($O2296="Lower is worse",IF($K2296&lt;=$N2296,"Danger",IF($K2296&lt;=$M2296,"Alert","OK")),IF($K2296&gt;=$N2296,"Danger",IF($K2296&gt;=$M2296,"Alert","OK"))),"Not set")))</f>
        <v/>
      </c>
      <c r="R2296" s="22" t="str">
        <f aca="false">IF(OR($Q2296="",$Q2296="Not set"),"",MATCH($Q2296,Lists!$F$2:$F$4,0)-1)</f>
        <v/>
      </c>
      <c r="S2296" s="6"/>
      <c r="T2296" s="6"/>
      <c r="U2296" s="22" t="str">
        <f aca="false">IF(OR($Q2296="",$Q2296="OK",$Q2296="Not set",NOT(ISNUMBER($G2296))),"",ROUND($G2296*IF($Q2296="Danger",Lists!$M$15,Lists!$M$16),0))</f>
        <v/>
      </c>
      <c r="V2296" s="22" t="str">
        <f aca="false">IF($U2296="","",IF(OR($Q2296="Danger",$U2296&gt;=Lists!$M$10),"P1",IF($U2296&gt;=Lists!$M$11,"P2","P3")))</f>
        <v/>
      </c>
      <c r="W2296" s="24" t="str">
        <f aca="false">IF(OR($V2296="",$B2296=""),"",$B2296+INDEX(Lists!$N$10:$N$12,MATCH($V2296,Lists!$L$10:$L$12,0)))</f>
        <v/>
      </c>
      <c r="X2296" s="19"/>
      <c r="Y2296" s="19"/>
      <c r="Z2296" s="19"/>
      <c r="AA2296" s="21"/>
      <c r="AB2296" s="19"/>
      <c r="AC2296" s="22" t="str">
        <f aca="true">IF(OR($U2296="",$B2296=""),"",IF($AA2296&lt;&gt;"",$AA2296-$B2296,TODAY()-$B2296))</f>
        <v/>
      </c>
      <c r="AD2296" s="22" t="str">
        <f aca="true">IF($W2296="","",IF($Y2296="Closed",IF($AA2296="","Closed",IF($AA2296&lt;=$W2296,"Closed on time","Closed late")),IF(TODAY()&gt;$W2296,"Overdue","Within time")))</f>
        <v/>
      </c>
      <c r="AE2296" s="6"/>
      <c r="AF2296" s="19"/>
      <c r="AG2296" s="19"/>
      <c r="AH2296" s="19"/>
      <c r="AI2296" s="19"/>
      <c r="AJ2296" s="19"/>
    </row>
    <row r="2297" customFormat="false" ht="15" hidden="false" customHeight="false" outlineLevel="0" collapsed="false">
      <c r="A2297" s="22" t="str">
        <f aca="false">IF($C2297="","","R"&amp;TEXT(ROW()-4,"00000"))</f>
        <v/>
      </c>
      <c r="B2297" s="21"/>
      <c r="C2297" s="19"/>
      <c r="D2297" s="22" t="str">
        <f aca="false">IF($C2297="","",IFERROR(INDEX(Asset_Register!$C$5:$C$1000,MATCH($C2297,Asset_Register!$A$5:$A$1000,0)),"Not in register"))</f>
        <v/>
      </c>
      <c r="E2297" s="22" t="str">
        <f aca="false">IF($C2297="","",IFERROR(INDEX(Asset_Register!$D$5:$D$1000,MATCH($C2297,Asset_Register!$A$5:$A$1000,0)),"Not in register"))</f>
        <v/>
      </c>
      <c r="F2297" s="22" t="str">
        <f aca="false">IF($C2297="","",IFERROR(INDEX(Asset_Register!$R$5:$R$1000,MATCH($C2297,Asset_Register!$A$5:$A$1000,0)),"Not in register"))</f>
        <v/>
      </c>
      <c r="G2297" s="22" t="str">
        <f aca="false">IF($C2297="","",IFERROR(INDEX(Asset_Register!$Q$5:$Q$1000,MATCH($C2297,Asset_Register!$A$5:$A$1000,0)),"Not in register"))</f>
        <v/>
      </c>
      <c r="H2297" s="19"/>
      <c r="I2297" s="19"/>
      <c r="J2297" s="6"/>
      <c r="K2297" s="19"/>
      <c r="L2297" s="19"/>
      <c r="M2297" s="19"/>
      <c r="N2297" s="19"/>
      <c r="O2297" s="19"/>
      <c r="P2297" s="19"/>
      <c r="Q2297" s="22" t="str">
        <f aca="false">IF($C2297="","",IF($P2297&lt;&gt;"",$P2297,IF(AND(ISNUMBER($K2297),ISNUMBER($M2297),ISNUMBER($N2297)),IF($O2297="Lower is worse",IF($K2297&lt;=$N2297,"Danger",IF($K2297&lt;=$M2297,"Alert","OK")),IF($K2297&gt;=$N2297,"Danger",IF($K2297&gt;=$M2297,"Alert","OK"))),"Not set")))</f>
        <v/>
      </c>
      <c r="R2297" s="22" t="str">
        <f aca="false">IF(OR($Q2297="",$Q2297="Not set"),"",MATCH($Q2297,Lists!$F$2:$F$4,0)-1)</f>
        <v/>
      </c>
      <c r="S2297" s="6"/>
      <c r="T2297" s="6"/>
      <c r="U2297" s="22" t="str">
        <f aca="false">IF(OR($Q2297="",$Q2297="OK",$Q2297="Not set",NOT(ISNUMBER($G2297))),"",ROUND($G2297*IF($Q2297="Danger",Lists!$M$15,Lists!$M$16),0))</f>
        <v/>
      </c>
      <c r="V2297" s="22" t="str">
        <f aca="false">IF($U2297="","",IF(OR($Q2297="Danger",$U2297&gt;=Lists!$M$10),"P1",IF($U2297&gt;=Lists!$M$11,"P2","P3")))</f>
        <v/>
      </c>
      <c r="W2297" s="24" t="str">
        <f aca="false">IF(OR($V2297="",$B2297=""),"",$B2297+INDEX(Lists!$N$10:$N$12,MATCH($V2297,Lists!$L$10:$L$12,0)))</f>
        <v/>
      </c>
      <c r="X2297" s="19"/>
      <c r="Y2297" s="19"/>
      <c r="Z2297" s="19"/>
      <c r="AA2297" s="21"/>
      <c r="AB2297" s="19"/>
      <c r="AC2297" s="22" t="str">
        <f aca="true">IF(OR($U2297="",$B2297=""),"",IF($AA2297&lt;&gt;"",$AA2297-$B2297,TODAY()-$B2297))</f>
        <v/>
      </c>
      <c r="AD2297" s="22" t="str">
        <f aca="true">IF($W2297="","",IF($Y2297="Closed",IF($AA2297="","Closed",IF($AA2297&lt;=$W2297,"Closed on time","Closed late")),IF(TODAY()&gt;$W2297,"Overdue","Within time")))</f>
        <v/>
      </c>
      <c r="AE2297" s="6"/>
      <c r="AF2297" s="19"/>
      <c r="AG2297" s="19"/>
      <c r="AH2297" s="19"/>
      <c r="AI2297" s="19"/>
      <c r="AJ2297" s="19"/>
    </row>
    <row r="2298" customFormat="false" ht="15" hidden="false" customHeight="false" outlineLevel="0" collapsed="false">
      <c r="A2298" s="22" t="str">
        <f aca="false">IF($C2298="","","R"&amp;TEXT(ROW()-4,"00000"))</f>
        <v/>
      </c>
      <c r="B2298" s="21"/>
      <c r="C2298" s="19"/>
      <c r="D2298" s="22" t="str">
        <f aca="false">IF($C2298="","",IFERROR(INDEX(Asset_Register!$C$5:$C$1000,MATCH($C2298,Asset_Register!$A$5:$A$1000,0)),"Not in register"))</f>
        <v/>
      </c>
      <c r="E2298" s="22" t="str">
        <f aca="false">IF($C2298="","",IFERROR(INDEX(Asset_Register!$D$5:$D$1000,MATCH($C2298,Asset_Register!$A$5:$A$1000,0)),"Not in register"))</f>
        <v/>
      </c>
      <c r="F2298" s="22" t="str">
        <f aca="false">IF($C2298="","",IFERROR(INDEX(Asset_Register!$R$5:$R$1000,MATCH($C2298,Asset_Register!$A$5:$A$1000,0)),"Not in register"))</f>
        <v/>
      </c>
      <c r="G2298" s="22" t="str">
        <f aca="false">IF($C2298="","",IFERROR(INDEX(Asset_Register!$Q$5:$Q$1000,MATCH($C2298,Asset_Register!$A$5:$A$1000,0)),"Not in register"))</f>
        <v/>
      </c>
      <c r="H2298" s="19"/>
      <c r="I2298" s="19"/>
      <c r="J2298" s="6"/>
      <c r="K2298" s="19"/>
      <c r="L2298" s="19"/>
      <c r="M2298" s="19"/>
      <c r="N2298" s="19"/>
      <c r="O2298" s="19"/>
      <c r="P2298" s="19"/>
      <c r="Q2298" s="22" t="str">
        <f aca="false">IF($C2298="","",IF($P2298&lt;&gt;"",$P2298,IF(AND(ISNUMBER($K2298),ISNUMBER($M2298),ISNUMBER($N2298)),IF($O2298="Lower is worse",IF($K2298&lt;=$N2298,"Danger",IF($K2298&lt;=$M2298,"Alert","OK")),IF($K2298&gt;=$N2298,"Danger",IF($K2298&gt;=$M2298,"Alert","OK"))),"Not set")))</f>
        <v/>
      </c>
      <c r="R2298" s="22" t="str">
        <f aca="false">IF(OR($Q2298="",$Q2298="Not set"),"",MATCH($Q2298,Lists!$F$2:$F$4,0)-1)</f>
        <v/>
      </c>
      <c r="S2298" s="6"/>
      <c r="T2298" s="6"/>
      <c r="U2298" s="22" t="str">
        <f aca="false">IF(OR($Q2298="",$Q2298="OK",$Q2298="Not set",NOT(ISNUMBER($G2298))),"",ROUND($G2298*IF($Q2298="Danger",Lists!$M$15,Lists!$M$16),0))</f>
        <v/>
      </c>
      <c r="V2298" s="22" t="str">
        <f aca="false">IF($U2298="","",IF(OR($Q2298="Danger",$U2298&gt;=Lists!$M$10),"P1",IF($U2298&gt;=Lists!$M$11,"P2","P3")))</f>
        <v/>
      </c>
      <c r="W2298" s="24" t="str">
        <f aca="false">IF(OR($V2298="",$B2298=""),"",$B2298+INDEX(Lists!$N$10:$N$12,MATCH($V2298,Lists!$L$10:$L$12,0)))</f>
        <v/>
      </c>
      <c r="X2298" s="19"/>
      <c r="Y2298" s="19"/>
      <c r="Z2298" s="19"/>
      <c r="AA2298" s="21"/>
      <c r="AB2298" s="19"/>
      <c r="AC2298" s="22" t="str">
        <f aca="true">IF(OR($U2298="",$B2298=""),"",IF($AA2298&lt;&gt;"",$AA2298-$B2298,TODAY()-$B2298))</f>
        <v/>
      </c>
      <c r="AD2298" s="22" t="str">
        <f aca="true">IF($W2298="","",IF($Y2298="Closed",IF($AA2298="","Closed",IF($AA2298&lt;=$W2298,"Closed on time","Closed late")),IF(TODAY()&gt;$W2298,"Overdue","Within time")))</f>
        <v/>
      </c>
      <c r="AE2298" s="6"/>
      <c r="AF2298" s="19"/>
      <c r="AG2298" s="19"/>
      <c r="AH2298" s="19"/>
      <c r="AI2298" s="19"/>
      <c r="AJ2298" s="19"/>
    </row>
    <row r="2299" customFormat="false" ht="15" hidden="false" customHeight="false" outlineLevel="0" collapsed="false">
      <c r="A2299" s="22" t="str">
        <f aca="false">IF($C2299="","","R"&amp;TEXT(ROW()-4,"00000"))</f>
        <v/>
      </c>
      <c r="B2299" s="21"/>
      <c r="C2299" s="19"/>
      <c r="D2299" s="22" t="str">
        <f aca="false">IF($C2299="","",IFERROR(INDEX(Asset_Register!$C$5:$C$1000,MATCH($C2299,Asset_Register!$A$5:$A$1000,0)),"Not in register"))</f>
        <v/>
      </c>
      <c r="E2299" s="22" t="str">
        <f aca="false">IF($C2299="","",IFERROR(INDEX(Asset_Register!$D$5:$D$1000,MATCH($C2299,Asset_Register!$A$5:$A$1000,0)),"Not in register"))</f>
        <v/>
      </c>
      <c r="F2299" s="22" t="str">
        <f aca="false">IF($C2299="","",IFERROR(INDEX(Asset_Register!$R$5:$R$1000,MATCH($C2299,Asset_Register!$A$5:$A$1000,0)),"Not in register"))</f>
        <v/>
      </c>
      <c r="G2299" s="22" t="str">
        <f aca="false">IF($C2299="","",IFERROR(INDEX(Asset_Register!$Q$5:$Q$1000,MATCH($C2299,Asset_Register!$A$5:$A$1000,0)),"Not in register"))</f>
        <v/>
      </c>
      <c r="H2299" s="19"/>
      <c r="I2299" s="19"/>
      <c r="J2299" s="6"/>
      <c r="K2299" s="19"/>
      <c r="L2299" s="19"/>
      <c r="M2299" s="19"/>
      <c r="N2299" s="19"/>
      <c r="O2299" s="19"/>
      <c r="P2299" s="19"/>
      <c r="Q2299" s="22" t="str">
        <f aca="false">IF($C2299="","",IF($P2299&lt;&gt;"",$P2299,IF(AND(ISNUMBER($K2299),ISNUMBER($M2299),ISNUMBER($N2299)),IF($O2299="Lower is worse",IF($K2299&lt;=$N2299,"Danger",IF($K2299&lt;=$M2299,"Alert","OK")),IF($K2299&gt;=$N2299,"Danger",IF($K2299&gt;=$M2299,"Alert","OK"))),"Not set")))</f>
        <v/>
      </c>
      <c r="R2299" s="22" t="str">
        <f aca="false">IF(OR($Q2299="",$Q2299="Not set"),"",MATCH($Q2299,Lists!$F$2:$F$4,0)-1)</f>
        <v/>
      </c>
      <c r="S2299" s="6"/>
      <c r="T2299" s="6"/>
      <c r="U2299" s="22" t="str">
        <f aca="false">IF(OR($Q2299="",$Q2299="OK",$Q2299="Not set",NOT(ISNUMBER($G2299))),"",ROUND($G2299*IF($Q2299="Danger",Lists!$M$15,Lists!$M$16),0))</f>
        <v/>
      </c>
      <c r="V2299" s="22" t="str">
        <f aca="false">IF($U2299="","",IF(OR($Q2299="Danger",$U2299&gt;=Lists!$M$10),"P1",IF($U2299&gt;=Lists!$M$11,"P2","P3")))</f>
        <v/>
      </c>
      <c r="W2299" s="24" t="str">
        <f aca="false">IF(OR($V2299="",$B2299=""),"",$B2299+INDEX(Lists!$N$10:$N$12,MATCH($V2299,Lists!$L$10:$L$12,0)))</f>
        <v/>
      </c>
      <c r="X2299" s="19"/>
      <c r="Y2299" s="19"/>
      <c r="Z2299" s="19"/>
      <c r="AA2299" s="21"/>
      <c r="AB2299" s="19"/>
      <c r="AC2299" s="22" t="str">
        <f aca="true">IF(OR($U2299="",$B2299=""),"",IF($AA2299&lt;&gt;"",$AA2299-$B2299,TODAY()-$B2299))</f>
        <v/>
      </c>
      <c r="AD2299" s="22" t="str">
        <f aca="true">IF($W2299="","",IF($Y2299="Closed",IF($AA2299="","Closed",IF($AA2299&lt;=$W2299,"Closed on time","Closed late")),IF(TODAY()&gt;$W2299,"Overdue","Within time")))</f>
        <v/>
      </c>
      <c r="AE2299" s="6"/>
      <c r="AF2299" s="19"/>
      <c r="AG2299" s="19"/>
      <c r="AH2299" s="19"/>
      <c r="AI2299" s="19"/>
      <c r="AJ2299" s="19"/>
    </row>
    <row r="2300" customFormat="false" ht="15" hidden="false" customHeight="false" outlineLevel="0" collapsed="false">
      <c r="A2300" s="22" t="str">
        <f aca="false">IF($C2300="","","R"&amp;TEXT(ROW()-4,"00000"))</f>
        <v/>
      </c>
      <c r="B2300" s="21"/>
      <c r="C2300" s="19"/>
      <c r="D2300" s="22" t="str">
        <f aca="false">IF($C2300="","",IFERROR(INDEX(Asset_Register!$C$5:$C$1000,MATCH($C2300,Asset_Register!$A$5:$A$1000,0)),"Not in register"))</f>
        <v/>
      </c>
      <c r="E2300" s="22" t="str">
        <f aca="false">IF($C2300="","",IFERROR(INDEX(Asset_Register!$D$5:$D$1000,MATCH($C2300,Asset_Register!$A$5:$A$1000,0)),"Not in register"))</f>
        <v/>
      </c>
      <c r="F2300" s="22" t="str">
        <f aca="false">IF($C2300="","",IFERROR(INDEX(Asset_Register!$R$5:$R$1000,MATCH($C2300,Asset_Register!$A$5:$A$1000,0)),"Not in register"))</f>
        <v/>
      </c>
      <c r="G2300" s="22" t="str">
        <f aca="false">IF($C2300="","",IFERROR(INDEX(Asset_Register!$Q$5:$Q$1000,MATCH($C2300,Asset_Register!$A$5:$A$1000,0)),"Not in register"))</f>
        <v/>
      </c>
      <c r="H2300" s="19"/>
      <c r="I2300" s="19"/>
      <c r="J2300" s="6"/>
      <c r="K2300" s="19"/>
      <c r="L2300" s="19"/>
      <c r="M2300" s="19"/>
      <c r="N2300" s="19"/>
      <c r="O2300" s="19"/>
      <c r="P2300" s="19"/>
      <c r="Q2300" s="22" t="str">
        <f aca="false">IF($C2300="","",IF($P2300&lt;&gt;"",$P2300,IF(AND(ISNUMBER($K2300),ISNUMBER($M2300),ISNUMBER($N2300)),IF($O2300="Lower is worse",IF($K2300&lt;=$N2300,"Danger",IF($K2300&lt;=$M2300,"Alert","OK")),IF($K2300&gt;=$N2300,"Danger",IF($K2300&gt;=$M2300,"Alert","OK"))),"Not set")))</f>
        <v/>
      </c>
      <c r="R2300" s="22" t="str">
        <f aca="false">IF(OR($Q2300="",$Q2300="Not set"),"",MATCH($Q2300,Lists!$F$2:$F$4,0)-1)</f>
        <v/>
      </c>
      <c r="S2300" s="6"/>
      <c r="T2300" s="6"/>
      <c r="U2300" s="22" t="str">
        <f aca="false">IF(OR($Q2300="",$Q2300="OK",$Q2300="Not set",NOT(ISNUMBER($G2300))),"",ROUND($G2300*IF($Q2300="Danger",Lists!$M$15,Lists!$M$16),0))</f>
        <v/>
      </c>
      <c r="V2300" s="22" t="str">
        <f aca="false">IF($U2300="","",IF(OR($Q2300="Danger",$U2300&gt;=Lists!$M$10),"P1",IF($U2300&gt;=Lists!$M$11,"P2","P3")))</f>
        <v/>
      </c>
      <c r="W2300" s="24" t="str">
        <f aca="false">IF(OR($V2300="",$B2300=""),"",$B2300+INDEX(Lists!$N$10:$N$12,MATCH($V2300,Lists!$L$10:$L$12,0)))</f>
        <v/>
      </c>
      <c r="X2300" s="19"/>
      <c r="Y2300" s="19"/>
      <c r="Z2300" s="19"/>
      <c r="AA2300" s="21"/>
      <c r="AB2300" s="19"/>
      <c r="AC2300" s="22" t="str">
        <f aca="true">IF(OR($U2300="",$B2300=""),"",IF($AA2300&lt;&gt;"",$AA2300-$B2300,TODAY()-$B2300))</f>
        <v/>
      </c>
      <c r="AD2300" s="22" t="str">
        <f aca="true">IF($W2300="","",IF($Y2300="Closed",IF($AA2300="","Closed",IF($AA2300&lt;=$W2300,"Closed on time","Closed late")),IF(TODAY()&gt;$W2300,"Overdue","Within time")))</f>
        <v/>
      </c>
      <c r="AE2300" s="6"/>
      <c r="AF2300" s="19"/>
      <c r="AG2300" s="19"/>
      <c r="AH2300" s="19"/>
      <c r="AI2300" s="19"/>
      <c r="AJ2300" s="19"/>
    </row>
    <row r="2301" customFormat="false" ht="15" hidden="false" customHeight="false" outlineLevel="0" collapsed="false">
      <c r="A2301" s="22" t="str">
        <f aca="false">IF($C2301="","","R"&amp;TEXT(ROW()-4,"00000"))</f>
        <v/>
      </c>
      <c r="B2301" s="21"/>
      <c r="C2301" s="19"/>
      <c r="D2301" s="22" t="str">
        <f aca="false">IF($C2301="","",IFERROR(INDEX(Asset_Register!$C$5:$C$1000,MATCH($C2301,Asset_Register!$A$5:$A$1000,0)),"Not in register"))</f>
        <v/>
      </c>
      <c r="E2301" s="22" t="str">
        <f aca="false">IF($C2301="","",IFERROR(INDEX(Asset_Register!$D$5:$D$1000,MATCH($C2301,Asset_Register!$A$5:$A$1000,0)),"Not in register"))</f>
        <v/>
      </c>
      <c r="F2301" s="22" t="str">
        <f aca="false">IF($C2301="","",IFERROR(INDEX(Asset_Register!$R$5:$R$1000,MATCH($C2301,Asset_Register!$A$5:$A$1000,0)),"Not in register"))</f>
        <v/>
      </c>
      <c r="G2301" s="22" t="str">
        <f aca="false">IF($C2301="","",IFERROR(INDEX(Asset_Register!$Q$5:$Q$1000,MATCH($C2301,Asset_Register!$A$5:$A$1000,0)),"Not in register"))</f>
        <v/>
      </c>
      <c r="H2301" s="19"/>
      <c r="I2301" s="19"/>
      <c r="J2301" s="6"/>
      <c r="K2301" s="19"/>
      <c r="L2301" s="19"/>
      <c r="M2301" s="19"/>
      <c r="N2301" s="19"/>
      <c r="O2301" s="19"/>
      <c r="P2301" s="19"/>
      <c r="Q2301" s="22" t="str">
        <f aca="false">IF($C2301="","",IF($P2301&lt;&gt;"",$P2301,IF(AND(ISNUMBER($K2301),ISNUMBER($M2301),ISNUMBER($N2301)),IF($O2301="Lower is worse",IF($K2301&lt;=$N2301,"Danger",IF($K2301&lt;=$M2301,"Alert","OK")),IF($K2301&gt;=$N2301,"Danger",IF($K2301&gt;=$M2301,"Alert","OK"))),"Not set")))</f>
        <v/>
      </c>
      <c r="R2301" s="22" t="str">
        <f aca="false">IF(OR($Q2301="",$Q2301="Not set"),"",MATCH($Q2301,Lists!$F$2:$F$4,0)-1)</f>
        <v/>
      </c>
      <c r="S2301" s="6"/>
      <c r="T2301" s="6"/>
      <c r="U2301" s="22" t="str">
        <f aca="false">IF(OR($Q2301="",$Q2301="OK",$Q2301="Not set",NOT(ISNUMBER($G2301))),"",ROUND($G2301*IF($Q2301="Danger",Lists!$M$15,Lists!$M$16),0))</f>
        <v/>
      </c>
      <c r="V2301" s="22" t="str">
        <f aca="false">IF($U2301="","",IF(OR($Q2301="Danger",$U2301&gt;=Lists!$M$10),"P1",IF($U2301&gt;=Lists!$M$11,"P2","P3")))</f>
        <v/>
      </c>
      <c r="W2301" s="24" t="str">
        <f aca="false">IF(OR($V2301="",$B2301=""),"",$B2301+INDEX(Lists!$N$10:$N$12,MATCH($V2301,Lists!$L$10:$L$12,0)))</f>
        <v/>
      </c>
      <c r="X2301" s="19"/>
      <c r="Y2301" s="19"/>
      <c r="Z2301" s="19"/>
      <c r="AA2301" s="21"/>
      <c r="AB2301" s="19"/>
      <c r="AC2301" s="22" t="str">
        <f aca="true">IF(OR($U2301="",$B2301=""),"",IF($AA2301&lt;&gt;"",$AA2301-$B2301,TODAY()-$B2301))</f>
        <v/>
      </c>
      <c r="AD2301" s="22" t="str">
        <f aca="true">IF($W2301="","",IF($Y2301="Closed",IF($AA2301="","Closed",IF($AA2301&lt;=$W2301,"Closed on time","Closed late")),IF(TODAY()&gt;$W2301,"Overdue","Within time")))</f>
        <v/>
      </c>
      <c r="AE2301" s="6"/>
      <c r="AF2301" s="19"/>
      <c r="AG2301" s="19"/>
      <c r="AH2301" s="19"/>
      <c r="AI2301" s="19"/>
      <c r="AJ2301" s="19"/>
    </row>
    <row r="2302" customFormat="false" ht="15" hidden="false" customHeight="false" outlineLevel="0" collapsed="false">
      <c r="A2302" s="22" t="str">
        <f aca="false">IF($C2302="","","R"&amp;TEXT(ROW()-4,"00000"))</f>
        <v/>
      </c>
      <c r="B2302" s="21"/>
      <c r="C2302" s="19"/>
      <c r="D2302" s="22" t="str">
        <f aca="false">IF($C2302="","",IFERROR(INDEX(Asset_Register!$C$5:$C$1000,MATCH($C2302,Asset_Register!$A$5:$A$1000,0)),"Not in register"))</f>
        <v/>
      </c>
      <c r="E2302" s="22" t="str">
        <f aca="false">IF($C2302="","",IFERROR(INDEX(Asset_Register!$D$5:$D$1000,MATCH($C2302,Asset_Register!$A$5:$A$1000,0)),"Not in register"))</f>
        <v/>
      </c>
      <c r="F2302" s="22" t="str">
        <f aca="false">IF($C2302="","",IFERROR(INDEX(Asset_Register!$R$5:$R$1000,MATCH($C2302,Asset_Register!$A$5:$A$1000,0)),"Not in register"))</f>
        <v/>
      </c>
      <c r="G2302" s="22" t="str">
        <f aca="false">IF($C2302="","",IFERROR(INDEX(Asset_Register!$Q$5:$Q$1000,MATCH($C2302,Asset_Register!$A$5:$A$1000,0)),"Not in register"))</f>
        <v/>
      </c>
      <c r="H2302" s="19"/>
      <c r="I2302" s="19"/>
      <c r="J2302" s="6"/>
      <c r="K2302" s="19"/>
      <c r="L2302" s="19"/>
      <c r="M2302" s="19"/>
      <c r="N2302" s="19"/>
      <c r="O2302" s="19"/>
      <c r="P2302" s="19"/>
      <c r="Q2302" s="22" t="str">
        <f aca="false">IF($C2302="","",IF($P2302&lt;&gt;"",$P2302,IF(AND(ISNUMBER($K2302),ISNUMBER($M2302),ISNUMBER($N2302)),IF($O2302="Lower is worse",IF($K2302&lt;=$N2302,"Danger",IF($K2302&lt;=$M2302,"Alert","OK")),IF($K2302&gt;=$N2302,"Danger",IF($K2302&gt;=$M2302,"Alert","OK"))),"Not set")))</f>
        <v/>
      </c>
      <c r="R2302" s="22" t="str">
        <f aca="false">IF(OR($Q2302="",$Q2302="Not set"),"",MATCH($Q2302,Lists!$F$2:$F$4,0)-1)</f>
        <v/>
      </c>
      <c r="S2302" s="6"/>
      <c r="T2302" s="6"/>
      <c r="U2302" s="22" t="str">
        <f aca="false">IF(OR($Q2302="",$Q2302="OK",$Q2302="Not set",NOT(ISNUMBER($G2302))),"",ROUND($G2302*IF($Q2302="Danger",Lists!$M$15,Lists!$M$16),0))</f>
        <v/>
      </c>
      <c r="V2302" s="22" t="str">
        <f aca="false">IF($U2302="","",IF(OR($Q2302="Danger",$U2302&gt;=Lists!$M$10),"P1",IF($U2302&gt;=Lists!$M$11,"P2","P3")))</f>
        <v/>
      </c>
      <c r="W2302" s="24" t="str">
        <f aca="false">IF(OR($V2302="",$B2302=""),"",$B2302+INDEX(Lists!$N$10:$N$12,MATCH($V2302,Lists!$L$10:$L$12,0)))</f>
        <v/>
      </c>
      <c r="X2302" s="19"/>
      <c r="Y2302" s="19"/>
      <c r="Z2302" s="19"/>
      <c r="AA2302" s="21"/>
      <c r="AB2302" s="19"/>
      <c r="AC2302" s="22" t="str">
        <f aca="true">IF(OR($U2302="",$B2302=""),"",IF($AA2302&lt;&gt;"",$AA2302-$B2302,TODAY()-$B2302))</f>
        <v/>
      </c>
      <c r="AD2302" s="22" t="str">
        <f aca="true">IF($W2302="","",IF($Y2302="Closed",IF($AA2302="","Closed",IF($AA2302&lt;=$W2302,"Closed on time","Closed late")),IF(TODAY()&gt;$W2302,"Overdue","Within time")))</f>
        <v/>
      </c>
      <c r="AE2302" s="6"/>
      <c r="AF2302" s="19"/>
      <c r="AG2302" s="19"/>
      <c r="AH2302" s="19"/>
      <c r="AI2302" s="19"/>
      <c r="AJ2302" s="19"/>
    </row>
    <row r="2303" customFormat="false" ht="15" hidden="false" customHeight="false" outlineLevel="0" collapsed="false">
      <c r="A2303" s="22" t="str">
        <f aca="false">IF($C2303="","","R"&amp;TEXT(ROW()-4,"00000"))</f>
        <v/>
      </c>
      <c r="B2303" s="21"/>
      <c r="C2303" s="19"/>
      <c r="D2303" s="22" t="str">
        <f aca="false">IF($C2303="","",IFERROR(INDEX(Asset_Register!$C$5:$C$1000,MATCH($C2303,Asset_Register!$A$5:$A$1000,0)),"Not in register"))</f>
        <v/>
      </c>
      <c r="E2303" s="22" t="str">
        <f aca="false">IF($C2303="","",IFERROR(INDEX(Asset_Register!$D$5:$D$1000,MATCH($C2303,Asset_Register!$A$5:$A$1000,0)),"Not in register"))</f>
        <v/>
      </c>
      <c r="F2303" s="22" t="str">
        <f aca="false">IF($C2303="","",IFERROR(INDEX(Asset_Register!$R$5:$R$1000,MATCH($C2303,Asset_Register!$A$5:$A$1000,0)),"Not in register"))</f>
        <v/>
      </c>
      <c r="G2303" s="22" t="str">
        <f aca="false">IF($C2303="","",IFERROR(INDEX(Asset_Register!$Q$5:$Q$1000,MATCH($C2303,Asset_Register!$A$5:$A$1000,0)),"Not in register"))</f>
        <v/>
      </c>
      <c r="H2303" s="19"/>
      <c r="I2303" s="19"/>
      <c r="J2303" s="6"/>
      <c r="K2303" s="19"/>
      <c r="L2303" s="19"/>
      <c r="M2303" s="19"/>
      <c r="N2303" s="19"/>
      <c r="O2303" s="19"/>
      <c r="P2303" s="19"/>
      <c r="Q2303" s="22" t="str">
        <f aca="false">IF($C2303="","",IF($P2303&lt;&gt;"",$P2303,IF(AND(ISNUMBER($K2303),ISNUMBER($M2303),ISNUMBER($N2303)),IF($O2303="Lower is worse",IF($K2303&lt;=$N2303,"Danger",IF($K2303&lt;=$M2303,"Alert","OK")),IF($K2303&gt;=$N2303,"Danger",IF($K2303&gt;=$M2303,"Alert","OK"))),"Not set")))</f>
        <v/>
      </c>
      <c r="R2303" s="22" t="str">
        <f aca="false">IF(OR($Q2303="",$Q2303="Not set"),"",MATCH($Q2303,Lists!$F$2:$F$4,0)-1)</f>
        <v/>
      </c>
      <c r="S2303" s="6"/>
      <c r="T2303" s="6"/>
      <c r="U2303" s="22" t="str">
        <f aca="false">IF(OR($Q2303="",$Q2303="OK",$Q2303="Not set",NOT(ISNUMBER($G2303))),"",ROUND($G2303*IF($Q2303="Danger",Lists!$M$15,Lists!$M$16),0))</f>
        <v/>
      </c>
      <c r="V2303" s="22" t="str">
        <f aca="false">IF($U2303="","",IF(OR($Q2303="Danger",$U2303&gt;=Lists!$M$10),"P1",IF($U2303&gt;=Lists!$M$11,"P2","P3")))</f>
        <v/>
      </c>
      <c r="W2303" s="24" t="str">
        <f aca="false">IF(OR($V2303="",$B2303=""),"",$B2303+INDEX(Lists!$N$10:$N$12,MATCH($V2303,Lists!$L$10:$L$12,0)))</f>
        <v/>
      </c>
      <c r="X2303" s="19"/>
      <c r="Y2303" s="19"/>
      <c r="Z2303" s="19"/>
      <c r="AA2303" s="21"/>
      <c r="AB2303" s="19"/>
      <c r="AC2303" s="22" t="str">
        <f aca="true">IF(OR($U2303="",$B2303=""),"",IF($AA2303&lt;&gt;"",$AA2303-$B2303,TODAY()-$B2303))</f>
        <v/>
      </c>
      <c r="AD2303" s="22" t="str">
        <f aca="true">IF($W2303="","",IF($Y2303="Closed",IF($AA2303="","Closed",IF($AA2303&lt;=$W2303,"Closed on time","Closed late")),IF(TODAY()&gt;$W2303,"Overdue","Within time")))</f>
        <v/>
      </c>
      <c r="AE2303" s="6"/>
      <c r="AF2303" s="19"/>
      <c r="AG2303" s="19"/>
      <c r="AH2303" s="19"/>
      <c r="AI2303" s="19"/>
      <c r="AJ2303" s="19"/>
    </row>
    <row r="2304" customFormat="false" ht="15" hidden="false" customHeight="false" outlineLevel="0" collapsed="false">
      <c r="A2304" s="22" t="str">
        <f aca="false">IF($C2304="","","R"&amp;TEXT(ROW()-4,"00000"))</f>
        <v/>
      </c>
      <c r="B2304" s="21"/>
      <c r="C2304" s="19"/>
      <c r="D2304" s="22" t="str">
        <f aca="false">IF($C2304="","",IFERROR(INDEX(Asset_Register!$C$5:$C$1000,MATCH($C2304,Asset_Register!$A$5:$A$1000,0)),"Not in register"))</f>
        <v/>
      </c>
      <c r="E2304" s="22" t="str">
        <f aca="false">IF($C2304="","",IFERROR(INDEX(Asset_Register!$D$5:$D$1000,MATCH($C2304,Asset_Register!$A$5:$A$1000,0)),"Not in register"))</f>
        <v/>
      </c>
      <c r="F2304" s="22" t="str">
        <f aca="false">IF($C2304="","",IFERROR(INDEX(Asset_Register!$R$5:$R$1000,MATCH($C2304,Asset_Register!$A$5:$A$1000,0)),"Not in register"))</f>
        <v/>
      </c>
      <c r="G2304" s="22" t="str">
        <f aca="false">IF($C2304="","",IFERROR(INDEX(Asset_Register!$Q$5:$Q$1000,MATCH($C2304,Asset_Register!$A$5:$A$1000,0)),"Not in register"))</f>
        <v/>
      </c>
      <c r="H2304" s="19"/>
      <c r="I2304" s="19"/>
      <c r="J2304" s="6"/>
      <c r="K2304" s="19"/>
      <c r="L2304" s="19"/>
      <c r="M2304" s="19"/>
      <c r="N2304" s="19"/>
      <c r="O2304" s="19"/>
      <c r="P2304" s="19"/>
      <c r="Q2304" s="22" t="str">
        <f aca="false">IF($C2304="","",IF($P2304&lt;&gt;"",$P2304,IF(AND(ISNUMBER($K2304),ISNUMBER($M2304),ISNUMBER($N2304)),IF($O2304="Lower is worse",IF($K2304&lt;=$N2304,"Danger",IF($K2304&lt;=$M2304,"Alert","OK")),IF($K2304&gt;=$N2304,"Danger",IF($K2304&gt;=$M2304,"Alert","OK"))),"Not set")))</f>
        <v/>
      </c>
      <c r="R2304" s="22" t="str">
        <f aca="false">IF(OR($Q2304="",$Q2304="Not set"),"",MATCH($Q2304,Lists!$F$2:$F$4,0)-1)</f>
        <v/>
      </c>
      <c r="S2304" s="6"/>
      <c r="T2304" s="6"/>
      <c r="U2304" s="22" t="str">
        <f aca="false">IF(OR($Q2304="",$Q2304="OK",$Q2304="Not set",NOT(ISNUMBER($G2304))),"",ROUND($G2304*IF($Q2304="Danger",Lists!$M$15,Lists!$M$16),0))</f>
        <v/>
      </c>
      <c r="V2304" s="22" t="str">
        <f aca="false">IF($U2304="","",IF(OR($Q2304="Danger",$U2304&gt;=Lists!$M$10),"P1",IF($U2304&gt;=Lists!$M$11,"P2","P3")))</f>
        <v/>
      </c>
      <c r="W2304" s="24" t="str">
        <f aca="false">IF(OR($V2304="",$B2304=""),"",$B2304+INDEX(Lists!$N$10:$N$12,MATCH($V2304,Lists!$L$10:$L$12,0)))</f>
        <v/>
      </c>
      <c r="X2304" s="19"/>
      <c r="Y2304" s="19"/>
      <c r="Z2304" s="19"/>
      <c r="AA2304" s="21"/>
      <c r="AB2304" s="19"/>
      <c r="AC2304" s="22" t="str">
        <f aca="true">IF(OR($U2304="",$B2304=""),"",IF($AA2304&lt;&gt;"",$AA2304-$B2304,TODAY()-$B2304))</f>
        <v/>
      </c>
      <c r="AD2304" s="22" t="str">
        <f aca="true">IF($W2304="","",IF($Y2304="Closed",IF($AA2304="","Closed",IF($AA2304&lt;=$W2304,"Closed on time","Closed late")),IF(TODAY()&gt;$W2304,"Overdue","Within time")))</f>
        <v/>
      </c>
      <c r="AE2304" s="6"/>
      <c r="AF2304" s="19"/>
      <c r="AG2304" s="19"/>
      <c r="AH2304" s="19"/>
      <c r="AI2304" s="19"/>
      <c r="AJ2304" s="19"/>
    </row>
    <row r="2305" customFormat="false" ht="15" hidden="false" customHeight="false" outlineLevel="0" collapsed="false">
      <c r="A2305" s="22" t="str">
        <f aca="false">IF($C2305="","","R"&amp;TEXT(ROW()-4,"00000"))</f>
        <v/>
      </c>
      <c r="B2305" s="21"/>
      <c r="C2305" s="19"/>
      <c r="D2305" s="22" t="str">
        <f aca="false">IF($C2305="","",IFERROR(INDEX(Asset_Register!$C$5:$C$1000,MATCH($C2305,Asset_Register!$A$5:$A$1000,0)),"Not in register"))</f>
        <v/>
      </c>
      <c r="E2305" s="22" t="str">
        <f aca="false">IF($C2305="","",IFERROR(INDEX(Asset_Register!$D$5:$D$1000,MATCH($C2305,Asset_Register!$A$5:$A$1000,0)),"Not in register"))</f>
        <v/>
      </c>
      <c r="F2305" s="22" t="str">
        <f aca="false">IF($C2305="","",IFERROR(INDEX(Asset_Register!$R$5:$R$1000,MATCH($C2305,Asset_Register!$A$5:$A$1000,0)),"Not in register"))</f>
        <v/>
      </c>
      <c r="G2305" s="22" t="str">
        <f aca="false">IF($C2305="","",IFERROR(INDEX(Asset_Register!$Q$5:$Q$1000,MATCH($C2305,Asset_Register!$A$5:$A$1000,0)),"Not in register"))</f>
        <v/>
      </c>
      <c r="H2305" s="19"/>
      <c r="I2305" s="19"/>
      <c r="J2305" s="6"/>
      <c r="K2305" s="19"/>
      <c r="L2305" s="19"/>
      <c r="M2305" s="19"/>
      <c r="N2305" s="19"/>
      <c r="O2305" s="19"/>
      <c r="P2305" s="19"/>
      <c r="Q2305" s="22" t="str">
        <f aca="false">IF($C2305="","",IF($P2305&lt;&gt;"",$P2305,IF(AND(ISNUMBER($K2305),ISNUMBER($M2305),ISNUMBER($N2305)),IF($O2305="Lower is worse",IF($K2305&lt;=$N2305,"Danger",IF($K2305&lt;=$M2305,"Alert","OK")),IF($K2305&gt;=$N2305,"Danger",IF($K2305&gt;=$M2305,"Alert","OK"))),"Not set")))</f>
        <v/>
      </c>
      <c r="R2305" s="22" t="str">
        <f aca="false">IF(OR($Q2305="",$Q2305="Not set"),"",MATCH($Q2305,Lists!$F$2:$F$4,0)-1)</f>
        <v/>
      </c>
      <c r="S2305" s="6"/>
      <c r="T2305" s="6"/>
      <c r="U2305" s="22" t="str">
        <f aca="false">IF(OR($Q2305="",$Q2305="OK",$Q2305="Not set",NOT(ISNUMBER($G2305))),"",ROUND($G2305*IF($Q2305="Danger",Lists!$M$15,Lists!$M$16),0))</f>
        <v/>
      </c>
      <c r="V2305" s="22" t="str">
        <f aca="false">IF($U2305="","",IF(OR($Q2305="Danger",$U2305&gt;=Lists!$M$10),"P1",IF($U2305&gt;=Lists!$M$11,"P2","P3")))</f>
        <v/>
      </c>
      <c r="W2305" s="24" t="str">
        <f aca="false">IF(OR($V2305="",$B2305=""),"",$B2305+INDEX(Lists!$N$10:$N$12,MATCH($V2305,Lists!$L$10:$L$12,0)))</f>
        <v/>
      </c>
      <c r="X2305" s="19"/>
      <c r="Y2305" s="19"/>
      <c r="Z2305" s="19"/>
      <c r="AA2305" s="21"/>
      <c r="AB2305" s="19"/>
      <c r="AC2305" s="22" t="str">
        <f aca="true">IF(OR($U2305="",$B2305=""),"",IF($AA2305&lt;&gt;"",$AA2305-$B2305,TODAY()-$B2305))</f>
        <v/>
      </c>
      <c r="AD2305" s="22" t="str">
        <f aca="true">IF($W2305="","",IF($Y2305="Closed",IF($AA2305="","Closed",IF($AA2305&lt;=$W2305,"Closed on time","Closed late")),IF(TODAY()&gt;$W2305,"Overdue","Within time")))</f>
        <v/>
      </c>
      <c r="AE2305" s="6"/>
      <c r="AF2305" s="19"/>
      <c r="AG2305" s="19"/>
      <c r="AH2305" s="19"/>
      <c r="AI2305" s="19"/>
      <c r="AJ2305" s="19"/>
    </row>
    <row r="2306" customFormat="false" ht="15" hidden="false" customHeight="false" outlineLevel="0" collapsed="false">
      <c r="A2306" s="22" t="str">
        <f aca="false">IF($C2306="","","R"&amp;TEXT(ROW()-4,"00000"))</f>
        <v/>
      </c>
      <c r="B2306" s="21"/>
      <c r="C2306" s="19"/>
      <c r="D2306" s="22" t="str">
        <f aca="false">IF($C2306="","",IFERROR(INDEX(Asset_Register!$C$5:$C$1000,MATCH($C2306,Asset_Register!$A$5:$A$1000,0)),"Not in register"))</f>
        <v/>
      </c>
      <c r="E2306" s="22" t="str">
        <f aca="false">IF($C2306="","",IFERROR(INDEX(Asset_Register!$D$5:$D$1000,MATCH($C2306,Asset_Register!$A$5:$A$1000,0)),"Not in register"))</f>
        <v/>
      </c>
      <c r="F2306" s="22" t="str">
        <f aca="false">IF($C2306="","",IFERROR(INDEX(Asset_Register!$R$5:$R$1000,MATCH($C2306,Asset_Register!$A$5:$A$1000,0)),"Not in register"))</f>
        <v/>
      </c>
      <c r="G2306" s="22" t="str">
        <f aca="false">IF($C2306="","",IFERROR(INDEX(Asset_Register!$Q$5:$Q$1000,MATCH($C2306,Asset_Register!$A$5:$A$1000,0)),"Not in register"))</f>
        <v/>
      </c>
      <c r="H2306" s="19"/>
      <c r="I2306" s="19"/>
      <c r="J2306" s="6"/>
      <c r="K2306" s="19"/>
      <c r="L2306" s="19"/>
      <c r="M2306" s="19"/>
      <c r="N2306" s="19"/>
      <c r="O2306" s="19"/>
      <c r="P2306" s="19"/>
      <c r="Q2306" s="22" t="str">
        <f aca="false">IF($C2306="","",IF($P2306&lt;&gt;"",$P2306,IF(AND(ISNUMBER($K2306),ISNUMBER($M2306),ISNUMBER($N2306)),IF($O2306="Lower is worse",IF($K2306&lt;=$N2306,"Danger",IF($K2306&lt;=$M2306,"Alert","OK")),IF($K2306&gt;=$N2306,"Danger",IF($K2306&gt;=$M2306,"Alert","OK"))),"Not set")))</f>
        <v/>
      </c>
      <c r="R2306" s="22" t="str">
        <f aca="false">IF(OR($Q2306="",$Q2306="Not set"),"",MATCH($Q2306,Lists!$F$2:$F$4,0)-1)</f>
        <v/>
      </c>
      <c r="S2306" s="6"/>
      <c r="T2306" s="6"/>
      <c r="U2306" s="22" t="str">
        <f aca="false">IF(OR($Q2306="",$Q2306="OK",$Q2306="Not set",NOT(ISNUMBER($G2306))),"",ROUND($G2306*IF($Q2306="Danger",Lists!$M$15,Lists!$M$16),0))</f>
        <v/>
      </c>
      <c r="V2306" s="22" t="str">
        <f aca="false">IF($U2306="","",IF(OR($Q2306="Danger",$U2306&gt;=Lists!$M$10),"P1",IF($U2306&gt;=Lists!$M$11,"P2","P3")))</f>
        <v/>
      </c>
      <c r="W2306" s="24" t="str">
        <f aca="false">IF(OR($V2306="",$B2306=""),"",$B2306+INDEX(Lists!$N$10:$N$12,MATCH($V2306,Lists!$L$10:$L$12,0)))</f>
        <v/>
      </c>
      <c r="X2306" s="19"/>
      <c r="Y2306" s="19"/>
      <c r="Z2306" s="19"/>
      <c r="AA2306" s="21"/>
      <c r="AB2306" s="19"/>
      <c r="AC2306" s="22" t="str">
        <f aca="true">IF(OR($U2306="",$B2306=""),"",IF($AA2306&lt;&gt;"",$AA2306-$B2306,TODAY()-$B2306))</f>
        <v/>
      </c>
      <c r="AD2306" s="22" t="str">
        <f aca="true">IF($W2306="","",IF($Y2306="Closed",IF($AA2306="","Closed",IF($AA2306&lt;=$W2306,"Closed on time","Closed late")),IF(TODAY()&gt;$W2306,"Overdue","Within time")))</f>
        <v/>
      </c>
      <c r="AE2306" s="6"/>
      <c r="AF2306" s="19"/>
      <c r="AG2306" s="19"/>
      <c r="AH2306" s="19"/>
      <c r="AI2306" s="19"/>
      <c r="AJ2306" s="19"/>
    </row>
    <row r="2307" customFormat="false" ht="15" hidden="false" customHeight="false" outlineLevel="0" collapsed="false">
      <c r="A2307" s="22" t="str">
        <f aca="false">IF($C2307="","","R"&amp;TEXT(ROW()-4,"00000"))</f>
        <v/>
      </c>
      <c r="B2307" s="21"/>
      <c r="C2307" s="19"/>
      <c r="D2307" s="22" t="str">
        <f aca="false">IF($C2307="","",IFERROR(INDEX(Asset_Register!$C$5:$C$1000,MATCH($C2307,Asset_Register!$A$5:$A$1000,0)),"Not in register"))</f>
        <v/>
      </c>
      <c r="E2307" s="22" t="str">
        <f aca="false">IF($C2307="","",IFERROR(INDEX(Asset_Register!$D$5:$D$1000,MATCH($C2307,Asset_Register!$A$5:$A$1000,0)),"Not in register"))</f>
        <v/>
      </c>
      <c r="F2307" s="22" t="str">
        <f aca="false">IF($C2307="","",IFERROR(INDEX(Asset_Register!$R$5:$R$1000,MATCH($C2307,Asset_Register!$A$5:$A$1000,0)),"Not in register"))</f>
        <v/>
      </c>
      <c r="G2307" s="22" t="str">
        <f aca="false">IF($C2307="","",IFERROR(INDEX(Asset_Register!$Q$5:$Q$1000,MATCH($C2307,Asset_Register!$A$5:$A$1000,0)),"Not in register"))</f>
        <v/>
      </c>
      <c r="H2307" s="19"/>
      <c r="I2307" s="19"/>
      <c r="J2307" s="6"/>
      <c r="K2307" s="19"/>
      <c r="L2307" s="19"/>
      <c r="M2307" s="19"/>
      <c r="N2307" s="19"/>
      <c r="O2307" s="19"/>
      <c r="P2307" s="19"/>
      <c r="Q2307" s="22" t="str">
        <f aca="false">IF($C2307="","",IF($P2307&lt;&gt;"",$P2307,IF(AND(ISNUMBER($K2307),ISNUMBER($M2307),ISNUMBER($N2307)),IF($O2307="Lower is worse",IF($K2307&lt;=$N2307,"Danger",IF($K2307&lt;=$M2307,"Alert","OK")),IF($K2307&gt;=$N2307,"Danger",IF($K2307&gt;=$M2307,"Alert","OK"))),"Not set")))</f>
        <v/>
      </c>
      <c r="R2307" s="22" t="str">
        <f aca="false">IF(OR($Q2307="",$Q2307="Not set"),"",MATCH($Q2307,Lists!$F$2:$F$4,0)-1)</f>
        <v/>
      </c>
      <c r="S2307" s="6"/>
      <c r="T2307" s="6"/>
      <c r="U2307" s="22" t="str">
        <f aca="false">IF(OR($Q2307="",$Q2307="OK",$Q2307="Not set",NOT(ISNUMBER($G2307))),"",ROUND($G2307*IF($Q2307="Danger",Lists!$M$15,Lists!$M$16),0))</f>
        <v/>
      </c>
      <c r="V2307" s="22" t="str">
        <f aca="false">IF($U2307="","",IF(OR($Q2307="Danger",$U2307&gt;=Lists!$M$10),"P1",IF($U2307&gt;=Lists!$M$11,"P2","P3")))</f>
        <v/>
      </c>
      <c r="W2307" s="24" t="str">
        <f aca="false">IF(OR($V2307="",$B2307=""),"",$B2307+INDEX(Lists!$N$10:$N$12,MATCH($V2307,Lists!$L$10:$L$12,0)))</f>
        <v/>
      </c>
      <c r="X2307" s="19"/>
      <c r="Y2307" s="19"/>
      <c r="Z2307" s="19"/>
      <c r="AA2307" s="21"/>
      <c r="AB2307" s="19"/>
      <c r="AC2307" s="22" t="str">
        <f aca="true">IF(OR($U2307="",$B2307=""),"",IF($AA2307&lt;&gt;"",$AA2307-$B2307,TODAY()-$B2307))</f>
        <v/>
      </c>
      <c r="AD2307" s="22" t="str">
        <f aca="true">IF($W2307="","",IF($Y2307="Closed",IF($AA2307="","Closed",IF($AA2307&lt;=$W2307,"Closed on time","Closed late")),IF(TODAY()&gt;$W2307,"Overdue","Within time")))</f>
        <v/>
      </c>
      <c r="AE2307" s="6"/>
      <c r="AF2307" s="19"/>
      <c r="AG2307" s="19"/>
      <c r="AH2307" s="19"/>
      <c r="AI2307" s="19"/>
      <c r="AJ2307" s="19"/>
    </row>
    <row r="2308" customFormat="false" ht="15" hidden="false" customHeight="false" outlineLevel="0" collapsed="false">
      <c r="A2308" s="22" t="str">
        <f aca="false">IF($C2308="","","R"&amp;TEXT(ROW()-4,"00000"))</f>
        <v/>
      </c>
      <c r="B2308" s="21"/>
      <c r="C2308" s="19"/>
      <c r="D2308" s="22" t="str">
        <f aca="false">IF($C2308="","",IFERROR(INDEX(Asset_Register!$C$5:$C$1000,MATCH($C2308,Asset_Register!$A$5:$A$1000,0)),"Not in register"))</f>
        <v/>
      </c>
      <c r="E2308" s="22" t="str">
        <f aca="false">IF($C2308="","",IFERROR(INDEX(Asset_Register!$D$5:$D$1000,MATCH($C2308,Asset_Register!$A$5:$A$1000,0)),"Not in register"))</f>
        <v/>
      </c>
      <c r="F2308" s="22" t="str">
        <f aca="false">IF($C2308="","",IFERROR(INDEX(Asset_Register!$R$5:$R$1000,MATCH($C2308,Asset_Register!$A$5:$A$1000,0)),"Not in register"))</f>
        <v/>
      </c>
      <c r="G2308" s="22" t="str">
        <f aca="false">IF($C2308="","",IFERROR(INDEX(Asset_Register!$Q$5:$Q$1000,MATCH($C2308,Asset_Register!$A$5:$A$1000,0)),"Not in register"))</f>
        <v/>
      </c>
      <c r="H2308" s="19"/>
      <c r="I2308" s="19"/>
      <c r="J2308" s="6"/>
      <c r="K2308" s="19"/>
      <c r="L2308" s="19"/>
      <c r="M2308" s="19"/>
      <c r="N2308" s="19"/>
      <c r="O2308" s="19"/>
      <c r="P2308" s="19"/>
      <c r="Q2308" s="22" t="str">
        <f aca="false">IF($C2308="","",IF($P2308&lt;&gt;"",$P2308,IF(AND(ISNUMBER($K2308),ISNUMBER($M2308),ISNUMBER($N2308)),IF($O2308="Lower is worse",IF($K2308&lt;=$N2308,"Danger",IF($K2308&lt;=$M2308,"Alert","OK")),IF($K2308&gt;=$N2308,"Danger",IF($K2308&gt;=$M2308,"Alert","OK"))),"Not set")))</f>
        <v/>
      </c>
      <c r="R2308" s="22" t="str">
        <f aca="false">IF(OR($Q2308="",$Q2308="Not set"),"",MATCH($Q2308,Lists!$F$2:$F$4,0)-1)</f>
        <v/>
      </c>
      <c r="S2308" s="6"/>
      <c r="T2308" s="6"/>
      <c r="U2308" s="22" t="str">
        <f aca="false">IF(OR($Q2308="",$Q2308="OK",$Q2308="Not set",NOT(ISNUMBER($G2308))),"",ROUND($G2308*IF($Q2308="Danger",Lists!$M$15,Lists!$M$16),0))</f>
        <v/>
      </c>
      <c r="V2308" s="22" t="str">
        <f aca="false">IF($U2308="","",IF(OR($Q2308="Danger",$U2308&gt;=Lists!$M$10),"P1",IF($U2308&gt;=Lists!$M$11,"P2","P3")))</f>
        <v/>
      </c>
      <c r="W2308" s="24" t="str">
        <f aca="false">IF(OR($V2308="",$B2308=""),"",$B2308+INDEX(Lists!$N$10:$N$12,MATCH($V2308,Lists!$L$10:$L$12,0)))</f>
        <v/>
      </c>
      <c r="X2308" s="19"/>
      <c r="Y2308" s="19"/>
      <c r="Z2308" s="19"/>
      <c r="AA2308" s="21"/>
      <c r="AB2308" s="19"/>
      <c r="AC2308" s="22" t="str">
        <f aca="true">IF(OR($U2308="",$B2308=""),"",IF($AA2308&lt;&gt;"",$AA2308-$B2308,TODAY()-$B2308))</f>
        <v/>
      </c>
      <c r="AD2308" s="22" t="str">
        <f aca="true">IF($W2308="","",IF($Y2308="Closed",IF($AA2308="","Closed",IF($AA2308&lt;=$W2308,"Closed on time","Closed late")),IF(TODAY()&gt;$W2308,"Overdue","Within time")))</f>
        <v/>
      </c>
      <c r="AE2308" s="6"/>
      <c r="AF2308" s="19"/>
      <c r="AG2308" s="19"/>
      <c r="AH2308" s="19"/>
      <c r="AI2308" s="19"/>
      <c r="AJ2308" s="19"/>
    </row>
    <row r="2309" customFormat="false" ht="15" hidden="false" customHeight="false" outlineLevel="0" collapsed="false">
      <c r="A2309" s="22" t="str">
        <f aca="false">IF($C2309="","","R"&amp;TEXT(ROW()-4,"00000"))</f>
        <v/>
      </c>
      <c r="B2309" s="21"/>
      <c r="C2309" s="19"/>
      <c r="D2309" s="22" t="str">
        <f aca="false">IF($C2309="","",IFERROR(INDEX(Asset_Register!$C$5:$C$1000,MATCH($C2309,Asset_Register!$A$5:$A$1000,0)),"Not in register"))</f>
        <v/>
      </c>
      <c r="E2309" s="22" t="str">
        <f aca="false">IF($C2309="","",IFERROR(INDEX(Asset_Register!$D$5:$D$1000,MATCH($C2309,Asset_Register!$A$5:$A$1000,0)),"Not in register"))</f>
        <v/>
      </c>
      <c r="F2309" s="22" t="str">
        <f aca="false">IF($C2309="","",IFERROR(INDEX(Asset_Register!$R$5:$R$1000,MATCH($C2309,Asset_Register!$A$5:$A$1000,0)),"Not in register"))</f>
        <v/>
      </c>
      <c r="G2309" s="22" t="str">
        <f aca="false">IF($C2309="","",IFERROR(INDEX(Asset_Register!$Q$5:$Q$1000,MATCH($C2309,Asset_Register!$A$5:$A$1000,0)),"Not in register"))</f>
        <v/>
      </c>
      <c r="H2309" s="19"/>
      <c r="I2309" s="19"/>
      <c r="J2309" s="6"/>
      <c r="K2309" s="19"/>
      <c r="L2309" s="19"/>
      <c r="M2309" s="19"/>
      <c r="N2309" s="19"/>
      <c r="O2309" s="19"/>
      <c r="P2309" s="19"/>
      <c r="Q2309" s="22" t="str">
        <f aca="false">IF($C2309="","",IF($P2309&lt;&gt;"",$P2309,IF(AND(ISNUMBER($K2309),ISNUMBER($M2309),ISNUMBER($N2309)),IF($O2309="Lower is worse",IF($K2309&lt;=$N2309,"Danger",IF($K2309&lt;=$M2309,"Alert","OK")),IF($K2309&gt;=$N2309,"Danger",IF($K2309&gt;=$M2309,"Alert","OK"))),"Not set")))</f>
        <v/>
      </c>
      <c r="R2309" s="22" t="str">
        <f aca="false">IF(OR($Q2309="",$Q2309="Not set"),"",MATCH($Q2309,Lists!$F$2:$F$4,0)-1)</f>
        <v/>
      </c>
      <c r="S2309" s="6"/>
      <c r="T2309" s="6"/>
      <c r="U2309" s="22" t="str">
        <f aca="false">IF(OR($Q2309="",$Q2309="OK",$Q2309="Not set",NOT(ISNUMBER($G2309))),"",ROUND($G2309*IF($Q2309="Danger",Lists!$M$15,Lists!$M$16),0))</f>
        <v/>
      </c>
      <c r="V2309" s="22" t="str">
        <f aca="false">IF($U2309="","",IF(OR($Q2309="Danger",$U2309&gt;=Lists!$M$10),"P1",IF($U2309&gt;=Lists!$M$11,"P2","P3")))</f>
        <v/>
      </c>
      <c r="W2309" s="24" t="str">
        <f aca="false">IF(OR($V2309="",$B2309=""),"",$B2309+INDEX(Lists!$N$10:$N$12,MATCH($V2309,Lists!$L$10:$L$12,0)))</f>
        <v/>
      </c>
      <c r="X2309" s="19"/>
      <c r="Y2309" s="19"/>
      <c r="Z2309" s="19"/>
      <c r="AA2309" s="21"/>
      <c r="AB2309" s="19"/>
      <c r="AC2309" s="22" t="str">
        <f aca="true">IF(OR($U2309="",$B2309=""),"",IF($AA2309&lt;&gt;"",$AA2309-$B2309,TODAY()-$B2309))</f>
        <v/>
      </c>
      <c r="AD2309" s="22" t="str">
        <f aca="true">IF($W2309="","",IF($Y2309="Closed",IF($AA2309="","Closed",IF($AA2309&lt;=$W2309,"Closed on time","Closed late")),IF(TODAY()&gt;$W2309,"Overdue","Within time")))</f>
        <v/>
      </c>
      <c r="AE2309" s="6"/>
      <c r="AF2309" s="19"/>
      <c r="AG2309" s="19"/>
      <c r="AH2309" s="19"/>
      <c r="AI2309" s="19"/>
      <c r="AJ2309" s="19"/>
    </row>
    <row r="2310" customFormat="false" ht="15" hidden="false" customHeight="false" outlineLevel="0" collapsed="false">
      <c r="A2310" s="22" t="str">
        <f aca="false">IF($C2310="","","R"&amp;TEXT(ROW()-4,"00000"))</f>
        <v/>
      </c>
      <c r="B2310" s="21"/>
      <c r="C2310" s="19"/>
      <c r="D2310" s="22" t="str">
        <f aca="false">IF($C2310="","",IFERROR(INDEX(Asset_Register!$C$5:$C$1000,MATCH($C2310,Asset_Register!$A$5:$A$1000,0)),"Not in register"))</f>
        <v/>
      </c>
      <c r="E2310" s="22" t="str">
        <f aca="false">IF($C2310="","",IFERROR(INDEX(Asset_Register!$D$5:$D$1000,MATCH($C2310,Asset_Register!$A$5:$A$1000,0)),"Not in register"))</f>
        <v/>
      </c>
      <c r="F2310" s="22" t="str">
        <f aca="false">IF($C2310="","",IFERROR(INDEX(Asset_Register!$R$5:$R$1000,MATCH($C2310,Asset_Register!$A$5:$A$1000,0)),"Not in register"))</f>
        <v/>
      </c>
      <c r="G2310" s="22" t="str">
        <f aca="false">IF($C2310="","",IFERROR(INDEX(Asset_Register!$Q$5:$Q$1000,MATCH($C2310,Asset_Register!$A$5:$A$1000,0)),"Not in register"))</f>
        <v/>
      </c>
      <c r="H2310" s="19"/>
      <c r="I2310" s="19"/>
      <c r="J2310" s="6"/>
      <c r="K2310" s="19"/>
      <c r="L2310" s="19"/>
      <c r="M2310" s="19"/>
      <c r="N2310" s="19"/>
      <c r="O2310" s="19"/>
      <c r="P2310" s="19"/>
      <c r="Q2310" s="22" t="str">
        <f aca="false">IF($C2310="","",IF($P2310&lt;&gt;"",$P2310,IF(AND(ISNUMBER($K2310),ISNUMBER($M2310),ISNUMBER($N2310)),IF($O2310="Lower is worse",IF($K2310&lt;=$N2310,"Danger",IF($K2310&lt;=$M2310,"Alert","OK")),IF($K2310&gt;=$N2310,"Danger",IF($K2310&gt;=$M2310,"Alert","OK"))),"Not set")))</f>
        <v/>
      </c>
      <c r="R2310" s="22" t="str">
        <f aca="false">IF(OR($Q2310="",$Q2310="Not set"),"",MATCH($Q2310,Lists!$F$2:$F$4,0)-1)</f>
        <v/>
      </c>
      <c r="S2310" s="6"/>
      <c r="T2310" s="6"/>
      <c r="U2310" s="22" t="str">
        <f aca="false">IF(OR($Q2310="",$Q2310="OK",$Q2310="Not set",NOT(ISNUMBER($G2310))),"",ROUND($G2310*IF($Q2310="Danger",Lists!$M$15,Lists!$M$16),0))</f>
        <v/>
      </c>
      <c r="V2310" s="22" t="str">
        <f aca="false">IF($U2310="","",IF(OR($Q2310="Danger",$U2310&gt;=Lists!$M$10),"P1",IF($U2310&gt;=Lists!$M$11,"P2","P3")))</f>
        <v/>
      </c>
      <c r="W2310" s="24" t="str">
        <f aca="false">IF(OR($V2310="",$B2310=""),"",$B2310+INDEX(Lists!$N$10:$N$12,MATCH($V2310,Lists!$L$10:$L$12,0)))</f>
        <v/>
      </c>
      <c r="X2310" s="19"/>
      <c r="Y2310" s="19"/>
      <c r="Z2310" s="19"/>
      <c r="AA2310" s="21"/>
      <c r="AB2310" s="19"/>
      <c r="AC2310" s="22" t="str">
        <f aca="true">IF(OR($U2310="",$B2310=""),"",IF($AA2310&lt;&gt;"",$AA2310-$B2310,TODAY()-$B2310))</f>
        <v/>
      </c>
      <c r="AD2310" s="22" t="str">
        <f aca="true">IF($W2310="","",IF($Y2310="Closed",IF($AA2310="","Closed",IF($AA2310&lt;=$W2310,"Closed on time","Closed late")),IF(TODAY()&gt;$W2310,"Overdue","Within time")))</f>
        <v/>
      </c>
      <c r="AE2310" s="6"/>
      <c r="AF2310" s="19"/>
      <c r="AG2310" s="19"/>
      <c r="AH2310" s="19"/>
      <c r="AI2310" s="19"/>
      <c r="AJ2310" s="19"/>
    </row>
    <row r="2311" customFormat="false" ht="15" hidden="false" customHeight="false" outlineLevel="0" collapsed="false">
      <c r="A2311" s="22" t="str">
        <f aca="false">IF($C2311="","","R"&amp;TEXT(ROW()-4,"00000"))</f>
        <v/>
      </c>
      <c r="B2311" s="21"/>
      <c r="C2311" s="19"/>
      <c r="D2311" s="22" t="str">
        <f aca="false">IF($C2311="","",IFERROR(INDEX(Asset_Register!$C$5:$C$1000,MATCH($C2311,Asset_Register!$A$5:$A$1000,0)),"Not in register"))</f>
        <v/>
      </c>
      <c r="E2311" s="22" t="str">
        <f aca="false">IF($C2311="","",IFERROR(INDEX(Asset_Register!$D$5:$D$1000,MATCH($C2311,Asset_Register!$A$5:$A$1000,0)),"Not in register"))</f>
        <v/>
      </c>
      <c r="F2311" s="22" t="str">
        <f aca="false">IF($C2311="","",IFERROR(INDEX(Asset_Register!$R$5:$R$1000,MATCH($C2311,Asset_Register!$A$5:$A$1000,0)),"Not in register"))</f>
        <v/>
      </c>
      <c r="G2311" s="22" t="str">
        <f aca="false">IF($C2311="","",IFERROR(INDEX(Asset_Register!$Q$5:$Q$1000,MATCH($C2311,Asset_Register!$A$5:$A$1000,0)),"Not in register"))</f>
        <v/>
      </c>
      <c r="H2311" s="19"/>
      <c r="I2311" s="19"/>
      <c r="J2311" s="6"/>
      <c r="K2311" s="19"/>
      <c r="L2311" s="19"/>
      <c r="M2311" s="19"/>
      <c r="N2311" s="19"/>
      <c r="O2311" s="19"/>
      <c r="P2311" s="19"/>
      <c r="Q2311" s="22" t="str">
        <f aca="false">IF($C2311="","",IF($P2311&lt;&gt;"",$P2311,IF(AND(ISNUMBER($K2311),ISNUMBER($M2311),ISNUMBER($N2311)),IF($O2311="Lower is worse",IF($K2311&lt;=$N2311,"Danger",IF($K2311&lt;=$M2311,"Alert","OK")),IF($K2311&gt;=$N2311,"Danger",IF($K2311&gt;=$M2311,"Alert","OK"))),"Not set")))</f>
        <v/>
      </c>
      <c r="R2311" s="22" t="str">
        <f aca="false">IF(OR($Q2311="",$Q2311="Not set"),"",MATCH($Q2311,Lists!$F$2:$F$4,0)-1)</f>
        <v/>
      </c>
      <c r="S2311" s="6"/>
      <c r="T2311" s="6"/>
      <c r="U2311" s="22" t="str">
        <f aca="false">IF(OR($Q2311="",$Q2311="OK",$Q2311="Not set",NOT(ISNUMBER($G2311))),"",ROUND($G2311*IF($Q2311="Danger",Lists!$M$15,Lists!$M$16),0))</f>
        <v/>
      </c>
      <c r="V2311" s="22" t="str">
        <f aca="false">IF($U2311="","",IF(OR($Q2311="Danger",$U2311&gt;=Lists!$M$10),"P1",IF($U2311&gt;=Lists!$M$11,"P2","P3")))</f>
        <v/>
      </c>
      <c r="W2311" s="24" t="str">
        <f aca="false">IF(OR($V2311="",$B2311=""),"",$B2311+INDEX(Lists!$N$10:$N$12,MATCH($V2311,Lists!$L$10:$L$12,0)))</f>
        <v/>
      </c>
      <c r="X2311" s="19"/>
      <c r="Y2311" s="19"/>
      <c r="Z2311" s="19"/>
      <c r="AA2311" s="21"/>
      <c r="AB2311" s="19"/>
      <c r="AC2311" s="22" t="str">
        <f aca="true">IF(OR($U2311="",$B2311=""),"",IF($AA2311&lt;&gt;"",$AA2311-$B2311,TODAY()-$B2311))</f>
        <v/>
      </c>
      <c r="AD2311" s="22" t="str">
        <f aca="true">IF($W2311="","",IF($Y2311="Closed",IF($AA2311="","Closed",IF($AA2311&lt;=$W2311,"Closed on time","Closed late")),IF(TODAY()&gt;$W2311,"Overdue","Within time")))</f>
        <v/>
      </c>
      <c r="AE2311" s="6"/>
      <c r="AF2311" s="19"/>
      <c r="AG2311" s="19"/>
      <c r="AH2311" s="19"/>
      <c r="AI2311" s="19"/>
      <c r="AJ2311" s="19"/>
    </row>
    <row r="2312" customFormat="false" ht="15" hidden="false" customHeight="false" outlineLevel="0" collapsed="false">
      <c r="A2312" s="22" t="str">
        <f aca="false">IF($C2312="","","R"&amp;TEXT(ROW()-4,"00000"))</f>
        <v/>
      </c>
      <c r="B2312" s="21"/>
      <c r="C2312" s="19"/>
      <c r="D2312" s="22" t="str">
        <f aca="false">IF($C2312="","",IFERROR(INDEX(Asset_Register!$C$5:$C$1000,MATCH($C2312,Asset_Register!$A$5:$A$1000,0)),"Not in register"))</f>
        <v/>
      </c>
      <c r="E2312" s="22" t="str">
        <f aca="false">IF($C2312="","",IFERROR(INDEX(Asset_Register!$D$5:$D$1000,MATCH($C2312,Asset_Register!$A$5:$A$1000,0)),"Not in register"))</f>
        <v/>
      </c>
      <c r="F2312" s="22" t="str">
        <f aca="false">IF($C2312="","",IFERROR(INDEX(Asset_Register!$R$5:$R$1000,MATCH($C2312,Asset_Register!$A$5:$A$1000,0)),"Not in register"))</f>
        <v/>
      </c>
      <c r="G2312" s="22" t="str">
        <f aca="false">IF($C2312="","",IFERROR(INDEX(Asset_Register!$Q$5:$Q$1000,MATCH($C2312,Asset_Register!$A$5:$A$1000,0)),"Not in register"))</f>
        <v/>
      </c>
      <c r="H2312" s="19"/>
      <c r="I2312" s="19"/>
      <c r="J2312" s="6"/>
      <c r="K2312" s="19"/>
      <c r="L2312" s="19"/>
      <c r="M2312" s="19"/>
      <c r="N2312" s="19"/>
      <c r="O2312" s="19"/>
      <c r="P2312" s="19"/>
      <c r="Q2312" s="22" t="str">
        <f aca="false">IF($C2312="","",IF($P2312&lt;&gt;"",$P2312,IF(AND(ISNUMBER($K2312),ISNUMBER($M2312),ISNUMBER($N2312)),IF($O2312="Lower is worse",IF($K2312&lt;=$N2312,"Danger",IF($K2312&lt;=$M2312,"Alert","OK")),IF($K2312&gt;=$N2312,"Danger",IF($K2312&gt;=$M2312,"Alert","OK"))),"Not set")))</f>
        <v/>
      </c>
      <c r="R2312" s="22" t="str">
        <f aca="false">IF(OR($Q2312="",$Q2312="Not set"),"",MATCH($Q2312,Lists!$F$2:$F$4,0)-1)</f>
        <v/>
      </c>
      <c r="S2312" s="6"/>
      <c r="T2312" s="6"/>
      <c r="U2312" s="22" t="str">
        <f aca="false">IF(OR($Q2312="",$Q2312="OK",$Q2312="Not set",NOT(ISNUMBER($G2312))),"",ROUND($G2312*IF($Q2312="Danger",Lists!$M$15,Lists!$M$16),0))</f>
        <v/>
      </c>
      <c r="V2312" s="22" t="str">
        <f aca="false">IF($U2312="","",IF(OR($Q2312="Danger",$U2312&gt;=Lists!$M$10),"P1",IF($U2312&gt;=Lists!$M$11,"P2","P3")))</f>
        <v/>
      </c>
      <c r="W2312" s="24" t="str">
        <f aca="false">IF(OR($V2312="",$B2312=""),"",$B2312+INDEX(Lists!$N$10:$N$12,MATCH($V2312,Lists!$L$10:$L$12,0)))</f>
        <v/>
      </c>
      <c r="X2312" s="19"/>
      <c r="Y2312" s="19"/>
      <c r="Z2312" s="19"/>
      <c r="AA2312" s="21"/>
      <c r="AB2312" s="19"/>
      <c r="AC2312" s="22" t="str">
        <f aca="true">IF(OR($U2312="",$B2312=""),"",IF($AA2312&lt;&gt;"",$AA2312-$B2312,TODAY()-$B2312))</f>
        <v/>
      </c>
      <c r="AD2312" s="22" t="str">
        <f aca="true">IF($W2312="","",IF($Y2312="Closed",IF($AA2312="","Closed",IF($AA2312&lt;=$W2312,"Closed on time","Closed late")),IF(TODAY()&gt;$W2312,"Overdue","Within time")))</f>
        <v/>
      </c>
      <c r="AE2312" s="6"/>
      <c r="AF2312" s="19"/>
      <c r="AG2312" s="19"/>
      <c r="AH2312" s="19"/>
      <c r="AI2312" s="19"/>
      <c r="AJ2312" s="19"/>
    </row>
    <row r="2313" customFormat="false" ht="15" hidden="false" customHeight="false" outlineLevel="0" collapsed="false">
      <c r="A2313" s="22" t="str">
        <f aca="false">IF($C2313="","","R"&amp;TEXT(ROW()-4,"00000"))</f>
        <v/>
      </c>
      <c r="B2313" s="21"/>
      <c r="C2313" s="19"/>
      <c r="D2313" s="22" t="str">
        <f aca="false">IF($C2313="","",IFERROR(INDEX(Asset_Register!$C$5:$C$1000,MATCH($C2313,Asset_Register!$A$5:$A$1000,0)),"Not in register"))</f>
        <v/>
      </c>
      <c r="E2313" s="22" t="str">
        <f aca="false">IF($C2313="","",IFERROR(INDEX(Asset_Register!$D$5:$D$1000,MATCH($C2313,Asset_Register!$A$5:$A$1000,0)),"Not in register"))</f>
        <v/>
      </c>
      <c r="F2313" s="22" t="str">
        <f aca="false">IF($C2313="","",IFERROR(INDEX(Asset_Register!$R$5:$R$1000,MATCH($C2313,Asset_Register!$A$5:$A$1000,0)),"Not in register"))</f>
        <v/>
      </c>
      <c r="G2313" s="22" t="str">
        <f aca="false">IF($C2313="","",IFERROR(INDEX(Asset_Register!$Q$5:$Q$1000,MATCH($C2313,Asset_Register!$A$5:$A$1000,0)),"Not in register"))</f>
        <v/>
      </c>
      <c r="H2313" s="19"/>
      <c r="I2313" s="19"/>
      <c r="J2313" s="6"/>
      <c r="K2313" s="19"/>
      <c r="L2313" s="19"/>
      <c r="M2313" s="19"/>
      <c r="N2313" s="19"/>
      <c r="O2313" s="19"/>
      <c r="P2313" s="19"/>
      <c r="Q2313" s="22" t="str">
        <f aca="false">IF($C2313="","",IF($P2313&lt;&gt;"",$P2313,IF(AND(ISNUMBER($K2313),ISNUMBER($M2313),ISNUMBER($N2313)),IF($O2313="Lower is worse",IF($K2313&lt;=$N2313,"Danger",IF($K2313&lt;=$M2313,"Alert","OK")),IF($K2313&gt;=$N2313,"Danger",IF($K2313&gt;=$M2313,"Alert","OK"))),"Not set")))</f>
        <v/>
      </c>
      <c r="R2313" s="22" t="str">
        <f aca="false">IF(OR($Q2313="",$Q2313="Not set"),"",MATCH($Q2313,Lists!$F$2:$F$4,0)-1)</f>
        <v/>
      </c>
      <c r="S2313" s="6"/>
      <c r="T2313" s="6"/>
      <c r="U2313" s="22" t="str">
        <f aca="false">IF(OR($Q2313="",$Q2313="OK",$Q2313="Not set",NOT(ISNUMBER($G2313))),"",ROUND($G2313*IF($Q2313="Danger",Lists!$M$15,Lists!$M$16),0))</f>
        <v/>
      </c>
      <c r="V2313" s="22" t="str">
        <f aca="false">IF($U2313="","",IF(OR($Q2313="Danger",$U2313&gt;=Lists!$M$10),"P1",IF($U2313&gt;=Lists!$M$11,"P2","P3")))</f>
        <v/>
      </c>
      <c r="W2313" s="24" t="str">
        <f aca="false">IF(OR($V2313="",$B2313=""),"",$B2313+INDEX(Lists!$N$10:$N$12,MATCH($V2313,Lists!$L$10:$L$12,0)))</f>
        <v/>
      </c>
      <c r="X2313" s="19"/>
      <c r="Y2313" s="19"/>
      <c r="Z2313" s="19"/>
      <c r="AA2313" s="21"/>
      <c r="AB2313" s="19"/>
      <c r="AC2313" s="22" t="str">
        <f aca="true">IF(OR($U2313="",$B2313=""),"",IF($AA2313&lt;&gt;"",$AA2313-$B2313,TODAY()-$B2313))</f>
        <v/>
      </c>
      <c r="AD2313" s="22" t="str">
        <f aca="true">IF($W2313="","",IF($Y2313="Closed",IF($AA2313="","Closed",IF($AA2313&lt;=$W2313,"Closed on time","Closed late")),IF(TODAY()&gt;$W2313,"Overdue","Within time")))</f>
        <v/>
      </c>
      <c r="AE2313" s="6"/>
      <c r="AF2313" s="19"/>
      <c r="AG2313" s="19"/>
      <c r="AH2313" s="19"/>
      <c r="AI2313" s="19"/>
      <c r="AJ2313" s="19"/>
    </row>
    <row r="2314" customFormat="false" ht="15" hidden="false" customHeight="false" outlineLevel="0" collapsed="false">
      <c r="A2314" s="22" t="str">
        <f aca="false">IF($C2314="","","R"&amp;TEXT(ROW()-4,"00000"))</f>
        <v/>
      </c>
      <c r="B2314" s="21"/>
      <c r="C2314" s="19"/>
      <c r="D2314" s="22" t="str">
        <f aca="false">IF($C2314="","",IFERROR(INDEX(Asset_Register!$C$5:$C$1000,MATCH($C2314,Asset_Register!$A$5:$A$1000,0)),"Not in register"))</f>
        <v/>
      </c>
      <c r="E2314" s="22" t="str">
        <f aca="false">IF($C2314="","",IFERROR(INDEX(Asset_Register!$D$5:$D$1000,MATCH($C2314,Asset_Register!$A$5:$A$1000,0)),"Not in register"))</f>
        <v/>
      </c>
      <c r="F2314" s="22" t="str">
        <f aca="false">IF($C2314="","",IFERROR(INDEX(Asset_Register!$R$5:$R$1000,MATCH($C2314,Asset_Register!$A$5:$A$1000,0)),"Not in register"))</f>
        <v/>
      </c>
      <c r="G2314" s="22" t="str">
        <f aca="false">IF($C2314="","",IFERROR(INDEX(Asset_Register!$Q$5:$Q$1000,MATCH($C2314,Asset_Register!$A$5:$A$1000,0)),"Not in register"))</f>
        <v/>
      </c>
      <c r="H2314" s="19"/>
      <c r="I2314" s="19"/>
      <c r="J2314" s="6"/>
      <c r="K2314" s="19"/>
      <c r="L2314" s="19"/>
      <c r="M2314" s="19"/>
      <c r="N2314" s="19"/>
      <c r="O2314" s="19"/>
      <c r="P2314" s="19"/>
      <c r="Q2314" s="22" t="str">
        <f aca="false">IF($C2314="","",IF($P2314&lt;&gt;"",$P2314,IF(AND(ISNUMBER($K2314),ISNUMBER($M2314),ISNUMBER($N2314)),IF($O2314="Lower is worse",IF($K2314&lt;=$N2314,"Danger",IF($K2314&lt;=$M2314,"Alert","OK")),IF($K2314&gt;=$N2314,"Danger",IF($K2314&gt;=$M2314,"Alert","OK"))),"Not set")))</f>
        <v/>
      </c>
      <c r="R2314" s="22" t="str">
        <f aca="false">IF(OR($Q2314="",$Q2314="Not set"),"",MATCH($Q2314,Lists!$F$2:$F$4,0)-1)</f>
        <v/>
      </c>
      <c r="S2314" s="6"/>
      <c r="T2314" s="6"/>
      <c r="U2314" s="22" t="str">
        <f aca="false">IF(OR($Q2314="",$Q2314="OK",$Q2314="Not set",NOT(ISNUMBER($G2314))),"",ROUND($G2314*IF($Q2314="Danger",Lists!$M$15,Lists!$M$16),0))</f>
        <v/>
      </c>
      <c r="V2314" s="22" t="str">
        <f aca="false">IF($U2314="","",IF(OR($Q2314="Danger",$U2314&gt;=Lists!$M$10),"P1",IF($U2314&gt;=Lists!$M$11,"P2","P3")))</f>
        <v/>
      </c>
      <c r="W2314" s="24" t="str">
        <f aca="false">IF(OR($V2314="",$B2314=""),"",$B2314+INDEX(Lists!$N$10:$N$12,MATCH($V2314,Lists!$L$10:$L$12,0)))</f>
        <v/>
      </c>
      <c r="X2314" s="19"/>
      <c r="Y2314" s="19"/>
      <c r="Z2314" s="19"/>
      <c r="AA2314" s="21"/>
      <c r="AB2314" s="19"/>
      <c r="AC2314" s="22" t="str">
        <f aca="true">IF(OR($U2314="",$B2314=""),"",IF($AA2314&lt;&gt;"",$AA2314-$B2314,TODAY()-$B2314))</f>
        <v/>
      </c>
      <c r="AD2314" s="22" t="str">
        <f aca="true">IF($W2314="","",IF($Y2314="Closed",IF($AA2314="","Closed",IF($AA2314&lt;=$W2314,"Closed on time","Closed late")),IF(TODAY()&gt;$W2314,"Overdue","Within time")))</f>
        <v/>
      </c>
      <c r="AE2314" s="6"/>
      <c r="AF2314" s="19"/>
      <c r="AG2314" s="19"/>
      <c r="AH2314" s="19"/>
      <c r="AI2314" s="19"/>
      <c r="AJ2314" s="19"/>
    </row>
    <row r="2315" customFormat="false" ht="15" hidden="false" customHeight="false" outlineLevel="0" collapsed="false">
      <c r="A2315" s="22" t="str">
        <f aca="false">IF($C2315="","","R"&amp;TEXT(ROW()-4,"00000"))</f>
        <v/>
      </c>
      <c r="B2315" s="21"/>
      <c r="C2315" s="19"/>
      <c r="D2315" s="22" t="str">
        <f aca="false">IF($C2315="","",IFERROR(INDEX(Asset_Register!$C$5:$C$1000,MATCH($C2315,Asset_Register!$A$5:$A$1000,0)),"Not in register"))</f>
        <v/>
      </c>
      <c r="E2315" s="22" t="str">
        <f aca="false">IF($C2315="","",IFERROR(INDEX(Asset_Register!$D$5:$D$1000,MATCH($C2315,Asset_Register!$A$5:$A$1000,0)),"Not in register"))</f>
        <v/>
      </c>
      <c r="F2315" s="22" t="str">
        <f aca="false">IF($C2315="","",IFERROR(INDEX(Asset_Register!$R$5:$R$1000,MATCH($C2315,Asset_Register!$A$5:$A$1000,0)),"Not in register"))</f>
        <v/>
      </c>
      <c r="G2315" s="22" t="str">
        <f aca="false">IF($C2315="","",IFERROR(INDEX(Asset_Register!$Q$5:$Q$1000,MATCH($C2315,Asset_Register!$A$5:$A$1000,0)),"Not in register"))</f>
        <v/>
      </c>
      <c r="H2315" s="19"/>
      <c r="I2315" s="19"/>
      <c r="J2315" s="6"/>
      <c r="K2315" s="19"/>
      <c r="L2315" s="19"/>
      <c r="M2315" s="19"/>
      <c r="N2315" s="19"/>
      <c r="O2315" s="19"/>
      <c r="P2315" s="19"/>
      <c r="Q2315" s="22" t="str">
        <f aca="false">IF($C2315="","",IF($P2315&lt;&gt;"",$P2315,IF(AND(ISNUMBER($K2315),ISNUMBER($M2315),ISNUMBER($N2315)),IF($O2315="Lower is worse",IF($K2315&lt;=$N2315,"Danger",IF($K2315&lt;=$M2315,"Alert","OK")),IF($K2315&gt;=$N2315,"Danger",IF($K2315&gt;=$M2315,"Alert","OK"))),"Not set")))</f>
        <v/>
      </c>
      <c r="R2315" s="22" t="str">
        <f aca="false">IF(OR($Q2315="",$Q2315="Not set"),"",MATCH($Q2315,Lists!$F$2:$F$4,0)-1)</f>
        <v/>
      </c>
      <c r="S2315" s="6"/>
      <c r="T2315" s="6"/>
      <c r="U2315" s="22" t="str">
        <f aca="false">IF(OR($Q2315="",$Q2315="OK",$Q2315="Not set",NOT(ISNUMBER($G2315))),"",ROUND($G2315*IF($Q2315="Danger",Lists!$M$15,Lists!$M$16),0))</f>
        <v/>
      </c>
      <c r="V2315" s="22" t="str">
        <f aca="false">IF($U2315="","",IF(OR($Q2315="Danger",$U2315&gt;=Lists!$M$10),"P1",IF($U2315&gt;=Lists!$M$11,"P2","P3")))</f>
        <v/>
      </c>
      <c r="W2315" s="24" t="str">
        <f aca="false">IF(OR($V2315="",$B2315=""),"",$B2315+INDEX(Lists!$N$10:$N$12,MATCH($V2315,Lists!$L$10:$L$12,0)))</f>
        <v/>
      </c>
      <c r="X2315" s="19"/>
      <c r="Y2315" s="19"/>
      <c r="Z2315" s="19"/>
      <c r="AA2315" s="21"/>
      <c r="AB2315" s="19"/>
      <c r="AC2315" s="22" t="str">
        <f aca="true">IF(OR($U2315="",$B2315=""),"",IF($AA2315&lt;&gt;"",$AA2315-$B2315,TODAY()-$B2315))</f>
        <v/>
      </c>
      <c r="AD2315" s="22" t="str">
        <f aca="true">IF($W2315="","",IF($Y2315="Closed",IF($AA2315="","Closed",IF($AA2315&lt;=$W2315,"Closed on time","Closed late")),IF(TODAY()&gt;$W2315,"Overdue","Within time")))</f>
        <v/>
      </c>
      <c r="AE2315" s="6"/>
      <c r="AF2315" s="19"/>
      <c r="AG2315" s="19"/>
      <c r="AH2315" s="19"/>
      <c r="AI2315" s="19"/>
      <c r="AJ2315" s="19"/>
    </row>
    <row r="2316" customFormat="false" ht="15" hidden="false" customHeight="false" outlineLevel="0" collapsed="false">
      <c r="A2316" s="22" t="str">
        <f aca="false">IF($C2316="","","R"&amp;TEXT(ROW()-4,"00000"))</f>
        <v/>
      </c>
      <c r="B2316" s="21"/>
      <c r="C2316" s="19"/>
      <c r="D2316" s="22" t="str">
        <f aca="false">IF($C2316="","",IFERROR(INDEX(Asset_Register!$C$5:$C$1000,MATCH($C2316,Asset_Register!$A$5:$A$1000,0)),"Not in register"))</f>
        <v/>
      </c>
      <c r="E2316" s="22" t="str">
        <f aca="false">IF($C2316="","",IFERROR(INDEX(Asset_Register!$D$5:$D$1000,MATCH($C2316,Asset_Register!$A$5:$A$1000,0)),"Not in register"))</f>
        <v/>
      </c>
      <c r="F2316" s="22" t="str">
        <f aca="false">IF($C2316="","",IFERROR(INDEX(Asset_Register!$R$5:$R$1000,MATCH($C2316,Asset_Register!$A$5:$A$1000,0)),"Not in register"))</f>
        <v/>
      </c>
      <c r="G2316" s="22" t="str">
        <f aca="false">IF($C2316="","",IFERROR(INDEX(Asset_Register!$Q$5:$Q$1000,MATCH($C2316,Asset_Register!$A$5:$A$1000,0)),"Not in register"))</f>
        <v/>
      </c>
      <c r="H2316" s="19"/>
      <c r="I2316" s="19"/>
      <c r="J2316" s="6"/>
      <c r="K2316" s="19"/>
      <c r="L2316" s="19"/>
      <c r="M2316" s="19"/>
      <c r="N2316" s="19"/>
      <c r="O2316" s="19"/>
      <c r="P2316" s="19"/>
      <c r="Q2316" s="22" t="str">
        <f aca="false">IF($C2316="","",IF($P2316&lt;&gt;"",$P2316,IF(AND(ISNUMBER($K2316),ISNUMBER($M2316),ISNUMBER($N2316)),IF($O2316="Lower is worse",IF($K2316&lt;=$N2316,"Danger",IF($K2316&lt;=$M2316,"Alert","OK")),IF($K2316&gt;=$N2316,"Danger",IF($K2316&gt;=$M2316,"Alert","OK"))),"Not set")))</f>
        <v/>
      </c>
      <c r="R2316" s="22" t="str">
        <f aca="false">IF(OR($Q2316="",$Q2316="Not set"),"",MATCH($Q2316,Lists!$F$2:$F$4,0)-1)</f>
        <v/>
      </c>
      <c r="S2316" s="6"/>
      <c r="T2316" s="6"/>
      <c r="U2316" s="22" t="str">
        <f aca="false">IF(OR($Q2316="",$Q2316="OK",$Q2316="Not set",NOT(ISNUMBER($G2316))),"",ROUND($G2316*IF($Q2316="Danger",Lists!$M$15,Lists!$M$16),0))</f>
        <v/>
      </c>
      <c r="V2316" s="22" t="str">
        <f aca="false">IF($U2316="","",IF(OR($Q2316="Danger",$U2316&gt;=Lists!$M$10),"P1",IF($U2316&gt;=Lists!$M$11,"P2","P3")))</f>
        <v/>
      </c>
      <c r="W2316" s="24" t="str">
        <f aca="false">IF(OR($V2316="",$B2316=""),"",$B2316+INDEX(Lists!$N$10:$N$12,MATCH($V2316,Lists!$L$10:$L$12,0)))</f>
        <v/>
      </c>
      <c r="X2316" s="19"/>
      <c r="Y2316" s="19"/>
      <c r="Z2316" s="19"/>
      <c r="AA2316" s="21"/>
      <c r="AB2316" s="19"/>
      <c r="AC2316" s="22" t="str">
        <f aca="true">IF(OR($U2316="",$B2316=""),"",IF($AA2316&lt;&gt;"",$AA2316-$B2316,TODAY()-$B2316))</f>
        <v/>
      </c>
      <c r="AD2316" s="22" t="str">
        <f aca="true">IF($W2316="","",IF($Y2316="Closed",IF($AA2316="","Closed",IF($AA2316&lt;=$W2316,"Closed on time","Closed late")),IF(TODAY()&gt;$W2316,"Overdue","Within time")))</f>
        <v/>
      </c>
      <c r="AE2316" s="6"/>
      <c r="AF2316" s="19"/>
      <c r="AG2316" s="19"/>
      <c r="AH2316" s="19"/>
      <c r="AI2316" s="19"/>
      <c r="AJ2316" s="19"/>
    </row>
    <row r="2317" customFormat="false" ht="15" hidden="false" customHeight="false" outlineLevel="0" collapsed="false">
      <c r="A2317" s="22" t="str">
        <f aca="false">IF($C2317="","","R"&amp;TEXT(ROW()-4,"00000"))</f>
        <v/>
      </c>
      <c r="B2317" s="21"/>
      <c r="C2317" s="19"/>
      <c r="D2317" s="22" t="str">
        <f aca="false">IF($C2317="","",IFERROR(INDEX(Asset_Register!$C$5:$C$1000,MATCH($C2317,Asset_Register!$A$5:$A$1000,0)),"Not in register"))</f>
        <v/>
      </c>
      <c r="E2317" s="22" t="str">
        <f aca="false">IF($C2317="","",IFERROR(INDEX(Asset_Register!$D$5:$D$1000,MATCH($C2317,Asset_Register!$A$5:$A$1000,0)),"Not in register"))</f>
        <v/>
      </c>
      <c r="F2317" s="22" t="str">
        <f aca="false">IF($C2317="","",IFERROR(INDEX(Asset_Register!$R$5:$R$1000,MATCH($C2317,Asset_Register!$A$5:$A$1000,0)),"Not in register"))</f>
        <v/>
      </c>
      <c r="G2317" s="22" t="str">
        <f aca="false">IF($C2317="","",IFERROR(INDEX(Asset_Register!$Q$5:$Q$1000,MATCH($C2317,Asset_Register!$A$5:$A$1000,0)),"Not in register"))</f>
        <v/>
      </c>
      <c r="H2317" s="19"/>
      <c r="I2317" s="19"/>
      <c r="J2317" s="6"/>
      <c r="K2317" s="19"/>
      <c r="L2317" s="19"/>
      <c r="M2317" s="19"/>
      <c r="N2317" s="19"/>
      <c r="O2317" s="19"/>
      <c r="P2317" s="19"/>
      <c r="Q2317" s="22" t="str">
        <f aca="false">IF($C2317="","",IF($P2317&lt;&gt;"",$P2317,IF(AND(ISNUMBER($K2317),ISNUMBER($M2317),ISNUMBER($N2317)),IF($O2317="Lower is worse",IF($K2317&lt;=$N2317,"Danger",IF($K2317&lt;=$M2317,"Alert","OK")),IF($K2317&gt;=$N2317,"Danger",IF($K2317&gt;=$M2317,"Alert","OK"))),"Not set")))</f>
        <v/>
      </c>
      <c r="R2317" s="22" t="str">
        <f aca="false">IF(OR($Q2317="",$Q2317="Not set"),"",MATCH($Q2317,Lists!$F$2:$F$4,0)-1)</f>
        <v/>
      </c>
      <c r="S2317" s="6"/>
      <c r="T2317" s="6"/>
      <c r="U2317" s="22" t="str">
        <f aca="false">IF(OR($Q2317="",$Q2317="OK",$Q2317="Not set",NOT(ISNUMBER($G2317))),"",ROUND($G2317*IF($Q2317="Danger",Lists!$M$15,Lists!$M$16),0))</f>
        <v/>
      </c>
      <c r="V2317" s="22" t="str">
        <f aca="false">IF($U2317="","",IF(OR($Q2317="Danger",$U2317&gt;=Lists!$M$10),"P1",IF($U2317&gt;=Lists!$M$11,"P2","P3")))</f>
        <v/>
      </c>
      <c r="W2317" s="24" t="str">
        <f aca="false">IF(OR($V2317="",$B2317=""),"",$B2317+INDEX(Lists!$N$10:$N$12,MATCH($V2317,Lists!$L$10:$L$12,0)))</f>
        <v/>
      </c>
      <c r="X2317" s="19"/>
      <c r="Y2317" s="19"/>
      <c r="Z2317" s="19"/>
      <c r="AA2317" s="21"/>
      <c r="AB2317" s="19"/>
      <c r="AC2317" s="22" t="str">
        <f aca="true">IF(OR($U2317="",$B2317=""),"",IF($AA2317&lt;&gt;"",$AA2317-$B2317,TODAY()-$B2317))</f>
        <v/>
      </c>
      <c r="AD2317" s="22" t="str">
        <f aca="true">IF($W2317="","",IF($Y2317="Closed",IF($AA2317="","Closed",IF($AA2317&lt;=$W2317,"Closed on time","Closed late")),IF(TODAY()&gt;$W2317,"Overdue","Within time")))</f>
        <v/>
      </c>
      <c r="AE2317" s="6"/>
      <c r="AF2317" s="19"/>
      <c r="AG2317" s="19"/>
      <c r="AH2317" s="19"/>
      <c r="AI2317" s="19"/>
      <c r="AJ2317" s="19"/>
    </row>
    <row r="2318" customFormat="false" ht="15" hidden="false" customHeight="false" outlineLevel="0" collapsed="false">
      <c r="A2318" s="22" t="str">
        <f aca="false">IF($C2318="","","R"&amp;TEXT(ROW()-4,"00000"))</f>
        <v/>
      </c>
      <c r="B2318" s="21"/>
      <c r="C2318" s="19"/>
      <c r="D2318" s="22" t="str">
        <f aca="false">IF($C2318="","",IFERROR(INDEX(Asset_Register!$C$5:$C$1000,MATCH($C2318,Asset_Register!$A$5:$A$1000,0)),"Not in register"))</f>
        <v/>
      </c>
      <c r="E2318" s="22" t="str">
        <f aca="false">IF($C2318="","",IFERROR(INDEX(Asset_Register!$D$5:$D$1000,MATCH($C2318,Asset_Register!$A$5:$A$1000,0)),"Not in register"))</f>
        <v/>
      </c>
      <c r="F2318" s="22" t="str">
        <f aca="false">IF($C2318="","",IFERROR(INDEX(Asset_Register!$R$5:$R$1000,MATCH($C2318,Asset_Register!$A$5:$A$1000,0)),"Not in register"))</f>
        <v/>
      </c>
      <c r="G2318" s="22" t="str">
        <f aca="false">IF($C2318="","",IFERROR(INDEX(Asset_Register!$Q$5:$Q$1000,MATCH($C2318,Asset_Register!$A$5:$A$1000,0)),"Not in register"))</f>
        <v/>
      </c>
      <c r="H2318" s="19"/>
      <c r="I2318" s="19"/>
      <c r="J2318" s="6"/>
      <c r="K2318" s="19"/>
      <c r="L2318" s="19"/>
      <c r="M2318" s="19"/>
      <c r="N2318" s="19"/>
      <c r="O2318" s="19"/>
      <c r="P2318" s="19"/>
      <c r="Q2318" s="22" t="str">
        <f aca="false">IF($C2318="","",IF($P2318&lt;&gt;"",$P2318,IF(AND(ISNUMBER($K2318),ISNUMBER($M2318),ISNUMBER($N2318)),IF($O2318="Lower is worse",IF($K2318&lt;=$N2318,"Danger",IF($K2318&lt;=$M2318,"Alert","OK")),IF($K2318&gt;=$N2318,"Danger",IF($K2318&gt;=$M2318,"Alert","OK"))),"Not set")))</f>
        <v/>
      </c>
      <c r="R2318" s="22" t="str">
        <f aca="false">IF(OR($Q2318="",$Q2318="Not set"),"",MATCH($Q2318,Lists!$F$2:$F$4,0)-1)</f>
        <v/>
      </c>
      <c r="S2318" s="6"/>
      <c r="T2318" s="6"/>
      <c r="U2318" s="22" t="str">
        <f aca="false">IF(OR($Q2318="",$Q2318="OK",$Q2318="Not set",NOT(ISNUMBER($G2318))),"",ROUND($G2318*IF($Q2318="Danger",Lists!$M$15,Lists!$M$16),0))</f>
        <v/>
      </c>
      <c r="V2318" s="22" t="str">
        <f aca="false">IF($U2318="","",IF(OR($Q2318="Danger",$U2318&gt;=Lists!$M$10),"P1",IF($U2318&gt;=Lists!$M$11,"P2","P3")))</f>
        <v/>
      </c>
      <c r="W2318" s="24" t="str">
        <f aca="false">IF(OR($V2318="",$B2318=""),"",$B2318+INDEX(Lists!$N$10:$N$12,MATCH($V2318,Lists!$L$10:$L$12,0)))</f>
        <v/>
      </c>
      <c r="X2318" s="19"/>
      <c r="Y2318" s="19"/>
      <c r="Z2318" s="19"/>
      <c r="AA2318" s="21"/>
      <c r="AB2318" s="19"/>
      <c r="AC2318" s="22" t="str">
        <f aca="true">IF(OR($U2318="",$B2318=""),"",IF($AA2318&lt;&gt;"",$AA2318-$B2318,TODAY()-$B2318))</f>
        <v/>
      </c>
      <c r="AD2318" s="22" t="str">
        <f aca="true">IF($W2318="","",IF($Y2318="Closed",IF($AA2318="","Closed",IF($AA2318&lt;=$W2318,"Closed on time","Closed late")),IF(TODAY()&gt;$W2318,"Overdue","Within time")))</f>
        <v/>
      </c>
      <c r="AE2318" s="6"/>
      <c r="AF2318" s="19"/>
      <c r="AG2318" s="19"/>
      <c r="AH2318" s="19"/>
      <c r="AI2318" s="19"/>
      <c r="AJ2318" s="19"/>
    </row>
    <row r="2319" customFormat="false" ht="15" hidden="false" customHeight="false" outlineLevel="0" collapsed="false">
      <c r="A2319" s="22" t="str">
        <f aca="false">IF($C2319="","","R"&amp;TEXT(ROW()-4,"00000"))</f>
        <v/>
      </c>
      <c r="B2319" s="21"/>
      <c r="C2319" s="19"/>
      <c r="D2319" s="22" t="str">
        <f aca="false">IF($C2319="","",IFERROR(INDEX(Asset_Register!$C$5:$C$1000,MATCH($C2319,Asset_Register!$A$5:$A$1000,0)),"Not in register"))</f>
        <v/>
      </c>
      <c r="E2319" s="22" t="str">
        <f aca="false">IF($C2319="","",IFERROR(INDEX(Asset_Register!$D$5:$D$1000,MATCH($C2319,Asset_Register!$A$5:$A$1000,0)),"Not in register"))</f>
        <v/>
      </c>
      <c r="F2319" s="22" t="str">
        <f aca="false">IF($C2319="","",IFERROR(INDEX(Asset_Register!$R$5:$R$1000,MATCH($C2319,Asset_Register!$A$5:$A$1000,0)),"Not in register"))</f>
        <v/>
      </c>
      <c r="G2319" s="22" t="str">
        <f aca="false">IF($C2319="","",IFERROR(INDEX(Asset_Register!$Q$5:$Q$1000,MATCH($C2319,Asset_Register!$A$5:$A$1000,0)),"Not in register"))</f>
        <v/>
      </c>
      <c r="H2319" s="19"/>
      <c r="I2319" s="19"/>
      <c r="J2319" s="6"/>
      <c r="K2319" s="19"/>
      <c r="L2319" s="19"/>
      <c r="M2319" s="19"/>
      <c r="N2319" s="19"/>
      <c r="O2319" s="19"/>
      <c r="P2319" s="19"/>
      <c r="Q2319" s="22" t="str">
        <f aca="false">IF($C2319="","",IF($P2319&lt;&gt;"",$P2319,IF(AND(ISNUMBER($K2319),ISNUMBER($M2319),ISNUMBER($N2319)),IF($O2319="Lower is worse",IF($K2319&lt;=$N2319,"Danger",IF($K2319&lt;=$M2319,"Alert","OK")),IF($K2319&gt;=$N2319,"Danger",IF($K2319&gt;=$M2319,"Alert","OK"))),"Not set")))</f>
        <v/>
      </c>
      <c r="R2319" s="22" t="str">
        <f aca="false">IF(OR($Q2319="",$Q2319="Not set"),"",MATCH($Q2319,Lists!$F$2:$F$4,0)-1)</f>
        <v/>
      </c>
      <c r="S2319" s="6"/>
      <c r="T2319" s="6"/>
      <c r="U2319" s="22" t="str">
        <f aca="false">IF(OR($Q2319="",$Q2319="OK",$Q2319="Not set",NOT(ISNUMBER($G2319))),"",ROUND($G2319*IF($Q2319="Danger",Lists!$M$15,Lists!$M$16),0))</f>
        <v/>
      </c>
      <c r="V2319" s="22" t="str">
        <f aca="false">IF($U2319="","",IF(OR($Q2319="Danger",$U2319&gt;=Lists!$M$10),"P1",IF($U2319&gt;=Lists!$M$11,"P2","P3")))</f>
        <v/>
      </c>
      <c r="W2319" s="24" t="str">
        <f aca="false">IF(OR($V2319="",$B2319=""),"",$B2319+INDEX(Lists!$N$10:$N$12,MATCH($V2319,Lists!$L$10:$L$12,0)))</f>
        <v/>
      </c>
      <c r="X2319" s="19"/>
      <c r="Y2319" s="19"/>
      <c r="Z2319" s="19"/>
      <c r="AA2319" s="21"/>
      <c r="AB2319" s="19"/>
      <c r="AC2319" s="22" t="str">
        <f aca="true">IF(OR($U2319="",$B2319=""),"",IF($AA2319&lt;&gt;"",$AA2319-$B2319,TODAY()-$B2319))</f>
        <v/>
      </c>
      <c r="AD2319" s="22" t="str">
        <f aca="true">IF($W2319="","",IF($Y2319="Closed",IF($AA2319="","Closed",IF($AA2319&lt;=$W2319,"Closed on time","Closed late")),IF(TODAY()&gt;$W2319,"Overdue","Within time")))</f>
        <v/>
      </c>
      <c r="AE2319" s="6"/>
      <c r="AF2319" s="19"/>
      <c r="AG2319" s="19"/>
      <c r="AH2319" s="19"/>
      <c r="AI2319" s="19"/>
      <c r="AJ2319" s="19"/>
    </row>
    <row r="2320" customFormat="false" ht="15" hidden="false" customHeight="false" outlineLevel="0" collapsed="false">
      <c r="A2320" s="22" t="str">
        <f aca="false">IF($C2320="","","R"&amp;TEXT(ROW()-4,"00000"))</f>
        <v/>
      </c>
      <c r="B2320" s="21"/>
      <c r="C2320" s="19"/>
      <c r="D2320" s="22" t="str">
        <f aca="false">IF($C2320="","",IFERROR(INDEX(Asset_Register!$C$5:$C$1000,MATCH($C2320,Asset_Register!$A$5:$A$1000,0)),"Not in register"))</f>
        <v/>
      </c>
      <c r="E2320" s="22" t="str">
        <f aca="false">IF($C2320="","",IFERROR(INDEX(Asset_Register!$D$5:$D$1000,MATCH($C2320,Asset_Register!$A$5:$A$1000,0)),"Not in register"))</f>
        <v/>
      </c>
      <c r="F2320" s="22" t="str">
        <f aca="false">IF($C2320="","",IFERROR(INDEX(Asset_Register!$R$5:$R$1000,MATCH($C2320,Asset_Register!$A$5:$A$1000,0)),"Not in register"))</f>
        <v/>
      </c>
      <c r="G2320" s="22" t="str">
        <f aca="false">IF($C2320="","",IFERROR(INDEX(Asset_Register!$Q$5:$Q$1000,MATCH($C2320,Asset_Register!$A$5:$A$1000,0)),"Not in register"))</f>
        <v/>
      </c>
      <c r="H2320" s="19"/>
      <c r="I2320" s="19"/>
      <c r="J2320" s="6"/>
      <c r="K2320" s="19"/>
      <c r="L2320" s="19"/>
      <c r="M2320" s="19"/>
      <c r="N2320" s="19"/>
      <c r="O2320" s="19"/>
      <c r="P2320" s="19"/>
      <c r="Q2320" s="22" t="str">
        <f aca="false">IF($C2320="","",IF($P2320&lt;&gt;"",$P2320,IF(AND(ISNUMBER($K2320),ISNUMBER($M2320),ISNUMBER($N2320)),IF($O2320="Lower is worse",IF($K2320&lt;=$N2320,"Danger",IF($K2320&lt;=$M2320,"Alert","OK")),IF($K2320&gt;=$N2320,"Danger",IF($K2320&gt;=$M2320,"Alert","OK"))),"Not set")))</f>
        <v/>
      </c>
      <c r="R2320" s="22" t="str">
        <f aca="false">IF(OR($Q2320="",$Q2320="Not set"),"",MATCH($Q2320,Lists!$F$2:$F$4,0)-1)</f>
        <v/>
      </c>
      <c r="S2320" s="6"/>
      <c r="T2320" s="6"/>
      <c r="U2320" s="22" t="str">
        <f aca="false">IF(OR($Q2320="",$Q2320="OK",$Q2320="Not set",NOT(ISNUMBER($G2320))),"",ROUND($G2320*IF($Q2320="Danger",Lists!$M$15,Lists!$M$16),0))</f>
        <v/>
      </c>
      <c r="V2320" s="22" t="str">
        <f aca="false">IF($U2320="","",IF(OR($Q2320="Danger",$U2320&gt;=Lists!$M$10),"P1",IF($U2320&gt;=Lists!$M$11,"P2","P3")))</f>
        <v/>
      </c>
      <c r="W2320" s="24" t="str">
        <f aca="false">IF(OR($V2320="",$B2320=""),"",$B2320+INDEX(Lists!$N$10:$N$12,MATCH($V2320,Lists!$L$10:$L$12,0)))</f>
        <v/>
      </c>
      <c r="X2320" s="19"/>
      <c r="Y2320" s="19"/>
      <c r="Z2320" s="19"/>
      <c r="AA2320" s="21"/>
      <c r="AB2320" s="19"/>
      <c r="AC2320" s="22" t="str">
        <f aca="true">IF(OR($U2320="",$B2320=""),"",IF($AA2320&lt;&gt;"",$AA2320-$B2320,TODAY()-$B2320))</f>
        <v/>
      </c>
      <c r="AD2320" s="22" t="str">
        <f aca="true">IF($W2320="","",IF($Y2320="Closed",IF($AA2320="","Closed",IF($AA2320&lt;=$W2320,"Closed on time","Closed late")),IF(TODAY()&gt;$W2320,"Overdue","Within time")))</f>
        <v/>
      </c>
      <c r="AE2320" s="6"/>
      <c r="AF2320" s="19"/>
      <c r="AG2320" s="19"/>
      <c r="AH2320" s="19"/>
      <c r="AI2320" s="19"/>
      <c r="AJ2320" s="19"/>
    </row>
    <row r="2321" customFormat="false" ht="15" hidden="false" customHeight="false" outlineLevel="0" collapsed="false">
      <c r="A2321" s="22" t="str">
        <f aca="false">IF($C2321="","","R"&amp;TEXT(ROW()-4,"00000"))</f>
        <v/>
      </c>
      <c r="B2321" s="21"/>
      <c r="C2321" s="19"/>
      <c r="D2321" s="22" t="str">
        <f aca="false">IF($C2321="","",IFERROR(INDEX(Asset_Register!$C$5:$C$1000,MATCH($C2321,Asset_Register!$A$5:$A$1000,0)),"Not in register"))</f>
        <v/>
      </c>
      <c r="E2321" s="22" t="str">
        <f aca="false">IF($C2321="","",IFERROR(INDEX(Asset_Register!$D$5:$D$1000,MATCH($C2321,Asset_Register!$A$5:$A$1000,0)),"Not in register"))</f>
        <v/>
      </c>
      <c r="F2321" s="22" t="str">
        <f aca="false">IF($C2321="","",IFERROR(INDEX(Asset_Register!$R$5:$R$1000,MATCH($C2321,Asset_Register!$A$5:$A$1000,0)),"Not in register"))</f>
        <v/>
      </c>
      <c r="G2321" s="22" t="str">
        <f aca="false">IF($C2321="","",IFERROR(INDEX(Asset_Register!$Q$5:$Q$1000,MATCH($C2321,Asset_Register!$A$5:$A$1000,0)),"Not in register"))</f>
        <v/>
      </c>
      <c r="H2321" s="19"/>
      <c r="I2321" s="19"/>
      <c r="J2321" s="6"/>
      <c r="K2321" s="19"/>
      <c r="L2321" s="19"/>
      <c r="M2321" s="19"/>
      <c r="N2321" s="19"/>
      <c r="O2321" s="19"/>
      <c r="P2321" s="19"/>
      <c r="Q2321" s="22" t="str">
        <f aca="false">IF($C2321="","",IF($P2321&lt;&gt;"",$P2321,IF(AND(ISNUMBER($K2321),ISNUMBER($M2321),ISNUMBER($N2321)),IF($O2321="Lower is worse",IF($K2321&lt;=$N2321,"Danger",IF($K2321&lt;=$M2321,"Alert","OK")),IF($K2321&gt;=$N2321,"Danger",IF($K2321&gt;=$M2321,"Alert","OK"))),"Not set")))</f>
        <v/>
      </c>
      <c r="R2321" s="22" t="str">
        <f aca="false">IF(OR($Q2321="",$Q2321="Not set"),"",MATCH($Q2321,Lists!$F$2:$F$4,0)-1)</f>
        <v/>
      </c>
      <c r="S2321" s="6"/>
      <c r="T2321" s="6"/>
      <c r="U2321" s="22" t="str">
        <f aca="false">IF(OR($Q2321="",$Q2321="OK",$Q2321="Not set",NOT(ISNUMBER($G2321))),"",ROUND($G2321*IF($Q2321="Danger",Lists!$M$15,Lists!$M$16),0))</f>
        <v/>
      </c>
      <c r="V2321" s="22" t="str">
        <f aca="false">IF($U2321="","",IF(OR($Q2321="Danger",$U2321&gt;=Lists!$M$10),"P1",IF($U2321&gt;=Lists!$M$11,"P2","P3")))</f>
        <v/>
      </c>
      <c r="W2321" s="24" t="str">
        <f aca="false">IF(OR($V2321="",$B2321=""),"",$B2321+INDEX(Lists!$N$10:$N$12,MATCH($V2321,Lists!$L$10:$L$12,0)))</f>
        <v/>
      </c>
      <c r="X2321" s="19"/>
      <c r="Y2321" s="19"/>
      <c r="Z2321" s="19"/>
      <c r="AA2321" s="21"/>
      <c r="AB2321" s="19"/>
      <c r="AC2321" s="22" t="str">
        <f aca="true">IF(OR($U2321="",$B2321=""),"",IF($AA2321&lt;&gt;"",$AA2321-$B2321,TODAY()-$B2321))</f>
        <v/>
      </c>
      <c r="AD2321" s="22" t="str">
        <f aca="true">IF($W2321="","",IF($Y2321="Closed",IF($AA2321="","Closed",IF($AA2321&lt;=$W2321,"Closed on time","Closed late")),IF(TODAY()&gt;$W2321,"Overdue","Within time")))</f>
        <v/>
      </c>
      <c r="AE2321" s="6"/>
      <c r="AF2321" s="19"/>
      <c r="AG2321" s="19"/>
      <c r="AH2321" s="19"/>
      <c r="AI2321" s="19"/>
      <c r="AJ2321" s="19"/>
    </row>
    <row r="2322" customFormat="false" ht="15" hidden="false" customHeight="false" outlineLevel="0" collapsed="false">
      <c r="A2322" s="22" t="str">
        <f aca="false">IF($C2322="","","R"&amp;TEXT(ROW()-4,"00000"))</f>
        <v/>
      </c>
      <c r="B2322" s="21"/>
      <c r="C2322" s="19"/>
      <c r="D2322" s="22" t="str">
        <f aca="false">IF($C2322="","",IFERROR(INDEX(Asset_Register!$C$5:$C$1000,MATCH($C2322,Asset_Register!$A$5:$A$1000,0)),"Not in register"))</f>
        <v/>
      </c>
      <c r="E2322" s="22" t="str">
        <f aca="false">IF($C2322="","",IFERROR(INDEX(Asset_Register!$D$5:$D$1000,MATCH($C2322,Asset_Register!$A$5:$A$1000,0)),"Not in register"))</f>
        <v/>
      </c>
      <c r="F2322" s="22" t="str">
        <f aca="false">IF($C2322="","",IFERROR(INDEX(Asset_Register!$R$5:$R$1000,MATCH($C2322,Asset_Register!$A$5:$A$1000,0)),"Not in register"))</f>
        <v/>
      </c>
      <c r="G2322" s="22" t="str">
        <f aca="false">IF($C2322="","",IFERROR(INDEX(Asset_Register!$Q$5:$Q$1000,MATCH($C2322,Asset_Register!$A$5:$A$1000,0)),"Not in register"))</f>
        <v/>
      </c>
      <c r="H2322" s="19"/>
      <c r="I2322" s="19"/>
      <c r="J2322" s="6"/>
      <c r="K2322" s="19"/>
      <c r="L2322" s="19"/>
      <c r="M2322" s="19"/>
      <c r="N2322" s="19"/>
      <c r="O2322" s="19"/>
      <c r="P2322" s="19"/>
      <c r="Q2322" s="22" t="str">
        <f aca="false">IF($C2322="","",IF($P2322&lt;&gt;"",$P2322,IF(AND(ISNUMBER($K2322),ISNUMBER($M2322),ISNUMBER($N2322)),IF($O2322="Lower is worse",IF($K2322&lt;=$N2322,"Danger",IF($K2322&lt;=$M2322,"Alert","OK")),IF($K2322&gt;=$N2322,"Danger",IF($K2322&gt;=$M2322,"Alert","OK"))),"Not set")))</f>
        <v/>
      </c>
      <c r="R2322" s="22" t="str">
        <f aca="false">IF(OR($Q2322="",$Q2322="Not set"),"",MATCH($Q2322,Lists!$F$2:$F$4,0)-1)</f>
        <v/>
      </c>
      <c r="S2322" s="6"/>
      <c r="T2322" s="6"/>
      <c r="U2322" s="22" t="str">
        <f aca="false">IF(OR($Q2322="",$Q2322="OK",$Q2322="Not set",NOT(ISNUMBER($G2322))),"",ROUND($G2322*IF($Q2322="Danger",Lists!$M$15,Lists!$M$16),0))</f>
        <v/>
      </c>
      <c r="V2322" s="22" t="str">
        <f aca="false">IF($U2322="","",IF(OR($Q2322="Danger",$U2322&gt;=Lists!$M$10),"P1",IF($U2322&gt;=Lists!$M$11,"P2","P3")))</f>
        <v/>
      </c>
      <c r="W2322" s="24" t="str">
        <f aca="false">IF(OR($V2322="",$B2322=""),"",$B2322+INDEX(Lists!$N$10:$N$12,MATCH($V2322,Lists!$L$10:$L$12,0)))</f>
        <v/>
      </c>
      <c r="X2322" s="19"/>
      <c r="Y2322" s="19"/>
      <c r="Z2322" s="19"/>
      <c r="AA2322" s="21"/>
      <c r="AB2322" s="19"/>
      <c r="AC2322" s="22" t="str">
        <f aca="true">IF(OR($U2322="",$B2322=""),"",IF($AA2322&lt;&gt;"",$AA2322-$B2322,TODAY()-$B2322))</f>
        <v/>
      </c>
      <c r="AD2322" s="22" t="str">
        <f aca="true">IF($W2322="","",IF($Y2322="Closed",IF($AA2322="","Closed",IF($AA2322&lt;=$W2322,"Closed on time","Closed late")),IF(TODAY()&gt;$W2322,"Overdue","Within time")))</f>
        <v/>
      </c>
      <c r="AE2322" s="6"/>
      <c r="AF2322" s="19"/>
      <c r="AG2322" s="19"/>
      <c r="AH2322" s="19"/>
      <c r="AI2322" s="19"/>
      <c r="AJ2322" s="19"/>
    </row>
    <row r="2323" customFormat="false" ht="15" hidden="false" customHeight="false" outlineLevel="0" collapsed="false">
      <c r="A2323" s="22" t="str">
        <f aca="false">IF($C2323="","","R"&amp;TEXT(ROW()-4,"00000"))</f>
        <v/>
      </c>
      <c r="B2323" s="21"/>
      <c r="C2323" s="19"/>
      <c r="D2323" s="22" t="str">
        <f aca="false">IF($C2323="","",IFERROR(INDEX(Asset_Register!$C$5:$C$1000,MATCH($C2323,Asset_Register!$A$5:$A$1000,0)),"Not in register"))</f>
        <v/>
      </c>
      <c r="E2323" s="22" t="str">
        <f aca="false">IF($C2323="","",IFERROR(INDEX(Asset_Register!$D$5:$D$1000,MATCH($C2323,Asset_Register!$A$5:$A$1000,0)),"Not in register"))</f>
        <v/>
      </c>
      <c r="F2323" s="22" t="str">
        <f aca="false">IF($C2323="","",IFERROR(INDEX(Asset_Register!$R$5:$R$1000,MATCH($C2323,Asset_Register!$A$5:$A$1000,0)),"Not in register"))</f>
        <v/>
      </c>
      <c r="G2323" s="22" t="str">
        <f aca="false">IF($C2323="","",IFERROR(INDEX(Asset_Register!$Q$5:$Q$1000,MATCH($C2323,Asset_Register!$A$5:$A$1000,0)),"Not in register"))</f>
        <v/>
      </c>
      <c r="H2323" s="19"/>
      <c r="I2323" s="19"/>
      <c r="J2323" s="6"/>
      <c r="K2323" s="19"/>
      <c r="L2323" s="19"/>
      <c r="M2323" s="19"/>
      <c r="N2323" s="19"/>
      <c r="O2323" s="19"/>
      <c r="P2323" s="19"/>
      <c r="Q2323" s="22" t="str">
        <f aca="false">IF($C2323="","",IF($P2323&lt;&gt;"",$P2323,IF(AND(ISNUMBER($K2323),ISNUMBER($M2323),ISNUMBER($N2323)),IF($O2323="Lower is worse",IF($K2323&lt;=$N2323,"Danger",IF($K2323&lt;=$M2323,"Alert","OK")),IF($K2323&gt;=$N2323,"Danger",IF($K2323&gt;=$M2323,"Alert","OK"))),"Not set")))</f>
        <v/>
      </c>
      <c r="R2323" s="22" t="str">
        <f aca="false">IF(OR($Q2323="",$Q2323="Not set"),"",MATCH($Q2323,Lists!$F$2:$F$4,0)-1)</f>
        <v/>
      </c>
      <c r="S2323" s="6"/>
      <c r="T2323" s="6"/>
      <c r="U2323" s="22" t="str">
        <f aca="false">IF(OR($Q2323="",$Q2323="OK",$Q2323="Not set",NOT(ISNUMBER($G2323))),"",ROUND($G2323*IF($Q2323="Danger",Lists!$M$15,Lists!$M$16),0))</f>
        <v/>
      </c>
      <c r="V2323" s="22" t="str">
        <f aca="false">IF($U2323="","",IF(OR($Q2323="Danger",$U2323&gt;=Lists!$M$10),"P1",IF($U2323&gt;=Lists!$M$11,"P2","P3")))</f>
        <v/>
      </c>
      <c r="W2323" s="24" t="str">
        <f aca="false">IF(OR($V2323="",$B2323=""),"",$B2323+INDEX(Lists!$N$10:$N$12,MATCH($V2323,Lists!$L$10:$L$12,0)))</f>
        <v/>
      </c>
      <c r="X2323" s="19"/>
      <c r="Y2323" s="19"/>
      <c r="Z2323" s="19"/>
      <c r="AA2323" s="21"/>
      <c r="AB2323" s="19"/>
      <c r="AC2323" s="22" t="str">
        <f aca="true">IF(OR($U2323="",$B2323=""),"",IF($AA2323&lt;&gt;"",$AA2323-$B2323,TODAY()-$B2323))</f>
        <v/>
      </c>
      <c r="AD2323" s="22" t="str">
        <f aca="true">IF($W2323="","",IF($Y2323="Closed",IF($AA2323="","Closed",IF($AA2323&lt;=$W2323,"Closed on time","Closed late")),IF(TODAY()&gt;$W2323,"Overdue","Within time")))</f>
        <v/>
      </c>
      <c r="AE2323" s="6"/>
      <c r="AF2323" s="19"/>
      <c r="AG2323" s="19"/>
      <c r="AH2323" s="19"/>
      <c r="AI2323" s="19"/>
      <c r="AJ2323" s="19"/>
    </row>
    <row r="2324" customFormat="false" ht="15" hidden="false" customHeight="false" outlineLevel="0" collapsed="false">
      <c r="A2324" s="22" t="str">
        <f aca="false">IF($C2324="","","R"&amp;TEXT(ROW()-4,"00000"))</f>
        <v/>
      </c>
      <c r="B2324" s="21"/>
      <c r="C2324" s="19"/>
      <c r="D2324" s="22" t="str">
        <f aca="false">IF($C2324="","",IFERROR(INDEX(Asset_Register!$C$5:$C$1000,MATCH($C2324,Asset_Register!$A$5:$A$1000,0)),"Not in register"))</f>
        <v/>
      </c>
      <c r="E2324" s="22" t="str">
        <f aca="false">IF($C2324="","",IFERROR(INDEX(Asset_Register!$D$5:$D$1000,MATCH($C2324,Asset_Register!$A$5:$A$1000,0)),"Not in register"))</f>
        <v/>
      </c>
      <c r="F2324" s="22" t="str">
        <f aca="false">IF($C2324="","",IFERROR(INDEX(Asset_Register!$R$5:$R$1000,MATCH($C2324,Asset_Register!$A$5:$A$1000,0)),"Not in register"))</f>
        <v/>
      </c>
      <c r="G2324" s="22" t="str">
        <f aca="false">IF($C2324="","",IFERROR(INDEX(Asset_Register!$Q$5:$Q$1000,MATCH($C2324,Asset_Register!$A$5:$A$1000,0)),"Not in register"))</f>
        <v/>
      </c>
      <c r="H2324" s="19"/>
      <c r="I2324" s="19"/>
      <c r="J2324" s="6"/>
      <c r="K2324" s="19"/>
      <c r="L2324" s="19"/>
      <c r="M2324" s="19"/>
      <c r="N2324" s="19"/>
      <c r="O2324" s="19"/>
      <c r="P2324" s="19"/>
      <c r="Q2324" s="22" t="str">
        <f aca="false">IF($C2324="","",IF($P2324&lt;&gt;"",$P2324,IF(AND(ISNUMBER($K2324),ISNUMBER($M2324),ISNUMBER($N2324)),IF($O2324="Lower is worse",IF($K2324&lt;=$N2324,"Danger",IF($K2324&lt;=$M2324,"Alert","OK")),IF($K2324&gt;=$N2324,"Danger",IF($K2324&gt;=$M2324,"Alert","OK"))),"Not set")))</f>
        <v/>
      </c>
      <c r="R2324" s="22" t="str">
        <f aca="false">IF(OR($Q2324="",$Q2324="Not set"),"",MATCH($Q2324,Lists!$F$2:$F$4,0)-1)</f>
        <v/>
      </c>
      <c r="S2324" s="6"/>
      <c r="T2324" s="6"/>
      <c r="U2324" s="22" t="str">
        <f aca="false">IF(OR($Q2324="",$Q2324="OK",$Q2324="Not set",NOT(ISNUMBER($G2324))),"",ROUND($G2324*IF($Q2324="Danger",Lists!$M$15,Lists!$M$16),0))</f>
        <v/>
      </c>
      <c r="V2324" s="22" t="str">
        <f aca="false">IF($U2324="","",IF(OR($Q2324="Danger",$U2324&gt;=Lists!$M$10),"P1",IF($U2324&gt;=Lists!$M$11,"P2","P3")))</f>
        <v/>
      </c>
      <c r="W2324" s="24" t="str">
        <f aca="false">IF(OR($V2324="",$B2324=""),"",$B2324+INDEX(Lists!$N$10:$N$12,MATCH($V2324,Lists!$L$10:$L$12,0)))</f>
        <v/>
      </c>
      <c r="X2324" s="19"/>
      <c r="Y2324" s="19"/>
      <c r="Z2324" s="19"/>
      <c r="AA2324" s="21"/>
      <c r="AB2324" s="19"/>
      <c r="AC2324" s="22" t="str">
        <f aca="true">IF(OR($U2324="",$B2324=""),"",IF($AA2324&lt;&gt;"",$AA2324-$B2324,TODAY()-$B2324))</f>
        <v/>
      </c>
      <c r="AD2324" s="22" t="str">
        <f aca="true">IF($W2324="","",IF($Y2324="Closed",IF($AA2324="","Closed",IF($AA2324&lt;=$W2324,"Closed on time","Closed late")),IF(TODAY()&gt;$W2324,"Overdue","Within time")))</f>
        <v/>
      </c>
      <c r="AE2324" s="6"/>
      <c r="AF2324" s="19"/>
      <c r="AG2324" s="19"/>
      <c r="AH2324" s="19"/>
      <c r="AI2324" s="19"/>
      <c r="AJ2324" s="19"/>
    </row>
    <row r="2325" customFormat="false" ht="15" hidden="false" customHeight="false" outlineLevel="0" collapsed="false">
      <c r="A2325" s="22" t="str">
        <f aca="false">IF($C2325="","","R"&amp;TEXT(ROW()-4,"00000"))</f>
        <v/>
      </c>
      <c r="B2325" s="21"/>
      <c r="C2325" s="19"/>
      <c r="D2325" s="22" t="str">
        <f aca="false">IF($C2325="","",IFERROR(INDEX(Asset_Register!$C$5:$C$1000,MATCH($C2325,Asset_Register!$A$5:$A$1000,0)),"Not in register"))</f>
        <v/>
      </c>
      <c r="E2325" s="22" t="str">
        <f aca="false">IF($C2325="","",IFERROR(INDEX(Asset_Register!$D$5:$D$1000,MATCH($C2325,Asset_Register!$A$5:$A$1000,0)),"Not in register"))</f>
        <v/>
      </c>
      <c r="F2325" s="22" t="str">
        <f aca="false">IF($C2325="","",IFERROR(INDEX(Asset_Register!$R$5:$R$1000,MATCH($C2325,Asset_Register!$A$5:$A$1000,0)),"Not in register"))</f>
        <v/>
      </c>
      <c r="G2325" s="22" t="str">
        <f aca="false">IF($C2325="","",IFERROR(INDEX(Asset_Register!$Q$5:$Q$1000,MATCH($C2325,Asset_Register!$A$5:$A$1000,0)),"Not in register"))</f>
        <v/>
      </c>
      <c r="H2325" s="19"/>
      <c r="I2325" s="19"/>
      <c r="J2325" s="6"/>
      <c r="K2325" s="19"/>
      <c r="L2325" s="19"/>
      <c r="M2325" s="19"/>
      <c r="N2325" s="19"/>
      <c r="O2325" s="19"/>
      <c r="P2325" s="19"/>
      <c r="Q2325" s="22" t="str">
        <f aca="false">IF($C2325="","",IF($P2325&lt;&gt;"",$P2325,IF(AND(ISNUMBER($K2325),ISNUMBER($M2325),ISNUMBER($N2325)),IF($O2325="Lower is worse",IF($K2325&lt;=$N2325,"Danger",IF($K2325&lt;=$M2325,"Alert","OK")),IF($K2325&gt;=$N2325,"Danger",IF($K2325&gt;=$M2325,"Alert","OK"))),"Not set")))</f>
        <v/>
      </c>
      <c r="R2325" s="22" t="str">
        <f aca="false">IF(OR($Q2325="",$Q2325="Not set"),"",MATCH($Q2325,Lists!$F$2:$F$4,0)-1)</f>
        <v/>
      </c>
      <c r="S2325" s="6"/>
      <c r="T2325" s="6"/>
      <c r="U2325" s="22" t="str">
        <f aca="false">IF(OR($Q2325="",$Q2325="OK",$Q2325="Not set",NOT(ISNUMBER($G2325))),"",ROUND($G2325*IF($Q2325="Danger",Lists!$M$15,Lists!$M$16),0))</f>
        <v/>
      </c>
      <c r="V2325" s="22" t="str">
        <f aca="false">IF($U2325="","",IF(OR($Q2325="Danger",$U2325&gt;=Lists!$M$10),"P1",IF($U2325&gt;=Lists!$M$11,"P2","P3")))</f>
        <v/>
      </c>
      <c r="W2325" s="24" t="str">
        <f aca="false">IF(OR($V2325="",$B2325=""),"",$B2325+INDEX(Lists!$N$10:$N$12,MATCH($V2325,Lists!$L$10:$L$12,0)))</f>
        <v/>
      </c>
      <c r="X2325" s="19"/>
      <c r="Y2325" s="19"/>
      <c r="Z2325" s="19"/>
      <c r="AA2325" s="21"/>
      <c r="AB2325" s="19"/>
      <c r="AC2325" s="22" t="str">
        <f aca="true">IF(OR($U2325="",$B2325=""),"",IF($AA2325&lt;&gt;"",$AA2325-$B2325,TODAY()-$B2325))</f>
        <v/>
      </c>
      <c r="AD2325" s="22" t="str">
        <f aca="true">IF($W2325="","",IF($Y2325="Closed",IF($AA2325="","Closed",IF($AA2325&lt;=$W2325,"Closed on time","Closed late")),IF(TODAY()&gt;$W2325,"Overdue","Within time")))</f>
        <v/>
      </c>
      <c r="AE2325" s="6"/>
      <c r="AF2325" s="19"/>
      <c r="AG2325" s="19"/>
      <c r="AH2325" s="19"/>
      <c r="AI2325" s="19"/>
      <c r="AJ2325" s="19"/>
    </row>
    <row r="2326" customFormat="false" ht="15" hidden="false" customHeight="false" outlineLevel="0" collapsed="false">
      <c r="A2326" s="22" t="str">
        <f aca="false">IF($C2326="","","R"&amp;TEXT(ROW()-4,"00000"))</f>
        <v/>
      </c>
      <c r="B2326" s="21"/>
      <c r="C2326" s="19"/>
      <c r="D2326" s="22" t="str">
        <f aca="false">IF($C2326="","",IFERROR(INDEX(Asset_Register!$C$5:$C$1000,MATCH($C2326,Asset_Register!$A$5:$A$1000,0)),"Not in register"))</f>
        <v/>
      </c>
      <c r="E2326" s="22" t="str">
        <f aca="false">IF($C2326="","",IFERROR(INDEX(Asset_Register!$D$5:$D$1000,MATCH($C2326,Asset_Register!$A$5:$A$1000,0)),"Not in register"))</f>
        <v/>
      </c>
      <c r="F2326" s="22" t="str">
        <f aca="false">IF($C2326="","",IFERROR(INDEX(Asset_Register!$R$5:$R$1000,MATCH($C2326,Asset_Register!$A$5:$A$1000,0)),"Not in register"))</f>
        <v/>
      </c>
      <c r="G2326" s="22" t="str">
        <f aca="false">IF($C2326="","",IFERROR(INDEX(Asset_Register!$Q$5:$Q$1000,MATCH($C2326,Asset_Register!$A$5:$A$1000,0)),"Not in register"))</f>
        <v/>
      </c>
      <c r="H2326" s="19"/>
      <c r="I2326" s="19"/>
      <c r="J2326" s="6"/>
      <c r="K2326" s="19"/>
      <c r="L2326" s="19"/>
      <c r="M2326" s="19"/>
      <c r="N2326" s="19"/>
      <c r="O2326" s="19"/>
      <c r="P2326" s="19"/>
      <c r="Q2326" s="22" t="str">
        <f aca="false">IF($C2326="","",IF($P2326&lt;&gt;"",$P2326,IF(AND(ISNUMBER($K2326),ISNUMBER($M2326),ISNUMBER($N2326)),IF($O2326="Lower is worse",IF($K2326&lt;=$N2326,"Danger",IF($K2326&lt;=$M2326,"Alert","OK")),IF($K2326&gt;=$N2326,"Danger",IF($K2326&gt;=$M2326,"Alert","OK"))),"Not set")))</f>
        <v/>
      </c>
      <c r="R2326" s="22" t="str">
        <f aca="false">IF(OR($Q2326="",$Q2326="Not set"),"",MATCH($Q2326,Lists!$F$2:$F$4,0)-1)</f>
        <v/>
      </c>
      <c r="S2326" s="6"/>
      <c r="T2326" s="6"/>
      <c r="U2326" s="22" t="str">
        <f aca="false">IF(OR($Q2326="",$Q2326="OK",$Q2326="Not set",NOT(ISNUMBER($G2326))),"",ROUND($G2326*IF($Q2326="Danger",Lists!$M$15,Lists!$M$16),0))</f>
        <v/>
      </c>
      <c r="V2326" s="22" t="str">
        <f aca="false">IF($U2326="","",IF(OR($Q2326="Danger",$U2326&gt;=Lists!$M$10),"P1",IF($U2326&gt;=Lists!$M$11,"P2","P3")))</f>
        <v/>
      </c>
      <c r="W2326" s="24" t="str">
        <f aca="false">IF(OR($V2326="",$B2326=""),"",$B2326+INDEX(Lists!$N$10:$N$12,MATCH($V2326,Lists!$L$10:$L$12,0)))</f>
        <v/>
      </c>
      <c r="X2326" s="19"/>
      <c r="Y2326" s="19"/>
      <c r="Z2326" s="19"/>
      <c r="AA2326" s="21"/>
      <c r="AB2326" s="19"/>
      <c r="AC2326" s="22" t="str">
        <f aca="true">IF(OR($U2326="",$B2326=""),"",IF($AA2326&lt;&gt;"",$AA2326-$B2326,TODAY()-$B2326))</f>
        <v/>
      </c>
      <c r="AD2326" s="22" t="str">
        <f aca="true">IF($W2326="","",IF($Y2326="Closed",IF($AA2326="","Closed",IF($AA2326&lt;=$W2326,"Closed on time","Closed late")),IF(TODAY()&gt;$W2326,"Overdue","Within time")))</f>
        <v/>
      </c>
      <c r="AE2326" s="6"/>
      <c r="AF2326" s="19"/>
      <c r="AG2326" s="19"/>
      <c r="AH2326" s="19"/>
      <c r="AI2326" s="19"/>
      <c r="AJ2326" s="19"/>
    </row>
    <row r="2327" customFormat="false" ht="15" hidden="false" customHeight="false" outlineLevel="0" collapsed="false">
      <c r="A2327" s="22" t="str">
        <f aca="false">IF($C2327="","","R"&amp;TEXT(ROW()-4,"00000"))</f>
        <v/>
      </c>
      <c r="B2327" s="21"/>
      <c r="C2327" s="19"/>
      <c r="D2327" s="22" t="str">
        <f aca="false">IF($C2327="","",IFERROR(INDEX(Asset_Register!$C$5:$C$1000,MATCH($C2327,Asset_Register!$A$5:$A$1000,0)),"Not in register"))</f>
        <v/>
      </c>
      <c r="E2327" s="22" t="str">
        <f aca="false">IF($C2327="","",IFERROR(INDEX(Asset_Register!$D$5:$D$1000,MATCH($C2327,Asset_Register!$A$5:$A$1000,0)),"Not in register"))</f>
        <v/>
      </c>
      <c r="F2327" s="22" t="str">
        <f aca="false">IF($C2327="","",IFERROR(INDEX(Asset_Register!$R$5:$R$1000,MATCH($C2327,Asset_Register!$A$5:$A$1000,0)),"Not in register"))</f>
        <v/>
      </c>
      <c r="G2327" s="22" t="str">
        <f aca="false">IF($C2327="","",IFERROR(INDEX(Asset_Register!$Q$5:$Q$1000,MATCH($C2327,Asset_Register!$A$5:$A$1000,0)),"Not in register"))</f>
        <v/>
      </c>
      <c r="H2327" s="19"/>
      <c r="I2327" s="19"/>
      <c r="J2327" s="6"/>
      <c r="K2327" s="19"/>
      <c r="L2327" s="19"/>
      <c r="M2327" s="19"/>
      <c r="N2327" s="19"/>
      <c r="O2327" s="19"/>
      <c r="P2327" s="19"/>
      <c r="Q2327" s="22" t="str">
        <f aca="false">IF($C2327="","",IF($P2327&lt;&gt;"",$P2327,IF(AND(ISNUMBER($K2327),ISNUMBER($M2327),ISNUMBER($N2327)),IF($O2327="Lower is worse",IF($K2327&lt;=$N2327,"Danger",IF($K2327&lt;=$M2327,"Alert","OK")),IF($K2327&gt;=$N2327,"Danger",IF($K2327&gt;=$M2327,"Alert","OK"))),"Not set")))</f>
        <v/>
      </c>
      <c r="R2327" s="22" t="str">
        <f aca="false">IF(OR($Q2327="",$Q2327="Not set"),"",MATCH($Q2327,Lists!$F$2:$F$4,0)-1)</f>
        <v/>
      </c>
      <c r="S2327" s="6"/>
      <c r="T2327" s="6"/>
      <c r="U2327" s="22" t="str">
        <f aca="false">IF(OR($Q2327="",$Q2327="OK",$Q2327="Not set",NOT(ISNUMBER($G2327))),"",ROUND($G2327*IF($Q2327="Danger",Lists!$M$15,Lists!$M$16),0))</f>
        <v/>
      </c>
      <c r="V2327" s="22" t="str">
        <f aca="false">IF($U2327="","",IF(OR($Q2327="Danger",$U2327&gt;=Lists!$M$10),"P1",IF($U2327&gt;=Lists!$M$11,"P2","P3")))</f>
        <v/>
      </c>
      <c r="W2327" s="24" t="str">
        <f aca="false">IF(OR($V2327="",$B2327=""),"",$B2327+INDEX(Lists!$N$10:$N$12,MATCH($V2327,Lists!$L$10:$L$12,0)))</f>
        <v/>
      </c>
      <c r="X2327" s="19"/>
      <c r="Y2327" s="19"/>
      <c r="Z2327" s="19"/>
      <c r="AA2327" s="21"/>
      <c r="AB2327" s="19"/>
      <c r="AC2327" s="22" t="str">
        <f aca="true">IF(OR($U2327="",$B2327=""),"",IF($AA2327&lt;&gt;"",$AA2327-$B2327,TODAY()-$B2327))</f>
        <v/>
      </c>
      <c r="AD2327" s="22" t="str">
        <f aca="true">IF($W2327="","",IF($Y2327="Closed",IF($AA2327="","Closed",IF($AA2327&lt;=$W2327,"Closed on time","Closed late")),IF(TODAY()&gt;$W2327,"Overdue","Within time")))</f>
        <v/>
      </c>
      <c r="AE2327" s="6"/>
      <c r="AF2327" s="19"/>
      <c r="AG2327" s="19"/>
      <c r="AH2327" s="19"/>
      <c r="AI2327" s="19"/>
      <c r="AJ2327" s="19"/>
    </row>
    <row r="2328" customFormat="false" ht="15" hidden="false" customHeight="false" outlineLevel="0" collapsed="false">
      <c r="A2328" s="22" t="str">
        <f aca="false">IF($C2328="","","R"&amp;TEXT(ROW()-4,"00000"))</f>
        <v/>
      </c>
      <c r="B2328" s="21"/>
      <c r="C2328" s="19"/>
      <c r="D2328" s="22" t="str">
        <f aca="false">IF($C2328="","",IFERROR(INDEX(Asset_Register!$C$5:$C$1000,MATCH($C2328,Asset_Register!$A$5:$A$1000,0)),"Not in register"))</f>
        <v/>
      </c>
      <c r="E2328" s="22" t="str">
        <f aca="false">IF($C2328="","",IFERROR(INDEX(Asset_Register!$D$5:$D$1000,MATCH($C2328,Asset_Register!$A$5:$A$1000,0)),"Not in register"))</f>
        <v/>
      </c>
      <c r="F2328" s="22" t="str">
        <f aca="false">IF($C2328="","",IFERROR(INDEX(Asset_Register!$R$5:$R$1000,MATCH($C2328,Asset_Register!$A$5:$A$1000,0)),"Not in register"))</f>
        <v/>
      </c>
      <c r="G2328" s="22" t="str">
        <f aca="false">IF($C2328="","",IFERROR(INDEX(Asset_Register!$Q$5:$Q$1000,MATCH($C2328,Asset_Register!$A$5:$A$1000,0)),"Not in register"))</f>
        <v/>
      </c>
      <c r="H2328" s="19"/>
      <c r="I2328" s="19"/>
      <c r="J2328" s="6"/>
      <c r="K2328" s="19"/>
      <c r="L2328" s="19"/>
      <c r="M2328" s="19"/>
      <c r="N2328" s="19"/>
      <c r="O2328" s="19"/>
      <c r="P2328" s="19"/>
      <c r="Q2328" s="22" t="str">
        <f aca="false">IF($C2328="","",IF($P2328&lt;&gt;"",$P2328,IF(AND(ISNUMBER($K2328),ISNUMBER($M2328),ISNUMBER($N2328)),IF($O2328="Lower is worse",IF($K2328&lt;=$N2328,"Danger",IF($K2328&lt;=$M2328,"Alert","OK")),IF($K2328&gt;=$N2328,"Danger",IF($K2328&gt;=$M2328,"Alert","OK"))),"Not set")))</f>
        <v/>
      </c>
      <c r="R2328" s="22" t="str">
        <f aca="false">IF(OR($Q2328="",$Q2328="Not set"),"",MATCH($Q2328,Lists!$F$2:$F$4,0)-1)</f>
        <v/>
      </c>
      <c r="S2328" s="6"/>
      <c r="T2328" s="6"/>
      <c r="U2328" s="22" t="str">
        <f aca="false">IF(OR($Q2328="",$Q2328="OK",$Q2328="Not set",NOT(ISNUMBER($G2328))),"",ROUND($G2328*IF($Q2328="Danger",Lists!$M$15,Lists!$M$16),0))</f>
        <v/>
      </c>
      <c r="V2328" s="22" t="str">
        <f aca="false">IF($U2328="","",IF(OR($Q2328="Danger",$U2328&gt;=Lists!$M$10),"P1",IF($U2328&gt;=Lists!$M$11,"P2","P3")))</f>
        <v/>
      </c>
      <c r="W2328" s="24" t="str">
        <f aca="false">IF(OR($V2328="",$B2328=""),"",$B2328+INDEX(Lists!$N$10:$N$12,MATCH($V2328,Lists!$L$10:$L$12,0)))</f>
        <v/>
      </c>
      <c r="X2328" s="19"/>
      <c r="Y2328" s="19"/>
      <c r="Z2328" s="19"/>
      <c r="AA2328" s="21"/>
      <c r="AB2328" s="19"/>
      <c r="AC2328" s="22" t="str">
        <f aca="true">IF(OR($U2328="",$B2328=""),"",IF($AA2328&lt;&gt;"",$AA2328-$B2328,TODAY()-$B2328))</f>
        <v/>
      </c>
      <c r="AD2328" s="22" t="str">
        <f aca="true">IF($W2328="","",IF($Y2328="Closed",IF($AA2328="","Closed",IF($AA2328&lt;=$W2328,"Closed on time","Closed late")),IF(TODAY()&gt;$W2328,"Overdue","Within time")))</f>
        <v/>
      </c>
      <c r="AE2328" s="6"/>
      <c r="AF2328" s="19"/>
      <c r="AG2328" s="19"/>
      <c r="AH2328" s="19"/>
      <c r="AI2328" s="19"/>
      <c r="AJ2328" s="19"/>
    </row>
    <row r="2329" customFormat="false" ht="15" hidden="false" customHeight="false" outlineLevel="0" collapsed="false">
      <c r="A2329" s="22" t="str">
        <f aca="false">IF($C2329="","","R"&amp;TEXT(ROW()-4,"00000"))</f>
        <v/>
      </c>
      <c r="B2329" s="21"/>
      <c r="C2329" s="19"/>
      <c r="D2329" s="22" t="str">
        <f aca="false">IF($C2329="","",IFERROR(INDEX(Asset_Register!$C$5:$C$1000,MATCH($C2329,Asset_Register!$A$5:$A$1000,0)),"Not in register"))</f>
        <v/>
      </c>
      <c r="E2329" s="22" t="str">
        <f aca="false">IF($C2329="","",IFERROR(INDEX(Asset_Register!$D$5:$D$1000,MATCH($C2329,Asset_Register!$A$5:$A$1000,0)),"Not in register"))</f>
        <v/>
      </c>
      <c r="F2329" s="22" t="str">
        <f aca="false">IF($C2329="","",IFERROR(INDEX(Asset_Register!$R$5:$R$1000,MATCH($C2329,Asset_Register!$A$5:$A$1000,0)),"Not in register"))</f>
        <v/>
      </c>
      <c r="G2329" s="22" t="str">
        <f aca="false">IF($C2329="","",IFERROR(INDEX(Asset_Register!$Q$5:$Q$1000,MATCH($C2329,Asset_Register!$A$5:$A$1000,0)),"Not in register"))</f>
        <v/>
      </c>
      <c r="H2329" s="19"/>
      <c r="I2329" s="19"/>
      <c r="J2329" s="6"/>
      <c r="K2329" s="19"/>
      <c r="L2329" s="19"/>
      <c r="M2329" s="19"/>
      <c r="N2329" s="19"/>
      <c r="O2329" s="19"/>
      <c r="P2329" s="19"/>
      <c r="Q2329" s="22" t="str">
        <f aca="false">IF($C2329="","",IF($P2329&lt;&gt;"",$P2329,IF(AND(ISNUMBER($K2329),ISNUMBER($M2329),ISNUMBER($N2329)),IF($O2329="Lower is worse",IF($K2329&lt;=$N2329,"Danger",IF($K2329&lt;=$M2329,"Alert","OK")),IF($K2329&gt;=$N2329,"Danger",IF($K2329&gt;=$M2329,"Alert","OK"))),"Not set")))</f>
        <v/>
      </c>
      <c r="R2329" s="22" t="str">
        <f aca="false">IF(OR($Q2329="",$Q2329="Not set"),"",MATCH($Q2329,Lists!$F$2:$F$4,0)-1)</f>
        <v/>
      </c>
      <c r="S2329" s="6"/>
      <c r="T2329" s="6"/>
      <c r="U2329" s="22" t="str">
        <f aca="false">IF(OR($Q2329="",$Q2329="OK",$Q2329="Not set",NOT(ISNUMBER($G2329))),"",ROUND($G2329*IF($Q2329="Danger",Lists!$M$15,Lists!$M$16),0))</f>
        <v/>
      </c>
      <c r="V2329" s="22" t="str">
        <f aca="false">IF($U2329="","",IF(OR($Q2329="Danger",$U2329&gt;=Lists!$M$10),"P1",IF($U2329&gt;=Lists!$M$11,"P2","P3")))</f>
        <v/>
      </c>
      <c r="W2329" s="24" t="str">
        <f aca="false">IF(OR($V2329="",$B2329=""),"",$B2329+INDEX(Lists!$N$10:$N$12,MATCH($V2329,Lists!$L$10:$L$12,0)))</f>
        <v/>
      </c>
      <c r="X2329" s="19"/>
      <c r="Y2329" s="19"/>
      <c r="Z2329" s="19"/>
      <c r="AA2329" s="21"/>
      <c r="AB2329" s="19"/>
      <c r="AC2329" s="22" t="str">
        <f aca="true">IF(OR($U2329="",$B2329=""),"",IF($AA2329&lt;&gt;"",$AA2329-$B2329,TODAY()-$B2329))</f>
        <v/>
      </c>
      <c r="AD2329" s="22" t="str">
        <f aca="true">IF($W2329="","",IF($Y2329="Closed",IF($AA2329="","Closed",IF($AA2329&lt;=$W2329,"Closed on time","Closed late")),IF(TODAY()&gt;$W2329,"Overdue","Within time")))</f>
        <v/>
      </c>
      <c r="AE2329" s="6"/>
      <c r="AF2329" s="19"/>
      <c r="AG2329" s="19"/>
      <c r="AH2329" s="19"/>
      <c r="AI2329" s="19"/>
      <c r="AJ2329" s="19"/>
    </row>
    <row r="2330" customFormat="false" ht="15" hidden="false" customHeight="false" outlineLevel="0" collapsed="false">
      <c r="A2330" s="22" t="str">
        <f aca="false">IF($C2330="","","R"&amp;TEXT(ROW()-4,"00000"))</f>
        <v/>
      </c>
      <c r="B2330" s="21"/>
      <c r="C2330" s="19"/>
      <c r="D2330" s="22" t="str">
        <f aca="false">IF($C2330="","",IFERROR(INDEX(Asset_Register!$C$5:$C$1000,MATCH($C2330,Asset_Register!$A$5:$A$1000,0)),"Not in register"))</f>
        <v/>
      </c>
      <c r="E2330" s="22" t="str">
        <f aca="false">IF($C2330="","",IFERROR(INDEX(Asset_Register!$D$5:$D$1000,MATCH($C2330,Asset_Register!$A$5:$A$1000,0)),"Not in register"))</f>
        <v/>
      </c>
      <c r="F2330" s="22" t="str">
        <f aca="false">IF($C2330="","",IFERROR(INDEX(Asset_Register!$R$5:$R$1000,MATCH($C2330,Asset_Register!$A$5:$A$1000,0)),"Not in register"))</f>
        <v/>
      </c>
      <c r="G2330" s="22" t="str">
        <f aca="false">IF($C2330="","",IFERROR(INDEX(Asset_Register!$Q$5:$Q$1000,MATCH($C2330,Asset_Register!$A$5:$A$1000,0)),"Not in register"))</f>
        <v/>
      </c>
      <c r="H2330" s="19"/>
      <c r="I2330" s="19"/>
      <c r="J2330" s="6"/>
      <c r="K2330" s="19"/>
      <c r="L2330" s="19"/>
      <c r="M2330" s="19"/>
      <c r="N2330" s="19"/>
      <c r="O2330" s="19"/>
      <c r="P2330" s="19"/>
      <c r="Q2330" s="22" t="str">
        <f aca="false">IF($C2330="","",IF($P2330&lt;&gt;"",$P2330,IF(AND(ISNUMBER($K2330),ISNUMBER($M2330),ISNUMBER($N2330)),IF($O2330="Lower is worse",IF($K2330&lt;=$N2330,"Danger",IF($K2330&lt;=$M2330,"Alert","OK")),IF($K2330&gt;=$N2330,"Danger",IF($K2330&gt;=$M2330,"Alert","OK"))),"Not set")))</f>
        <v/>
      </c>
      <c r="R2330" s="22" t="str">
        <f aca="false">IF(OR($Q2330="",$Q2330="Not set"),"",MATCH($Q2330,Lists!$F$2:$F$4,0)-1)</f>
        <v/>
      </c>
      <c r="S2330" s="6"/>
      <c r="T2330" s="6"/>
      <c r="U2330" s="22" t="str">
        <f aca="false">IF(OR($Q2330="",$Q2330="OK",$Q2330="Not set",NOT(ISNUMBER($G2330))),"",ROUND($G2330*IF($Q2330="Danger",Lists!$M$15,Lists!$M$16),0))</f>
        <v/>
      </c>
      <c r="V2330" s="22" t="str">
        <f aca="false">IF($U2330="","",IF(OR($Q2330="Danger",$U2330&gt;=Lists!$M$10),"P1",IF($U2330&gt;=Lists!$M$11,"P2","P3")))</f>
        <v/>
      </c>
      <c r="W2330" s="24" t="str">
        <f aca="false">IF(OR($V2330="",$B2330=""),"",$B2330+INDEX(Lists!$N$10:$N$12,MATCH($V2330,Lists!$L$10:$L$12,0)))</f>
        <v/>
      </c>
      <c r="X2330" s="19"/>
      <c r="Y2330" s="19"/>
      <c r="Z2330" s="19"/>
      <c r="AA2330" s="21"/>
      <c r="AB2330" s="19"/>
      <c r="AC2330" s="22" t="str">
        <f aca="true">IF(OR($U2330="",$B2330=""),"",IF($AA2330&lt;&gt;"",$AA2330-$B2330,TODAY()-$B2330))</f>
        <v/>
      </c>
      <c r="AD2330" s="22" t="str">
        <f aca="true">IF($W2330="","",IF($Y2330="Closed",IF($AA2330="","Closed",IF($AA2330&lt;=$W2330,"Closed on time","Closed late")),IF(TODAY()&gt;$W2330,"Overdue","Within time")))</f>
        <v/>
      </c>
      <c r="AE2330" s="6"/>
      <c r="AF2330" s="19"/>
      <c r="AG2330" s="19"/>
      <c r="AH2330" s="19"/>
      <c r="AI2330" s="19"/>
      <c r="AJ2330" s="19"/>
    </row>
    <row r="2331" customFormat="false" ht="15" hidden="false" customHeight="false" outlineLevel="0" collapsed="false">
      <c r="A2331" s="22" t="str">
        <f aca="false">IF($C2331="","","R"&amp;TEXT(ROW()-4,"00000"))</f>
        <v/>
      </c>
      <c r="B2331" s="21"/>
      <c r="C2331" s="19"/>
      <c r="D2331" s="22" t="str">
        <f aca="false">IF($C2331="","",IFERROR(INDEX(Asset_Register!$C$5:$C$1000,MATCH($C2331,Asset_Register!$A$5:$A$1000,0)),"Not in register"))</f>
        <v/>
      </c>
      <c r="E2331" s="22" t="str">
        <f aca="false">IF($C2331="","",IFERROR(INDEX(Asset_Register!$D$5:$D$1000,MATCH($C2331,Asset_Register!$A$5:$A$1000,0)),"Not in register"))</f>
        <v/>
      </c>
      <c r="F2331" s="22" t="str">
        <f aca="false">IF($C2331="","",IFERROR(INDEX(Asset_Register!$R$5:$R$1000,MATCH($C2331,Asset_Register!$A$5:$A$1000,0)),"Not in register"))</f>
        <v/>
      </c>
      <c r="G2331" s="22" t="str">
        <f aca="false">IF($C2331="","",IFERROR(INDEX(Asset_Register!$Q$5:$Q$1000,MATCH($C2331,Asset_Register!$A$5:$A$1000,0)),"Not in register"))</f>
        <v/>
      </c>
      <c r="H2331" s="19"/>
      <c r="I2331" s="19"/>
      <c r="J2331" s="6"/>
      <c r="K2331" s="19"/>
      <c r="L2331" s="19"/>
      <c r="M2331" s="19"/>
      <c r="N2331" s="19"/>
      <c r="O2331" s="19"/>
      <c r="P2331" s="19"/>
      <c r="Q2331" s="22" t="str">
        <f aca="false">IF($C2331="","",IF($P2331&lt;&gt;"",$P2331,IF(AND(ISNUMBER($K2331),ISNUMBER($M2331),ISNUMBER($N2331)),IF($O2331="Lower is worse",IF($K2331&lt;=$N2331,"Danger",IF($K2331&lt;=$M2331,"Alert","OK")),IF($K2331&gt;=$N2331,"Danger",IF($K2331&gt;=$M2331,"Alert","OK"))),"Not set")))</f>
        <v/>
      </c>
      <c r="R2331" s="22" t="str">
        <f aca="false">IF(OR($Q2331="",$Q2331="Not set"),"",MATCH($Q2331,Lists!$F$2:$F$4,0)-1)</f>
        <v/>
      </c>
      <c r="S2331" s="6"/>
      <c r="T2331" s="6"/>
      <c r="U2331" s="22" t="str">
        <f aca="false">IF(OR($Q2331="",$Q2331="OK",$Q2331="Not set",NOT(ISNUMBER($G2331))),"",ROUND($G2331*IF($Q2331="Danger",Lists!$M$15,Lists!$M$16),0))</f>
        <v/>
      </c>
      <c r="V2331" s="22" t="str">
        <f aca="false">IF($U2331="","",IF(OR($Q2331="Danger",$U2331&gt;=Lists!$M$10),"P1",IF($U2331&gt;=Lists!$M$11,"P2","P3")))</f>
        <v/>
      </c>
      <c r="W2331" s="24" t="str">
        <f aca="false">IF(OR($V2331="",$B2331=""),"",$B2331+INDEX(Lists!$N$10:$N$12,MATCH($V2331,Lists!$L$10:$L$12,0)))</f>
        <v/>
      </c>
      <c r="X2331" s="19"/>
      <c r="Y2331" s="19"/>
      <c r="Z2331" s="19"/>
      <c r="AA2331" s="21"/>
      <c r="AB2331" s="19"/>
      <c r="AC2331" s="22" t="str">
        <f aca="true">IF(OR($U2331="",$B2331=""),"",IF($AA2331&lt;&gt;"",$AA2331-$B2331,TODAY()-$B2331))</f>
        <v/>
      </c>
      <c r="AD2331" s="22" t="str">
        <f aca="true">IF($W2331="","",IF($Y2331="Closed",IF($AA2331="","Closed",IF($AA2331&lt;=$W2331,"Closed on time","Closed late")),IF(TODAY()&gt;$W2331,"Overdue","Within time")))</f>
        <v/>
      </c>
      <c r="AE2331" s="6"/>
      <c r="AF2331" s="19"/>
      <c r="AG2331" s="19"/>
      <c r="AH2331" s="19"/>
      <c r="AI2331" s="19"/>
      <c r="AJ2331" s="19"/>
    </row>
    <row r="2332" customFormat="false" ht="15" hidden="false" customHeight="false" outlineLevel="0" collapsed="false">
      <c r="A2332" s="22" t="str">
        <f aca="false">IF($C2332="","","R"&amp;TEXT(ROW()-4,"00000"))</f>
        <v/>
      </c>
      <c r="B2332" s="21"/>
      <c r="C2332" s="19"/>
      <c r="D2332" s="22" t="str">
        <f aca="false">IF($C2332="","",IFERROR(INDEX(Asset_Register!$C$5:$C$1000,MATCH($C2332,Asset_Register!$A$5:$A$1000,0)),"Not in register"))</f>
        <v/>
      </c>
      <c r="E2332" s="22" t="str">
        <f aca="false">IF($C2332="","",IFERROR(INDEX(Asset_Register!$D$5:$D$1000,MATCH($C2332,Asset_Register!$A$5:$A$1000,0)),"Not in register"))</f>
        <v/>
      </c>
      <c r="F2332" s="22" t="str">
        <f aca="false">IF($C2332="","",IFERROR(INDEX(Asset_Register!$R$5:$R$1000,MATCH($C2332,Asset_Register!$A$5:$A$1000,0)),"Not in register"))</f>
        <v/>
      </c>
      <c r="G2332" s="22" t="str">
        <f aca="false">IF($C2332="","",IFERROR(INDEX(Asset_Register!$Q$5:$Q$1000,MATCH($C2332,Asset_Register!$A$5:$A$1000,0)),"Not in register"))</f>
        <v/>
      </c>
      <c r="H2332" s="19"/>
      <c r="I2332" s="19"/>
      <c r="J2332" s="6"/>
      <c r="K2332" s="19"/>
      <c r="L2332" s="19"/>
      <c r="M2332" s="19"/>
      <c r="N2332" s="19"/>
      <c r="O2332" s="19"/>
      <c r="P2332" s="19"/>
      <c r="Q2332" s="22" t="str">
        <f aca="false">IF($C2332="","",IF($P2332&lt;&gt;"",$P2332,IF(AND(ISNUMBER($K2332),ISNUMBER($M2332),ISNUMBER($N2332)),IF($O2332="Lower is worse",IF($K2332&lt;=$N2332,"Danger",IF($K2332&lt;=$M2332,"Alert","OK")),IF($K2332&gt;=$N2332,"Danger",IF($K2332&gt;=$M2332,"Alert","OK"))),"Not set")))</f>
        <v/>
      </c>
      <c r="R2332" s="22" t="str">
        <f aca="false">IF(OR($Q2332="",$Q2332="Not set"),"",MATCH($Q2332,Lists!$F$2:$F$4,0)-1)</f>
        <v/>
      </c>
      <c r="S2332" s="6"/>
      <c r="T2332" s="6"/>
      <c r="U2332" s="22" t="str">
        <f aca="false">IF(OR($Q2332="",$Q2332="OK",$Q2332="Not set",NOT(ISNUMBER($G2332))),"",ROUND($G2332*IF($Q2332="Danger",Lists!$M$15,Lists!$M$16),0))</f>
        <v/>
      </c>
      <c r="V2332" s="22" t="str">
        <f aca="false">IF($U2332="","",IF(OR($Q2332="Danger",$U2332&gt;=Lists!$M$10),"P1",IF($U2332&gt;=Lists!$M$11,"P2","P3")))</f>
        <v/>
      </c>
      <c r="W2332" s="24" t="str">
        <f aca="false">IF(OR($V2332="",$B2332=""),"",$B2332+INDEX(Lists!$N$10:$N$12,MATCH($V2332,Lists!$L$10:$L$12,0)))</f>
        <v/>
      </c>
      <c r="X2332" s="19"/>
      <c r="Y2332" s="19"/>
      <c r="Z2332" s="19"/>
      <c r="AA2332" s="21"/>
      <c r="AB2332" s="19"/>
      <c r="AC2332" s="22" t="str">
        <f aca="true">IF(OR($U2332="",$B2332=""),"",IF($AA2332&lt;&gt;"",$AA2332-$B2332,TODAY()-$B2332))</f>
        <v/>
      </c>
      <c r="AD2332" s="22" t="str">
        <f aca="true">IF($W2332="","",IF($Y2332="Closed",IF($AA2332="","Closed",IF($AA2332&lt;=$W2332,"Closed on time","Closed late")),IF(TODAY()&gt;$W2332,"Overdue","Within time")))</f>
        <v/>
      </c>
      <c r="AE2332" s="6"/>
      <c r="AF2332" s="19"/>
      <c r="AG2332" s="19"/>
      <c r="AH2332" s="19"/>
      <c r="AI2332" s="19"/>
      <c r="AJ2332" s="19"/>
    </row>
    <row r="2333" customFormat="false" ht="15" hidden="false" customHeight="false" outlineLevel="0" collapsed="false">
      <c r="A2333" s="22" t="str">
        <f aca="false">IF($C2333="","","R"&amp;TEXT(ROW()-4,"00000"))</f>
        <v/>
      </c>
      <c r="B2333" s="21"/>
      <c r="C2333" s="19"/>
      <c r="D2333" s="22" t="str">
        <f aca="false">IF($C2333="","",IFERROR(INDEX(Asset_Register!$C$5:$C$1000,MATCH($C2333,Asset_Register!$A$5:$A$1000,0)),"Not in register"))</f>
        <v/>
      </c>
      <c r="E2333" s="22" t="str">
        <f aca="false">IF($C2333="","",IFERROR(INDEX(Asset_Register!$D$5:$D$1000,MATCH($C2333,Asset_Register!$A$5:$A$1000,0)),"Not in register"))</f>
        <v/>
      </c>
      <c r="F2333" s="22" t="str">
        <f aca="false">IF($C2333="","",IFERROR(INDEX(Asset_Register!$R$5:$R$1000,MATCH($C2333,Asset_Register!$A$5:$A$1000,0)),"Not in register"))</f>
        <v/>
      </c>
      <c r="G2333" s="22" t="str">
        <f aca="false">IF($C2333="","",IFERROR(INDEX(Asset_Register!$Q$5:$Q$1000,MATCH($C2333,Asset_Register!$A$5:$A$1000,0)),"Not in register"))</f>
        <v/>
      </c>
      <c r="H2333" s="19"/>
      <c r="I2333" s="19"/>
      <c r="J2333" s="6"/>
      <c r="K2333" s="19"/>
      <c r="L2333" s="19"/>
      <c r="M2333" s="19"/>
      <c r="N2333" s="19"/>
      <c r="O2333" s="19"/>
      <c r="P2333" s="19"/>
      <c r="Q2333" s="22" t="str">
        <f aca="false">IF($C2333="","",IF($P2333&lt;&gt;"",$P2333,IF(AND(ISNUMBER($K2333),ISNUMBER($M2333),ISNUMBER($N2333)),IF($O2333="Lower is worse",IF($K2333&lt;=$N2333,"Danger",IF($K2333&lt;=$M2333,"Alert","OK")),IF($K2333&gt;=$N2333,"Danger",IF($K2333&gt;=$M2333,"Alert","OK"))),"Not set")))</f>
        <v/>
      </c>
      <c r="R2333" s="22" t="str">
        <f aca="false">IF(OR($Q2333="",$Q2333="Not set"),"",MATCH($Q2333,Lists!$F$2:$F$4,0)-1)</f>
        <v/>
      </c>
      <c r="S2333" s="6"/>
      <c r="T2333" s="6"/>
      <c r="U2333" s="22" t="str">
        <f aca="false">IF(OR($Q2333="",$Q2333="OK",$Q2333="Not set",NOT(ISNUMBER($G2333))),"",ROUND($G2333*IF($Q2333="Danger",Lists!$M$15,Lists!$M$16),0))</f>
        <v/>
      </c>
      <c r="V2333" s="22" t="str">
        <f aca="false">IF($U2333="","",IF(OR($Q2333="Danger",$U2333&gt;=Lists!$M$10),"P1",IF($U2333&gt;=Lists!$M$11,"P2","P3")))</f>
        <v/>
      </c>
      <c r="W2333" s="24" t="str">
        <f aca="false">IF(OR($V2333="",$B2333=""),"",$B2333+INDEX(Lists!$N$10:$N$12,MATCH($V2333,Lists!$L$10:$L$12,0)))</f>
        <v/>
      </c>
      <c r="X2333" s="19"/>
      <c r="Y2333" s="19"/>
      <c r="Z2333" s="19"/>
      <c r="AA2333" s="21"/>
      <c r="AB2333" s="19"/>
      <c r="AC2333" s="22" t="str">
        <f aca="true">IF(OR($U2333="",$B2333=""),"",IF($AA2333&lt;&gt;"",$AA2333-$B2333,TODAY()-$B2333))</f>
        <v/>
      </c>
      <c r="AD2333" s="22" t="str">
        <f aca="true">IF($W2333="","",IF($Y2333="Closed",IF($AA2333="","Closed",IF($AA2333&lt;=$W2333,"Closed on time","Closed late")),IF(TODAY()&gt;$W2333,"Overdue","Within time")))</f>
        <v/>
      </c>
      <c r="AE2333" s="6"/>
      <c r="AF2333" s="19"/>
      <c r="AG2333" s="19"/>
      <c r="AH2333" s="19"/>
      <c r="AI2333" s="19"/>
      <c r="AJ2333" s="19"/>
    </row>
    <row r="2334" customFormat="false" ht="15" hidden="false" customHeight="false" outlineLevel="0" collapsed="false">
      <c r="A2334" s="22" t="str">
        <f aca="false">IF($C2334="","","R"&amp;TEXT(ROW()-4,"00000"))</f>
        <v/>
      </c>
      <c r="B2334" s="21"/>
      <c r="C2334" s="19"/>
      <c r="D2334" s="22" t="str">
        <f aca="false">IF($C2334="","",IFERROR(INDEX(Asset_Register!$C$5:$C$1000,MATCH($C2334,Asset_Register!$A$5:$A$1000,0)),"Not in register"))</f>
        <v/>
      </c>
      <c r="E2334" s="22" t="str">
        <f aca="false">IF($C2334="","",IFERROR(INDEX(Asset_Register!$D$5:$D$1000,MATCH($C2334,Asset_Register!$A$5:$A$1000,0)),"Not in register"))</f>
        <v/>
      </c>
      <c r="F2334" s="22" t="str">
        <f aca="false">IF($C2334="","",IFERROR(INDEX(Asset_Register!$R$5:$R$1000,MATCH($C2334,Asset_Register!$A$5:$A$1000,0)),"Not in register"))</f>
        <v/>
      </c>
      <c r="G2334" s="22" t="str">
        <f aca="false">IF($C2334="","",IFERROR(INDEX(Asset_Register!$Q$5:$Q$1000,MATCH($C2334,Asset_Register!$A$5:$A$1000,0)),"Not in register"))</f>
        <v/>
      </c>
      <c r="H2334" s="19"/>
      <c r="I2334" s="19"/>
      <c r="J2334" s="6"/>
      <c r="K2334" s="19"/>
      <c r="L2334" s="19"/>
      <c r="M2334" s="19"/>
      <c r="N2334" s="19"/>
      <c r="O2334" s="19"/>
      <c r="P2334" s="19"/>
      <c r="Q2334" s="22" t="str">
        <f aca="false">IF($C2334="","",IF($P2334&lt;&gt;"",$P2334,IF(AND(ISNUMBER($K2334),ISNUMBER($M2334),ISNUMBER($N2334)),IF($O2334="Lower is worse",IF($K2334&lt;=$N2334,"Danger",IF($K2334&lt;=$M2334,"Alert","OK")),IF($K2334&gt;=$N2334,"Danger",IF($K2334&gt;=$M2334,"Alert","OK"))),"Not set")))</f>
        <v/>
      </c>
      <c r="R2334" s="22" t="str">
        <f aca="false">IF(OR($Q2334="",$Q2334="Not set"),"",MATCH($Q2334,Lists!$F$2:$F$4,0)-1)</f>
        <v/>
      </c>
      <c r="S2334" s="6"/>
      <c r="T2334" s="6"/>
      <c r="U2334" s="22" t="str">
        <f aca="false">IF(OR($Q2334="",$Q2334="OK",$Q2334="Not set",NOT(ISNUMBER($G2334))),"",ROUND($G2334*IF($Q2334="Danger",Lists!$M$15,Lists!$M$16),0))</f>
        <v/>
      </c>
      <c r="V2334" s="22" t="str">
        <f aca="false">IF($U2334="","",IF(OR($Q2334="Danger",$U2334&gt;=Lists!$M$10),"P1",IF($U2334&gt;=Lists!$M$11,"P2","P3")))</f>
        <v/>
      </c>
      <c r="W2334" s="24" t="str">
        <f aca="false">IF(OR($V2334="",$B2334=""),"",$B2334+INDEX(Lists!$N$10:$N$12,MATCH($V2334,Lists!$L$10:$L$12,0)))</f>
        <v/>
      </c>
      <c r="X2334" s="19"/>
      <c r="Y2334" s="19"/>
      <c r="Z2334" s="19"/>
      <c r="AA2334" s="21"/>
      <c r="AB2334" s="19"/>
      <c r="AC2334" s="22" t="str">
        <f aca="true">IF(OR($U2334="",$B2334=""),"",IF($AA2334&lt;&gt;"",$AA2334-$B2334,TODAY()-$B2334))</f>
        <v/>
      </c>
      <c r="AD2334" s="22" t="str">
        <f aca="true">IF($W2334="","",IF($Y2334="Closed",IF($AA2334="","Closed",IF($AA2334&lt;=$W2334,"Closed on time","Closed late")),IF(TODAY()&gt;$W2334,"Overdue","Within time")))</f>
        <v/>
      </c>
      <c r="AE2334" s="6"/>
      <c r="AF2334" s="19"/>
      <c r="AG2334" s="19"/>
      <c r="AH2334" s="19"/>
      <c r="AI2334" s="19"/>
      <c r="AJ2334" s="19"/>
    </row>
    <row r="2335" customFormat="false" ht="15" hidden="false" customHeight="false" outlineLevel="0" collapsed="false">
      <c r="A2335" s="22" t="str">
        <f aca="false">IF($C2335="","","R"&amp;TEXT(ROW()-4,"00000"))</f>
        <v/>
      </c>
      <c r="B2335" s="21"/>
      <c r="C2335" s="19"/>
      <c r="D2335" s="22" t="str">
        <f aca="false">IF($C2335="","",IFERROR(INDEX(Asset_Register!$C$5:$C$1000,MATCH($C2335,Asset_Register!$A$5:$A$1000,0)),"Not in register"))</f>
        <v/>
      </c>
      <c r="E2335" s="22" t="str">
        <f aca="false">IF($C2335="","",IFERROR(INDEX(Asset_Register!$D$5:$D$1000,MATCH($C2335,Asset_Register!$A$5:$A$1000,0)),"Not in register"))</f>
        <v/>
      </c>
      <c r="F2335" s="22" t="str">
        <f aca="false">IF($C2335="","",IFERROR(INDEX(Asset_Register!$R$5:$R$1000,MATCH($C2335,Asset_Register!$A$5:$A$1000,0)),"Not in register"))</f>
        <v/>
      </c>
      <c r="G2335" s="22" t="str">
        <f aca="false">IF($C2335="","",IFERROR(INDEX(Asset_Register!$Q$5:$Q$1000,MATCH($C2335,Asset_Register!$A$5:$A$1000,0)),"Not in register"))</f>
        <v/>
      </c>
      <c r="H2335" s="19"/>
      <c r="I2335" s="19"/>
      <c r="J2335" s="6"/>
      <c r="K2335" s="19"/>
      <c r="L2335" s="19"/>
      <c r="M2335" s="19"/>
      <c r="N2335" s="19"/>
      <c r="O2335" s="19"/>
      <c r="P2335" s="19"/>
      <c r="Q2335" s="22" t="str">
        <f aca="false">IF($C2335="","",IF($P2335&lt;&gt;"",$P2335,IF(AND(ISNUMBER($K2335),ISNUMBER($M2335),ISNUMBER($N2335)),IF($O2335="Lower is worse",IF($K2335&lt;=$N2335,"Danger",IF($K2335&lt;=$M2335,"Alert","OK")),IF($K2335&gt;=$N2335,"Danger",IF($K2335&gt;=$M2335,"Alert","OK"))),"Not set")))</f>
        <v/>
      </c>
      <c r="R2335" s="22" t="str">
        <f aca="false">IF(OR($Q2335="",$Q2335="Not set"),"",MATCH($Q2335,Lists!$F$2:$F$4,0)-1)</f>
        <v/>
      </c>
      <c r="S2335" s="6"/>
      <c r="T2335" s="6"/>
      <c r="U2335" s="22" t="str">
        <f aca="false">IF(OR($Q2335="",$Q2335="OK",$Q2335="Not set",NOT(ISNUMBER($G2335))),"",ROUND($G2335*IF($Q2335="Danger",Lists!$M$15,Lists!$M$16),0))</f>
        <v/>
      </c>
      <c r="V2335" s="22" t="str">
        <f aca="false">IF($U2335="","",IF(OR($Q2335="Danger",$U2335&gt;=Lists!$M$10),"P1",IF($U2335&gt;=Lists!$M$11,"P2","P3")))</f>
        <v/>
      </c>
      <c r="W2335" s="24" t="str">
        <f aca="false">IF(OR($V2335="",$B2335=""),"",$B2335+INDEX(Lists!$N$10:$N$12,MATCH($V2335,Lists!$L$10:$L$12,0)))</f>
        <v/>
      </c>
      <c r="X2335" s="19"/>
      <c r="Y2335" s="19"/>
      <c r="Z2335" s="19"/>
      <c r="AA2335" s="21"/>
      <c r="AB2335" s="19"/>
      <c r="AC2335" s="22" t="str">
        <f aca="true">IF(OR($U2335="",$B2335=""),"",IF($AA2335&lt;&gt;"",$AA2335-$B2335,TODAY()-$B2335))</f>
        <v/>
      </c>
      <c r="AD2335" s="22" t="str">
        <f aca="true">IF($W2335="","",IF($Y2335="Closed",IF($AA2335="","Closed",IF($AA2335&lt;=$W2335,"Closed on time","Closed late")),IF(TODAY()&gt;$W2335,"Overdue","Within time")))</f>
        <v/>
      </c>
      <c r="AE2335" s="6"/>
      <c r="AF2335" s="19"/>
      <c r="AG2335" s="19"/>
      <c r="AH2335" s="19"/>
      <c r="AI2335" s="19"/>
      <c r="AJ2335" s="19"/>
    </row>
    <row r="2336" customFormat="false" ht="15" hidden="false" customHeight="false" outlineLevel="0" collapsed="false">
      <c r="A2336" s="22" t="str">
        <f aca="false">IF($C2336="","","R"&amp;TEXT(ROW()-4,"00000"))</f>
        <v/>
      </c>
      <c r="B2336" s="21"/>
      <c r="C2336" s="19"/>
      <c r="D2336" s="22" t="str">
        <f aca="false">IF($C2336="","",IFERROR(INDEX(Asset_Register!$C$5:$C$1000,MATCH($C2336,Asset_Register!$A$5:$A$1000,0)),"Not in register"))</f>
        <v/>
      </c>
      <c r="E2336" s="22" t="str">
        <f aca="false">IF($C2336="","",IFERROR(INDEX(Asset_Register!$D$5:$D$1000,MATCH($C2336,Asset_Register!$A$5:$A$1000,0)),"Not in register"))</f>
        <v/>
      </c>
      <c r="F2336" s="22" t="str">
        <f aca="false">IF($C2336="","",IFERROR(INDEX(Asset_Register!$R$5:$R$1000,MATCH($C2336,Asset_Register!$A$5:$A$1000,0)),"Not in register"))</f>
        <v/>
      </c>
      <c r="G2336" s="22" t="str">
        <f aca="false">IF($C2336="","",IFERROR(INDEX(Asset_Register!$Q$5:$Q$1000,MATCH($C2336,Asset_Register!$A$5:$A$1000,0)),"Not in register"))</f>
        <v/>
      </c>
      <c r="H2336" s="19"/>
      <c r="I2336" s="19"/>
      <c r="J2336" s="6"/>
      <c r="K2336" s="19"/>
      <c r="L2336" s="19"/>
      <c r="M2336" s="19"/>
      <c r="N2336" s="19"/>
      <c r="O2336" s="19"/>
      <c r="P2336" s="19"/>
      <c r="Q2336" s="22" t="str">
        <f aca="false">IF($C2336="","",IF($P2336&lt;&gt;"",$P2336,IF(AND(ISNUMBER($K2336),ISNUMBER($M2336),ISNUMBER($N2336)),IF($O2336="Lower is worse",IF($K2336&lt;=$N2336,"Danger",IF($K2336&lt;=$M2336,"Alert","OK")),IF($K2336&gt;=$N2336,"Danger",IF($K2336&gt;=$M2336,"Alert","OK"))),"Not set")))</f>
        <v/>
      </c>
      <c r="R2336" s="22" t="str">
        <f aca="false">IF(OR($Q2336="",$Q2336="Not set"),"",MATCH($Q2336,Lists!$F$2:$F$4,0)-1)</f>
        <v/>
      </c>
      <c r="S2336" s="6"/>
      <c r="T2336" s="6"/>
      <c r="U2336" s="22" t="str">
        <f aca="false">IF(OR($Q2336="",$Q2336="OK",$Q2336="Not set",NOT(ISNUMBER($G2336))),"",ROUND($G2336*IF($Q2336="Danger",Lists!$M$15,Lists!$M$16),0))</f>
        <v/>
      </c>
      <c r="V2336" s="22" t="str">
        <f aca="false">IF($U2336="","",IF(OR($Q2336="Danger",$U2336&gt;=Lists!$M$10),"P1",IF($U2336&gt;=Lists!$M$11,"P2","P3")))</f>
        <v/>
      </c>
      <c r="W2336" s="24" t="str">
        <f aca="false">IF(OR($V2336="",$B2336=""),"",$B2336+INDEX(Lists!$N$10:$N$12,MATCH($V2336,Lists!$L$10:$L$12,0)))</f>
        <v/>
      </c>
      <c r="X2336" s="19"/>
      <c r="Y2336" s="19"/>
      <c r="Z2336" s="19"/>
      <c r="AA2336" s="21"/>
      <c r="AB2336" s="19"/>
      <c r="AC2336" s="22" t="str">
        <f aca="true">IF(OR($U2336="",$B2336=""),"",IF($AA2336&lt;&gt;"",$AA2336-$B2336,TODAY()-$B2336))</f>
        <v/>
      </c>
      <c r="AD2336" s="22" t="str">
        <f aca="true">IF($W2336="","",IF($Y2336="Closed",IF($AA2336="","Closed",IF($AA2336&lt;=$W2336,"Closed on time","Closed late")),IF(TODAY()&gt;$W2336,"Overdue","Within time")))</f>
        <v/>
      </c>
      <c r="AE2336" s="6"/>
      <c r="AF2336" s="19"/>
      <c r="AG2336" s="19"/>
      <c r="AH2336" s="19"/>
      <c r="AI2336" s="19"/>
      <c r="AJ2336" s="19"/>
    </row>
    <row r="2337" customFormat="false" ht="15" hidden="false" customHeight="false" outlineLevel="0" collapsed="false">
      <c r="A2337" s="22" t="str">
        <f aca="false">IF($C2337="","","R"&amp;TEXT(ROW()-4,"00000"))</f>
        <v/>
      </c>
      <c r="B2337" s="21"/>
      <c r="C2337" s="19"/>
      <c r="D2337" s="22" t="str">
        <f aca="false">IF($C2337="","",IFERROR(INDEX(Asset_Register!$C$5:$C$1000,MATCH($C2337,Asset_Register!$A$5:$A$1000,0)),"Not in register"))</f>
        <v/>
      </c>
      <c r="E2337" s="22" t="str">
        <f aca="false">IF($C2337="","",IFERROR(INDEX(Asset_Register!$D$5:$D$1000,MATCH($C2337,Asset_Register!$A$5:$A$1000,0)),"Not in register"))</f>
        <v/>
      </c>
      <c r="F2337" s="22" t="str">
        <f aca="false">IF($C2337="","",IFERROR(INDEX(Asset_Register!$R$5:$R$1000,MATCH($C2337,Asset_Register!$A$5:$A$1000,0)),"Not in register"))</f>
        <v/>
      </c>
      <c r="G2337" s="22" t="str">
        <f aca="false">IF($C2337="","",IFERROR(INDEX(Asset_Register!$Q$5:$Q$1000,MATCH($C2337,Asset_Register!$A$5:$A$1000,0)),"Not in register"))</f>
        <v/>
      </c>
      <c r="H2337" s="19"/>
      <c r="I2337" s="19"/>
      <c r="J2337" s="6"/>
      <c r="K2337" s="19"/>
      <c r="L2337" s="19"/>
      <c r="M2337" s="19"/>
      <c r="N2337" s="19"/>
      <c r="O2337" s="19"/>
      <c r="P2337" s="19"/>
      <c r="Q2337" s="22" t="str">
        <f aca="false">IF($C2337="","",IF($P2337&lt;&gt;"",$P2337,IF(AND(ISNUMBER($K2337),ISNUMBER($M2337),ISNUMBER($N2337)),IF($O2337="Lower is worse",IF($K2337&lt;=$N2337,"Danger",IF($K2337&lt;=$M2337,"Alert","OK")),IF($K2337&gt;=$N2337,"Danger",IF($K2337&gt;=$M2337,"Alert","OK"))),"Not set")))</f>
        <v/>
      </c>
      <c r="R2337" s="22" t="str">
        <f aca="false">IF(OR($Q2337="",$Q2337="Not set"),"",MATCH($Q2337,Lists!$F$2:$F$4,0)-1)</f>
        <v/>
      </c>
      <c r="S2337" s="6"/>
      <c r="T2337" s="6"/>
      <c r="U2337" s="22" t="str">
        <f aca="false">IF(OR($Q2337="",$Q2337="OK",$Q2337="Not set",NOT(ISNUMBER($G2337))),"",ROUND($G2337*IF($Q2337="Danger",Lists!$M$15,Lists!$M$16),0))</f>
        <v/>
      </c>
      <c r="V2337" s="22" t="str">
        <f aca="false">IF($U2337="","",IF(OR($Q2337="Danger",$U2337&gt;=Lists!$M$10),"P1",IF($U2337&gt;=Lists!$M$11,"P2","P3")))</f>
        <v/>
      </c>
      <c r="W2337" s="24" t="str">
        <f aca="false">IF(OR($V2337="",$B2337=""),"",$B2337+INDEX(Lists!$N$10:$N$12,MATCH($V2337,Lists!$L$10:$L$12,0)))</f>
        <v/>
      </c>
      <c r="X2337" s="19"/>
      <c r="Y2337" s="19"/>
      <c r="Z2337" s="19"/>
      <c r="AA2337" s="21"/>
      <c r="AB2337" s="19"/>
      <c r="AC2337" s="22" t="str">
        <f aca="true">IF(OR($U2337="",$B2337=""),"",IF($AA2337&lt;&gt;"",$AA2337-$B2337,TODAY()-$B2337))</f>
        <v/>
      </c>
      <c r="AD2337" s="22" t="str">
        <f aca="true">IF($W2337="","",IF($Y2337="Closed",IF($AA2337="","Closed",IF($AA2337&lt;=$W2337,"Closed on time","Closed late")),IF(TODAY()&gt;$W2337,"Overdue","Within time")))</f>
        <v/>
      </c>
      <c r="AE2337" s="6"/>
      <c r="AF2337" s="19"/>
      <c r="AG2337" s="19"/>
      <c r="AH2337" s="19"/>
      <c r="AI2337" s="19"/>
      <c r="AJ2337" s="19"/>
    </row>
    <row r="2338" customFormat="false" ht="15" hidden="false" customHeight="false" outlineLevel="0" collapsed="false">
      <c r="A2338" s="22" t="str">
        <f aca="false">IF($C2338="","","R"&amp;TEXT(ROW()-4,"00000"))</f>
        <v/>
      </c>
      <c r="B2338" s="21"/>
      <c r="C2338" s="19"/>
      <c r="D2338" s="22" t="str">
        <f aca="false">IF($C2338="","",IFERROR(INDEX(Asset_Register!$C$5:$C$1000,MATCH($C2338,Asset_Register!$A$5:$A$1000,0)),"Not in register"))</f>
        <v/>
      </c>
      <c r="E2338" s="22" t="str">
        <f aca="false">IF($C2338="","",IFERROR(INDEX(Asset_Register!$D$5:$D$1000,MATCH($C2338,Asset_Register!$A$5:$A$1000,0)),"Not in register"))</f>
        <v/>
      </c>
      <c r="F2338" s="22" t="str">
        <f aca="false">IF($C2338="","",IFERROR(INDEX(Asset_Register!$R$5:$R$1000,MATCH($C2338,Asset_Register!$A$5:$A$1000,0)),"Not in register"))</f>
        <v/>
      </c>
      <c r="G2338" s="22" t="str">
        <f aca="false">IF($C2338="","",IFERROR(INDEX(Asset_Register!$Q$5:$Q$1000,MATCH($C2338,Asset_Register!$A$5:$A$1000,0)),"Not in register"))</f>
        <v/>
      </c>
      <c r="H2338" s="19"/>
      <c r="I2338" s="19"/>
      <c r="J2338" s="6"/>
      <c r="K2338" s="19"/>
      <c r="L2338" s="19"/>
      <c r="M2338" s="19"/>
      <c r="N2338" s="19"/>
      <c r="O2338" s="19"/>
      <c r="P2338" s="19"/>
      <c r="Q2338" s="22" t="str">
        <f aca="false">IF($C2338="","",IF($P2338&lt;&gt;"",$P2338,IF(AND(ISNUMBER($K2338),ISNUMBER($M2338),ISNUMBER($N2338)),IF($O2338="Lower is worse",IF($K2338&lt;=$N2338,"Danger",IF($K2338&lt;=$M2338,"Alert","OK")),IF($K2338&gt;=$N2338,"Danger",IF($K2338&gt;=$M2338,"Alert","OK"))),"Not set")))</f>
        <v/>
      </c>
      <c r="R2338" s="22" t="str">
        <f aca="false">IF(OR($Q2338="",$Q2338="Not set"),"",MATCH($Q2338,Lists!$F$2:$F$4,0)-1)</f>
        <v/>
      </c>
      <c r="S2338" s="6"/>
      <c r="T2338" s="6"/>
      <c r="U2338" s="22" t="str">
        <f aca="false">IF(OR($Q2338="",$Q2338="OK",$Q2338="Not set",NOT(ISNUMBER($G2338))),"",ROUND($G2338*IF($Q2338="Danger",Lists!$M$15,Lists!$M$16),0))</f>
        <v/>
      </c>
      <c r="V2338" s="22" t="str">
        <f aca="false">IF($U2338="","",IF(OR($Q2338="Danger",$U2338&gt;=Lists!$M$10),"P1",IF($U2338&gt;=Lists!$M$11,"P2","P3")))</f>
        <v/>
      </c>
      <c r="W2338" s="24" t="str">
        <f aca="false">IF(OR($V2338="",$B2338=""),"",$B2338+INDEX(Lists!$N$10:$N$12,MATCH($V2338,Lists!$L$10:$L$12,0)))</f>
        <v/>
      </c>
      <c r="X2338" s="19"/>
      <c r="Y2338" s="19"/>
      <c r="Z2338" s="19"/>
      <c r="AA2338" s="21"/>
      <c r="AB2338" s="19"/>
      <c r="AC2338" s="22" t="str">
        <f aca="true">IF(OR($U2338="",$B2338=""),"",IF($AA2338&lt;&gt;"",$AA2338-$B2338,TODAY()-$B2338))</f>
        <v/>
      </c>
      <c r="AD2338" s="22" t="str">
        <f aca="true">IF($W2338="","",IF($Y2338="Closed",IF($AA2338="","Closed",IF($AA2338&lt;=$W2338,"Closed on time","Closed late")),IF(TODAY()&gt;$W2338,"Overdue","Within time")))</f>
        <v/>
      </c>
      <c r="AE2338" s="6"/>
      <c r="AF2338" s="19"/>
      <c r="AG2338" s="19"/>
      <c r="AH2338" s="19"/>
      <c r="AI2338" s="19"/>
      <c r="AJ2338" s="19"/>
    </row>
    <row r="2339" customFormat="false" ht="15" hidden="false" customHeight="false" outlineLevel="0" collapsed="false">
      <c r="A2339" s="22" t="str">
        <f aca="false">IF($C2339="","","R"&amp;TEXT(ROW()-4,"00000"))</f>
        <v/>
      </c>
      <c r="B2339" s="21"/>
      <c r="C2339" s="19"/>
      <c r="D2339" s="22" t="str">
        <f aca="false">IF($C2339="","",IFERROR(INDEX(Asset_Register!$C$5:$C$1000,MATCH($C2339,Asset_Register!$A$5:$A$1000,0)),"Not in register"))</f>
        <v/>
      </c>
      <c r="E2339" s="22" t="str">
        <f aca="false">IF($C2339="","",IFERROR(INDEX(Asset_Register!$D$5:$D$1000,MATCH($C2339,Asset_Register!$A$5:$A$1000,0)),"Not in register"))</f>
        <v/>
      </c>
      <c r="F2339" s="22" t="str">
        <f aca="false">IF($C2339="","",IFERROR(INDEX(Asset_Register!$R$5:$R$1000,MATCH($C2339,Asset_Register!$A$5:$A$1000,0)),"Not in register"))</f>
        <v/>
      </c>
      <c r="G2339" s="22" t="str">
        <f aca="false">IF($C2339="","",IFERROR(INDEX(Asset_Register!$Q$5:$Q$1000,MATCH($C2339,Asset_Register!$A$5:$A$1000,0)),"Not in register"))</f>
        <v/>
      </c>
      <c r="H2339" s="19"/>
      <c r="I2339" s="19"/>
      <c r="J2339" s="6"/>
      <c r="K2339" s="19"/>
      <c r="L2339" s="19"/>
      <c r="M2339" s="19"/>
      <c r="N2339" s="19"/>
      <c r="O2339" s="19"/>
      <c r="P2339" s="19"/>
      <c r="Q2339" s="22" t="str">
        <f aca="false">IF($C2339="","",IF($P2339&lt;&gt;"",$P2339,IF(AND(ISNUMBER($K2339),ISNUMBER($M2339),ISNUMBER($N2339)),IF($O2339="Lower is worse",IF($K2339&lt;=$N2339,"Danger",IF($K2339&lt;=$M2339,"Alert","OK")),IF($K2339&gt;=$N2339,"Danger",IF($K2339&gt;=$M2339,"Alert","OK"))),"Not set")))</f>
        <v/>
      </c>
      <c r="R2339" s="22" t="str">
        <f aca="false">IF(OR($Q2339="",$Q2339="Not set"),"",MATCH($Q2339,Lists!$F$2:$F$4,0)-1)</f>
        <v/>
      </c>
      <c r="S2339" s="6"/>
      <c r="T2339" s="6"/>
      <c r="U2339" s="22" t="str">
        <f aca="false">IF(OR($Q2339="",$Q2339="OK",$Q2339="Not set",NOT(ISNUMBER($G2339))),"",ROUND($G2339*IF($Q2339="Danger",Lists!$M$15,Lists!$M$16),0))</f>
        <v/>
      </c>
      <c r="V2339" s="22" t="str">
        <f aca="false">IF($U2339="","",IF(OR($Q2339="Danger",$U2339&gt;=Lists!$M$10),"P1",IF($U2339&gt;=Lists!$M$11,"P2","P3")))</f>
        <v/>
      </c>
      <c r="W2339" s="24" t="str">
        <f aca="false">IF(OR($V2339="",$B2339=""),"",$B2339+INDEX(Lists!$N$10:$N$12,MATCH($V2339,Lists!$L$10:$L$12,0)))</f>
        <v/>
      </c>
      <c r="X2339" s="19"/>
      <c r="Y2339" s="19"/>
      <c r="Z2339" s="19"/>
      <c r="AA2339" s="21"/>
      <c r="AB2339" s="19"/>
      <c r="AC2339" s="22" t="str">
        <f aca="true">IF(OR($U2339="",$B2339=""),"",IF($AA2339&lt;&gt;"",$AA2339-$B2339,TODAY()-$B2339))</f>
        <v/>
      </c>
      <c r="AD2339" s="22" t="str">
        <f aca="true">IF($W2339="","",IF($Y2339="Closed",IF($AA2339="","Closed",IF($AA2339&lt;=$W2339,"Closed on time","Closed late")),IF(TODAY()&gt;$W2339,"Overdue","Within time")))</f>
        <v/>
      </c>
      <c r="AE2339" s="6"/>
      <c r="AF2339" s="19"/>
      <c r="AG2339" s="19"/>
      <c r="AH2339" s="19"/>
      <c r="AI2339" s="19"/>
      <c r="AJ2339" s="19"/>
    </row>
    <row r="2340" customFormat="false" ht="15" hidden="false" customHeight="false" outlineLevel="0" collapsed="false">
      <c r="A2340" s="22" t="str">
        <f aca="false">IF($C2340="","","R"&amp;TEXT(ROW()-4,"00000"))</f>
        <v/>
      </c>
      <c r="B2340" s="21"/>
      <c r="C2340" s="19"/>
      <c r="D2340" s="22" t="str">
        <f aca="false">IF($C2340="","",IFERROR(INDEX(Asset_Register!$C$5:$C$1000,MATCH($C2340,Asset_Register!$A$5:$A$1000,0)),"Not in register"))</f>
        <v/>
      </c>
      <c r="E2340" s="22" t="str">
        <f aca="false">IF($C2340="","",IFERROR(INDEX(Asset_Register!$D$5:$D$1000,MATCH($C2340,Asset_Register!$A$5:$A$1000,0)),"Not in register"))</f>
        <v/>
      </c>
      <c r="F2340" s="22" t="str">
        <f aca="false">IF($C2340="","",IFERROR(INDEX(Asset_Register!$R$5:$R$1000,MATCH($C2340,Asset_Register!$A$5:$A$1000,0)),"Not in register"))</f>
        <v/>
      </c>
      <c r="G2340" s="22" t="str">
        <f aca="false">IF($C2340="","",IFERROR(INDEX(Asset_Register!$Q$5:$Q$1000,MATCH($C2340,Asset_Register!$A$5:$A$1000,0)),"Not in register"))</f>
        <v/>
      </c>
      <c r="H2340" s="19"/>
      <c r="I2340" s="19"/>
      <c r="J2340" s="6"/>
      <c r="K2340" s="19"/>
      <c r="L2340" s="19"/>
      <c r="M2340" s="19"/>
      <c r="N2340" s="19"/>
      <c r="O2340" s="19"/>
      <c r="P2340" s="19"/>
      <c r="Q2340" s="22" t="str">
        <f aca="false">IF($C2340="","",IF($P2340&lt;&gt;"",$P2340,IF(AND(ISNUMBER($K2340),ISNUMBER($M2340),ISNUMBER($N2340)),IF($O2340="Lower is worse",IF($K2340&lt;=$N2340,"Danger",IF($K2340&lt;=$M2340,"Alert","OK")),IF($K2340&gt;=$N2340,"Danger",IF($K2340&gt;=$M2340,"Alert","OK"))),"Not set")))</f>
        <v/>
      </c>
      <c r="R2340" s="22" t="str">
        <f aca="false">IF(OR($Q2340="",$Q2340="Not set"),"",MATCH($Q2340,Lists!$F$2:$F$4,0)-1)</f>
        <v/>
      </c>
      <c r="S2340" s="6"/>
      <c r="T2340" s="6"/>
      <c r="U2340" s="22" t="str">
        <f aca="false">IF(OR($Q2340="",$Q2340="OK",$Q2340="Not set",NOT(ISNUMBER($G2340))),"",ROUND($G2340*IF($Q2340="Danger",Lists!$M$15,Lists!$M$16),0))</f>
        <v/>
      </c>
      <c r="V2340" s="22" t="str">
        <f aca="false">IF($U2340="","",IF(OR($Q2340="Danger",$U2340&gt;=Lists!$M$10),"P1",IF($U2340&gt;=Lists!$M$11,"P2","P3")))</f>
        <v/>
      </c>
      <c r="W2340" s="24" t="str">
        <f aca="false">IF(OR($V2340="",$B2340=""),"",$B2340+INDEX(Lists!$N$10:$N$12,MATCH($V2340,Lists!$L$10:$L$12,0)))</f>
        <v/>
      </c>
      <c r="X2340" s="19"/>
      <c r="Y2340" s="19"/>
      <c r="Z2340" s="19"/>
      <c r="AA2340" s="21"/>
      <c r="AB2340" s="19"/>
      <c r="AC2340" s="22" t="str">
        <f aca="true">IF(OR($U2340="",$B2340=""),"",IF($AA2340&lt;&gt;"",$AA2340-$B2340,TODAY()-$B2340))</f>
        <v/>
      </c>
      <c r="AD2340" s="22" t="str">
        <f aca="true">IF($W2340="","",IF($Y2340="Closed",IF($AA2340="","Closed",IF($AA2340&lt;=$W2340,"Closed on time","Closed late")),IF(TODAY()&gt;$W2340,"Overdue","Within time")))</f>
        <v/>
      </c>
      <c r="AE2340" s="6"/>
      <c r="AF2340" s="19"/>
      <c r="AG2340" s="19"/>
      <c r="AH2340" s="19"/>
      <c r="AI2340" s="19"/>
      <c r="AJ2340" s="19"/>
    </row>
    <row r="2341" customFormat="false" ht="15" hidden="false" customHeight="false" outlineLevel="0" collapsed="false">
      <c r="A2341" s="22" t="str">
        <f aca="false">IF($C2341="","","R"&amp;TEXT(ROW()-4,"00000"))</f>
        <v/>
      </c>
      <c r="B2341" s="21"/>
      <c r="C2341" s="19"/>
      <c r="D2341" s="22" t="str">
        <f aca="false">IF($C2341="","",IFERROR(INDEX(Asset_Register!$C$5:$C$1000,MATCH($C2341,Asset_Register!$A$5:$A$1000,0)),"Not in register"))</f>
        <v/>
      </c>
      <c r="E2341" s="22" t="str">
        <f aca="false">IF($C2341="","",IFERROR(INDEX(Asset_Register!$D$5:$D$1000,MATCH($C2341,Asset_Register!$A$5:$A$1000,0)),"Not in register"))</f>
        <v/>
      </c>
      <c r="F2341" s="22" t="str">
        <f aca="false">IF($C2341="","",IFERROR(INDEX(Asset_Register!$R$5:$R$1000,MATCH($C2341,Asset_Register!$A$5:$A$1000,0)),"Not in register"))</f>
        <v/>
      </c>
      <c r="G2341" s="22" t="str">
        <f aca="false">IF($C2341="","",IFERROR(INDEX(Asset_Register!$Q$5:$Q$1000,MATCH($C2341,Asset_Register!$A$5:$A$1000,0)),"Not in register"))</f>
        <v/>
      </c>
      <c r="H2341" s="19"/>
      <c r="I2341" s="19"/>
      <c r="J2341" s="6"/>
      <c r="K2341" s="19"/>
      <c r="L2341" s="19"/>
      <c r="M2341" s="19"/>
      <c r="N2341" s="19"/>
      <c r="O2341" s="19"/>
      <c r="P2341" s="19"/>
      <c r="Q2341" s="22" t="str">
        <f aca="false">IF($C2341="","",IF($P2341&lt;&gt;"",$P2341,IF(AND(ISNUMBER($K2341),ISNUMBER($M2341),ISNUMBER($N2341)),IF($O2341="Lower is worse",IF($K2341&lt;=$N2341,"Danger",IF($K2341&lt;=$M2341,"Alert","OK")),IF($K2341&gt;=$N2341,"Danger",IF($K2341&gt;=$M2341,"Alert","OK"))),"Not set")))</f>
        <v/>
      </c>
      <c r="R2341" s="22" t="str">
        <f aca="false">IF(OR($Q2341="",$Q2341="Not set"),"",MATCH($Q2341,Lists!$F$2:$F$4,0)-1)</f>
        <v/>
      </c>
      <c r="S2341" s="6"/>
      <c r="T2341" s="6"/>
      <c r="U2341" s="22" t="str">
        <f aca="false">IF(OR($Q2341="",$Q2341="OK",$Q2341="Not set",NOT(ISNUMBER($G2341))),"",ROUND($G2341*IF($Q2341="Danger",Lists!$M$15,Lists!$M$16),0))</f>
        <v/>
      </c>
      <c r="V2341" s="22" t="str">
        <f aca="false">IF($U2341="","",IF(OR($Q2341="Danger",$U2341&gt;=Lists!$M$10),"P1",IF($U2341&gt;=Lists!$M$11,"P2","P3")))</f>
        <v/>
      </c>
      <c r="W2341" s="24" t="str">
        <f aca="false">IF(OR($V2341="",$B2341=""),"",$B2341+INDEX(Lists!$N$10:$N$12,MATCH($V2341,Lists!$L$10:$L$12,0)))</f>
        <v/>
      </c>
      <c r="X2341" s="19"/>
      <c r="Y2341" s="19"/>
      <c r="Z2341" s="19"/>
      <c r="AA2341" s="21"/>
      <c r="AB2341" s="19"/>
      <c r="AC2341" s="22" t="str">
        <f aca="true">IF(OR($U2341="",$B2341=""),"",IF($AA2341&lt;&gt;"",$AA2341-$B2341,TODAY()-$B2341))</f>
        <v/>
      </c>
      <c r="AD2341" s="22" t="str">
        <f aca="true">IF($W2341="","",IF($Y2341="Closed",IF($AA2341="","Closed",IF($AA2341&lt;=$W2341,"Closed on time","Closed late")),IF(TODAY()&gt;$W2341,"Overdue","Within time")))</f>
        <v/>
      </c>
      <c r="AE2341" s="6"/>
      <c r="AF2341" s="19"/>
      <c r="AG2341" s="19"/>
      <c r="AH2341" s="19"/>
      <c r="AI2341" s="19"/>
      <c r="AJ2341" s="19"/>
    </row>
    <row r="2342" customFormat="false" ht="15" hidden="false" customHeight="false" outlineLevel="0" collapsed="false">
      <c r="A2342" s="22" t="str">
        <f aca="false">IF($C2342="","","R"&amp;TEXT(ROW()-4,"00000"))</f>
        <v/>
      </c>
      <c r="B2342" s="21"/>
      <c r="C2342" s="19"/>
      <c r="D2342" s="22" t="str">
        <f aca="false">IF($C2342="","",IFERROR(INDEX(Asset_Register!$C$5:$C$1000,MATCH($C2342,Asset_Register!$A$5:$A$1000,0)),"Not in register"))</f>
        <v/>
      </c>
      <c r="E2342" s="22" t="str">
        <f aca="false">IF($C2342="","",IFERROR(INDEX(Asset_Register!$D$5:$D$1000,MATCH($C2342,Asset_Register!$A$5:$A$1000,0)),"Not in register"))</f>
        <v/>
      </c>
      <c r="F2342" s="22" t="str">
        <f aca="false">IF($C2342="","",IFERROR(INDEX(Asset_Register!$R$5:$R$1000,MATCH($C2342,Asset_Register!$A$5:$A$1000,0)),"Not in register"))</f>
        <v/>
      </c>
      <c r="G2342" s="22" t="str">
        <f aca="false">IF($C2342="","",IFERROR(INDEX(Asset_Register!$Q$5:$Q$1000,MATCH($C2342,Asset_Register!$A$5:$A$1000,0)),"Not in register"))</f>
        <v/>
      </c>
      <c r="H2342" s="19"/>
      <c r="I2342" s="19"/>
      <c r="J2342" s="6"/>
      <c r="K2342" s="19"/>
      <c r="L2342" s="19"/>
      <c r="M2342" s="19"/>
      <c r="N2342" s="19"/>
      <c r="O2342" s="19"/>
      <c r="P2342" s="19"/>
      <c r="Q2342" s="22" t="str">
        <f aca="false">IF($C2342="","",IF($P2342&lt;&gt;"",$P2342,IF(AND(ISNUMBER($K2342),ISNUMBER($M2342),ISNUMBER($N2342)),IF($O2342="Lower is worse",IF($K2342&lt;=$N2342,"Danger",IF($K2342&lt;=$M2342,"Alert","OK")),IF($K2342&gt;=$N2342,"Danger",IF($K2342&gt;=$M2342,"Alert","OK"))),"Not set")))</f>
        <v/>
      </c>
      <c r="R2342" s="22" t="str">
        <f aca="false">IF(OR($Q2342="",$Q2342="Not set"),"",MATCH($Q2342,Lists!$F$2:$F$4,0)-1)</f>
        <v/>
      </c>
      <c r="S2342" s="6"/>
      <c r="T2342" s="6"/>
      <c r="U2342" s="22" t="str">
        <f aca="false">IF(OR($Q2342="",$Q2342="OK",$Q2342="Not set",NOT(ISNUMBER($G2342))),"",ROUND($G2342*IF($Q2342="Danger",Lists!$M$15,Lists!$M$16),0))</f>
        <v/>
      </c>
      <c r="V2342" s="22" t="str">
        <f aca="false">IF($U2342="","",IF(OR($Q2342="Danger",$U2342&gt;=Lists!$M$10),"P1",IF($U2342&gt;=Lists!$M$11,"P2","P3")))</f>
        <v/>
      </c>
      <c r="W2342" s="24" t="str">
        <f aca="false">IF(OR($V2342="",$B2342=""),"",$B2342+INDEX(Lists!$N$10:$N$12,MATCH($V2342,Lists!$L$10:$L$12,0)))</f>
        <v/>
      </c>
      <c r="X2342" s="19"/>
      <c r="Y2342" s="19"/>
      <c r="Z2342" s="19"/>
      <c r="AA2342" s="21"/>
      <c r="AB2342" s="19"/>
      <c r="AC2342" s="22" t="str">
        <f aca="true">IF(OR($U2342="",$B2342=""),"",IF($AA2342&lt;&gt;"",$AA2342-$B2342,TODAY()-$B2342))</f>
        <v/>
      </c>
      <c r="AD2342" s="22" t="str">
        <f aca="true">IF($W2342="","",IF($Y2342="Closed",IF($AA2342="","Closed",IF($AA2342&lt;=$W2342,"Closed on time","Closed late")),IF(TODAY()&gt;$W2342,"Overdue","Within time")))</f>
        <v/>
      </c>
      <c r="AE2342" s="6"/>
      <c r="AF2342" s="19"/>
      <c r="AG2342" s="19"/>
      <c r="AH2342" s="19"/>
      <c r="AI2342" s="19"/>
      <c r="AJ2342" s="19"/>
    </row>
    <row r="2343" customFormat="false" ht="15" hidden="false" customHeight="false" outlineLevel="0" collapsed="false">
      <c r="A2343" s="22" t="str">
        <f aca="false">IF($C2343="","","R"&amp;TEXT(ROW()-4,"00000"))</f>
        <v/>
      </c>
      <c r="B2343" s="21"/>
      <c r="C2343" s="19"/>
      <c r="D2343" s="22" t="str">
        <f aca="false">IF($C2343="","",IFERROR(INDEX(Asset_Register!$C$5:$C$1000,MATCH($C2343,Asset_Register!$A$5:$A$1000,0)),"Not in register"))</f>
        <v/>
      </c>
      <c r="E2343" s="22" t="str">
        <f aca="false">IF($C2343="","",IFERROR(INDEX(Asset_Register!$D$5:$D$1000,MATCH($C2343,Asset_Register!$A$5:$A$1000,0)),"Not in register"))</f>
        <v/>
      </c>
      <c r="F2343" s="22" t="str">
        <f aca="false">IF($C2343="","",IFERROR(INDEX(Asset_Register!$R$5:$R$1000,MATCH($C2343,Asset_Register!$A$5:$A$1000,0)),"Not in register"))</f>
        <v/>
      </c>
      <c r="G2343" s="22" t="str">
        <f aca="false">IF($C2343="","",IFERROR(INDEX(Asset_Register!$Q$5:$Q$1000,MATCH($C2343,Asset_Register!$A$5:$A$1000,0)),"Not in register"))</f>
        <v/>
      </c>
      <c r="H2343" s="19"/>
      <c r="I2343" s="19"/>
      <c r="J2343" s="6"/>
      <c r="K2343" s="19"/>
      <c r="L2343" s="19"/>
      <c r="M2343" s="19"/>
      <c r="N2343" s="19"/>
      <c r="O2343" s="19"/>
      <c r="P2343" s="19"/>
      <c r="Q2343" s="22" t="str">
        <f aca="false">IF($C2343="","",IF($P2343&lt;&gt;"",$P2343,IF(AND(ISNUMBER($K2343),ISNUMBER($M2343),ISNUMBER($N2343)),IF($O2343="Lower is worse",IF($K2343&lt;=$N2343,"Danger",IF($K2343&lt;=$M2343,"Alert","OK")),IF($K2343&gt;=$N2343,"Danger",IF($K2343&gt;=$M2343,"Alert","OK"))),"Not set")))</f>
        <v/>
      </c>
      <c r="R2343" s="22" t="str">
        <f aca="false">IF(OR($Q2343="",$Q2343="Not set"),"",MATCH($Q2343,Lists!$F$2:$F$4,0)-1)</f>
        <v/>
      </c>
      <c r="S2343" s="6"/>
      <c r="T2343" s="6"/>
      <c r="U2343" s="22" t="str">
        <f aca="false">IF(OR($Q2343="",$Q2343="OK",$Q2343="Not set",NOT(ISNUMBER($G2343))),"",ROUND($G2343*IF($Q2343="Danger",Lists!$M$15,Lists!$M$16),0))</f>
        <v/>
      </c>
      <c r="V2343" s="22" t="str">
        <f aca="false">IF($U2343="","",IF(OR($Q2343="Danger",$U2343&gt;=Lists!$M$10),"P1",IF($U2343&gt;=Lists!$M$11,"P2","P3")))</f>
        <v/>
      </c>
      <c r="W2343" s="24" t="str">
        <f aca="false">IF(OR($V2343="",$B2343=""),"",$B2343+INDEX(Lists!$N$10:$N$12,MATCH($V2343,Lists!$L$10:$L$12,0)))</f>
        <v/>
      </c>
      <c r="X2343" s="19"/>
      <c r="Y2343" s="19"/>
      <c r="Z2343" s="19"/>
      <c r="AA2343" s="21"/>
      <c r="AB2343" s="19"/>
      <c r="AC2343" s="22" t="str">
        <f aca="true">IF(OR($U2343="",$B2343=""),"",IF($AA2343&lt;&gt;"",$AA2343-$B2343,TODAY()-$B2343))</f>
        <v/>
      </c>
      <c r="AD2343" s="22" t="str">
        <f aca="true">IF($W2343="","",IF($Y2343="Closed",IF($AA2343="","Closed",IF($AA2343&lt;=$W2343,"Closed on time","Closed late")),IF(TODAY()&gt;$W2343,"Overdue","Within time")))</f>
        <v/>
      </c>
      <c r="AE2343" s="6"/>
      <c r="AF2343" s="19"/>
      <c r="AG2343" s="19"/>
      <c r="AH2343" s="19"/>
      <c r="AI2343" s="19"/>
      <c r="AJ2343" s="19"/>
    </row>
    <row r="2344" customFormat="false" ht="15" hidden="false" customHeight="false" outlineLevel="0" collapsed="false">
      <c r="A2344" s="22" t="str">
        <f aca="false">IF($C2344="","","R"&amp;TEXT(ROW()-4,"00000"))</f>
        <v/>
      </c>
      <c r="B2344" s="21"/>
      <c r="C2344" s="19"/>
      <c r="D2344" s="22" t="str">
        <f aca="false">IF($C2344="","",IFERROR(INDEX(Asset_Register!$C$5:$C$1000,MATCH($C2344,Asset_Register!$A$5:$A$1000,0)),"Not in register"))</f>
        <v/>
      </c>
      <c r="E2344" s="22" t="str">
        <f aca="false">IF($C2344="","",IFERROR(INDEX(Asset_Register!$D$5:$D$1000,MATCH($C2344,Asset_Register!$A$5:$A$1000,0)),"Not in register"))</f>
        <v/>
      </c>
      <c r="F2344" s="22" t="str">
        <f aca="false">IF($C2344="","",IFERROR(INDEX(Asset_Register!$R$5:$R$1000,MATCH($C2344,Asset_Register!$A$5:$A$1000,0)),"Not in register"))</f>
        <v/>
      </c>
      <c r="G2344" s="22" t="str">
        <f aca="false">IF($C2344="","",IFERROR(INDEX(Asset_Register!$Q$5:$Q$1000,MATCH($C2344,Asset_Register!$A$5:$A$1000,0)),"Not in register"))</f>
        <v/>
      </c>
      <c r="H2344" s="19"/>
      <c r="I2344" s="19"/>
      <c r="J2344" s="6"/>
      <c r="K2344" s="19"/>
      <c r="L2344" s="19"/>
      <c r="M2344" s="19"/>
      <c r="N2344" s="19"/>
      <c r="O2344" s="19"/>
      <c r="P2344" s="19"/>
      <c r="Q2344" s="22" t="str">
        <f aca="false">IF($C2344="","",IF($P2344&lt;&gt;"",$P2344,IF(AND(ISNUMBER($K2344),ISNUMBER($M2344),ISNUMBER($N2344)),IF($O2344="Lower is worse",IF($K2344&lt;=$N2344,"Danger",IF($K2344&lt;=$M2344,"Alert","OK")),IF($K2344&gt;=$N2344,"Danger",IF($K2344&gt;=$M2344,"Alert","OK"))),"Not set")))</f>
        <v/>
      </c>
      <c r="R2344" s="22" t="str">
        <f aca="false">IF(OR($Q2344="",$Q2344="Not set"),"",MATCH($Q2344,Lists!$F$2:$F$4,0)-1)</f>
        <v/>
      </c>
      <c r="S2344" s="6"/>
      <c r="T2344" s="6"/>
      <c r="U2344" s="22" t="str">
        <f aca="false">IF(OR($Q2344="",$Q2344="OK",$Q2344="Not set",NOT(ISNUMBER($G2344))),"",ROUND($G2344*IF($Q2344="Danger",Lists!$M$15,Lists!$M$16),0))</f>
        <v/>
      </c>
      <c r="V2344" s="22" t="str">
        <f aca="false">IF($U2344="","",IF(OR($Q2344="Danger",$U2344&gt;=Lists!$M$10),"P1",IF($U2344&gt;=Lists!$M$11,"P2","P3")))</f>
        <v/>
      </c>
      <c r="W2344" s="24" t="str">
        <f aca="false">IF(OR($V2344="",$B2344=""),"",$B2344+INDEX(Lists!$N$10:$N$12,MATCH($V2344,Lists!$L$10:$L$12,0)))</f>
        <v/>
      </c>
      <c r="X2344" s="19"/>
      <c r="Y2344" s="19"/>
      <c r="Z2344" s="19"/>
      <c r="AA2344" s="21"/>
      <c r="AB2344" s="19"/>
      <c r="AC2344" s="22" t="str">
        <f aca="true">IF(OR($U2344="",$B2344=""),"",IF($AA2344&lt;&gt;"",$AA2344-$B2344,TODAY()-$B2344))</f>
        <v/>
      </c>
      <c r="AD2344" s="22" t="str">
        <f aca="true">IF($W2344="","",IF($Y2344="Closed",IF($AA2344="","Closed",IF($AA2344&lt;=$W2344,"Closed on time","Closed late")),IF(TODAY()&gt;$W2344,"Overdue","Within time")))</f>
        <v/>
      </c>
      <c r="AE2344" s="6"/>
      <c r="AF2344" s="19"/>
      <c r="AG2344" s="19"/>
      <c r="AH2344" s="19"/>
      <c r="AI2344" s="19"/>
      <c r="AJ2344" s="19"/>
    </row>
    <row r="2345" customFormat="false" ht="15" hidden="false" customHeight="false" outlineLevel="0" collapsed="false">
      <c r="A2345" s="22" t="str">
        <f aca="false">IF($C2345="","","R"&amp;TEXT(ROW()-4,"00000"))</f>
        <v/>
      </c>
      <c r="B2345" s="21"/>
      <c r="C2345" s="19"/>
      <c r="D2345" s="22" t="str">
        <f aca="false">IF($C2345="","",IFERROR(INDEX(Asset_Register!$C$5:$C$1000,MATCH($C2345,Asset_Register!$A$5:$A$1000,0)),"Not in register"))</f>
        <v/>
      </c>
      <c r="E2345" s="22" t="str">
        <f aca="false">IF($C2345="","",IFERROR(INDEX(Asset_Register!$D$5:$D$1000,MATCH($C2345,Asset_Register!$A$5:$A$1000,0)),"Not in register"))</f>
        <v/>
      </c>
      <c r="F2345" s="22" t="str">
        <f aca="false">IF($C2345="","",IFERROR(INDEX(Asset_Register!$R$5:$R$1000,MATCH($C2345,Asset_Register!$A$5:$A$1000,0)),"Not in register"))</f>
        <v/>
      </c>
      <c r="G2345" s="22" t="str">
        <f aca="false">IF($C2345="","",IFERROR(INDEX(Asset_Register!$Q$5:$Q$1000,MATCH($C2345,Asset_Register!$A$5:$A$1000,0)),"Not in register"))</f>
        <v/>
      </c>
      <c r="H2345" s="19"/>
      <c r="I2345" s="19"/>
      <c r="J2345" s="6"/>
      <c r="K2345" s="19"/>
      <c r="L2345" s="19"/>
      <c r="M2345" s="19"/>
      <c r="N2345" s="19"/>
      <c r="O2345" s="19"/>
      <c r="P2345" s="19"/>
      <c r="Q2345" s="22" t="str">
        <f aca="false">IF($C2345="","",IF($P2345&lt;&gt;"",$P2345,IF(AND(ISNUMBER($K2345),ISNUMBER($M2345),ISNUMBER($N2345)),IF($O2345="Lower is worse",IF($K2345&lt;=$N2345,"Danger",IF($K2345&lt;=$M2345,"Alert","OK")),IF($K2345&gt;=$N2345,"Danger",IF($K2345&gt;=$M2345,"Alert","OK"))),"Not set")))</f>
        <v/>
      </c>
      <c r="R2345" s="22" t="str">
        <f aca="false">IF(OR($Q2345="",$Q2345="Not set"),"",MATCH($Q2345,Lists!$F$2:$F$4,0)-1)</f>
        <v/>
      </c>
      <c r="S2345" s="6"/>
      <c r="T2345" s="6"/>
      <c r="U2345" s="22" t="str">
        <f aca="false">IF(OR($Q2345="",$Q2345="OK",$Q2345="Not set",NOT(ISNUMBER($G2345))),"",ROUND($G2345*IF($Q2345="Danger",Lists!$M$15,Lists!$M$16),0))</f>
        <v/>
      </c>
      <c r="V2345" s="22" t="str">
        <f aca="false">IF($U2345="","",IF(OR($Q2345="Danger",$U2345&gt;=Lists!$M$10),"P1",IF($U2345&gt;=Lists!$M$11,"P2","P3")))</f>
        <v/>
      </c>
      <c r="W2345" s="24" t="str">
        <f aca="false">IF(OR($V2345="",$B2345=""),"",$B2345+INDEX(Lists!$N$10:$N$12,MATCH($V2345,Lists!$L$10:$L$12,0)))</f>
        <v/>
      </c>
      <c r="X2345" s="19"/>
      <c r="Y2345" s="19"/>
      <c r="Z2345" s="19"/>
      <c r="AA2345" s="21"/>
      <c r="AB2345" s="19"/>
      <c r="AC2345" s="22" t="str">
        <f aca="true">IF(OR($U2345="",$B2345=""),"",IF($AA2345&lt;&gt;"",$AA2345-$B2345,TODAY()-$B2345))</f>
        <v/>
      </c>
      <c r="AD2345" s="22" t="str">
        <f aca="true">IF($W2345="","",IF($Y2345="Closed",IF($AA2345="","Closed",IF($AA2345&lt;=$W2345,"Closed on time","Closed late")),IF(TODAY()&gt;$W2345,"Overdue","Within time")))</f>
        <v/>
      </c>
      <c r="AE2345" s="6"/>
      <c r="AF2345" s="19"/>
      <c r="AG2345" s="19"/>
      <c r="AH2345" s="19"/>
      <c r="AI2345" s="19"/>
      <c r="AJ2345" s="19"/>
    </row>
    <row r="2346" customFormat="false" ht="15" hidden="false" customHeight="false" outlineLevel="0" collapsed="false">
      <c r="A2346" s="22" t="str">
        <f aca="false">IF($C2346="","","R"&amp;TEXT(ROW()-4,"00000"))</f>
        <v/>
      </c>
      <c r="B2346" s="21"/>
      <c r="C2346" s="19"/>
      <c r="D2346" s="22" t="str">
        <f aca="false">IF($C2346="","",IFERROR(INDEX(Asset_Register!$C$5:$C$1000,MATCH($C2346,Asset_Register!$A$5:$A$1000,0)),"Not in register"))</f>
        <v/>
      </c>
      <c r="E2346" s="22" t="str">
        <f aca="false">IF($C2346="","",IFERROR(INDEX(Asset_Register!$D$5:$D$1000,MATCH($C2346,Asset_Register!$A$5:$A$1000,0)),"Not in register"))</f>
        <v/>
      </c>
      <c r="F2346" s="22" t="str">
        <f aca="false">IF($C2346="","",IFERROR(INDEX(Asset_Register!$R$5:$R$1000,MATCH($C2346,Asset_Register!$A$5:$A$1000,0)),"Not in register"))</f>
        <v/>
      </c>
      <c r="G2346" s="22" t="str">
        <f aca="false">IF($C2346="","",IFERROR(INDEX(Asset_Register!$Q$5:$Q$1000,MATCH($C2346,Asset_Register!$A$5:$A$1000,0)),"Not in register"))</f>
        <v/>
      </c>
      <c r="H2346" s="19"/>
      <c r="I2346" s="19"/>
      <c r="J2346" s="6"/>
      <c r="K2346" s="19"/>
      <c r="L2346" s="19"/>
      <c r="M2346" s="19"/>
      <c r="N2346" s="19"/>
      <c r="O2346" s="19"/>
      <c r="P2346" s="19"/>
      <c r="Q2346" s="22" t="str">
        <f aca="false">IF($C2346="","",IF($P2346&lt;&gt;"",$P2346,IF(AND(ISNUMBER($K2346),ISNUMBER($M2346),ISNUMBER($N2346)),IF($O2346="Lower is worse",IF($K2346&lt;=$N2346,"Danger",IF($K2346&lt;=$M2346,"Alert","OK")),IF($K2346&gt;=$N2346,"Danger",IF($K2346&gt;=$M2346,"Alert","OK"))),"Not set")))</f>
        <v/>
      </c>
      <c r="R2346" s="22" t="str">
        <f aca="false">IF(OR($Q2346="",$Q2346="Not set"),"",MATCH($Q2346,Lists!$F$2:$F$4,0)-1)</f>
        <v/>
      </c>
      <c r="S2346" s="6"/>
      <c r="T2346" s="6"/>
      <c r="U2346" s="22" t="str">
        <f aca="false">IF(OR($Q2346="",$Q2346="OK",$Q2346="Not set",NOT(ISNUMBER($G2346))),"",ROUND($G2346*IF($Q2346="Danger",Lists!$M$15,Lists!$M$16),0))</f>
        <v/>
      </c>
      <c r="V2346" s="22" t="str">
        <f aca="false">IF($U2346="","",IF(OR($Q2346="Danger",$U2346&gt;=Lists!$M$10),"P1",IF($U2346&gt;=Lists!$M$11,"P2","P3")))</f>
        <v/>
      </c>
      <c r="W2346" s="24" t="str">
        <f aca="false">IF(OR($V2346="",$B2346=""),"",$B2346+INDEX(Lists!$N$10:$N$12,MATCH($V2346,Lists!$L$10:$L$12,0)))</f>
        <v/>
      </c>
      <c r="X2346" s="19"/>
      <c r="Y2346" s="19"/>
      <c r="Z2346" s="19"/>
      <c r="AA2346" s="21"/>
      <c r="AB2346" s="19"/>
      <c r="AC2346" s="22" t="str">
        <f aca="true">IF(OR($U2346="",$B2346=""),"",IF($AA2346&lt;&gt;"",$AA2346-$B2346,TODAY()-$B2346))</f>
        <v/>
      </c>
      <c r="AD2346" s="22" t="str">
        <f aca="true">IF($W2346="","",IF($Y2346="Closed",IF($AA2346="","Closed",IF($AA2346&lt;=$W2346,"Closed on time","Closed late")),IF(TODAY()&gt;$W2346,"Overdue","Within time")))</f>
        <v/>
      </c>
      <c r="AE2346" s="6"/>
      <c r="AF2346" s="19"/>
      <c r="AG2346" s="19"/>
      <c r="AH2346" s="19"/>
      <c r="AI2346" s="19"/>
      <c r="AJ2346" s="19"/>
    </row>
    <row r="2347" customFormat="false" ht="15" hidden="false" customHeight="false" outlineLevel="0" collapsed="false">
      <c r="A2347" s="22" t="str">
        <f aca="false">IF($C2347="","","R"&amp;TEXT(ROW()-4,"00000"))</f>
        <v/>
      </c>
      <c r="B2347" s="21"/>
      <c r="C2347" s="19"/>
      <c r="D2347" s="22" t="str">
        <f aca="false">IF($C2347="","",IFERROR(INDEX(Asset_Register!$C$5:$C$1000,MATCH($C2347,Asset_Register!$A$5:$A$1000,0)),"Not in register"))</f>
        <v/>
      </c>
      <c r="E2347" s="22" t="str">
        <f aca="false">IF($C2347="","",IFERROR(INDEX(Asset_Register!$D$5:$D$1000,MATCH($C2347,Asset_Register!$A$5:$A$1000,0)),"Not in register"))</f>
        <v/>
      </c>
      <c r="F2347" s="22" t="str">
        <f aca="false">IF($C2347="","",IFERROR(INDEX(Asset_Register!$R$5:$R$1000,MATCH($C2347,Asset_Register!$A$5:$A$1000,0)),"Not in register"))</f>
        <v/>
      </c>
      <c r="G2347" s="22" t="str">
        <f aca="false">IF($C2347="","",IFERROR(INDEX(Asset_Register!$Q$5:$Q$1000,MATCH($C2347,Asset_Register!$A$5:$A$1000,0)),"Not in register"))</f>
        <v/>
      </c>
      <c r="H2347" s="19"/>
      <c r="I2347" s="19"/>
      <c r="J2347" s="6"/>
      <c r="K2347" s="19"/>
      <c r="L2347" s="19"/>
      <c r="M2347" s="19"/>
      <c r="N2347" s="19"/>
      <c r="O2347" s="19"/>
      <c r="P2347" s="19"/>
      <c r="Q2347" s="22" t="str">
        <f aca="false">IF($C2347="","",IF($P2347&lt;&gt;"",$P2347,IF(AND(ISNUMBER($K2347),ISNUMBER($M2347),ISNUMBER($N2347)),IF($O2347="Lower is worse",IF($K2347&lt;=$N2347,"Danger",IF($K2347&lt;=$M2347,"Alert","OK")),IF($K2347&gt;=$N2347,"Danger",IF($K2347&gt;=$M2347,"Alert","OK"))),"Not set")))</f>
        <v/>
      </c>
      <c r="R2347" s="22" t="str">
        <f aca="false">IF(OR($Q2347="",$Q2347="Not set"),"",MATCH($Q2347,Lists!$F$2:$F$4,0)-1)</f>
        <v/>
      </c>
      <c r="S2347" s="6"/>
      <c r="T2347" s="6"/>
      <c r="U2347" s="22" t="str">
        <f aca="false">IF(OR($Q2347="",$Q2347="OK",$Q2347="Not set",NOT(ISNUMBER($G2347))),"",ROUND($G2347*IF($Q2347="Danger",Lists!$M$15,Lists!$M$16),0))</f>
        <v/>
      </c>
      <c r="V2347" s="22" t="str">
        <f aca="false">IF($U2347="","",IF(OR($Q2347="Danger",$U2347&gt;=Lists!$M$10),"P1",IF($U2347&gt;=Lists!$M$11,"P2","P3")))</f>
        <v/>
      </c>
      <c r="W2347" s="24" t="str">
        <f aca="false">IF(OR($V2347="",$B2347=""),"",$B2347+INDEX(Lists!$N$10:$N$12,MATCH($V2347,Lists!$L$10:$L$12,0)))</f>
        <v/>
      </c>
      <c r="X2347" s="19"/>
      <c r="Y2347" s="19"/>
      <c r="Z2347" s="19"/>
      <c r="AA2347" s="21"/>
      <c r="AB2347" s="19"/>
      <c r="AC2347" s="22" t="str">
        <f aca="true">IF(OR($U2347="",$B2347=""),"",IF($AA2347&lt;&gt;"",$AA2347-$B2347,TODAY()-$B2347))</f>
        <v/>
      </c>
      <c r="AD2347" s="22" t="str">
        <f aca="true">IF($W2347="","",IF($Y2347="Closed",IF($AA2347="","Closed",IF($AA2347&lt;=$W2347,"Closed on time","Closed late")),IF(TODAY()&gt;$W2347,"Overdue","Within time")))</f>
        <v/>
      </c>
      <c r="AE2347" s="6"/>
      <c r="AF2347" s="19"/>
      <c r="AG2347" s="19"/>
      <c r="AH2347" s="19"/>
      <c r="AI2347" s="19"/>
      <c r="AJ2347" s="19"/>
    </row>
    <row r="2348" customFormat="false" ht="15" hidden="false" customHeight="false" outlineLevel="0" collapsed="false">
      <c r="A2348" s="22" t="str">
        <f aca="false">IF($C2348="","","R"&amp;TEXT(ROW()-4,"00000"))</f>
        <v/>
      </c>
      <c r="B2348" s="21"/>
      <c r="C2348" s="19"/>
      <c r="D2348" s="22" t="str">
        <f aca="false">IF($C2348="","",IFERROR(INDEX(Asset_Register!$C$5:$C$1000,MATCH($C2348,Asset_Register!$A$5:$A$1000,0)),"Not in register"))</f>
        <v/>
      </c>
      <c r="E2348" s="22" t="str">
        <f aca="false">IF($C2348="","",IFERROR(INDEX(Asset_Register!$D$5:$D$1000,MATCH($C2348,Asset_Register!$A$5:$A$1000,0)),"Not in register"))</f>
        <v/>
      </c>
      <c r="F2348" s="22" t="str">
        <f aca="false">IF($C2348="","",IFERROR(INDEX(Asset_Register!$R$5:$R$1000,MATCH($C2348,Asset_Register!$A$5:$A$1000,0)),"Not in register"))</f>
        <v/>
      </c>
      <c r="G2348" s="22" t="str">
        <f aca="false">IF($C2348="","",IFERROR(INDEX(Asset_Register!$Q$5:$Q$1000,MATCH($C2348,Asset_Register!$A$5:$A$1000,0)),"Not in register"))</f>
        <v/>
      </c>
      <c r="H2348" s="19"/>
      <c r="I2348" s="19"/>
      <c r="J2348" s="6"/>
      <c r="K2348" s="19"/>
      <c r="L2348" s="19"/>
      <c r="M2348" s="19"/>
      <c r="N2348" s="19"/>
      <c r="O2348" s="19"/>
      <c r="P2348" s="19"/>
      <c r="Q2348" s="22" t="str">
        <f aca="false">IF($C2348="","",IF($P2348&lt;&gt;"",$P2348,IF(AND(ISNUMBER($K2348),ISNUMBER($M2348),ISNUMBER($N2348)),IF($O2348="Lower is worse",IF($K2348&lt;=$N2348,"Danger",IF($K2348&lt;=$M2348,"Alert","OK")),IF($K2348&gt;=$N2348,"Danger",IF($K2348&gt;=$M2348,"Alert","OK"))),"Not set")))</f>
        <v/>
      </c>
      <c r="R2348" s="22" t="str">
        <f aca="false">IF(OR($Q2348="",$Q2348="Not set"),"",MATCH($Q2348,Lists!$F$2:$F$4,0)-1)</f>
        <v/>
      </c>
      <c r="S2348" s="6"/>
      <c r="T2348" s="6"/>
      <c r="U2348" s="22" t="str">
        <f aca="false">IF(OR($Q2348="",$Q2348="OK",$Q2348="Not set",NOT(ISNUMBER($G2348))),"",ROUND($G2348*IF($Q2348="Danger",Lists!$M$15,Lists!$M$16),0))</f>
        <v/>
      </c>
      <c r="V2348" s="22" t="str">
        <f aca="false">IF($U2348="","",IF(OR($Q2348="Danger",$U2348&gt;=Lists!$M$10),"P1",IF($U2348&gt;=Lists!$M$11,"P2","P3")))</f>
        <v/>
      </c>
      <c r="W2348" s="24" t="str">
        <f aca="false">IF(OR($V2348="",$B2348=""),"",$B2348+INDEX(Lists!$N$10:$N$12,MATCH($V2348,Lists!$L$10:$L$12,0)))</f>
        <v/>
      </c>
      <c r="X2348" s="19"/>
      <c r="Y2348" s="19"/>
      <c r="Z2348" s="19"/>
      <c r="AA2348" s="21"/>
      <c r="AB2348" s="19"/>
      <c r="AC2348" s="22" t="str">
        <f aca="true">IF(OR($U2348="",$B2348=""),"",IF($AA2348&lt;&gt;"",$AA2348-$B2348,TODAY()-$B2348))</f>
        <v/>
      </c>
      <c r="AD2348" s="22" t="str">
        <f aca="true">IF($W2348="","",IF($Y2348="Closed",IF($AA2348="","Closed",IF($AA2348&lt;=$W2348,"Closed on time","Closed late")),IF(TODAY()&gt;$W2348,"Overdue","Within time")))</f>
        <v/>
      </c>
      <c r="AE2348" s="6"/>
      <c r="AF2348" s="19"/>
      <c r="AG2348" s="19"/>
      <c r="AH2348" s="19"/>
      <c r="AI2348" s="19"/>
      <c r="AJ2348" s="19"/>
    </row>
    <row r="2349" customFormat="false" ht="15" hidden="false" customHeight="false" outlineLevel="0" collapsed="false">
      <c r="A2349" s="22" t="str">
        <f aca="false">IF($C2349="","","R"&amp;TEXT(ROW()-4,"00000"))</f>
        <v/>
      </c>
      <c r="B2349" s="21"/>
      <c r="C2349" s="19"/>
      <c r="D2349" s="22" t="str">
        <f aca="false">IF($C2349="","",IFERROR(INDEX(Asset_Register!$C$5:$C$1000,MATCH($C2349,Asset_Register!$A$5:$A$1000,0)),"Not in register"))</f>
        <v/>
      </c>
      <c r="E2349" s="22" t="str">
        <f aca="false">IF($C2349="","",IFERROR(INDEX(Asset_Register!$D$5:$D$1000,MATCH($C2349,Asset_Register!$A$5:$A$1000,0)),"Not in register"))</f>
        <v/>
      </c>
      <c r="F2349" s="22" t="str">
        <f aca="false">IF($C2349="","",IFERROR(INDEX(Asset_Register!$R$5:$R$1000,MATCH($C2349,Asset_Register!$A$5:$A$1000,0)),"Not in register"))</f>
        <v/>
      </c>
      <c r="G2349" s="22" t="str">
        <f aca="false">IF($C2349="","",IFERROR(INDEX(Asset_Register!$Q$5:$Q$1000,MATCH($C2349,Asset_Register!$A$5:$A$1000,0)),"Not in register"))</f>
        <v/>
      </c>
      <c r="H2349" s="19"/>
      <c r="I2349" s="19"/>
      <c r="J2349" s="6"/>
      <c r="K2349" s="19"/>
      <c r="L2349" s="19"/>
      <c r="M2349" s="19"/>
      <c r="N2349" s="19"/>
      <c r="O2349" s="19"/>
      <c r="P2349" s="19"/>
      <c r="Q2349" s="22" t="str">
        <f aca="false">IF($C2349="","",IF($P2349&lt;&gt;"",$P2349,IF(AND(ISNUMBER($K2349),ISNUMBER($M2349),ISNUMBER($N2349)),IF($O2349="Lower is worse",IF($K2349&lt;=$N2349,"Danger",IF($K2349&lt;=$M2349,"Alert","OK")),IF($K2349&gt;=$N2349,"Danger",IF($K2349&gt;=$M2349,"Alert","OK"))),"Not set")))</f>
        <v/>
      </c>
      <c r="R2349" s="22" t="str">
        <f aca="false">IF(OR($Q2349="",$Q2349="Not set"),"",MATCH($Q2349,Lists!$F$2:$F$4,0)-1)</f>
        <v/>
      </c>
      <c r="S2349" s="6"/>
      <c r="T2349" s="6"/>
      <c r="U2349" s="22" t="str">
        <f aca="false">IF(OR($Q2349="",$Q2349="OK",$Q2349="Not set",NOT(ISNUMBER($G2349))),"",ROUND($G2349*IF($Q2349="Danger",Lists!$M$15,Lists!$M$16),0))</f>
        <v/>
      </c>
      <c r="V2349" s="22" t="str">
        <f aca="false">IF($U2349="","",IF(OR($Q2349="Danger",$U2349&gt;=Lists!$M$10),"P1",IF($U2349&gt;=Lists!$M$11,"P2","P3")))</f>
        <v/>
      </c>
      <c r="W2349" s="24" t="str">
        <f aca="false">IF(OR($V2349="",$B2349=""),"",$B2349+INDEX(Lists!$N$10:$N$12,MATCH($V2349,Lists!$L$10:$L$12,0)))</f>
        <v/>
      </c>
      <c r="X2349" s="19"/>
      <c r="Y2349" s="19"/>
      <c r="Z2349" s="19"/>
      <c r="AA2349" s="21"/>
      <c r="AB2349" s="19"/>
      <c r="AC2349" s="22" t="str">
        <f aca="true">IF(OR($U2349="",$B2349=""),"",IF($AA2349&lt;&gt;"",$AA2349-$B2349,TODAY()-$B2349))</f>
        <v/>
      </c>
      <c r="AD2349" s="22" t="str">
        <f aca="true">IF($W2349="","",IF($Y2349="Closed",IF($AA2349="","Closed",IF($AA2349&lt;=$W2349,"Closed on time","Closed late")),IF(TODAY()&gt;$W2349,"Overdue","Within time")))</f>
        <v/>
      </c>
      <c r="AE2349" s="6"/>
      <c r="AF2349" s="19"/>
      <c r="AG2349" s="19"/>
      <c r="AH2349" s="19"/>
      <c r="AI2349" s="19"/>
      <c r="AJ2349" s="19"/>
    </row>
    <row r="2350" customFormat="false" ht="15" hidden="false" customHeight="false" outlineLevel="0" collapsed="false">
      <c r="A2350" s="22" t="str">
        <f aca="false">IF($C2350="","","R"&amp;TEXT(ROW()-4,"00000"))</f>
        <v/>
      </c>
      <c r="B2350" s="21"/>
      <c r="C2350" s="19"/>
      <c r="D2350" s="22" t="str">
        <f aca="false">IF($C2350="","",IFERROR(INDEX(Asset_Register!$C$5:$C$1000,MATCH($C2350,Asset_Register!$A$5:$A$1000,0)),"Not in register"))</f>
        <v/>
      </c>
      <c r="E2350" s="22" t="str">
        <f aca="false">IF($C2350="","",IFERROR(INDEX(Asset_Register!$D$5:$D$1000,MATCH($C2350,Asset_Register!$A$5:$A$1000,0)),"Not in register"))</f>
        <v/>
      </c>
      <c r="F2350" s="22" t="str">
        <f aca="false">IF($C2350="","",IFERROR(INDEX(Asset_Register!$R$5:$R$1000,MATCH($C2350,Asset_Register!$A$5:$A$1000,0)),"Not in register"))</f>
        <v/>
      </c>
      <c r="G2350" s="22" t="str">
        <f aca="false">IF($C2350="","",IFERROR(INDEX(Asset_Register!$Q$5:$Q$1000,MATCH($C2350,Asset_Register!$A$5:$A$1000,0)),"Not in register"))</f>
        <v/>
      </c>
      <c r="H2350" s="19"/>
      <c r="I2350" s="19"/>
      <c r="J2350" s="6"/>
      <c r="K2350" s="19"/>
      <c r="L2350" s="19"/>
      <c r="M2350" s="19"/>
      <c r="N2350" s="19"/>
      <c r="O2350" s="19"/>
      <c r="P2350" s="19"/>
      <c r="Q2350" s="22" t="str">
        <f aca="false">IF($C2350="","",IF($P2350&lt;&gt;"",$P2350,IF(AND(ISNUMBER($K2350),ISNUMBER($M2350),ISNUMBER($N2350)),IF($O2350="Lower is worse",IF($K2350&lt;=$N2350,"Danger",IF($K2350&lt;=$M2350,"Alert","OK")),IF($K2350&gt;=$N2350,"Danger",IF($K2350&gt;=$M2350,"Alert","OK"))),"Not set")))</f>
        <v/>
      </c>
      <c r="R2350" s="22" t="str">
        <f aca="false">IF(OR($Q2350="",$Q2350="Not set"),"",MATCH($Q2350,Lists!$F$2:$F$4,0)-1)</f>
        <v/>
      </c>
      <c r="S2350" s="6"/>
      <c r="T2350" s="6"/>
      <c r="U2350" s="22" t="str">
        <f aca="false">IF(OR($Q2350="",$Q2350="OK",$Q2350="Not set",NOT(ISNUMBER($G2350))),"",ROUND($G2350*IF($Q2350="Danger",Lists!$M$15,Lists!$M$16),0))</f>
        <v/>
      </c>
      <c r="V2350" s="22" t="str">
        <f aca="false">IF($U2350="","",IF(OR($Q2350="Danger",$U2350&gt;=Lists!$M$10),"P1",IF($U2350&gt;=Lists!$M$11,"P2","P3")))</f>
        <v/>
      </c>
      <c r="W2350" s="24" t="str">
        <f aca="false">IF(OR($V2350="",$B2350=""),"",$B2350+INDEX(Lists!$N$10:$N$12,MATCH($V2350,Lists!$L$10:$L$12,0)))</f>
        <v/>
      </c>
      <c r="X2350" s="19"/>
      <c r="Y2350" s="19"/>
      <c r="Z2350" s="19"/>
      <c r="AA2350" s="21"/>
      <c r="AB2350" s="19"/>
      <c r="AC2350" s="22" t="str">
        <f aca="true">IF(OR($U2350="",$B2350=""),"",IF($AA2350&lt;&gt;"",$AA2350-$B2350,TODAY()-$B2350))</f>
        <v/>
      </c>
      <c r="AD2350" s="22" t="str">
        <f aca="true">IF($W2350="","",IF($Y2350="Closed",IF($AA2350="","Closed",IF($AA2350&lt;=$W2350,"Closed on time","Closed late")),IF(TODAY()&gt;$W2350,"Overdue","Within time")))</f>
        <v/>
      </c>
      <c r="AE2350" s="6"/>
      <c r="AF2350" s="19"/>
      <c r="AG2350" s="19"/>
      <c r="AH2350" s="19"/>
      <c r="AI2350" s="19"/>
      <c r="AJ2350" s="19"/>
    </row>
    <row r="2351" customFormat="false" ht="15" hidden="false" customHeight="false" outlineLevel="0" collapsed="false">
      <c r="A2351" s="22" t="str">
        <f aca="false">IF($C2351="","","R"&amp;TEXT(ROW()-4,"00000"))</f>
        <v/>
      </c>
      <c r="B2351" s="21"/>
      <c r="C2351" s="19"/>
      <c r="D2351" s="22" t="str">
        <f aca="false">IF($C2351="","",IFERROR(INDEX(Asset_Register!$C$5:$C$1000,MATCH($C2351,Asset_Register!$A$5:$A$1000,0)),"Not in register"))</f>
        <v/>
      </c>
      <c r="E2351" s="22" t="str">
        <f aca="false">IF($C2351="","",IFERROR(INDEX(Asset_Register!$D$5:$D$1000,MATCH($C2351,Asset_Register!$A$5:$A$1000,0)),"Not in register"))</f>
        <v/>
      </c>
      <c r="F2351" s="22" t="str">
        <f aca="false">IF($C2351="","",IFERROR(INDEX(Asset_Register!$R$5:$R$1000,MATCH($C2351,Asset_Register!$A$5:$A$1000,0)),"Not in register"))</f>
        <v/>
      </c>
      <c r="G2351" s="22" t="str">
        <f aca="false">IF($C2351="","",IFERROR(INDEX(Asset_Register!$Q$5:$Q$1000,MATCH($C2351,Asset_Register!$A$5:$A$1000,0)),"Not in register"))</f>
        <v/>
      </c>
      <c r="H2351" s="19"/>
      <c r="I2351" s="19"/>
      <c r="J2351" s="6"/>
      <c r="K2351" s="19"/>
      <c r="L2351" s="19"/>
      <c r="M2351" s="19"/>
      <c r="N2351" s="19"/>
      <c r="O2351" s="19"/>
      <c r="P2351" s="19"/>
      <c r="Q2351" s="22" t="str">
        <f aca="false">IF($C2351="","",IF($P2351&lt;&gt;"",$P2351,IF(AND(ISNUMBER($K2351),ISNUMBER($M2351),ISNUMBER($N2351)),IF($O2351="Lower is worse",IF($K2351&lt;=$N2351,"Danger",IF($K2351&lt;=$M2351,"Alert","OK")),IF($K2351&gt;=$N2351,"Danger",IF($K2351&gt;=$M2351,"Alert","OK"))),"Not set")))</f>
        <v/>
      </c>
      <c r="R2351" s="22" t="str">
        <f aca="false">IF(OR($Q2351="",$Q2351="Not set"),"",MATCH($Q2351,Lists!$F$2:$F$4,0)-1)</f>
        <v/>
      </c>
      <c r="S2351" s="6"/>
      <c r="T2351" s="6"/>
      <c r="U2351" s="22" t="str">
        <f aca="false">IF(OR($Q2351="",$Q2351="OK",$Q2351="Not set",NOT(ISNUMBER($G2351))),"",ROUND($G2351*IF($Q2351="Danger",Lists!$M$15,Lists!$M$16),0))</f>
        <v/>
      </c>
      <c r="V2351" s="22" t="str">
        <f aca="false">IF($U2351="","",IF(OR($Q2351="Danger",$U2351&gt;=Lists!$M$10),"P1",IF($U2351&gt;=Lists!$M$11,"P2","P3")))</f>
        <v/>
      </c>
      <c r="W2351" s="24" t="str">
        <f aca="false">IF(OR($V2351="",$B2351=""),"",$B2351+INDEX(Lists!$N$10:$N$12,MATCH($V2351,Lists!$L$10:$L$12,0)))</f>
        <v/>
      </c>
      <c r="X2351" s="19"/>
      <c r="Y2351" s="19"/>
      <c r="Z2351" s="19"/>
      <c r="AA2351" s="21"/>
      <c r="AB2351" s="19"/>
      <c r="AC2351" s="22" t="str">
        <f aca="true">IF(OR($U2351="",$B2351=""),"",IF($AA2351&lt;&gt;"",$AA2351-$B2351,TODAY()-$B2351))</f>
        <v/>
      </c>
      <c r="AD2351" s="22" t="str">
        <f aca="true">IF($W2351="","",IF($Y2351="Closed",IF($AA2351="","Closed",IF($AA2351&lt;=$W2351,"Closed on time","Closed late")),IF(TODAY()&gt;$W2351,"Overdue","Within time")))</f>
        <v/>
      </c>
      <c r="AE2351" s="6"/>
      <c r="AF2351" s="19"/>
      <c r="AG2351" s="19"/>
      <c r="AH2351" s="19"/>
      <c r="AI2351" s="19"/>
      <c r="AJ2351" s="19"/>
    </row>
    <row r="2352" customFormat="false" ht="15" hidden="false" customHeight="false" outlineLevel="0" collapsed="false">
      <c r="A2352" s="22" t="str">
        <f aca="false">IF($C2352="","","R"&amp;TEXT(ROW()-4,"00000"))</f>
        <v/>
      </c>
      <c r="B2352" s="21"/>
      <c r="C2352" s="19"/>
      <c r="D2352" s="22" t="str">
        <f aca="false">IF($C2352="","",IFERROR(INDEX(Asset_Register!$C$5:$C$1000,MATCH($C2352,Asset_Register!$A$5:$A$1000,0)),"Not in register"))</f>
        <v/>
      </c>
      <c r="E2352" s="22" t="str">
        <f aca="false">IF($C2352="","",IFERROR(INDEX(Asset_Register!$D$5:$D$1000,MATCH($C2352,Asset_Register!$A$5:$A$1000,0)),"Not in register"))</f>
        <v/>
      </c>
      <c r="F2352" s="22" t="str">
        <f aca="false">IF($C2352="","",IFERROR(INDEX(Asset_Register!$R$5:$R$1000,MATCH($C2352,Asset_Register!$A$5:$A$1000,0)),"Not in register"))</f>
        <v/>
      </c>
      <c r="G2352" s="22" t="str">
        <f aca="false">IF($C2352="","",IFERROR(INDEX(Asset_Register!$Q$5:$Q$1000,MATCH($C2352,Asset_Register!$A$5:$A$1000,0)),"Not in register"))</f>
        <v/>
      </c>
      <c r="H2352" s="19"/>
      <c r="I2352" s="19"/>
      <c r="J2352" s="6"/>
      <c r="K2352" s="19"/>
      <c r="L2352" s="19"/>
      <c r="M2352" s="19"/>
      <c r="N2352" s="19"/>
      <c r="O2352" s="19"/>
      <c r="P2352" s="19"/>
      <c r="Q2352" s="22" t="str">
        <f aca="false">IF($C2352="","",IF($P2352&lt;&gt;"",$P2352,IF(AND(ISNUMBER($K2352),ISNUMBER($M2352),ISNUMBER($N2352)),IF($O2352="Lower is worse",IF($K2352&lt;=$N2352,"Danger",IF($K2352&lt;=$M2352,"Alert","OK")),IF($K2352&gt;=$N2352,"Danger",IF($K2352&gt;=$M2352,"Alert","OK"))),"Not set")))</f>
        <v/>
      </c>
      <c r="R2352" s="22" t="str">
        <f aca="false">IF(OR($Q2352="",$Q2352="Not set"),"",MATCH($Q2352,Lists!$F$2:$F$4,0)-1)</f>
        <v/>
      </c>
      <c r="S2352" s="6"/>
      <c r="T2352" s="6"/>
      <c r="U2352" s="22" t="str">
        <f aca="false">IF(OR($Q2352="",$Q2352="OK",$Q2352="Not set",NOT(ISNUMBER($G2352))),"",ROUND($G2352*IF($Q2352="Danger",Lists!$M$15,Lists!$M$16),0))</f>
        <v/>
      </c>
      <c r="V2352" s="22" t="str">
        <f aca="false">IF($U2352="","",IF(OR($Q2352="Danger",$U2352&gt;=Lists!$M$10),"P1",IF($U2352&gt;=Lists!$M$11,"P2","P3")))</f>
        <v/>
      </c>
      <c r="W2352" s="24" t="str">
        <f aca="false">IF(OR($V2352="",$B2352=""),"",$B2352+INDEX(Lists!$N$10:$N$12,MATCH($V2352,Lists!$L$10:$L$12,0)))</f>
        <v/>
      </c>
      <c r="X2352" s="19"/>
      <c r="Y2352" s="19"/>
      <c r="Z2352" s="19"/>
      <c r="AA2352" s="21"/>
      <c r="AB2352" s="19"/>
      <c r="AC2352" s="22" t="str">
        <f aca="true">IF(OR($U2352="",$B2352=""),"",IF($AA2352&lt;&gt;"",$AA2352-$B2352,TODAY()-$B2352))</f>
        <v/>
      </c>
      <c r="AD2352" s="22" t="str">
        <f aca="true">IF($W2352="","",IF($Y2352="Closed",IF($AA2352="","Closed",IF($AA2352&lt;=$W2352,"Closed on time","Closed late")),IF(TODAY()&gt;$W2352,"Overdue","Within time")))</f>
        <v/>
      </c>
      <c r="AE2352" s="6"/>
      <c r="AF2352" s="19"/>
      <c r="AG2352" s="19"/>
      <c r="AH2352" s="19"/>
      <c r="AI2352" s="19"/>
      <c r="AJ2352" s="19"/>
    </row>
    <row r="2353" customFormat="false" ht="15" hidden="false" customHeight="false" outlineLevel="0" collapsed="false">
      <c r="A2353" s="22" t="str">
        <f aca="false">IF($C2353="","","R"&amp;TEXT(ROW()-4,"00000"))</f>
        <v/>
      </c>
      <c r="B2353" s="21"/>
      <c r="C2353" s="19"/>
      <c r="D2353" s="22" t="str">
        <f aca="false">IF($C2353="","",IFERROR(INDEX(Asset_Register!$C$5:$C$1000,MATCH($C2353,Asset_Register!$A$5:$A$1000,0)),"Not in register"))</f>
        <v/>
      </c>
      <c r="E2353" s="22" t="str">
        <f aca="false">IF($C2353="","",IFERROR(INDEX(Asset_Register!$D$5:$D$1000,MATCH($C2353,Asset_Register!$A$5:$A$1000,0)),"Not in register"))</f>
        <v/>
      </c>
      <c r="F2353" s="22" t="str">
        <f aca="false">IF($C2353="","",IFERROR(INDEX(Asset_Register!$R$5:$R$1000,MATCH($C2353,Asset_Register!$A$5:$A$1000,0)),"Not in register"))</f>
        <v/>
      </c>
      <c r="G2353" s="22" t="str">
        <f aca="false">IF($C2353="","",IFERROR(INDEX(Asset_Register!$Q$5:$Q$1000,MATCH($C2353,Asset_Register!$A$5:$A$1000,0)),"Not in register"))</f>
        <v/>
      </c>
      <c r="H2353" s="19"/>
      <c r="I2353" s="19"/>
      <c r="J2353" s="6"/>
      <c r="K2353" s="19"/>
      <c r="L2353" s="19"/>
      <c r="M2353" s="19"/>
      <c r="N2353" s="19"/>
      <c r="O2353" s="19"/>
      <c r="P2353" s="19"/>
      <c r="Q2353" s="22" t="str">
        <f aca="false">IF($C2353="","",IF($P2353&lt;&gt;"",$P2353,IF(AND(ISNUMBER($K2353),ISNUMBER($M2353),ISNUMBER($N2353)),IF($O2353="Lower is worse",IF($K2353&lt;=$N2353,"Danger",IF($K2353&lt;=$M2353,"Alert","OK")),IF($K2353&gt;=$N2353,"Danger",IF($K2353&gt;=$M2353,"Alert","OK"))),"Not set")))</f>
        <v/>
      </c>
      <c r="R2353" s="22" t="str">
        <f aca="false">IF(OR($Q2353="",$Q2353="Not set"),"",MATCH($Q2353,Lists!$F$2:$F$4,0)-1)</f>
        <v/>
      </c>
      <c r="S2353" s="6"/>
      <c r="T2353" s="6"/>
      <c r="U2353" s="22" t="str">
        <f aca="false">IF(OR($Q2353="",$Q2353="OK",$Q2353="Not set",NOT(ISNUMBER($G2353))),"",ROUND($G2353*IF($Q2353="Danger",Lists!$M$15,Lists!$M$16),0))</f>
        <v/>
      </c>
      <c r="V2353" s="22" t="str">
        <f aca="false">IF($U2353="","",IF(OR($Q2353="Danger",$U2353&gt;=Lists!$M$10),"P1",IF($U2353&gt;=Lists!$M$11,"P2","P3")))</f>
        <v/>
      </c>
      <c r="W2353" s="24" t="str">
        <f aca="false">IF(OR($V2353="",$B2353=""),"",$B2353+INDEX(Lists!$N$10:$N$12,MATCH($V2353,Lists!$L$10:$L$12,0)))</f>
        <v/>
      </c>
      <c r="X2353" s="19"/>
      <c r="Y2353" s="19"/>
      <c r="Z2353" s="19"/>
      <c r="AA2353" s="21"/>
      <c r="AB2353" s="19"/>
      <c r="AC2353" s="22" t="str">
        <f aca="true">IF(OR($U2353="",$B2353=""),"",IF($AA2353&lt;&gt;"",$AA2353-$B2353,TODAY()-$B2353))</f>
        <v/>
      </c>
      <c r="AD2353" s="22" t="str">
        <f aca="true">IF($W2353="","",IF($Y2353="Closed",IF($AA2353="","Closed",IF($AA2353&lt;=$W2353,"Closed on time","Closed late")),IF(TODAY()&gt;$W2353,"Overdue","Within time")))</f>
        <v/>
      </c>
      <c r="AE2353" s="6"/>
      <c r="AF2353" s="19"/>
      <c r="AG2353" s="19"/>
      <c r="AH2353" s="19"/>
      <c r="AI2353" s="19"/>
      <c r="AJ2353" s="19"/>
    </row>
    <row r="2354" customFormat="false" ht="15" hidden="false" customHeight="false" outlineLevel="0" collapsed="false">
      <c r="A2354" s="22" t="str">
        <f aca="false">IF($C2354="","","R"&amp;TEXT(ROW()-4,"00000"))</f>
        <v/>
      </c>
      <c r="B2354" s="21"/>
      <c r="C2354" s="19"/>
      <c r="D2354" s="22" t="str">
        <f aca="false">IF($C2354="","",IFERROR(INDEX(Asset_Register!$C$5:$C$1000,MATCH($C2354,Asset_Register!$A$5:$A$1000,0)),"Not in register"))</f>
        <v/>
      </c>
      <c r="E2354" s="22" t="str">
        <f aca="false">IF($C2354="","",IFERROR(INDEX(Asset_Register!$D$5:$D$1000,MATCH($C2354,Asset_Register!$A$5:$A$1000,0)),"Not in register"))</f>
        <v/>
      </c>
      <c r="F2354" s="22" t="str">
        <f aca="false">IF($C2354="","",IFERROR(INDEX(Asset_Register!$R$5:$R$1000,MATCH($C2354,Asset_Register!$A$5:$A$1000,0)),"Not in register"))</f>
        <v/>
      </c>
      <c r="G2354" s="22" t="str">
        <f aca="false">IF($C2354="","",IFERROR(INDEX(Asset_Register!$Q$5:$Q$1000,MATCH($C2354,Asset_Register!$A$5:$A$1000,0)),"Not in register"))</f>
        <v/>
      </c>
      <c r="H2354" s="19"/>
      <c r="I2354" s="19"/>
      <c r="J2354" s="6"/>
      <c r="K2354" s="19"/>
      <c r="L2354" s="19"/>
      <c r="M2354" s="19"/>
      <c r="N2354" s="19"/>
      <c r="O2354" s="19"/>
      <c r="P2354" s="19"/>
      <c r="Q2354" s="22" t="str">
        <f aca="false">IF($C2354="","",IF($P2354&lt;&gt;"",$P2354,IF(AND(ISNUMBER($K2354),ISNUMBER($M2354),ISNUMBER($N2354)),IF($O2354="Lower is worse",IF($K2354&lt;=$N2354,"Danger",IF($K2354&lt;=$M2354,"Alert","OK")),IF($K2354&gt;=$N2354,"Danger",IF($K2354&gt;=$M2354,"Alert","OK"))),"Not set")))</f>
        <v/>
      </c>
      <c r="R2354" s="22" t="str">
        <f aca="false">IF(OR($Q2354="",$Q2354="Not set"),"",MATCH($Q2354,Lists!$F$2:$F$4,0)-1)</f>
        <v/>
      </c>
      <c r="S2354" s="6"/>
      <c r="T2354" s="6"/>
      <c r="U2354" s="22" t="str">
        <f aca="false">IF(OR($Q2354="",$Q2354="OK",$Q2354="Not set",NOT(ISNUMBER($G2354))),"",ROUND($G2354*IF($Q2354="Danger",Lists!$M$15,Lists!$M$16),0))</f>
        <v/>
      </c>
      <c r="V2354" s="22" t="str">
        <f aca="false">IF($U2354="","",IF(OR($Q2354="Danger",$U2354&gt;=Lists!$M$10),"P1",IF($U2354&gt;=Lists!$M$11,"P2","P3")))</f>
        <v/>
      </c>
      <c r="W2354" s="24" t="str">
        <f aca="false">IF(OR($V2354="",$B2354=""),"",$B2354+INDEX(Lists!$N$10:$N$12,MATCH($V2354,Lists!$L$10:$L$12,0)))</f>
        <v/>
      </c>
      <c r="X2354" s="19"/>
      <c r="Y2354" s="19"/>
      <c r="Z2354" s="19"/>
      <c r="AA2354" s="21"/>
      <c r="AB2354" s="19"/>
      <c r="AC2354" s="22" t="str">
        <f aca="true">IF(OR($U2354="",$B2354=""),"",IF($AA2354&lt;&gt;"",$AA2354-$B2354,TODAY()-$B2354))</f>
        <v/>
      </c>
      <c r="AD2354" s="22" t="str">
        <f aca="true">IF($W2354="","",IF($Y2354="Closed",IF($AA2354="","Closed",IF($AA2354&lt;=$W2354,"Closed on time","Closed late")),IF(TODAY()&gt;$W2354,"Overdue","Within time")))</f>
        <v/>
      </c>
      <c r="AE2354" s="6"/>
      <c r="AF2354" s="19"/>
      <c r="AG2354" s="19"/>
      <c r="AH2354" s="19"/>
      <c r="AI2354" s="19"/>
      <c r="AJ2354" s="19"/>
    </row>
    <row r="2355" customFormat="false" ht="15" hidden="false" customHeight="false" outlineLevel="0" collapsed="false">
      <c r="A2355" s="22" t="str">
        <f aca="false">IF($C2355="","","R"&amp;TEXT(ROW()-4,"00000"))</f>
        <v/>
      </c>
      <c r="B2355" s="21"/>
      <c r="C2355" s="19"/>
      <c r="D2355" s="22" t="str">
        <f aca="false">IF($C2355="","",IFERROR(INDEX(Asset_Register!$C$5:$C$1000,MATCH($C2355,Asset_Register!$A$5:$A$1000,0)),"Not in register"))</f>
        <v/>
      </c>
      <c r="E2355" s="22" t="str">
        <f aca="false">IF($C2355="","",IFERROR(INDEX(Asset_Register!$D$5:$D$1000,MATCH($C2355,Asset_Register!$A$5:$A$1000,0)),"Not in register"))</f>
        <v/>
      </c>
      <c r="F2355" s="22" t="str">
        <f aca="false">IF($C2355="","",IFERROR(INDEX(Asset_Register!$R$5:$R$1000,MATCH($C2355,Asset_Register!$A$5:$A$1000,0)),"Not in register"))</f>
        <v/>
      </c>
      <c r="G2355" s="22" t="str">
        <f aca="false">IF($C2355="","",IFERROR(INDEX(Asset_Register!$Q$5:$Q$1000,MATCH($C2355,Asset_Register!$A$5:$A$1000,0)),"Not in register"))</f>
        <v/>
      </c>
      <c r="H2355" s="19"/>
      <c r="I2355" s="19"/>
      <c r="J2355" s="6"/>
      <c r="K2355" s="19"/>
      <c r="L2355" s="19"/>
      <c r="M2355" s="19"/>
      <c r="N2355" s="19"/>
      <c r="O2355" s="19"/>
      <c r="P2355" s="19"/>
      <c r="Q2355" s="22" t="str">
        <f aca="false">IF($C2355="","",IF($P2355&lt;&gt;"",$P2355,IF(AND(ISNUMBER($K2355),ISNUMBER($M2355),ISNUMBER($N2355)),IF($O2355="Lower is worse",IF($K2355&lt;=$N2355,"Danger",IF($K2355&lt;=$M2355,"Alert","OK")),IF($K2355&gt;=$N2355,"Danger",IF($K2355&gt;=$M2355,"Alert","OK"))),"Not set")))</f>
        <v/>
      </c>
      <c r="R2355" s="22" t="str">
        <f aca="false">IF(OR($Q2355="",$Q2355="Not set"),"",MATCH($Q2355,Lists!$F$2:$F$4,0)-1)</f>
        <v/>
      </c>
      <c r="S2355" s="6"/>
      <c r="T2355" s="6"/>
      <c r="U2355" s="22" t="str">
        <f aca="false">IF(OR($Q2355="",$Q2355="OK",$Q2355="Not set",NOT(ISNUMBER($G2355))),"",ROUND($G2355*IF($Q2355="Danger",Lists!$M$15,Lists!$M$16),0))</f>
        <v/>
      </c>
      <c r="V2355" s="22" t="str">
        <f aca="false">IF($U2355="","",IF(OR($Q2355="Danger",$U2355&gt;=Lists!$M$10),"P1",IF($U2355&gt;=Lists!$M$11,"P2","P3")))</f>
        <v/>
      </c>
      <c r="W2355" s="24" t="str">
        <f aca="false">IF(OR($V2355="",$B2355=""),"",$B2355+INDEX(Lists!$N$10:$N$12,MATCH($V2355,Lists!$L$10:$L$12,0)))</f>
        <v/>
      </c>
      <c r="X2355" s="19"/>
      <c r="Y2355" s="19"/>
      <c r="Z2355" s="19"/>
      <c r="AA2355" s="21"/>
      <c r="AB2355" s="19"/>
      <c r="AC2355" s="22" t="str">
        <f aca="true">IF(OR($U2355="",$B2355=""),"",IF($AA2355&lt;&gt;"",$AA2355-$B2355,TODAY()-$B2355))</f>
        <v/>
      </c>
      <c r="AD2355" s="22" t="str">
        <f aca="true">IF($W2355="","",IF($Y2355="Closed",IF($AA2355="","Closed",IF($AA2355&lt;=$W2355,"Closed on time","Closed late")),IF(TODAY()&gt;$W2355,"Overdue","Within time")))</f>
        <v/>
      </c>
      <c r="AE2355" s="6"/>
      <c r="AF2355" s="19"/>
      <c r="AG2355" s="19"/>
      <c r="AH2355" s="19"/>
      <c r="AI2355" s="19"/>
      <c r="AJ2355" s="19"/>
    </row>
    <row r="2356" customFormat="false" ht="15" hidden="false" customHeight="false" outlineLevel="0" collapsed="false">
      <c r="A2356" s="22" t="str">
        <f aca="false">IF($C2356="","","R"&amp;TEXT(ROW()-4,"00000"))</f>
        <v/>
      </c>
      <c r="B2356" s="21"/>
      <c r="C2356" s="19"/>
      <c r="D2356" s="22" t="str">
        <f aca="false">IF($C2356="","",IFERROR(INDEX(Asset_Register!$C$5:$C$1000,MATCH($C2356,Asset_Register!$A$5:$A$1000,0)),"Not in register"))</f>
        <v/>
      </c>
      <c r="E2356" s="22" t="str">
        <f aca="false">IF($C2356="","",IFERROR(INDEX(Asset_Register!$D$5:$D$1000,MATCH($C2356,Asset_Register!$A$5:$A$1000,0)),"Not in register"))</f>
        <v/>
      </c>
      <c r="F2356" s="22" t="str">
        <f aca="false">IF($C2356="","",IFERROR(INDEX(Asset_Register!$R$5:$R$1000,MATCH($C2356,Asset_Register!$A$5:$A$1000,0)),"Not in register"))</f>
        <v/>
      </c>
      <c r="G2356" s="22" t="str">
        <f aca="false">IF($C2356="","",IFERROR(INDEX(Asset_Register!$Q$5:$Q$1000,MATCH($C2356,Asset_Register!$A$5:$A$1000,0)),"Not in register"))</f>
        <v/>
      </c>
      <c r="H2356" s="19"/>
      <c r="I2356" s="19"/>
      <c r="J2356" s="6"/>
      <c r="K2356" s="19"/>
      <c r="L2356" s="19"/>
      <c r="M2356" s="19"/>
      <c r="N2356" s="19"/>
      <c r="O2356" s="19"/>
      <c r="P2356" s="19"/>
      <c r="Q2356" s="22" t="str">
        <f aca="false">IF($C2356="","",IF($P2356&lt;&gt;"",$P2356,IF(AND(ISNUMBER($K2356),ISNUMBER($M2356),ISNUMBER($N2356)),IF($O2356="Lower is worse",IF($K2356&lt;=$N2356,"Danger",IF($K2356&lt;=$M2356,"Alert","OK")),IF($K2356&gt;=$N2356,"Danger",IF($K2356&gt;=$M2356,"Alert","OK"))),"Not set")))</f>
        <v/>
      </c>
      <c r="R2356" s="22" t="str">
        <f aca="false">IF(OR($Q2356="",$Q2356="Not set"),"",MATCH($Q2356,Lists!$F$2:$F$4,0)-1)</f>
        <v/>
      </c>
      <c r="S2356" s="6"/>
      <c r="T2356" s="6"/>
      <c r="U2356" s="22" t="str">
        <f aca="false">IF(OR($Q2356="",$Q2356="OK",$Q2356="Not set",NOT(ISNUMBER($G2356))),"",ROUND($G2356*IF($Q2356="Danger",Lists!$M$15,Lists!$M$16),0))</f>
        <v/>
      </c>
      <c r="V2356" s="22" t="str">
        <f aca="false">IF($U2356="","",IF(OR($Q2356="Danger",$U2356&gt;=Lists!$M$10),"P1",IF($U2356&gt;=Lists!$M$11,"P2","P3")))</f>
        <v/>
      </c>
      <c r="W2356" s="24" t="str">
        <f aca="false">IF(OR($V2356="",$B2356=""),"",$B2356+INDEX(Lists!$N$10:$N$12,MATCH($V2356,Lists!$L$10:$L$12,0)))</f>
        <v/>
      </c>
      <c r="X2356" s="19"/>
      <c r="Y2356" s="19"/>
      <c r="Z2356" s="19"/>
      <c r="AA2356" s="21"/>
      <c r="AB2356" s="19"/>
      <c r="AC2356" s="22" t="str">
        <f aca="true">IF(OR($U2356="",$B2356=""),"",IF($AA2356&lt;&gt;"",$AA2356-$B2356,TODAY()-$B2356))</f>
        <v/>
      </c>
      <c r="AD2356" s="22" t="str">
        <f aca="true">IF($W2356="","",IF($Y2356="Closed",IF($AA2356="","Closed",IF($AA2356&lt;=$W2356,"Closed on time","Closed late")),IF(TODAY()&gt;$W2356,"Overdue","Within time")))</f>
        <v/>
      </c>
      <c r="AE2356" s="6"/>
      <c r="AF2356" s="19"/>
      <c r="AG2356" s="19"/>
      <c r="AH2356" s="19"/>
      <c r="AI2356" s="19"/>
      <c r="AJ2356" s="19"/>
    </row>
    <row r="2357" customFormat="false" ht="15" hidden="false" customHeight="false" outlineLevel="0" collapsed="false">
      <c r="A2357" s="22" t="str">
        <f aca="false">IF($C2357="","","R"&amp;TEXT(ROW()-4,"00000"))</f>
        <v/>
      </c>
      <c r="B2357" s="21"/>
      <c r="C2357" s="19"/>
      <c r="D2357" s="22" t="str">
        <f aca="false">IF($C2357="","",IFERROR(INDEX(Asset_Register!$C$5:$C$1000,MATCH($C2357,Asset_Register!$A$5:$A$1000,0)),"Not in register"))</f>
        <v/>
      </c>
      <c r="E2357" s="22" t="str">
        <f aca="false">IF($C2357="","",IFERROR(INDEX(Asset_Register!$D$5:$D$1000,MATCH($C2357,Asset_Register!$A$5:$A$1000,0)),"Not in register"))</f>
        <v/>
      </c>
      <c r="F2357" s="22" t="str">
        <f aca="false">IF($C2357="","",IFERROR(INDEX(Asset_Register!$R$5:$R$1000,MATCH($C2357,Asset_Register!$A$5:$A$1000,0)),"Not in register"))</f>
        <v/>
      </c>
      <c r="G2357" s="22" t="str">
        <f aca="false">IF($C2357="","",IFERROR(INDEX(Asset_Register!$Q$5:$Q$1000,MATCH($C2357,Asset_Register!$A$5:$A$1000,0)),"Not in register"))</f>
        <v/>
      </c>
      <c r="H2357" s="19"/>
      <c r="I2357" s="19"/>
      <c r="J2357" s="6"/>
      <c r="K2357" s="19"/>
      <c r="L2357" s="19"/>
      <c r="M2357" s="19"/>
      <c r="N2357" s="19"/>
      <c r="O2357" s="19"/>
      <c r="P2357" s="19"/>
      <c r="Q2357" s="22" t="str">
        <f aca="false">IF($C2357="","",IF($P2357&lt;&gt;"",$P2357,IF(AND(ISNUMBER($K2357),ISNUMBER($M2357),ISNUMBER($N2357)),IF($O2357="Lower is worse",IF($K2357&lt;=$N2357,"Danger",IF($K2357&lt;=$M2357,"Alert","OK")),IF($K2357&gt;=$N2357,"Danger",IF($K2357&gt;=$M2357,"Alert","OK"))),"Not set")))</f>
        <v/>
      </c>
      <c r="R2357" s="22" t="str">
        <f aca="false">IF(OR($Q2357="",$Q2357="Not set"),"",MATCH($Q2357,Lists!$F$2:$F$4,0)-1)</f>
        <v/>
      </c>
      <c r="S2357" s="6"/>
      <c r="T2357" s="6"/>
      <c r="U2357" s="22" t="str">
        <f aca="false">IF(OR($Q2357="",$Q2357="OK",$Q2357="Not set",NOT(ISNUMBER($G2357))),"",ROUND($G2357*IF($Q2357="Danger",Lists!$M$15,Lists!$M$16),0))</f>
        <v/>
      </c>
      <c r="V2357" s="22" t="str">
        <f aca="false">IF($U2357="","",IF(OR($Q2357="Danger",$U2357&gt;=Lists!$M$10),"P1",IF($U2357&gt;=Lists!$M$11,"P2","P3")))</f>
        <v/>
      </c>
      <c r="W2357" s="24" t="str">
        <f aca="false">IF(OR($V2357="",$B2357=""),"",$B2357+INDEX(Lists!$N$10:$N$12,MATCH($V2357,Lists!$L$10:$L$12,0)))</f>
        <v/>
      </c>
      <c r="X2357" s="19"/>
      <c r="Y2357" s="19"/>
      <c r="Z2357" s="19"/>
      <c r="AA2357" s="21"/>
      <c r="AB2357" s="19"/>
      <c r="AC2357" s="22" t="str">
        <f aca="true">IF(OR($U2357="",$B2357=""),"",IF($AA2357&lt;&gt;"",$AA2357-$B2357,TODAY()-$B2357))</f>
        <v/>
      </c>
      <c r="AD2357" s="22" t="str">
        <f aca="true">IF($W2357="","",IF($Y2357="Closed",IF($AA2357="","Closed",IF($AA2357&lt;=$W2357,"Closed on time","Closed late")),IF(TODAY()&gt;$W2357,"Overdue","Within time")))</f>
        <v/>
      </c>
      <c r="AE2357" s="6"/>
      <c r="AF2357" s="19"/>
      <c r="AG2357" s="19"/>
      <c r="AH2357" s="19"/>
      <c r="AI2357" s="19"/>
      <c r="AJ2357" s="19"/>
    </row>
    <row r="2358" customFormat="false" ht="15" hidden="false" customHeight="false" outlineLevel="0" collapsed="false">
      <c r="A2358" s="22" t="str">
        <f aca="false">IF($C2358="","","R"&amp;TEXT(ROW()-4,"00000"))</f>
        <v/>
      </c>
      <c r="B2358" s="21"/>
      <c r="C2358" s="19"/>
      <c r="D2358" s="22" t="str">
        <f aca="false">IF($C2358="","",IFERROR(INDEX(Asset_Register!$C$5:$C$1000,MATCH($C2358,Asset_Register!$A$5:$A$1000,0)),"Not in register"))</f>
        <v/>
      </c>
      <c r="E2358" s="22" t="str">
        <f aca="false">IF($C2358="","",IFERROR(INDEX(Asset_Register!$D$5:$D$1000,MATCH($C2358,Asset_Register!$A$5:$A$1000,0)),"Not in register"))</f>
        <v/>
      </c>
      <c r="F2358" s="22" t="str">
        <f aca="false">IF($C2358="","",IFERROR(INDEX(Asset_Register!$R$5:$R$1000,MATCH($C2358,Asset_Register!$A$5:$A$1000,0)),"Not in register"))</f>
        <v/>
      </c>
      <c r="G2358" s="22" t="str">
        <f aca="false">IF($C2358="","",IFERROR(INDEX(Asset_Register!$Q$5:$Q$1000,MATCH($C2358,Asset_Register!$A$5:$A$1000,0)),"Not in register"))</f>
        <v/>
      </c>
      <c r="H2358" s="19"/>
      <c r="I2358" s="19"/>
      <c r="J2358" s="6"/>
      <c r="K2358" s="19"/>
      <c r="L2358" s="19"/>
      <c r="M2358" s="19"/>
      <c r="N2358" s="19"/>
      <c r="O2358" s="19"/>
      <c r="P2358" s="19"/>
      <c r="Q2358" s="22" t="str">
        <f aca="false">IF($C2358="","",IF($P2358&lt;&gt;"",$P2358,IF(AND(ISNUMBER($K2358),ISNUMBER($M2358),ISNUMBER($N2358)),IF($O2358="Lower is worse",IF($K2358&lt;=$N2358,"Danger",IF($K2358&lt;=$M2358,"Alert","OK")),IF($K2358&gt;=$N2358,"Danger",IF($K2358&gt;=$M2358,"Alert","OK"))),"Not set")))</f>
        <v/>
      </c>
      <c r="R2358" s="22" t="str">
        <f aca="false">IF(OR($Q2358="",$Q2358="Not set"),"",MATCH($Q2358,Lists!$F$2:$F$4,0)-1)</f>
        <v/>
      </c>
      <c r="S2358" s="6"/>
      <c r="T2358" s="6"/>
      <c r="U2358" s="22" t="str">
        <f aca="false">IF(OR($Q2358="",$Q2358="OK",$Q2358="Not set",NOT(ISNUMBER($G2358))),"",ROUND($G2358*IF($Q2358="Danger",Lists!$M$15,Lists!$M$16),0))</f>
        <v/>
      </c>
      <c r="V2358" s="22" t="str">
        <f aca="false">IF($U2358="","",IF(OR($Q2358="Danger",$U2358&gt;=Lists!$M$10),"P1",IF($U2358&gt;=Lists!$M$11,"P2","P3")))</f>
        <v/>
      </c>
      <c r="W2358" s="24" t="str">
        <f aca="false">IF(OR($V2358="",$B2358=""),"",$B2358+INDEX(Lists!$N$10:$N$12,MATCH($V2358,Lists!$L$10:$L$12,0)))</f>
        <v/>
      </c>
      <c r="X2358" s="19"/>
      <c r="Y2358" s="19"/>
      <c r="Z2358" s="19"/>
      <c r="AA2358" s="21"/>
      <c r="AB2358" s="19"/>
      <c r="AC2358" s="22" t="str">
        <f aca="true">IF(OR($U2358="",$B2358=""),"",IF($AA2358&lt;&gt;"",$AA2358-$B2358,TODAY()-$B2358))</f>
        <v/>
      </c>
      <c r="AD2358" s="22" t="str">
        <f aca="true">IF($W2358="","",IF($Y2358="Closed",IF($AA2358="","Closed",IF($AA2358&lt;=$W2358,"Closed on time","Closed late")),IF(TODAY()&gt;$W2358,"Overdue","Within time")))</f>
        <v/>
      </c>
      <c r="AE2358" s="6"/>
      <c r="AF2358" s="19"/>
      <c r="AG2358" s="19"/>
      <c r="AH2358" s="19"/>
      <c r="AI2358" s="19"/>
      <c r="AJ2358" s="19"/>
    </row>
    <row r="2359" customFormat="false" ht="15" hidden="false" customHeight="false" outlineLevel="0" collapsed="false">
      <c r="A2359" s="22" t="str">
        <f aca="false">IF($C2359="","","R"&amp;TEXT(ROW()-4,"00000"))</f>
        <v/>
      </c>
      <c r="B2359" s="21"/>
      <c r="C2359" s="19"/>
      <c r="D2359" s="22" t="str">
        <f aca="false">IF($C2359="","",IFERROR(INDEX(Asset_Register!$C$5:$C$1000,MATCH($C2359,Asset_Register!$A$5:$A$1000,0)),"Not in register"))</f>
        <v/>
      </c>
      <c r="E2359" s="22" t="str">
        <f aca="false">IF($C2359="","",IFERROR(INDEX(Asset_Register!$D$5:$D$1000,MATCH($C2359,Asset_Register!$A$5:$A$1000,0)),"Not in register"))</f>
        <v/>
      </c>
      <c r="F2359" s="22" t="str">
        <f aca="false">IF($C2359="","",IFERROR(INDEX(Asset_Register!$R$5:$R$1000,MATCH($C2359,Asset_Register!$A$5:$A$1000,0)),"Not in register"))</f>
        <v/>
      </c>
      <c r="G2359" s="22" t="str">
        <f aca="false">IF($C2359="","",IFERROR(INDEX(Asset_Register!$Q$5:$Q$1000,MATCH($C2359,Asset_Register!$A$5:$A$1000,0)),"Not in register"))</f>
        <v/>
      </c>
      <c r="H2359" s="19"/>
      <c r="I2359" s="19"/>
      <c r="J2359" s="6"/>
      <c r="K2359" s="19"/>
      <c r="L2359" s="19"/>
      <c r="M2359" s="19"/>
      <c r="N2359" s="19"/>
      <c r="O2359" s="19"/>
      <c r="P2359" s="19"/>
      <c r="Q2359" s="22" t="str">
        <f aca="false">IF($C2359="","",IF($P2359&lt;&gt;"",$P2359,IF(AND(ISNUMBER($K2359),ISNUMBER($M2359),ISNUMBER($N2359)),IF($O2359="Lower is worse",IF($K2359&lt;=$N2359,"Danger",IF($K2359&lt;=$M2359,"Alert","OK")),IF($K2359&gt;=$N2359,"Danger",IF($K2359&gt;=$M2359,"Alert","OK"))),"Not set")))</f>
        <v/>
      </c>
      <c r="R2359" s="22" t="str">
        <f aca="false">IF(OR($Q2359="",$Q2359="Not set"),"",MATCH($Q2359,Lists!$F$2:$F$4,0)-1)</f>
        <v/>
      </c>
      <c r="S2359" s="6"/>
      <c r="T2359" s="6"/>
      <c r="U2359" s="22" t="str">
        <f aca="false">IF(OR($Q2359="",$Q2359="OK",$Q2359="Not set",NOT(ISNUMBER($G2359))),"",ROUND($G2359*IF($Q2359="Danger",Lists!$M$15,Lists!$M$16),0))</f>
        <v/>
      </c>
      <c r="V2359" s="22" t="str">
        <f aca="false">IF($U2359="","",IF(OR($Q2359="Danger",$U2359&gt;=Lists!$M$10),"P1",IF($U2359&gt;=Lists!$M$11,"P2","P3")))</f>
        <v/>
      </c>
      <c r="W2359" s="24" t="str">
        <f aca="false">IF(OR($V2359="",$B2359=""),"",$B2359+INDEX(Lists!$N$10:$N$12,MATCH($V2359,Lists!$L$10:$L$12,0)))</f>
        <v/>
      </c>
      <c r="X2359" s="19"/>
      <c r="Y2359" s="19"/>
      <c r="Z2359" s="19"/>
      <c r="AA2359" s="21"/>
      <c r="AB2359" s="19"/>
      <c r="AC2359" s="22" t="str">
        <f aca="true">IF(OR($U2359="",$B2359=""),"",IF($AA2359&lt;&gt;"",$AA2359-$B2359,TODAY()-$B2359))</f>
        <v/>
      </c>
      <c r="AD2359" s="22" t="str">
        <f aca="true">IF($W2359="","",IF($Y2359="Closed",IF($AA2359="","Closed",IF($AA2359&lt;=$W2359,"Closed on time","Closed late")),IF(TODAY()&gt;$W2359,"Overdue","Within time")))</f>
        <v/>
      </c>
      <c r="AE2359" s="6"/>
      <c r="AF2359" s="19"/>
      <c r="AG2359" s="19"/>
      <c r="AH2359" s="19"/>
      <c r="AI2359" s="19"/>
      <c r="AJ2359" s="19"/>
    </row>
    <row r="2360" customFormat="false" ht="15" hidden="false" customHeight="false" outlineLevel="0" collapsed="false">
      <c r="A2360" s="22" t="str">
        <f aca="false">IF($C2360="","","R"&amp;TEXT(ROW()-4,"00000"))</f>
        <v/>
      </c>
      <c r="B2360" s="21"/>
      <c r="C2360" s="19"/>
      <c r="D2360" s="22" t="str">
        <f aca="false">IF($C2360="","",IFERROR(INDEX(Asset_Register!$C$5:$C$1000,MATCH($C2360,Asset_Register!$A$5:$A$1000,0)),"Not in register"))</f>
        <v/>
      </c>
      <c r="E2360" s="22" t="str">
        <f aca="false">IF($C2360="","",IFERROR(INDEX(Asset_Register!$D$5:$D$1000,MATCH($C2360,Asset_Register!$A$5:$A$1000,0)),"Not in register"))</f>
        <v/>
      </c>
      <c r="F2360" s="22" t="str">
        <f aca="false">IF($C2360="","",IFERROR(INDEX(Asset_Register!$R$5:$R$1000,MATCH($C2360,Asset_Register!$A$5:$A$1000,0)),"Not in register"))</f>
        <v/>
      </c>
      <c r="G2360" s="22" t="str">
        <f aca="false">IF($C2360="","",IFERROR(INDEX(Asset_Register!$Q$5:$Q$1000,MATCH($C2360,Asset_Register!$A$5:$A$1000,0)),"Not in register"))</f>
        <v/>
      </c>
      <c r="H2360" s="19"/>
      <c r="I2360" s="19"/>
      <c r="J2360" s="6"/>
      <c r="K2360" s="19"/>
      <c r="L2360" s="19"/>
      <c r="M2360" s="19"/>
      <c r="N2360" s="19"/>
      <c r="O2360" s="19"/>
      <c r="P2360" s="19"/>
      <c r="Q2360" s="22" t="str">
        <f aca="false">IF($C2360="","",IF($P2360&lt;&gt;"",$P2360,IF(AND(ISNUMBER($K2360),ISNUMBER($M2360),ISNUMBER($N2360)),IF($O2360="Lower is worse",IF($K2360&lt;=$N2360,"Danger",IF($K2360&lt;=$M2360,"Alert","OK")),IF($K2360&gt;=$N2360,"Danger",IF($K2360&gt;=$M2360,"Alert","OK"))),"Not set")))</f>
        <v/>
      </c>
      <c r="R2360" s="22" t="str">
        <f aca="false">IF(OR($Q2360="",$Q2360="Not set"),"",MATCH($Q2360,Lists!$F$2:$F$4,0)-1)</f>
        <v/>
      </c>
      <c r="S2360" s="6"/>
      <c r="T2360" s="6"/>
      <c r="U2360" s="22" t="str">
        <f aca="false">IF(OR($Q2360="",$Q2360="OK",$Q2360="Not set",NOT(ISNUMBER($G2360))),"",ROUND($G2360*IF($Q2360="Danger",Lists!$M$15,Lists!$M$16),0))</f>
        <v/>
      </c>
      <c r="V2360" s="22" t="str">
        <f aca="false">IF($U2360="","",IF(OR($Q2360="Danger",$U2360&gt;=Lists!$M$10),"P1",IF($U2360&gt;=Lists!$M$11,"P2","P3")))</f>
        <v/>
      </c>
      <c r="W2360" s="24" t="str">
        <f aca="false">IF(OR($V2360="",$B2360=""),"",$B2360+INDEX(Lists!$N$10:$N$12,MATCH($V2360,Lists!$L$10:$L$12,0)))</f>
        <v/>
      </c>
      <c r="X2360" s="19"/>
      <c r="Y2360" s="19"/>
      <c r="Z2360" s="19"/>
      <c r="AA2360" s="21"/>
      <c r="AB2360" s="19"/>
      <c r="AC2360" s="22" t="str">
        <f aca="true">IF(OR($U2360="",$B2360=""),"",IF($AA2360&lt;&gt;"",$AA2360-$B2360,TODAY()-$B2360))</f>
        <v/>
      </c>
      <c r="AD2360" s="22" t="str">
        <f aca="true">IF($W2360="","",IF($Y2360="Closed",IF($AA2360="","Closed",IF($AA2360&lt;=$W2360,"Closed on time","Closed late")),IF(TODAY()&gt;$W2360,"Overdue","Within time")))</f>
        <v/>
      </c>
      <c r="AE2360" s="6"/>
      <c r="AF2360" s="19"/>
      <c r="AG2360" s="19"/>
      <c r="AH2360" s="19"/>
      <c r="AI2360" s="19"/>
      <c r="AJ2360" s="19"/>
    </row>
    <row r="2361" customFormat="false" ht="15" hidden="false" customHeight="false" outlineLevel="0" collapsed="false">
      <c r="A2361" s="22" t="str">
        <f aca="false">IF($C2361="","","R"&amp;TEXT(ROW()-4,"00000"))</f>
        <v/>
      </c>
      <c r="B2361" s="21"/>
      <c r="C2361" s="19"/>
      <c r="D2361" s="22" t="str">
        <f aca="false">IF($C2361="","",IFERROR(INDEX(Asset_Register!$C$5:$C$1000,MATCH($C2361,Asset_Register!$A$5:$A$1000,0)),"Not in register"))</f>
        <v/>
      </c>
      <c r="E2361" s="22" t="str">
        <f aca="false">IF($C2361="","",IFERROR(INDEX(Asset_Register!$D$5:$D$1000,MATCH($C2361,Asset_Register!$A$5:$A$1000,0)),"Not in register"))</f>
        <v/>
      </c>
      <c r="F2361" s="22" t="str">
        <f aca="false">IF($C2361="","",IFERROR(INDEX(Asset_Register!$R$5:$R$1000,MATCH($C2361,Asset_Register!$A$5:$A$1000,0)),"Not in register"))</f>
        <v/>
      </c>
      <c r="G2361" s="22" t="str">
        <f aca="false">IF($C2361="","",IFERROR(INDEX(Asset_Register!$Q$5:$Q$1000,MATCH($C2361,Asset_Register!$A$5:$A$1000,0)),"Not in register"))</f>
        <v/>
      </c>
      <c r="H2361" s="19"/>
      <c r="I2361" s="19"/>
      <c r="J2361" s="6"/>
      <c r="K2361" s="19"/>
      <c r="L2361" s="19"/>
      <c r="M2361" s="19"/>
      <c r="N2361" s="19"/>
      <c r="O2361" s="19"/>
      <c r="P2361" s="19"/>
      <c r="Q2361" s="22" t="str">
        <f aca="false">IF($C2361="","",IF($P2361&lt;&gt;"",$P2361,IF(AND(ISNUMBER($K2361),ISNUMBER($M2361),ISNUMBER($N2361)),IF($O2361="Lower is worse",IF($K2361&lt;=$N2361,"Danger",IF($K2361&lt;=$M2361,"Alert","OK")),IF($K2361&gt;=$N2361,"Danger",IF($K2361&gt;=$M2361,"Alert","OK"))),"Not set")))</f>
        <v/>
      </c>
      <c r="R2361" s="22" t="str">
        <f aca="false">IF(OR($Q2361="",$Q2361="Not set"),"",MATCH($Q2361,Lists!$F$2:$F$4,0)-1)</f>
        <v/>
      </c>
      <c r="S2361" s="6"/>
      <c r="T2361" s="6"/>
      <c r="U2361" s="22" t="str">
        <f aca="false">IF(OR($Q2361="",$Q2361="OK",$Q2361="Not set",NOT(ISNUMBER($G2361))),"",ROUND($G2361*IF($Q2361="Danger",Lists!$M$15,Lists!$M$16),0))</f>
        <v/>
      </c>
      <c r="V2361" s="22" t="str">
        <f aca="false">IF($U2361="","",IF(OR($Q2361="Danger",$U2361&gt;=Lists!$M$10),"P1",IF($U2361&gt;=Lists!$M$11,"P2","P3")))</f>
        <v/>
      </c>
      <c r="W2361" s="24" t="str">
        <f aca="false">IF(OR($V2361="",$B2361=""),"",$B2361+INDEX(Lists!$N$10:$N$12,MATCH($V2361,Lists!$L$10:$L$12,0)))</f>
        <v/>
      </c>
      <c r="X2361" s="19"/>
      <c r="Y2361" s="19"/>
      <c r="Z2361" s="19"/>
      <c r="AA2361" s="21"/>
      <c r="AB2361" s="19"/>
      <c r="AC2361" s="22" t="str">
        <f aca="true">IF(OR($U2361="",$B2361=""),"",IF($AA2361&lt;&gt;"",$AA2361-$B2361,TODAY()-$B2361))</f>
        <v/>
      </c>
      <c r="AD2361" s="22" t="str">
        <f aca="true">IF($W2361="","",IF($Y2361="Closed",IF($AA2361="","Closed",IF($AA2361&lt;=$W2361,"Closed on time","Closed late")),IF(TODAY()&gt;$W2361,"Overdue","Within time")))</f>
        <v/>
      </c>
      <c r="AE2361" s="6"/>
      <c r="AF2361" s="19"/>
      <c r="AG2361" s="19"/>
      <c r="AH2361" s="19"/>
      <c r="AI2361" s="19"/>
      <c r="AJ2361" s="19"/>
    </row>
    <row r="2362" customFormat="false" ht="15" hidden="false" customHeight="false" outlineLevel="0" collapsed="false">
      <c r="A2362" s="22" t="str">
        <f aca="false">IF($C2362="","","R"&amp;TEXT(ROW()-4,"00000"))</f>
        <v/>
      </c>
      <c r="B2362" s="21"/>
      <c r="C2362" s="19"/>
      <c r="D2362" s="22" t="str">
        <f aca="false">IF($C2362="","",IFERROR(INDEX(Asset_Register!$C$5:$C$1000,MATCH($C2362,Asset_Register!$A$5:$A$1000,0)),"Not in register"))</f>
        <v/>
      </c>
      <c r="E2362" s="22" t="str">
        <f aca="false">IF($C2362="","",IFERROR(INDEX(Asset_Register!$D$5:$D$1000,MATCH($C2362,Asset_Register!$A$5:$A$1000,0)),"Not in register"))</f>
        <v/>
      </c>
      <c r="F2362" s="22" t="str">
        <f aca="false">IF($C2362="","",IFERROR(INDEX(Asset_Register!$R$5:$R$1000,MATCH($C2362,Asset_Register!$A$5:$A$1000,0)),"Not in register"))</f>
        <v/>
      </c>
      <c r="G2362" s="22" t="str">
        <f aca="false">IF($C2362="","",IFERROR(INDEX(Asset_Register!$Q$5:$Q$1000,MATCH($C2362,Asset_Register!$A$5:$A$1000,0)),"Not in register"))</f>
        <v/>
      </c>
      <c r="H2362" s="19"/>
      <c r="I2362" s="19"/>
      <c r="J2362" s="6"/>
      <c r="K2362" s="19"/>
      <c r="L2362" s="19"/>
      <c r="M2362" s="19"/>
      <c r="N2362" s="19"/>
      <c r="O2362" s="19"/>
      <c r="P2362" s="19"/>
      <c r="Q2362" s="22" t="str">
        <f aca="false">IF($C2362="","",IF($P2362&lt;&gt;"",$P2362,IF(AND(ISNUMBER($K2362),ISNUMBER($M2362),ISNUMBER($N2362)),IF($O2362="Lower is worse",IF($K2362&lt;=$N2362,"Danger",IF($K2362&lt;=$M2362,"Alert","OK")),IF($K2362&gt;=$N2362,"Danger",IF($K2362&gt;=$M2362,"Alert","OK"))),"Not set")))</f>
        <v/>
      </c>
      <c r="R2362" s="22" t="str">
        <f aca="false">IF(OR($Q2362="",$Q2362="Not set"),"",MATCH($Q2362,Lists!$F$2:$F$4,0)-1)</f>
        <v/>
      </c>
      <c r="S2362" s="6"/>
      <c r="T2362" s="6"/>
      <c r="U2362" s="22" t="str">
        <f aca="false">IF(OR($Q2362="",$Q2362="OK",$Q2362="Not set",NOT(ISNUMBER($G2362))),"",ROUND($G2362*IF($Q2362="Danger",Lists!$M$15,Lists!$M$16),0))</f>
        <v/>
      </c>
      <c r="V2362" s="22" t="str">
        <f aca="false">IF($U2362="","",IF(OR($Q2362="Danger",$U2362&gt;=Lists!$M$10),"P1",IF($U2362&gt;=Lists!$M$11,"P2","P3")))</f>
        <v/>
      </c>
      <c r="W2362" s="24" t="str">
        <f aca="false">IF(OR($V2362="",$B2362=""),"",$B2362+INDEX(Lists!$N$10:$N$12,MATCH($V2362,Lists!$L$10:$L$12,0)))</f>
        <v/>
      </c>
      <c r="X2362" s="19"/>
      <c r="Y2362" s="19"/>
      <c r="Z2362" s="19"/>
      <c r="AA2362" s="21"/>
      <c r="AB2362" s="19"/>
      <c r="AC2362" s="22" t="str">
        <f aca="true">IF(OR($U2362="",$B2362=""),"",IF($AA2362&lt;&gt;"",$AA2362-$B2362,TODAY()-$B2362))</f>
        <v/>
      </c>
      <c r="AD2362" s="22" t="str">
        <f aca="true">IF($W2362="","",IF($Y2362="Closed",IF($AA2362="","Closed",IF($AA2362&lt;=$W2362,"Closed on time","Closed late")),IF(TODAY()&gt;$W2362,"Overdue","Within time")))</f>
        <v/>
      </c>
      <c r="AE2362" s="6"/>
      <c r="AF2362" s="19"/>
      <c r="AG2362" s="19"/>
      <c r="AH2362" s="19"/>
      <c r="AI2362" s="19"/>
      <c r="AJ2362" s="19"/>
    </row>
    <row r="2363" customFormat="false" ht="15" hidden="false" customHeight="false" outlineLevel="0" collapsed="false">
      <c r="A2363" s="22" t="str">
        <f aca="false">IF($C2363="","","R"&amp;TEXT(ROW()-4,"00000"))</f>
        <v/>
      </c>
      <c r="B2363" s="21"/>
      <c r="C2363" s="19"/>
      <c r="D2363" s="22" t="str">
        <f aca="false">IF($C2363="","",IFERROR(INDEX(Asset_Register!$C$5:$C$1000,MATCH($C2363,Asset_Register!$A$5:$A$1000,0)),"Not in register"))</f>
        <v/>
      </c>
      <c r="E2363" s="22" t="str">
        <f aca="false">IF($C2363="","",IFERROR(INDEX(Asset_Register!$D$5:$D$1000,MATCH($C2363,Asset_Register!$A$5:$A$1000,0)),"Not in register"))</f>
        <v/>
      </c>
      <c r="F2363" s="22" t="str">
        <f aca="false">IF($C2363="","",IFERROR(INDEX(Asset_Register!$R$5:$R$1000,MATCH($C2363,Asset_Register!$A$5:$A$1000,0)),"Not in register"))</f>
        <v/>
      </c>
      <c r="G2363" s="22" t="str">
        <f aca="false">IF($C2363="","",IFERROR(INDEX(Asset_Register!$Q$5:$Q$1000,MATCH($C2363,Asset_Register!$A$5:$A$1000,0)),"Not in register"))</f>
        <v/>
      </c>
      <c r="H2363" s="19"/>
      <c r="I2363" s="19"/>
      <c r="J2363" s="6"/>
      <c r="K2363" s="19"/>
      <c r="L2363" s="19"/>
      <c r="M2363" s="19"/>
      <c r="N2363" s="19"/>
      <c r="O2363" s="19"/>
      <c r="P2363" s="19"/>
      <c r="Q2363" s="22" t="str">
        <f aca="false">IF($C2363="","",IF($P2363&lt;&gt;"",$P2363,IF(AND(ISNUMBER($K2363),ISNUMBER($M2363),ISNUMBER($N2363)),IF($O2363="Lower is worse",IF($K2363&lt;=$N2363,"Danger",IF($K2363&lt;=$M2363,"Alert","OK")),IF($K2363&gt;=$N2363,"Danger",IF($K2363&gt;=$M2363,"Alert","OK"))),"Not set")))</f>
        <v/>
      </c>
      <c r="R2363" s="22" t="str">
        <f aca="false">IF(OR($Q2363="",$Q2363="Not set"),"",MATCH($Q2363,Lists!$F$2:$F$4,0)-1)</f>
        <v/>
      </c>
      <c r="S2363" s="6"/>
      <c r="T2363" s="6"/>
      <c r="U2363" s="22" t="str">
        <f aca="false">IF(OR($Q2363="",$Q2363="OK",$Q2363="Not set",NOT(ISNUMBER($G2363))),"",ROUND($G2363*IF($Q2363="Danger",Lists!$M$15,Lists!$M$16),0))</f>
        <v/>
      </c>
      <c r="V2363" s="22" t="str">
        <f aca="false">IF($U2363="","",IF(OR($Q2363="Danger",$U2363&gt;=Lists!$M$10),"P1",IF($U2363&gt;=Lists!$M$11,"P2","P3")))</f>
        <v/>
      </c>
      <c r="W2363" s="24" t="str">
        <f aca="false">IF(OR($V2363="",$B2363=""),"",$B2363+INDEX(Lists!$N$10:$N$12,MATCH($V2363,Lists!$L$10:$L$12,0)))</f>
        <v/>
      </c>
      <c r="X2363" s="19"/>
      <c r="Y2363" s="19"/>
      <c r="Z2363" s="19"/>
      <c r="AA2363" s="21"/>
      <c r="AB2363" s="19"/>
      <c r="AC2363" s="22" t="str">
        <f aca="true">IF(OR($U2363="",$B2363=""),"",IF($AA2363&lt;&gt;"",$AA2363-$B2363,TODAY()-$B2363))</f>
        <v/>
      </c>
      <c r="AD2363" s="22" t="str">
        <f aca="true">IF($W2363="","",IF($Y2363="Closed",IF($AA2363="","Closed",IF($AA2363&lt;=$W2363,"Closed on time","Closed late")),IF(TODAY()&gt;$W2363,"Overdue","Within time")))</f>
        <v/>
      </c>
      <c r="AE2363" s="6"/>
      <c r="AF2363" s="19"/>
      <c r="AG2363" s="19"/>
      <c r="AH2363" s="19"/>
      <c r="AI2363" s="19"/>
      <c r="AJ2363" s="19"/>
    </row>
    <row r="2364" customFormat="false" ht="15" hidden="false" customHeight="false" outlineLevel="0" collapsed="false">
      <c r="A2364" s="22" t="str">
        <f aca="false">IF($C2364="","","R"&amp;TEXT(ROW()-4,"00000"))</f>
        <v/>
      </c>
      <c r="B2364" s="21"/>
      <c r="C2364" s="19"/>
      <c r="D2364" s="22" t="str">
        <f aca="false">IF($C2364="","",IFERROR(INDEX(Asset_Register!$C$5:$C$1000,MATCH($C2364,Asset_Register!$A$5:$A$1000,0)),"Not in register"))</f>
        <v/>
      </c>
      <c r="E2364" s="22" t="str">
        <f aca="false">IF($C2364="","",IFERROR(INDEX(Asset_Register!$D$5:$D$1000,MATCH($C2364,Asset_Register!$A$5:$A$1000,0)),"Not in register"))</f>
        <v/>
      </c>
      <c r="F2364" s="22" t="str">
        <f aca="false">IF($C2364="","",IFERROR(INDEX(Asset_Register!$R$5:$R$1000,MATCH($C2364,Asset_Register!$A$5:$A$1000,0)),"Not in register"))</f>
        <v/>
      </c>
      <c r="G2364" s="22" t="str">
        <f aca="false">IF($C2364="","",IFERROR(INDEX(Asset_Register!$Q$5:$Q$1000,MATCH($C2364,Asset_Register!$A$5:$A$1000,0)),"Not in register"))</f>
        <v/>
      </c>
      <c r="H2364" s="19"/>
      <c r="I2364" s="19"/>
      <c r="J2364" s="6"/>
      <c r="K2364" s="19"/>
      <c r="L2364" s="19"/>
      <c r="M2364" s="19"/>
      <c r="N2364" s="19"/>
      <c r="O2364" s="19"/>
      <c r="P2364" s="19"/>
      <c r="Q2364" s="22" t="str">
        <f aca="false">IF($C2364="","",IF($P2364&lt;&gt;"",$P2364,IF(AND(ISNUMBER($K2364),ISNUMBER($M2364),ISNUMBER($N2364)),IF($O2364="Lower is worse",IF($K2364&lt;=$N2364,"Danger",IF($K2364&lt;=$M2364,"Alert","OK")),IF($K2364&gt;=$N2364,"Danger",IF($K2364&gt;=$M2364,"Alert","OK"))),"Not set")))</f>
        <v/>
      </c>
      <c r="R2364" s="22" t="str">
        <f aca="false">IF(OR($Q2364="",$Q2364="Not set"),"",MATCH($Q2364,Lists!$F$2:$F$4,0)-1)</f>
        <v/>
      </c>
      <c r="S2364" s="6"/>
      <c r="T2364" s="6"/>
      <c r="U2364" s="22" t="str">
        <f aca="false">IF(OR($Q2364="",$Q2364="OK",$Q2364="Not set",NOT(ISNUMBER($G2364))),"",ROUND($G2364*IF($Q2364="Danger",Lists!$M$15,Lists!$M$16),0))</f>
        <v/>
      </c>
      <c r="V2364" s="22" t="str">
        <f aca="false">IF($U2364="","",IF(OR($Q2364="Danger",$U2364&gt;=Lists!$M$10),"P1",IF($U2364&gt;=Lists!$M$11,"P2","P3")))</f>
        <v/>
      </c>
      <c r="W2364" s="24" t="str">
        <f aca="false">IF(OR($V2364="",$B2364=""),"",$B2364+INDEX(Lists!$N$10:$N$12,MATCH($V2364,Lists!$L$10:$L$12,0)))</f>
        <v/>
      </c>
      <c r="X2364" s="19"/>
      <c r="Y2364" s="19"/>
      <c r="Z2364" s="19"/>
      <c r="AA2364" s="21"/>
      <c r="AB2364" s="19"/>
      <c r="AC2364" s="22" t="str">
        <f aca="true">IF(OR($U2364="",$B2364=""),"",IF($AA2364&lt;&gt;"",$AA2364-$B2364,TODAY()-$B2364))</f>
        <v/>
      </c>
      <c r="AD2364" s="22" t="str">
        <f aca="true">IF($W2364="","",IF($Y2364="Closed",IF($AA2364="","Closed",IF($AA2364&lt;=$W2364,"Closed on time","Closed late")),IF(TODAY()&gt;$W2364,"Overdue","Within time")))</f>
        <v/>
      </c>
      <c r="AE2364" s="6"/>
      <c r="AF2364" s="19"/>
      <c r="AG2364" s="19"/>
      <c r="AH2364" s="19"/>
      <c r="AI2364" s="19"/>
      <c r="AJ2364" s="19"/>
    </row>
    <row r="2365" customFormat="false" ht="15" hidden="false" customHeight="false" outlineLevel="0" collapsed="false">
      <c r="A2365" s="22" t="str">
        <f aca="false">IF($C2365="","","R"&amp;TEXT(ROW()-4,"00000"))</f>
        <v/>
      </c>
      <c r="B2365" s="21"/>
      <c r="C2365" s="19"/>
      <c r="D2365" s="22" t="str">
        <f aca="false">IF($C2365="","",IFERROR(INDEX(Asset_Register!$C$5:$C$1000,MATCH($C2365,Asset_Register!$A$5:$A$1000,0)),"Not in register"))</f>
        <v/>
      </c>
      <c r="E2365" s="22" t="str">
        <f aca="false">IF($C2365="","",IFERROR(INDEX(Asset_Register!$D$5:$D$1000,MATCH($C2365,Asset_Register!$A$5:$A$1000,0)),"Not in register"))</f>
        <v/>
      </c>
      <c r="F2365" s="22" t="str">
        <f aca="false">IF($C2365="","",IFERROR(INDEX(Asset_Register!$R$5:$R$1000,MATCH($C2365,Asset_Register!$A$5:$A$1000,0)),"Not in register"))</f>
        <v/>
      </c>
      <c r="G2365" s="22" t="str">
        <f aca="false">IF($C2365="","",IFERROR(INDEX(Asset_Register!$Q$5:$Q$1000,MATCH($C2365,Asset_Register!$A$5:$A$1000,0)),"Not in register"))</f>
        <v/>
      </c>
      <c r="H2365" s="19"/>
      <c r="I2365" s="19"/>
      <c r="J2365" s="6"/>
      <c r="K2365" s="19"/>
      <c r="L2365" s="19"/>
      <c r="M2365" s="19"/>
      <c r="N2365" s="19"/>
      <c r="O2365" s="19"/>
      <c r="P2365" s="19"/>
      <c r="Q2365" s="22" t="str">
        <f aca="false">IF($C2365="","",IF($P2365&lt;&gt;"",$P2365,IF(AND(ISNUMBER($K2365),ISNUMBER($M2365),ISNUMBER($N2365)),IF($O2365="Lower is worse",IF($K2365&lt;=$N2365,"Danger",IF($K2365&lt;=$M2365,"Alert","OK")),IF($K2365&gt;=$N2365,"Danger",IF($K2365&gt;=$M2365,"Alert","OK"))),"Not set")))</f>
        <v/>
      </c>
      <c r="R2365" s="22" t="str">
        <f aca="false">IF(OR($Q2365="",$Q2365="Not set"),"",MATCH($Q2365,Lists!$F$2:$F$4,0)-1)</f>
        <v/>
      </c>
      <c r="S2365" s="6"/>
      <c r="T2365" s="6"/>
      <c r="U2365" s="22" t="str">
        <f aca="false">IF(OR($Q2365="",$Q2365="OK",$Q2365="Not set",NOT(ISNUMBER($G2365))),"",ROUND($G2365*IF($Q2365="Danger",Lists!$M$15,Lists!$M$16),0))</f>
        <v/>
      </c>
      <c r="V2365" s="22" t="str">
        <f aca="false">IF($U2365="","",IF(OR($Q2365="Danger",$U2365&gt;=Lists!$M$10),"P1",IF($U2365&gt;=Lists!$M$11,"P2","P3")))</f>
        <v/>
      </c>
      <c r="W2365" s="24" t="str">
        <f aca="false">IF(OR($V2365="",$B2365=""),"",$B2365+INDEX(Lists!$N$10:$N$12,MATCH($V2365,Lists!$L$10:$L$12,0)))</f>
        <v/>
      </c>
      <c r="X2365" s="19"/>
      <c r="Y2365" s="19"/>
      <c r="Z2365" s="19"/>
      <c r="AA2365" s="21"/>
      <c r="AB2365" s="19"/>
      <c r="AC2365" s="22" t="str">
        <f aca="true">IF(OR($U2365="",$B2365=""),"",IF($AA2365&lt;&gt;"",$AA2365-$B2365,TODAY()-$B2365))</f>
        <v/>
      </c>
      <c r="AD2365" s="22" t="str">
        <f aca="true">IF($W2365="","",IF($Y2365="Closed",IF($AA2365="","Closed",IF($AA2365&lt;=$W2365,"Closed on time","Closed late")),IF(TODAY()&gt;$W2365,"Overdue","Within time")))</f>
        <v/>
      </c>
      <c r="AE2365" s="6"/>
      <c r="AF2365" s="19"/>
      <c r="AG2365" s="19"/>
      <c r="AH2365" s="19"/>
      <c r="AI2365" s="19"/>
      <c r="AJ2365" s="19"/>
    </row>
    <row r="2366" customFormat="false" ht="15" hidden="false" customHeight="false" outlineLevel="0" collapsed="false">
      <c r="A2366" s="22" t="str">
        <f aca="false">IF($C2366="","","R"&amp;TEXT(ROW()-4,"00000"))</f>
        <v/>
      </c>
      <c r="B2366" s="21"/>
      <c r="C2366" s="19"/>
      <c r="D2366" s="22" t="str">
        <f aca="false">IF($C2366="","",IFERROR(INDEX(Asset_Register!$C$5:$C$1000,MATCH($C2366,Asset_Register!$A$5:$A$1000,0)),"Not in register"))</f>
        <v/>
      </c>
      <c r="E2366" s="22" t="str">
        <f aca="false">IF($C2366="","",IFERROR(INDEX(Asset_Register!$D$5:$D$1000,MATCH($C2366,Asset_Register!$A$5:$A$1000,0)),"Not in register"))</f>
        <v/>
      </c>
      <c r="F2366" s="22" t="str">
        <f aca="false">IF($C2366="","",IFERROR(INDEX(Asset_Register!$R$5:$R$1000,MATCH($C2366,Asset_Register!$A$5:$A$1000,0)),"Not in register"))</f>
        <v/>
      </c>
      <c r="G2366" s="22" t="str">
        <f aca="false">IF($C2366="","",IFERROR(INDEX(Asset_Register!$Q$5:$Q$1000,MATCH($C2366,Asset_Register!$A$5:$A$1000,0)),"Not in register"))</f>
        <v/>
      </c>
      <c r="H2366" s="19"/>
      <c r="I2366" s="19"/>
      <c r="J2366" s="6"/>
      <c r="K2366" s="19"/>
      <c r="L2366" s="19"/>
      <c r="M2366" s="19"/>
      <c r="N2366" s="19"/>
      <c r="O2366" s="19"/>
      <c r="P2366" s="19"/>
      <c r="Q2366" s="22" t="str">
        <f aca="false">IF($C2366="","",IF($P2366&lt;&gt;"",$P2366,IF(AND(ISNUMBER($K2366),ISNUMBER($M2366),ISNUMBER($N2366)),IF($O2366="Lower is worse",IF($K2366&lt;=$N2366,"Danger",IF($K2366&lt;=$M2366,"Alert","OK")),IF($K2366&gt;=$N2366,"Danger",IF($K2366&gt;=$M2366,"Alert","OK"))),"Not set")))</f>
        <v/>
      </c>
      <c r="R2366" s="22" t="str">
        <f aca="false">IF(OR($Q2366="",$Q2366="Not set"),"",MATCH($Q2366,Lists!$F$2:$F$4,0)-1)</f>
        <v/>
      </c>
      <c r="S2366" s="6"/>
      <c r="T2366" s="6"/>
      <c r="U2366" s="22" t="str">
        <f aca="false">IF(OR($Q2366="",$Q2366="OK",$Q2366="Not set",NOT(ISNUMBER($G2366))),"",ROUND($G2366*IF($Q2366="Danger",Lists!$M$15,Lists!$M$16),0))</f>
        <v/>
      </c>
      <c r="V2366" s="22" t="str">
        <f aca="false">IF($U2366="","",IF(OR($Q2366="Danger",$U2366&gt;=Lists!$M$10),"P1",IF($U2366&gt;=Lists!$M$11,"P2","P3")))</f>
        <v/>
      </c>
      <c r="W2366" s="24" t="str">
        <f aca="false">IF(OR($V2366="",$B2366=""),"",$B2366+INDEX(Lists!$N$10:$N$12,MATCH($V2366,Lists!$L$10:$L$12,0)))</f>
        <v/>
      </c>
      <c r="X2366" s="19"/>
      <c r="Y2366" s="19"/>
      <c r="Z2366" s="19"/>
      <c r="AA2366" s="21"/>
      <c r="AB2366" s="19"/>
      <c r="AC2366" s="22" t="str">
        <f aca="true">IF(OR($U2366="",$B2366=""),"",IF($AA2366&lt;&gt;"",$AA2366-$B2366,TODAY()-$B2366))</f>
        <v/>
      </c>
      <c r="AD2366" s="22" t="str">
        <f aca="true">IF($W2366="","",IF($Y2366="Closed",IF($AA2366="","Closed",IF($AA2366&lt;=$W2366,"Closed on time","Closed late")),IF(TODAY()&gt;$W2366,"Overdue","Within time")))</f>
        <v/>
      </c>
      <c r="AE2366" s="6"/>
      <c r="AF2366" s="19"/>
      <c r="AG2366" s="19"/>
      <c r="AH2366" s="19"/>
      <c r="AI2366" s="19"/>
      <c r="AJ2366" s="19"/>
    </row>
    <row r="2367" customFormat="false" ht="15" hidden="false" customHeight="false" outlineLevel="0" collapsed="false">
      <c r="A2367" s="22" t="str">
        <f aca="false">IF($C2367="","","R"&amp;TEXT(ROW()-4,"00000"))</f>
        <v/>
      </c>
      <c r="B2367" s="21"/>
      <c r="C2367" s="19"/>
      <c r="D2367" s="22" t="str">
        <f aca="false">IF($C2367="","",IFERROR(INDEX(Asset_Register!$C$5:$C$1000,MATCH($C2367,Asset_Register!$A$5:$A$1000,0)),"Not in register"))</f>
        <v/>
      </c>
      <c r="E2367" s="22" t="str">
        <f aca="false">IF($C2367="","",IFERROR(INDEX(Asset_Register!$D$5:$D$1000,MATCH($C2367,Asset_Register!$A$5:$A$1000,0)),"Not in register"))</f>
        <v/>
      </c>
      <c r="F2367" s="22" t="str">
        <f aca="false">IF($C2367="","",IFERROR(INDEX(Asset_Register!$R$5:$R$1000,MATCH($C2367,Asset_Register!$A$5:$A$1000,0)),"Not in register"))</f>
        <v/>
      </c>
      <c r="G2367" s="22" t="str">
        <f aca="false">IF($C2367="","",IFERROR(INDEX(Asset_Register!$Q$5:$Q$1000,MATCH($C2367,Asset_Register!$A$5:$A$1000,0)),"Not in register"))</f>
        <v/>
      </c>
      <c r="H2367" s="19"/>
      <c r="I2367" s="19"/>
      <c r="J2367" s="6"/>
      <c r="K2367" s="19"/>
      <c r="L2367" s="19"/>
      <c r="M2367" s="19"/>
      <c r="N2367" s="19"/>
      <c r="O2367" s="19"/>
      <c r="P2367" s="19"/>
      <c r="Q2367" s="22" t="str">
        <f aca="false">IF($C2367="","",IF($P2367&lt;&gt;"",$P2367,IF(AND(ISNUMBER($K2367),ISNUMBER($M2367),ISNUMBER($N2367)),IF($O2367="Lower is worse",IF($K2367&lt;=$N2367,"Danger",IF($K2367&lt;=$M2367,"Alert","OK")),IF($K2367&gt;=$N2367,"Danger",IF($K2367&gt;=$M2367,"Alert","OK"))),"Not set")))</f>
        <v/>
      </c>
      <c r="R2367" s="22" t="str">
        <f aca="false">IF(OR($Q2367="",$Q2367="Not set"),"",MATCH($Q2367,Lists!$F$2:$F$4,0)-1)</f>
        <v/>
      </c>
      <c r="S2367" s="6"/>
      <c r="T2367" s="6"/>
      <c r="U2367" s="22" t="str">
        <f aca="false">IF(OR($Q2367="",$Q2367="OK",$Q2367="Not set",NOT(ISNUMBER($G2367))),"",ROUND($G2367*IF($Q2367="Danger",Lists!$M$15,Lists!$M$16),0))</f>
        <v/>
      </c>
      <c r="V2367" s="22" t="str">
        <f aca="false">IF($U2367="","",IF(OR($Q2367="Danger",$U2367&gt;=Lists!$M$10),"P1",IF($U2367&gt;=Lists!$M$11,"P2","P3")))</f>
        <v/>
      </c>
      <c r="W2367" s="24" t="str">
        <f aca="false">IF(OR($V2367="",$B2367=""),"",$B2367+INDEX(Lists!$N$10:$N$12,MATCH($V2367,Lists!$L$10:$L$12,0)))</f>
        <v/>
      </c>
      <c r="X2367" s="19"/>
      <c r="Y2367" s="19"/>
      <c r="Z2367" s="19"/>
      <c r="AA2367" s="21"/>
      <c r="AB2367" s="19"/>
      <c r="AC2367" s="22" t="str">
        <f aca="true">IF(OR($U2367="",$B2367=""),"",IF($AA2367&lt;&gt;"",$AA2367-$B2367,TODAY()-$B2367))</f>
        <v/>
      </c>
      <c r="AD2367" s="22" t="str">
        <f aca="true">IF($W2367="","",IF($Y2367="Closed",IF($AA2367="","Closed",IF($AA2367&lt;=$W2367,"Closed on time","Closed late")),IF(TODAY()&gt;$W2367,"Overdue","Within time")))</f>
        <v/>
      </c>
      <c r="AE2367" s="6"/>
      <c r="AF2367" s="19"/>
      <c r="AG2367" s="19"/>
      <c r="AH2367" s="19"/>
      <c r="AI2367" s="19"/>
      <c r="AJ2367" s="19"/>
    </row>
    <row r="2368" customFormat="false" ht="15" hidden="false" customHeight="false" outlineLevel="0" collapsed="false">
      <c r="A2368" s="22" t="str">
        <f aca="false">IF($C2368="","","R"&amp;TEXT(ROW()-4,"00000"))</f>
        <v/>
      </c>
      <c r="B2368" s="21"/>
      <c r="C2368" s="19"/>
      <c r="D2368" s="22" t="str">
        <f aca="false">IF($C2368="","",IFERROR(INDEX(Asset_Register!$C$5:$C$1000,MATCH($C2368,Asset_Register!$A$5:$A$1000,0)),"Not in register"))</f>
        <v/>
      </c>
      <c r="E2368" s="22" t="str">
        <f aca="false">IF($C2368="","",IFERROR(INDEX(Asset_Register!$D$5:$D$1000,MATCH($C2368,Asset_Register!$A$5:$A$1000,0)),"Not in register"))</f>
        <v/>
      </c>
      <c r="F2368" s="22" t="str">
        <f aca="false">IF($C2368="","",IFERROR(INDEX(Asset_Register!$R$5:$R$1000,MATCH($C2368,Asset_Register!$A$5:$A$1000,0)),"Not in register"))</f>
        <v/>
      </c>
      <c r="G2368" s="22" t="str">
        <f aca="false">IF($C2368="","",IFERROR(INDEX(Asset_Register!$Q$5:$Q$1000,MATCH($C2368,Asset_Register!$A$5:$A$1000,0)),"Not in register"))</f>
        <v/>
      </c>
      <c r="H2368" s="19"/>
      <c r="I2368" s="19"/>
      <c r="J2368" s="6"/>
      <c r="K2368" s="19"/>
      <c r="L2368" s="19"/>
      <c r="M2368" s="19"/>
      <c r="N2368" s="19"/>
      <c r="O2368" s="19"/>
      <c r="P2368" s="19"/>
      <c r="Q2368" s="22" t="str">
        <f aca="false">IF($C2368="","",IF($P2368&lt;&gt;"",$P2368,IF(AND(ISNUMBER($K2368),ISNUMBER($M2368),ISNUMBER($N2368)),IF($O2368="Lower is worse",IF($K2368&lt;=$N2368,"Danger",IF($K2368&lt;=$M2368,"Alert","OK")),IF($K2368&gt;=$N2368,"Danger",IF($K2368&gt;=$M2368,"Alert","OK"))),"Not set")))</f>
        <v/>
      </c>
      <c r="R2368" s="22" t="str">
        <f aca="false">IF(OR($Q2368="",$Q2368="Not set"),"",MATCH($Q2368,Lists!$F$2:$F$4,0)-1)</f>
        <v/>
      </c>
      <c r="S2368" s="6"/>
      <c r="T2368" s="6"/>
      <c r="U2368" s="22" t="str">
        <f aca="false">IF(OR($Q2368="",$Q2368="OK",$Q2368="Not set",NOT(ISNUMBER($G2368))),"",ROUND($G2368*IF($Q2368="Danger",Lists!$M$15,Lists!$M$16),0))</f>
        <v/>
      </c>
      <c r="V2368" s="22" t="str">
        <f aca="false">IF($U2368="","",IF(OR($Q2368="Danger",$U2368&gt;=Lists!$M$10),"P1",IF($U2368&gt;=Lists!$M$11,"P2","P3")))</f>
        <v/>
      </c>
      <c r="W2368" s="24" t="str">
        <f aca="false">IF(OR($V2368="",$B2368=""),"",$B2368+INDEX(Lists!$N$10:$N$12,MATCH($V2368,Lists!$L$10:$L$12,0)))</f>
        <v/>
      </c>
      <c r="X2368" s="19"/>
      <c r="Y2368" s="19"/>
      <c r="Z2368" s="19"/>
      <c r="AA2368" s="21"/>
      <c r="AB2368" s="19"/>
      <c r="AC2368" s="22" t="str">
        <f aca="true">IF(OR($U2368="",$B2368=""),"",IF($AA2368&lt;&gt;"",$AA2368-$B2368,TODAY()-$B2368))</f>
        <v/>
      </c>
      <c r="AD2368" s="22" t="str">
        <f aca="true">IF($W2368="","",IF($Y2368="Closed",IF($AA2368="","Closed",IF($AA2368&lt;=$W2368,"Closed on time","Closed late")),IF(TODAY()&gt;$W2368,"Overdue","Within time")))</f>
        <v/>
      </c>
      <c r="AE2368" s="6"/>
      <c r="AF2368" s="19"/>
      <c r="AG2368" s="19"/>
      <c r="AH2368" s="19"/>
      <c r="AI2368" s="19"/>
      <c r="AJ2368" s="19"/>
    </row>
    <row r="2369" customFormat="false" ht="15" hidden="false" customHeight="false" outlineLevel="0" collapsed="false">
      <c r="A2369" s="22" t="str">
        <f aca="false">IF($C2369="","","R"&amp;TEXT(ROW()-4,"00000"))</f>
        <v/>
      </c>
      <c r="B2369" s="21"/>
      <c r="C2369" s="19"/>
      <c r="D2369" s="22" t="str">
        <f aca="false">IF($C2369="","",IFERROR(INDEX(Asset_Register!$C$5:$C$1000,MATCH($C2369,Asset_Register!$A$5:$A$1000,0)),"Not in register"))</f>
        <v/>
      </c>
      <c r="E2369" s="22" t="str">
        <f aca="false">IF($C2369="","",IFERROR(INDEX(Asset_Register!$D$5:$D$1000,MATCH($C2369,Asset_Register!$A$5:$A$1000,0)),"Not in register"))</f>
        <v/>
      </c>
      <c r="F2369" s="22" t="str">
        <f aca="false">IF($C2369="","",IFERROR(INDEX(Asset_Register!$R$5:$R$1000,MATCH($C2369,Asset_Register!$A$5:$A$1000,0)),"Not in register"))</f>
        <v/>
      </c>
      <c r="G2369" s="22" t="str">
        <f aca="false">IF($C2369="","",IFERROR(INDEX(Asset_Register!$Q$5:$Q$1000,MATCH($C2369,Asset_Register!$A$5:$A$1000,0)),"Not in register"))</f>
        <v/>
      </c>
      <c r="H2369" s="19"/>
      <c r="I2369" s="19"/>
      <c r="J2369" s="6"/>
      <c r="K2369" s="19"/>
      <c r="L2369" s="19"/>
      <c r="M2369" s="19"/>
      <c r="N2369" s="19"/>
      <c r="O2369" s="19"/>
      <c r="P2369" s="19"/>
      <c r="Q2369" s="22" t="str">
        <f aca="false">IF($C2369="","",IF($P2369&lt;&gt;"",$P2369,IF(AND(ISNUMBER($K2369),ISNUMBER($M2369),ISNUMBER($N2369)),IF($O2369="Lower is worse",IF($K2369&lt;=$N2369,"Danger",IF($K2369&lt;=$M2369,"Alert","OK")),IF($K2369&gt;=$N2369,"Danger",IF($K2369&gt;=$M2369,"Alert","OK"))),"Not set")))</f>
        <v/>
      </c>
      <c r="R2369" s="22" t="str">
        <f aca="false">IF(OR($Q2369="",$Q2369="Not set"),"",MATCH($Q2369,Lists!$F$2:$F$4,0)-1)</f>
        <v/>
      </c>
      <c r="S2369" s="6"/>
      <c r="T2369" s="6"/>
      <c r="U2369" s="22" t="str">
        <f aca="false">IF(OR($Q2369="",$Q2369="OK",$Q2369="Not set",NOT(ISNUMBER($G2369))),"",ROUND($G2369*IF($Q2369="Danger",Lists!$M$15,Lists!$M$16),0))</f>
        <v/>
      </c>
      <c r="V2369" s="22" t="str">
        <f aca="false">IF($U2369="","",IF(OR($Q2369="Danger",$U2369&gt;=Lists!$M$10),"P1",IF($U2369&gt;=Lists!$M$11,"P2","P3")))</f>
        <v/>
      </c>
      <c r="W2369" s="24" t="str">
        <f aca="false">IF(OR($V2369="",$B2369=""),"",$B2369+INDEX(Lists!$N$10:$N$12,MATCH($V2369,Lists!$L$10:$L$12,0)))</f>
        <v/>
      </c>
      <c r="X2369" s="19"/>
      <c r="Y2369" s="19"/>
      <c r="Z2369" s="19"/>
      <c r="AA2369" s="21"/>
      <c r="AB2369" s="19"/>
      <c r="AC2369" s="22" t="str">
        <f aca="true">IF(OR($U2369="",$B2369=""),"",IF($AA2369&lt;&gt;"",$AA2369-$B2369,TODAY()-$B2369))</f>
        <v/>
      </c>
      <c r="AD2369" s="22" t="str">
        <f aca="true">IF($W2369="","",IF($Y2369="Closed",IF($AA2369="","Closed",IF($AA2369&lt;=$W2369,"Closed on time","Closed late")),IF(TODAY()&gt;$W2369,"Overdue","Within time")))</f>
        <v/>
      </c>
      <c r="AE2369" s="6"/>
      <c r="AF2369" s="19"/>
      <c r="AG2369" s="19"/>
      <c r="AH2369" s="19"/>
      <c r="AI2369" s="19"/>
      <c r="AJ2369" s="19"/>
    </row>
    <row r="2370" customFormat="false" ht="15" hidden="false" customHeight="false" outlineLevel="0" collapsed="false">
      <c r="A2370" s="22" t="str">
        <f aca="false">IF($C2370="","","R"&amp;TEXT(ROW()-4,"00000"))</f>
        <v/>
      </c>
      <c r="B2370" s="21"/>
      <c r="C2370" s="19"/>
      <c r="D2370" s="22" t="str">
        <f aca="false">IF($C2370="","",IFERROR(INDEX(Asset_Register!$C$5:$C$1000,MATCH($C2370,Asset_Register!$A$5:$A$1000,0)),"Not in register"))</f>
        <v/>
      </c>
      <c r="E2370" s="22" t="str">
        <f aca="false">IF($C2370="","",IFERROR(INDEX(Asset_Register!$D$5:$D$1000,MATCH($C2370,Asset_Register!$A$5:$A$1000,0)),"Not in register"))</f>
        <v/>
      </c>
      <c r="F2370" s="22" t="str">
        <f aca="false">IF($C2370="","",IFERROR(INDEX(Asset_Register!$R$5:$R$1000,MATCH($C2370,Asset_Register!$A$5:$A$1000,0)),"Not in register"))</f>
        <v/>
      </c>
      <c r="G2370" s="22" t="str">
        <f aca="false">IF($C2370="","",IFERROR(INDEX(Asset_Register!$Q$5:$Q$1000,MATCH($C2370,Asset_Register!$A$5:$A$1000,0)),"Not in register"))</f>
        <v/>
      </c>
      <c r="H2370" s="19"/>
      <c r="I2370" s="19"/>
      <c r="J2370" s="6"/>
      <c r="K2370" s="19"/>
      <c r="L2370" s="19"/>
      <c r="M2370" s="19"/>
      <c r="N2370" s="19"/>
      <c r="O2370" s="19"/>
      <c r="P2370" s="19"/>
      <c r="Q2370" s="22" t="str">
        <f aca="false">IF($C2370="","",IF($P2370&lt;&gt;"",$P2370,IF(AND(ISNUMBER($K2370),ISNUMBER($M2370),ISNUMBER($N2370)),IF($O2370="Lower is worse",IF($K2370&lt;=$N2370,"Danger",IF($K2370&lt;=$M2370,"Alert","OK")),IF($K2370&gt;=$N2370,"Danger",IF($K2370&gt;=$M2370,"Alert","OK"))),"Not set")))</f>
        <v/>
      </c>
      <c r="R2370" s="22" t="str">
        <f aca="false">IF(OR($Q2370="",$Q2370="Not set"),"",MATCH($Q2370,Lists!$F$2:$F$4,0)-1)</f>
        <v/>
      </c>
      <c r="S2370" s="6"/>
      <c r="T2370" s="6"/>
      <c r="U2370" s="22" t="str">
        <f aca="false">IF(OR($Q2370="",$Q2370="OK",$Q2370="Not set",NOT(ISNUMBER($G2370))),"",ROUND($G2370*IF($Q2370="Danger",Lists!$M$15,Lists!$M$16),0))</f>
        <v/>
      </c>
      <c r="V2370" s="22" t="str">
        <f aca="false">IF($U2370="","",IF(OR($Q2370="Danger",$U2370&gt;=Lists!$M$10),"P1",IF($U2370&gt;=Lists!$M$11,"P2","P3")))</f>
        <v/>
      </c>
      <c r="W2370" s="24" t="str">
        <f aca="false">IF(OR($V2370="",$B2370=""),"",$B2370+INDEX(Lists!$N$10:$N$12,MATCH($V2370,Lists!$L$10:$L$12,0)))</f>
        <v/>
      </c>
      <c r="X2370" s="19"/>
      <c r="Y2370" s="19"/>
      <c r="Z2370" s="19"/>
      <c r="AA2370" s="21"/>
      <c r="AB2370" s="19"/>
      <c r="AC2370" s="22" t="str">
        <f aca="true">IF(OR($U2370="",$B2370=""),"",IF($AA2370&lt;&gt;"",$AA2370-$B2370,TODAY()-$B2370))</f>
        <v/>
      </c>
      <c r="AD2370" s="22" t="str">
        <f aca="true">IF($W2370="","",IF($Y2370="Closed",IF($AA2370="","Closed",IF($AA2370&lt;=$W2370,"Closed on time","Closed late")),IF(TODAY()&gt;$W2370,"Overdue","Within time")))</f>
        <v/>
      </c>
      <c r="AE2370" s="6"/>
      <c r="AF2370" s="19"/>
      <c r="AG2370" s="19"/>
      <c r="AH2370" s="19"/>
      <c r="AI2370" s="19"/>
      <c r="AJ2370" s="19"/>
    </row>
    <row r="2371" customFormat="false" ht="15" hidden="false" customHeight="false" outlineLevel="0" collapsed="false">
      <c r="A2371" s="22" t="str">
        <f aca="false">IF($C2371="","","R"&amp;TEXT(ROW()-4,"00000"))</f>
        <v/>
      </c>
      <c r="B2371" s="21"/>
      <c r="C2371" s="19"/>
      <c r="D2371" s="22" t="str">
        <f aca="false">IF($C2371="","",IFERROR(INDEX(Asset_Register!$C$5:$C$1000,MATCH($C2371,Asset_Register!$A$5:$A$1000,0)),"Not in register"))</f>
        <v/>
      </c>
      <c r="E2371" s="22" t="str">
        <f aca="false">IF($C2371="","",IFERROR(INDEX(Asset_Register!$D$5:$D$1000,MATCH($C2371,Asset_Register!$A$5:$A$1000,0)),"Not in register"))</f>
        <v/>
      </c>
      <c r="F2371" s="22" t="str">
        <f aca="false">IF($C2371="","",IFERROR(INDEX(Asset_Register!$R$5:$R$1000,MATCH($C2371,Asset_Register!$A$5:$A$1000,0)),"Not in register"))</f>
        <v/>
      </c>
      <c r="G2371" s="22" t="str">
        <f aca="false">IF($C2371="","",IFERROR(INDEX(Asset_Register!$Q$5:$Q$1000,MATCH($C2371,Asset_Register!$A$5:$A$1000,0)),"Not in register"))</f>
        <v/>
      </c>
      <c r="H2371" s="19"/>
      <c r="I2371" s="19"/>
      <c r="J2371" s="6"/>
      <c r="K2371" s="19"/>
      <c r="L2371" s="19"/>
      <c r="M2371" s="19"/>
      <c r="N2371" s="19"/>
      <c r="O2371" s="19"/>
      <c r="P2371" s="19"/>
      <c r="Q2371" s="22" t="str">
        <f aca="false">IF($C2371="","",IF($P2371&lt;&gt;"",$P2371,IF(AND(ISNUMBER($K2371),ISNUMBER($M2371),ISNUMBER($N2371)),IF($O2371="Lower is worse",IF($K2371&lt;=$N2371,"Danger",IF($K2371&lt;=$M2371,"Alert","OK")),IF($K2371&gt;=$N2371,"Danger",IF($K2371&gt;=$M2371,"Alert","OK"))),"Not set")))</f>
        <v/>
      </c>
      <c r="R2371" s="22" t="str">
        <f aca="false">IF(OR($Q2371="",$Q2371="Not set"),"",MATCH($Q2371,Lists!$F$2:$F$4,0)-1)</f>
        <v/>
      </c>
      <c r="S2371" s="6"/>
      <c r="T2371" s="6"/>
      <c r="U2371" s="22" t="str">
        <f aca="false">IF(OR($Q2371="",$Q2371="OK",$Q2371="Not set",NOT(ISNUMBER($G2371))),"",ROUND($G2371*IF($Q2371="Danger",Lists!$M$15,Lists!$M$16),0))</f>
        <v/>
      </c>
      <c r="V2371" s="22" t="str">
        <f aca="false">IF($U2371="","",IF(OR($Q2371="Danger",$U2371&gt;=Lists!$M$10),"P1",IF($U2371&gt;=Lists!$M$11,"P2","P3")))</f>
        <v/>
      </c>
      <c r="W2371" s="24" t="str">
        <f aca="false">IF(OR($V2371="",$B2371=""),"",$B2371+INDEX(Lists!$N$10:$N$12,MATCH($V2371,Lists!$L$10:$L$12,0)))</f>
        <v/>
      </c>
      <c r="X2371" s="19"/>
      <c r="Y2371" s="19"/>
      <c r="Z2371" s="19"/>
      <c r="AA2371" s="21"/>
      <c r="AB2371" s="19"/>
      <c r="AC2371" s="22" t="str">
        <f aca="true">IF(OR($U2371="",$B2371=""),"",IF($AA2371&lt;&gt;"",$AA2371-$B2371,TODAY()-$B2371))</f>
        <v/>
      </c>
      <c r="AD2371" s="22" t="str">
        <f aca="true">IF($W2371="","",IF($Y2371="Closed",IF($AA2371="","Closed",IF($AA2371&lt;=$W2371,"Closed on time","Closed late")),IF(TODAY()&gt;$W2371,"Overdue","Within time")))</f>
        <v/>
      </c>
      <c r="AE2371" s="6"/>
      <c r="AF2371" s="19"/>
      <c r="AG2371" s="19"/>
      <c r="AH2371" s="19"/>
      <c r="AI2371" s="19"/>
      <c r="AJ2371" s="19"/>
    </row>
    <row r="2372" customFormat="false" ht="15" hidden="false" customHeight="false" outlineLevel="0" collapsed="false">
      <c r="A2372" s="22" t="str">
        <f aca="false">IF($C2372="","","R"&amp;TEXT(ROW()-4,"00000"))</f>
        <v/>
      </c>
      <c r="B2372" s="21"/>
      <c r="C2372" s="19"/>
      <c r="D2372" s="22" t="str">
        <f aca="false">IF($C2372="","",IFERROR(INDEX(Asset_Register!$C$5:$C$1000,MATCH($C2372,Asset_Register!$A$5:$A$1000,0)),"Not in register"))</f>
        <v/>
      </c>
      <c r="E2372" s="22" t="str">
        <f aca="false">IF($C2372="","",IFERROR(INDEX(Asset_Register!$D$5:$D$1000,MATCH($C2372,Asset_Register!$A$5:$A$1000,0)),"Not in register"))</f>
        <v/>
      </c>
      <c r="F2372" s="22" t="str">
        <f aca="false">IF($C2372="","",IFERROR(INDEX(Asset_Register!$R$5:$R$1000,MATCH($C2372,Asset_Register!$A$5:$A$1000,0)),"Not in register"))</f>
        <v/>
      </c>
      <c r="G2372" s="22" t="str">
        <f aca="false">IF($C2372="","",IFERROR(INDEX(Asset_Register!$Q$5:$Q$1000,MATCH($C2372,Asset_Register!$A$5:$A$1000,0)),"Not in register"))</f>
        <v/>
      </c>
      <c r="H2372" s="19"/>
      <c r="I2372" s="19"/>
      <c r="J2372" s="6"/>
      <c r="K2372" s="19"/>
      <c r="L2372" s="19"/>
      <c r="M2372" s="19"/>
      <c r="N2372" s="19"/>
      <c r="O2372" s="19"/>
      <c r="P2372" s="19"/>
      <c r="Q2372" s="22" t="str">
        <f aca="false">IF($C2372="","",IF($P2372&lt;&gt;"",$P2372,IF(AND(ISNUMBER($K2372),ISNUMBER($M2372),ISNUMBER($N2372)),IF($O2372="Lower is worse",IF($K2372&lt;=$N2372,"Danger",IF($K2372&lt;=$M2372,"Alert","OK")),IF($K2372&gt;=$N2372,"Danger",IF($K2372&gt;=$M2372,"Alert","OK"))),"Not set")))</f>
        <v/>
      </c>
      <c r="R2372" s="22" t="str">
        <f aca="false">IF(OR($Q2372="",$Q2372="Not set"),"",MATCH($Q2372,Lists!$F$2:$F$4,0)-1)</f>
        <v/>
      </c>
      <c r="S2372" s="6"/>
      <c r="T2372" s="6"/>
      <c r="U2372" s="22" t="str">
        <f aca="false">IF(OR($Q2372="",$Q2372="OK",$Q2372="Not set",NOT(ISNUMBER($G2372))),"",ROUND($G2372*IF($Q2372="Danger",Lists!$M$15,Lists!$M$16),0))</f>
        <v/>
      </c>
      <c r="V2372" s="22" t="str">
        <f aca="false">IF($U2372="","",IF(OR($Q2372="Danger",$U2372&gt;=Lists!$M$10),"P1",IF($U2372&gt;=Lists!$M$11,"P2","P3")))</f>
        <v/>
      </c>
      <c r="W2372" s="24" t="str">
        <f aca="false">IF(OR($V2372="",$B2372=""),"",$B2372+INDEX(Lists!$N$10:$N$12,MATCH($V2372,Lists!$L$10:$L$12,0)))</f>
        <v/>
      </c>
      <c r="X2372" s="19"/>
      <c r="Y2372" s="19"/>
      <c r="Z2372" s="19"/>
      <c r="AA2372" s="21"/>
      <c r="AB2372" s="19"/>
      <c r="AC2372" s="22" t="str">
        <f aca="true">IF(OR($U2372="",$B2372=""),"",IF($AA2372&lt;&gt;"",$AA2372-$B2372,TODAY()-$B2372))</f>
        <v/>
      </c>
      <c r="AD2372" s="22" t="str">
        <f aca="true">IF($W2372="","",IF($Y2372="Closed",IF($AA2372="","Closed",IF($AA2372&lt;=$W2372,"Closed on time","Closed late")),IF(TODAY()&gt;$W2372,"Overdue","Within time")))</f>
        <v/>
      </c>
      <c r="AE2372" s="6"/>
      <c r="AF2372" s="19"/>
      <c r="AG2372" s="19"/>
      <c r="AH2372" s="19"/>
      <c r="AI2372" s="19"/>
      <c r="AJ2372" s="19"/>
    </row>
    <row r="2373" customFormat="false" ht="15" hidden="false" customHeight="false" outlineLevel="0" collapsed="false">
      <c r="A2373" s="22" t="str">
        <f aca="false">IF($C2373="","","R"&amp;TEXT(ROW()-4,"00000"))</f>
        <v/>
      </c>
      <c r="B2373" s="21"/>
      <c r="C2373" s="19"/>
      <c r="D2373" s="22" t="str">
        <f aca="false">IF($C2373="","",IFERROR(INDEX(Asset_Register!$C$5:$C$1000,MATCH($C2373,Asset_Register!$A$5:$A$1000,0)),"Not in register"))</f>
        <v/>
      </c>
      <c r="E2373" s="22" t="str">
        <f aca="false">IF($C2373="","",IFERROR(INDEX(Asset_Register!$D$5:$D$1000,MATCH($C2373,Asset_Register!$A$5:$A$1000,0)),"Not in register"))</f>
        <v/>
      </c>
      <c r="F2373" s="22" t="str">
        <f aca="false">IF($C2373="","",IFERROR(INDEX(Asset_Register!$R$5:$R$1000,MATCH($C2373,Asset_Register!$A$5:$A$1000,0)),"Not in register"))</f>
        <v/>
      </c>
      <c r="G2373" s="22" t="str">
        <f aca="false">IF($C2373="","",IFERROR(INDEX(Asset_Register!$Q$5:$Q$1000,MATCH($C2373,Asset_Register!$A$5:$A$1000,0)),"Not in register"))</f>
        <v/>
      </c>
      <c r="H2373" s="19"/>
      <c r="I2373" s="19"/>
      <c r="J2373" s="6"/>
      <c r="K2373" s="19"/>
      <c r="L2373" s="19"/>
      <c r="M2373" s="19"/>
      <c r="N2373" s="19"/>
      <c r="O2373" s="19"/>
      <c r="P2373" s="19"/>
      <c r="Q2373" s="22" t="str">
        <f aca="false">IF($C2373="","",IF($P2373&lt;&gt;"",$P2373,IF(AND(ISNUMBER($K2373),ISNUMBER($M2373),ISNUMBER($N2373)),IF($O2373="Lower is worse",IF($K2373&lt;=$N2373,"Danger",IF($K2373&lt;=$M2373,"Alert","OK")),IF($K2373&gt;=$N2373,"Danger",IF($K2373&gt;=$M2373,"Alert","OK"))),"Not set")))</f>
        <v/>
      </c>
      <c r="R2373" s="22" t="str">
        <f aca="false">IF(OR($Q2373="",$Q2373="Not set"),"",MATCH($Q2373,Lists!$F$2:$F$4,0)-1)</f>
        <v/>
      </c>
      <c r="S2373" s="6"/>
      <c r="T2373" s="6"/>
      <c r="U2373" s="22" t="str">
        <f aca="false">IF(OR($Q2373="",$Q2373="OK",$Q2373="Not set",NOT(ISNUMBER($G2373))),"",ROUND($G2373*IF($Q2373="Danger",Lists!$M$15,Lists!$M$16),0))</f>
        <v/>
      </c>
      <c r="V2373" s="22" t="str">
        <f aca="false">IF($U2373="","",IF(OR($Q2373="Danger",$U2373&gt;=Lists!$M$10),"P1",IF($U2373&gt;=Lists!$M$11,"P2","P3")))</f>
        <v/>
      </c>
      <c r="W2373" s="24" t="str">
        <f aca="false">IF(OR($V2373="",$B2373=""),"",$B2373+INDEX(Lists!$N$10:$N$12,MATCH($V2373,Lists!$L$10:$L$12,0)))</f>
        <v/>
      </c>
      <c r="X2373" s="19"/>
      <c r="Y2373" s="19"/>
      <c r="Z2373" s="19"/>
      <c r="AA2373" s="21"/>
      <c r="AB2373" s="19"/>
      <c r="AC2373" s="22" t="str">
        <f aca="true">IF(OR($U2373="",$B2373=""),"",IF($AA2373&lt;&gt;"",$AA2373-$B2373,TODAY()-$B2373))</f>
        <v/>
      </c>
      <c r="AD2373" s="22" t="str">
        <f aca="true">IF($W2373="","",IF($Y2373="Closed",IF($AA2373="","Closed",IF($AA2373&lt;=$W2373,"Closed on time","Closed late")),IF(TODAY()&gt;$W2373,"Overdue","Within time")))</f>
        <v/>
      </c>
      <c r="AE2373" s="6"/>
      <c r="AF2373" s="19"/>
      <c r="AG2373" s="19"/>
      <c r="AH2373" s="19"/>
      <c r="AI2373" s="19"/>
      <c r="AJ2373" s="19"/>
    </row>
    <row r="2374" customFormat="false" ht="15" hidden="false" customHeight="false" outlineLevel="0" collapsed="false">
      <c r="A2374" s="22" t="str">
        <f aca="false">IF($C2374="","","R"&amp;TEXT(ROW()-4,"00000"))</f>
        <v/>
      </c>
      <c r="B2374" s="21"/>
      <c r="C2374" s="19"/>
      <c r="D2374" s="22" t="str">
        <f aca="false">IF($C2374="","",IFERROR(INDEX(Asset_Register!$C$5:$C$1000,MATCH($C2374,Asset_Register!$A$5:$A$1000,0)),"Not in register"))</f>
        <v/>
      </c>
      <c r="E2374" s="22" t="str">
        <f aca="false">IF($C2374="","",IFERROR(INDEX(Asset_Register!$D$5:$D$1000,MATCH($C2374,Asset_Register!$A$5:$A$1000,0)),"Not in register"))</f>
        <v/>
      </c>
      <c r="F2374" s="22" t="str">
        <f aca="false">IF($C2374="","",IFERROR(INDEX(Asset_Register!$R$5:$R$1000,MATCH($C2374,Asset_Register!$A$5:$A$1000,0)),"Not in register"))</f>
        <v/>
      </c>
      <c r="G2374" s="22" t="str">
        <f aca="false">IF($C2374="","",IFERROR(INDEX(Asset_Register!$Q$5:$Q$1000,MATCH($C2374,Asset_Register!$A$5:$A$1000,0)),"Not in register"))</f>
        <v/>
      </c>
      <c r="H2374" s="19"/>
      <c r="I2374" s="19"/>
      <c r="J2374" s="6"/>
      <c r="K2374" s="19"/>
      <c r="L2374" s="19"/>
      <c r="M2374" s="19"/>
      <c r="N2374" s="19"/>
      <c r="O2374" s="19"/>
      <c r="P2374" s="19"/>
      <c r="Q2374" s="22" t="str">
        <f aca="false">IF($C2374="","",IF($P2374&lt;&gt;"",$P2374,IF(AND(ISNUMBER($K2374),ISNUMBER($M2374),ISNUMBER($N2374)),IF($O2374="Lower is worse",IF($K2374&lt;=$N2374,"Danger",IF($K2374&lt;=$M2374,"Alert","OK")),IF($K2374&gt;=$N2374,"Danger",IF($K2374&gt;=$M2374,"Alert","OK"))),"Not set")))</f>
        <v/>
      </c>
      <c r="R2374" s="22" t="str">
        <f aca="false">IF(OR($Q2374="",$Q2374="Not set"),"",MATCH($Q2374,Lists!$F$2:$F$4,0)-1)</f>
        <v/>
      </c>
      <c r="S2374" s="6"/>
      <c r="T2374" s="6"/>
      <c r="U2374" s="22" t="str">
        <f aca="false">IF(OR($Q2374="",$Q2374="OK",$Q2374="Not set",NOT(ISNUMBER($G2374))),"",ROUND($G2374*IF($Q2374="Danger",Lists!$M$15,Lists!$M$16),0))</f>
        <v/>
      </c>
      <c r="V2374" s="22" t="str">
        <f aca="false">IF($U2374="","",IF(OR($Q2374="Danger",$U2374&gt;=Lists!$M$10),"P1",IF($U2374&gt;=Lists!$M$11,"P2","P3")))</f>
        <v/>
      </c>
      <c r="W2374" s="24" t="str">
        <f aca="false">IF(OR($V2374="",$B2374=""),"",$B2374+INDEX(Lists!$N$10:$N$12,MATCH($V2374,Lists!$L$10:$L$12,0)))</f>
        <v/>
      </c>
      <c r="X2374" s="19"/>
      <c r="Y2374" s="19"/>
      <c r="Z2374" s="19"/>
      <c r="AA2374" s="21"/>
      <c r="AB2374" s="19"/>
      <c r="AC2374" s="22" t="str">
        <f aca="true">IF(OR($U2374="",$B2374=""),"",IF($AA2374&lt;&gt;"",$AA2374-$B2374,TODAY()-$B2374))</f>
        <v/>
      </c>
      <c r="AD2374" s="22" t="str">
        <f aca="true">IF($W2374="","",IF($Y2374="Closed",IF($AA2374="","Closed",IF($AA2374&lt;=$W2374,"Closed on time","Closed late")),IF(TODAY()&gt;$W2374,"Overdue","Within time")))</f>
        <v/>
      </c>
      <c r="AE2374" s="6"/>
      <c r="AF2374" s="19"/>
      <c r="AG2374" s="19"/>
      <c r="AH2374" s="19"/>
      <c r="AI2374" s="19"/>
      <c r="AJ2374" s="19"/>
    </row>
    <row r="2375" customFormat="false" ht="15" hidden="false" customHeight="false" outlineLevel="0" collapsed="false">
      <c r="A2375" s="22" t="str">
        <f aca="false">IF($C2375="","","R"&amp;TEXT(ROW()-4,"00000"))</f>
        <v/>
      </c>
      <c r="B2375" s="21"/>
      <c r="C2375" s="19"/>
      <c r="D2375" s="22" t="str">
        <f aca="false">IF($C2375="","",IFERROR(INDEX(Asset_Register!$C$5:$C$1000,MATCH($C2375,Asset_Register!$A$5:$A$1000,0)),"Not in register"))</f>
        <v/>
      </c>
      <c r="E2375" s="22" t="str">
        <f aca="false">IF($C2375="","",IFERROR(INDEX(Asset_Register!$D$5:$D$1000,MATCH($C2375,Asset_Register!$A$5:$A$1000,0)),"Not in register"))</f>
        <v/>
      </c>
      <c r="F2375" s="22" t="str">
        <f aca="false">IF($C2375="","",IFERROR(INDEX(Asset_Register!$R$5:$R$1000,MATCH($C2375,Asset_Register!$A$5:$A$1000,0)),"Not in register"))</f>
        <v/>
      </c>
      <c r="G2375" s="22" t="str">
        <f aca="false">IF($C2375="","",IFERROR(INDEX(Asset_Register!$Q$5:$Q$1000,MATCH($C2375,Asset_Register!$A$5:$A$1000,0)),"Not in register"))</f>
        <v/>
      </c>
      <c r="H2375" s="19"/>
      <c r="I2375" s="19"/>
      <c r="J2375" s="6"/>
      <c r="K2375" s="19"/>
      <c r="L2375" s="19"/>
      <c r="M2375" s="19"/>
      <c r="N2375" s="19"/>
      <c r="O2375" s="19"/>
      <c r="P2375" s="19"/>
      <c r="Q2375" s="22" t="str">
        <f aca="false">IF($C2375="","",IF($P2375&lt;&gt;"",$P2375,IF(AND(ISNUMBER($K2375),ISNUMBER($M2375),ISNUMBER($N2375)),IF($O2375="Lower is worse",IF($K2375&lt;=$N2375,"Danger",IF($K2375&lt;=$M2375,"Alert","OK")),IF($K2375&gt;=$N2375,"Danger",IF($K2375&gt;=$M2375,"Alert","OK"))),"Not set")))</f>
        <v/>
      </c>
      <c r="R2375" s="22" t="str">
        <f aca="false">IF(OR($Q2375="",$Q2375="Not set"),"",MATCH($Q2375,Lists!$F$2:$F$4,0)-1)</f>
        <v/>
      </c>
      <c r="S2375" s="6"/>
      <c r="T2375" s="6"/>
      <c r="U2375" s="22" t="str">
        <f aca="false">IF(OR($Q2375="",$Q2375="OK",$Q2375="Not set",NOT(ISNUMBER($G2375))),"",ROUND($G2375*IF($Q2375="Danger",Lists!$M$15,Lists!$M$16),0))</f>
        <v/>
      </c>
      <c r="V2375" s="22" t="str">
        <f aca="false">IF($U2375="","",IF(OR($Q2375="Danger",$U2375&gt;=Lists!$M$10),"P1",IF($U2375&gt;=Lists!$M$11,"P2","P3")))</f>
        <v/>
      </c>
      <c r="W2375" s="24" t="str">
        <f aca="false">IF(OR($V2375="",$B2375=""),"",$B2375+INDEX(Lists!$N$10:$N$12,MATCH($V2375,Lists!$L$10:$L$12,0)))</f>
        <v/>
      </c>
      <c r="X2375" s="19"/>
      <c r="Y2375" s="19"/>
      <c r="Z2375" s="19"/>
      <c r="AA2375" s="21"/>
      <c r="AB2375" s="19"/>
      <c r="AC2375" s="22" t="str">
        <f aca="true">IF(OR($U2375="",$B2375=""),"",IF($AA2375&lt;&gt;"",$AA2375-$B2375,TODAY()-$B2375))</f>
        <v/>
      </c>
      <c r="AD2375" s="22" t="str">
        <f aca="true">IF($W2375="","",IF($Y2375="Closed",IF($AA2375="","Closed",IF($AA2375&lt;=$W2375,"Closed on time","Closed late")),IF(TODAY()&gt;$W2375,"Overdue","Within time")))</f>
        <v/>
      </c>
      <c r="AE2375" s="6"/>
      <c r="AF2375" s="19"/>
      <c r="AG2375" s="19"/>
      <c r="AH2375" s="19"/>
      <c r="AI2375" s="19"/>
      <c r="AJ2375" s="19"/>
    </row>
    <row r="2376" customFormat="false" ht="15" hidden="false" customHeight="false" outlineLevel="0" collapsed="false">
      <c r="A2376" s="22" t="str">
        <f aca="false">IF($C2376="","","R"&amp;TEXT(ROW()-4,"00000"))</f>
        <v/>
      </c>
      <c r="B2376" s="21"/>
      <c r="C2376" s="19"/>
      <c r="D2376" s="22" t="str">
        <f aca="false">IF($C2376="","",IFERROR(INDEX(Asset_Register!$C$5:$C$1000,MATCH($C2376,Asset_Register!$A$5:$A$1000,0)),"Not in register"))</f>
        <v/>
      </c>
      <c r="E2376" s="22" t="str">
        <f aca="false">IF($C2376="","",IFERROR(INDEX(Asset_Register!$D$5:$D$1000,MATCH($C2376,Asset_Register!$A$5:$A$1000,0)),"Not in register"))</f>
        <v/>
      </c>
      <c r="F2376" s="22" t="str">
        <f aca="false">IF($C2376="","",IFERROR(INDEX(Asset_Register!$R$5:$R$1000,MATCH($C2376,Asset_Register!$A$5:$A$1000,0)),"Not in register"))</f>
        <v/>
      </c>
      <c r="G2376" s="22" t="str">
        <f aca="false">IF($C2376="","",IFERROR(INDEX(Asset_Register!$Q$5:$Q$1000,MATCH($C2376,Asset_Register!$A$5:$A$1000,0)),"Not in register"))</f>
        <v/>
      </c>
      <c r="H2376" s="19"/>
      <c r="I2376" s="19"/>
      <c r="J2376" s="6"/>
      <c r="K2376" s="19"/>
      <c r="L2376" s="19"/>
      <c r="M2376" s="19"/>
      <c r="N2376" s="19"/>
      <c r="O2376" s="19"/>
      <c r="P2376" s="19"/>
      <c r="Q2376" s="22" t="str">
        <f aca="false">IF($C2376="","",IF($P2376&lt;&gt;"",$P2376,IF(AND(ISNUMBER($K2376),ISNUMBER($M2376),ISNUMBER($N2376)),IF($O2376="Lower is worse",IF($K2376&lt;=$N2376,"Danger",IF($K2376&lt;=$M2376,"Alert","OK")),IF($K2376&gt;=$N2376,"Danger",IF($K2376&gt;=$M2376,"Alert","OK"))),"Not set")))</f>
        <v/>
      </c>
      <c r="R2376" s="22" t="str">
        <f aca="false">IF(OR($Q2376="",$Q2376="Not set"),"",MATCH($Q2376,Lists!$F$2:$F$4,0)-1)</f>
        <v/>
      </c>
      <c r="S2376" s="6"/>
      <c r="T2376" s="6"/>
      <c r="U2376" s="22" t="str">
        <f aca="false">IF(OR($Q2376="",$Q2376="OK",$Q2376="Not set",NOT(ISNUMBER($G2376))),"",ROUND($G2376*IF($Q2376="Danger",Lists!$M$15,Lists!$M$16),0))</f>
        <v/>
      </c>
      <c r="V2376" s="22" t="str">
        <f aca="false">IF($U2376="","",IF(OR($Q2376="Danger",$U2376&gt;=Lists!$M$10),"P1",IF($U2376&gt;=Lists!$M$11,"P2","P3")))</f>
        <v/>
      </c>
      <c r="W2376" s="24" t="str">
        <f aca="false">IF(OR($V2376="",$B2376=""),"",$B2376+INDEX(Lists!$N$10:$N$12,MATCH($V2376,Lists!$L$10:$L$12,0)))</f>
        <v/>
      </c>
      <c r="X2376" s="19"/>
      <c r="Y2376" s="19"/>
      <c r="Z2376" s="19"/>
      <c r="AA2376" s="21"/>
      <c r="AB2376" s="19"/>
      <c r="AC2376" s="22" t="str">
        <f aca="true">IF(OR($U2376="",$B2376=""),"",IF($AA2376&lt;&gt;"",$AA2376-$B2376,TODAY()-$B2376))</f>
        <v/>
      </c>
      <c r="AD2376" s="22" t="str">
        <f aca="true">IF($W2376="","",IF($Y2376="Closed",IF($AA2376="","Closed",IF($AA2376&lt;=$W2376,"Closed on time","Closed late")),IF(TODAY()&gt;$W2376,"Overdue","Within time")))</f>
        <v/>
      </c>
      <c r="AE2376" s="6"/>
      <c r="AF2376" s="19"/>
      <c r="AG2376" s="19"/>
      <c r="AH2376" s="19"/>
      <c r="AI2376" s="19"/>
      <c r="AJ2376" s="19"/>
    </row>
    <row r="2377" customFormat="false" ht="15" hidden="false" customHeight="false" outlineLevel="0" collapsed="false">
      <c r="A2377" s="22" t="str">
        <f aca="false">IF($C2377="","","R"&amp;TEXT(ROW()-4,"00000"))</f>
        <v/>
      </c>
      <c r="B2377" s="21"/>
      <c r="C2377" s="19"/>
      <c r="D2377" s="22" t="str">
        <f aca="false">IF($C2377="","",IFERROR(INDEX(Asset_Register!$C$5:$C$1000,MATCH($C2377,Asset_Register!$A$5:$A$1000,0)),"Not in register"))</f>
        <v/>
      </c>
      <c r="E2377" s="22" t="str">
        <f aca="false">IF($C2377="","",IFERROR(INDEX(Asset_Register!$D$5:$D$1000,MATCH($C2377,Asset_Register!$A$5:$A$1000,0)),"Not in register"))</f>
        <v/>
      </c>
      <c r="F2377" s="22" t="str">
        <f aca="false">IF($C2377="","",IFERROR(INDEX(Asset_Register!$R$5:$R$1000,MATCH($C2377,Asset_Register!$A$5:$A$1000,0)),"Not in register"))</f>
        <v/>
      </c>
      <c r="G2377" s="22" t="str">
        <f aca="false">IF($C2377="","",IFERROR(INDEX(Asset_Register!$Q$5:$Q$1000,MATCH($C2377,Asset_Register!$A$5:$A$1000,0)),"Not in register"))</f>
        <v/>
      </c>
      <c r="H2377" s="19"/>
      <c r="I2377" s="19"/>
      <c r="J2377" s="6"/>
      <c r="K2377" s="19"/>
      <c r="L2377" s="19"/>
      <c r="M2377" s="19"/>
      <c r="N2377" s="19"/>
      <c r="O2377" s="19"/>
      <c r="P2377" s="19"/>
      <c r="Q2377" s="22" t="str">
        <f aca="false">IF($C2377="","",IF($P2377&lt;&gt;"",$P2377,IF(AND(ISNUMBER($K2377),ISNUMBER($M2377),ISNUMBER($N2377)),IF($O2377="Lower is worse",IF($K2377&lt;=$N2377,"Danger",IF($K2377&lt;=$M2377,"Alert","OK")),IF($K2377&gt;=$N2377,"Danger",IF($K2377&gt;=$M2377,"Alert","OK"))),"Not set")))</f>
        <v/>
      </c>
      <c r="R2377" s="22" t="str">
        <f aca="false">IF(OR($Q2377="",$Q2377="Not set"),"",MATCH($Q2377,Lists!$F$2:$F$4,0)-1)</f>
        <v/>
      </c>
      <c r="S2377" s="6"/>
      <c r="T2377" s="6"/>
      <c r="U2377" s="22" t="str">
        <f aca="false">IF(OR($Q2377="",$Q2377="OK",$Q2377="Not set",NOT(ISNUMBER($G2377))),"",ROUND($G2377*IF($Q2377="Danger",Lists!$M$15,Lists!$M$16),0))</f>
        <v/>
      </c>
      <c r="V2377" s="22" t="str">
        <f aca="false">IF($U2377="","",IF(OR($Q2377="Danger",$U2377&gt;=Lists!$M$10),"P1",IF($U2377&gt;=Lists!$M$11,"P2","P3")))</f>
        <v/>
      </c>
      <c r="W2377" s="24" t="str">
        <f aca="false">IF(OR($V2377="",$B2377=""),"",$B2377+INDEX(Lists!$N$10:$N$12,MATCH($V2377,Lists!$L$10:$L$12,0)))</f>
        <v/>
      </c>
      <c r="X2377" s="19"/>
      <c r="Y2377" s="19"/>
      <c r="Z2377" s="19"/>
      <c r="AA2377" s="21"/>
      <c r="AB2377" s="19"/>
      <c r="AC2377" s="22" t="str">
        <f aca="true">IF(OR($U2377="",$B2377=""),"",IF($AA2377&lt;&gt;"",$AA2377-$B2377,TODAY()-$B2377))</f>
        <v/>
      </c>
      <c r="AD2377" s="22" t="str">
        <f aca="true">IF($W2377="","",IF($Y2377="Closed",IF($AA2377="","Closed",IF($AA2377&lt;=$W2377,"Closed on time","Closed late")),IF(TODAY()&gt;$W2377,"Overdue","Within time")))</f>
        <v/>
      </c>
      <c r="AE2377" s="6"/>
      <c r="AF2377" s="19"/>
      <c r="AG2377" s="19"/>
      <c r="AH2377" s="19"/>
      <c r="AI2377" s="19"/>
      <c r="AJ2377" s="19"/>
    </row>
    <row r="2378" customFormat="false" ht="15" hidden="false" customHeight="false" outlineLevel="0" collapsed="false">
      <c r="A2378" s="22" t="str">
        <f aca="false">IF($C2378="","","R"&amp;TEXT(ROW()-4,"00000"))</f>
        <v/>
      </c>
      <c r="B2378" s="21"/>
      <c r="C2378" s="19"/>
      <c r="D2378" s="22" t="str">
        <f aca="false">IF($C2378="","",IFERROR(INDEX(Asset_Register!$C$5:$C$1000,MATCH($C2378,Asset_Register!$A$5:$A$1000,0)),"Not in register"))</f>
        <v/>
      </c>
      <c r="E2378" s="22" t="str">
        <f aca="false">IF($C2378="","",IFERROR(INDEX(Asset_Register!$D$5:$D$1000,MATCH($C2378,Asset_Register!$A$5:$A$1000,0)),"Not in register"))</f>
        <v/>
      </c>
      <c r="F2378" s="22" t="str">
        <f aca="false">IF($C2378="","",IFERROR(INDEX(Asset_Register!$R$5:$R$1000,MATCH($C2378,Asset_Register!$A$5:$A$1000,0)),"Not in register"))</f>
        <v/>
      </c>
      <c r="G2378" s="22" t="str">
        <f aca="false">IF($C2378="","",IFERROR(INDEX(Asset_Register!$Q$5:$Q$1000,MATCH($C2378,Asset_Register!$A$5:$A$1000,0)),"Not in register"))</f>
        <v/>
      </c>
      <c r="H2378" s="19"/>
      <c r="I2378" s="19"/>
      <c r="J2378" s="6"/>
      <c r="K2378" s="19"/>
      <c r="L2378" s="19"/>
      <c r="M2378" s="19"/>
      <c r="N2378" s="19"/>
      <c r="O2378" s="19"/>
      <c r="P2378" s="19"/>
      <c r="Q2378" s="22" t="str">
        <f aca="false">IF($C2378="","",IF($P2378&lt;&gt;"",$P2378,IF(AND(ISNUMBER($K2378),ISNUMBER($M2378),ISNUMBER($N2378)),IF($O2378="Lower is worse",IF($K2378&lt;=$N2378,"Danger",IF($K2378&lt;=$M2378,"Alert","OK")),IF($K2378&gt;=$N2378,"Danger",IF($K2378&gt;=$M2378,"Alert","OK"))),"Not set")))</f>
        <v/>
      </c>
      <c r="R2378" s="22" t="str">
        <f aca="false">IF(OR($Q2378="",$Q2378="Not set"),"",MATCH($Q2378,Lists!$F$2:$F$4,0)-1)</f>
        <v/>
      </c>
      <c r="S2378" s="6"/>
      <c r="T2378" s="6"/>
      <c r="U2378" s="22" t="str">
        <f aca="false">IF(OR($Q2378="",$Q2378="OK",$Q2378="Not set",NOT(ISNUMBER($G2378))),"",ROUND($G2378*IF($Q2378="Danger",Lists!$M$15,Lists!$M$16),0))</f>
        <v/>
      </c>
      <c r="V2378" s="22" t="str">
        <f aca="false">IF($U2378="","",IF(OR($Q2378="Danger",$U2378&gt;=Lists!$M$10),"P1",IF($U2378&gt;=Lists!$M$11,"P2","P3")))</f>
        <v/>
      </c>
      <c r="W2378" s="24" t="str">
        <f aca="false">IF(OR($V2378="",$B2378=""),"",$B2378+INDEX(Lists!$N$10:$N$12,MATCH($V2378,Lists!$L$10:$L$12,0)))</f>
        <v/>
      </c>
      <c r="X2378" s="19"/>
      <c r="Y2378" s="19"/>
      <c r="Z2378" s="19"/>
      <c r="AA2378" s="21"/>
      <c r="AB2378" s="19"/>
      <c r="AC2378" s="22" t="str">
        <f aca="true">IF(OR($U2378="",$B2378=""),"",IF($AA2378&lt;&gt;"",$AA2378-$B2378,TODAY()-$B2378))</f>
        <v/>
      </c>
      <c r="AD2378" s="22" t="str">
        <f aca="true">IF($W2378="","",IF($Y2378="Closed",IF($AA2378="","Closed",IF($AA2378&lt;=$W2378,"Closed on time","Closed late")),IF(TODAY()&gt;$W2378,"Overdue","Within time")))</f>
        <v/>
      </c>
      <c r="AE2378" s="6"/>
      <c r="AF2378" s="19"/>
      <c r="AG2378" s="19"/>
      <c r="AH2378" s="19"/>
      <c r="AI2378" s="19"/>
      <c r="AJ2378" s="19"/>
    </row>
    <row r="2379" customFormat="false" ht="15" hidden="false" customHeight="false" outlineLevel="0" collapsed="false">
      <c r="A2379" s="22" t="str">
        <f aca="false">IF($C2379="","","R"&amp;TEXT(ROW()-4,"00000"))</f>
        <v/>
      </c>
      <c r="B2379" s="21"/>
      <c r="C2379" s="19"/>
      <c r="D2379" s="22" t="str">
        <f aca="false">IF($C2379="","",IFERROR(INDEX(Asset_Register!$C$5:$C$1000,MATCH($C2379,Asset_Register!$A$5:$A$1000,0)),"Not in register"))</f>
        <v/>
      </c>
      <c r="E2379" s="22" t="str">
        <f aca="false">IF($C2379="","",IFERROR(INDEX(Asset_Register!$D$5:$D$1000,MATCH($C2379,Asset_Register!$A$5:$A$1000,0)),"Not in register"))</f>
        <v/>
      </c>
      <c r="F2379" s="22" t="str">
        <f aca="false">IF($C2379="","",IFERROR(INDEX(Asset_Register!$R$5:$R$1000,MATCH($C2379,Asset_Register!$A$5:$A$1000,0)),"Not in register"))</f>
        <v/>
      </c>
      <c r="G2379" s="22" t="str">
        <f aca="false">IF($C2379="","",IFERROR(INDEX(Asset_Register!$Q$5:$Q$1000,MATCH($C2379,Asset_Register!$A$5:$A$1000,0)),"Not in register"))</f>
        <v/>
      </c>
      <c r="H2379" s="19"/>
      <c r="I2379" s="19"/>
      <c r="J2379" s="6"/>
      <c r="K2379" s="19"/>
      <c r="L2379" s="19"/>
      <c r="M2379" s="19"/>
      <c r="N2379" s="19"/>
      <c r="O2379" s="19"/>
      <c r="P2379" s="19"/>
      <c r="Q2379" s="22" t="str">
        <f aca="false">IF($C2379="","",IF($P2379&lt;&gt;"",$P2379,IF(AND(ISNUMBER($K2379),ISNUMBER($M2379),ISNUMBER($N2379)),IF($O2379="Lower is worse",IF($K2379&lt;=$N2379,"Danger",IF($K2379&lt;=$M2379,"Alert","OK")),IF($K2379&gt;=$N2379,"Danger",IF($K2379&gt;=$M2379,"Alert","OK"))),"Not set")))</f>
        <v/>
      </c>
      <c r="R2379" s="22" t="str">
        <f aca="false">IF(OR($Q2379="",$Q2379="Not set"),"",MATCH($Q2379,Lists!$F$2:$F$4,0)-1)</f>
        <v/>
      </c>
      <c r="S2379" s="6"/>
      <c r="T2379" s="6"/>
      <c r="U2379" s="22" t="str">
        <f aca="false">IF(OR($Q2379="",$Q2379="OK",$Q2379="Not set",NOT(ISNUMBER($G2379))),"",ROUND($G2379*IF($Q2379="Danger",Lists!$M$15,Lists!$M$16),0))</f>
        <v/>
      </c>
      <c r="V2379" s="22" t="str">
        <f aca="false">IF($U2379="","",IF(OR($Q2379="Danger",$U2379&gt;=Lists!$M$10),"P1",IF($U2379&gt;=Lists!$M$11,"P2","P3")))</f>
        <v/>
      </c>
      <c r="W2379" s="24" t="str">
        <f aca="false">IF(OR($V2379="",$B2379=""),"",$B2379+INDEX(Lists!$N$10:$N$12,MATCH($V2379,Lists!$L$10:$L$12,0)))</f>
        <v/>
      </c>
      <c r="X2379" s="19"/>
      <c r="Y2379" s="19"/>
      <c r="Z2379" s="19"/>
      <c r="AA2379" s="21"/>
      <c r="AB2379" s="19"/>
      <c r="AC2379" s="22" t="str">
        <f aca="true">IF(OR($U2379="",$B2379=""),"",IF($AA2379&lt;&gt;"",$AA2379-$B2379,TODAY()-$B2379))</f>
        <v/>
      </c>
      <c r="AD2379" s="22" t="str">
        <f aca="true">IF($W2379="","",IF($Y2379="Closed",IF($AA2379="","Closed",IF($AA2379&lt;=$W2379,"Closed on time","Closed late")),IF(TODAY()&gt;$W2379,"Overdue","Within time")))</f>
        <v/>
      </c>
      <c r="AE2379" s="6"/>
      <c r="AF2379" s="19"/>
      <c r="AG2379" s="19"/>
      <c r="AH2379" s="19"/>
      <c r="AI2379" s="19"/>
      <c r="AJ2379" s="19"/>
    </row>
    <row r="2380" customFormat="false" ht="15" hidden="false" customHeight="false" outlineLevel="0" collapsed="false">
      <c r="A2380" s="22" t="str">
        <f aca="false">IF($C2380="","","R"&amp;TEXT(ROW()-4,"00000"))</f>
        <v/>
      </c>
      <c r="B2380" s="21"/>
      <c r="C2380" s="19"/>
      <c r="D2380" s="22" t="str">
        <f aca="false">IF($C2380="","",IFERROR(INDEX(Asset_Register!$C$5:$C$1000,MATCH($C2380,Asset_Register!$A$5:$A$1000,0)),"Not in register"))</f>
        <v/>
      </c>
      <c r="E2380" s="22" t="str">
        <f aca="false">IF($C2380="","",IFERROR(INDEX(Asset_Register!$D$5:$D$1000,MATCH($C2380,Asset_Register!$A$5:$A$1000,0)),"Not in register"))</f>
        <v/>
      </c>
      <c r="F2380" s="22" t="str">
        <f aca="false">IF($C2380="","",IFERROR(INDEX(Asset_Register!$R$5:$R$1000,MATCH($C2380,Asset_Register!$A$5:$A$1000,0)),"Not in register"))</f>
        <v/>
      </c>
      <c r="G2380" s="22" t="str">
        <f aca="false">IF($C2380="","",IFERROR(INDEX(Asset_Register!$Q$5:$Q$1000,MATCH($C2380,Asset_Register!$A$5:$A$1000,0)),"Not in register"))</f>
        <v/>
      </c>
      <c r="H2380" s="19"/>
      <c r="I2380" s="19"/>
      <c r="J2380" s="6"/>
      <c r="K2380" s="19"/>
      <c r="L2380" s="19"/>
      <c r="M2380" s="19"/>
      <c r="N2380" s="19"/>
      <c r="O2380" s="19"/>
      <c r="P2380" s="19"/>
      <c r="Q2380" s="22" t="str">
        <f aca="false">IF($C2380="","",IF($P2380&lt;&gt;"",$P2380,IF(AND(ISNUMBER($K2380),ISNUMBER($M2380),ISNUMBER($N2380)),IF($O2380="Lower is worse",IF($K2380&lt;=$N2380,"Danger",IF($K2380&lt;=$M2380,"Alert","OK")),IF($K2380&gt;=$N2380,"Danger",IF($K2380&gt;=$M2380,"Alert","OK"))),"Not set")))</f>
        <v/>
      </c>
      <c r="R2380" s="22" t="str">
        <f aca="false">IF(OR($Q2380="",$Q2380="Not set"),"",MATCH($Q2380,Lists!$F$2:$F$4,0)-1)</f>
        <v/>
      </c>
      <c r="S2380" s="6"/>
      <c r="T2380" s="6"/>
      <c r="U2380" s="22" t="str">
        <f aca="false">IF(OR($Q2380="",$Q2380="OK",$Q2380="Not set",NOT(ISNUMBER($G2380))),"",ROUND($G2380*IF($Q2380="Danger",Lists!$M$15,Lists!$M$16),0))</f>
        <v/>
      </c>
      <c r="V2380" s="22" t="str">
        <f aca="false">IF($U2380="","",IF(OR($Q2380="Danger",$U2380&gt;=Lists!$M$10),"P1",IF($U2380&gt;=Lists!$M$11,"P2","P3")))</f>
        <v/>
      </c>
      <c r="W2380" s="24" t="str">
        <f aca="false">IF(OR($V2380="",$B2380=""),"",$B2380+INDEX(Lists!$N$10:$N$12,MATCH($V2380,Lists!$L$10:$L$12,0)))</f>
        <v/>
      </c>
      <c r="X2380" s="19"/>
      <c r="Y2380" s="19"/>
      <c r="Z2380" s="19"/>
      <c r="AA2380" s="21"/>
      <c r="AB2380" s="19"/>
      <c r="AC2380" s="22" t="str">
        <f aca="true">IF(OR($U2380="",$B2380=""),"",IF($AA2380&lt;&gt;"",$AA2380-$B2380,TODAY()-$B2380))</f>
        <v/>
      </c>
      <c r="AD2380" s="22" t="str">
        <f aca="true">IF($W2380="","",IF($Y2380="Closed",IF($AA2380="","Closed",IF($AA2380&lt;=$W2380,"Closed on time","Closed late")),IF(TODAY()&gt;$W2380,"Overdue","Within time")))</f>
        <v/>
      </c>
      <c r="AE2380" s="6"/>
      <c r="AF2380" s="19"/>
      <c r="AG2380" s="19"/>
      <c r="AH2380" s="19"/>
      <c r="AI2380" s="19"/>
      <c r="AJ2380" s="19"/>
    </row>
    <row r="2381" customFormat="false" ht="15" hidden="false" customHeight="false" outlineLevel="0" collapsed="false">
      <c r="A2381" s="22" t="str">
        <f aca="false">IF($C2381="","","R"&amp;TEXT(ROW()-4,"00000"))</f>
        <v/>
      </c>
      <c r="B2381" s="21"/>
      <c r="C2381" s="19"/>
      <c r="D2381" s="22" t="str">
        <f aca="false">IF($C2381="","",IFERROR(INDEX(Asset_Register!$C$5:$C$1000,MATCH($C2381,Asset_Register!$A$5:$A$1000,0)),"Not in register"))</f>
        <v/>
      </c>
      <c r="E2381" s="22" t="str">
        <f aca="false">IF($C2381="","",IFERROR(INDEX(Asset_Register!$D$5:$D$1000,MATCH($C2381,Asset_Register!$A$5:$A$1000,0)),"Not in register"))</f>
        <v/>
      </c>
      <c r="F2381" s="22" t="str">
        <f aca="false">IF($C2381="","",IFERROR(INDEX(Asset_Register!$R$5:$R$1000,MATCH($C2381,Asset_Register!$A$5:$A$1000,0)),"Not in register"))</f>
        <v/>
      </c>
      <c r="G2381" s="22" t="str">
        <f aca="false">IF($C2381="","",IFERROR(INDEX(Asset_Register!$Q$5:$Q$1000,MATCH($C2381,Asset_Register!$A$5:$A$1000,0)),"Not in register"))</f>
        <v/>
      </c>
      <c r="H2381" s="19"/>
      <c r="I2381" s="19"/>
      <c r="J2381" s="6"/>
      <c r="K2381" s="19"/>
      <c r="L2381" s="19"/>
      <c r="M2381" s="19"/>
      <c r="N2381" s="19"/>
      <c r="O2381" s="19"/>
      <c r="P2381" s="19"/>
      <c r="Q2381" s="22" t="str">
        <f aca="false">IF($C2381="","",IF($P2381&lt;&gt;"",$P2381,IF(AND(ISNUMBER($K2381),ISNUMBER($M2381),ISNUMBER($N2381)),IF($O2381="Lower is worse",IF($K2381&lt;=$N2381,"Danger",IF($K2381&lt;=$M2381,"Alert","OK")),IF($K2381&gt;=$N2381,"Danger",IF($K2381&gt;=$M2381,"Alert","OK"))),"Not set")))</f>
        <v/>
      </c>
      <c r="R2381" s="22" t="str">
        <f aca="false">IF(OR($Q2381="",$Q2381="Not set"),"",MATCH($Q2381,Lists!$F$2:$F$4,0)-1)</f>
        <v/>
      </c>
      <c r="S2381" s="6"/>
      <c r="T2381" s="6"/>
      <c r="U2381" s="22" t="str">
        <f aca="false">IF(OR($Q2381="",$Q2381="OK",$Q2381="Not set",NOT(ISNUMBER($G2381))),"",ROUND($G2381*IF($Q2381="Danger",Lists!$M$15,Lists!$M$16),0))</f>
        <v/>
      </c>
      <c r="V2381" s="22" t="str">
        <f aca="false">IF($U2381="","",IF(OR($Q2381="Danger",$U2381&gt;=Lists!$M$10),"P1",IF($U2381&gt;=Lists!$M$11,"P2","P3")))</f>
        <v/>
      </c>
      <c r="W2381" s="24" t="str">
        <f aca="false">IF(OR($V2381="",$B2381=""),"",$B2381+INDEX(Lists!$N$10:$N$12,MATCH($V2381,Lists!$L$10:$L$12,0)))</f>
        <v/>
      </c>
      <c r="X2381" s="19"/>
      <c r="Y2381" s="19"/>
      <c r="Z2381" s="19"/>
      <c r="AA2381" s="21"/>
      <c r="AB2381" s="19"/>
      <c r="AC2381" s="22" t="str">
        <f aca="true">IF(OR($U2381="",$B2381=""),"",IF($AA2381&lt;&gt;"",$AA2381-$B2381,TODAY()-$B2381))</f>
        <v/>
      </c>
      <c r="AD2381" s="22" t="str">
        <f aca="true">IF($W2381="","",IF($Y2381="Closed",IF($AA2381="","Closed",IF($AA2381&lt;=$W2381,"Closed on time","Closed late")),IF(TODAY()&gt;$W2381,"Overdue","Within time")))</f>
        <v/>
      </c>
      <c r="AE2381" s="6"/>
      <c r="AF2381" s="19"/>
      <c r="AG2381" s="19"/>
      <c r="AH2381" s="19"/>
      <c r="AI2381" s="19"/>
      <c r="AJ2381" s="19"/>
    </row>
    <row r="2382" customFormat="false" ht="15" hidden="false" customHeight="false" outlineLevel="0" collapsed="false">
      <c r="A2382" s="22" t="str">
        <f aca="false">IF($C2382="","","R"&amp;TEXT(ROW()-4,"00000"))</f>
        <v/>
      </c>
      <c r="B2382" s="21"/>
      <c r="C2382" s="19"/>
      <c r="D2382" s="22" t="str">
        <f aca="false">IF($C2382="","",IFERROR(INDEX(Asset_Register!$C$5:$C$1000,MATCH($C2382,Asset_Register!$A$5:$A$1000,0)),"Not in register"))</f>
        <v/>
      </c>
      <c r="E2382" s="22" t="str">
        <f aca="false">IF($C2382="","",IFERROR(INDEX(Asset_Register!$D$5:$D$1000,MATCH($C2382,Asset_Register!$A$5:$A$1000,0)),"Not in register"))</f>
        <v/>
      </c>
      <c r="F2382" s="22" t="str">
        <f aca="false">IF($C2382="","",IFERROR(INDEX(Asset_Register!$R$5:$R$1000,MATCH($C2382,Asset_Register!$A$5:$A$1000,0)),"Not in register"))</f>
        <v/>
      </c>
      <c r="G2382" s="22" t="str">
        <f aca="false">IF($C2382="","",IFERROR(INDEX(Asset_Register!$Q$5:$Q$1000,MATCH($C2382,Asset_Register!$A$5:$A$1000,0)),"Not in register"))</f>
        <v/>
      </c>
      <c r="H2382" s="19"/>
      <c r="I2382" s="19"/>
      <c r="J2382" s="6"/>
      <c r="K2382" s="19"/>
      <c r="L2382" s="19"/>
      <c r="M2382" s="19"/>
      <c r="N2382" s="19"/>
      <c r="O2382" s="19"/>
      <c r="P2382" s="19"/>
      <c r="Q2382" s="22" t="str">
        <f aca="false">IF($C2382="","",IF($P2382&lt;&gt;"",$P2382,IF(AND(ISNUMBER($K2382),ISNUMBER($M2382),ISNUMBER($N2382)),IF($O2382="Lower is worse",IF($K2382&lt;=$N2382,"Danger",IF($K2382&lt;=$M2382,"Alert","OK")),IF($K2382&gt;=$N2382,"Danger",IF($K2382&gt;=$M2382,"Alert","OK"))),"Not set")))</f>
        <v/>
      </c>
      <c r="R2382" s="22" t="str">
        <f aca="false">IF(OR($Q2382="",$Q2382="Not set"),"",MATCH($Q2382,Lists!$F$2:$F$4,0)-1)</f>
        <v/>
      </c>
      <c r="S2382" s="6"/>
      <c r="T2382" s="6"/>
      <c r="U2382" s="22" t="str">
        <f aca="false">IF(OR($Q2382="",$Q2382="OK",$Q2382="Not set",NOT(ISNUMBER($G2382))),"",ROUND($G2382*IF($Q2382="Danger",Lists!$M$15,Lists!$M$16),0))</f>
        <v/>
      </c>
      <c r="V2382" s="22" t="str">
        <f aca="false">IF($U2382="","",IF(OR($Q2382="Danger",$U2382&gt;=Lists!$M$10),"P1",IF($U2382&gt;=Lists!$M$11,"P2","P3")))</f>
        <v/>
      </c>
      <c r="W2382" s="24" t="str">
        <f aca="false">IF(OR($V2382="",$B2382=""),"",$B2382+INDEX(Lists!$N$10:$N$12,MATCH($V2382,Lists!$L$10:$L$12,0)))</f>
        <v/>
      </c>
      <c r="X2382" s="19"/>
      <c r="Y2382" s="19"/>
      <c r="Z2382" s="19"/>
      <c r="AA2382" s="21"/>
      <c r="AB2382" s="19"/>
      <c r="AC2382" s="22" t="str">
        <f aca="true">IF(OR($U2382="",$B2382=""),"",IF($AA2382&lt;&gt;"",$AA2382-$B2382,TODAY()-$B2382))</f>
        <v/>
      </c>
      <c r="AD2382" s="22" t="str">
        <f aca="true">IF($W2382="","",IF($Y2382="Closed",IF($AA2382="","Closed",IF($AA2382&lt;=$W2382,"Closed on time","Closed late")),IF(TODAY()&gt;$W2382,"Overdue","Within time")))</f>
        <v/>
      </c>
      <c r="AE2382" s="6"/>
      <c r="AF2382" s="19"/>
      <c r="AG2382" s="19"/>
      <c r="AH2382" s="19"/>
      <c r="AI2382" s="19"/>
      <c r="AJ2382" s="19"/>
    </row>
    <row r="2383" customFormat="false" ht="15" hidden="false" customHeight="false" outlineLevel="0" collapsed="false">
      <c r="A2383" s="22" t="str">
        <f aca="false">IF($C2383="","","R"&amp;TEXT(ROW()-4,"00000"))</f>
        <v/>
      </c>
      <c r="B2383" s="21"/>
      <c r="C2383" s="19"/>
      <c r="D2383" s="22" t="str">
        <f aca="false">IF($C2383="","",IFERROR(INDEX(Asset_Register!$C$5:$C$1000,MATCH($C2383,Asset_Register!$A$5:$A$1000,0)),"Not in register"))</f>
        <v/>
      </c>
      <c r="E2383" s="22" t="str">
        <f aca="false">IF($C2383="","",IFERROR(INDEX(Asset_Register!$D$5:$D$1000,MATCH($C2383,Asset_Register!$A$5:$A$1000,0)),"Not in register"))</f>
        <v/>
      </c>
      <c r="F2383" s="22" t="str">
        <f aca="false">IF($C2383="","",IFERROR(INDEX(Asset_Register!$R$5:$R$1000,MATCH($C2383,Asset_Register!$A$5:$A$1000,0)),"Not in register"))</f>
        <v/>
      </c>
      <c r="G2383" s="22" t="str">
        <f aca="false">IF($C2383="","",IFERROR(INDEX(Asset_Register!$Q$5:$Q$1000,MATCH($C2383,Asset_Register!$A$5:$A$1000,0)),"Not in register"))</f>
        <v/>
      </c>
      <c r="H2383" s="19"/>
      <c r="I2383" s="19"/>
      <c r="J2383" s="6"/>
      <c r="K2383" s="19"/>
      <c r="L2383" s="19"/>
      <c r="M2383" s="19"/>
      <c r="N2383" s="19"/>
      <c r="O2383" s="19"/>
      <c r="P2383" s="19"/>
      <c r="Q2383" s="22" t="str">
        <f aca="false">IF($C2383="","",IF($P2383&lt;&gt;"",$P2383,IF(AND(ISNUMBER($K2383),ISNUMBER($M2383),ISNUMBER($N2383)),IF($O2383="Lower is worse",IF($K2383&lt;=$N2383,"Danger",IF($K2383&lt;=$M2383,"Alert","OK")),IF($K2383&gt;=$N2383,"Danger",IF($K2383&gt;=$M2383,"Alert","OK"))),"Not set")))</f>
        <v/>
      </c>
      <c r="R2383" s="22" t="str">
        <f aca="false">IF(OR($Q2383="",$Q2383="Not set"),"",MATCH($Q2383,Lists!$F$2:$F$4,0)-1)</f>
        <v/>
      </c>
      <c r="S2383" s="6"/>
      <c r="T2383" s="6"/>
      <c r="U2383" s="22" t="str">
        <f aca="false">IF(OR($Q2383="",$Q2383="OK",$Q2383="Not set",NOT(ISNUMBER($G2383))),"",ROUND($G2383*IF($Q2383="Danger",Lists!$M$15,Lists!$M$16),0))</f>
        <v/>
      </c>
      <c r="V2383" s="22" t="str">
        <f aca="false">IF($U2383="","",IF(OR($Q2383="Danger",$U2383&gt;=Lists!$M$10),"P1",IF($U2383&gt;=Lists!$M$11,"P2","P3")))</f>
        <v/>
      </c>
      <c r="W2383" s="24" t="str">
        <f aca="false">IF(OR($V2383="",$B2383=""),"",$B2383+INDEX(Lists!$N$10:$N$12,MATCH($V2383,Lists!$L$10:$L$12,0)))</f>
        <v/>
      </c>
      <c r="X2383" s="19"/>
      <c r="Y2383" s="19"/>
      <c r="Z2383" s="19"/>
      <c r="AA2383" s="21"/>
      <c r="AB2383" s="19"/>
      <c r="AC2383" s="22" t="str">
        <f aca="true">IF(OR($U2383="",$B2383=""),"",IF($AA2383&lt;&gt;"",$AA2383-$B2383,TODAY()-$B2383))</f>
        <v/>
      </c>
      <c r="AD2383" s="22" t="str">
        <f aca="true">IF($W2383="","",IF($Y2383="Closed",IF($AA2383="","Closed",IF($AA2383&lt;=$W2383,"Closed on time","Closed late")),IF(TODAY()&gt;$W2383,"Overdue","Within time")))</f>
        <v/>
      </c>
      <c r="AE2383" s="6"/>
      <c r="AF2383" s="19"/>
      <c r="AG2383" s="19"/>
      <c r="AH2383" s="19"/>
      <c r="AI2383" s="19"/>
      <c r="AJ2383" s="19"/>
    </row>
    <row r="2384" customFormat="false" ht="15" hidden="false" customHeight="false" outlineLevel="0" collapsed="false">
      <c r="A2384" s="22" t="str">
        <f aca="false">IF($C2384="","","R"&amp;TEXT(ROW()-4,"00000"))</f>
        <v/>
      </c>
      <c r="B2384" s="21"/>
      <c r="C2384" s="19"/>
      <c r="D2384" s="22" t="str">
        <f aca="false">IF($C2384="","",IFERROR(INDEX(Asset_Register!$C$5:$C$1000,MATCH($C2384,Asset_Register!$A$5:$A$1000,0)),"Not in register"))</f>
        <v/>
      </c>
      <c r="E2384" s="22" t="str">
        <f aca="false">IF($C2384="","",IFERROR(INDEX(Asset_Register!$D$5:$D$1000,MATCH($C2384,Asset_Register!$A$5:$A$1000,0)),"Not in register"))</f>
        <v/>
      </c>
      <c r="F2384" s="22" t="str">
        <f aca="false">IF($C2384="","",IFERROR(INDEX(Asset_Register!$R$5:$R$1000,MATCH($C2384,Asset_Register!$A$5:$A$1000,0)),"Not in register"))</f>
        <v/>
      </c>
      <c r="G2384" s="22" t="str">
        <f aca="false">IF($C2384="","",IFERROR(INDEX(Asset_Register!$Q$5:$Q$1000,MATCH($C2384,Asset_Register!$A$5:$A$1000,0)),"Not in register"))</f>
        <v/>
      </c>
      <c r="H2384" s="19"/>
      <c r="I2384" s="19"/>
      <c r="J2384" s="6"/>
      <c r="K2384" s="19"/>
      <c r="L2384" s="19"/>
      <c r="M2384" s="19"/>
      <c r="N2384" s="19"/>
      <c r="O2384" s="19"/>
      <c r="P2384" s="19"/>
      <c r="Q2384" s="22" t="str">
        <f aca="false">IF($C2384="","",IF($P2384&lt;&gt;"",$P2384,IF(AND(ISNUMBER($K2384),ISNUMBER($M2384),ISNUMBER($N2384)),IF($O2384="Lower is worse",IF($K2384&lt;=$N2384,"Danger",IF($K2384&lt;=$M2384,"Alert","OK")),IF($K2384&gt;=$N2384,"Danger",IF($K2384&gt;=$M2384,"Alert","OK"))),"Not set")))</f>
        <v/>
      </c>
      <c r="R2384" s="22" t="str">
        <f aca="false">IF(OR($Q2384="",$Q2384="Not set"),"",MATCH($Q2384,Lists!$F$2:$F$4,0)-1)</f>
        <v/>
      </c>
      <c r="S2384" s="6"/>
      <c r="T2384" s="6"/>
      <c r="U2384" s="22" t="str">
        <f aca="false">IF(OR($Q2384="",$Q2384="OK",$Q2384="Not set",NOT(ISNUMBER($G2384))),"",ROUND($G2384*IF($Q2384="Danger",Lists!$M$15,Lists!$M$16),0))</f>
        <v/>
      </c>
      <c r="V2384" s="22" t="str">
        <f aca="false">IF($U2384="","",IF(OR($Q2384="Danger",$U2384&gt;=Lists!$M$10),"P1",IF($U2384&gt;=Lists!$M$11,"P2","P3")))</f>
        <v/>
      </c>
      <c r="W2384" s="24" t="str">
        <f aca="false">IF(OR($V2384="",$B2384=""),"",$B2384+INDEX(Lists!$N$10:$N$12,MATCH($V2384,Lists!$L$10:$L$12,0)))</f>
        <v/>
      </c>
      <c r="X2384" s="19"/>
      <c r="Y2384" s="19"/>
      <c r="Z2384" s="19"/>
      <c r="AA2384" s="21"/>
      <c r="AB2384" s="19"/>
      <c r="AC2384" s="22" t="str">
        <f aca="true">IF(OR($U2384="",$B2384=""),"",IF($AA2384&lt;&gt;"",$AA2384-$B2384,TODAY()-$B2384))</f>
        <v/>
      </c>
      <c r="AD2384" s="22" t="str">
        <f aca="true">IF($W2384="","",IF($Y2384="Closed",IF($AA2384="","Closed",IF($AA2384&lt;=$W2384,"Closed on time","Closed late")),IF(TODAY()&gt;$W2384,"Overdue","Within time")))</f>
        <v/>
      </c>
      <c r="AE2384" s="6"/>
      <c r="AF2384" s="19"/>
      <c r="AG2384" s="19"/>
      <c r="AH2384" s="19"/>
      <c r="AI2384" s="19"/>
      <c r="AJ2384" s="19"/>
    </row>
    <row r="2385" customFormat="false" ht="15" hidden="false" customHeight="false" outlineLevel="0" collapsed="false">
      <c r="A2385" s="22" t="str">
        <f aca="false">IF($C2385="","","R"&amp;TEXT(ROW()-4,"00000"))</f>
        <v/>
      </c>
      <c r="B2385" s="21"/>
      <c r="C2385" s="19"/>
      <c r="D2385" s="22" t="str">
        <f aca="false">IF($C2385="","",IFERROR(INDEX(Asset_Register!$C$5:$C$1000,MATCH($C2385,Asset_Register!$A$5:$A$1000,0)),"Not in register"))</f>
        <v/>
      </c>
      <c r="E2385" s="22" t="str">
        <f aca="false">IF($C2385="","",IFERROR(INDEX(Asset_Register!$D$5:$D$1000,MATCH($C2385,Asset_Register!$A$5:$A$1000,0)),"Not in register"))</f>
        <v/>
      </c>
      <c r="F2385" s="22" t="str">
        <f aca="false">IF($C2385="","",IFERROR(INDEX(Asset_Register!$R$5:$R$1000,MATCH($C2385,Asset_Register!$A$5:$A$1000,0)),"Not in register"))</f>
        <v/>
      </c>
      <c r="G2385" s="22" t="str">
        <f aca="false">IF($C2385="","",IFERROR(INDEX(Asset_Register!$Q$5:$Q$1000,MATCH($C2385,Asset_Register!$A$5:$A$1000,0)),"Not in register"))</f>
        <v/>
      </c>
      <c r="H2385" s="19"/>
      <c r="I2385" s="19"/>
      <c r="J2385" s="6"/>
      <c r="K2385" s="19"/>
      <c r="L2385" s="19"/>
      <c r="M2385" s="19"/>
      <c r="N2385" s="19"/>
      <c r="O2385" s="19"/>
      <c r="P2385" s="19"/>
      <c r="Q2385" s="22" t="str">
        <f aca="false">IF($C2385="","",IF($P2385&lt;&gt;"",$P2385,IF(AND(ISNUMBER($K2385),ISNUMBER($M2385),ISNUMBER($N2385)),IF($O2385="Lower is worse",IF($K2385&lt;=$N2385,"Danger",IF($K2385&lt;=$M2385,"Alert","OK")),IF($K2385&gt;=$N2385,"Danger",IF($K2385&gt;=$M2385,"Alert","OK"))),"Not set")))</f>
        <v/>
      </c>
      <c r="R2385" s="22" t="str">
        <f aca="false">IF(OR($Q2385="",$Q2385="Not set"),"",MATCH($Q2385,Lists!$F$2:$F$4,0)-1)</f>
        <v/>
      </c>
      <c r="S2385" s="6"/>
      <c r="T2385" s="6"/>
      <c r="U2385" s="22" t="str">
        <f aca="false">IF(OR($Q2385="",$Q2385="OK",$Q2385="Not set",NOT(ISNUMBER($G2385))),"",ROUND($G2385*IF($Q2385="Danger",Lists!$M$15,Lists!$M$16),0))</f>
        <v/>
      </c>
      <c r="V2385" s="22" t="str">
        <f aca="false">IF($U2385="","",IF(OR($Q2385="Danger",$U2385&gt;=Lists!$M$10),"P1",IF($U2385&gt;=Lists!$M$11,"P2","P3")))</f>
        <v/>
      </c>
      <c r="W2385" s="24" t="str">
        <f aca="false">IF(OR($V2385="",$B2385=""),"",$B2385+INDEX(Lists!$N$10:$N$12,MATCH($V2385,Lists!$L$10:$L$12,0)))</f>
        <v/>
      </c>
      <c r="X2385" s="19"/>
      <c r="Y2385" s="19"/>
      <c r="Z2385" s="19"/>
      <c r="AA2385" s="21"/>
      <c r="AB2385" s="19"/>
      <c r="AC2385" s="22" t="str">
        <f aca="true">IF(OR($U2385="",$B2385=""),"",IF($AA2385&lt;&gt;"",$AA2385-$B2385,TODAY()-$B2385))</f>
        <v/>
      </c>
      <c r="AD2385" s="22" t="str">
        <f aca="true">IF($W2385="","",IF($Y2385="Closed",IF($AA2385="","Closed",IF($AA2385&lt;=$W2385,"Closed on time","Closed late")),IF(TODAY()&gt;$W2385,"Overdue","Within time")))</f>
        <v/>
      </c>
      <c r="AE2385" s="6"/>
      <c r="AF2385" s="19"/>
      <c r="AG2385" s="19"/>
      <c r="AH2385" s="19"/>
      <c r="AI2385" s="19"/>
      <c r="AJ2385" s="19"/>
    </row>
    <row r="2386" customFormat="false" ht="15" hidden="false" customHeight="false" outlineLevel="0" collapsed="false">
      <c r="A2386" s="22" t="str">
        <f aca="false">IF($C2386="","","R"&amp;TEXT(ROW()-4,"00000"))</f>
        <v/>
      </c>
      <c r="B2386" s="21"/>
      <c r="C2386" s="19"/>
      <c r="D2386" s="22" t="str">
        <f aca="false">IF($C2386="","",IFERROR(INDEX(Asset_Register!$C$5:$C$1000,MATCH($C2386,Asset_Register!$A$5:$A$1000,0)),"Not in register"))</f>
        <v/>
      </c>
      <c r="E2386" s="22" t="str">
        <f aca="false">IF($C2386="","",IFERROR(INDEX(Asset_Register!$D$5:$D$1000,MATCH($C2386,Asset_Register!$A$5:$A$1000,0)),"Not in register"))</f>
        <v/>
      </c>
      <c r="F2386" s="22" t="str">
        <f aca="false">IF($C2386="","",IFERROR(INDEX(Asset_Register!$R$5:$R$1000,MATCH($C2386,Asset_Register!$A$5:$A$1000,0)),"Not in register"))</f>
        <v/>
      </c>
      <c r="G2386" s="22" t="str">
        <f aca="false">IF($C2386="","",IFERROR(INDEX(Asset_Register!$Q$5:$Q$1000,MATCH($C2386,Asset_Register!$A$5:$A$1000,0)),"Not in register"))</f>
        <v/>
      </c>
      <c r="H2386" s="19"/>
      <c r="I2386" s="19"/>
      <c r="J2386" s="6"/>
      <c r="K2386" s="19"/>
      <c r="L2386" s="19"/>
      <c r="M2386" s="19"/>
      <c r="N2386" s="19"/>
      <c r="O2386" s="19"/>
      <c r="P2386" s="19"/>
      <c r="Q2386" s="22" t="str">
        <f aca="false">IF($C2386="","",IF($P2386&lt;&gt;"",$P2386,IF(AND(ISNUMBER($K2386),ISNUMBER($M2386),ISNUMBER($N2386)),IF($O2386="Lower is worse",IF($K2386&lt;=$N2386,"Danger",IF($K2386&lt;=$M2386,"Alert","OK")),IF($K2386&gt;=$N2386,"Danger",IF($K2386&gt;=$M2386,"Alert","OK"))),"Not set")))</f>
        <v/>
      </c>
      <c r="R2386" s="22" t="str">
        <f aca="false">IF(OR($Q2386="",$Q2386="Not set"),"",MATCH($Q2386,Lists!$F$2:$F$4,0)-1)</f>
        <v/>
      </c>
      <c r="S2386" s="6"/>
      <c r="T2386" s="6"/>
      <c r="U2386" s="22" t="str">
        <f aca="false">IF(OR($Q2386="",$Q2386="OK",$Q2386="Not set",NOT(ISNUMBER($G2386))),"",ROUND($G2386*IF($Q2386="Danger",Lists!$M$15,Lists!$M$16),0))</f>
        <v/>
      </c>
      <c r="V2386" s="22" t="str">
        <f aca="false">IF($U2386="","",IF(OR($Q2386="Danger",$U2386&gt;=Lists!$M$10),"P1",IF($U2386&gt;=Lists!$M$11,"P2","P3")))</f>
        <v/>
      </c>
      <c r="W2386" s="24" t="str">
        <f aca="false">IF(OR($V2386="",$B2386=""),"",$B2386+INDEX(Lists!$N$10:$N$12,MATCH($V2386,Lists!$L$10:$L$12,0)))</f>
        <v/>
      </c>
      <c r="X2386" s="19"/>
      <c r="Y2386" s="19"/>
      <c r="Z2386" s="19"/>
      <c r="AA2386" s="21"/>
      <c r="AB2386" s="19"/>
      <c r="AC2386" s="22" t="str">
        <f aca="true">IF(OR($U2386="",$B2386=""),"",IF($AA2386&lt;&gt;"",$AA2386-$B2386,TODAY()-$B2386))</f>
        <v/>
      </c>
      <c r="AD2386" s="22" t="str">
        <f aca="true">IF($W2386="","",IF($Y2386="Closed",IF($AA2386="","Closed",IF($AA2386&lt;=$W2386,"Closed on time","Closed late")),IF(TODAY()&gt;$W2386,"Overdue","Within time")))</f>
        <v/>
      </c>
      <c r="AE2386" s="6"/>
      <c r="AF2386" s="19"/>
      <c r="AG2386" s="19"/>
      <c r="AH2386" s="19"/>
      <c r="AI2386" s="19"/>
      <c r="AJ2386" s="19"/>
    </row>
    <row r="2387" customFormat="false" ht="15" hidden="false" customHeight="false" outlineLevel="0" collapsed="false">
      <c r="A2387" s="22" t="str">
        <f aca="false">IF($C2387="","","R"&amp;TEXT(ROW()-4,"00000"))</f>
        <v/>
      </c>
      <c r="B2387" s="21"/>
      <c r="C2387" s="19"/>
      <c r="D2387" s="22" t="str">
        <f aca="false">IF($C2387="","",IFERROR(INDEX(Asset_Register!$C$5:$C$1000,MATCH($C2387,Asset_Register!$A$5:$A$1000,0)),"Not in register"))</f>
        <v/>
      </c>
      <c r="E2387" s="22" t="str">
        <f aca="false">IF($C2387="","",IFERROR(INDEX(Asset_Register!$D$5:$D$1000,MATCH($C2387,Asset_Register!$A$5:$A$1000,0)),"Not in register"))</f>
        <v/>
      </c>
      <c r="F2387" s="22" t="str">
        <f aca="false">IF($C2387="","",IFERROR(INDEX(Asset_Register!$R$5:$R$1000,MATCH($C2387,Asset_Register!$A$5:$A$1000,0)),"Not in register"))</f>
        <v/>
      </c>
      <c r="G2387" s="22" t="str">
        <f aca="false">IF($C2387="","",IFERROR(INDEX(Asset_Register!$Q$5:$Q$1000,MATCH($C2387,Asset_Register!$A$5:$A$1000,0)),"Not in register"))</f>
        <v/>
      </c>
      <c r="H2387" s="19"/>
      <c r="I2387" s="19"/>
      <c r="J2387" s="6"/>
      <c r="K2387" s="19"/>
      <c r="L2387" s="19"/>
      <c r="M2387" s="19"/>
      <c r="N2387" s="19"/>
      <c r="O2387" s="19"/>
      <c r="P2387" s="19"/>
      <c r="Q2387" s="22" t="str">
        <f aca="false">IF($C2387="","",IF($P2387&lt;&gt;"",$P2387,IF(AND(ISNUMBER($K2387),ISNUMBER($M2387),ISNUMBER($N2387)),IF($O2387="Lower is worse",IF($K2387&lt;=$N2387,"Danger",IF($K2387&lt;=$M2387,"Alert","OK")),IF($K2387&gt;=$N2387,"Danger",IF($K2387&gt;=$M2387,"Alert","OK"))),"Not set")))</f>
        <v/>
      </c>
      <c r="R2387" s="22" t="str">
        <f aca="false">IF(OR($Q2387="",$Q2387="Not set"),"",MATCH($Q2387,Lists!$F$2:$F$4,0)-1)</f>
        <v/>
      </c>
      <c r="S2387" s="6"/>
      <c r="T2387" s="6"/>
      <c r="U2387" s="22" t="str">
        <f aca="false">IF(OR($Q2387="",$Q2387="OK",$Q2387="Not set",NOT(ISNUMBER($G2387))),"",ROUND($G2387*IF($Q2387="Danger",Lists!$M$15,Lists!$M$16),0))</f>
        <v/>
      </c>
      <c r="V2387" s="22" t="str">
        <f aca="false">IF($U2387="","",IF(OR($Q2387="Danger",$U2387&gt;=Lists!$M$10),"P1",IF($U2387&gt;=Lists!$M$11,"P2","P3")))</f>
        <v/>
      </c>
      <c r="W2387" s="24" t="str">
        <f aca="false">IF(OR($V2387="",$B2387=""),"",$B2387+INDEX(Lists!$N$10:$N$12,MATCH($V2387,Lists!$L$10:$L$12,0)))</f>
        <v/>
      </c>
      <c r="X2387" s="19"/>
      <c r="Y2387" s="19"/>
      <c r="Z2387" s="19"/>
      <c r="AA2387" s="21"/>
      <c r="AB2387" s="19"/>
      <c r="AC2387" s="22" t="str">
        <f aca="true">IF(OR($U2387="",$B2387=""),"",IF($AA2387&lt;&gt;"",$AA2387-$B2387,TODAY()-$B2387))</f>
        <v/>
      </c>
      <c r="AD2387" s="22" t="str">
        <f aca="true">IF($W2387="","",IF($Y2387="Closed",IF($AA2387="","Closed",IF($AA2387&lt;=$W2387,"Closed on time","Closed late")),IF(TODAY()&gt;$W2387,"Overdue","Within time")))</f>
        <v/>
      </c>
      <c r="AE2387" s="6"/>
      <c r="AF2387" s="19"/>
      <c r="AG2387" s="19"/>
      <c r="AH2387" s="19"/>
      <c r="AI2387" s="19"/>
      <c r="AJ2387" s="19"/>
    </row>
    <row r="2388" customFormat="false" ht="15" hidden="false" customHeight="false" outlineLevel="0" collapsed="false">
      <c r="A2388" s="22" t="str">
        <f aca="false">IF($C2388="","","R"&amp;TEXT(ROW()-4,"00000"))</f>
        <v/>
      </c>
      <c r="B2388" s="21"/>
      <c r="C2388" s="19"/>
      <c r="D2388" s="22" t="str">
        <f aca="false">IF($C2388="","",IFERROR(INDEX(Asset_Register!$C$5:$C$1000,MATCH($C2388,Asset_Register!$A$5:$A$1000,0)),"Not in register"))</f>
        <v/>
      </c>
      <c r="E2388" s="22" t="str">
        <f aca="false">IF($C2388="","",IFERROR(INDEX(Asset_Register!$D$5:$D$1000,MATCH($C2388,Asset_Register!$A$5:$A$1000,0)),"Not in register"))</f>
        <v/>
      </c>
      <c r="F2388" s="22" t="str">
        <f aca="false">IF($C2388="","",IFERROR(INDEX(Asset_Register!$R$5:$R$1000,MATCH($C2388,Asset_Register!$A$5:$A$1000,0)),"Not in register"))</f>
        <v/>
      </c>
      <c r="G2388" s="22" t="str">
        <f aca="false">IF($C2388="","",IFERROR(INDEX(Asset_Register!$Q$5:$Q$1000,MATCH($C2388,Asset_Register!$A$5:$A$1000,0)),"Not in register"))</f>
        <v/>
      </c>
      <c r="H2388" s="19"/>
      <c r="I2388" s="19"/>
      <c r="J2388" s="6"/>
      <c r="K2388" s="19"/>
      <c r="L2388" s="19"/>
      <c r="M2388" s="19"/>
      <c r="N2388" s="19"/>
      <c r="O2388" s="19"/>
      <c r="P2388" s="19"/>
      <c r="Q2388" s="22" t="str">
        <f aca="false">IF($C2388="","",IF($P2388&lt;&gt;"",$P2388,IF(AND(ISNUMBER($K2388),ISNUMBER($M2388),ISNUMBER($N2388)),IF($O2388="Lower is worse",IF($K2388&lt;=$N2388,"Danger",IF($K2388&lt;=$M2388,"Alert","OK")),IF($K2388&gt;=$N2388,"Danger",IF($K2388&gt;=$M2388,"Alert","OK"))),"Not set")))</f>
        <v/>
      </c>
      <c r="R2388" s="22" t="str">
        <f aca="false">IF(OR($Q2388="",$Q2388="Not set"),"",MATCH($Q2388,Lists!$F$2:$F$4,0)-1)</f>
        <v/>
      </c>
      <c r="S2388" s="6"/>
      <c r="T2388" s="6"/>
      <c r="U2388" s="22" t="str">
        <f aca="false">IF(OR($Q2388="",$Q2388="OK",$Q2388="Not set",NOT(ISNUMBER($G2388))),"",ROUND($G2388*IF($Q2388="Danger",Lists!$M$15,Lists!$M$16),0))</f>
        <v/>
      </c>
      <c r="V2388" s="22" t="str">
        <f aca="false">IF($U2388="","",IF(OR($Q2388="Danger",$U2388&gt;=Lists!$M$10),"P1",IF($U2388&gt;=Lists!$M$11,"P2","P3")))</f>
        <v/>
      </c>
      <c r="W2388" s="24" t="str">
        <f aca="false">IF(OR($V2388="",$B2388=""),"",$B2388+INDEX(Lists!$N$10:$N$12,MATCH($V2388,Lists!$L$10:$L$12,0)))</f>
        <v/>
      </c>
      <c r="X2388" s="19"/>
      <c r="Y2388" s="19"/>
      <c r="Z2388" s="19"/>
      <c r="AA2388" s="21"/>
      <c r="AB2388" s="19"/>
      <c r="AC2388" s="22" t="str">
        <f aca="true">IF(OR($U2388="",$B2388=""),"",IF($AA2388&lt;&gt;"",$AA2388-$B2388,TODAY()-$B2388))</f>
        <v/>
      </c>
      <c r="AD2388" s="22" t="str">
        <f aca="true">IF($W2388="","",IF($Y2388="Closed",IF($AA2388="","Closed",IF($AA2388&lt;=$W2388,"Closed on time","Closed late")),IF(TODAY()&gt;$W2388,"Overdue","Within time")))</f>
        <v/>
      </c>
      <c r="AE2388" s="6"/>
      <c r="AF2388" s="19"/>
      <c r="AG2388" s="19"/>
      <c r="AH2388" s="19"/>
      <c r="AI2388" s="19"/>
      <c r="AJ2388" s="19"/>
    </row>
    <row r="2389" customFormat="false" ht="15" hidden="false" customHeight="false" outlineLevel="0" collapsed="false">
      <c r="A2389" s="22" t="str">
        <f aca="false">IF($C2389="","","R"&amp;TEXT(ROW()-4,"00000"))</f>
        <v/>
      </c>
      <c r="B2389" s="21"/>
      <c r="C2389" s="19"/>
      <c r="D2389" s="22" t="str">
        <f aca="false">IF($C2389="","",IFERROR(INDEX(Asset_Register!$C$5:$C$1000,MATCH($C2389,Asset_Register!$A$5:$A$1000,0)),"Not in register"))</f>
        <v/>
      </c>
      <c r="E2389" s="22" t="str">
        <f aca="false">IF($C2389="","",IFERROR(INDEX(Asset_Register!$D$5:$D$1000,MATCH($C2389,Asset_Register!$A$5:$A$1000,0)),"Not in register"))</f>
        <v/>
      </c>
      <c r="F2389" s="22" t="str">
        <f aca="false">IF($C2389="","",IFERROR(INDEX(Asset_Register!$R$5:$R$1000,MATCH($C2389,Asset_Register!$A$5:$A$1000,0)),"Not in register"))</f>
        <v/>
      </c>
      <c r="G2389" s="22" t="str">
        <f aca="false">IF($C2389="","",IFERROR(INDEX(Asset_Register!$Q$5:$Q$1000,MATCH($C2389,Asset_Register!$A$5:$A$1000,0)),"Not in register"))</f>
        <v/>
      </c>
      <c r="H2389" s="19"/>
      <c r="I2389" s="19"/>
      <c r="J2389" s="6"/>
      <c r="K2389" s="19"/>
      <c r="L2389" s="19"/>
      <c r="M2389" s="19"/>
      <c r="N2389" s="19"/>
      <c r="O2389" s="19"/>
      <c r="P2389" s="19"/>
      <c r="Q2389" s="22" t="str">
        <f aca="false">IF($C2389="","",IF($P2389&lt;&gt;"",$P2389,IF(AND(ISNUMBER($K2389),ISNUMBER($M2389),ISNUMBER($N2389)),IF($O2389="Lower is worse",IF($K2389&lt;=$N2389,"Danger",IF($K2389&lt;=$M2389,"Alert","OK")),IF($K2389&gt;=$N2389,"Danger",IF($K2389&gt;=$M2389,"Alert","OK"))),"Not set")))</f>
        <v/>
      </c>
      <c r="R2389" s="22" t="str">
        <f aca="false">IF(OR($Q2389="",$Q2389="Not set"),"",MATCH($Q2389,Lists!$F$2:$F$4,0)-1)</f>
        <v/>
      </c>
      <c r="S2389" s="6"/>
      <c r="T2389" s="6"/>
      <c r="U2389" s="22" t="str">
        <f aca="false">IF(OR($Q2389="",$Q2389="OK",$Q2389="Not set",NOT(ISNUMBER($G2389))),"",ROUND($G2389*IF($Q2389="Danger",Lists!$M$15,Lists!$M$16),0))</f>
        <v/>
      </c>
      <c r="V2389" s="22" t="str">
        <f aca="false">IF($U2389="","",IF(OR($Q2389="Danger",$U2389&gt;=Lists!$M$10),"P1",IF($U2389&gt;=Lists!$M$11,"P2","P3")))</f>
        <v/>
      </c>
      <c r="W2389" s="24" t="str">
        <f aca="false">IF(OR($V2389="",$B2389=""),"",$B2389+INDEX(Lists!$N$10:$N$12,MATCH($V2389,Lists!$L$10:$L$12,0)))</f>
        <v/>
      </c>
      <c r="X2389" s="19"/>
      <c r="Y2389" s="19"/>
      <c r="Z2389" s="19"/>
      <c r="AA2389" s="21"/>
      <c r="AB2389" s="19"/>
      <c r="AC2389" s="22" t="str">
        <f aca="true">IF(OR($U2389="",$B2389=""),"",IF($AA2389&lt;&gt;"",$AA2389-$B2389,TODAY()-$B2389))</f>
        <v/>
      </c>
      <c r="AD2389" s="22" t="str">
        <f aca="true">IF($W2389="","",IF($Y2389="Closed",IF($AA2389="","Closed",IF($AA2389&lt;=$W2389,"Closed on time","Closed late")),IF(TODAY()&gt;$W2389,"Overdue","Within time")))</f>
        <v/>
      </c>
      <c r="AE2389" s="6"/>
      <c r="AF2389" s="19"/>
      <c r="AG2389" s="19"/>
      <c r="AH2389" s="19"/>
      <c r="AI2389" s="19"/>
      <c r="AJ2389" s="19"/>
    </row>
    <row r="2390" customFormat="false" ht="15" hidden="false" customHeight="false" outlineLevel="0" collapsed="false">
      <c r="A2390" s="22" t="str">
        <f aca="false">IF($C2390="","","R"&amp;TEXT(ROW()-4,"00000"))</f>
        <v/>
      </c>
      <c r="B2390" s="21"/>
      <c r="C2390" s="19"/>
      <c r="D2390" s="22" t="str">
        <f aca="false">IF($C2390="","",IFERROR(INDEX(Asset_Register!$C$5:$C$1000,MATCH($C2390,Asset_Register!$A$5:$A$1000,0)),"Not in register"))</f>
        <v/>
      </c>
      <c r="E2390" s="22" t="str">
        <f aca="false">IF($C2390="","",IFERROR(INDEX(Asset_Register!$D$5:$D$1000,MATCH($C2390,Asset_Register!$A$5:$A$1000,0)),"Not in register"))</f>
        <v/>
      </c>
      <c r="F2390" s="22" t="str">
        <f aca="false">IF($C2390="","",IFERROR(INDEX(Asset_Register!$R$5:$R$1000,MATCH($C2390,Asset_Register!$A$5:$A$1000,0)),"Not in register"))</f>
        <v/>
      </c>
      <c r="G2390" s="22" t="str">
        <f aca="false">IF($C2390="","",IFERROR(INDEX(Asset_Register!$Q$5:$Q$1000,MATCH($C2390,Asset_Register!$A$5:$A$1000,0)),"Not in register"))</f>
        <v/>
      </c>
      <c r="H2390" s="19"/>
      <c r="I2390" s="19"/>
      <c r="J2390" s="6"/>
      <c r="K2390" s="19"/>
      <c r="L2390" s="19"/>
      <c r="M2390" s="19"/>
      <c r="N2390" s="19"/>
      <c r="O2390" s="19"/>
      <c r="P2390" s="19"/>
      <c r="Q2390" s="22" t="str">
        <f aca="false">IF($C2390="","",IF($P2390&lt;&gt;"",$P2390,IF(AND(ISNUMBER($K2390),ISNUMBER($M2390),ISNUMBER($N2390)),IF($O2390="Lower is worse",IF($K2390&lt;=$N2390,"Danger",IF($K2390&lt;=$M2390,"Alert","OK")),IF($K2390&gt;=$N2390,"Danger",IF($K2390&gt;=$M2390,"Alert","OK"))),"Not set")))</f>
        <v/>
      </c>
      <c r="R2390" s="22" t="str">
        <f aca="false">IF(OR($Q2390="",$Q2390="Not set"),"",MATCH($Q2390,Lists!$F$2:$F$4,0)-1)</f>
        <v/>
      </c>
      <c r="S2390" s="6"/>
      <c r="T2390" s="6"/>
      <c r="U2390" s="22" t="str">
        <f aca="false">IF(OR($Q2390="",$Q2390="OK",$Q2390="Not set",NOT(ISNUMBER($G2390))),"",ROUND($G2390*IF($Q2390="Danger",Lists!$M$15,Lists!$M$16),0))</f>
        <v/>
      </c>
      <c r="V2390" s="22" t="str">
        <f aca="false">IF($U2390="","",IF(OR($Q2390="Danger",$U2390&gt;=Lists!$M$10),"P1",IF($U2390&gt;=Lists!$M$11,"P2","P3")))</f>
        <v/>
      </c>
      <c r="W2390" s="24" t="str">
        <f aca="false">IF(OR($V2390="",$B2390=""),"",$B2390+INDEX(Lists!$N$10:$N$12,MATCH($V2390,Lists!$L$10:$L$12,0)))</f>
        <v/>
      </c>
      <c r="X2390" s="19"/>
      <c r="Y2390" s="19"/>
      <c r="Z2390" s="19"/>
      <c r="AA2390" s="21"/>
      <c r="AB2390" s="19"/>
      <c r="AC2390" s="22" t="str">
        <f aca="true">IF(OR($U2390="",$B2390=""),"",IF($AA2390&lt;&gt;"",$AA2390-$B2390,TODAY()-$B2390))</f>
        <v/>
      </c>
      <c r="AD2390" s="22" t="str">
        <f aca="true">IF($W2390="","",IF($Y2390="Closed",IF($AA2390="","Closed",IF($AA2390&lt;=$W2390,"Closed on time","Closed late")),IF(TODAY()&gt;$W2390,"Overdue","Within time")))</f>
        <v/>
      </c>
      <c r="AE2390" s="6"/>
      <c r="AF2390" s="19"/>
      <c r="AG2390" s="19"/>
      <c r="AH2390" s="19"/>
      <c r="AI2390" s="19"/>
      <c r="AJ2390" s="19"/>
    </row>
    <row r="2391" customFormat="false" ht="15" hidden="false" customHeight="false" outlineLevel="0" collapsed="false">
      <c r="A2391" s="22" t="str">
        <f aca="false">IF($C2391="","","R"&amp;TEXT(ROW()-4,"00000"))</f>
        <v/>
      </c>
      <c r="B2391" s="21"/>
      <c r="C2391" s="19"/>
      <c r="D2391" s="22" t="str">
        <f aca="false">IF($C2391="","",IFERROR(INDEX(Asset_Register!$C$5:$C$1000,MATCH($C2391,Asset_Register!$A$5:$A$1000,0)),"Not in register"))</f>
        <v/>
      </c>
      <c r="E2391" s="22" t="str">
        <f aca="false">IF($C2391="","",IFERROR(INDEX(Asset_Register!$D$5:$D$1000,MATCH($C2391,Asset_Register!$A$5:$A$1000,0)),"Not in register"))</f>
        <v/>
      </c>
      <c r="F2391" s="22" t="str">
        <f aca="false">IF($C2391="","",IFERROR(INDEX(Asset_Register!$R$5:$R$1000,MATCH($C2391,Asset_Register!$A$5:$A$1000,0)),"Not in register"))</f>
        <v/>
      </c>
      <c r="G2391" s="22" t="str">
        <f aca="false">IF($C2391="","",IFERROR(INDEX(Asset_Register!$Q$5:$Q$1000,MATCH($C2391,Asset_Register!$A$5:$A$1000,0)),"Not in register"))</f>
        <v/>
      </c>
      <c r="H2391" s="19"/>
      <c r="I2391" s="19"/>
      <c r="J2391" s="6"/>
      <c r="K2391" s="19"/>
      <c r="L2391" s="19"/>
      <c r="M2391" s="19"/>
      <c r="N2391" s="19"/>
      <c r="O2391" s="19"/>
      <c r="P2391" s="19"/>
      <c r="Q2391" s="22" t="str">
        <f aca="false">IF($C2391="","",IF($P2391&lt;&gt;"",$P2391,IF(AND(ISNUMBER($K2391),ISNUMBER($M2391),ISNUMBER($N2391)),IF($O2391="Lower is worse",IF($K2391&lt;=$N2391,"Danger",IF($K2391&lt;=$M2391,"Alert","OK")),IF($K2391&gt;=$N2391,"Danger",IF($K2391&gt;=$M2391,"Alert","OK"))),"Not set")))</f>
        <v/>
      </c>
      <c r="R2391" s="22" t="str">
        <f aca="false">IF(OR($Q2391="",$Q2391="Not set"),"",MATCH($Q2391,Lists!$F$2:$F$4,0)-1)</f>
        <v/>
      </c>
      <c r="S2391" s="6"/>
      <c r="T2391" s="6"/>
      <c r="U2391" s="22" t="str">
        <f aca="false">IF(OR($Q2391="",$Q2391="OK",$Q2391="Not set",NOT(ISNUMBER($G2391))),"",ROUND($G2391*IF($Q2391="Danger",Lists!$M$15,Lists!$M$16),0))</f>
        <v/>
      </c>
      <c r="V2391" s="22" t="str">
        <f aca="false">IF($U2391="","",IF(OR($Q2391="Danger",$U2391&gt;=Lists!$M$10),"P1",IF($U2391&gt;=Lists!$M$11,"P2","P3")))</f>
        <v/>
      </c>
      <c r="W2391" s="24" t="str">
        <f aca="false">IF(OR($V2391="",$B2391=""),"",$B2391+INDEX(Lists!$N$10:$N$12,MATCH($V2391,Lists!$L$10:$L$12,0)))</f>
        <v/>
      </c>
      <c r="X2391" s="19"/>
      <c r="Y2391" s="19"/>
      <c r="Z2391" s="19"/>
      <c r="AA2391" s="21"/>
      <c r="AB2391" s="19"/>
      <c r="AC2391" s="22" t="str">
        <f aca="true">IF(OR($U2391="",$B2391=""),"",IF($AA2391&lt;&gt;"",$AA2391-$B2391,TODAY()-$B2391))</f>
        <v/>
      </c>
      <c r="AD2391" s="22" t="str">
        <f aca="true">IF($W2391="","",IF($Y2391="Closed",IF($AA2391="","Closed",IF($AA2391&lt;=$W2391,"Closed on time","Closed late")),IF(TODAY()&gt;$W2391,"Overdue","Within time")))</f>
        <v/>
      </c>
      <c r="AE2391" s="6"/>
      <c r="AF2391" s="19"/>
      <c r="AG2391" s="19"/>
      <c r="AH2391" s="19"/>
      <c r="AI2391" s="19"/>
      <c r="AJ2391" s="19"/>
    </row>
    <row r="2392" customFormat="false" ht="15" hidden="false" customHeight="false" outlineLevel="0" collapsed="false">
      <c r="A2392" s="22" t="str">
        <f aca="false">IF($C2392="","","R"&amp;TEXT(ROW()-4,"00000"))</f>
        <v/>
      </c>
      <c r="B2392" s="21"/>
      <c r="C2392" s="19"/>
      <c r="D2392" s="22" t="str">
        <f aca="false">IF($C2392="","",IFERROR(INDEX(Asset_Register!$C$5:$C$1000,MATCH($C2392,Asset_Register!$A$5:$A$1000,0)),"Not in register"))</f>
        <v/>
      </c>
      <c r="E2392" s="22" t="str">
        <f aca="false">IF($C2392="","",IFERROR(INDEX(Asset_Register!$D$5:$D$1000,MATCH($C2392,Asset_Register!$A$5:$A$1000,0)),"Not in register"))</f>
        <v/>
      </c>
      <c r="F2392" s="22" t="str">
        <f aca="false">IF($C2392="","",IFERROR(INDEX(Asset_Register!$R$5:$R$1000,MATCH($C2392,Asset_Register!$A$5:$A$1000,0)),"Not in register"))</f>
        <v/>
      </c>
      <c r="G2392" s="22" t="str">
        <f aca="false">IF($C2392="","",IFERROR(INDEX(Asset_Register!$Q$5:$Q$1000,MATCH($C2392,Asset_Register!$A$5:$A$1000,0)),"Not in register"))</f>
        <v/>
      </c>
      <c r="H2392" s="19"/>
      <c r="I2392" s="19"/>
      <c r="J2392" s="6"/>
      <c r="K2392" s="19"/>
      <c r="L2392" s="19"/>
      <c r="M2392" s="19"/>
      <c r="N2392" s="19"/>
      <c r="O2392" s="19"/>
      <c r="P2392" s="19"/>
      <c r="Q2392" s="22" t="str">
        <f aca="false">IF($C2392="","",IF($P2392&lt;&gt;"",$P2392,IF(AND(ISNUMBER($K2392),ISNUMBER($M2392),ISNUMBER($N2392)),IF($O2392="Lower is worse",IF($K2392&lt;=$N2392,"Danger",IF($K2392&lt;=$M2392,"Alert","OK")),IF($K2392&gt;=$N2392,"Danger",IF($K2392&gt;=$M2392,"Alert","OK"))),"Not set")))</f>
        <v/>
      </c>
      <c r="R2392" s="22" t="str">
        <f aca="false">IF(OR($Q2392="",$Q2392="Not set"),"",MATCH($Q2392,Lists!$F$2:$F$4,0)-1)</f>
        <v/>
      </c>
      <c r="S2392" s="6"/>
      <c r="T2392" s="6"/>
      <c r="U2392" s="22" t="str">
        <f aca="false">IF(OR($Q2392="",$Q2392="OK",$Q2392="Not set",NOT(ISNUMBER($G2392))),"",ROUND($G2392*IF($Q2392="Danger",Lists!$M$15,Lists!$M$16),0))</f>
        <v/>
      </c>
      <c r="V2392" s="22" t="str">
        <f aca="false">IF($U2392="","",IF(OR($Q2392="Danger",$U2392&gt;=Lists!$M$10),"P1",IF($U2392&gt;=Lists!$M$11,"P2","P3")))</f>
        <v/>
      </c>
      <c r="W2392" s="24" t="str">
        <f aca="false">IF(OR($V2392="",$B2392=""),"",$B2392+INDEX(Lists!$N$10:$N$12,MATCH($V2392,Lists!$L$10:$L$12,0)))</f>
        <v/>
      </c>
      <c r="X2392" s="19"/>
      <c r="Y2392" s="19"/>
      <c r="Z2392" s="19"/>
      <c r="AA2392" s="21"/>
      <c r="AB2392" s="19"/>
      <c r="AC2392" s="22" t="str">
        <f aca="true">IF(OR($U2392="",$B2392=""),"",IF($AA2392&lt;&gt;"",$AA2392-$B2392,TODAY()-$B2392))</f>
        <v/>
      </c>
      <c r="AD2392" s="22" t="str">
        <f aca="true">IF($W2392="","",IF($Y2392="Closed",IF($AA2392="","Closed",IF($AA2392&lt;=$W2392,"Closed on time","Closed late")),IF(TODAY()&gt;$W2392,"Overdue","Within time")))</f>
        <v/>
      </c>
      <c r="AE2392" s="6"/>
      <c r="AF2392" s="19"/>
      <c r="AG2392" s="19"/>
      <c r="AH2392" s="19"/>
      <c r="AI2392" s="19"/>
      <c r="AJ2392" s="19"/>
    </row>
    <row r="2393" customFormat="false" ht="15" hidden="false" customHeight="false" outlineLevel="0" collapsed="false">
      <c r="A2393" s="22" t="str">
        <f aca="false">IF($C2393="","","R"&amp;TEXT(ROW()-4,"00000"))</f>
        <v/>
      </c>
      <c r="B2393" s="21"/>
      <c r="C2393" s="19"/>
      <c r="D2393" s="22" t="str">
        <f aca="false">IF($C2393="","",IFERROR(INDEX(Asset_Register!$C$5:$C$1000,MATCH($C2393,Asset_Register!$A$5:$A$1000,0)),"Not in register"))</f>
        <v/>
      </c>
      <c r="E2393" s="22" t="str">
        <f aca="false">IF($C2393="","",IFERROR(INDEX(Asset_Register!$D$5:$D$1000,MATCH($C2393,Asset_Register!$A$5:$A$1000,0)),"Not in register"))</f>
        <v/>
      </c>
      <c r="F2393" s="22" t="str">
        <f aca="false">IF($C2393="","",IFERROR(INDEX(Asset_Register!$R$5:$R$1000,MATCH($C2393,Asset_Register!$A$5:$A$1000,0)),"Not in register"))</f>
        <v/>
      </c>
      <c r="G2393" s="22" t="str">
        <f aca="false">IF($C2393="","",IFERROR(INDEX(Asset_Register!$Q$5:$Q$1000,MATCH($C2393,Asset_Register!$A$5:$A$1000,0)),"Not in register"))</f>
        <v/>
      </c>
      <c r="H2393" s="19"/>
      <c r="I2393" s="19"/>
      <c r="J2393" s="6"/>
      <c r="K2393" s="19"/>
      <c r="L2393" s="19"/>
      <c r="M2393" s="19"/>
      <c r="N2393" s="19"/>
      <c r="O2393" s="19"/>
      <c r="P2393" s="19"/>
      <c r="Q2393" s="22" t="str">
        <f aca="false">IF($C2393="","",IF($P2393&lt;&gt;"",$P2393,IF(AND(ISNUMBER($K2393),ISNUMBER($M2393),ISNUMBER($N2393)),IF($O2393="Lower is worse",IF($K2393&lt;=$N2393,"Danger",IF($K2393&lt;=$M2393,"Alert","OK")),IF($K2393&gt;=$N2393,"Danger",IF($K2393&gt;=$M2393,"Alert","OK"))),"Not set")))</f>
        <v/>
      </c>
      <c r="R2393" s="22" t="str">
        <f aca="false">IF(OR($Q2393="",$Q2393="Not set"),"",MATCH($Q2393,Lists!$F$2:$F$4,0)-1)</f>
        <v/>
      </c>
      <c r="S2393" s="6"/>
      <c r="T2393" s="6"/>
      <c r="U2393" s="22" t="str">
        <f aca="false">IF(OR($Q2393="",$Q2393="OK",$Q2393="Not set",NOT(ISNUMBER($G2393))),"",ROUND($G2393*IF($Q2393="Danger",Lists!$M$15,Lists!$M$16),0))</f>
        <v/>
      </c>
      <c r="V2393" s="22" t="str">
        <f aca="false">IF($U2393="","",IF(OR($Q2393="Danger",$U2393&gt;=Lists!$M$10),"P1",IF($U2393&gt;=Lists!$M$11,"P2","P3")))</f>
        <v/>
      </c>
      <c r="W2393" s="24" t="str">
        <f aca="false">IF(OR($V2393="",$B2393=""),"",$B2393+INDEX(Lists!$N$10:$N$12,MATCH($V2393,Lists!$L$10:$L$12,0)))</f>
        <v/>
      </c>
      <c r="X2393" s="19"/>
      <c r="Y2393" s="19"/>
      <c r="Z2393" s="19"/>
      <c r="AA2393" s="21"/>
      <c r="AB2393" s="19"/>
      <c r="AC2393" s="22" t="str">
        <f aca="true">IF(OR($U2393="",$B2393=""),"",IF($AA2393&lt;&gt;"",$AA2393-$B2393,TODAY()-$B2393))</f>
        <v/>
      </c>
      <c r="AD2393" s="22" t="str">
        <f aca="true">IF($W2393="","",IF($Y2393="Closed",IF($AA2393="","Closed",IF($AA2393&lt;=$W2393,"Closed on time","Closed late")),IF(TODAY()&gt;$W2393,"Overdue","Within time")))</f>
        <v/>
      </c>
      <c r="AE2393" s="6"/>
      <c r="AF2393" s="19"/>
      <c r="AG2393" s="19"/>
      <c r="AH2393" s="19"/>
      <c r="AI2393" s="19"/>
      <c r="AJ2393" s="19"/>
    </row>
    <row r="2394" customFormat="false" ht="15" hidden="false" customHeight="false" outlineLevel="0" collapsed="false">
      <c r="A2394" s="22" t="str">
        <f aca="false">IF($C2394="","","R"&amp;TEXT(ROW()-4,"00000"))</f>
        <v/>
      </c>
      <c r="B2394" s="21"/>
      <c r="C2394" s="19"/>
      <c r="D2394" s="22" t="str">
        <f aca="false">IF($C2394="","",IFERROR(INDEX(Asset_Register!$C$5:$C$1000,MATCH($C2394,Asset_Register!$A$5:$A$1000,0)),"Not in register"))</f>
        <v/>
      </c>
      <c r="E2394" s="22" t="str">
        <f aca="false">IF($C2394="","",IFERROR(INDEX(Asset_Register!$D$5:$D$1000,MATCH($C2394,Asset_Register!$A$5:$A$1000,0)),"Not in register"))</f>
        <v/>
      </c>
      <c r="F2394" s="22" t="str">
        <f aca="false">IF($C2394="","",IFERROR(INDEX(Asset_Register!$R$5:$R$1000,MATCH($C2394,Asset_Register!$A$5:$A$1000,0)),"Not in register"))</f>
        <v/>
      </c>
      <c r="G2394" s="22" t="str">
        <f aca="false">IF($C2394="","",IFERROR(INDEX(Asset_Register!$Q$5:$Q$1000,MATCH($C2394,Asset_Register!$A$5:$A$1000,0)),"Not in register"))</f>
        <v/>
      </c>
      <c r="H2394" s="19"/>
      <c r="I2394" s="19"/>
      <c r="J2394" s="6"/>
      <c r="K2394" s="19"/>
      <c r="L2394" s="19"/>
      <c r="M2394" s="19"/>
      <c r="N2394" s="19"/>
      <c r="O2394" s="19"/>
      <c r="P2394" s="19"/>
      <c r="Q2394" s="22" t="str">
        <f aca="false">IF($C2394="","",IF($P2394&lt;&gt;"",$P2394,IF(AND(ISNUMBER($K2394),ISNUMBER($M2394),ISNUMBER($N2394)),IF($O2394="Lower is worse",IF($K2394&lt;=$N2394,"Danger",IF($K2394&lt;=$M2394,"Alert","OK")),IF($K2394&gt;=$N2394,"Danger",IF($K2394&gt;=$M2394,"Alert","OK"))),"Not set")))</f>
        <v/>
      </c>
      <c r="R2394" s="22" t="str">
        <f aca="false">IF(OR($Q2394="",$Q2394="Not set"),"",MATCH($Q2394,Lists!$F$2:$F$4,0)-1)</f>
        <v/>
      </c>
      <c r="S2394" s="6"/>
      <c r="T2394" s="6"/>
      <c r="U2394" s="22" t="str">
        <f aca="false">IF(OR($Q2394="",$Q2394="OK",$Q2394="Not set",NOT(ISNUMBER($G2394))),"",ROUND($G2394*IF($Q2394="Danger",Lists!$M$15,Lists!$M$16),0))</f>
        <v/>
      </c>
      <c r="V2394" s="22" t="str">
        <f aca="false">IF($U2394="","",IF(OR($Q2394="Danger",$U2394&gt;=Lists!$M$10),"P1",IF($U2394&gt;=Lists!$M$11,"P2","P3")))</f>
        <v/>
      </c>
      <c r="W2394" s="24" t="str">
        <f aca="false">IF(OR($V2394="",$B2394=""),"",$B2394+INDEX(Lists!$N$10:$N$12,MATCH($V2394,Lists!$L$10:$L$12,0)))</f>
        <v/>
      </c>
      <c r="X2394" s="19"/>
      <c r="Y2394" s="19"/>
      <c r="Z2394" s="19"/>
      <c r="AA2394" s="21"/>
      <c r="AB2394" s="19"/>
      <c r="AC2394" s="22" t="str">
        <f aca="true">IF(OR($U2394="",$B2394=""),"",IF($AA2394&lt;&gt;"",$AA2394-$B2394,TODAY()-$B2394))</f>
        <v/>
      </c>
      <c r="AD2394" s="22" t="str">
        <f aca="true">IF($W2394="","",IF($Y2394="Closed",IF($AA2394="","Closed",IF($AA2394&lt;=$W2394,"Closed on time","Closed late")),IF(TODAY()&gt;$W2394,"Overdue","Within time")))</f>
        <v/>
      </c>
      <c r="AE2394" s="6"/>
      <c r="AF2394" s="19"/>
      <c r="AG2394" s="19"/>
      <c r="AH2394" s="19"/>
      <c r="AI2394" s="19"/>
      <c r="AJ2394" s="19"/>
    </row>
    <row r="2395" customFormat="false" ht="15" hidden="false" customHeight="false" outlineLevel="0" collapsed="false">
      <c r="A2395" s="22" t="str">
        <f aca="false">IF($C2395="","","R"&amp;TEXT(ROW()-4,"00000"))</f>
        <v/>
      </c>
      <c r="B2395" s="21"/>
      <c r="C2395" s="19"/>
      <c r="D2395" s="22" t="str">
        <f aca="false">IF($C2395="","",IFERROR(INDEX(Asset_Register!$C$5:$C$1000,MATCH($C2395,Asset_Register!$A$5:$A$1000,0)),"Not in register"))</f>
        <v/>
      </c>
      <c r="E2395" s="22" t="str">
        <f aca="false">IF($C2395="","",IFERROR(INDEX(Asset_Register!$D$5:$D$1000,MATCH($C2395,Asset_Register!$A$5:$A$1000,0)),"Not in register"))</f>
        <v/>
      </c>
      <c r="F2395" s="22" t="str">
        <f aca="false">IF($C2395="","",IFERROR(INDEX(Asset_Register!$R$5:$R$1000,MATCH($C2395,Asset_Register!$A$5:$A$1000,0)),"Not in register"))</f>
        <v/>
      </c>
      <c r="G2395" s="22" t="str">
        <f aca="false">IF($C2395="","",IFERROR(INDEX(Asset_Register!$Q$5:$Q$1000,MATCH($C2395,Asset_Register!$A$5:$A$1000,0)),"Not in register"))</f>
        <v/>
      </c>
      <c r="H2395" s="19"/>
      <c r="I2395" s="19"/>
      <c r="J2395" s="6"/>
      <c r="K2395" s="19"/>
      <c r="L2395" s="19"/>
      <c r="M2395" s="19"/>
      <c r="N2395" s="19"/>
      <c r="O2395" s="19"/>
      <c r="P2395" s="19"/>
      <c r="Q2395" s="22" t="str">
        <f aca="false">IF($C2395="","",IF($P2395&lt;&gt;"",$P2395,IF(AND(ISNUMBER($K2395),ISNUMBER($M2395),ISNUMBER($N2395)),IF($O2395="Lower is worse",IF($K2395&lt;=$N2395,"Danger",IF($K2395&lt;=$M2395,"Alert","OK")),IF($K2395&gt;=$N2395,"Danger",IF($K2395&gt;=$M2395,"Alert","OK"))),"Not set")))</f>
        <v/>
      </c>
      <c r="R2395" s="22" t="str">
        <f aca="false">IF(OR($Q2395="",$Q2395="Not set"),"",MATCH($Q2395,Lists!$F$2:$F$4,0)-1)</f>
        <v/>
      </c>
      <c r="S2395" s="6"/>
      <c r="T2395" s="6"/>
      <c r="U2395" s="22" t="str">
        <f aca="false">IF(OR($Q2395="",$Q2395="OK",$Q2395="Not set",NOT(ISNUMBER($G2395))),"",ROUND($G2395*IF($Q2395="Danger",Lists!$M$15,Lists!$M$16),0))</f>
        <v/>
      </c>
      <c r="V2395" s="22" t="str">
        <f aca="false">IF($U2395="","",IF(OR($Q2395="Danger",$U2395&gt;=Lists!$M$10),"P1",IF($U2395&gt;=Lists!$M$11,"P2","P3")))</f>
        <v/>
      </c>
      <c r="W2395" s="24" t="str">
        <f aca="false">IF(OR($V2395="",$B2395=""),"",$B2395+INDEX(Lists!$N$10:$N$12,MATCH($V2395,Lists!$L$10:$L$12,0)))</f>
        <v/>
      </c>
      <c r="X2395" s="19"/>
      <c r="Y2395" s="19"/>
      <c r="Z2395" s="19"/>
      <c r="AA2395" s="21"/>
      <c r="AB2395" s="19"/>
      <c r="AC2395" s="22" t="str">
        <f aca="true">IF(OR($U2395="",$B2395=""),"",IF($AA2395&lt;&gt;"",$AA2395-$B2395,TODAY()-$B2395))</f>
        <v/>
      </c>
      <c r="AD2395" s="22" t="str">
        <f aca="true">IF($W2395="","",IF($Y2395="Closed",IF($AA2395="","Closed",IF($AA2395&lt;=$W2395,"Closed on time","Closed late")),IF(TODAY()&gt;$W2395,"Overdue","Within time")))</f>
        <v/>
      </c>
      <c r="AE2395" s="6"/>
      <c r="AF2395" s="19"/>
      <c r="AG2395" s="19"/>
      <c r="AH2395" s="19"/>
      <c r="AI2395" s="19"/>
      <c r="AJ2395" s="19"/>
    </row>
    <row r="2396" customFormat="false" ht="15" hidden="false" customHeight="false" outlineLevel="0" collapsed="false">
      <c r="A2396" s="22" t="str">
        <f aca="false">IF($C2396="","","R"&amp;TEXT(ROW()-4,"00000"))</f>
        <v/>
      </c>
      <c r="B2396" s="21"/>
      <c r="C2396" s="19"/>
      <c r="D2396" s="22" t="str">
        <f aca="false">IF($C2396="","",IFERROR(INDEX(Asset_Register!$C$5:$C$1000,MATCH($C2396,Asset_Register!$A$5:$A$1000,0)),"Not in register"))</f>
        <v/>
      </c>
      <c r="E2396" s="22" t="str">
        <f aca="false">IF($C2396="","",IFERROR(INDEX(Asset_Register!$D$5:$D$1000,MATCH($C2396,Asset_Register!$A$5:$A$1000,0)),"Not in register"))</f>
        <v/>
      </c>
      <c r="F2396" s="22" t="str">
        <f aca="false">IF($C2396="","",IFERROR(INDEX(Asset_Register!$R$5:$R$1000,MATCH($C2396,Asset_Register!$A$5:$A$1000,0)),"Not in register"))</f>
        <v/>
      </c>
      <c r="G2396" s="22" t="str">
        <f aca="false">IF($C2396="","",IFERROR(INDEX(Asset_Register!$Q$5:$Q$1000,MATCH($C2396,Asset_Register!$A$5:$A$1000,0)),"Not in register"))</f>
        <v/>
      </c>
      <c r="H2396" s="19"/>
      <c r="I2396" s="19"/>
      <c r="J2396" s="6"/>
      <c r="K2396" s="19"/>
      <c r="L2396" s="19"/>
      <c r="M2396" s="19"/>
      <c r="N2396" s="19"/>
      <c r="O2396" s="19"/>
      <c r="P2396" s="19"/>
      <c r="Q2396" s="22" t="str">
        <f aca="false">IF($C2396="","",IF($P2396&lt;&gt;"",$P2396,IF(AND(ISNUMBER($K2396),ISNUMBER($M2396),ISNUMBER($N2396)),IF($O2396="Lower is worse",IF($K2396&lt;=$N2396,"Danger",IF($K2396&lt;=$M2396,"Alert","OK")),IF($K2396&gt;=$N2396,"Danger",IF($K2396&gt;=$M2396,"Alert","OK"))),"Not set")))</f>
        <v/>
      </c>
      <c r="R2396" s="22" t="str">
        <f aca="false">IF(OR($Q2396="",$Q2396="Not set"),"",MATCH($Q2396,Lists!$F$2:$F$4,0)-1)</f>
        <v/>
      </c>
      <c r="S2396" s="6"/>
      <c r="T2396" s="6"/>
      <c r="U2396" s="22" t="str">
        <f aca="false">IF(OR($Q2396="",$Q2396="OK",$Q2396="Not set",NOT(ISNUMBER($G2396))),"",ROUND($G2396*IF($Q2396="Danger",Lists!$M$15,Lists!$M$16),0))</f>
        <v/>
      </c>
      <c r="V2396" s="22" t="str">
        <f aca="false">IF($U2396="","",IF(OR($Q2396="Danger",$U2396&gt;=Lists!$M$10),"P1",IF($U2396&gt;=Lists!$M$11,"P2","P3")))</f>
        <v/>
      </c>
      <c r="W2396" s="24" t="str">
        <f aca="false">IF(OR($V2396="",$B2396=""),"",$B2396+INDEX(Lists!$N$10:$N$12,MATCH($V2396,Lists!$L$10:$L$12,0)))</f>
        <v/>
      </c>
      <c r="X2396" s="19"/>
      <c r="Y2396" s="19"/>
      <c r="Z2396" s="19"/>
      <c r="AA2396" s="21"/>
      <c r="AB2396" s="19"/>
      <c r="AC2396" s="22" t="str">
        <f aca="true">IF(OR($U2396="",$B2396=""),"",IF($AA2396&lt;&gt;"",$AA2396-$B2396,TODAY()-$B2396))</f>
        <v/>
      </c>
      <c r="AD2396" s="22" t="str">
        <f aca="true">IF($W2396="","",IF($Y2396="Closed",IF($AA2396="","Closed",IF($AA2396&lt;=$W2396,"Closed on time","Closed late")),IF(TODAY()&gt;$W2396,"Overdue","Within time")))</f>
        <v/>
      </c>
      <c r="AE2396" s="6"/>
      <c r="AF2396" s="19"/>
      <c r="AG2396" s="19"/>
      <c r="AH2396" s="19"/>
      <c r="AI2396" s="19"/>
      <c r="AJ2396" s="19"/>
    </row>
    <row r="2397" customFormat="false" ht="15" hidden="false" customHeight="false" outlineLevel="0" collapsed="false">
      <c r="A2397" s="22" t="str">
        <f aca="false">IF($C2397="","","R"&amp;TEXT(ROW()-4,"00000"))</f>
        <v/>
      </c>
      <c r="B2397" s="21"/>
      <c r="C2397" s="19"/>
      <c r="D2397" s="22" t="str">
        <f aca="false">IF($C2397="","",IFERROR(INDEX(Asset_Register!$C$5:$C$1000,MATCH($C2397,Asset_Register!$A$5:$A$1000,0)),"Not in register"))</f>
        <v/>
      </c>
      <c r="E2397" s="22" t="str">
        <f aca="false">IF($C2397="","",IFERROR(INDEX(Asset_Register!$D$5:$D$1000,MATCH($C2397,Asset_Register!$A$5:$A$1000,0)),"Not in register"))</f>
        <v/>
      </c>
      <c r="F2397" s="22" t="str">
        <f aca="false">IF($C2397="","",IFERROR(INDEX(Asset_Register!$R$5:$R$1000,MATCH($C2397,Asset_Register!$A$5:$A$1000,0)),"Not in register"))</f>
        <v/>
      </c>
      <c r="G2397" s="22" t="str">
        <f aca="false">IF($C2397="","",IFERROR(INDEX(Asset_Register!$Q$5:$Q$1000,MATCH($C2397,Asset_Register!$A$5:$A$1000,0)),"Not in register"))</f>
        <v/>
      </c>
      <c r="H2397" s="19"/>
      <c r="I2397" s="19"/>
      <c r="J2397" s="6"/>
      <c r="K2397" s="19"/>
      <c r="L2397" s="19"/>
      <c r="M2397" s="19"/>
      <c r="N2397" s="19"/>
      <c r="O2397" s="19"/>
      <c r="P2397" s="19"/>
      <c r="Q2397" s="22" t="str">
        <f aca="false">IF($C2397="","",IF($P2397&lt;&gt;"",$P2397,IF(AND(ISNUMBER($K2397),ISNUMBER($M2397),ISNUMBER($N2397)),IF($O2397="Lower is worse",IF($K2397&lt;=$N2397,"Danger",IF($K2397&lt;=$M2397,"Alert","OK")),IF($K2397&gt;=$N2397,"Danger",IF($K2397&gt;=$M2397,"Alert","OK"))),"Not set")))</f>
        <v/>
      </c>
      <c r="R2397" s="22" t="str">
        <f aca="false">IF(OR($Q2397="",$Q2397="Not set"),"",MATCH($Q2397,Lists!$F$2:$F$4,0)-1)</f>
        <v/>
      </c>
      <c r="S2397" s="6"/>
      <c r="T2397" s="6"/>
      <c r="U2397" s="22" t="str">
        <f aca="false">IF(OR($Q2397="",$Q2397="OK",$Q2397="Not set",NOT(ISNUMBER($G2397))),"",ROUND($G2397*IF($Q2397="Danger",Lists!$M$15,Lists!$M$16),0))</f>
        <v/>
      </c>
      <c r="V2397" s="22" t="str">
        <f aca="false">IF($U2397="","",IF(OR($Q2397="Danger",$U2397&gt;=Lists!$M$10),"P1",IF($U2397&gt;=Lists!$M$11,"P2","P3")))</f>
        <v/>
      </c>
      <c r="W2397" s="24" t="str">
        <f aca="false">IF(OR($V2397="",$B2397=""),"",$B2397+INDEX(Lists!$N$10:$N$12,MATCH($V2397,Lists!$L$10:$L$12,0)))</f>
        <v/>
      </c>
      <c r="X2397" s="19"/>
      <c r="Y2397" s="19"/>
      <c r="Z2397" s="19"/>
      <c r="AA2397" s="21"/>
      <c r="AB2397" s="19"/>
      <c r="AC2397" s="22" t="str">
        <f aca="true">IF(OR($U2397="",$B2397=""),"",IF($AA2397&lt;&gt;"",$AA2397-$B2397,TODAY()-$B2397))</f>
        <v/>
      </c>
      <c r="AD2397" s="22" t="str">
        <f aca="true">IF($W2397="","",IF($Y2397="Closed",IF($AA2397="","Closed",IF($AA2397&lt;=$W2397,"Closed on time","Closed late")),IF(TODAY()&gt;$W2397,"Overdue","Within time")))</f>
        <v/>
      </c>
      <c r="AE2397" s="6"/>
      <c r="AF2397" s="19"/>
      <c r="AG2397" s="19"/>
      <c r="AH2397" s="19"/>
      <c r="AI2397" s="19"/>
      <c r="AJ2397" s="19"/>
    </row>
    <row r="2398" customFormat="false" ht="15" hidden="false" customHeight="false" outlineLevel="0" collapsed="false">
      <c r="A2398" s="22" t="str">
        <f aca="false">IF($C2398="","","R"&amp;TEXT(ROW()-4,"00000"))</f>
        <v/>
      </c>
      <c r="B2398" s="21"/>
      <c r="C2398" s="19"/>
      <c r="D2398" s="22" t="str">
        <f aca="false">IF($C2398="","",IFERROR(INDEX(Asset_Register!$C$5:$C$1000,MATCH($C2398,Asset_Register!$A$5:$A$1000,0)),"Not in register"))</f>
        <v/>
      </c>
      <c r="E2398" s="22" t="str">
        <f aca="false">IF($C2398="","",IFERROR(INDEX(Asset_Register!$D$5:$D$1000,MATCH($C2398,Asset_Register!$A$5:$A$1000,0)),"Not in register"))</f>
        <v/>
      </c>
      <c r="F2398" s="22" t="str">
        <f aca="false">IF($C2398="","",IFERROR(INDEX(Asset_Register!$R$5:$R$1000,MATCH($C2398,Asset_Register!$A$5:$A$1000,0)),"Not in register"))</f>
        <v/>
      </c>
      <c r="G2398" s="22" t="str">
        <f aca="false">IF($C2398="","",IFERROR(INDEX(Asset_Register!$Q$5:$Q$1000,MATCH($C2398,Asset_Register!$A$5:$A$1000,0)),"Not in register"))</f>
        <v/>
      </c>
      <c r="H2398" s="19"/>
      <c r="I2398" s="19"/>
      <c r="J2398" s="6"/>
      <c r="K2398" s="19"/>
      <c r="L2398" s="19"/>
      <c r="M2398" s="19"/>
      <c r="N2398" s="19"/>
      <c r="O2398" s="19"/>
      <c r="P2398" s="19"/>
      <c r="Q2398" s="22" t="str">
        <f aca="false">IF($C2398="","",IF($P2398&lt;&gt;"",$P2398,IF(AND(ISNUMBER($K2398),ISNUMBER($M2398),ISNUMBER($N2398)),IF($O2398="Lower is worse",IF($K2398&lt;=$N2398,"Danger",IF($K2398&lt;=$M2398,"Alert","OK")),IF($K2398&gt;=$N2398,"Danger",IF($K2398&gt;=$M2398,"Alert","OK"))),"Not set")))</f>
        <v/>
      </c>
      <c r="R2398" s="22" t="str">
        <f aca="false">IF(OR($Q2398="",$Q2398="Not set"),"",MATCH($Q2398,Lists!$F$2:$F$4,0)-1)</f>
        <v/>
      </c>
      <c r="S2398" s="6"/>
      <c r="T2398" s="6"/>
      <c r="U2398" s="22" t="str">
        <f aca="false">IF(OR($Q2398="",$Q2398="OK",$Q2398="Not set",NOT(ISNUMBER($G2398))),"",ROUND($G2398*IF($Q2398="Danger",Lists!$M$15,Lists!$M$16),0))</f>
        <v/>
      </c>
      <c r="V2398" s="22" t="str">
        <f aca="false">IF($U2398="","",IF(OR($Q2398="Danger",$U2398&gt;=Lists!$M$10),"P1",IF($U2398&gt;=Lists!$M$11,"P2","P3")))</f>
        <v/>
      </c>
      <c r="W2398" s="24" t="str">
        <f aca="false">IF(OR($V2398="",$B2398=""),"",$B2398+INDEX(Lists!$N$10:$N$12,MATCH($V2398,Lists!$L$10:$L$12,0)))</f>
        <v/>
      </c>
      <c r="X2398" s="19"/>
      <c r="Y2398" s="19"/>
      <c r="Z2398" s="19"/>
      <c r="AA2398" s="21"/>
      <c r="AB2398" s="19"/>
      <c r="AC2398" s="22" t="str">
        <f aca="true">IF(OR($U2398="",$B2398=""),"",IF($AA2398&lt;&gt;"",$AA2398-$B2398,TODAY()-$B2398))</f>
        <v/>
      </c>
      <c r="AD2398" s="22" t="str">
        <f aca="true">IF($W2398="","",IF($Y2398="Closed",IF($AA2398="","Closed",IF($AA2398&lt;=$W2398,"Closed on time","Closed late")),IF(TODAY()&gt;$W2398,"Overdue","Within time")))</f>
        <v/>
      </c>
      <c r="AE2398" s="6"/>
      <c r="AF2398" s="19"/>
      <c r="AG2398" s="19"/>
      <c r="AH2398" s="19"/>
      <c r="AI2398" s="19"/>
      <c r="AJ2398" s="19"/>
    </row>
    <row r="2399" customFormat="false" ht="15" hidden="false" customHeight="false" outlineLevel="0" collapsed="false">
      <c r="A2399" s="22" t="str">
        <f aca="false">IF($C2399="","","R"&amp;TEXT(ROW()-4,"00000"))</f>
        <v/>
      </c>
      <c r="B2399" s="21"/>
      <c r="C2399" s="19"/>
      <c r="D2399" s="22" t="str">
        <f aca="false">IF($C2399="","",IFERROR(INDEX(Asset_Register!$C$5:$C$1000,MATCH($C2399,Asset_Register!$A$5:$A$1000,0)),"Not in register"))</f>
        <v/>
      </c>
      <c r="E2399" s="22" t="str">
        <f aca="false">IF($C2399="","",IFERROR(INDEX(Asset_Register!$D$5:$D$1000,MATCH($C2399,Asset_Register!$A$5:$A$1000,0)),"Not in register"))</f>
        <v/>
      </c>
      <c r="F2399" s="22" t="str">
        <f aca="false">IF($C2399="","",IFERROR(INDEX(Asset_Register!$R$5:$R$1000,MATCH($C2399,Asset_Register!$A$5:$A$1000,0)),"Not in register"))</f>
        <v/>
      </c>
      <c r="G2399" s="22" t="str">
        <f aca="false">IF($C2399="","",IFERROR(INDEX(Asset_Register!$Q$5:$Q$1000,MATCH($C2399,Asset_Register!$A$5:$A$1000,0)),"Not in register"))</f>
        <v/>
      </c>
      <c r="H2399" s="19"/>
      <c r="I2399" s="19"/>
      <c r="J2399" s="6"/>
      <c r="K2399" s="19"/>
      <c r="L2399" s="19"/>
      <c r="M2399" s="19"/>
      <c r="N2399" s="19"/>
      <c r="O2399" s="19"/>
      <c r="P2399" s="19"/>
      <c r="Q2399" s="22" t="str">
        <f aca="false">IF($C2399="","",IF($P2399&lt;&gt;"",$P2399,IF(AND(ISNUMBER($K2399),ISNUMBER($M2399),ISNUMBER($N2399)),IF($O2399="Lower is worse",IF($K2399&lt;=$N2399,"Danger",IF($K2399&lt;=$M2399,"Alert","OK")),IF($K2399&gt;=$N2399,"Danger",IF($K2399&gt;=$M2399,"Alert","OK"))),"Not set")))</f>
        <v/>
      </c>
      <c r="R2399" s="22" t="str">
        <f aca="false">IF(OR($Q2399="",$Q2399="Not set"),"",MATCH($Q2399,Lists!$F$2:$F$4,0)-1)</f>
        <v/>
      </c>
      <c r="S2399" s="6"/>
      <c r="T2399" s="6"/>
      <c r="U2399" s="22" t="str">
        <f aca="false">IF(OR($Q2399="",$Q2399="OK",$Q2399="Not set",NOT(ISNUMBER($G2399))),"",ROUND($G2399*IF($Q2399="Danger",Lists!$M$15,Lists!$M$16),0))</f>
        <v/>
      </c>
      <c r="V2399" s="22" t="str">
        <f aca="false">IF($U2399="","",IF(OR($Q2399="Danger",$U2399&gt;=Lists!$M$10),"P1",IF($U2399&gt;=Lists!$M$11,"P2","P3")))</f>
        <v/>
      </c>
      <c r="W2399" s="24" t="str">
        <f aca="false">IF(OR($V2399="",$B2399=""),"",$B2399+INDEX(Lists!$N$10:$N$12,MATCH($V2399,Lists!$L$10:$L$12,0)))</f>
        <v/>
      </c>
      <c r="X2399" s="19"/>
      <c r="Y2399" s="19"/>
      <c r="Z2399" s="19"/>
      <c r="AA2399" s="21"/>
      <c r="AB2399" s="19"/>
      <c r="AC2399" s="22" t="str">
        <f aca="true">IF(OR($U2399="",$B2399=""),"",IF($AA2399&lt;&gt;"",$AA2399-$B2399,TODAY()-$B2399))</f>
        <v/>
      </c>
      <c r="AD2399" s="22" t="str">
        <f aca="true">IF($W2399="","",IF($Y2399="Closed",IF($AA2399="","Closed",IF($AA2399&lt;=$W2399,"Closed on time","Closed late")),IF(TODAY()&gt;$W2399,"Overdue","Within time")))</f>
        <v/>
      </c>
      <c r="AE2399" s="6"/>
      <c r="AF2399" s="19"/>
      <c r="AG2399" s="19"/>
      <c r="AH2399" s="19"/>
      <c r="AI2399" s="19"/>
      <c r="AJ2399" s="19"/>
    </row>
    <row r="2400" customFormat="false" ht="15" hidden="false" customHeight="false" outlineLevel="0" collapsed="false">
      <c r="A2400" s="22" t="str">
        <f aca="false">IF($C2400="","","R"&amp;TEXT(ROW()-4,"00000"))</f>
        <v/>
      </c>
      <c r="B2400" s="21"/>
      <c r="C2400" s="19"/>
      <c r="D2400" s="22" t="str">
        <f aca="false">IF($C2400="","",IFERROR(INDEX(Asset_Register!$C$5:$C$1000,MATCH($C2400,Asset_Register!$A$5:$A$1000,0)),"Not in register"))</f>
        <v/>
      </c>
      <c r="E2400" s="22" t="str">
        <f aca="false">IF($C2400="","",IFERROR(INDEX(Asset_Register!$D$5:$D$1000,MATCH($C2400,Asset_Register!$A$5:$A$1000,0)),"Not in register"))</f>
        <v/>
      </c>
      <c r="F2400" s="22" t="str">
        <f aca="false">IF($C2400="","",IFERROR(INDEX(Asset_Register!$R$5:$R$1000,MATCH($C2400,Asset_Register!$A$5:$A$1000,0)),"Not in register"))</f>
        <v/>
      </c>
      <c r="G2400" s="22" t="str">
        <f aca="false">IF($C2400="","",IFERROR(INDEX(Asset_Register!$Q$5:$Q$1000,MATCH($C2400,Asset_Register!$A$5:$A$1000,0)),"Not in register"))</f>
        <v/>
      </c>
      <c r="H2400" s="19"/>
      <c r="I2400" s="19"/>
      <c r="J2400" s="6"/>
      <c r="K2400" s="19"/>
      <c r="L2400" s="19"/>
      <c r="M2400" s="19"/>
      <c r="N2400" s="19"/>
      <c r="O2400" s="19"/>
      <c r="P2400" s="19"/>
      <c r="Q2400" s="22" t="str">
        <f aca="false">IF($C2400="","",IF($P2400&lt;&gt;"",$P2400,IF(AND(ISNUMBER($K2400),ISNUMBER($M2400),ISNUMBER($N2400)),IF($O2400="Lower is worse",IF($K2400&lt;=$N2400,"Danger",IF($K2400&lt;=$M2400,"Alert","OK")),IF($K2400&gt;=$N2400,"Danger",IF($K2400&gt;=$M2400,"Alert","OK"))),"Not set")))</f>
        <v/>
      </c>
      <c r="R2400" s="22" t="str">
        <f aca="false">IF(OR($Q2400="",$Q2400="Not set"),"",MATCH($Q2400,Lists!$F$2:$F$4,0)-1)</f>
        <v/>
      </c>
      <c r="S2400" s="6"/>
      <c r="T2400" s="6"/>
      <c r="U2400" s="22" t="str">
        <f aca="false">IF(OR($Q2400="",$Q2400="OK",$Q2400="Not set",NOT(ISNUMBER($G2400))),"",ROUND($G2400*IF($Q2400="Danger",Lists!$M$15,Lists!$M$16),0))</f>
        <v/>
      </c>
      <c r="V2400" s="22" t="str">
        <f aca="false">IF($U2400="","",IF(OR($Q2400="Danger",$U2400&gt;=Lists!$M$10),"P1",IF($U2400&gt;=Lists!$M$11,"P2","P3")))</f>
        <v/>
      </c>
      <c r="W2400" s="24" t="str">
        <f aca="false">IF(OR($V2400="",$B2400=""),"",$B2400+INDEX(Lists!$N$10:$N$12,MATCH($V2400,Lists!$L$10:$L$12,0)))</f>
        <v/>
      </c>
      <c r="X2400" s="19"/>
      <c r="Y2400" s="19"/>
      <c r="Z2400" s="19"/>
      <c r="AA2400" s="21"/>
      <c r="AB2400" s="19"/>
      <c r="AC2400" s="22" t="str">
        <f aca="true">IF(OR($U2400="",$B2400=""),"",IF($AA2400&lt;&gt;"",$AA2400-$B2400,TODAY()-$B2400))</f>
        <v/>
      </c>
      <c r="AD2400" s="22" t="str">
        <f aca="true">IF($W2400="","",IF($Y2400="Closed",IF($AA2400="","Closed",IF($AA2400&lt;=$W2400,"Closed on time","Closed late")),IF(TODAY()&gt;$W2400,"Overdue","Within time")))</f>
        <v/>
      </c>
      <c r="AE2400" s="6"/>
      <c r="AF2400" s="19"/>
      <c r="AG2400" s="19"/>
      <c r="AH2400" s="19"/>
      <c r="AI2400" s="19"/>
      <c r="AJ2400" s="19"/>
    </row>
    <row r="2401" customFormat="false" ht="15" hidden="false" customHeight="false" outlineLevel="0" collapsed="false">
      <c r="A2401" s="22" t="str">
        <f aca="false">IF($C2401="","","R"&amp;TEXT(ROW()-4,"00000"))</f>
        <v/>
      </c>
      <c r="B2401" s="21"/>
      <c r="C2401" s="19"/>
      <c r="D2401" s="22" t="str">
        <f aca="false">IF($C2401="","",IFERROR(INDEX(Asset_Register!$C$5:$C$1000,MATCH($C2401,Asset_Register!$A$5:$A$1000,0)),"Not in register"))</f>
        <v/>
      </c>
      <c r="E2401" s="22" t="str">
        <f aca="false">IF($C2401="","",IFERROR(INDEX(Asset_Register!$D$5:$D$1000,MATCH($C2401,Asset_Register!$A$5:$A$1000,0)),"Not in register"))</f>
        <v/>
      </c>
      <c r="F2401" s="22" t="str">
        <f aca="false">IF($C2401="","",IFERROR(INDEX(Asset_Register!$R$5:$R$1000,MATCH($C2401,Asset_Register!$A$5:$A$1000,0)),"Not in register"))</f>
        <v/>
      </c>
      <c r="G2401" s="22" t="str">
        <f aca="false">IF($C2401="","",IFERROR(INDEX(Asset_Register!$Q$5:$Q$1000,MATCH($C2401,Asset_Register!$A$5:$A$1000,0)),"Not in register"))</f>
        <v/>
      </c>
      <c r="H2401" s="19"/>
      <c r="I2401" s="19"/>
      <c r="J2401" s="6"/>
      <c r="K2401" s="19"/>
      <c r="L2401" s="19"/>
      <c r="M2401" s="19"/>
      <c r="N2401" s="19"/>
      <c r="O2401" s="19"/>
      <c r="P2401" s="19"/>
      <c r="Q2401" s="22" t="str">
        <f aca="false">IF($C2401="","",IF($P2401&lt;&gt;"",$P2401,IF(AND(ISNUMBER($K2401),ISNUMBER($M2401),ISNUMBER($N2401)),IF($O2401="Lower is worse",IF($K2401&lt;=$N2401,"Danger",IF($K2401&lt;=$M2401,"Alert","OK")),IF($K2401&gt;=$N2401,"Danger",IF($K2401&gt;=$M2401,"Alert","OK"))),"Not set")))</f>
        <v/>
      </c>
      <c r="R2401" s="22" t="str">
        <f aca="false">IF(OR($Q2401="",$Q2401="Not set"),"",MATCH($Q2401,Lists!$F$2:$F$4,0)-1)</f>
        <v/>
      </c>
      <c r="S2401" s="6"/>
      <c r="T2401" s="6"/>
      <c r="U2401" s="22" t="str">
        <f aca="false">IF(OR($Q2401="",$Q2401="OK",$Q2401="Not set",NOT(ISNUMBER($G2401))),"",ROUND($G2401*IF($Q2401="Danger",Lists!$M$15,Lists!$M$16),0))</f>
        <v/>
      </c>
      <c r="V2401" s="22" t="str">
        <f aca="false">IF($U2401="","",IF(OR($Q2401="Danger",$U2401&gt;=Lists!$M$10),"P1",IF($U2401&gt;=Lists!$M$11,"P2","P3")))</f>
        <v/>
      </c>
      <c r="W2401" s="24" t="str">
        <f aca="false">IF(OR($V2401="",$B2401=""),"",$B2401+INDEX(Lists!$N$10:$N$12,MATCH($V2401,Lists!$L$10:$L$12,0)))</f>
        <v/>
      </c>
      <c r="X2401" s="19"/>
      <c r="Y2401" s="19"/>
      <c r="Z2401" s="19"/>
      <c r="AA2401" s="21"/>
      <c r="AB2401" s="19"/>
      <c r="AC2401" s="22" t="str">
        <f aca="true">IF(OR($U2401="",$B2401=""),"",IF($AA2401&lt;&gt;"",$AA2401-$B2401,TODAY()-$B2401))</f>
        <v/>
      </c>
      <c r="AD2401" s="22" t="str">
        <f aca="true">IF($W2401="","",IF($Y2401="Closed",IF($AA2401="","Closed",IF($AA2401&lt;=$W2401,"Closed on time","Closed late")),IF(TODAY()&gt;$W2401,"Overdue","Within time")))</f>
        <v/>
      </c>
      <c r="AE2401" s="6"/>
      <c r="AF2401" s="19"/>
      <c r="AG2401" s="19"/>
      <c r="AH2401" s="19"/>
      <c r="AI2401" s="19"/>
      <c r="AJ2401" s="19"/>
    </row>
    <row r="2402" customFormat="false" ht="15" hidden="false" customHeight="false" outlineLevel="0" collapsed="false">
      <c r="A2402" s="22" t="str">
        <f aca="false">IF($C2402="","","R"&amp;TEXT(ROW()-4,"00000"))</f>
        <v/>
      </c>
      <c r="B2402" s="21"/>
      <c r="C2402" s="19"/>
      <c r="D2402" s="22" t="str">
        <f aca="false">IF($C2402="","",IFERROR(INDEX(Asset_Register!$C$5:$C$1000,MATCH($C2402,Asset_Register!$A$5:$A$1000,0)),"Not in register"))</f>
        <v/>
      </c>
      <c r="E2402" s="22" t="str">
        <f aca="false">IF($C2402="","",IFERROR(INDEX(Asset_Register!$D$5:$D$1000,MATCH($C2402,Asset_Register!$A$5:$A$1000,0)),"Not in register"))</f>
        <v/>
      </c>
      <c r="F2402" s="22" t="str">
        <f aca="false">IF($C2402="","",IFERROR(INDEX(Asset_Register!$R$5:$R$1000,MATCH($C2402,Asset_Register!$A$5:$A$1000,0)),"Not in register"))</f>
        <v/>
      </c>
      <c r="G2402" s="22" t="str">
        <f aca="false">IF($C2402="","",IFERROR(INDEX(Asset_Register!$Q$5:$Q$1000,MATCH($C2402,Asset_Register!$A$5:$A$1000,0)),"Not in register"))</f>
        <v/>
      </c>
      <c r="H2402" s="19"/>
      <c r="I2402" s="19"/>
      <c r="J2402" s="6"/>
      <c r="K2402" s="19"/>
      <c r="L2402" s="19"/>
      <c r="M2402" s="19"/>
      <c r="N2402" s="19"/>
      <c r="O2402" s="19"/>
      <c r="P2402" s="19"/>
      <c r="Q2402" s="22" t="str">
        <f aca="false">IF($C2402="","",IF($P2402&lt;&gt;"",$P2402,IF(AND(ISNUMBER($K2402),ISNUMBER($M2402),ISNUMBER($N2402)),IF($O2402="Lower is worse",IF($K2402&lt;=$N2402,"Danger",IF($K2402&lt;=$M2402,"Alert","OK")),IF($K2402&gt;=$N2402,"Danger",IF($K2402&gt;=$M2402,"Alert","OK"))),"Not set")))</f>
        <v/>
      </c>
      <c r="R2402" s="22" t="str">
        <f aca="false">IF(OR($Q2402="",$Q2402="Not set"),"",MATCH($Q2402,Lists!$F$2:$F$4,0)-1)</f>
        <v/>
      </c>
      <c r="S2402" s="6"/>
      <c r="T2402" s="6"/>
      <c r="U2402" s="22" t="str">
        <f aca="false">IF(OR($Q2402="",$Q2402="OK",$Q2402="Not set",NOT(ISNUMBER($G2402))),"",ROUND($G2402*IF($Q2402="Danger",Lists!$M$15,Lists!$M$16),0))</f>
        <v/>
      </c>
      <c r="V2402" s="22" t="str">
        <f aca="false">IF($U2402="","",IF(OR($Q2402="Danger",$U2402&gt;=Lists!$M$10),"P1",IF($U2402&gt;=Lists!$M$11,"P2","P3")))</f>
        <v/>
      </c>
      <c r="W2402" s="24" t="str">
        <f aca="false">IF(OR($V2402="",$B2402=""),"",$B2402+INDEX(Lists!$N$10:$N$12,MATCH($V2402,Lists!$L$10:$L$12,0)))</f>
        <v/>
      </c>
      <c r="X2402" s="19"/>
      <c r="Y2402" s="19"/>
      <c r="Z2402" s="19"/>
      <c r="AA2402" s="21"/>
      <c r="AB2402" s="19"/>
      <c r="AC2402" s="22" t="str">
        <f aca="true">IF(OR($U2402="",$B2402=""),"",IF($AA2402&lt;&gt;"",$AA2402-$B2402,TODAY()-$B2402))</f>
        <v/>
      </c>
      <c r="AD2402" s="22" t="str">
        <f aca="true">IF($W2402="","",IF($Y2402="Closed",IF($AA2402="","Closed",IF($AA2402&lt;=$W2402,"Closed on time","Closed late")),IF(TODAY()&gt;$W2402,"Overdue","Within time")))</f>
        <v/>
      </c>
      <c r="AE2402" s="6"/>
      <c r="AF2402" s="19"/>
      <c r="AG2402" s="19"/>
      <c r="AH2402" s="19"/>
      <c r="AI2402" s="19"/>
      <c r="AJ2402" s="19"/>
    </row>
    <row r="2403" customFormat="false" ht="15" hidden="false" customHeight="false" outlineLevel="0" collapsed="false">
      <c r="A2403" s="22" t="str">
        <f aca="false">IF($C2403="","","R"&amp;TEXT(ROW()-4,"00000"))</f>
        <v/>
      </c>
      <c r="B2403" s="21"/>
      <c r="C2403" s="19"/>
      <c r="D2403" s="22" t="str">
        <f aca="false">IF($C2403="","",IFERROR(INDEX(Asset_Register!$C$5:$C$1000,MATCH($C2403,Asset_Register!$A$5:$A$1000,0)),"Not in register"))</f>
        <v/>
      </c>
      <c r="E2403" s="22" t="str">
        <f aca="false">IF($C2403="","",IFERROR(INDEX(Asset_Register!$D$5:$D$1000,MATCH($C2403,Asset_Register!$A$5:$A$1000,0)),"Not in register"))</f>
        <v/>
      </c>
      <c r="F2403" s="22" t="str">
        <f aca="false">IF($C2403="","",IFERROR(INDEX(Asset_Register!$R$5:$R$1000,MATCH($C2403,Asset_Register!$A$5:$A$1000,0)),"Not in register"))</f>
        <v/>
      </c>
      <c r="G2403" s="22" t="str">
        <f aca="false">IF($C2403="","",IFERROR(INDEX(Asset_Register!$Q$5:$Q$1000,MATCH($C2403,Asset_Register!$A$5:$A$1000,0)),"Not in register"))</f>
        <v/>
      </c>
      <c r="H2403" s="19"/>
      <c r="I2403" s="19"/>
      <c r="J2403" s="6"/>
      <c r="K2403" s="19"/>
      <c r="L2403" s="19"/>
      <c r="M2403" s="19"/>
      <c r="N2403" s="19"/>
      <c r="O2403" s="19"/>
      <c r="P2403" s="19"/>
      <c r="Q2403" s="22" t="str">
        <f aca="false">IF($C2403="","",IF($P2403&lt;&gt;"",$P2403,IF(AND(ISNUMBER($K2403),ISNUMBER($M2403),ISNUMBER($N2403)),IF($O2403="Lower is worse",IF($K2403&lt;=$N2403,"Danger",IF($K2403&lt;=$M2403,"Alert","OK")),IF($K2403&gt;=$N2403,"Danger",IF($K2403&gt;=$M2403,"Alert","OK"))),"Not set")))</f>
        <v/>
      </c>
      <c r="R2403" s="22" t="str">
        <f aca="false">IF(OR($Q2403="",$Q2403="Not set"),"",MATCH($Q2403,Lists!$F$2:$F$4,0)-1)</f>
        <v/>
      </c>
      <c r="S2403" s="6"/>
      <c r="T2403" s="6"/>
      <c r="U2403" s="22" t="str">
        <f aca="false">IF(OR($Q2403="",$Q2403="OK",$Q2403="Not set",NOT(ISNUMBER($G2403))),"",ROUND($G2403*IF($Q2403="Danger",Lists!$M$15,Lists!$M$16),0))</f>
        <v/>
      </c>
      <c r="V2403" s="22" t="str">
        <f aca="false">IF($U2403="","",IF(OR($Q2403="Danger",$U2403&gt;=Lists!$M$10),"P1",IF($U2403&gt;=Lists!$M$11,"P2","P3")))</f>
        <v/>
      </c>
      <c r="W2403" s="24" t="str">
        <f aca="false">IF(OR($V2403="",$B2403=""),"",$B2403+INDEX(Lists!$N$10:$N$12,MATCH($V2403,Lists!$L$10:$L$12,0)))</f>
        <v/>
      </c>
      <c r="X2403" s="19"/>
      <c r="Y2403" s="19"/>
      <c r="Z2403" s="19"/>
      <c r="AA2403" s="21"/>
      <c r="AB2403" s="19"/>
      <c r="AC2403" s="22" t="str">
        <f aca="true">IF(OR($U2403="",$B2403=""),"",IF($AA2403&lt;&gt;"",$AA2403-$B2403,TODAY()-$B2403))</f>
        <v/>
      </c>
      <c r="AD2403" s="22" t="str">
        <f aca="true">IF($W2403="","",IF($Y2403="Closed",IF($AA2403="","Closed",IF($AA2403&lt;=$W2403,"Closed on time","Closed late")),IF(TODAY()&gt;$W2403,"Overdue","Within time")))</f>
        <v/>
      </c>
      <c r="AE2403" s="6"/>
      <c r="AF2403" s="19"/>
      <c r="AG2403" s="19"/>
      <c r="AH2403" s="19"/>
      <c r="AI2403" s="19"/>
      <c r="AJ2403" s="19"/>
    </row>
    <row r="2404" customFormat="false" ht="15" hidden="false" customHeight="false" outlineLevel="0" collapsed="false">
      <c r="A2404" s="22" t="str">
        <f aca="false">IF($C2404="","","R"&amp;TEXT(ROW()-4,"00000"))</f>
        <v/>
      </c>
      <c r="B2404" s="21"/>
      <c r="C2404" s="19"/>
      <c r="D2404" s="22" t="str">
        <f aca="false">IF($C2404="","",IFERROR(INDEX(Asset_Register!$C$5:$C$1000,MATCH($C2404,Asset_Register!$A$5:$A$1000,0)),"Not in register"))</f>
        <v/>
      </c>
      <c r="E2404" s="22" t="str">
        <f aca="false">IF($C2404="","",IFERROR(INDEX(Asset_Register!$D$5:$D$1000,MATCH($C2404,Asset_Register!$A$5:$A$1000,0)),"Not in register"))</f>
        <v/>
      </c>
      <c r="F2404" s="22" t="str">
        <f aca="false">IF($C2404="","",IFERROR(INDEX(Asset_Register!$R$5:$R$1000,MATCH($C2404,Asset_Register!$A$5:$A$1000,0)),"Not in register"))</f>
        <v/>
      </c>
      <c r="G2404" s="22" t="str">
        <f aca="false">IF($C2404="","",IFERROR(INDEX(Asset_Register!$Q$5:$Q$1000,MATCH($C2404,Asset_Register!$A$5:$A$1000,0)),"Not in register"))</f>
        <v/>
      </c>
      <c r="H2404" s="19"/>
      <c r="I2404" s="19"/>
      <c r="J2404" s="6"/>
      <c r="K2404" s="19"/>
      <c r="L2404" s="19"/>
      <c r="M2404" s="19"/>
      <c r="N2404" s="19"/>
      <c r="O2404" s="19"/>
      <c r="P2404" s="19"/>
      <c r="Q2404" s="22" t="str">
        <f aca="false">IF($C2404="","",IF($P2404&lt;&gt;"",$P2404,IF(AND(ISNUMBER($K2404),ISNUMBER($M2404),ISNUMBER($N2404)),IF($O2404="Lower is worse",IF($K2404&lt;=$N2404,"Danger",IF($K2404&lt;=$M2404,"Alert","OK")),IF($K2404&gt;=$N2404,"Danger",IF($K2404&gt;=$M2404,"Alert","OK"))),"Not set")))</f>
        <v/>
      </c>
      <c r="R2404" s="22" t="str">
        <f aca="false">IF(OR($Q2404="",$Q2404="Not set"),"",MATCH($Q2404,Lists!$F$2:$F$4,0)-1)</f>
        <v/>
      </c>
      <c r="S2404" s="6"/>
      <c r="T2404" s="6"/>
      <c r="U2404" s="22" t="str">
        <f aca="false">IF(OR($Q2404="",$Q2404="OK",$Q2404="Not set",NOT(ISNUMBER($G2404))),"",ROUND($G2404*IF($Q2404="Danger",Lists!$M$15,Lists!$M$16),0))</f>
        <v/>
      </c>
      <c r="V2404" s="22" t="str">
        <f aca="false">IF($U2404="","",IF(OR($Q2404="Danger",$U2404&gt;=Lists!$M$10),"P1",IF($U2404&gt;=Lists!$M$11,"P2","P3")))</f>
        <v/>
      </c>
      <c r="W2404" s="24" t="str">
        <f aca="false">IF(OR($V2404="",$B2404=""),"",$B2404+INDEX(Lists!$N$10:$N$12,MATCH($V2404,Lists!$L$10:$L$12,0)))</f>
        <v/>
      </c>
      <c r="X2404" s="19"/>
      <c r="Y2404" s="19"/>
      <c r="Z2404" s="19"/>
      <c r="AA2404" s="21"/>
      <c r="AB2404" s="19"/>
      <c r="AC2404" s="22" t="str">
        <f aca="true">IF(OR($U2404="",$B2404=""),"",IF($AA2404&lt;&gt;"",$AA2404-$B2404,TODAY()-$B2404))</f>
        <v/>
      </c>
      <c r="AD2404" s="22" t="str">
        <f aca="true">IF($W2404="","",IF($Y2404="Closed",IF($AA2404="","Closed",IF($AA2404&lt;=$W2404,"Closed on time","Closed late")),IF(TODAY()&gt;$W2404,"Overdue","Within time")))</f>
        <v/>
      </c>
      <c r="AE2404" s="6"/>
      <c r="AF2404" s="19"/>
      <c r="AG2404" s="19"/>
      <c r="AH2404" s="19"/>
      <c r="AI2404" s="19"/>
      <c r="AJ2404" s="19"/>
    </row>
    <row r="2405" customFormat="false" ht="15" hidden="false" customHeight="false" outlineLevel="0" collapsed="false">
      <c r="A2405" s="22" t="str">
        <f aca="false">IF($C2405="","","R"&amp;TEXT(ROW()-4,"00000"))</f>
        <v/>
      </c>
      <c r="B2405" s="21"/>
      <c r="C2405" s="19"/>
      <c r="D2405" s="22" t="str">
        <f aca="false">IF($C2405="","",IFERROR(INDEX(Asset_Register!$C$5:$C$1000,MATCH($C2405,Asset_Register!$A$5:$A$1000,0)),"Not in register"))</f>
        <v/>
      </c>
      <c r="E2405" s="22" t="str">
        <f aca="false">IF($C2405="","",IFERROR(INDEX(Asset_Register!$D$5:$D$1000,MATCH($C2405,Asset_Register!$A$5:$A$1000,0)),"Not in register"))</f>
        <v/>
      </c>
      <c r="F2405" s="22" t="str">
        <f aca="false">IF($C2405="","",IFERROR(INDEX(Asset_Register!$R$5:$R$1000,MATCH($C2405,Asset_Register!$A$5:$A$1000,0)),"Not in register"))</f>
        <v/>
      </c>
      <c r="G2405" s="22" t="str">
        <f aca="false">IF($C2405="","",IFERROR(INDEX(Asset_Register!$Q$5:$Q$1000,MATCH($C2405,Asset_Register!$A$5:$A$1000,0)),"Not in register"))</f>
        <v/>
      </c>
      <c r="H2405" s="19"/>
      <c r="I2405" s="19"/>
      <c r="J2405" s="6"/>
      <c r="K2405" s="19"/>
      <c r="L2405" s="19"/>
      <c r="M2405" s="19"/>
      <c r="N2405" s="19"/>
      <c r="O2405" s="19"/>
      <c r="P2405" s="19"/>
      <c r="Q2405" s="22" t="str">
        <f aca="false">IF($C2405="","",IF($P2405&lt;&gt;"",$P2405,IF(AND(ISNUMBER($K2405),ISNUMBER($M2405),ISNUMBER($N2405)),IF($O2405="Lower is worse",IF($K2405&lt;=$N2405,"Danger",IF($K2405&lt;=$M2405,"Alert","OK")),IF($K2405&gt;=$N2405,"Danger",IF($K2405&gt;=$M2405,"Alert","OK"))),"Not set")))</f>
        <v/>
      </c>
      <c r="R2405" s="22" t="str">
        <f aca="false">IF(OR($Q2405="",$Q2405="Not set"),"",MATCH($Q2405,Lists!$F$2:$F$4,0)-1)</f>
        <v/>
      </c>
      <c r="S2405" s="6"/>
      <c r="T2405" s="6"/>
      <c r="U2405" s="22" t="str">
        <f aca="false">IF(OR($Q2405="",$Q2405="OK",$Q2405="Not set",NOT(ISNUMBER($G2405))),"",ROUND($G2405*IF($Q2405="Danger",Lists!$M$15,Lists!$M$16),0))</f>
        <v/>
      </c>
      <c r="V2405" s="22" t="str">
        <f aca="false">IF($U2405="","",IF(OR($Q2405="Danger",$U2405&gt;=Lists!$M$10),"P1",IF($U2405&gt;=Lists!$M$11,"P2","P3")))</f>
        <v/>
      </c>
      <c r="W2405" s="24" t="str">
        <f aca="false">IF(OR($V2405="",$B2405=""),"",$B2405+INDEX(Lists!$N$10:$N$12,MATCH($V2405,Lists!$L$10:$L$12,0)))</f>
        <v/>
      </c>
      <c r="X2405" s="19"/>
      <c r="Y2405" s="19"/>
      <c r="Z2405" s="19"/>
      <c r="AA2405" s="21"/>
      <c r="AB2405" s="19"/>
      <c r="AC2405" s="22" t="str">
        <f aca="true">IF(OR($U2405="",$B2405=""),"",IF($AA2405&lt;&gt;"",$AA2405-$B2405,TODAY()-$B2405))</f>
        <v/>
      </c>
      <c r="AD2405" s="22" t="str">
        <f aca="true">IF($W2405="","",IF($Y2405="Closed",IF($AA2405="","Closed",IF($AA2405&lt;=$W2405,"Closed on time","Closed late")),IF(TODAY()&gt;$W2405,"Overdue","Within time")))</f>
        <v/>
      </c>
      <c r="AE2405" s="6"/>
      <c r="AF2405" s="19"/>
      <c r="AG2405" s="19"/>
      <c r="AH2405" s="19"/>
      <c r="AI2405" s="19"/>
      <c r="AJ2405" s="19"/>
    </row>
    <row r="2406" customFormat="false" ht="15" hidden="false" customHeight="false" outlineLevel="0" collapsed="false">
      <c r="A2406" s="22" t="str">
        <f aca="false">IF($C2406="","","R"&amp;TEXT(ROW()-4,"00000"))</f>
        <v/>
      </c>
      <c r="B2406" s="21"/>
      <c r="C2406" s="19"/>
      <c r="D2406" s="22" t="str">
        <f aca="false">IF($C2406="","",IFERROR(INDEX(Asset_Register!$C$5:$C$1000,MATCH($C2406,Asset_Register!$A$5:$A$1000,0)),"Not in register"))</f>
        <v/>
      </c>
      <c r="E2406" s="22" t="str">
        <f aca="false">IF($C2406="","",IFERROR(INDEX(Asset_Register!$D$5:$D$1000,MATCH($C2406,Asset_Register!$A$5:$A$1000,0)),"Not in register"))</f>
        <v/>
      </c>
      <c r="F2406" s="22" t="str">
        <f aca="false">IF($C2406="","",IFERROR(INDEX(Asset_Register!$R$5:$R$1000,MATCH($C2406,Asset_Register!$A$5:$A$1000,0)),"Not in register"))</f>
        <v/>
      </c>
      <c r="G2406" s="22" t="str">
        <f aca="false">IF($C2406="","",IFERROR(INDEX(Asset_Register!$Q$5:$Q$1000,MATCH($C2406,Asset_Register!$A$5:$A$1000,0)),"Not in register"))</f>
        <v/>
      </c>
      <c r="H2406" s="19"/>
      <c r="I2406" s="19"/>
      <c r="J2406" s="6"/>
      <c r="K2406" s="19"/>
      <c r="L2406" s="19"/>
      <c r="M2406" s="19"/>
      <c r="N2406" s="19"/>
      <c r="O2406" s="19"/>
      <c r="P2406" s="19"/>
      <c r="Q2406" s="22" t="str">
        <f aca="false">IF($C2406="","",IF($P2406&lt;&gt;"",$P2406,IF(AND(ISNUMBER($K2406),ISNUMBER($M2406),ISNUMBER($N2406)),IF($O2406="Lower is worse",IF($K2406&lt;=$N2406,"Danger",IF($K2406&lt;=$M2406,"Alert","OK")),IF($K2406&gt;=$N2406,"Danger",IF($K2406&gt;=$M2406,"Alert","OK"))),"Not set")))</f>
        <v/>
      </c>
      <c r="R2406" s="22" t="str">
        <f aca="false">IF(OR($Q2406="",$Q2406="Not set"),"",MATCH($Q2406,Lists!$F$2:$F$4,0)-1)</f>
        <v/>
      </c>
      <c r="S2406" s="6"/>
      <c r="T2406" s="6"/>
      <c r="U2406" s="22" t="str">
        <f aca="false">IF(OR($Q2406="",$Q2406="OK",$Q2406="Not set",NOT(ISNUMBER($G2406))),"",ROUND($G2406*IF($Q2406="Danger",Lists!$M$15,Lists!$M$16),0))</f>
        <v/>
      </c>
      <c r="V2406" s="22" t="str">
        <f aca="false">IF($U2406="","",IF(OR($Q2406="Danger",$U2406&gt;=Lists!$M$10),"P1",IF($U2406&gt;=Lists!$M$11,"P2","P3")))</f>
        <v/>
      </c>
      <c r="W2406" s="24" t="str">
        <f aca="false">IF(OR($V2406="",$B2406=""),"",$B2406+INDEX(Lists!$N$10:$N$12,MATCH($V2406,Lists!$L$10:$L$12,0)))</f>
        <v/>
      </c>
      <c r="X2406" s="19"/>
      <c r="Y2406" s="19"/>
      <c r="Z2406" s="19"/>
      <c r="AA2406" s="21"/>
      <c r="AB2406" s="19"/>
      <c r="AC2406" s="22" t="str">
        <f aca="true">IF(OR($U2406="",$B2406=""),"",IF($AA2406&lt;&gt;"",$AA2406-$B2406,TODAY()-$B2406))</f>
        <v/>
      </c>
      <c r="AD2406" s="22" t="str">
        <f aca="true">IF($W2406="","",IF($Y2406="Closed",IF($AA2406="","Closed",IF($AA2406&lt;=$W2406,"Closed on time","Closed late")),IF(TODAY()&gt;$W2406,"Overdue","Within time")))</f>
        <v/>
      </c>
      <c r="AE2406" s="6"/>
      <c r="AF2406" s="19"/>
      <c r="AG2406" s="19"/>
      <c r="AH2406" s="19"/>
      <c r="AI2406" s="19"/>
      <c r="AJ2406" s="19"/>
    </row>
    <row r="2407" customFormat="false" ht="15" hidden="false" customHeight="false" outlineLevel="0" collapsed="false">
      <c r="A2407" s="22" t="str">
        <f aca="false">IF($C2407="","","R"&amp;TEXT(ROW()-4,"00000"))</f>
        <v/>
      </c>
      <c r="B2407" s="21"/>
      <c r="C2407" s="19"/>
      <c r="D2407" s="22" t="str">
        <f aca="false">IF($C2407="","",IFERROR(INDEX(Asset_Register!$C$5:$C$1000,MATCH($C2407,Asset_Register!$A$5:$A$1000,0)),"Not in register"))</f>
        <v/>
      </c>
      <c r="E2407" s="22" t="str">
        <f aca="false">IF($C2407="","",IFERROR(INDEX(Asset_Register!$D$5:$D$1000,MATCH($C2407,Asset_Register!$A$5:$A$1000,0)),"Not in register"))</f>
        <v/>
      </c>
      <c r="F2407" s="22" t="str">
        <f aca="false">IF($C2407="","",IFERROR(INDEX(Asset_Register!$R$5:$R$1000,MATCH($C2407,Asset_Register!$A$5:$A$1000,0)),"Not in register"))</f>
        <v/>
      </c>
      <c r="G2407" s="22" t="str">
        <f aca="false">IF($C2407="","",IFERROR(INDEX(Asset_Register!$Q$5:$Q$1000,MATCH($C2407,Asset_Register!$A$5:$A$1000,0)),"Not in register"))</f>
        <v/>
      </c>
      <c r="H2407" s="19"/>
      <c r="I2407" s="19"/>
      <c r="J2407" s="6"/>
      <c r="K2407" s="19"/>
      <c r="L2407" s="19"/>
      <c r="M2407" s="19"/>
      <c r="N2407" s="19"/>
      <c r="O2407" s="19"/>
      <c r="P2407" s="19"/>
      <c r="Q2407" s="22" t="str">
        <f aca="false">IF($C2407="","",IF($P2407&lt;&gt;"",$P2407,IF(AND(ISNUMBER($K2407),ISNUMBER($M2407),ISNUMBER($N2407)),IF($O2407="Lower is worse",IF($K2407&lt;=$N2407,"Danger",IF($K2407&lt;=$M2407,"Alert","OK")),IF($K2407&gt;=$N2407,"Danger",IF($K2407&gt;=$M2407,"Alert","OK"))),"Not set")))</f>
        <v/>
      </c>
      <c r="R2407" s="22" t="str">
        <f aca="false">IF(OR($Q2407="",$Q2407="Not set"),"",MATCH($Q2407,Lists!$F$2:$F$4,0)-1)</f>
        <v/>
      </c>
      <c r="S2407" s="6"/>
      <c r="T2407" s="6"/>
      <c r="U2407" s="22" t="str">
        <f aca="false">IF(OR($Q2407="",$Q2407="OK",$Q2407="Not set",NOT(ISNUMBER($G2407))),"",ROUND($G2407*IF($Q2407="Danger",Lists!$M$15,Lists!$M$16),0))</f>
        <v/>
      </c>
      <c r="V2407" s="22" t="str">
        <f aca="false">IF($U2407="","",IF(OR($Q2407="Danger",$U2407&gt;=Lists!$M$10),"P1",IF($U2407&gt;=Lists!$M$11,"P2","P3")))</f>
        <v/>
      </c>
      <c r="W2407" s="24" t="str">
        <f aca="false">IF(OR($V2407="",$B2407=""),"",$B2407+INDEX(Lists!$N$10:$N$12,MATCH($V2407,Lists!$L$10:$L$12,0)))</f>
        <v/>
      </c>
      <c r="X2407" s="19"/>
      <c r="Y2407" s="19"/>
      <c r="Z2407" s="19"/>
      <c r="AA2407" s="21"/>
      <c r="AB2407" s="19"/>
      <c r="AC2407" s="22" t="str">
        <f aca="true">IF(OR($U2407="",$B2407=""),"",IF($AA2407&lt;&gt;"",$AA2407-$B2407,TODAY()-$B2407))</f>
        <v/>
      </c>
      <c r="AD2407" s="22" t="str">
        <f aca="true">IF($W2407="","",IF($Y2407="Closed",IF($AA2407="","Closed",IF($AA2407&lt;=$W2407,"Closed on time","Closed late")),IF(TODAY()&gt;$W2407,"Overdue","Within time")))</f>
        <v/>
      </c>
      <c r="AE2407" s="6"/>
      <c r="AF2407" s="19"/>
      <c r="AG2407" s="19"/>
      <c r="AH2407" s="19"/>
      <c r="AI2407" s="19"/>
      <c r="AJ2407" s="19"/>
    </row>
    <row r="2408" customFormat="false" ht="15" hidden="false" customHeight="false" outlineLevel="0" collapsed="false">
      <c r="A2408" s="22" t="str">
        <f aca="false">IF($C2408="","","R"&amp;TEXT(ROW()-4,"00000"))</f>
        <v/>
      </c>
      <c r="B2408" s="21"/>
      <c r="C2408" s="19"/>
      <c r="D2408" s="22" t="str">
        <f aca="false">IF($C2408="","",IFERROR(INDEX(Asset_Register!$C$5:$C$1000,MATCH($C2408,Asset_Register!$A$5:$A$1000,0)),"Not in register"))</f>
        <v/>
      </c>
      <c r="E2408" s="22" t="str">
        <f aca="false">IF($C2408="","",IFERROR(INDEX(Asset_Register!$D$5:$D$1000,MATCH($C2408,Asset_Register!$A$5:$A$1000,0)),"Not in register"))</f>
        <v/>
      </c>
      <c r="F2408" s="22" t="str">
        <f aca="false">IF($C2408="","",IFERROR(INDEX(Asset_Register!$R$5:$R$1000,MATCH($C2408,Asset_Register!$A$5:$A$1000,0)),"Not in register"))</f>
        <v/>
      </c>
      <c r="G2408" s="22" t="str">
        <f aca="false">IF($C2408="","",IFERROR(INDEX(Asset_Register!$Q$5:$Q$1000,MATCH($C2408,Asset_Register!$A$5:$A$1000,0)),"Not in register"))</f>
        <v/>
      </c>
      <c r="H2408" s="19"/>
      <c r="I2408" s="19"/>
      <c r="J2408" s="6"/>
      <c r="K2408" s="19"/>
      <c r="L2408" s="19"/>
      <c r="M2408" s="19"/>
      <c r="N2408" s="19"/>
      <c r="O2408" s="19"/>
      <c r="P2408" s="19"/>
      <c r="Q2408" s="22" t="str">
        <f aca="false">IF($C2408="","",IF($P2408&lt;&gt;"",$P2408,IF(AND(ISNUMBER($K2408),ISNUMBER($M2408),ISNUMBER($N2408)),IF($O2408="Lower is worse",IF($K2408&lt;=$N2408,"Danger",IF($K2408&lt;=$M2408,"Alert","OK")),IF($K2408&gt;=$N2408,"Danger",IF($K2408&gt;=$M2408,"Alert","OK"))),"Not set")))</f>
        <v/>
      </c>
      <c r="R2408" s="22" t="str">
        <f aca="false">IF(OR($Q2408="",$Q2408="Not set"),"",MATCH($Q2408,Lists!$F$2:$F$4,0)-1)</f>
        <v/>
      </c>
      <c r="S2408" s="6"/>
      <c r="T2408" s="6"/>
      <c r="U2408" s="22" t="str">
        <f aca="false">IF(OR($Q2408="",$Q2408="OK",$Q2408="Not set",NOT(ISNUMBER($G2408))),"",ROUND($G2408*IF($Q2408="Danger",Lists!$M$15,Lists!$M$16),0))</f>
        <v/>
      </c>
      <c r="V2408" s="22" t="str">
        <f aca="false">IF($U2408="","",IF(OR($Q2408="Danger",$U2408&gt;=Lists!$M$10),"P1",IF($U2408&gt;=Lists!$M$11,"P2","P3")))</f>
        <v/>
      </c>
      <c r="W2408" s="24" t="str">
        <f aca="false">IF(OR($V2408="",$B2408=""),"",$B2408+INDEX(Lists!$N$10:$N$12,MATCH($V2408,Lists!$L$10:$L$12,0)))</f>
        <v/>
      </c>
      <c r="X2408" s="19"/>
      <c r="Y2408" s="19"/>
      <c r="Z2408" s="19"/>
      <c r="AA2408" s="21"/>
      <c r="AB2408" s="19"/>
      <c r="AC2408" s="22" t="str">
        <f aca="true">IF(OR($U2408="",$B2408=""),"",IF($AA2408&lt;&gt;"",$AA2408-$B2408,TODAY()-$B2408))</f>
        <v/>
      </c>
      <c r="AD2408" s="22" t="str">
        <f aca="true">IF($W2408="","",IF($Y2408="Closed",IF($AA2408="","Closed",IF($AA2408&lt;=$W2408,"Closed on time","Closed late")),IF(TODAY()&gt;$W2408,"Overdue","Within time")))</f>
        <v/>
      </c>
      <c r="AE2408" s="6"/>
      <c r="AF2408" s="19"/>
      <c r="AG2408" s="19"/>
      <c r="AH2408" s="19"/>
      <c r="AI2408" s="19"/>
      <c r="AJ2408" s="19"/>
    </row>
    <row r="2409" customFormat="false" ht="15" hidden="false" customHeight="false" outlineLevel="0" collapsed="false">
      <c r="A2409" s="22" t="str">
        <f aca="false">IF($C2409="","","R"&amp;TEXT(ROW()-4,"00000"))</f>
        <v/>
      </c>
      <c r="B2409" s="21"/>
      <c r="C2409" s="19"/>
      <c r="D2409" s="22" t="str">
        <f aca="false">IF($C2409="","",IFERROR(INDEX(Asset_Register!$C$5:$C$1000,MATCH($C2409,Asset_Register!$A$5:$A$1000,0)),"Not in register"))</f>
        <v/>
      </c>
      <c r="E2409" s="22" t="str">
        <f aca="false">IF($C2409="","",IFERROR(INDEX(Asset_Register!$D$5:$D$1000,MATCH($C2409,Asset_Register!$A$5:$A$1000,0)),"Not in register"))</f>
        <v/>
      </c>
      <c r="F2409" s="22" t="str">
        <f aca="false">IF($C2409="","",IFERROR(INDEX(Asset_Register!$R$5:$R$1000,MATCH($C2409,Asset_Register!$A$5:$A$1000,0)),"Not in register"))</f>
        <v/>
      </c>
      <c r="G2409" s="22" t="str">
        <f aca="false">IF($C2409="","",IFERROR(INDEX(Asset_Register!$Q$5:$Q$1000,MATCH($C2409,Asset_Register!$A$5:$A$1000,0)),"Not in register"))</f>
        <v/>
      </c>
      <c r="H2409" s="19"/>
      <c r="I2409" s="19"/>
      <c r="J2409" s="6"/>
      <c r="K2409" s="19"/>
      <c r="L2409" s="19"/>
      <c r="M2409" s="19"/>
      <c r="N2409" s="19"/>
      <c r="O2409" s="19"/>
      <c r="P2409" s="19"/>
      <c r="Q2409" s="22" t="str">
        <f aca="false">IF($C2409="","",IF($P2409&lt;&gt;"",$P2409,IF(AND(ISNUMBER($K2409),ISNUMBER($M2409),ISNUMBER($N2409)),IF($O2409="Lower is worse",IF($K2409&lt;=$N2409,"Danger",IF($K2409&lt;=$M2409,"Alert","OK")),IF($K2409&gt;=$N2409,"Danger",IF($K2409&gt;=$M2409,"Alert","OK"))),"Not set")))</f>
        <v/>
      </c>
      <c r="R2409" s="22" t="str">
        <f aca="false">IF(OR($Q2409="",$Q2409="Not set"),"",MATCH($Q2409,Lists!$F$2:$F$4,0)-1)</f>
        <v/>
      </c>
      <c r="S2409" s="6"/>
      <c r="T2409" s="6"/>
      <c r="U2409" s="22" t="str">
        <f aca="false">IF(OR($Q2409="",$Q2409="OK",$Q2409="Not set",NOT(ISNUMBER($G2409))),"",ROUND($G2409*IF($Q2409="Danger",Lists!$M$15,Lists!$M$16),0))</f>
        <v/>
      </c>
      <c r="V2409" s="22" t="str">
        <f aca="false">IF($U2409="","",IF(OR($Q2409="Danger",$U2409&gt;=Lists!$M$10),"P1",IF($U2409&gt;=Lists!$M$11,"P2","P3")))</f>
        <v/>
      </c>
      <c r="W2409" s="24" t="str">
        <f aca="false">IF(OR($V2409="",$B2409=""),"",$B2409+INDEX(Lists!$N$10:$N$12,MATCH($V2409,Lists!$L$10:$L$12,0)))</f>
        <v/>
      </c>
      <c r="X2409" s="19"/>
      <c r="Y2409" s="19"/>
      <c r="Z2409" s="19"/>
      <c r="AA2409" s="21"/>
      <c r="AB2409" s="19"/>
      <c r="AC2409" s="22" t="str">
        <f aca="true">IF(OR($U2409="",$B2409=""),"",IF($AA2409&lt;&gt;"",$AA2409-$B2409,TODAY()-$B2409))</f>
        <v/>
      </c>
      <c r="AD2409" s="22" t="str">
        <f aca="true">IF($W2409="","",IF($Y2409="Closed",IF($AA2409="","Closed",IF($AA2409&lt;=$W2409,"Closed on time","Closed late")),IF(TODAY()&gt;$W2409,"Overdue","Within time")))</f>
        <v/>
      </c>
      <c r="AE2409" s="6"/>
      <c r="AF2409" s="19"/>
      <c r="AG2409" s="19"/>
      <c r="AH2409" s="19"/>
      <c r="AI2409" s="19"/>
      <c r="AJ2409" s="19"/>
    </row>
    <row r="2410" customFormat="false" ht="15" hidden="false" customHeight="false" outlineLevel="0" collapsed="false">
      <c r="A2410" s="22" t="str">
        <f aca="false">IF($C2410="","","R"&amp;TEXT(ROW()-4,"00000"))</f>
        <v/>
      </c>
      <c r="B2410" s="21"/>
      <c r="C2410" s="19"/>
      <c r="D2410" s="22" t="str">
        <f aca="false">IF($C2410="","",IFERROR(INDEX(Asset_Register!$C$5:$C$1000,MATCH($C2410,Asset_Register!$A$5:$A$1000,0)),"Not in register"))</f>
        <v/>
      </c>
      <c r="E2410" s="22" t="str">
        <f aca="false">IF($C2410="","",IFERROR(INDEX(Asset_Register!$D$5:$D$1000,MATCH($C2410,Asset_Register!$A$5:$A$1000,0)),"Not in register"))</f>
        <v/>
      </c>
      <c r="F2410" s="22" t="str">
        <f aca="false">IF($C2410="","",IFERROR(INDEX(Asset_Register!$R$5:$R$1000,MATCH($C2410,Asset_Register!$A$5:$A$1000,0)),"Not in register"))</f>
        <v/>
      </c>
      <c r="G2410" s="22" t="str">
        <f aca="false">IF($C2410="","",IFERROR(INDEX(Asset_Register!$Q$5:$Q$1000,MATCH($C2410,Asset_Register!$A$5:$A$1000,0)),"Not in register"))</f>
        <v/>
      </c>
      <c r="H2410" s="19"/>
      <c r="I2410" s="19"/>
      <c r="J2410" s="6"/>
      <c r="K2410" s="19"/>
      <c r="L2410" s="19"/>
      <c r="M2410" s="19"/>
      <c r="N2410" s="19"/>
      <c r="O2410" s="19"/>
      <c r="P2410" s="19"/>
      <c r="Q2410" s="22" t="str">
        <f aca="false">IF($C2410="","",IF($P2410&lt;&gt;"",$P2410,IF(AND(ISNUMBER($K2410),ISNUMBER($M2410),ISNUMBER($N2410)),IF($O2410="Lower is worse",IF($K2410&lt;=$N2410,"Danger",IF($K2410&lt;=$M2410,"Alert","OK")),IF($K2410&gt;=$N2410,"Danger",IF($K2410&gt;=$M2410,"Alert","OK"))),"Not set")))</f>
        <v/>
      </c>
      <c r="R2410" s="22" t="str">
        <f aca="false">IF(OR($Q2410="",$Q2410="Not set"),"",MATCH($Q2410,Lists!$F$2:$F$4,0)-1)</f>
        <v/>
      </c>
      <c r="S2410" s="6"/>
      <c r="T2410" s="6"/>
      <c r="U2410" s="22" t="str">
        <f aca="false">IF(OR($Q2410="",$Q2410="OK",$Q2410="Not set",NOT(ISNUMBER($G2410))),"",ROUND($G2410*IF($Q2410="Danger",Lists!$M$15,Lists!$M$16),0))</f>
        <v/>
      </c>
      <c r="V2410" s="22" t="str">
        <f aca="false">IF($U2410="","",IF(OR($Q2410="Danger",$U2410&gt;=Lists!$M$10),"P1",IF($U2410&gt;=Lists!$M$11,"P2","P3")))</f>
        <v/>
      </c>
      <c r="W2410" s="24" t="str">
        <f aca="false">IF(OR($V2410="",$B2410=""),"",$B2410+INDEX(Lists!$N$10:$N$12,MATCH($V2410,Lists!$L$10:$L$12,0)))</f>
        <v/>
      </c>
      <c r="X2410" s="19"/>
      <c r="Y2410" s="19"/>
      <c r="Z2410" s="19"/>
      <c r="AA2410" s="21"/>
      <c r="AB2410" s="19"/>
      <c r="AC2410" s="22" t="str">
        <f aca="true">IF(OR($U2410="",$B2410=""),"",IF($AA2410&lt;&gt;"",$AA2410-$B2410,TODAY()-$B2410))</f>
        <v/>
      </c>
      <c r="AD2410" s="22" t="str">
        <f aca="true">IF($W2410="","",IF($Y2410="Closed",IF($AA2410="","Closed",IF($AA2410&lt;=$W2410,"Closed on time","Closed late")),IF(TODAY()&gt;$W2410,"Overdue","Within time")))</f>
        <v/>
      </c>
      <c r="AE2410" s="6"/>
      <c r="AF2410" s="19"/>
      <c r="AG2410" s="19"/>
      <c r="AH2410" s="19"/>
      <c r="AI2410" s="19"/>
      <c r="AJ2410" s="19"/>
    </row>
    <row r="2411" customFormat="false" ht="15" hidden="false" customHeight="false" outlineLevel="0" collapsed="false">
      <c r="A2411" s="22" t="str">
        <f aca="false">IF($C2411="","","R"&amp;TEXT(ROW()-4,"00000"))</f>
        <v/>
      </c>
      <c r="B2411" s="21"/>
      <c r="C2411" s="19"/>
      <c r="D2411" s="22" t="str">
        <f aca="false">IF($C2411="","",IFERROR(INDEX(Asset_Register!$C$5:$C$1000,MATCH($C2411,Asset_Register!$A$5:$A$1000,0)),"Not in register"))</f>
        <v/>
      </c>
      <c r="E2411" s="22" t="str">
        <f aca="false">IF($C2411="","",IFERROR(INDEX(Asset_Register!$D$5:$D$1000,MATCH($C2411,Asset_Register!$A$5:$A$1000,0)),"Not in register"))</f>
        <v/>
      </c>
      <c r="F2411" s="22" t="str">
        <f aca="false">IF($C2411="","",IFERROR(INDEX(Asset_Register!$R$5:$R$1000,MATCH($C2411,Asset_Register!$A$5:$A$1000,0)),"Not in register"))</f>
        <v/>
      </c>
      <c r="G2411" s="22" t="str">
        <f aca="false">IF($C2411="","",IFERROR(INDEX(Asset_Register!$Q$5:$Q$1000,MATCH($C2411,Asset_Register!$A$5:$A$1000,0)),"Not in register"))</f>
        <v/>
      </c>
      <c r="H2411" s="19"/>
      <c r="I2411" s="19"/>
      <c r="J2411" s="6"/>
      <c r="K2411" s="19"/>
      <c r="L2411" s="19"/>
      <c r="M2411" s="19"/>
      <c r="N2411" s="19"/>
      <c r="O2411" s="19"/>
      <c r="P2411" s="19"/>
      <c r="Q2411" s="22" t="str">
        <f aca="false">IF($C2411="","",IF($P2411&lt;&gt;"",$P2411,IF(AND(ISNUMBER($K2411),ISNUMBER($M2411),ISNUMBER($N2411)),IF($O2411="Lower is worse",IF($K2411&lt;=$N2411,"Danger",IF($K2411&lt;=$M2411,"Alert","OK")),IF($K2411&gt;=$N2411,"Danger",IF($K2411&gt;=$M2411,"Alert","OK"))),"Not set")))</f>
        <v/>
      </c>
      <c r="R2411" s="22" t="str">
        <f aca="false">IF(OR($Q2411="",$Q2411="Not set"),"",MATCH($Q2411,Lists!$F$2:$F$4,0)-1)</f>
        <v/>
      </c>
      <c r="S2411" s="6"/>
      <c r="T2411" s="6"/>
      <c r="U2411" s="22" t="str">
        <f aca="false">IF(OR($Q2411="",$Q2411="OK",$Q2411="Not set",NOT(ISNUMBER($G2411))),"",ROUND($G2411*IF($Q2411="Danger",Lists!$M$15,Lists!$M$16),0))</f>
        <v/>
      </c>
      <c r="V2411" s="22" t="str">
        <f aca="false">IF($U2411="","",IF(OR($Q2411="Danger",$U2411&gt;=Lists!$M$10),"P1",IF($U2411&gt;=Lists!$M$11,"P2","P3")))</f>
        <v/>
      </c>
      <c r="W2411" s="24" t="str">
        <f aca="false">IF(OR($V2411="",$B2411=""),"",$B2411+INDEX(Lists!$N$10:$N$12,MATCH($V2411,Lists!$L$10:$L$12,0)))</f>
        <v/>
      </c>
      <c r="X2411" s="19"/>
      <c r="Y2411" s="19"/>
      <c r="Z2411" s="19"/>
      <c r="AA2411" s="21"/>
      <c r="AB2411" s="19"/>
      <c r="AC2411" s="22" t="str">
        <f aca="true">IF(OR($U2411="",$B2411=""),"",IF($AA2411&lt;&gt;"",$AA2411-$B2411,TODAY()-$B2411))</f>
        <v/>
      </c>
      <c r="AD2411" s="22" t="str">
        <f aca="true">IF($W2411="","",IF($Y2411="Closed",IF($AA2411="","Closed",IF($AA2411&lt;=$W2411,"Closed on time","Closed late")),IF(TODAY()&gt;$W2411,"Overdue","Within time")))</f>
        <v/>
      </c>
      <c r="AE2411" s="6"/>
      <c r="AF2411" s="19"/>
      <c r="AG2411" s="19"/>
      <c r="AH2411" s="19"/>
      <c r="AI2411" s="19"/>
      <c r="AJ2411" s="19"/>
    </row>
    <row r="2412" customFormat="false" ht="15" hidden="false" customHeight="false" outlineLevel="0" collapsed="false">
      <c r="A2412" s="22" t="str">
        <f aca="false">IF($C2412="","","R"&amp;TEXT(ROW()-4,"00000"))</f>
        <v/>
      </c>
      <c r="B2412" s="21"/>
      <c r="C2412" s="19"/>
      <c r="D2412" s="22" t="str">
        <f aca="false">IF($C2412="","",IFERROR(INDEX(Asset_Register!$C$5:$C$1000,MATCH($C2412,Asset_Register!$A$5:$A$1000,0)),"Not in register"))</f>
        <v/>
      </c>
      <c r="E2412" s="22" t="str">
        <f aca="false">IF($C2412="","",IFERROR(INDEX(Asset_Register!$D$5:$D$1000,MATCH($C2412,Asset_Register!$A$5:$A$1000,0)),"Not in register"))</f>
        <v/>
      </c>
      <c r="F2412" s="22" t="str">
        <f aca="false">IF($C2412="","",IFERROR(INDEX(Asset_Register!$R$5:$R$1000,MATCH($C2412,Asset_Register!$A$5:$A$1000,0)),"Not in register"))</f>
        <v/>
      </c>
      <c r="G2412" s="22" t="str">
        <f aca="false">IF($C2412="","",IFERROR(INDEX(Asset_Register!$Q$5:$Q$1000,MATCH($C2412,Asset_Register!$A$5:$A$1000,0)),"Not in register"))</f>
        <v/>
      </c>
      <c r="H2412" s="19"/>
      <c r="I2412" s="19"/>
      <c r="J2412" s="6"/>
      <c r="K2412" s="19"/>
      <c r="L2412" s="19"/>
      <c r="M2412" s="19"/>
      <c r="N2412" s="19"/>
      <c r="O2412" s="19"/>
      <c r="P2412" s="19"/>
      <c r="Q2412" s="22" t="str">
        <f aca="false">IF($C2412="","",IF($P2412&lt;&gt;"",$P2412,IF(AND(ISNUMBER($K2412),ISNUMBER($M2412),ISNUMBER($N2412)),IF($O2412="Lower is worse",IF($K2412&lt;=$N2412,"Danger",IF($K2412&lt;=$M2412,"Alert","OK")),IF($K2412&gt;=$N2412,"Danger",IF($K2412&gt;=$M2412,"Alert","OK"))),"Not set")))</f>
        <v/>
      </c>
      <c r="R2412" s="22" t="str">
        <f aca="false">IF(OR($Q2412="",$Q2412="Not set"),"",MATCH($Q2412,Lists!$F$2:$F$4,0)-1)</f>
        <v/>
      </c>
      <c r="S2412" s="6"/>
      <c r="T2412" s="6"/>
      <c r="U2412" s="22" t="str">
        <f aca="false">IF(OR($Q2412="",$Q2412="OK",$Q2412="Not set",NOT(ISNUMBER($G2412))),"",ROUND($G2412*IF($Q2412="Danger",Lists!$M$15,Lists!$M$16),0))</f>
        <v/>
      </c>
      <c r="V2412" s="22" t="str">
        <f aca="false">IF($U2412="","",IF(OR($Q2412="Danger",$U2412&gt;=Lists!$M$10),"P1",IF($U2412&gt;=Lists!$M$11,"P2","P3")))</f>
        <v/>
      </c>
      <c r="W2412" s="24" t="str">
        <f aca="false">IF(OR($V2412="",$B2412=""),"",$B2412+INDEX(Lists!$N$10:$N$12,MATCH($V2412,Lists!$L$10:$L$12,0)))</f>
        <v/>
      </c>
      <c r="X2412" s="19"/>
      <c r="Y2412" s="19"/>
      <c r="Z2412" s="19"/>
      <c r="AA2412" s="21"/>
      <c r="AB2412" s="19"/>
      <c r="AC2412" s="22" t="str">
        <f aca="true">IF(OR($U2412="",$B2412=""),"",IF($AA2412&lt;&gt;"",$AA2412-$B2412,TODAY()-$B2412))</f>
        <v/>
      </c>
      <c r="AD2412" s="22" t="str">
        <f aca="true">IF($W2412="","",IF($Y2412="Closed",IF($AA2412="","Closed",IF($AA2412&lt;=$W2412,"Closed on time","Closed late")),IF(TODAY()&gt;$W2412,"Overdue","Within time")))</f>
        <v/>
      </c>
      <c r="AE2412" s="6"/>
      <c r="AF2412" s="19"/>
      <c r="AG2412" s="19"/>
      <c r="AH2412" s="19"/>
      <c r="AI2412" s="19"/>
      <c r="AJ2412" s="19"/>
    </row>
    <row r="2413" customFormat="false" ht="15" hidden="false" customHeight="false" outlineLevel="0" collapsed="false">
      <c r="A2413" s="22" t="str">
        <f aca="false">IF($C2413="","","R"&amp;TEXT(ROW()-4,"00000"))</f>
        <v/>
      </c>
      <c r="B2413" s="21"/>
      <c r="C2413" s="19"/>
      <c r="D2413" s="22" t="str">
        <f aca="false">IF($C2413="","",IFERROR(INDEX(Asset_Register!$C$5:$C$1000,MATCH($C2413,Asset_Register!$A$5:$A$1000,0)),"Not in register"))</f>
        <v/>
      </c>
      <c r="E2413" s="22" t="str">
        <f aca="false">IF($C2413="","",IFERROR(INDEX(Asset_Register!$D$5:$D$1000,MATCH($C2413,Asset_Register!$A$5:$A$1000,0)),"Not in register"))</f>
        <v/>
      </c>
      <c r="F2413" s="22" t="str">
        <f aca="false">IF($C2413="","",IFERROR(INDEX(Asset_Register!$R$5:$R$1000,MATCH($C2413,Asset_Register!$A$5:$A$1000,0)),"Not in register"))</f>
        <v/>
      </c>
      <c r="G2413" s="22" t="str">
        <f aca="false">IF($C2413="","",IFERROR(INDEX(Asset_Register!$Q$5:$Q$1000,MATCH($C2413,Asset_Register!$A$5:$A$1000,0)),"Not in register"))</f>
        <v/>
      </c>
      <c r="H2413" s="19"/>
      <c r="I2413" s="19"/>
      <c r="J2413" s="6"/>
      <c r="K2413" s="19"/>
      <c r="L2413" s="19"/>
      <c r="M2413" s="19"/>
      <c r="N2413" s="19"/>
      <c r="O2413" s="19"/>
      <c r="P2413" s="19"/>
      <c r="Q2413" s="22" t="str">
        <f aca="false">IF($C2413="","",IF($P2413&lt;&gt;"",$P2413,IF(AND(ISNUMBER($K2413),ISNUMBER($M2413),ISNUMBER($N2413)),IF($O2413="Lower is worse",IF($K2413&lt;=$N2413,"Danger",IF($K2413&lt;=$M2413,"Alert","OK")),IF($K2413&gt;=$N2413,"Danger",IF($K2413&gt;=$M2413,"Alert","OK"))),"Not set")))</f>
        <v/>
      </c>
      <c r="R2413" s="22" t="str">
        <f aca="false">IF(OR($Q2413="",$Q2413="Not set"),"",MATCH($Q2413,Lists!$F$2:$F$4,0)-1)</f>
        <v/>
      </c>
      <c r="S2413" s="6"/>
      <c r="T2413" s="6"/>
      <c r="U2413" s="22" t="str">
        <f aca="false">IF(OR($Q2413="",$Q2413="OK",$Q2413="Not set",NOT(ISNUMBER($G2413))),"",ROUND($G2413*IF($Q2413="Danger",Lists!$M$15,Lists!$M$16),0))</f>
        <v/>
      </c>
      <c r="V2413" s="22" t="str">
        <f aca="false">IF($U2413="","",IF(OR($Q2413="Danger",$U2413&gt;=Lists!$M$10),"P1",IF($U2413&gt;=Lists!$M$11,"P2","P3")))</f>
        <v/>
      </c>
      <c r="W2413" s="24" t="str">
        <f aca="false">IF(OR($V2413="",$B2413=""),"",$B2413+INDEX(Lists!$N$10:$N$12,MATCH($V2413,Lists!$L$10:$L$12,0)))</f>
        <v/>
      </c>
      <c r="X2413" s="19"/>
      <c r="Y2413" s="19"/>
      <c r="Z2413" s="19"/>
      <c r="AA2413" s="21"/>
      <c r="AB2413" s="19"/>
      <c r="AC2413" s="22" t="str">
        <f aca="true">IF(OR($U2413="",$B2413=""),"",IF($AA2413&lt;&gt;"",$AA2413-$B2413,TODAY()-$B2413))</f>
        <v/>
      </c>
      <c r="AD2413" s="22" t="str">
        <f aca="true">IF($W2413="","",IF($Y2413="Closed",IF($AA2413="","Closed",IF($AA2413&lt;=$W2413,"Closed on time","Closed late")),IF(TODAY()&gt;$W2413,"Overdue","Within time")))</f>
        <v/>
      </c>
      <c r="AE2413" s="6"/>
      <c r="AF2413" s="19"/>
      <c r="AG2413" s="19"/>
      <c r="AH2413" s="19"/>
      <c r="AI2413" s="19"/>
      <c r="AJ2413" s="19"/>
    </row>
    <row r="2414" customFormat="false" ht="15" hidden="false" customHeight="false" outlineLevel="0" collapsed="false">
      <c r="A2414" s="22" t="str">
        <f aca="false">IF($C2414="","","R"&amp;TEXT(ROW()-4,"00000"))</f>
        <v/>
      </c>
      <c r="B2414" s="21"/>
      <c r="C2414" s="19"/>
      <c r="D2414" s="22" t="str">
        <f aca="false">IF($C2414="","",IFERROR(INDEX(Asset_Register!$C$5:$C$1000,MATCH($C2414,Asset_Register!$A$5:$A$1000,0)),"Not in register"))</f>
        <v/>
      </c>
      <c r="E2414" s="22" t="str">
        <f aca="false">IF($C2414="","",IFERROR(INDEX(Asset_Register!$D$5:$D$1000,MATCH($C2414,Asset_Register!$A$5:$A$1000,0)),"Not in register"))</f>
        <v/>
      </c>
      <c r="F2414" s="22" t="str">
        <f aca="false">IF($C2414="","",IFERROR(INDEX(Asset_Register!$R$5:$R$1000,MATCH($C2414,Asset_Register!$A$5:$A$1000,0)),"Not in register"))</f>
        <v/>
      </c>
      <c r="G2414" s="22" t="str">
        <f aca="false">IF($C2414="","",IFERROR(INDEX(Asset_Register!$Q$5:$Q$1000,MATCH($C2414,Asset_Register!$A$5:$A$1000,0)),"Not in register"))</f>
        <v/>
      </c>
      <c r="H2414" s="19"/>
      <c r="I2414" s="19"/>
      <c r="J2414" s="6"/>
      <c r="K2414" s="19"/>
      <c r="L2414" s="19"/>
      <c r="M2414" s="19"/>
      <c r="N2414" s="19"/>
      <c r="O2414" s="19"/>
      <c r="P2414" s="19"/>
      <c r="Q2414" s="22" t="str">
        <f aca="false">IF($C2414="","",IF($P2414&lt;&gt;"",$P2414,IF(AND(ISNUMBER($K2414),ISNUMBER($M2414),ISNUMBER($N2414)),IF($O2414="Lower is worse",IF($K2414&lt;=$N2414,"Danger",IF($K2414&lt;=$M2414,"Alert","OK")),IF($K2414&gt;=$N2414,"Danger",IF($K2414&gt;=$M2414,"Alert","OK"))),"Not set")))</f>
        <v/>
      </c>
      <c r="R2414" s="22" t="str">
        <f aca="false">IF(OR($Q2414="",$Q2414="Not set"),"",MATCH($Q2414,Lists!$F$2:$F$4,0)-1)</f>
        <v/>
      </c>
      <c r="S2414" s="6"/>
      <c r="T2414" s="6"/>
      <c r="U2414" s="22" t="str">
        <f aca="false">IF(OR($Q2414="",$Q2414="OK",$Q2414="Not set",NOT(ISNUMBER($G2414))),"",ROUND($G2414*IF($Q2414="Danger",Lists!$M$15,Lists!$M$16),0))</f>
        <v/>
      </c>
      <c r="V2414" s="22" t="str">
        <f aca="false">IF($U2414="","",IF(OR($Q2414="Danger",$U2414&gt;=Lists!$M$10),"P1",IF($U2414&gt;=Lists!$M$11,"P2","P3")))</f>
        <v/>
      </c>
      <c r="W2414" s="24" t="str">
        <f aca="false">IF(OR($V2414="",$B2414=""),"",$B2414+INDEX(Lists!$N$10:$N$12,MATCH($V2414,Lists!$L$10:$L$12,0)))</f>
        <v/>
      </c>
      <c r="X2414" s="19"/>
      <c r="Y2414" s="19"/>
      <c r="Z2414" s="19"/>
      <c r="AA2414" s="21"/>
      <c r="AB2414" s="19"/>
      <c r="AC2414" s="22" t="str">
        <f aca="true">IF(OR($U2414="",$B2414=""),"",IF($AA2414&lt;&gt;"",$AA2414-$B2414,TODAY()-$B2414))</f>
        <v/>
      </c>
      <c r="AD2414" s="22" t="str">
        <f aca="true">IF($W2414="","",IF($Y2414="Closed",IF($AA2414="","Closed",IF($AA2414&lt;=$W2414,"Closed on time","Closed late")),IF(TODAY()&gt;$W2414,"Overdue","Within time")))</f>
        <v/>
      </c>
      <c r="AE2414" s="6"/>
      <c r="AF2414" s="19"/>
      <c r="AG2414" s="19"/>
      <c r="AH2414" s="19"/>
      <c r="AI2414" s="19"/>
      <c r="AJ2414" s="19"/>
    </row>
    <row r="2415" customFormat="false" ht="15" hidden="false" customHeight="false" outlineLevel="0" collapsed="false">
      <c r="A2415" s="22" t="str">
        <f aca="false">IF($C2415="","","R"&amp;TEXT(ROW()-4,"00000"))</f>
        <v/>
      </c>
      <c r="B2415" s="21"/>
      <c r="C2415" s="19"/>
      <c r="D2415" s="22" t="str">
        <f aca="false">IF($C2415="","",IFERROR(INDEX(Asset_Register!$C$5:$C$1000,MATCH($C2415,Asset_Register!$A$5:$A$1000,0)),"Not in register"))</f>
        <v/>
      </c>
      <c r="E2415" s="22" t="str">
        <f aca="false">IF($C2415="","",IFERROR(INDEX(Asset_Register!$D$5:$D$1000,MATCH($C2415,Asset_Register!$A$5:$A$1000,0)),"Not in register"))</f>
        <v/>
      </c>
      <c r="F2415" s="22" t="str">
        <f aca="false">IF($C2415="","",IFERROR(INDEX(Asset_Register!$R$5:$R$1000,MATCH($C2415,Asset_Register!$A$5:$A$1000,0)),"Not in register"))</f>
        <v/>
      </c>
      <c r="G2415" s="22" t="str">
        <f aca="false">IF($C2415="","",IFERROR(INDEX(Asset_Register!$Q$5:$Q$1000,MATCH($C2415,Asset_Register!$A$5:$A$1000,0)),"Not in register"))</f>
        <v/>
      </c>
      <c r="H2415" s="19"/>
      <c r="I2415" s="19"/>
      <c r="J2415" s="6"/>
      <c r="K2415" s="19"/>
      <c r="L2415" s="19"/>
      <c r="M2415" s="19"/>
      <c r="N2415" s="19"/>
      <c r="O2415" s="19"/>
      <c r="P2415" s="19"/>
      <c r="Q2415" s="22" t="str">
        <f aca="false">IF($C2415="","",IF($P2415&lt;&gt;"",$P2415,IF(AND(ISNUMBER($K2415),ISNUMBER($M2415),ISNUMBER($N2415)),IF($O2415="Lower is worse",IF($K2415&lt;=$N2415,"Danger",IF($K2415&lt;=$M2415,"Alert","OK")),IF($K2415&gt;=$N2415,"Danger",IF($K2415&gt;=$M2415,"Alert","OK"))),"Not set")))</f>
        <v/>
      </c>
      <c r="R2415" s="22" t="str">
        <f aca="false">IF(OR($Q2415="",$Q2415="Not set"),"",MATCH($Q2415,Lists!$F$2:$F$4,0)-1)</f>
        <v/>
      </c>
      <c r="S2415" s="6"/>
      <c r="T2415" s="6"/>
      <c r="U2415" s="22" t="str">
        <f aca="false">IF(OR($Q2415="",$Q2415="OK",$Q2415="Not set",NOT(ISNUMBER($G2415))),"",ROUND($G2415*IF($Q2415="Danger",Lists!$M$15,Lists!$M$16),0))</f>
        <v/>
      </c>
      <c r="V2415" s="22" t="str">
        <f aca="false">IF($U2415="","",IF(OR($Q2415="Danger",$U2415&gt;=Lists!$M$10),"P1",IF($U2415&gt;=Lists!$M$11,"P2","P3")))</f>
        <v/>
      </c>
      <c r="W2415" s="24" t="str">
        <f aca="false">IF(OR($V2415="",$B2415=""),"",$B2415+INDEX(Lists!$N$10:$N$12,MATCH($V2415,Lists!$L$10:$L$12,0)))</f>
        <v/>
      </c>
      <c r="X2415" s="19"/>
      <c r="Y2415" s="19"/>
      <c r="Z2415" s="19"/>
      <c r="AA2415" s="21"/>
      <c r="AB2415" s="19"/>
      <c r="AC2415" s="22" t="str">
        <f aca="true">IF(OR($U2415="",$B2415=""),"",IF($AA2415&lt;&gt;"",$AA2415-$B2415,TODAY()-$B2415))</f>
        <v/>
      </c>
      <c r="AD2415" s="22" t="str">
        <f aca="true">IF($W2415="","",IF($Y2415="Closed",IF($AA2415="","Closed",IF($AA2415&lt;=$W2415,"Closed on time","Closed late")),IF(TODAY()&gt;$W2415,"Overdue","Within time")))</f>
        <v/>
      </c>
      <c r="AE2415" s="6"/>
      <c r="AF2415" s="19"/>
      <c r="AG2415" s="19"/>
      <c r="AH2415" s="19"/>
      <c r="AI2415" s="19"/>
      <c r="AJ2415" s="19"/>
    </row>
    <row r="2416" customFormat="false" ht="15" hidden="false" customHeight="false" outlineLevel="0" collapsed="false">
      <c r="A2416" s="22" t="str">
        <f aca="false">IF($C2416="","","R"&amp;TEXT(ROW()-4,"00000"))</f>
        <v/>
      </c>
      <c r="B2416" s="21"/>
      <c r="C2416" s="19"/>
      <c r="D2416" s="22" t="str">
        <f aca="false">IF($C2416="","",IFERROR(INDEX(Asset_Register!$C$5:$C$1000,MATCH($C2416,Asset_Register!$A$5:$A$1000,0)),"Not in register"))</f>
        <v/>
      </c>
      <c r="E2416" s="22" t="str">
        <f aca="false">IF($C2416="","",IFERROR(INDEX(Asset_Register!$D$5:$D$1000,MATCH($C2416,Asset_Register!$A$5:$A$1000,0)),"Not in register"))</f>
        <v/>
      </c>
      <c r="F2416" s="22" t="str">
        <f aca="false">IF($C2416="","",IFERROR(INDEX(Asset_Register!$R$5:$R$1000,MATCH($C2416,Asset_Register!$A$5:$A$1000,0)),"Not in register"))</f>
        <v/>
      </c>
      <c r="G2416" s="22" t="str">
        <f aca="false">IF($C2416="","",IFERROR(INDEX(Asset_Register!$Q$5:$Q$1000,MATCH($C2416,Asset_Register!$A$5:$A$1000,0)),"Not in register"))</f>
        <v/>
      </c>
      <c r="H2416" s="19"/>
      <c r="I2416" s="19"/>
      <c r="J2416" s="6"/>
      <c r="K2416" s="19"/>
      <c r="L2416" s="19"/>
      <c r="M2416" s="19"/>
      <c r="N2416" s="19"/>
      <c r="O2416" s="19"/>
      <c r="P2416" s="19"/>
      <c r="Q2416" s="22" t="str">
        <f aca="false">IF($C2416="","",IF($P2416&lt;&gt;"",$P2416,IF(AND(ISNUMBER($K2416),ISNUMBER($M2416),ISNUMBER($N2416)),IF($O2416="Lower is worse",IF($K2416&lt;=$N2416,"Danger",IF($K2416&lt;=$M2416,"Alert","OK")),IF($K2416&gt;=$N2416,"Danger",IF($K2416&gt;=$M2416,"Alert","OK"))),"Not set")))</f>
        <v/>
      </c>
      <c r="R2416" s="22" t="str">
        <f aca="false">IF(OR($Q2416="",$Q2416="Not set"),"",MATCH($Q2416,Lists!$F$2:$F$4,0)-1)</f>
        <v/>
      </c>
      <c r="S2416" s="6"/>
      <c r="T2416" s="6"/>
      <c r="U2416" s="22" t="str">
        <f aca="false">IF(OR($Q2416="",$Q2416="OK",$Q2416="Not set",NOT(ISNUMBER($G2416))),"",ROUND($G2416*IF($Q2416="Danger",Lists!$M$15,Lists!$M$16),0))</f>
        <v/>
      </c>
      <c r="V2416" s="22" t="str">
        <f aca="false">IF($U2416="","",IF(OR($Q2416="Danger",$U2416&gt;=Lists!$M$10),"P1",IF($U2416&gt;=Lists!$M$11,"P2","P3")))</f>
        <v/>
      </c>
      <c r="W2416" s="24" t="str">
        <f aca="false">IF(OR($V2416="",$B2416=""),"",$B2416+INDEX(Lists!$N$10:$N$12,MATCH($V2416,Lists!$L$10:$L$12,0)))</f>
        <v/>
      </c>
      <c r="X2416" s="19"/>
      <c r="Y2416" s="19"/>
      <c r="Z2416" s="19"/>
      <c r="AA2416" s="21"/>
      <c r="AB2416" s="19"/>
      <c r="AC2416" s="22" t="str">
        <f aca="true">IF(OR($U2416="",$B2416=""),"",IF($AA2416&lt;&gt;"",$AA2416-$B2416,TODAY()-$B2416))</f>
        <v/>
      </c>
      <c r="AD2416" s="22" t="str">
        <f aca="true">IF($W2416="","",IF($Y2416="Closed",IF($AA2416="","Closed",IF($AA2416&lt;=$W2416,"Closed on time","Closed late")),IF(TODAY()&gt;$W2416,"Overdue","Within time")))</f>
        <v/>
      </c>
      <c r="AE2416" s="6"/>
      <c r="AF2416" s="19"/>
      <c r="AG2416" s="19"/>
      <c r="AH2416" s="19"/>
      <c r="AI2416" s="19"/>
      <c r="AJ2416" s="19"/>
    </row>
    <row r="2417" customFormat="false" ht="15" hidden="false" customHeight="false" outlineLevel="0" collapsed="false">
      <c r="A2417" s="22" t="str">
        <f aca="false">IF($C2417="","","R"&amp;TEXT(ROW()-4,"00000"))</f>
        <v/>
      </c>
      <c r="B2417" s="21"/>
      <c r="C2417" s="19"/>
      <c r="D2417" s="22" t="str">
        <f aca="false">IF($C2417="","",IFERROR(INDEX(Asset_Register!$C$5:$C$1000,MATCH($C2417,Asset_Register!$A$5:$A$1000,0)),"Not in register"))</f>
        <v/>
      </c>
      <c r="E2417" s="22" t="str">
        <f aca="false">IF($C2417="","",IFERROR(INDEX(Asset_Register!$D$5:$D$1000,MATCH($C2417,Asset_Register!$A$5:$A$1000,0)),"Not in register"))</f>
        <v/>
      </c>
      <c r="F2417" s="22" t="str">
        <f aca="false">IF($C2417="","",IFERROR(INDEX(Asset_Register!$R$5:$R$1000,MATCH($C2417,Asset_Register!$A$5:$A$1000,0)),"Not in register"))</f>
        <v/>
      </c>
      <c r="G2417" s="22" t="str">
        <f aca="false">IF($C2417="","",IFERROR(INDEX(Asset_Register!$Q$5:$Q$1000,MATCH($C2417,Asset_Register!$A$5:$A$1000,0)),"Not in register"))</f>
        <v/>
      </c>
      <c r="H2417" s="19"/>
      <c r="I2417" s="19"/>
      <c r="J2417" s="6"/>
      <c r="K2417" s="19"/>
      <c r="L2417" s="19"/>
      <c r="M2417" s="19"/>
      <c r="N2417" s="19"/>
      <c r="O2417" s="19"/>
      <c r="P2417" s="19"/>
      <c r="Q2417" s="22" t="str">
        <f aca="false">IF($C2417="","",IF($P2417&lt;&gt;"",$P2417,IF(AND(ISNUMBER($K2417),ISNUMBER($M2417),ISNUMBER($N2417)),IF($O2417="Lower is worse",IF($K2417&lt;=$N2417,"Danger",IF($K2417&lt;=$M2417,"Alert","OK")),IF($K2417&gt;=$N2417,"Danger",IF($K2417&gt;=$M2417,"Alert","OK"))),"Not set")))</f>
        <v/>
      </c>
      <c r="R2417" s="22" t="str">
        <f aca="false">IF(OR($Q2417="",$Q2417="Not set"),"",MATCH($Q2417,Lists!$F$2:$F$4,0)-1)</f>
        <v/>
      </c>
      <c r="S2417" s="6"/>
      <c r="T2417" s="6"/>
      <c r="U2417" s="22" t="str">
        <f aca="false">IF(OR($Q2417="",$Q2417="OK",$Q2417="Not set",NOT(ISNUMBER($G2417))),"",ROUND($G2417*IF($Q2417="Danger",Lists!$M$15,Lists!$M$16),0))</f>
        <v/>
      </c>
      <c r="V2417" s="22" t="str">
        <f aca="false">IF($U2417="","",IF(OR($Q2417="Danger",$U2417&gt;=Lists!$M$10),"P1",IF($U2417&gt;=Lists!$M$11,"P2","P3")))</f>
        <v/>
      </c>
      <c r="W2417" s="24" t="str">
        <f aca="false">IF(OR($V2417="",$B2417=""),"",$B2417+INDEX(Lists!$N$10:$N$12,MATCH($V2417,Lists!$L$10:$L$12,0)))</f>
        <v/>
      </c>
      <c r="X2417" s="19"/>
      <c r="Y2417" s="19"/>
      <c r="Z2417" s="19"/>
      <c r="AA2417" s="21"/>
      <c r="AB2417" s="19"/>
      <c r="AC2417" s="22" t="str">
        <f aca="true">IF(OR($U2417="",$B2417=""),"",IF($AA2417&lt;&gt;"",$AA2417-$B2417,TODAY()-$B2417))</f>
        <v/>
      </c>
      <c r="AD2417" s="22" t="str">
        <f aca="true">IF($W2417="","",IF($Y2417="Closed",IF($AA2417="","Closed",IF($AA2417&lt;=$W2417,"Closed on time","Closed late")),IF(TODAY()&gt;$W2417,"Overdue","Within time")))</f>
        <v/>
      </c>
      <c r="AE2417" s="6"/>
      <c r="AF2417" s="19"/>
      <c r="AG2417" s="19"/>
      <c r="AH2417" s="19"/>
      <c r="AI2417" s="19"/>
      <c r="AJ2417" s="19"/>
    </row>
    <row r="2418" customFormat="false" ht="15" hidden="false" customHeight="false" outlineLevel="0" collapsed="false">
      <c r="A2418" s="22" t="str">
        <f aca="false">IF($C2418="","","R"&amp;TEXT(ROW()-4,"00000"))</f>
        <v/>
      </c>
      <c r="B2418" s="21"/>
      <c r="C2418" s="19"/>
      <c r="D2418" s="22" t="str">
        <f aca="false">IF($C2418="","",IFERROR(INDEX(Asset_Register!$C$5:$C$1000,MATCH($C2418,Asset_Register!$A$5:$A$1000,0)),"Not in register"))</f>
        <v/>
      </c>
      <c r="E2418" s="22" t="str">
        <f aca="false">IF($C2418="","",IFERROR(INDEX(Asset_Register!$D$5:$D$1000,MATCH($C2418,Asset_Register!$A$5:$A$1000,0)),"Not in register"))</f>
        <v/>
      </c>
      <c r="F2418" s="22" t="str">
        <f aca="false">IF($C2418="","",IFERROR(INDEX(Asset_Register!$R$5:$R$1000,MATCH($C2418,Asset_Register!$A$5:$A$1000,0)),"Not in register"))</f>
        <v/>
      </c>
      <c r="G2418" s="22" t="str">
        <f aca="false">IF($C2418="","",IFERROR(INDEX(Asset_Register!$Q$5:$Q$1000,MATCH($C2418,Asset_Register!$A$5:$A$1000,0)),"Not in register"))</f>
        <v/>
      </c>
      <c r="H2418" s="19"/>
      <c r="I2418" s="19"/>
      <c r="J2418" s="6"/>
      <c r="K2418" s="19"/>
      <c r="L2418" s="19"/>
      <c r="M2418" s="19"/>
      <c r="N2418" s="19"/>
      <c r="O2418" s="19"/>
      <c r="P2418" s="19"/>
      <c r="Q2418" s="22" t="str">
        <f aca="false">IF($C2418="","",IF($P2418&lt;&gt;"",$P2418,IF(AND(ISNUMBER($K2418),ISNUMBER($M2418),ISNUMBER($N2418)),IF($O2418="Lower is worse",IF($K2418&lt;=$N2418,"Danger",IF($K2418&lt;=$M2418,"Alert","OK")),IF($K2418&gt;=$N2418,"Danger",IF($K2418&gt;=$M2418,"Alert","OK"))),"Not set")))</f>
        <v/>
      </c>
      <c r="R2418" s="22" t="str">
        <f aca="false">IF(OR($Q2418="",$Q2418="Not set"),"",MATCH($Q2418,Lists!$F$2:$F$4,0)-1)</f>
        <v/>
      </c>
      <c r="S2418" s="6"/>
      <c r="T2418" s="6"/>
      <c r="U2418" s="22" t="str">
        <f aca="false">IF(OR($Q2418="",$Q2418="OK",$Q2418="Not set",NOT(ISNUMBER($G2418))),"",ROUND($G2418*IF($Q2418="Danger",Lists!$M$15,Lists!$M$16),0))</f>
        <v/>
      </c>
      <c r="V2418" s="22" t="str">
        <f aca="false">IF($U2418="","",IF(OR($Q2418="Danger",$U2418&gt;=Lists!$M$10),"P1",IF($U2418&gt;=Lists!$M$11,"P2","P3")))</f>
        <v/>
      </c>
      <c r="W2418" s="24" t="str">
        <f aca="false">IF(OR($V2418="",$B2418=""),"",$B2418+INDEX(Lists!$N$10:$N$12,MATCH($V2418,Lists!$L$10:$L$12,0)))</f>
        <v/>
      </c>
      <c r="X2418" s="19"/>
      <c r="Y2418" s="19"/>
      <c r="Z2418" s="19"/>
      <c r="AA2418" s="21"/>
      <c r="AB2418" s="19"/>
      <c r="AC2418" s="22" t="str">
        <f aca="true">IF(OR($U2418="",$B2418=""),"",IF($AA2418&lt;&gt;"",$AA2418-$B2418,TODAY()-$B2418))</f>
        <v/>
      </c>
      <c r="AD2418" s="22" t="str">
        <f aca="true">IF($W2418="","",IF($Y2418="Closed",IF($AA2418="","Closed",IF($AA2418&lt;=$W2418,"Closed on time","Closed late")),IF(TODAY()&gt;$W2418,"Overdue","Within time")))</f>
        <v/>
      </c>
      <c r="AE2418" s="6"/>
      <c r="AF2418" s="19"/>
      <c r="AG2418" s="19"/>
      <c r="AH2418" s="19"/>
      <c r="AI2418" s="19"/>
      <c r="AJ2418" s="19"/>
    </row>
    <row r="2419" customFormat="false" ht="15" hidden="false" customHeight="false" outlineLevel="0" collapsed="false">
      <c r="A2419" s="22" t="str">
        <f aca="false">IF($C2419="","","R"&amp;TEXT(ROW()-4,"00000"))</f>
        <v/>
      </c>
      <c r="B2419" s="21"/>
      <c r="C2419" s="19"/>
      <c r="D2419" s="22" t="str">
        <f aca="false">IF($C2419="","",IFERROR(INDEX(Asset_Register!$C$5:$C$1000,MATCH($C2419,Asset_Register!$A$5:$A$1000,0)),"Not in register"))</f>
        <v/>
      </c>
      <c r="E2419" s="22" t="str">
        <f aca="false">IF($C2419="","",IFERROR(INDEX(Asset_Register!$D$5:$D$1000,MATCH($C2419,Asset_Register!$A$5:$A$1000,0)),"Not in register"))</f>
        <v/>
      </c>
      <c r="F2419" s="22" t="str">
        <f aca="false">IF($C2419="","",IFERROR(INDEX(Asset_Register!$R$5:$R$1000,MATCH($C2419,Asset_Register!$A$5:$A$1000,0)),"Not in register"))</f>
        <v/>
      </c>
      <c r="G2419" s="22" t="str">
        <f aca="false">IF($C2419="","",IFERROR(INDEX(Asset_Register!$Q$5:$Q$1000,MATCH($C2419,Asset_Register!$A$5:$A$1000,0)),"Not in register"))</f>
        <v/>
      </c>
      <c r="H2419" s="19"/>
      <c r="I2419" s="19"/>
      <c r="J2419" s="6"/>
      <c r="K2419" s="19"/>
      <c r="L2419" s="19"/>
      <c r="M2419" s="19"/>
      <c r="N2419" s="19"/>
      <c r="O2419" s="19"/>
      <c r="P2419" s="19"/>
      <c r="Q2419" s="22" t="str">
        <f aca="false">IF($C2419="","",IF($P2419&lt;&gt;"",$P2419,IF(AND(ISNUMBER($K2419),ISNUMBER($M2419),ISNUMBER($N2419)),IF($O2419="Lower is worse",IF($K2419&lt;=$N2419,"Danger",IF($K2419&lt;=$M2419,"Alert","OK")),IF($K2419&gt;=$N2419,"Danger",IF($K2419&gt;=$M2419,"Alert","OK"))),"Not set")))</f>
        <v/>
      </c>
      <c r="R2419" s="22" t="str">
        <f aca="false">IF(OR($Q2419="",$Q2419="Not set"),"",MATCH($Q2419,Lists!$F$2:$F$4,0)-1)</f>
        <v/>
      </c>
      <c r="S2419" s="6"/>
      <c r="T2419" s="6"/>
      <c r="U2419" s="22" t="str">
        <f aca="false">IF(OR($Q2419="",$Q2419="OK",$Q2419="Not set",NOT(ISNUMBER($G2419))),"",ROUND($G2419*IF($Q2419="Danger",Lists!$M$15,Lists!$M$16),0))</f>
        <v/>
      </c>
      <c r="V2419" s="22" t="str">
        <f aca="false">IF($U2419="","",IF(OR($Q2419="Danger",$U2419&gt;=Lists!$M$10),"P1",IF($U2419&gt;=Lists!$M$11,"P2","P3")))</f>
        <v/>
      </c>
      <c r="W2419" s="24" t="str">
        <f aca="false">IF(OR($V2419="",$B2419=""),"",$B2419+INDEX(Lists!$N$10:$N$12,MATCH($V2419,Lists!$L$10:$L$12,0)))</f>
        <v/>
      </c>
      <c r="X2419" s="19"/>
      <c r="Y2419" s="19"/>
      <c r="Z2419" s="19"/>
      <c r="AA2419" s="21"/>
      <c r="AB2419" s="19"/>
      <c r="AC2419" s="22" t="str">
        <f aca="true">IF(OR($U2419="",$B2419=""),"",IF($AA2419&lt;&gt;"",$AA2419-$B2419,TODAY()-$B2419))</f>
        <v/>
      </c>
      <c r="AD2419" s="22" t="str">
        <f aca="true">IF($W2419="","",IF($Y2419="Closed",IF($AA2419="","Closed",IF($AA2419&lt;=$W2419,"Closed on time","Closed late")),IF(TODAY()&gt;$W2419,"Overdue","Within time")))</f>
        <v/>
      </c>
      <c r="AE2419" s="6"/>
      <c r="AF2419" s="19"/>
      <c r="AG2419" s="19"/>
      <c r="AH2419" s="19"/>
      <c r="AI2419" s="19"/>
      <c r="AJ2419" s="19"/>
    </row>
    <row r="2420" customFormat="false" ht="15" hidden="false" customHeight="false" outlineLevel="0" collapsed="false">
      <c r="A2420" s="22" t="str">
        <f aca="false">IF($C2420="","","R"&amp;TEXT(ROW()-4,"00000"))</f>
        <v/>
      </c>
      <c r="B2420" s="21"/>
      <c r="C2420" s="19"/>
      <c r="D2420" s="22" t="str">
        <f aca="false">IF($C2420="","",IFERROR(INDEX(Asset_Register!$C$5:$C$1000,MATCH($C2420,Asset_Register!$A$5:$A$1000,0)),"Not in register"))</f>
        <v/>
      </c>
      <c r="E2420" s="22" t="str">
        <f aca="false">IF($C2420="","",IFERROR(INDEX(Asset_Register!$D$5:$D$1000,MATCH($C2420,Asset_Register!$A$5:$A$1000,0)),"Not in register"))</f>
        <v/>
      </c>
      <c r="F2420" s="22" t="str">
        <f aca="false">IF($C2420="","",IFERROR(INDEX(Asset_Register!$R$5:$R$1000,MATCH($C2420,Asset_Register!$A$5:$A$1000,0)),"Not in register"))</f>
        <v/>
      </c>
      <c r="G2420" s="22" t="str">
        <f aca="false">IF($C2420="","",IFERROR(INDEX(Asset_Register!$Q$5:$Q$1000,MATCH($C2420,Asset_Register!$A$5:$A$1000,0)),"Not in register"))</f>
        <v/>
      </c>
      <c r="H2420" s="19"/>
      <c r="I2420" s="19"/>
      <c r="J2420" s="6"/>
      <c r="K2420" s="19"/>
      <c r="L2420" s="19"/>
      <c r="M2420" s="19"/>
      <c r="N2420" s="19"/>
      <c r="O2420" s="19"/>
      <c r="P2420" s="19"/>
      <c r="Q2420" s="22" t="str">
        <f aca="false">IF($C2420="","",IF($P2420&lt;&gt;"",$P2420,IF(AND(ISNUMBER($K2420),ISNUMBER($M2420),ISNUMBER($N2420)),IF($O2420="Lower is worse",IF($K2420&lt;=$N2420,"Danger",IF($K2420&lt;=$M2420,"Alert","OK")),IF($K2420&gt;=$N2420,"Danger",IF($K2420&gt;=$M2420,"Alert","OK"))),"Not set")))</f>
        <v/>
      </c>
      <c r="R2420" s="22" t="str">
        <f aca="false">IF(OR($Q2420="",$Q2420="Not set"),"",MATCH($Q2420,Lists!$F$2:$F$4,0)-1)</f>
        <v/>
      </c>
      <c r="S2420" s="6"/>
      <c r="T2420" s="6"/>
      <c r="U2420" s="22" t="str">
        <f aca="false">IF(OR($Q2420="",$Q2420="OK",$Q2420="Not set",NOT(ISNUMBER($G2420))),"",ROUND($G2420*IF($Q2420="Danger",Lists!$M$15,Lists!$M$16),0))</f>
        <v/>
      </c>
      <c r="V2420" s="22" t="str">
        <f aca="false">IF($U2420="","",IF(OR($Q2420="Danger",$U2420&gt;=Lists!$M$10),"P1",IF($U2420&gt;=Lists!$M$11,"P2","P3")))</f>
        <v/>
      </c>
      <c r="W2420" s="24" t="str">
        <f aca="false">IF(OR($V2420="",$B2420=""),"",$B2420+INDEX(Lists!$N$10:$N$12,MATCH($V2420,Lists!$L$10:$L$12,0)))</f>
        <v/>
      </c>
      <c r="X2420" s="19"/>
      <c r="Y2420" s="19"/>
      <c r="Z2420" s="19"/>
      <c r="AA2420" s="21"/>
      <c r="AB2420" s="19"/>
      <c r="AC2420" s="22" t="str">
        <f aca="true">IF(OR($U2420="",$B2420=""),"",IF($AA2420&lt;&gt;"",$AA2420-$B2420,TODAY()-$B2420))</f>
        <v/>
      </c>
      <c r="AD2420" s="22" t="str">
        <f aca="true">IF($W2420="","",IF($Y2420="Closed",IF($AA2420="","Closed",IF($AA2420&lt;=$W2420,"Closed on time","Closed late")),IF(TODAY()&gt;$W2420,"Overdue","Within time")))</f>
        <v/>
      </c>
      <c r="AE2420" s="6"/>
      <c r="AF2420" s="19"/>
      <c r="AG2420" s="19"/>
      <c r="AH2420" s="19"/>
      <c r="AI2420" s="19"/>
      <c r="AJ2420" s="19"/>
    </row>
    <row r="2421" customFormat="false" ht="15" hidden="false" customHeight="false" outlineLevel="0" collapsed="false">
      <c r="A2421" s="22" t="str">
        <f aca="false">IF($C2421="","","R"&amp;TEXT(ROW()-4,"00000"))</f>
        <v/>
      </c>
      <c r="B2421" s="21"/>
      <c r="C2421" s="19"/>
      <c r="D2421" s="22" t="str">
        <f aca="false">IF($C2421="","",IFERROR(INDEX(Asset_Register!$C$5:$C$1000,MATCH($C2421,Asset_Register!$A$5:$A$1000,0)),"Not in register"))</f>
        <v/>
      </c>
      <c r="E2421" s="22" t="str">
        <f aca="false">IF($C2421="","",IFERROR(INDEX(Asset_Register!$D$5:$D$1000,MATCH($C2421,Asset_Register!$A$5:$A$1000,0)),"Not in register"))</f>
        <v/>
      </c>
      <c r="F2421" s="22" t="str">
        <f aca="false">IF($C2421="","",IFERROR(INDEX(Asset_Register!$R$5:$R$1000,MATCH($C2421,Asset_Register!$A$5:$A$1000,0)),"Not in register"))</f>
        <v/>
      </c>
      <c r="G2421" s="22" t="str">
        <f aca="false">IF($C2421="","",IFERROR(INDEX(Asset_Register!$Q$5:$Q$1000,MATCH($C2421,Asset_Register!$A$5:$A$1000,0)),"Not in register"))</f>
        <v/>
      </c>
      <c r="H2421" s="19"/>
      <c r="I2421" s="19"/>
      <c r="J2421" s="6"/>
      <c r="K2421" s="19"/>
      <c r="L2421" s="19"/>
      <c r="M2421" s="19"/>
      <c r="N2421" s="19"/>
      <c r="O2421" s="19"/>
      <c r="P2421" s="19"/>
      <c r="Q2421" s="22" t="str">
        <f aca="false">IF($C2421="","",IF($P2421&lt;&gt;"",$P2421,IF(AND(ISNUMBER($K2421),ISNUMBER($M2421),ISNUMBER($N2421)),IF($O2421="Lower is worse",IF($K2421&lt;=$N2421,"Danger",IF($K2421&lt;=$M2421,"Alert","OK")),IF($K2421&gt;=$N2421,"Danger",IF($K2421&gt;=$M2421,"Alert","OK"))),"Not set")))</f>
        <v/>
      </c>
      <c r="R2421" s="22" t="str">
        <f aca="false">IF(OR($Q2421="",$Q2421="Not set"),"",MATCH($Q2421,Lists!$F$2:$F$4,0)-1)</f>
        <v/>
      </c>
      <c r="S2421" s="6"/>
      <c r="T2421" s="6"/>
      <c r="U2421" s="22" t="str">
        <f aca="false">IF(OR($Q2421="",$Q2421="OK",$Q2421="Not set",NOT(ISNUMBER($G2421))),"",ROUND($G2421*IF($Q2421="Danger",Lists!$M$15,Lists!$M$16),0))</f>
        <v/>
      </c>
      <c r="V2421" s="22" t="str">
        <f aca="false">IF($U2421="","",IF(OR($Q2421="Danger",$U2421&gt;=Lists!$M$10),"P1",IF($U2421&gt;=Lists!$M$11,"P2","P3")))</f>
        <v/>
      </c>
      <c r="W2421" s="24" t="str">
        <f aca="false">IF(OR($V2421="",$B2421=""),"",$B2421+INDEX(Lists!$N$10:$N$12,MATCH($V2421,Lists!$L$10:$L$12,0)))</f>
        <v/>
      </c>
      <c r="X2421" s="19"/>
      <c r="Y2421" s="19"/>
      <c r="Z2421" s="19"/>
      <c r="AA2421" s="21"/>
      <c r="AB2421" s="19"/>
      <c r="AC2421" s="22" t="str">
        <f aca="true">IF(OR($U2421="",$B2421=""),"",IF($AA2421&lt;&gt;"",$AA2421-$B2421,TODAY()-$B2421))</f>
        <v/>
      </c>
      <c r="AD2421" s="22" t="str">
        <f aca="true">IF($W2421="","",IF($Y2421="Closed",IF($AA2421="","Closed",IF($AA2421&lt;=$W2421,"Closed on time","Closed late")),IF(TODAY()&gt;$W2421,"Overdue","Within time")))</f>
        <v/>
      </c>
      <c r="AE2421" s="6"/>
      <c r="AF2421" s="19"/>
      <c r="AG2421" s="19"/>
      <c r="AH2421" s="19"/>
      <c r="AI2421" s="19"/>
      <c r="AJ2421" s="19"/>
    </row>
    <row r="2422" customFormat="false" ht="15" hidden="false" customHeight="false" outlineLevel="0" collapsed="false">
      <c r="A2422" s="22" t="str">
        <f aca="false">IF($C2422="","","R"&amp;TEXT(ROW()-4,"00000"))</f>
        <v/>
      </c>
      <c r="B2422" s="21"/>
      <c r="C2422" s="19"/>
      <c r="D2422" s="22" t="str">
        <f aca="false">IF($C2422="","",IFERROR(INDEX(Asset_Register!$C$5:$C$1000,MATCH($C2422,Asset_Register!$A$5:$A$1000,0)),"Not in register"))</f>
        <v/>
      </c>
      <c r="E2422" s="22" t="str">
        <f aca="false">IF($C2422="","",IFERROR(INDEX(Asset_Register!$D$5:$D$1000,MATCH($C2422,Asset_Register!$A$5:$A$1000,0)),"Not in register"))</f>
        <v/>
      </c>
      <c r="F2422" s="22" t="str">
        <f aca="false">IF($C2422="","",IFERROR(INDEX(Asset_Register!$R$5:$R$1000,MATCH($C2422,Asset_Register!$A$5:$A$1000,0)),"Not in register"))</f>
        <v/>
      </c>
      <c r="G2422" s="22" t="str">
        <f aca="false">IF($C2422="","",IFERROR(INDEX(Asset_Register!$Q$5:$Q$1000,MATCH($C2422,Asset_Register!$A$5:$A$1000,0)),"Not in register"))</f>
        <v/>
      </c>
      <c r="H2422" s="19"/>
      <c r="I2422" s="19"/>
      <c r="J2422" s="6"/>
      <c r="K2422" s="19"/>
      <c r="L2422" s="19"/>
      <c r="M2422" s="19"/>
      <c r="N2422" s="19"/>
      <c r="O2422" s="19"/>
      <c r="P2422" s="19"/>
      <c r="Q2422" s="22" t="str">
        <f aca="false">IF($C2422="","",IF($P2422&lt;&gt;"",$P2422,IF(AND(ISNUMBER($K2422),ISNUMBER($M2422),ISNUMBER($N2422)),IF($O2422="Lower is worse",IF($K2422&lt;=$N2422,"Danger",IF($K2422&lt;=$M2422,"Alert","OK")),IF($K2422&gt;=$N2422,"Danger",IF($K2422&gt;=$M2422,"Alert","OK"))),"Not set")))</f>
        <v/>
      </c>
      <c r="R2422" s="22" t="str">
        <f aca="false">IF(OR($Q2422="",$Q2422="Not set"),"",MATCH($Q2422,Lists!$F$2:$F$4,0)-1)</f>
        <v/>
      </c>
      <c r="S2422" s="6"/>
      <c r="T2422" s="6"/>
      <c r="U2422" s="22" t="str">
        <f aca="false">IF(OR($Q2422="",$Q2422="OK",$Q2422="Not set",NOT(ISNUMBER($G2422))),"",ROUND($G2422*IF($Q2422="Danger",Lists!$M$15,Lists!$M$16),0))</f>
        <v/>
      </c>
      <c r="V2422" s="22" t="str">
        <f aca="false">IF($U2422="","",IF(OR($Q2422="Danger",$U2422&gt;=Lists!$M$10),"P1",IF($U2422&gt;=Lists!$M$11,"P2","P3")))</f>
        <v/>
      </c>
      <c r="W2422" s="24" t="str">
        <f aca="false">IF(OR($V2422="",$B2422=""),"",$B2422+INDEX(Lists!$N$10:$N$12,MATCH($V2422,Lists!$L$10:$L$12,0)))</f>
        <v/>
      </c>
      <c r="X2422" s="19"/>
      <c r="Y2422" s="19"/>
      <c r="Z2422" s="19"/>
      <c r="AA2422" s="21"/>
      <c r="AB2422" s="19"/>
      <c r="AC2422" s="22" t="str">
        <f aca="true">IF(OR($U2422="",$B2422=""),"",IF($AA2422&lt;&gt;"",$AA2422-$B2422,TODAY()-$B2422))</f>
        <v/>
      </c>
      <c r="AD2422" s="22" t="str">
        <f aca="true">IF($W2422="","",IF($Y2422="Closed",IF($AA2422="","Closed",IF($AA2422&lt;=$W2422,"Closed on time","Closed late")),IF(TODAY()&gt;$W2422,"Overdue","Within time")))</f>
        <v/>
      </c>
      <c r="AE2422" s="6"/>
      <c r="AF2422" s="19"/>
      <c r="AG2422" s="19"/>
      <c r="AH2422" s="19"/>
      <c r="AI2422" s="19"/>
      <c r="AJ2422" s="19"/>
    </row>
    <row r="2423" customFormat="false" ht="15" hidden="false" customHeight="false" outlineLevel="0" collapsed="false">
      <c r="A2423" s="22" t="str">
        <f aca="false">IF($C2423="","","R"&amp;TEXT(ROW()-4,"00000"))</f>
        <v/>
      </c>
      <c r="B2423" s="21"/>
      <c r="C2423" s="19"/>
      <c r="D2423" s="22" t="str">
        <f aca="false">IF($C2423="","",IFERROR(INDEX(Asset_Register!$C$5:$C$1000,MATCH($C2423,Asset_Register!$A$5:$A$1000,0)),"Not in register"))</f>
        <v/>
      </c>
      <c r="E2423" s="22" t="str">
        <f aca="false">IF($C2423="","",IFERROR(INDEX(Asset_Register!$D$5:$D$1000,MATCH($C2423,Asset_Register!$A$5:$A$1000,0)),"Not in register"))</f>
        <v/>
      </c>
      <c r="F2423" s="22" t="str">
        <f aca="false">IF($C2423="","",IFERROR(INDEX(Asset_Register!$R$5:$R$1000,MATCH($C2423,Asset_Register!$A$5:$A$1000,0)),"Not in register"))</f>
        <v/>
      </c>
      <c r="G2423" s="22" t="str">
        <f aca="false">IF($C2423="","",IFERROR(INDEX(Asset_Register!$Q$5:$Q$1000,MATCH($C2423,Asset_Register!$A$5:$A$1000,0)),"Not in register"))</f>
        <v/>
      </c>
      <c r="H2423" s="19"/>
      <c r="I2423" s="19"/>
      <c r="J2423" s="6"/>
      <c r="K2423" s="19"/>
      <c r="L2423" s="19"/>
      <c r="M2423" s="19"/>
      <c r="N2423" s="19"/>
      <c r="O2423" s="19"/>
      <c r="P2423" s="19"/>
      <c r="Q2423" s="22" t="str">
        <f aca="false">IF($C2423="","",IF($P2423&lt;&gt;"",$P2423,IF(AND(ISNUMBER($K2423),ISNUMBER($M2423),ISNUMBER($N2423)),IF($O2423="Lower is worse",IF($K2423&lt;=$N2423,"Danger",IF($K2423&lt;=$M2423,"Alert","OK")),IF($K2423&gt;=$N2423,"Danger",IF($K2423&gt;=$M2423,"Alert","OK"))),"Not set")))</f>
        <v/>
      </c>
      <c r="R2423" s="22" t="str">
        <f aca="false">IF(OR($Q2423="",$Q2423="Not set"),"",MATCH($Q2423,Lists!$F$2:$F$4,0)-1)</f>
        <v/>
      </c>
      <c r="S2423" s="6"/>
      <c r="T2423" s="6"/>
      <c r="U2423" s="22" t="str">
        <f aca="false">IF(OR($Q2423="",$Q2423="OK",$Q2423="Not set",NOT(ISNUMBER($G2423))),"",ROUND($G2423*IF($Q2423="Danger",Lists!$M$15,Lists!$M$16),0))</f>
        <v/>
      </c>
      <c r="V2423" s="22" t="str">
        <f aca="false">IF($U2423="","",IF(OR($Q2423="Danger",$U2423&gt;=Lists!$M$10),"P1",IF($U2423&gt;=Lists!$M$11,"P2","P3")))</f>
        <v/>
      </c>
      <c r="W2423" s="24" t="str">
        <f aca="false">IF(OR($V2423="",$B2423=""),"",$B2423+INDEX(Lists!$N$10:$N$12,MATCH($V2423,Lists!$L$10:$L$12,0)))</f>
        <v/>
      </c>
      <c r="X2423" s="19"/>
      <c r="Y2423" s="19"/>
      <c r="Z2423" s="19"/>
      <c r="AA2423" s="21"/>
      <c r="AB2423" s="19"/>
      <c r="AC2423" s="22" t="str">
        <f aca="true">IF(OR($U2423="",$B2423=""),"",IF($AA2423&lt;&gt;"",$AA2423-$B2423,TODAY()-$B2423))</f>
        <v/>
      </c>
      <c r="AD2423" s="22" t="str">
        <f aca="true">IF($W2423="","",IF($Y2423="Closed",IF($AA2423="","Closed",IF($AA2423&lt;=$W2423,"Closed on time","Closed late")),IF(TODAY()&gt;$W2423,"Overdue","Within time")))</f>
        <v/>
      </c>
      <c r="AE2423" s="6"/>
      <c r="AF2423" s="19"/>
      <c r="AG2423" s="19"/>
      <c r="AH2423" s="19"/>
      <c r="AI2423" s="19"/>
      <c r="AJ2423" s="19"/>
    </row>
    <row r="2424" customFormat="false" ht="15" hidden="false" customHeight="false" outlineLevel="0" collapsed="false">
      <c r="A2424" s="22" t="str">
        <f aca="false">IF($C2424="","","R"&amp;TEXT(ROW()-4,"00000"))</f>
        <v/>
      </c>
      <c r="B2424" s="21"/>
      <c r="C2424" s="19"/>
      <c r="D2424" s="22" t="str">
        <f aca="false">IF($C2424="","",IFERROR(INDEX(Asset_Register!$C$5:$C$1000,MATCH($C2424,Asset_Register!$A$5:$A$1000,0)),"Not in register"))</f>
        <v/>
      </c>
      <c r="E2424" s="22" t="str">
        <f aca="false">IF($C2424="","",IFERROR(INDEX(Asset_Register!$D$5:$D$1000,MATCH($C2424,Asset_Register!$A$5:$A$1000,0)),"Not in register"))</f>
        <v/>
      </c>
      <c r="F2424" s="22" t="str">
        <f aca="false">IF($C2424="","",IFERROR(INDEX(Asset_Register!$R$5:$R$1000,MATCH($C2424,Asset_Register!$A$5:$A$1000,0)),"Not in register"))</f>
        <v/>
      </c>
      <c r="G2424" s="22" t="str">
        <f aca="false">IF($C2424="","",IFERROR(INDEX(Asset_Register!$Q$5:$Q$1000,MATCH($C2424,Asset_Register!$A$5:$A$1000,0)),"Not in register"))</f>
        <v/>
      </c>
      <c r="H2424" s="19"/>
      <c r="I2424" s="19"/>
      <c r="J2424" s="6"/>
      <c r="K2424" s="19"/>
      <c r="L2424" s="19"/>
      <c r="M2424" s="19"/>
      <c r="N2424" s="19"/>
      <c r="O2424" s="19"/>
      <c r="P2424" s="19"/>
      <c r="Q2424" s="22" t="str">
        <f aca="false">IF($C2424="","",IF($P2424&lt;&gt;"",$P2424,IF(AND(ISNUMBER($K2424),ISNUMBER($M2424),ISNUMBER($N2424)),IF($O2424="Lower is worse",IF($K2424&lt;=$N2424,"Danger",IF($K2424&lt;=$M2424,"Alert","OK")),IF($K2424&gt;=$N2424,"Danger",IF($K2424&gt;=$M2424,"Alert","OK"))),"Not set")))</f>
        <v/>
      </c>
      <c r="R2424" s="22" t="str">
        <f aca="false">IF(OR($Q2424="",$Q2424="Not set"),"",MATCH($Q2424,Lists!$F$2:$F$4,0)-1)</f>
        <v/>
      </c>
      <c r="S2424" s="6"/>
      <c r="T2424" s="6"/>
      <c r="U2424" s="22" t="str">
        <f aca="false">IF(OR($Q2424="",$Q2424="OK",$Q2424="Not set",NOT(ISNUMBER($G2424))),"",ROUND($G2424*IF($Q2424="Danger",Lists!$M$15,Lists!$M$16),0))</f>
        <v/>
      </c>
      <c r="V2424" s="22" t="str">
        <f aca="false">IF($U2424="","",IF(OR($Q2424="Danger",$U2424&gt;=Lists!$M$10),"P1",IF($U2424&gt;=Lists!$M$11,"P2","P3")))</f>
        <v/>
      </c>
      <c r="W2424" s="24" t="str">
        <f aca="false">IF(OR($V2424="",$B2424=""),"",$B2424+INDEX(Lists!$N$10:$N$12,MATCH($V2424,Lists!$L$10:$L$12,0)))</f>
        <v/>
      </c>
      <c r="X2424" s="19"/>
      <c r="Y2424" s="19"/>
      <c r="Z2424" s="19"/>
      <c r="AA2424" s="21"/>
      <c r="AB2424" s="19"/>
      <c r="AC2424" s="22" t="str">
        <f aca="true">IF(OR($U2424="",$B2424=""),"",IF($AA2424&lt;&gt;"",$AA2424-$B2424,TODAY()-$B2424))</f>
        <v/>
      </c>
      <c r="AD2424" s="22" t="str">
        <f aca="true">IF($W2424="","",IF($Y2424="Closed",IF($AA2424="","Closed",IF($AA2424&lt;=$W2424,"Closed on time","Closed late")),IF(TODAY()&gt;$W2424,"Overdue","Within time")))</f>
        <v/>
      </c>
      <c r="AE2424" s="6"/>
      <c r="AF2424" s="19"/>
      <c r="AG2424" s="19"/>
      <c r="AH2424" s="19"/>
      <c r="AI2424" s="19"/>
      <c r="AJ2424" s="19"/>
    </row>
    <row r="2425" customFormat="false" ht="15" hidden="false" customHeight="false" outlineLevel="0" collapsed="false">
      <c r="A2425" s="22" t="str">
        <f aca="false">IF($C2425="","","R"&amp;TEXT(ROW()-4,"00000"))</f>
        <v/>
      </c>
      <c r="B2425" s="21"/>
      <c r="C2425" s="19"/>
      <c r="D2425" s="22" t="str">
        <f aca="false">IF($C2425="","",IFERROR(INDEX(Asset_Register!$C$5:$C$1000,MATCH($C2425,Asset_Register!$A$5:$A$1000,0)),"Not in register"))</f>
        <v/>
      </c>
      <c r="E2425" s="22" t="str">
        <f aca="false">IF($C2425="","",IFERROR(INDEX(Asset_Register!$D$5:$D$1000,MATCH($C2425,Asset_Register!$A$5:$A$1000,0)),"Not in register"))</f>
        <v/>
      </c>
      <c r="F2425" s="22" t="str">
        <f aca="false">IF($C2425="","",IFERROR(INDEX(Asset_Register!$R$5:$R$1000,MATCH($C2425,Asset_Register!$A$5:$A$1000,0)),"Not in register"))</f>
        <v/>
      </c>
      <c r="G2425" s="22" t="str">
        <f aca="false">IF($C2425="","",IFERROR(INDEX(Asset_Register!$Q$5:$Q$1000,MATCH($C2425,Asset_Register!$A$5:$A$1000,0)),"Not in register"))</f>
        <v/>
      </c>
      <c r="H2425" s="19"/>
      <c r="I2425" s="19"/>
      <c r="J2425" s="6"/>
      <c r="K2425" s="19"/>
      <c r="L2425" s="19"/>
      <c r="M2425" s="19"/>
      <c r="N2425" s="19"/>
      <c r="O2425" s="19"/>
      <c r="P2425" s="19"/>
      <c r="Q2425" s="22" t="str">
        <f aca="false">IF($C2425="","",IF($P2425&lt;&gt;"",$P2425,IF(AND(ISNUMBER($K2425),ISNUMBER($M2425),ISNUMBER($N2425)),IF($O2425="Lower is worse",IF($K2425&lt;=$N2425,"Danger",IF($K2425&lt;=$M2425,"Alert","OK")),IF($K2425&gt;=$N2425,"Danger",IF($K2425&gt;=$M2425,"Alert","OK"))),"Not set")))</f>
        <v/>
      </c>
      <c r="R2425" s="22" t="str">
        <f aca="false">IF(OR($Q2425="",$Q2425="Not set"),"",MATCH($Q2425,Lists!$F$2:$F$4,0)-1)</f>
        <v/>
      </c>
      <c r="S2425" s="6"/>
      <c r="T2425" s="6"/>
      <c r="U2425" s="22" t="str">
        <f aca="false">IF(OR($Q2425="",$Q2425="OK",$Q2425="Not set",NOT(ISNUMBER($G2425))),"",ROUND($G2425*IF($Q2425="Danger",Lists!$M$15,Lists!$M$16),0))</f>
        <v/>
      </c>
      <c r="V2425" s="22" t="str">
        <f aca="false">IF($U2425="","",IF(OR($Q2425="Danger",$U2425&gt;=Lists!$M$10),"P1",IF($U2425&gt;=Lists!$M$11,"P2","P3")))</f>
        <v/>
      </c>
      <c r="W2425" s="24" t="str">
        <f aca="false">IF(OR($V2425="",$B2425=""),"",$B2425+INDEX(Lists!$N$10:$N$12,MATCH($V2425,Lists!$L$10:$L$12,0)))</f>
        <v/>
      </c>
      <c r="X2425" s="19"/>
      <c r="Y2425" s="19"/>
      <c r="Z2425" s="19"/>
      <c r="AA2425" s="21"/>
      <c r="AB2425" s="19"/>
      <c r="AC2425" s="22" t="str">
        <f aca="true">IF(OR($U2425="",$B2425=""),"",IF($AA2425&lt;&gt;"",$AA2425-$B2425,TODAY()-$B2425))</f>
        <v/>
      </c>
      <c r="AD2425" s="22" t="str">
        <f aca="true">IF($W2425="","",IF($Y2425="Closed",IF($AA2425="","Closed",IF($AA2425&lt;=$W2425,"Closed on time","Closed late")),IF(TODAY()&gt;$W2425,"Overdue","Within time")))</f>
        <v/>
      </c>
      <c r="AE2425" s="6"/>
      <c r="AF2425" s="19"/>
      <c r="AG2425" s="19"/>
      <c r="AH2425" s="19"/>
      <c r="AI2425" s="19"/>
      <c r="AJ2425" s="19"/>
    </row>
    <row r="2426" customFormat="false" ht="15" hidden="false" customHeight="false" outlineLevel="0" collapsed="false">
      <c r="A2426" s="22" t="str">
        <f aca="false">IF($C2426="","","R"&amp;TEXT(ROW()-4,"00000"))</f>
        <v/>
      </c>
      <c r="B2426" s="21"/>
      <c r="C2426" s="19"/>
      <c r="D2426" s="22" t="str">
        <f aca="false">IF($C2426="","",IFERROR(INDEX(Asset_Register!$C$5:$C$1000,MATCH($C2426,Asset_Register!$A$5:$A$1000,0)),"Not in register"))</f>
        <v/>
      </c>
      <c r="E2426" s="22" t="str">
        <f aca="false">IF($C2426="","",IFERROR(INDEX(Asset_Register!$D$5:$D$1000,MATCH($C2426,Asset_Register!$A$5:$A$1000,0)),"Not in register"))</f>
        <v/>
      </c>
      <c r="F2426" s="22" t="str">
        <f aca="false">IF($C2426="","",IFERROR(INDEX(Asset_Register!$R$5:$R$1000,MATCH($C2426,Asset_Register!$A$5:$A$1000,0)),"Not in register"))</f>
        <v/>
      </c>
      <c r="G2426" s="22" t="str">
        <f aca="false">IF($C2426="","",IFERROR(INDEX(Asset_Register!$Q$5:$Q$1000,MATCH($C2426,Asset_Register!$A$5:$A$1000,0)),"Not in register"))</f>
        <v/>
      </c>
      <c r="H2426" s="19"/>
      <c r="I2426" s="19"/>
      <c r="J2426" s="6"/>
      <c r="K2426" s="19"/>
      <c r="L2426" s="19"/>
      <c r="M2426" s="19"/>
      <c r="N2426" s="19"/>
      <c r="O2426" s="19"/>
      <c r="P2426" s="19"/>
      <c r="Q2426" s="22" t="str">
        <f aca="false">IF($C2426="","",IF($P2426&lt;&gt;"",$P2426,IF(AND(ISNUMBER($K2426),ISNUMBER($M2426),ISNUMBER($N2426)),IF($O2426="Lower is worse",IF($K2426&lt;=$N2426,"Danger",IF($K2426&lt;=$M2426,"Alert","OK")),IF($K2426&gt;=$N2426,"Danger",IF($K2426&gt;=$M2426,"Alert","OK"))),"Not set")))</f>
        <v/>
      </c>
      <c r="R2426" s="22" t="str">
        <f aca="false">IF(OR($Q2426="",$Q2426="Not set"),"",MATCH($Q2426,Lists!$F$2:$F$4,0)-1)</f>
        <v/>
      </c>
      <c r="S2426" s="6"/>
      <c r="T2426" s="6"/>
      <c r="U2426" s="22" t="str">
        <f aca="false">IF(OR($Q2426="",$Q2426="OK",$Q2426="Not set",NOT(ISNUMBER($G2426))),"",ROUND($G2426*IF($Q2426="Danger",Lists!$M$15,Lists!$M$16),0))</f>
        <v/>
      </c>
      <c r="V2426" s="22" t="str">
        <f aca="false">IF($U2426="","",IF(OR($Q2426="Danger",$U2426&gt;=Lists!$M$10),"P1",IF($U2426&gt;=Lists!$M$11,"P2","P3")))</f>
        <v/>
      </c>
      <c r="W2426" s="24" t="str">
        <f aca="false">IF(OR($V2426="",$B2426=""),"",$B2426+INDEX(Lists!$N$10:$N$12,MATCH($V2426,Lists!$L$10:$L$12,0)))</f>
        <v/>
      </c>
      <c r="X2426" s="19"/>
      <c r="Y2426" s="19"/>
      <c r="Z2426" s="19"/>
      <c r="AA2426" s="21"/>
      <c r="AB2426" s="19"/>
      <c r="AC2426" s="22" t="str">
        <f aca="true">IF(OR($U2426="",$B2426=""),"",IF($AA2426&lt;&gt;"",$AA2426-$B2426,TODAY()-$B2426))</f>
        <v/>
      </c>
      <c r="AD2426" s="22" t="str">
        <f aca="true">IF($W2426="","",IF($Y2426="Closed",IF($AA2426="","Closed",IF($AA2426&lt;=$W2426,"Closed on time","Closed late")),IF(TODAY()&gt;$W2426,"Overdue","Within time")))</f>
        <v/>
      </c>
      <c r="AE2426" s="6"/>
      <c r="AF2426" s="19"/>
      <c r="AG2426" s="19"/>
      <c r="AH2426" s="19"/>
      <c r="AI2426" s="19"/>
      <c r="AJ2426" s="19"/>
    </row>
    <row r="2427" customFormat="false" ht="15" hidden="false" customHeight="false" outlineLevel="0" collapsed="false">
      <c r="A2427" s="22" t="str">
        <f aca="false">IF($C2427="","","R"&amp;TEXT(ROW()-4,"00000"))</f>
        <v/>
      </c>
      <c r="B2427" s="21"/>
      <c r="C2427" s="19"/>
      <c r="D2427" s="22" t="str">
        <f aca="false">IF($C2427="","",IFERROR(INDEX(Asset_Register!$C$5:$C$1000,MATCH($C2427,Asset_Register!$A$5:$A$1000,0)),"Not in register"))</f>
        <v/>
      </c>
      <c r="E2427" s="22" t="str">
        <f aca="false">IF($C2427="","",IFERROR(INDEX(Asset_Register!$D$5:$D$1000,MATCH($C2427,Asset_Register!$A$5:$A$1000,0)),"Not in register"))</f>
        <v/>
      </c>
      <c r="F2427" s="22" t="str">
        <f aca="false">IF($C2427="","",IFERROR(INDEX(Asset_Register!$R$5:$R$1000,MATCH($C2427,Asset_Register!$A$5:$A$1000,0)),"Not in register"))</f>
        <v/>
      </c>
      <c r="G2427" s="22" t="str">
        <f aca="false">IF($C2427="","",IFERROR(INDEX(Asset_Register!$Q$5:$Q$1000,MATCH($C2427,Asset_Register!$A$5:$A$1000,0)),"Not in register"))</f>
        <v/>
      </c>
      <c r="H2427" s="19"/>
      <c r="I2427" s="19"/>
      <c r="J2427" s="6"/>
      <c r="K2427" s="19"/>
      <c r="L2427" s="19"/>
      <c r="M2427" s="19"/>
      <c r="N2427" s="19"/>
      <c r="O2427" s="19"/>
      <c r="P2427" s="19"/>
      <c r="Q2427" s="22" t="str">
        <f aca="false">IF($C2427="","",IF($P2427&lt;&gt;"",$P2427,IF(AND(ISNUMBER($K2427),ISNUMBER($M2427),ISNUMBER($N2427)),IF($O2427="Lower is worse",IF($K2427&lt;=$N2427,"Danger",IF($K2427&lt;=$M2427,"Alert","OK")),IF($K2427&gt;=$N2427,"Danger",IF($K2427&gt;=$M2427,"Alert","OK"))),"Not set")))</f>
        <v/>
      </c>
      <c r="R2427" s="22" t="str">
        <f aca="false">IF(OR($Q2427="",$Q2427="Not set"),"",MATCH($Q2427,Lists!$F$2:$F$4,0)-1)</f>
        <v/>
      </c>
      <c r="S2427" s="6"/>
      <c r="T2427" s="6"/>
      <c r="U2427" s="22" t="str">
        <f aca="false">IF(OR($Q2427="",$Q2427="OK",$Q2427="Not set",NOT(ISNUMBER($G2427))),"",ROUND($G2427*IF($Q2427="Danger",Lists!$M$15,Lists!$M$16),0))</f>
        <v/>
      </c>
      <c r="V2427" s="22" t="str">
        <f aca="false">IF($U2427="","",IF(OR($Q2427="Danger",$U2427&gt;=Lists!$M$10),"P1",IF($U2427&gt;=Lists!$M$11,"P2","P3")))</f>
        <v/>
      </c>
      <c r="W2427" s="24" t="str">
        <f aca="false">IF(OR($V2427="",$B2427=""),"",$B2427+INDEX(Lists!$N$10:$N$12,MATCH($V2427,Lists!$L$10:$L$12,0)))</f>
        <v/>
      </c>
      <c r="X2427" s="19"/>
      <c r="Y2427" s="19"/>
      <c r="Z2427" s="19"/>
      <c r="AA2427" s="21"/>
      <c r="AB2427" s="19"/>
      <c r="AC2427" s="22" t="str">
        <f aca="true">IF(OR($U2427="",$B2427=""),"",IF($AA2427&lt;&gt;"",$AA2427-$B2427,TODAY()-$B2427))</f>
        <v/>
      </c>
      <c r="AD2427" s="22" t="str">
        <f aca="true">IF($W2427="","",IF($Y2427="Closed",IF($AA2427="","Closed",IF($AA2427&lt;=$W2427,"Closed on time","Closed late")),IF(TODAY()&gt;$W2427,"Overdue","Within time")))</f>
        <v/>
      </c>
      <c r="AE2427" s="6"/>
      <c r="AF2427" s="19"/>
      <c r="AG2427" s="19"/>
      <c r="AH2427" s="19"/>
      <c r="AI2427" s="19"/>
      <c r="AJ2427" s="19"/>
    </row>
    <row r="2428" customFormat="false" ht="15" hidden="false" customHeight="false" outlineLevel="0" collapsed="false">
      <c r="A2428" s="22" t="str">
        <f aca="false">IF($C2428="","","R"&amp;TEXT(ROW()-4,"00000"))</f>
        <v/>
      </c>
      <c r="B2428" s="21"/>
      <c r="C2428" s="19"/>
      <c r="D2428" s="22" t="str">
        <f aca="false">IF($C2428="","",IFERROR(INDEX(Asset_Register!$C$5:$C$1000,MATCH($C2428,Asset_Register!$A$5:$A$1000,0)),"Not in register"))</f>
        <v/>
      </c>
      <c r="E2428" s="22" t="str">
        <f aca="false">IF($C2428="","",IFERROR(INDEX(Asset_Register!$D$5:$D$1000,MATCH($C2428,Asset_Register!$A$5:$A$1000,0)),"Not in register"))</f>
        <v/>
      </c>
      <c r="F2428" s="22" t="str">
        <f aca="false">IF($C2428="","",IFERROR(INDEX(Asset_Register!$R$5:$R$1000,MATCH($C2428,Asset_Register!$A$5:$A$1000,0)),"Not in register"))</f>
        <v/>
      </c>
      <c r="G2428" s="22" t="str">
        <f aca="false">IF($C2428="","",IFERROR(INDEX(Asset_Register!$Q$5:$Q$1000,MATCH($C2428,Asset_Register!$A$5:$A$1000,0)),"Not in register"))</f>
        <v/>
      </c>
      <c r="H2428" s="19"/>
      <c r="I2428" s="19"/>
      <c r="J2428" s="6"/>
      <c r="K2428" s="19"/>
      <c r="L2428" s="19"/>
      <c r="M2428" s="19"/>
      <c r="N2428" s="19"/>
      <c r="O2428" s="19"/>
      <c r="P2428" s="19"/>
      <c r="Q2428" s="22" t="str">
        <f aca="false">IF($C2428="","",IF($P2428&lt;&gt;"",$P2428,IF(AND(ISNUMBER($K2428),ISNUMBER($M2428),ISNUMBER($N2428)),IF($O2428="Lower is worse",IF($K2428&lt;=$N2428,"Danger",IF($K2428&lt;=$M2428,"Alert","OK")),IF($K2428&gt;=$N2428,"Danger",IF($K2428&gt;=$M2428,"Alert","OK"))),"Not set")))</f>
        <v/>
      </c>
      <c r="R2428" s="22" t="str">
        <f aca="false">IF(OR($Q2428="",$Q2428="Not set"),"",MATCH($Q2428,Lists!$F$2:$F$4,0)-1)</f>
        <v/>
      </c>
      <c r="S2428" s="6"/>
      <c r="T2428" s="6"/>
      <c r="U2428" s="22" t="str">
        <f aca="false">IF(OR($Q2428="",$Q2428="OK",$Q2428="Not set",NOT(ISNUMBER($G2428))),"",ROUND($G2428*IF($Q2428="Danger",Lists!$M$15,Lists!$M$16),0))</f>
        <v/>
      </c>
      <c r="V2428" s="22" t="str">
        <f aca="false">IF($U2428="","",IF(OR($Q2428="Danger",$U2428&gt;=Lists!$M$10),"P1",IF($U2428&gt;=Lists!$M$11,"P2","P3")))</f>
        <v/>
      </c>
      <c r="W2428" s="24" t="str">
        <f aca="false">IF(OR($V2428="",$B2428=""),"",$B2428+INDEX(Lists!$N$10:$N$12,MATCH($V2428,Lists!$L$10:$L$12,0)))</f>
        <v/>
      </c>
      <c r="X2428" s="19"/>
      <c r="Y2428" s="19"/>
      <c r="Z2428" s="19"/>
      <c r="AA2428" s="21"/>
      <c r="AB2428" s="19"/>
      <c r="AC2428" s="22" t="str">
        <f aca="true">IF(OR($U2428="",$B2428=""),"",IF($AA2428&lt;&gt;"",$AA2428-$B2428,TODAY()-$B2428))</f>
        <v/>
      </c>
      <c r="AD2428" s="22" t="str">
        <f aca="true">IF($W2428="","",IF($Y2428="Closed",IF($AA2428="","Closed",IF($AA2428&lt;=$W2428,"Closed on time","Closed late")),IF(TODAY()&gt;$W2428,"Overdue","Within time")))</f>
        <v/>
      </c>
      <c r="AE2428" s="6"/>
      <c r="AF2428" s="19"/>
      <c r="AG2428" s="19"/>
      <c r="AH2428" s="19"/>
      <c r="AI2428" s="19"/>
      <c r="AJ2428" s="19"/>
    </row>
    <row r="2429" customFormat="false" ht="15" hidden="false" customHeight="false" outlineLevel="0" collapsed="false">
      <c r="A2429" s="22" t="str">
        <f aca="false">IF($C2429="","","R"&amp;TEXT(ROW()-4,"00000"))</f>
        <v/>
      </c>
      <c r="B2429" s="21"/>
      <c r="C2429" s="19"/>
      <c r="D2429" s="22" t="str">
        <f aca="false">IF($C2429="","",IFERROR(INDEX(Asset_Register!$C$5:$C$1000,MATCH($C2429,Asset_Register!$A$5:$A$1000,0)),"Not in register"))</f>
        <v/>
      </c>
      <c r="E2429" s="22" t="str">
        <f aca="false">IF($C2429="","",IFERROR(INDEX(Asset_Register!$D$5:$D$1000,MATCH($C2429,Asset_Register!$A$5:$A$1000,0)),"Not in register"))</f>
        <v/>
      </c>
      <c r="F2429" s="22" t="str">
        <f aca="false">IF($C2429="","",IFERROR(INDEX(Asset_Register!$R$5:$R$1000,MATCH($C2429,Asset_Register!$A$5:$A$1000,0)),"Not in register"))</f>
        <v/>
      </c>
      <c r="G2429" s="22" t="str">
        <f aca="false">IF($C2429="","",IFERROR(INDEX(Asset_Register!$Q$5:$Q$1000,MATCH($C2429,Asset_Register!$A$5:$A$1000,0)),"Not in register"))</f>
        <v/>
      </c>
      <c r="H2429" s="19"/>
      <c r="I2429" s="19"/>
      <c r="J2429" s="6"/>
      <c r="K2429" s="19"/>
      <c r="L2429" s="19"/>
      <c r="M2429" s="19"/>
      <c r="N2429" s="19"/>
      <c r="O2429" s="19"/>
      <c r="P2429" s="19"/>
      <c r="Q2429" s="22" t="str">
        <f aca="false">IF($C2429="","",IF($P2429&lt;&gt;"",$P2429,IF(AND(ISNUMBER($K2429),ISNUMBER($M2429),ISNUMBER($N2429)),IF($O2429="Lower is worse",IF($K2429&lt;=$N2429,"Danger",IF($K2429&lt;=$M2429,"Alert","OK")),IF($K2429&gt;=$N2429,"Danger",IF($K2429&gt;=$M2429,"Alert","OK"))),"Not set")))</f>
        <v/>
      </c>
      <c r="R2429" s="22" t="str">
        <f aca="false">IF(OR($Q2429="",$Q2429="Not set"),"",MATCH($Q2429,Lists!$F$2:$F$4,0)-1)</f>
        <v/>
      </c>
      <c r="S2429" s="6"/>
      <c r="T2429" s="6"/>
      <c r="U2429" s="22" t="str">
        <f aca="false">IF(OR($Q2429="",$Q2429="OK",$Q2429="Not set",NOT(ISNUMBER($G2429))),"",ROUND($G2429*IF($Q2429="Danger",Lists!$M$15,Lists!$M$16),0))</f>
        <v/>
      </c>
      <c r="V2429" s="22" t="str">
        <f aca="false">IF($U2429="","",IF(OR($Q2429="Danger",$U2429&gt;=Lists!$M$10),"P1",IF($U2429&gt;=Lists!$M$11,"P2","P3")))</f>
        <v/>
      </c>
      <c r="W2429" s="24" t="str">
        <f aca="false">IF(OR($V2429="",$B2429=""),"",$B2429+INDEX(Lists!$N$10:$N$12,MATCH($V2429,Lists!$L$10:$L$12,0)))</f>
        <v/>
      </c>
      <c r="X2429" s="19"/>
      <c r="Y2429" s="19"/>
      <c r="Z2429" s="19"/>
      <c r="AA2429" s="21"/>
      <c r="AB2429" s="19"/>
      <c r="AC2429" s="22" t="str">
        <f aca="true">IF(OR($U2429="",$B2429=""),"",IF($AA2429&lt;&gt;"",$AA2429-$B2429,TODAY()-$B2429))</f>
        <v/>
      </c>
      <c r="AD2429" s="22" t="str">
        <f aca="true">IF($W2429="","",IF($Y2429="Closed",IF($AA2429="","Closed",IF($AA2429&lt;=$W2429,"Closed on time","Closed late")),IF(TODAY()&gt;$W2429,"Overdue","Within time")))</f>
        <v/>
      </c>
      <c r="AE2429" s="6"/>
      <c r="AF2429" s="19"/>
      <c r="AG2429" s="19"/>
      <c r="AH2429" s="19"/>
      <c r="AI2429" s="19"/>
      <c r="AJ2429" s="19"/>
    </row>
    <row r="2430" customFormat="false" ht="15" hidden="false" customHeight="false" outlineLevel="0" collapsed="false">
      <c r="A2430" s="22" t="str">
        <f aca="false">IF($C2430="","","R"&amp;TEXT(ROW()-4,"00000"))</f>
        <v/>
      </c>
      <c r="B2430" s="21"/>
      <c r="C2430" s="19"/>
      <c r="D2430" s="22" t="str">
        <f aca="false">IF($C2430="","",IFERROR(INDEX(Asset_Register!$C$5:$C$1000,MATCH($C2430,Asset_Register!$A$5:$A$1000,0)),"Not in register"))</f>
        <v/>
      </c>
      <c r="E2430" s="22" t="str">
        <f aca="false">IF($C2430="","",IFERROR(INDEX(Asset_Register!$D$5:$D$1000,MATCH($C2430,Asset_Register!$A$5:$A$1000,0)),"Not in register"))</f>
        <v/>
      </c>
      <c r="F2430" s="22" t="str">
        <f aca="false">IF($C2430="","",IFERROR(INDEX(Asset_Register!$R$5:$R$1000,MATCH($C2430,Asset_Register!$A$5:$A$1000,0)),"Not in register"))</f>
        <v/>
      </c>
      <c r="G2430" s="22" t="str">
        <f aca="false">IF($C2430="","",IFERROR(INDEX(Asset_Register!$Q$5:$Q$1000,MATCH($C2430,Asset_Register!$A$5:$A$1000,0)),"Not in register"))</f>
        <v/>
      </c>
      <c r="H2430" s="19"/>
      <c r="I2430" s="19"/>
      <c r="J2430" s="6"/>
      <c r="K2430" s="19"/>
      <c r="L2430" s="19"/>
      <c r="M2430" s="19"/>
      <c r="N2430" s="19"/>
      <c r="O2430" s="19"/>
      <c r="P2430" s="19"/>
      <c r="Q2430" s="22" t="str">
        <f aca="false">IF($C2430="","",IF($P2430&lt;&gt;"",$P2430,IF(AND(ISNUMBER($K2430),ISNUMBER($M2430),ISNUMBER($N2430)),IF($O2430="Lower is worse",IF($K2430&lt;=$N2430,"Danger",IF($K2430&lt;=$M2430,"Alert","OK")),IF($K2430&gt;=$N2430,"Danger",IF($K2430&gt;=$M2430,"Alert","OK"))),"Not set")))</f>
        <v/>
      </c>
      <c r="R2430" s="22" t="str">
        <f aca="false">IF(OR($Q2430="",$Q2430="Not set"),"",MATCH($Q2430,Lists!$F$2:$F$4,0)-1)</f>
        <v/>
      </c>
      <c r="S2430" s="6"/>
      <c r="T2430" s="6"/>
      <c r="U2430" s="22" t="str">
        <f aca="false">IF(OR($Q2430="",$Q2430="OK",$Q2430="Not set",NOT(ISNUMBER($G2430))),"",ROUND($G2430*IF($Q2430="Danger",Lists!$M$15,Lists!$M$16),0))</f>
        <v/>
      </c>
      <c r="V2430" s="22" t="str">
        <f aca="false">IF($U2430="","",IF(OR($Q2430="Danger",$U2430&gt;=Lists!$M$10),"P1",IF($U2430&gt;=Lists!$M$11,"P2","P3")))</f>
        <v/>
      </c>
      <c r="W2430" s="24" t="str">
        <f aca="false">IF(OR($V2430="",$B2430=""),"",$B2430+INDEX(Lists!$N$10:$N$12,MATCH($V2430,Lists!$L$10:$L$12,0)))</f>
        <v/>
      </c>
      <c r="X2430" s="19"/>
      <c r="Y2430" s="19"/>
      <c r="Z2430" s="19"/>
      <c r="AA2430" s="21"/>
      <c r="AB2430" s="19"/>
      <c r="AC2430" s="22" t="str">
        <f aca="true">IF(OR($U2430="",$B2430=""),"",IF($AA2430&lt;&gt;"",$AA2430-$B2430,TODAY()-$B2430))</f>
        <v/>
      </c>
      <c r="AD2430" s="22" t="str">
        <f aca="true">IF($W2430="","",IF($Y2430="Closed",IF($AA2430="","Closed",IF($AA2430&lt;=$W2430,"Closed on time","Closed late")),IF(TODAY()&gt;$W2430,"Overdue","Within time")))</f>
        <v/>
      </c>
      <c r="AE2430" s="6"/>
      <c r="AF2430" s="19"/>
      <c r="AG2430" s="19"/>
      <c r="AH2430" s="19"/>
      <c r="AI2430" s="19"/>
      <c r="AJ2430" s="19"/>
    </row>
    <row r="2431" customFormat="false" ht="15" hidden="false" customHeight="false" outlineLevel="0" collapsed="false">
      <c r="A2431" s="22" t="str">
        <f aca="false">IF($C2431="","","R"&amp;TEXT(ROW()-4,"00000"))</f>
        <v/>
      </c>
      <c r="B2431" s="21"/>
      <c r="C2431" s="19"/>
      <c r="D2431" s="22" t="str">
        <f aca="false">IF($C2431="","",IFERROR(INDEX(Asset_Register!$C$5:$C$1000,MATCH($C2431,Asset_Register!$A$5:$A$1000,0)),"Not in register"))</f>
        <v/>
      </c>
      <c r="E2431" s="22" t="str">
        <f aca="false">IF($C2431="","",IFERROR(INDEX(Asset_Register!$D$5:$D$1000,MATCH($C2431,Asset_Register!$A$5:$A$1000,0)),"Not in register"))</f>
        <v/>
      </c>
      <c r="F2431" s="22" t="str">
        <f aca="false">IF($C2431="","",IFERROR(INDEX(Asset_Register!$R$5:$R$1000,MATCH($C2431,Asset_Register!$A$5:$A$1000,0)),"Not in register"))</f>
        <v/>
      </c>
      <c r="G2431" s="22" t="str">
        <f aca="false">IF($C2431="","",IFERROR(INDEX(Asset_Register!$Q$5:$Q$1000,MATCH($C2431,Asset_Register!$A$5:$A$1000,0)),"Not in register"))</f>
        <v/>
      </c>
      <c r="H2431" s="19"/>
      <c r="I2431" s="19"/>
      <c r="J2431" s="6"/>
      <c r="K2431" s="19"/>
      <c r="L2431" s="19"/>
      <c r="M2431" s="19"/>
      <c r="N2431" s="19"/>
      <c r="O2431" s="19"/>
      <c r="P2431" s="19"/>
      <c r="Q2431" s="22" t="str">
        <f aca="false">IF($C2431="","",IF($P2431&lt;&gt;"",$P2431,IF(AND(ISNUMBER($K2431),ISNUMBER($M2431),ISNUMBER($N2431)),IF($O2431="Lower is worse",IF($K2431&lt;=$N2431,"Danger",IF($K2431&lt;=$M2431,"Alert","OK")),IF($K2431&gt;=$N2431,"Danger",IF($K2431&gt;=$M2431,"Alert","OK"))),"Not set")))</f>
        <v/>
      </c>
      <c r="R2431" s="22" t="str">
        <f aca="false">IF(OR($Q2431="",$Q2431="Not set"),"",MATCH($Q2431,Lists!$F$2:$F$4,0)-1)</f>
        <v/>
      </c>
      <c r="S2431" s="6"/>
      <c r="T2431" s="6"/>
      <c r="U2431" s="22" t="str">
        <f aca="false">IF(OR($Q2431="",$Q2431="OK",$Q2431="Not set",NOT(ISNUMBER($G2431))),"",ROUND($G2431*IF($Q2431="Danger",Lists!$M$15,Lists!$M$16),0))</f>
        <v/>
      </c>
      <c r="V2431" s="22" t="str">
        <f aca="false">IF($U2431="","",IF(OR($Q2431="Danger",$U2431&gt;=Lists!$M$10),"P1",IF($U2431&gt;=Lists!$M$11,"P2","P3")))</f>
        <v/>
      </c>
      <c r="W2431" s="24" t="str">
        <f aca="false">IF(OR($V2431="",$B2431=""),"",$B2431+INDEX(Lists!$N$10:$N$12,MATCH($V2431,Lists!$L$10:$L$12,0)))</f>
        <v/>
      </c>
      <c r="X2431" s="19"/>
      <c r="Y2431" s="19"/>
      <c r="Z2431" s="19"/>
      <c r="AA2431" s="21"/>
      <c r="AB2431" s="19"/>
      <c r="AC2431" s="22" t="str">
        <f aca="true">IF(OR($U2431="",$B2431=""),"",IF($AA2431&lt;&gt;"",$AA2431-$B2431,TODAY()-$B2431))</f>
        <v/>
      </c>
      <c r="AD2431" s="22" t="str">
        <f aca="true">IF($W2431="","",IF($Y2431="Closed",IF($AA2431="","Closed",IF($AA2431&lt;=$W2431,"Closed on time","Closed late")),IF(TODAY()&gt;$W2431,"Overdue","Within time")))</f>
        <v/>
      </c>
      <c r="AE2431" s="6"/>
      <c r="AF2431" s="19"/>
      <c r="AG2431" s="19"/>
      <c r="AH2431" s="19"/>
      <c r="AI2431" s="19"/>
      <c r="AJ2431" s="19"/>
    </row>
    <row r="2432" customFormat="false" ht="15" hidden="false" customHeight="false" outlineLevel="0" collapsed="false">
      <c r="A2432" s="22" t="str">
        <f aca="false">IF($C2432="","","R"&amp;TEXT(ROW()-4,"00000"))</f>
        <v/>
      </c>
      <c r="B2432" s="21"/>
      <c r="C2432" s="19"/>
      <c r="D2432" s="22" t="str">
        <f aca="false">IF($C2432="","",IFERROR(INDEX(Asset_Register!$C$5:$C$1000,MATCH($C2432,Asset_Register!$A$5:$A$1000,0)),"Not in register"))</f>
        <v/>
      </c>
      <c r="E2432" s="22" t="str">
        <f aca="false">IF($C2432="","",IFERROR(INDEX(Asset_Register!$D$5:$D$1000,MATCH($C2432,Asset_Register!$A$5:$A$1000,0)),"Not in register"))</f>
        <v/>
      </c>
      <c r="F2432" s="22" t="str">
        <f aca="false">IF($C2432="","",IFERROR(INDEX(Asset_Register!$R$5:$R$1000,MATCH($C2432,Asset_Register!$A$5:$A$1000,0)),"Not in register"))</f>
        <v/>
      </c>
      <c r="G2432" s="22" t="str">
        <f aca="false">IF($C2432="","",IFERROR(INDEX(Asset_Register!$Q$5:$Q$1000,MATCH($C2432,Asset_Register!$A$5:$A$1000,0)),"Not in register"))</f>
        <v/>
      </c>
      <c r="H2432" s="19"/>
      <c r="I2432" s="19"/>
      <c r="J2432" s="6"/>
      <c r="K2432" s="19"/>
      <c r="L2432" s="19"/>
      <c r="M2432" s="19"/>
      <c r="N2432" s="19"/>
      <c r="O2432" s="19"/>
      <c r="P2432" s="19"/>
      <c r="Q2432" s="22" t="str">
        <f aca="false">IF($C2432="","",IF($P2432&lt;&gt;"",$P2432,IF(AND(ISNUMBER($K2432),ISNUMBER($M2432),ISNUMBER($N2432)),IF($O2432="Lower is worse",IF($K2432&lt;=$N2432,"Danger",IF($K2432&lt;=$M2432,"Alert","OK")),IF($K2432&gt;=$N2432,"Danger",IF($K2432&gt;=$M2432,"Alert","OK"))),"Not set")))</f>
        <v/>
      </c>
      <c r="R2432" s="22" t="str">
        <f aca="false">IF(OR($Q2432="",$Q2432="Not set"),"",MATCH($Q2432,Lists!$F$2:$F$4,0)-1)</f>
        <v/>
      </c>
      <c r="S2432" s="6"/>
      <c r="T2432" s="6"/>
      <c r="U2432" s="22" t="str">
        <f aca="false">IF(OR($Q2432="",$Q2432="OK",$Q2432="Not set",NOT(ISNUMBER($G2432))),"",ROUND($G2432*IF($Q2432="Danger",Lists!$M$15,Lists!$M$16),0))</f>
        <v/>
      </c>
      <c r="V2432" s="22" t="str">
        <f aca="false">IF($U2432="","",IF(OR($Q2432="Danger",$U2432&gt;=Lists!$M$10),"P1",IF($U2432&gt;=Lists!$M$11,"P2","P3")))</f>
        <v/>
      </c>
      <c r="W2432" s="24" t="str">
        <f aca="false">IF(OR($V2432="",$B2432=""),"",$B2432+INDEX(Lists!$N$10:$N$12,MATCH($V2432,Lists!$L$10:$L$12,0)))</f>
        <v/>
      </c>
      <c r="X2432" s="19"/>
      <c r="Y2432" s="19"/>
      <c r="Z2432" s="19"/>
      <c r="AA2432" s="21"/>
      <c r="AB2432" s="19"/>
      <c r="AC2432" s="22" t="str">
        <f aca="true">IF(OR($U2432="",$B2432=""),"",IF($AA2432&lt;&gt;"",$AA2432-$B2432,TODAY()-$B2432))</f>
        <v/>
      </c>
      <c r="AD2432" s="22" t="str">
        <f aca="true">IF($W2432="","",IF($Y2432="Closed",IF($AA2432="","Closed",IF($AA2432&lt;=$W2432,"Closed on time","Closed late")),IF(TODAY()&gt;$W2432,"Overdue","Within time")))</f>
        <v/>
      </c>
      <c r="AE2432" s="6"/>
      <c r="AF2432" s="19"/>
      <c r="AG2432" s="19"/>
      <c r="AH2432" s="19"/>
      <c r="AI2432" s="19"/>
      <c r="AJ2432" s="19"/>
    </row>
    <row r="2433" customFormat="false" ht="15" hidden="false" customHeight="false" outlineLevel="0" collapsed="false">
      <c r="A2433" s="22" t="str">
        <f aca="false">IF($C2433="","","R"&amp;TEXT(ROW()-4,"00000"))</f>
        <v/>
      </c>
      <c r="B2433" s="21"/>
      <c r="C2433" s="19"/>
      <c r="D2433" s="22" t="str">
        <f aca="false">IF($C2433="","",IFERROR(INDEX(Asset_Register!$C$5:$C$1000,MATCH($C2433,Asset_Register!$A$5:$A$1000,0)),"Not in register"))</f>
        <v/>
      </c>
      <c r="E2433" s="22" t="str">
        <f aca="false">IF($C2433="","",IFERROR(INDEX(Asset_Register!$D$5:$D$1000,MATCH($C2433,Asset_Register!$A$5:$A$1000,0)),"Not in register"))</f>
        <v/>
      </c>
      <c r="F2433" s="22" t="str">
        <f aca="false">IF($C2433="","",IFERROR(INDEX(Asset_Register!$R$5:$R$1000,MATCH($C2433,Asset_Register!$A$5:$A$1000,0)),"Not in register"))</f>
        <v/>
      </c>
      <c r="G2433" s="22" t="str">
        <f aca="false">IF($C2433="","",IFERROR(INDEX(Asset_Register!$Q$5:$Q$1000,MATCH($C2433,Asset_Register!$A$5:$A$1000,0)),"Not in register"))</f>
        <v/>
      </c>
      <c r="H2433" s="19"/>
      <c r="I2433" s="19"/>
      <c r="J2433" s="6"/>
      <c r="K2433" s="19"/>
      <c r="L2433" s="19"/>
      <c r="M2433" s="19"/>
      <c r="N2433" s="19"/>
      <c r="O2433" s="19"/>
      <c r="P2433" s="19"/>
      <c r="Q2433" s="22" t="str">
        <f aca="false">IF($C2433="","",IF($P2433&lt;&gt;"",$P2433,IF(AND(ISNUMBER($K2433),ISNUMBER($M2433),ISNUMBER($N2433)),IF($O2433="Lower is worse",IF($K2433&lt;=$N2433,"Danger",IF($K2433&lt;=$M2433,"Alert","OK")),IF($K2433&gt;=$N2433,"Danger",IF($K2433&gt;=$M2433,"Alert","OK"))),"Not set")))</f>
        <v/>
      </c>
      <c r="R2433" s="22" t="str">
        <f aca="false">IF(OR($Q2433="",$Q2433="Not set"),"",MATCH($Q2433,Lists!$F$2:$F$4,0)-1)</f>
        <v/>
      </c>
      <c r="S2433" s="6"/>
      <c r="T2433" s="6"/>
      <c r="U2433" s="22" t="str">
        <f aca="false">IF(OR($Q2433="",$Q2433="OK",$Q2433="Not set",NOT(ISNUMBER($G2433))),"",ROUND($G2433*IF($Q2433="Danger",Lists!$M$15,Lists!$M$16),0))</f>
        <v/>
      </c>
      <c r="V2433" s="22" t="str">
        <f aca="false">IF($U2433="","",IF(OR($Q2433="Danger",$U2433&gt;=Lists!$M$10),"P1",IF($U2433&gt;=Lists!$M$11,"P2","P3")))</f>
        <v/>
      </c>
      <c r="W2433" s="24" t="str">
        <f aca="false">IF(OR($V2433="",$B2433=""),"",$B2433+INDEX(Lists!$N$10:$N$12,MATCH($V2433,Lists!$L$10:$L$12,0)))</f>
        <v/>
      </c>
      <c r="X2433" s="19"/>
      <c r="Y2433" s="19"/>
      <c r="Z2433" s="19"/>
      <c r="AA2433" s="21"/>
      <c r="AB2433" s="19"/>
      <c r="AC2433" s="22" t="str">
        <f aca="true">IF(OR($U2433="",$B2433=""),"",IF($AA2433&lt;&gt;"",$AA2433-$B2433,TODAY()-$B2433))</f>
        <v/>
      </c>
      <c r="AD2433" s="22" t="str">
        <f aca="true">IF($W2433="","",IF($Y2433="Closed",IF($AA2433="","Closed",IF($AA2433&lt;=$W2433,"Closed on time","Closed late")),IF(TODAY()&gt;$W2433,"Overdue","Within time")))</f>
        <v/>
      </c>
      <c r="AE2433" s="6"/>
      <c r="AF2433" s="19"/>
      <c r="AG2433" s="19"/>
      <c r="AH2433" s="19"/>
      <c r="AI2433" s="19"/>
      <c r="AJ2433" s="19"/>
    </row>
    <row r="2434" customFormat="false" ht="15" hidden="false" customHeight="false" outlineLevel="0" collapsed="false">
      <c r="A2434" s="22" t="str">
        <f aca="false">IF($C2434="","","R"&amp;TEXT(ROW()-4,"00000"))</f>
        <v/>
      </c>
      <c r="B2434" s="21"/>
      <c r="C2434" s="19"/>
      <c r="D2434" s="22" t="str">
        <f aca="false">IF($C2434="","",IFERROR(INDEX(Asset_Register!$C$5:$C$1000,MATCH($C2434,Asset_Register!$A$5:$A$1000,0)),"Not in register"))</f>
        <v/>
      </c>
      <c r="E2434" s="22" t="str">
        <f aca="false">IF($C2434="","",IFERROR(INDEX(Asset_Register!$D$5:$D$1000,MATCH($C2434,Asset_Register!$A$5:$A$1000,0)),"Not in register"))</f>
        <v/>
      </c>
      <c r="F2434" s="22" t="str">
        <f aca="false">IF($C2434="","",IFERROR(INDEX(Asset_Register!$R$5:$R$1000,MATCH($C2434,Asset_Register!$A$5:$A$1000,0)),"Not in register"))</f>
        <v/>
      </c>
      <c r="G2434" s="22" t="str">
        <f aca="false">IF($C2434="","",IFERROR(INDEX(Asset_Register!$Q$5:$Q$1000,MATCH($C2434,Asset_Register!$A$5:$A$1000,0)),"Not in register"))</f>
        <v/>
      </c>
      <c r="H2434" s="19"/>
      <c r="I2434" s="19"/>
      <c r="J2434" s="6"/>
      <c r="K2434" s="19"/>
      <c r="L2434" s="19"/>
      <c r="M2434" s="19"/>
      <c r="N2434" s="19"/>
      <c r="O2434" s="19"/>
      <c r="P2434" s="19"/>
      <c r="Q2434" s="22" t="str">
        <f aca="false">IF($C2434="","",IF($P2434&lt;&gt;"",$P2434,IF(AND(ISNUMBER($K2434),ISNUMBER($M2434),ISNUMBER($N2434)),IF($O2434="Lower is worse",IF($K2434&lt;=$N2434,"Danger",IF($K2434&lt;=$M2434,"Alert","OK")),IF($K2434&gt;=$N2434,"Danger",IF($K2434&gt;=$M2434,"Alert","OK"))),"Not set")))</f>
        <v/>
      </c>
      <c r="R2434" s="22" t="str">
        <f aca="false">IF(OR($Q2434="",$Q2434="Not set"),"",MATCH($Q2434,Lists!$F$2:$F$4,0)-1)</f>
        <v/>
      </c>
      <c r="S2434" s="6"/>
      <c r="T2434" s="6"/>
      <c r="U2434" s="22" t="str">
        <f aca="false">IF(OR($Q2434="",$Q2434="OK",$Q2434="Not set",NOT(ISNUMBER($G2434))),"",ROUND($G2434*IF($Q2434="Danger",Lists!$M$15,Lists!$M$16),0))</f>
        <v/>
      </c>
      <c r="V2434" s="22" t="str">
        <f aca="false">IF($U2434="","",IF(OR($Q2434="Danger",$U2434&gt;=Lists!$M$10),"P1",IF($U2434&gt;=Lists!$M$11,"P2","P3")))</f>
        <v/>
      </c>
      <c r="W2434" s="24" t="str">
        <f aca="false">IF(OR($V2434="",$B2434=""),"",$B2434+INDEX(Lists!$N$10:$N$12,MATCH($V2434,Lists!$L$10:$L$12,0)))</f>
        <v/>
      </c>
      <c r="X2434" s="19"/>
      <c r="Y2434" s="19"/>
      <c r="Z2434" s="19"/>
      <c r="AA2434" s="21"/>
      <c r="AB2434" s="19"/>
      <c r="AC2434" s="22" t="str">
        <f aca="true">IF(OR($U2434="",$B2434=""),"",IF($AA2434&lt;&gt;"",$AA2434-$B2434,TODAY()-$B2434))</f>
        <v/>
      </c>
      <c r="AD2434" s="22" t="str">
        <f aca="true">IF($W2434="","",IF($Y2434="Closed",IF($AA2434="","Closed",IF($AA2434&lt;=$W2434,"Closed on time","Closed late")),IF(TODAY()&gt;$W2434,"Overdue","Within time")))</f>
        <v/>
      </c>
      <c r="AE2434" s="6"/>
      <c r="AF2434" s="19"/>
      <c r="AG2434" s="19"/>
      <c r="AH2434" s="19"/>
      <c r="AI2434" s="19"/>
      <c r="AJ2434" s="19"/>
    </row>
    <row r="2435" customFormat="false" ht="15" hidden="false" customHeight="false" outlineLevel="0" collapsed="false">
      <c r="A2435" s="22" t="str">
        <f aca="false">IF($C2435="","","R"&amp;TEXT(ROW()-4,"00000"))</f>
        <v/>
      </c>
      <c r="B2435" s="21"/>
      <c r="C2435" s="19"/>
      <c r="D2435" s="22" t="str">
        <f aca="false">IF($C2435="","",IFERROR(INDEX(Asset_Register!$C$5:$C$1000,MATCH($C2435,Asset_Register!$A$5:$A$1000,0)),"Not in register"))</f>
        <v/>
      </c>
      <c r="E2435" s="22" t="str">
        <f aca="false">IF($C2435="","",IFERROR(INDEX(Asset_Register!$D$5:$D$1000,MATCH($C2435,Asset_Register!$A$5:$A$1000,0)),"Not in register"))</f>
        <v/>
      </c>
      <c r="F2435" s="22" t="str">
        <f aca="false">IF($C2435="","",IFERROR(INDEX(Asset_Register!$R$5:$R$1000,MATCH($C2435,Asset_Register!$A$5:$A$1000,0)),"Not in register"))</f>
        <v/>
      </c>
      <c r="G2435" s="22" t="str">
        <f aca="false">IF($C2435="","",IFERROR(INDEX(Asset_Register!$Q$5:$Q$1000,MATCH($C2435,Asset_Register!$A$5:$A$1000,0)),"Not in register"))</f>
        <v/>
      </c>
      <c r="H2435" s="19"/>
      <c r="I2435" s="19"/>
      <c r="J2435" s="6"/>
      <c r="K2435" s="19"/>
      <c r="L2435" s="19"/>
      <c r="M2435" s="19"/>
      <c r="N2435" s="19"/>
      <c r="O2435" s="19"/>
      <c r="P2435" s="19"/>
      <c r="Q2435" s="22" t="str">
        <f aca="false">IF($C2435="","",IF($P2435&lt;&gt;"",$P2435,IF(AND(ISNUMBER($K2435),ISNUMBER($M2435),ISNUMBER($N2435)),IF($O2435="Lower is worse",IF($K2435&lt;=$N2435,"Danger",IF($K2435&lt;=$M2435,"Alert","OK")),IF($K2435&gt;=$N2435,"Danger",IF($K2435&gt;=$M2435,"Alert","OK"))),"Not set")))</f>
        <v/>
      </c>
      <c r="R2435" s="22" t="str">
        <f aca="false">IF(OR($Q2435="",$Q2435="Not set"),"",MATCH($Q2435,Lists!$F$2:$F$4,0)-1)</f>
        <v/>
      </c>
      <c r="S2435" s="6"/>
      <c r="T2435" s="6"/>
      <c r="U2435" s="22" t="str">
        <f aca="false">IF(OR($Q2435="",$Q2435="OK",$Q2435="Not set",NOT(ISNUMBER($G2435))),"",ROUND($G2435*IF($Q2435="Danger",Lists!$M$15,Lists!$M$16),0))</f>
        <v/>
      </c>
      <c r="V2435" s="22" t="str">
        <f aca="false">IF($U2435="","",IF(OR($Q2435="Danger",$U2435&gt;=Lists!$M$10),"P1",IF($U2435&gt;=Lists!$M$11,"P2","P3")))</f>
        <v/>
      </c>
      <c r="W2435" s="24" t="str">
        <f aca="false">IF(OR($V2435="",$B2435=""),"",$B2435+INDEX(Lists!$N$10:$N$12,MATCH($V2435,Lists!$L$10:$L$12,0)))</f>
        <v/>
      </c>
      <c r="X2435" s="19"/>
      <c r="Y2435" s="19"/>
      <c r="Z2435" s="19"/>
      <c r="AA2435" s="21"/>
      <c r="AB2435" s="19"/>
      <c r="AC2435" s="22" t="str">
        <f aca="true">IF(OR($U2435="",$B2435=""),"",IF($AA2435&lt;&gt;"",$AA2435-$B2435,TODAY()-$B2435))</f>
        <v/>
      </c>
      <c r="AD2435" s="22" t="str">
        <f aca="true">IF($W2435="","",IF($Y2435="Closed",IF($AA2435="","Closed",IF($AA2435&lt;=$W2435,"Closed on time","Closed late")),IF(TODAY()&gt;$W2435,"Overdue","Within time")))</f>
        <v/>
      </c>
      <c r="AE2435" s="6"/>
      <c r="AF2435" s="19"/>
      <c r="AG2435" s="19"/>
      <c r="AH2435" s="19"/>
      <c r="AI2435" s="19"/>
      <c r="AJ2435" s="19"/>
    </row>
    <row r="2436" customFormat="false" ht="15" hidden="false" customHeight="false" outlineLevel="0" collapsed="false">
      <c r="A2436" s="22" t="str">
        <f aca="false">IF($C2436="","","R"&amp;TEXT(ROW()-4,"00000"))</f>
        <v/>
      </c>
      <c r="B2436" s="21"/>
      <c r="C2436" s="19"/>
      <c r="D2436" s="22" t="str">
        <f aca="false">IF($C2436="","",IFERROR(INDEX(Asset_Register!$C$5:$C$1000,MATCH($C2436,Asset_Register!$A$5:$A$1000,0)),"Not in register"))</f>
        <v/>
      </c>
      <c r="E2436" s="22" t="str">
        <f aca="false">IF($C2436="","",IFERROR(INDEX(Asset_Register!$D$5:$D$1000,MATCH($C2436,Asset_Register!$A$5:$A$1000,0)),"Not in register"))</f>
        <v/>
      </c>
      <c r="F2436" s="22" t="str">
        <f aca="false">IF($C2436="","",IFERROR(INDEX(Asset_Register!$R$5:$R$1000,MATCH($C2436,Asset_Register!$A$5:$A$1000,0)),"Not in register"))</f>
        <v/>
      </c>
      <c r="G2436" s="22" t="str">
        <f aca="false">IF($C2436="","",IFERROR(INDEX(Asset_Register!$Q$5:$Q$1000,MATCH($C2436,Asset_Register!$A$5:$A$1000,0)),"Not in register"))</f>
        <v/>
      </c>
      <c r="H2436" s="19"/>
      <c r="I2436" s="19"/>
      <c r="J2436" s="6"/>
      <c r="K2436" s="19"/>
      <c r="L2436" s="19"/>
      <c r="M2436" s="19"/>
      <c r="N2436" s="19"/>
      <c r="O2436" s="19"/>
      <c r="P2436" s="19"/>
      <c r="Q2436" s="22" t="str">
        <f aca="false">IF($C2436="","",IF($P2436&lt;&gt;"",$P2436,IF(AND(ISNUMBER($K2436),ISNUMBER($M2436),ISNUMBER($N2436)),IF($O2436="Lower is worse",IF($K2436&lt;=$N2436,"Danger",IF($K2436&lt;=$M2436,"Alert","OK")),IF($K2436&gt;=$N2436,"Danger",IF($K2436&gt;=$M2436,"Alert","OK"))),"Not set")))</f>
        <v/>
      </c>
      <c r="R2436" s="22" t="str">
        <f aca="false">IF(OR($Q2436="",$Q2436="Not set"),"",MATCH($Q2436,Lists!$F$2:$F$4,0)-1)</f>
        <v/>
      </c>
      <c r="S2436" s="6"/>
      <c r="T2436" s="6"/>
      <c r="U2436" s="22" t="str">
        <f aca="false">IF(OR($Q2436="",$Q2436="OK",$Q2436="Not set",NOT(ISNUMBER($G2436))),"",ROUND($G2436*IF($Q2436="Danger",Lists!$M$15,Lists!$M$16),0))</f>
        <v/>
      </c>
      <c r="V2436" s="22" t="str">
        <f aca="false">IF($U2436="","",IF(OR($Q2436="Danger",$U2436&gt;=Lists!$M$10),"P1",IF($U2436&gt;=Lists!$M$11,"P2","P3")))</f>
        <v/>
      </c>
      <c r="W2436" s="24" t="str">
        <f aca="false">IF(OR($V2436="",$B2436=""),"",$B2436+INDEX(Lists!$N$10:$N$12,MATCH($V2436,Lists!$L$10:$L$12,0)))</f>
        <v/>
      </c>
      <c r="X2436" s="19"/>
      <c r="Y2436" s="19"/>
      <c r="Z2436" s="19"/>
      <c r="AA2436" s="21"/>
      <c r="AB2436" s="19"/>
      <c r="AC2436" s="22" t="str">
        <f aca="true">IF(OR($U2436="",$B2436=""),"",IF($AA2436&lt;&gt;"",$AA2436-$B2436,TODAY()-$B2436))</f>
        <v/>
      </c>
      <c r="AD2436" s="22" t="str">
        <f aca="true">IF($W2436="","",IF($Y2436="Closed",IF($AA2436="","Closed",IF($AA2436&lt;=$W2436,"Closed on time","Closed late")),IF(TODAY()&gt;$W2436,"Overdue","Within time")))</f>
        <v/>
      </c>
      <c r="AE2436" s="6"/>
      <c r="AF2436" s="19"/>
      <c r="AG2436" s="19"/>
      <c r="AH2436" s="19"/>
      <c r="AI2436" s="19"/>
      <c r="AJ2436" s="19"/>
    </row>
    <row r="2437" customFormat="false" ht="15" hidden="false" customHeight="false" outlineLevel="0" collapsed="false">
      <c r="A2437" s="22" t="str">
        <f aca="false">IF($C2437="","","R"&amp;TEXT(ROW()-4,"00000"))</f>
        <v/>
      </c>
      <c r="B2437" s="21"/>
      <c r="C2437" s="19"/>
      <c r="D2437" s="22" t="str">
        <f aca="false">IF($C2437="","",IFERROR(INDEX(Asset_Register!$C$5:$C$1000,MATCH($C2437,Asset_Register!$A$5:$A$1000,0)),"Not in register"))</f>
        <v/>
      </c>
      <c r="E2437" s="22" t="str">
        <f aca="false">IF($C2437="","",IFERROR(INDEX(Asset_Register!$D$5:$D$1000,MATCH($C2437,Asset_Register!$A$5:$A$1000,0)),"Not in register"))</f>
        <v/>
      </c>
      <c r="F2437" s="22" t="str">
        <f aca="false">IF($C2437="","",IFERROR(INDEX(Asset_Register!$R$5:$R$1000,MATCH($C2437,Asset_Register!$A$5:$A$1000,0)),"Not in register"))</f>
        <v/>
      </c>
      <c r="G2437" s="22" t="str">
        <f aca="false">IF($C2437="","",IFERROR(INDEX(Asset_Register!$Q$5:$Q$1000,MATCH($C2437,Asset_Register!$A$5:$A$1000,0)),"Not in register"))</f>
        <v/>
      </c>
      <c r="H2437" s="19"/>
      <c r="I2437" s="19"/>
      <c r="J2437" s="6"/>
      <c r="K2437" s="19"/>
      <c r="L2437" s="19"/>
      <c r="M2437" s="19"/>
      <c r="N2437" s="19"/>
      <c r="O2437" s="19"/>
      <c r="P2437" s="19"/>
      <c r="Q2437" s="22" t="str">
        <f aca="false">IF($C2437="","",IF($P2437&lt;&gt;"",$P2437,IF(AND(ISNUMBER($K2437),ISNUMBER($M2437),ISNUMBER($N2437)),IF($O2437="Lower is worse",IF($K2437&lt;=$N2437,"Danger",IF($K2437&lt;=$M2437,"Alert","OK")),IF($K2437&gt;=$N2437,"Danger",IF($K2437&gt;=$M2437,"Alert","OK"))),"Not set")))</f>
        <v/>
      </c>
      <c r="R2437" s="22" t="str">
        <f aca="false">IF(OR($Q2437="",$Q2437="Not set"),"",MATCH($Q2437,Lists!$F$2:$F$4,0)-1)</f>
        <v/>
      </c>
      <c r="S2437" s="6"/>
      <c r="T2437" s="6"/>
      <c r="U2437" s="22" t="str">
        <f aca="false">IF(OR($Q2437="",$Q2437="OK",$Q2437="Not set",NOT(ISNUMBER($G2437))),"",ROUND($G2437*IF($Q2437="Danger",Lists!$M$15,Lists!$M$16),0))</f>
        <v/>
      </c>
      <c r="V2437" s="22" t="str">
        <f aca="false">IF($U2437="","",IF(OR($Q2437="Danger",$U2437&gt;=Lists!$M$10),"P1",IF($U2437&gt;=Lists!$M$11,"P2","P3")))</f>
        <v/>
      </c>
      <c r="W2437" s="24" t="str">
        <f aca="false">IF(OR($V2437="",$B2437=""),"",$B2437+INDEX(Lists!$N$10:$N$12,MATCH($V2437,Lists!$L$10:$L$12,0)))</f>
        <v/>
      </c>
      <c r="X2437" s="19"/>
      <c r="Y2437" s="19"/>
      <c r="Z2437" s="19"/>
      <c r="AA2437" s="21"/>
      <c r="AB2437" s="19"/>
      <c r="AC2437" s="22" t="str">
        <f aca="true">IF(OR($U2437="",$B2437=""),"",IF($AA2437&lt;&gt;"",$AA2437-$B2437,TODAY()-$B2437))</f>
        <v/>
      </c>
      <c r="AD2437" s="22" t="str">
        <f aca="true">IF($W2437="","",IF($Y2437="Closed",IF($AA2437="","Closed",IF($AA2437&lt;=$W2437,"Closed on time","Closed late")),IF(TODAY()&gt;$W2437,"Overdue","Within time")))</f>
        <v/>
      </c>
      <c r="AE2437" s="6"/>
      <c r="AF2437" s="19"/>
      <c r="AG2437" s="19"/>
      <c r="AH2437" s="19"/>
      <c r="AI2437" s="19"/>
      <c r="AJ2437" s="19"/>
    </row>
    <row r="2438" customFormat="false" ht="15" hidden="false" customHeight="false" outlineLevel="0" collapsed="false">
      <c r="A2438" s="22" t="str">
        <f aca="false">IF($C2438="","","R"&amp;TEXT(ROW()-4,"00000"))</f>
        <v/>
      </c>
      <c r="B2438" s="21"/>
      <c r="C2438" s="19"/>
      <c r="D2438" s="22" t="str">
        <f aca="false">IF($C2438="","",IFERROR(INDEX(Asset_Register!$C$5:$C$1000,MATCH($C2438,Asset_Register!$A$5:$A$1000,0)),"Not in register"))</f>
        <v/>
      </c>
      <c r="E2438" s="22" t="str">
        <f aca="false">IF($C2438="","",IFERROR(INDEX(Asset_Register!$D$5:$D$1000,MATCH($C2438,Asset_Register!$A$5:$A$1000,0)),"Not in register"))</f>
        <v/>
      </c>
      <c r="F2438" s="22" t="str">
        <f aca="false">IF($C2438="","",IFERROR(INDEX(Asset_Register!$R$5:$R$1000,MATCH($C2438,Asset_Register!$A$5:$A$1000,0)),"Not in register"))</f>
        <v/>
      </c>
      <c r="G2438" s="22" t="str">
        <f aca="false">IF($C2438="","",IFERROR(INDEX(Asset_Register!$Q$5:$Q$1000,MATCH($C2438,Asset_Register!$A$5:$A$1000,0)),"Not in register"))</f>
        <v/>
      </c>
      <c r="H2438" s="19"/>
      <c r="I2438" s="19"/>
      <c r="J2438" s="6"/>
      <c r="K2438" s="19"/>
      <c r="L2438" s="19"/>
      <c r="M2438" s="19"/>
      <c r="N2438" s="19"/>
      <c r="O2438" s="19"/>
      <c r="P2438" s="19"/>
      <c r="Q2438" s="22" t="str">
        <f aca="false">IF($C2438="","",IF($P2438&lt;&gt;"",$P2438,IF(AND(ISNUMBER($K2438),ISNUMBER($M2438),ISNUMBER($N2438)),IF($O2438="Lower is worse",IF($K2438&lt;=$N2438,"Danger",IF($K2438&lt;=$M2438,"Alert","OK")),IF($K2438&gt;=$N2438,"Danger",IF($K2438&gt;=$M2438,"Alert","OK"))),"Not set")))</f>
        <v/>
      </c>
      <c r="R2438" s="22" t="str">
        <f aca="false">IF(OR($Q2438="",$Q2438="Not set"),"",MATCH($Q2438,Lists!$F$2:$F$4,0)-1)</f>
        <v/>
      </c>
      <c r="S2438" s="6"/>
      <c r="T2438" s="6"/>
      <c r="U2438" s="22" t="str">
        <f aca="false">IF(OR($Q2438="",$Q2438="OK",$Q2438="Not set",NOT(ISNUMBER($G2438))),"",ROUND($G2438*IF($Q2438="Danger",Lists!$M$15,Lists!$M$16),0))</f>
        <v/>
      </c>
      <c r="V2438" s="22" t="str">
        <f aca="false">IF($U2438="","",IF(OR($Q2438="Danger",$U2438&gt;=Lists!$M$10),"P1",IF($U2438&gt;=Lists!$M$11,"P2","P3")))</f>
        <v/>
      </c>
      <c r="W2438" s="24" t="str">
        <f aca="false">IF(OR($V2438="",$B2438=""),"",$B2438+INDEX(Lists!$N$10:$N$12,MATCH($V2438,Lists!$L$10:$L$12,0)))</f>
        <v/>
      </c>
      <c r="X2438" s="19"/>
      <c r="Y2438" s="19"/>
      <c r="Z2438" s="19"/>
      <c r="AA2438" s="21"/>
      <c r="AB2438" s="19"/>
      <c r="AC2438" s="22" t="str">
        <f aca="true">IF(OR($U2438="",$B2438=""),"",IF($AA2438&lt;&gt;"",$AA2438-$B2438,TODAY()-$B2438))</f>
        <v/>
      </c>
      <c r="AD2438" s="22" t="str">
        <f aca="true">IF($W2438="","",IF($Y2438="Closed",IF($AA2438="","Closed",IF($AA2438&lt;=$W2438,"Closed on time","Closed late")),IF(TODAY()&gt;$W2438,"Overdue","Within time")))</f>
        <v/>
      </c>
      <c r="AE2438" s="6"/>
      <c r="AF2438" s="19"/>
      <c r="AG2438" s="19"/>
      <c r="AH2438" s="19"/>
      <c r="AI2438" s="19"/>
      <c r="AJ2438" s="19"/>
    </row>
    <row r="2439" customFormat="false" ht="15" hidden="false" customHeight="false" outlineLevel="0" collapsed="false">
      <c r="A2439" s="22" t="str">
        <f aca="false">IF($C2439="","","R"&amp;TEXT(ROW()-4,"00000"))</f>
        <v/>
      </c>
      <c r="B2439" s="21"/>
      <c r="C2439" s="19"/>
      <c r="D2439" s="22" t="str">
        <f aca="false">IF($C2439="","",IFERROR(INDEX(Asset_Register!$C$5:$C$1000,MATCH($C2439,Asset_Register!$A$5:$A$1000,0)),"Not in register"))</f>
        <v/>
      </c>
      <c r="E2439" s="22" t="str">
        <f aca="false">IF($C2439="","",IFERROR(INDEX(Asset_Register!$D$5:$D$1000,MATCH($C2439,Asset_Register!$A$5:$A$1000,0)),"Not in register"))</f>
        <v/>
      </c>
      <c r="F2439" s="22" t="str">
        <f aca="false">IF($C2439="","",IFERROR(INDEX(Asset_Register!$R$5:$R$1000,MATCH($C2439,Asset_Register!$A$5:$A$1000,0)),"Not in register"))</f>
        <v/>
      </c>
      <c r="G2439" s="22" t="str">
        <f aca="false">IF($C2439="","",IFERROR(INDEX(Asset_Register!$Q$5:$Q$1000,MATCH($C2439,Asset_Register!$A$5:$A$1000,0)),"Not in register"))</f>
        <v/>
      </c>
      <c r="H2439" s="19"/>
      <c r="I2439" s="19"/>
      <c r="J2439" s="6"/>
      <c r="K2439" s="19"/>
      <c r="L2439" s="19"/>
      <c r="M2439" s="19"/>
      <c r="N2439" s="19"/>
      <c r="O2439" s="19"/>
      <c r="P2439" s="19"/>
      <c r="Q2439" s="22" t="str">
        <f aca="false">IF($C2439="","",IF($P2439&lt;&gt;"",$P2439,IF(AND(ISNUMBER($K2439),ISNUMBER($M2439),ISNUMBER($N2439)),IF($O2439="Lower is worse",IF($K2439&lt;=$N2439,"Danger",IF($K2439&lt;=$M2439,"Alert","OK")),IF($K2439&gt;=$N2439,"Danger",IF($K2439&gt;=$M2439,"Alert","OK"))),"Not set")))</f>
        <v/>
      </c>
      <c r="R2439" s="22" t="str">
        <f aca="false">IF(OR($Q2439="",$Q2439="Not set"),"",MATCH($Q2439,Lists!$F$2:$F$4,0)-1)</f>
        <v/>
      </c>
      <c r="S2439" s="6"/>
      <c r="T2439" s="6"/>
      <c r="U2439" s="22" t="str">
        <f aca="false">IF(OR($Q2439="",$Q2439="OK",$Q2439="Not set",NOT(ISNUMBER($G2439))),"",ROUND($G2439*IF($Q2439="Danger",Lists!$M$15,Lists!$M$16),0))</f>
        <v/>
      </c>
      <c r="V2439" s="22" t="str">
        <f aca="false">IF($U2439="","",IF(OR($Q2439="Danger",$U2439&gt;=Lists!$M$10),"P1",IF($U2439&gt;=Lists!$M$11,"P2","P3")))</f>
        <v/>
      </c>
      <c r="W2439" s="24" t="str">
        <f aca="false">IF(OR($V2439="",$B2439=""),"",$B2439+INDEX(Lists!$N$10:$N$12,MATCH($V2439,Lists!$L$10:$L$12,0)))</f>
        <v/>
      </c>
      <c r="X2439" s="19"/>
      <c r="Y2439" s="19"/>
      <c r="Z2439" s="19"/>
      <c r="AA2439" s="21"/>
      <c r="AB2439" s="19"/>
      <c r="AC2439" s="22" t="str">
        <f aca="true">IF(OR($U2439="",$B2439=""),"",IF($AA2439&lt;&gt;"",$AA2439-$B2439,TODAY()-$B2439))</f>
        <v/>
      </c>
      <c r="AD2439" s="22" t="str">
        <f aca="true">IF($W2439="","",IF($Y2439="Closed",IF($AA2439="","Closed",IF($AA2439&lt;=$W2439,"Closed on time","Closed late")),IF(TODAY()&gt;$W2439,"Overdue","Within time")))</f>
        <v/>
      </c>
      <c r="AE2439" s="6"/>
      <c r="AF2439" s="19"/>
      <c r="AG2439" s="19"/>
      <c r="AH2439" s="19"/>
      <c r="AI2439" s="19"/>
      <c r="AJ2439" s="19"/>
    </row>
    <row r="2440" customFormat="false" ht="15" hidden="false" customHeight="false" outlineLevel="0" collapsed="false">
      <c r="A2440" s="22" t="str">
        <f aca="false">IF($C2440="","","R"&amp;TEXT(ROW()-4,"00000"))</f>
        <v/>
      </c>
      <c r="B2440" s="21"/>
      <c r="C2440" s="19"/>
      <c r="D2440" s="22" t="str">
        <f aca="false">IF($C2440="","",IFERROR(INDEX(Asset_Register!$C$5:$C$1000,MATCH($C2440,Asset_Register!$A$5:$A$1000,0)),"Not in register"))</f>
        <v/>
      </c>
      <c r="E2440" s="22" t="str">
        <f aca="false">IF($C2440="","",IFERROR(INDEX(Asset_Register!$D$5:$D$1000,MATCH($C2440,Asset_Register!$A$5:$A$1000,0)),"Not in register"))</f>
        <v/>
      </c>
      <c r="F2440" s="22" t="str">
        <f aca="false">IF($C2440="","",IFERROR(INDEX(Asset_Register!$R$5:$R$1000,MATCH($C2440,Asset_Register!$A$5:$A$1000,0)),"Not in register"))</f>
        <v/>
      </c>
      <c r="G2440" s="22" t="str">
        <f aca="false">IF($C2440="","",IFERROR(INDEX(Asset_Register!$Q$5:$Q$1000,MATCH($C2440,Asset_Register!$A$5:$A$1000,0)),"Not in register"))</f>
        <v/>
      </c>
      <c r="H2440" s="19"/>
      <c r="I2440" s="19"/>
      <c r="J2440" s="6"/>
      <c r="K2440" s="19"/>
      <c r="L2440" s="19"/>
      <c r="M2440" s="19"/>
      <c r="N2440" s="19"/>
      <c r="O2440" s="19"/>
      <c r="P2440" s="19"/>
      <c r="Q2440" s="22" t="str">
        <f aca="false">IF($C2440="","",IF($P2440&lt;&gt;"",$P2440,IF(AND(ISNUMBER($K2440),ISNUMBER($M2440),ISNUMBER($N2440)),IF($O2440="Lower is worse",IF($K2440&lt;=$N2440,"Danger",IF($K2440&lt;=$M2440,"Alert","OK")),IF($K2440&gt;=$N2440,"Danger",IF($K2440&gt;=$M2440,"Alert","OK"))),"Not set")))</f>
        <v/>
      </c>
      <c r="R2440" s="22" t="str">
        <f aca="false">IF(OR($Q2440="",$Q2440="Not set"),"",MATCH($Q2440,Lists!$F$2:$F$4,0)-1)</f>
        <v/>
      </c>
      <c r="S2440" s="6"/>
      <c r="T2440" s="6"/>
      <c r="U2440" s="22" t="str">
        <f aca="false">IF(OR($Q2440="",$Q2440="OK",$Q2440="Not set",NOT(ISNUMBER($G2440))),"",ROUND($G2440*IF($Q2440="Danger",Lists!$M$15,Lists!$M$16),0))</f>
        <v/>
      </c>
      <c r="V2440" s="22" t="str">
        <f aca="false">IF($U2440="","",IF(OR($Q2440="Danger",$U2440&gt;=Lists!$M$10),"P1",IF($U2440&gt;=Lists!$M$11,"P2","P3")))</f>
        <v/>
      </c>
      <c r="W2440" s="24" t="str">
        <f aca="false">IF(OR($V2440="",$B2440=""),"",$B2440+INDEX(Lists!$N$10:$N$12,MATCH($V2440,Lists!$L$10:$L$12,0)))</f>
        <v/>
      </c>
      <c r="X2440" s="19"/>
      <c r="Y2440" s="19"/>
      <c r="Z2440" s="19"/>
      <c r="AA2440" s="21"/>
      <c r="AB2440" s="19"/>
      <c r="AC2440" s="22" t="str">
        <f aca="true">IF(OR($U2440="",$B2440=""),"",IF($AA2440&lt;&gt;"",$AA2440-$B2440,TODAY()-$B2440))</f>
        <v/>
      </c>
      <c r="AD2440" s="22" t="str">
        <f aca="true">IF($W2440="","",IF($Y2440="Closed",IF($AA2440="","Closed",IF($AA2440&lt;=$W2440,"Closed on time","Closed late")),IF(TODAY()&gt;$W2440,"Overdue","Within time")))</f>
        <v/>
      </c>
      <c r="AE2440" s="6"/>
      <c r="AF2440" s="19"/>
      <c r="AG2440" s="19"/>
      <c r="AH2440" s="19"/>
      <c r="AI2440" s="19"/>
      <c r="AJ2440" s="19"/>
    </row>
    <row r="2441" customFormat="false" ht="15" hidden="false" customHeight="false" outlineLevel="0" collapsed="false">
      <c r="A2441" s="22" t="str">
        <f aca="false">IF($C2441="","","R"&amp;TEXT(ROW()-4,"00000"))</f>
        <v/>
      </c>
      <c r="B2441" s="21"/>
      <c r="C2441" s="19"/>
      <c r="D2441" s="22" t="str">
        <f aca="false">IF($C2441="","",IFERROR(INDEX(Asset_Register!$C$5:$C$1000,MATCH($C2441,Asset_Register!$A$5:$A$1000,0)),"Not in register"))</f>
        <v/>
      </c>
      <c r="E2441" s="22" t="str">
        <f aca="false">IF($C2441="","",IFERROR(INDEX(Asset_Register!$D$5:$D$1000,MATCH($C2441,Asset_Register!$A$5:$A$1000,0)),"Not in register"))</f>
        <v/>
      </c>
      <c r="F2441" s="22" t="str">
        <f aca="false">IF($C2441="","",IFERROR(INDEX(Asset_Register!$R$5:$R$1000,MATCH($C2441,Asset_Register!$A$5:$A$1000,0)),"Not in register"))</f>
        <v/>
      </c>
      <c r="G2441" s="22" t="str">
        <f aca="false">IF($C2441="","",IFERROR(INDEX(Asset_Register!$Q$5:$Q$1000,MATCH($C2441,Asset_Register!$A$5:$A$1000,0)),"Not in register"))</f>
        <v/>
      </c>
      <c r="H2441" s="19"/>
      <c r="I2441" s="19"/>
      <c r="J2441" s="6"/>
      <c r="K2441" s="19"/>
      <c r="L2441" s="19"/>
      <c r="M2441" s="19"/>
      <c r="N2441" s="19"/>
      <c r="O2441" s="19"/>
      <c r="P2441" s="19"/>
      <c r="Q2441" s="22" t="str">
        <f aca="false">IF($C2441="","",IF($P2441&lt;&gt;"",$P2441,IF(AND(ISNUMBER($K2441),ISNUMBER($M2441),ISNUMBER($N2441)),IF($O2441="Lower is worse",IF($K2441&lt;=$N2441,"Danger",IF($K2441&lt;=$M2441,"Alert","OK")),IF($K2441&gt;=$N2441,"Danger",IF($K2441&gt;=$M2441,"Alert","OK"))),"Not set")))</f>
        <v/>
      </c>
      <c r="R2441" s="22" t="str">
        <f aca="false">IF(OR($Q2441="",$Q2441="Not set"),"",MATCH($Q2441,Lists!$F$2:$F$4,0)-1)</f>
        <v/>
      </c>
      <c r="S2441" s="6"/>
      <c r="T2441" s="6"/>
      <c r="U2441" s="22" t="str">
        <f aca="false">IF(OR($Q2441="",$Q2441="OK",$Q2441="Not set",NOT(ISNUMBER($G2441))),"",ROUND($G2441*IF($Q2441="Danger",Lists!$M$15,Lists!$M$16),0))</f>
        <v/>
      </c>
      <c r="V2441" s="22" t="str">
        <f aca="false">IF($U2441="","",IF(OR($Q2441="Danger",$U2441&gt;=Lists!$M$10),"P1",IF($U2441&gt;=Lists!$M$11,"P2","P3")))</f>
        <v/>
      </c>
      <c r="W2441" s="24" t="str">
        <f aca="false">IF(OR($V2441="",$B2441=""),"",$B2441+INDEX(Lists!$N$10:$N$12,MATCH($V2441,Lists!$L$10:$L$12,0)))</f>
        <v/>
      </c>
      <c r="X2441" s="19"/>
      <c r="Y2441" s="19"/>
      <c r="Z2441" s="19"/>
      <c r="AA2441" s="21"/>
      <c r="AB2441" s="19"/>
      <c r="AC2441" s="22" t="str">
        <f aca="true">IF(OR($U2441="",$B2441=""),"",IF($AA2441&lt;&gt;"",$AA2441-$B2441,TODAY()-$B2441))</f>
        <v/>
      </c>
      <c r="AD2441" s="22" t="str">
        <f aca="true">IF($W2441="","",IF($Y2441="Closed",IF($AA2441="","Closed",IF($AA2441&lt;=$W2441,"Closed on time","Closed late")),IF(TODAY()&gt;$W2441,"Overdue","Within time")))</f>
        <v/>
      </c>
      <c r="AE2441" s="6"/>
      <c r="AF2441" s="19"/>
      <c r="AG2441" s="19"/>
      <c r="AH2441" s="19"/>
      <c r="AI2441" s="19"/>
      <c r="AJ2441" s="19"/>
    </row>
    <row r="2442" customFormat="false" ht="15" hidden="false" customHeight="false" outlineLevel="0" collapsed="false">
      <c r="A2442" s="22" t="str">
        <f aca="false">IF($C2442="","","R"&amp;TEXT(ROW()-4,"00000"))</f>
        <v/>
      </c>
      <c r="B2442" s="21"/>
      <c r="C2442" s="19"/>
      <c r="D2442" s="22" t="str">
        <f aca="false">IF($C2442="","",IFERROR(INDEX(Asset_Register!$C$5:$C$1000,MATCH($C2442,Asset_Register!$A$5:$A$1000,0)),"Not in register"))</f>
        <v/>
      </c>
      <c r="E2442" s="22" t="str">
        <f aca="false">IF($C2442="","",IFERROR(INDEX(Asset_Register!$D$5:$D$1000,MATCH($C2442,Asset_Register!$A$5:$A$1000,0)),"Not in register"))</f>
        <v/>
      </c>
      <c r="F2442" s="22" t="str">
        <f aca="false">IF($C2442="","",IFERROR(INDEX(Asset_Register!$R$5:$R$1000,MATCH($C2442,Asset_Register!$A$5:$A$1000,0)),"Not in register"))</f>
        <v/>
      </c>
      <c r="G2442" s="22" t="str">
        <f aca="false">IF($C2442="","",IFERROR(INDEX(Asset_Register!$Q$5:$Q$1000,MATCH($C2442,Asset_Register!$A$5:$A$1000,0)),"Not in register"))</f>
        <v/>
      </c>
      <c r="H2442" s="19"/>
      <c r="I2442" s="19"/>
      <c r="J2442" s="6"/>
      <c r="K2442" s="19"/>
      <c r="L2442" s="19"/>
      <c r="M2442" s="19"/>
      <c r="N2442" s="19"/>
      <c r="O2442" s="19"/>
      <c r="P2442" s="19"/>
      <c r="Q2442" s="22" t="str">
        <f aca="false">IF($C2442="","",IF($P2442&lt;&gt;"",$P2442,IF(AND(ISNUMBER($K2442),ISNUMBER($M2442),ISNUMBER($N2442)),IF($O2442="Lower is worse",IF($K2442&lt;=$N2442,"Danger",IF($K2442&lt;=$M2442,"Alert","OK")),IF($K2442&gt;=$N2442,"Danger",IF($K2442&gt;=$M2442,"Alert","OK"))),"Not set")))</f>
        <v/>
      </c>
      <c r="R2442" s="22" t="str">
        <f aca="false">IF(OR($Q2442="",$Q2442="Not set"),"",MATCH($Q2442,Lists!$F$2:$F$4,0)-1)</f>
        <v/>
      </c>
      <c r="S2442" s="6"/>
      <c r="T2442" s="6"/>
      <c r="U2442" s="22" t="str">
        <f aca="false">IF(OR($Q2442="",$Q2442="OK",$Q2442="Not set",NOT(ISNUMBER($G2442))),"",ROUND($G2442*IF($Q2442="Danger",Lists!$M$15,Lists!$M$16),0))</f>
        <v/>
      </c>
      <c r="V2442" s="22" t="str">
        <f aca="false">IF($U2442="","",IF(OR($Q2442="Danger",$U2442&gt;=Lists!$M$10),"P1",IF($U2442&gt;=Lists!$M$11,"P2","P3")))</f>
        <v/>
      </c>
      <c r="W2442" s="24" t="str">
        <f aca="false">IF(OR($V2442="",$B2442=""),"",$B2442+INDEX(Lists!$N$10:$N$12,MATCH($V2442,Lists!$L$10:$L$12,0)))</f>
        <v/>
      </c>
      <c r="X2442" s="19"/>
      <c r="Y2442" s="19"/>
      <c r="Z2442" s="19"/>
      <c r="AA2442" s="21"/>
      <c r="AB2442" s="19"/>
      <c r="AC2442" s="22" t="str">
        <f aca="true">IF(OR($U2442="",$B2442=""),"",IF($AA2442&lt;&gt;"",$AA2442-$B2442,TODAY()-$B2442))</f>
        <v/>
      </c>
      <c r="AD2442" s="22" t="str">
        <f aca="true">IF($W2442="","",IF($Y2442="Closed",IF($AA2442="","Closed",IF($AA2442&lt;=$W2442,"Closed on time","Closed late")),IF(TODAY()&gt;$W2442,"Overdue","Within time")))</f>
        <v/>
      </c>
      <c r="AE2442" s="6"/>
      <c r="AF2442" s="19"/>
      <c r="AG2442" s="19"/>
      <c r="AH2442" s="19"/>
      <c r="AI2442" s="19"/>
      <c r="AJ2442" s="19"/>
    </row>
    <row r="2443" customFormat="false" ht="15" hidden="false" customHeight="false" outlineLevel="0" collapsed="false">
      <c r="A2443" s="22" t="str">
        <f aca="false">IF($C2443="","","R"&amp;TEXT(ROW()-4,"00000"))</f>
        <v/>
      </c>
      <c r="B2443" s="21"/>
      <c r="C2443" s="19"/>
      <c r="D2443" s="22" t="str">
        <f aca="false">IF($C2443="","",IFERROR(INDEX(Asset_Register!$C$5:$C$1000,MATCH($C2443,Asset_Register!$A$5:$A$1000,0)),"Not in register"))</f>
        <v/>
      </c>
      <c r="E2443" s="22" t="str">
        <f aca="false">IF($C2443="","",IFERROR(INDEX(Asset_Register!$D$5:$D$1000,MATCH($C2443,Asset_Register!$A$5:$A$1000,0)),"Not in register"))</f>
        <v/>
      </c>
      <c r="F2443" s="22" t="str">
        <f aca="false">IF($C2443="","",IFERROR(INDEX(Asset_Register!$R$5:$R$1000,MATCH($C2443,Asset_Register!$A$5:$A$1000,0)),"Not in register"))</f>
        <v/>
      </c>
      <c r="G2443" s="22" t="str">
        <f aca="false">IF($C2443="","",IFERROR(INDEX(Asset_Register!$Q$5:$Q$1000,MATCH($C2443,Asset_Register!$A$5:$A$1000,0)),"Not in register"))</f>
        <v/>
      </c>
      <c r="H2443" s="19"/>
      <c r="I2443" s="19"/>
      <c r="J2443" s="6"/>
      <c r="K2443" s="19"/>
      <c r="L2443" s="19"/>
      <c r="M2443" s="19"/>
      <c r="N2443" s="19"/>
      <c r="O2443" s="19"/>
      <c r="P2443" s="19"/>
      <c r="Q2443" s="22" t="str">
        <f aca="false">IF($C2443="","",IF($P2443&lt;&gt;"",$P2443,IF(AND(ISNUMBER($K2443),ISNUMBER($M2443),ISNUMBER($N2443)),IF($O2443="Lower is worse",IF($K2443&lt;=$N2443,"Danger",IF($K2443&lt;=$M2443,"Alert","OK")),IF($K2443&gt;=$N2443,"Danger",IF($K2443&gt;=$M2443,"Alert","OK"))),"Not set")))</f>
        <v/>
      </c>
      <c r="R2443" s="22" t="str">
        <f aca="false">IF(OR($Q2443="",$Q2443="Not set"),"",MATCH($Q2443,Lists!$F$2:$F$4,0)-1)</f>
        <v/>
      </c>
      <c r="S2443" s="6"/>
      <c r="T2443" s="6"/>
      <c r="U2443" s="22" t="str">
        <f aca="false">IF(OR($Q2443="",$Q2443="OK",$Q2443="Not set",NOT(ISNUMBER($G2443))),"",ROUND($G2443*IF($Q2443="Danger",Lists!$M$15,Lists!$M$16),0))</f>
        <v/>
      </c>
      <c r="V2443" s="22" t="str">
        <f aca="false">IF($U2443="","",IF(OR($Q2443="Danger",$U2443&gt;=Lists!$M$10),"P1",IF($U2443&gt;=Lists!$M$11,"P2","P3")))</f>
        <v/>
      </c>
      <c r="W2443" s="24" t="str">
        <f aca="false">IF(OR($V2443="",$B2443=""),"",$B2443+INDEX(Lists!$N$10:$N$12,MATCH($V2443,Lists!$L$10:$L$12,0)))</f>
        <v/>
      </c>
      <c r="X2443" s="19"/>
      <c r="Y2443" s="19"/>
      <c r="Z2443" s="19"/>
      <c r="AA2443" s="21"/>
      <c r="AB2443" s="19"/>
      <c r="AC2443" s="22" t="str">
        <f aca="true">IF(OR($U2443="",$B2443=""),"",IF($AA2443&lt;&gt;"",$AA2443-$B2443,TODAY()-$B2443))</f>
        <v/>
      </c>
      <c r="AD2443" s="22" t="str">
        <f aca="true">IF($W2443="","",IF($Y2443="Closed",IF($AA2443="","Closed",IF($AA2443&lt;=$W2443,"Closed on time","Closed late")),IF(TODAY()&gt;$W2443,"Overdue","Within time")))</f>
        <v/>
      </c>
      <c r="AE2443" s="6"/>
      <c r="AF2443" s="19"/>
      <c r="AG2443" s="19"/>
      <c r="AH2443" s="19"/>
      <c r="AI2443" s="19"/>
      <c r="AJ2443" s="19"/>
    </row>
    <row r="2444" customFormat="false" ht="15" hidden="false" customHeight="false" outlineLevel="0" collapsed="false">
      <c r="A2444" s="22" t="str">
        <f aca="false">IF($C2444="","","R"&amp;TEXT(ROW()-4,"00000"))</f>
        <v/>
      </c>
      <c r="B2444" s="21"/>
      <c r="C2444" s="19"/>
      <c r="D2444" s="22" t="str">
        <f aca="false">IF($C2444="","",IFERROR(INDEX(Asset_Register!$C$5:$C$1000,MATCH($C2444,Asset_Register!$A$5:$A$1000,0)),"Not in register"))</f>
        <v/>
      </c>
      <c r="E2444" s="22" t="str">
        <f aca="false">IF($C2444="","",IFERROR(INDEX(Asset_Register!$D$5:$D$1000,MATCH($C2444,Asset_Register!$A$5:$A$1000,0)),"Not in register"))</f>
        <v/>
      </c>
      <c r="F2444" s="22" t="str">
        <f aca="false">IF($C2444="","",IFERROR(INDEX(Asset_Register!$R$5:$R$1000,MATCH($C2444,Asset_Register!$A$5:$A$1000,0)),"Not in register"))</f>
        <v/>
      </c>
      <c r="G2444" s="22" t="str">
        <f aca="false">IF($C2444="","",IFERROR(INDEX(Asset_Register!$Q$5:$Q$1000,MATCH($C2444,Asset_Register!$A$5:$A$1000,0)),"Not in register"))</f>
        <v/>
      </c>
      <c r="H2444" s="19"/>
      <c r="I2444" s="19"/>
      <c r="J2444" s="6"/>
      <c r="K2444" s="19"/>
      <c r="L2444" s="19"/>
      <c r="M2444" s="19"/>
      <c r="N2444" s="19"/>
      <c r="O2444" s="19"/>
      <c r="P2444" s="19"/>
      <c r="Q2444" s="22" t="str">
        <f aca="false">IF($C2444="","",IF($P2444&lt;&gt;"",$P2444,IF(AND(ISNUMBER($K2444),ISNUMBER($M2444),ISNUMBER($N2444)),IF($O2444="Lower is worse",IF($K2444&lt;=$N2444,"Danger",IF($K2444&lt;=$M2444,"Alert","OK")),IF($K2444&gt;=$N2444,"Danger",IF($K2444&gt;=$M2444,"Alert","OK"))),"Not set")))</f>
        <v/>
      </c>
      <c r="R2444" s="22" t="str">
        <f aca="false">IF(OR($Q2444="",$Q2444="Not set"),"",MATCH($Q2444,Lists!$F$2:$F$4,0)-1)</f>
        <v/>
      </c>
      <c r="S2444" s="6"/>
      <c r="T2444" s="6"/>
      <c r="U2444" s="22" t="str">
        <f aca="false">IF(OR($Q2444="",$Q2444="OK",$Q2444="Not set",NOT(ISNUMBER($G2444))),"",ROUND($G2444*IF($Q2444="Danger",Lists!$M$15,Lists!$M$16),0))</f>
        <v/>
      </c>
      <c r="V2444" s="22" t="str">
        <f aca="false">IF($U2444="","",IF(OR($Q2444="Danger",$U2444&gt;=Lists!$M$10),"P1",IF($U2444&gt;=Lists!$M$11,"P2","P3")))</f>
        <v/>
      </c>
      <c r="W2444" s="24" t="str">
        <f aca="false">IF(OR($V2444="",$B2444=""),"",$B2444+INDEX(Lists!$N$10:$N$12,MATCH($V2444,Lists!$L$10:$L$12,0)))</f>
        <v/>
      </c>
      <c r="X2444" s="19"/>
      <c r="Y2444" s="19"/>
      <c r="Z2444" s="19"/>
      <c r="AA2444" s="21"/>
      <c r="AB2444" s="19"/>
      <c r="AC2444" s="22" t="str">
        <f aca="true">IF(OR($U2444="",$B2444=""),"",IF($AA2444&lt;&gt;"",$AA2444-$B2444,TODAY()-$B2444))</f>
        <v/>
      </c>
      <c r="AD2444" s="22" t="str">
        <f aca="true">IF($W2444="","",IF($Y2444="Closed",IF($AA2444="","Closed",IF($AA2444&lt;=$W2444,"Closed on time","Closed late")),IF(TODAY()&gt;$W2444,"Overdue","Within time")))</f>
        <v/>
      </c>
      <c r="AE2444" s="6"/>
      <c r="AF2444" s="19"/>
      <c r="AG2444" s="19"/>
      <c r="AH2444" s="19"/>
      <c r="AI2444" s="19"/>
      <c r="AJ2444" s="19"/>
    </row>
    <row r="2445" customFormat="false" ht="15" hidden="false" customHeight="false" outlineLevel="0" collapsed="false">
      <c r="A2445" s="22" t="str">
        <f aca="false">IF($C2445="","","R"&amp;TEXT(ROW()-4,"00000"))</f>
        <v/>
      </c>
      <c r="B2445" s="21"/>
      <c r="C2445" s="19"/>
      <c r="D2445" s="22" t="str">
        <f aca="false">IF($C2445="","",IFERROR(INDEX(Asset_Register!$C$5:$C$1000,MATCH($C2445,Asset_Register!$A$5:$A$1000,0)),"Not in register"))</f>
        <v/>
      </c>
      <c r="E2445" s="22" t="str">
        <f aca="false">IF($C2445="","",IFERROR(INDEX(Asset_Register!$D$5:$D$1000,MATCH($C2445,Asset_Register!$A$5:$A$1000,0)),"Not in register"))</f>
        <v/>
      </c>
      <c r="F2445" s="22" t="str">
        <f aca="false">IF($C2445="","",IFERROR(INDEX(Asset_Register!$R$5:$R$1000,MATCH($C2445,Asset_Register!$A$5:$A$1000,0)),"Not in register"))</f>
        <v/>
      </c>
      <c r="G2445" s="22" t="str">
        <f aca="false">IF($C2445="","",IFERROR(INDEX(Asset_Register!$Q$5:$Q$1000,MATCH($C2445,Asset_Register!$A$5:$A$1000,0)),"Not in register"))</f>
        <v/>
      </c>
      <c r="H2445" s="19"/>
      <c r="I2445" s="19"/>
      <c r="J2445" s="6"/>
      <c r="K2445" s="19"/>
      <c r="L2445" s="19"/>
      <c r="M2445" s="19"/>
      <c r="N2445" s="19"/>
      <c r="O2445" s="19"/>
      <c r="P2445" s="19"/>
      <c r="Q2445" s="22" t="str">
        <f aca="false">IF($C2445="","",IF($P2445&lt;&gt;"",$P2445,IF(AND(ISNUMBER($K2445),ISNUMBER($M2445),ISNUMBER($N2445)),IF($O2445="Lower is worse",IF($K2445&lt;=$N2445,"Danger",IF($K2445&lt;=$M2445,"Alert","OK")),IF($K2445&gt;=$N2445,"Danger",IF($K2445&gt;=$M2445,"Alert","OK"))),"Not set")))</f>
        <v/>
      </c>
      <c r="R2445" s="22" t="str">
        <f aca="false">IF(OR($Q2445="",$Q2445="Not set"),"",MATCH($Q2445,Lists!$F$2:$F$4,0)-1)</f>
        <v/>
      </c>
      <c r="S2445" s="6"/>
      <c r="T2445" s="6"/>
      <c r="U2445" s="22" t="str">
        <f aca="false">IF(OR($Q2445="",$Q2445="OK",$Q2445="Not set",NOT(ISNUMBER($G2445))),"",ROUND($G2445*IF($Q2445="Danger",Lists!$M$15,Lists!$M$16),0))</f>
        <v/>
      </c>
      <c r="V2445" s="22" t="str">
        <f aca="false">IF($U2445="","",IF(OR($Q2445="Danger",$U2445&gt;=Lists!$M$10),"P1",IF($U2445&gt;=Lists!$M$11,"P2","P3")))</f>
        <v/>
      </c>
      <c r="W2445" s="24" t="str">
        <f aca="false">IF(OR($V2445="",$B2445=""),"",$B2445+INDEX(Lists!$N$10:$N$12,MATCH($V2445,Lists!$L$10:$L$12,0)))</f>
        <v/>
      </c>
      <c r="X2445" s="19"/>
      <c r="Y2445" s="19"/>
      <c r="Z2445" s="19"/>
      <c r="AA2445" s="21"/>
      <c r="AB2445" s="19"/>
      <c r="AC2445" s="22" t="str">
        <f aca="true">IF(OR($U2445="",$B2445=""),"",IF($AA2445&lt;&gt;"",$AA2445-$B2445,TODAY()-$B2445))</f>
        <v/>
      </c>
      <c r="AD2445" s="22" t="str">
        <f aca="true">IF($W2445="","",IF($Y2445="Closed",IF($AA2445="","Closed",IF($AA2445&lt;=$W2445,"Closed on time","Closed late")),IF(TODAY()&gt;$W2445,"Overdue","Within time")))</f>
        <v/>
      </c>
      <c r="AE2445" s="6"/>
      <c r="AF2445" s="19"/>
      <c r="AG2445" s="19"/>
      <c r="AH2445" s="19"/>
      <c r="AI2445" s="19"/>
      <c r="AJ2445" s="19"/>
    </row>
    <row r="2446" customFormat="false" ht="15" hidden="false" customHeight="false" outlineLevel="0" collapsed="false">
      <c r="A2446" s="22" t="str">
        <f aca="false">IF($C2446="","","R"&amp;TEXT(ROW()-4,"00000"))</f>
        <v/>
      </c>
      <c r="B2446" s="21"/>
      <c r="C2446" s="19"/>
      <c r="D2446" s="22" t="str">
        <f aca="false">IF($C2446="","",IFERROR(INDEX(Asset_Register!$C$5:$C$1000,MATCH($C2446,Asset_Register!$A$5:$A$1000,0)),"Not in register"))</f>
        <v/>
      </c>
      <c r="E2446" s="22" t="str">
        <f aca="false">IF($C2446="","",IFERROR(INDEX(Asset_Register!$D$5:$D$1000,MATCH($C2446,Asset_Register!$A$5:$A$1000,0)),"Not in register"))</f>
        <v/>
      </c>
      <c r="F2446" s="22" t="str">
        <f aca="false">IF($C2446="","",IFERROR(INDEX(Asset_Register!$R$5:$R$1000,MATCH($C2446,Asset_Register!$A$5:$A$1000,0)),"Not in register"))</f>
        <v/>
      </c>
      <c r="G2446" s="22" t="str">
        <f aca="false">IF($C2446="","",IFERROR(INDEX(Asset_Register!$Q$5:$Q$1000,MATCH($C2446,Asset_Register!$A$5:$A$1000,0)),"Not in register"))</f>
        <v/>
      </c>
      <c r="H2446" s="19"/>
      <c r="I2446" s="19"/>
      <c r="J2446" s="6"/>
      <c r="K2446" s="19"/>
      <c r="L2446" s="19"/>
      <c r="M2446" s="19"/>
      <c r="N2446" s="19"/>
      <c r="O2446" s="19"/>
      <c r="P2446" s="19"/>
      <c r="Q2446" s="22" t="str">
        <f aca="false">IF($C2446="","",IF($P2446&lt;&gt;"",$P2446,IF(AND(ISNUMBER($K2446),ISNUMBER($M2446),ISNUMBER($N2446)),IF($O2446="Lower is worse",IF($K2446&lt;=$N2446,"Danger",IF($K2446&lt;=$M2446,"Alert","OK")),IF($K2446&gt;=$N2446,"Danger",IF($K2446&gt;=$M2446,"Alert","OK"))),"Not set")))</f>
        <v/>
      </c>
      <c r="R2446" s="22" t="str">
        <f aca="false">IF(OR($Q2446="",$Q2446="Not set"),"",MATCH($Q2446,Lists!$F$2:$F$4,0)-1)</f>
        <v/>
      </c>
      <c r="S2446" s="6"/>
      <c r="T2446" s="6"/>
      <c r="U2446" s="22" t="str">
        <f aca="false">IF(OR($Q2446="",$Q2446="OK",$Q2446="Not set",NOT(ISNUMBER($G2446))),"",ROUND($G2446*IF($Q2446="Danger",Lists!$M$15,Lists!$M$16),0))</f>
        <v/>
      </c>
      <c r="V2446" s="22" t="str">
        <f aca="false">IF($U2446="","",IF(OR($Q2446="Danger",$U2446&gt;=Lists!$M$10),"P1",IF($U2446&gt;=Lists!$M$11,"P2","P3")))</f>
        <v/>
      </c>
      <c r="W2446" s="24" t="str">
        <f aca="false">IF(OR($V2446="",$B2446=""),"",$B2446+INDEX(Lists!$N$10:$N$12,MATCH($V2446,Lists!$L$10:$L$12,0)))</f>
        <v/>
      </c>
      <c r="X2446" s="19"/>
      <c r="Y2446" s="19"/>
      <c r="Z2446" s="19"/>
      <c r="AA2446" s="21"/>
      <c r="AB2446" s="19"/>
      <c r="AC2446" s="22" t="str">
        <f aca="true">IF(OR($U2446="",$B2446=""),"",IF($AA2446&lt;&gt;"",$AA2446-$B2446,TODAY()-$B2446))</f>
        <v/>
      </c>
      <c r="AD2446" s="22" t="str">
        <f aca="true">IF($W2446="","",IF($Y2446="Closed",IF($AA2446="","Closed",IF($AA2446&lt;=$W2446,"Closed on time","Closed late")),IF(TODAY()&gt;$W2446,"Overdue","Within time")))</f>
        <v/>
      </c>
      <c r="AE2446" s="6"/>
      <c r="AF2446" s="19"/>
      <c r="AG2446" s="19"/>
      <c r="AH2446" s="19"/>
      <c r="AI2446" s="19"/>
      <c r="AJ2446" s="19"/>
    </row>
    <row r="2447" customFormat="false" ht="15" hidden="false" customHeight="false" outlineLevel="0" collapsed="false">
      <c r="A2447" s="22" t="str">
        <f aca="false">IF($C2447="","","R"&amp;TEXT(ROW()-4,"00000"))</f>
        <v/>
      </c>
      <c r="B2447" s="21"/>
      <c r="C2447" s="19"/>
      <c r="D2447" s="22" t="str">
        <f aca="false">IF($C2447="","",IFERROR(INDEX(Asset_Register!$C$5:$C$1000,MATCH($C2447,Asset_Register!$A$5:$A$1000,0)),"Not in register"))</f>
        <v/>
      </c>
      <c r="E2447" s="22" t="str">
        <f aca="false">IF($C2447="","",IFERROR(INDEX(Asset_Register!$D$5:$D$1000,MATCH($C2447,Asset_Register!$A$5:$A$1000,0)),"Not in register"))</f>
        <v/>
      </c>
      <c r="F2447" s="22" t="str">
        <f aca="false">IF($C2447="","",IFERROR(INDEX(Asset_Register!$R$5:$R$1000,MATCH($C2447,Asset_Register!$A$5:$A$1000,0)),"Not in register"))</f>
        <v/>
      </c>
      <c r="G2447" s="22" t="str">
        <f aca="false">IF($C2447="","",IFERROR(INDEX(Asset_Register!$Q$5:$Q$1000,MATCH($C2447,Asset_Register!$A$5:$A$1000,0)),"Not in register"))</f>
        <v/>
      </c>
      <c r="H2447" s="19"/>
      <c r="I2447" s="19"/>
      <c r="J2447" s="6"/>
      <c r="K2447" s="19"/>
      <c r="L2447" s="19"/>
      <c r="M2447" s="19"/>
      <c r="N2447" s="19"/>
      <c r="O2447" s="19"/>
      <c r="P2447" s="19"/>
      <c r="Q2447" s="22" t="str">
        <f aca="false">IF($C2447="","",IF($P2447&lt;&gt;"",$P2447,IF(AND(ISNUMBER($K2447),ISNUMBER($M2447),ISNUMBER($N2447)),IF($O2447="Lower is worse",IF($K2447&lt;=$N2447,"Danger",IF($K2447&lt;=$M2447,"Alert","OK")),IF($K2447&gt;=$N2447,"Danger",IF($K2447&gt;=$M2447,"Alert","OK"))),"Not set")))</f>
        <v/>
      </c>
      <c r="R2447" s="22" t="str">
        <f aca="false">IF(OR($Q2447="",$Q2447="Not set"),"",MATCH($Q2447,Lists!$F$2:$F$4,0)-1)</f>
        <v/>
      </c>
      <c r="S2447" s="6"/>
      <c r="T2447" s="6"/>
      <c r="U2447" s="22" t="str">
        <f aca="false">IF(OR($Q2447="",$Q2447="OK",$Q2447="Not set",NOT(ISNUMBER($G2447))),"",ROUND($G2447*IF($Q2447="Danger",Lists!$M$15,Lists!$M$16),0))</f>
        <v/>
      </c>
      <c r="V2447" s="22" t="str">
        <f aca="false">IF($U2447="","",IF(OR($Q2447="Danger",$U2447&gt;=Lists!$M$10),"P1",IF($U2447&gt;=Lists!$M$11,"P2","P3")))</f>
        <v/>
      </c>
      <c r="W2447" s="24" t="str">
        <f aca="false">IF(OR($V2447="",$B2447=""),"",$B2447+INDEX(Lists!$N$10:$N$12,MATCH($V2447,Lists!$L$10:$L$12,0)))</f>
        <v/>
      </c>
      <c r="X2447" s="19"/>
      <c r="Y2447" s="19"/>
      <c r="Z2447" s="19"/>
      <c r="AA2447" s="21"/>
      <c r="AB2447" s="19"/>
      <c r="AC2447" s="22" t="str">
        <f aca="true">IF(OR($U2447="",$B2447=""),"",IF($AA2447&lt;&gt;"",$AA2447-$B2447,TODAY()-$B2447))</f>
        <v/>
      </c>
      <c r="AD2447" s="22" t="str">
        <f aca="true">IF($W2447="","",IF($Y2447="Closed",IF($AA2447="","Closed",IF($AA2447&lt;=$W2447,"Closed on time","Closed late")),IF(TODAY()&gt;$W2447,"Overdue","Within time")))</f>
        <v/>
      </c>
      <c r="AE2447" s="6"/>
      <c r="AF2447" s="19"/>
      <c r="AG2447" s="19"/>
      <c r="AH2447" s="19"/>
      <c r="AI2447" s="19"/>
      <c r="AJ2447" s="19"/>
    </row>
    <row r="2448" customFormat="false" ht="15" hidden="false" customHeight="false" outlineLevel="0" collapsed="false">
      <c r="A2448" s="22" t="str">
        <f aca="false">IF($C2448="","","R"&amp;TEXT(ROW()-4,"00000"))</f>
        <v/>
      </c>
      <c r="B2448" s="21"/>
      <c r="C2448" s="19"/>
      <c r="D2448" s="22" t="str">
        <f aca="false">IF($C2448="","",IFERROR(INDEX(Asset_Register!$C$5:$C$1000,MATCH($C2448,Asset_Register!$A$5:$A$1000,0)),"Not in register"))</f>
        <v/>
      </c>
      <c r="E2448" s="22" t="str">
        <f aca="false">IF($C2448="","",IFERROR(INDEX(Asset_Register!$D$5:$D$1000,MATCH($C2448,Asset_Register!$A$5:$A$1000,0)),"Not in register"))</f>
        <v/>
      </c>
      <c r="F2448" s="22" t="str">
        <f aca="false">IF($C2448="","",IFERROR(INDEX(Asset_Register!$R$5:$R$1000,MATCH($C2448,Asset_Register!$A$5:$A$1000,0)),"Not in register"))</f>
        <v/>
      </c>
      <c r="G2448" s="22" t="str">
        <f aca="false">IF($C2448="","",IFERROR(INDEX(Asset_Register!$Q$5:$Q$1000,MATCH($C2448,Asset_Register!$A$5:$A$1000,0)),"Not in register"))</f>
        <v/>
      </c>
      <c r="H2448" s="19"/>
      <c r="I2448" s="19"/>
      <c r="J2448" s="6"/>
      <c r="K2448" s="19"/>
      <c r="L2448" s="19"/>
      <c r="M2448" s="19"/>
      <c r="N2448" s="19"/>
      <c r="O2448" s="19"/>
      <c r="P2448" s="19"/>
      <c r="Q2448" s="22" t="str">
        <f aca="false">IF($C2448="","",IF($P2448&lt;&gt;"",$P2448,IF(AND(ISNUMBER($K2448),ISNUMBER($M2448),ISNUMBER($N2448)),IF($O2448="Lower is worse",IF($K2448&lt;=$N2448,"Danger",IF($K2448&lt;=$M2448,"Alert","OK")),IF($K2448&gt;=$N2448,"Danger",IF($K2448&gt;=$M2448,"Alert","OK"))),"Not set")))</f>
        <v/>
      </c>
      <c r="R2448" s="22" t="str">
        <f aca="false">IF(OR($Q2448="",$Q2448="Not set"),"",MATCH($Q2448,Lists!$F$2:$F$4,0)-1)</f>
        <v/>
      </c>
      <c r="S2448" s="6"/>
      <c r="T2448" s="6"/>
      <c r="U2448" s="22" t="str">
        <f aca="false">IF(OR($Q2448="",$Q2448="OK",$Q2448="Not set",NOT(ISNUMBER($G2448))),"",ROUND($G2448*IF($Q2448="Danger",Lists!$M$15,Lists!$M$16),0))</f>
        <v/>
      </c>
      <c r="V2448" s="22" t="str">
        <f aca="false">IF($U2448="","",IF(OR($Q2448="Danger",$U2448&gt;=Lists!$M$10),"P1",IF($U2448&gt;=Lists!$M$11,"P2","P3")))</f>
        <v/>
      </c>
      <c r="W2448" s="24" t="str">
        <f aca="false">IF(OR($V2448="",$B2448=""),"",$B2448+INDEX(Lists!$N$10:$N$12,MATCH($V2448,Lists!$L$10:$L$12,0)))</f>
        <v/>
      </c>
      <c r="X2448" s="19"/>
      <c r="Y2448" s="19"/>
      <c r="Z2448" s="19"/>
      <c r="AA2448" s="21"/>
      <c r="AB2448" s="19"/>
      <c r="AC2448" s="22" t="str">
        <f aca="true">IF(OR($U2448="",$B2448=""),"",IF($AA2448&lt;&gt;"",$AA2448-$B2448,TODAY()-$B2448))</f>
        <v/>
      </c>
      <c r="AD2448" s="22" t="str">
        <f aca="true">IF($W2448="","",IF($Y2448="Closed",IF($AA2448="","Closed",IF($AA2448&lt;=$W2448,"Closed on time","Closed late")),IF(TODAY()&gt;$W2448,"Overdue","Within time")))</f>
        <v/>
      </c>
      <c r="AE2448" s="6"/>
      <c r="AF2448" s="19"/>
      <c r="AG2448" s="19"/>
      <c r="AH2448" s="19"/>
      <c r="AI2448" s="19"/>
      <c r="AJ2448" s="19"/>
    </row>
    <row r="2449" customFormat="false" ht="15" hidden="false" customHeight="false" outlineLevel="0" collapsed="false">
      <c r="A2449" s="22" t="str">
        <f aca="false">IF($C2449="","","R"&amp;TEXT(ROW()-4,"00000"))</f>
        <v/>
      </c>
      <c r="B2449" s="21"/>
      <c r="C2449" s="19"/>
      <c r="D2449" s="22" t="str">
        <f aca="false">IF($C2449="","",IFERROR(INDEX(Asset_Register!$C$5:$C$1000,MATCH($C2449,Asset_Register!$A$5:$A$1000,0)),"Not in register"))</f>
        <v/>
      </c>
      <c r="E2449" s="22" t="str">
        <f aca="false">IF($C2449="","",IFERROR(INDEX(Asset_Register!$D$5:$D$1000,MATCH($C2449,Asset_Register!$A$5:$A$1000,0)),"Not in register"))</f>
        <v/>
      </c>
      <c r="F2449" s="22" t="str">
        <f aca="false">IF($C2449="","",IFERROR(INDEX(Asset_Register!$R$5:$R$1000,MATCH($C2449,Asset_Register!$A$5:$A$1000,0)),"Not in register"))</f>
        <v/>
      </c>
      <c r="G2449" s="22" t="str">
        <f aca="false">IF($C2449="","",IFERROR(INDEX(Asset_Register!$Q$5:$Q$1000,MATCH($C2449,Asset_Register!$A$5:$A$1000,0)),"Not in register"))</f>
        <v/>
      </c>
      <c r="H2449" s="19"/>
      <c r="I2449" s="19"/>
      <c r="J2449" s="6"/>
      <c r="K2449" s="19"/>
      <c r="L2449" s="19"/>
      <c r="M2449" s="19"/>
      <c r="N2449" s="19"/>
      <c r="O2449" s="19"/>
      <c r="P2449" s="19"/>
      <c r="Q2449" s="22" t="str">
        <f aca="false">IF($C2449="","",IF($P2449&lt;&gt;"",$P2449,IF(AND(ISNUMBER($K2449),ISNUMBER($M2449),ISNUMBER($N2449)),IF($O2449="Lower is worse",IF($K2449&lt;=$N2449,"Danger",IF($K2449&lt;=$M2449,"Alert","OK")),IF($K2449&gt;=$N2449,"Danger",IF($K2449&gt;=$M2449,"Alert","OK"))),"Not set")))</f>
        <v/>
      </c>
      <c r="R2449" s="22" t="str">
        <f aca="false">IF(OR($Q2449="",$Q2449="Not set"),"",MATCH($Q2449,Lists!$F$2:$F$4,0)-1)</f>
        <v/>
      </c>
      <c r="S2449" s="6"/>
      <c r="T2449" s="6"/>
      <c r="U2449" s="22" t="str">
        <f aca="false">IF(OR($Q2449="",$Q2449="OK",$Q2449="Not set",NOT(ISNUMBER($G2449))),"",ROUND($G2449*IF($Q2449="Danger",Lists!$M$15,Lists!$M$16),0))</f>
        <v/>
      </c>
      <c r="V2449" s="22" t="str">
        <f aca="false">IF($U2449="","",IF(OR($Q2449="Danger",$U2449&gt;=Lists!$M$10),"P1",IF($U2449&gt;=Lists!$M$11,"P2","P3")))</f>
        <v/>
      </c>
      <c r="W2449" s="24" t="str">
        <f aca="false">IF(OR($V2449="",$B2449=""),"",$B2449+INDEX(Lists!$N$10:$N$12,MATCH($V2449,Lists!$L$10:$L$12,0)))</f>
        <v/>
      </c>
      <c r="X2449" s="19"/>
      <c r="Y2449" s="19"/>
      <c r="Z2449" s="19"/>
      <c r="AA2449" s="21"/>
      <c r="AB2449" s="19"/>
      <c r="AC2449" s="22" t="str">
        <f aca="true">IF(OR($U2449="",$B2449=""),"",IF($AA2449&lt;&gt;"",$AA2449-$B2449,TODAY()-$B2449))</f>
        <v/>
      </c>
      <c r="AD2449" s="22" t="str">
        <f aca="true">IF($W2449="","",IF($Y2449="Closed",IF($AA2449="","Closed",IF($AA2449&lt;=$W2449,"Closed on time","Closed late")),IF(TODAY()&gt;$W2449,"Overdue","Within time")))</f>
        <v/>
      </c>
      <c r="AE2449" s="6"/>
      <c r="AF2449" s="19"/>
      <c r="AG2449" s="19"/>
      <c r="AH2449" s="19"/>
      <c r="AI2449" s="19"/>
      <c r="AJ2449" s="19"/>
    </row>
    <row r="2450" customFormat="false" ht="15" hidden="false" customHeight="false" outlineLevel="0" collapsed="false">
      <c r="A2450" s="22" t="str">
        <f aca="false">IF($C2450="","","R"&amp;TEXT(ROW()-4,"00000"))</f>
        <v/>
      </c>
      <c r="B2450" s="21"/>
      <c r="C2450" s="19"/>
      <c r="D2450" s="22" t="str">
        <f aca="false">IF($C2450="","",IFERROR(INDEX(Asset_Register!$C$5:$C$1000,MATCH($C2450,Asset_Register!$A$5:$A$1000,0)),"Not in register"))</f>
        <v/>
      </c>
      <c r="E2450" s="22" t="str">
        <f aca="false">IF($C2450="","",IFERROR(INDEX(Asset_Register!$D$5:$D$1000,MATCH($C2450,Asset_Register!$A$5:$A$1000,0)),"Not in register"))</f>
        <v/>
      </c>
      <c r="F2450" s="22" t="str">
        <f aca="false">IF($C2450="","",IFERROR(INDEX(Asset_Register!$R$5:$R$1000,MATCH($C2450,Asset_Register!$A$5:$A$1000,0)),"Not in register"))</f>
        <v/>
      </c>
      <c r="G2450" s="22" t="str">
        <f aca="false">IF($C2450="","",IFERROR(INDEX(Asset_Register!$Q$5:$Q$1000,MATCH($C2450,Asset_Register!$A$5:$A$1000,0)),"Not in register"))</f>
        <v/>
      </c>
      <c r="H2450" s="19"/>
      <c r="I2450" s="19"/>
      <c r="J2450" s="6"/>
      <c r="K2450" s="19"/>
      <c r="L2450" s="19"/>
      <c r="M2450" s="19"/>
      <c r="N2450" s="19"/>
      <c r="O2450" s="19"/>
      <c r="P2450" s="19"/>
      <c r="Q2450" s="22" t="str">
        <f aca="false">IF($C2450="","",IF($P2450&lt;&gt;"",$P2450,IF(AND(ISNUMBER($K2450),ISNUMBER($M2450),ISNUMBER($N2450)),IF($O2450="Lower is worse",IF($K2450&lt;=$N2450,"Danger",IF($K2450&lt;=$M2450,"Alert","OK")),IF($K2450&gt;=$N2450,"Danger",IF($K2450&gt;=$M2450,"Alert","OK"))),"Not set")))</f>
        <v/>
      </c>
      <c r="R2450" s="22" t="str">
        <f aca="false">IF(OR($Q2450="",$Q2450="Not set"),"",MATCH($Q2450,Lists!$F$2:$F$4,0)-1)</f>
        <v/>
      </c>
      <c r="S2450" s="6"/>
      <c r="T2450" s="6"/>
      <c r="U2450" s="22" t="str">
        <f aca="false">IF(OR($Q2450="",$Q2450="OK",$Q2450="Not set",NOT(ISNUMBER($G2450))),"",ROUND($G2450*IF($Q2450="Danger",Lists!$M$15,Lists!$M$16),0))</f>
        <v/>
      </c>
      <c r="V2450" s="22" t="str">
        <f aca="false">IF($U2450="","",IF(OR($Q2450="Danger",$U2450&gt;=Lists!$M$10),"P1",IF($U2450&gt;=Lists!$M$11,"P2","P3")))</f>
        <v/>
      </c>
      <c r="W2450" s="24" t="str">
        <f aca="false">IF(OR($V2450="",$B2450=""),"",$B2450+INDEX(Lists!$N$10:$N$12,MATCH($V2450,Lists!$L$10:$L$12,0)))</f>
        <v/>
      </c>
      <c r="X2450" s="19"/>
      <c r="Y2450" s="19"/>
      <c r="Z2450" s="19"/>
      <c r="AA2450" s="21"/>
      <c r="AB2450" s="19"/>
      <c r="AC2450" s="22" t="str">
        <f aca="true">IF(OR($U2450="",$B2450=""),"",IF($AA2450&lt;&gt;"",$AA2450-$B2450,TODAY()-$B2450))</f>
        <v/>
      </c>
      <c r="AD2450" s="22" t="str">
        <f aca="true">IF($W2450="","",IF($Y2450="Closed",IF($AA2450="","Closed",IF($AA2450&lt;=$W2450,"Closed on time","Closed late")),IF(TODAY()&gt;$W2450,"Overdue","Within time")))</f>
        <v/>
      </c>
      <c r="AE2450" s="6"/>
      <c r="AF2450" s="19"/>
      <c r="AG2450" s="19"/>
      <c r="AH2450" s="19"/>
      <c r="AI2450" s="19"/>
      <c r="AJ2450" s="19"/>
    </row>
    <row r="2451" customFormat="false" ht="15" hidden="false" customHeight="false" outlineLevel="0" collapsed="false">
      <c r="A2451" s="22" t="str">
        <f aca="false">IF($C2451="","","R"&amp;TEXT(ROW()-4,"00000"))</f>
        <v/>
      </c>
      <c r="B2451" s="21"/>
      <c r="C2451" s="19"/>
      <c r="D2451" s="22" t="str">
        <f aca="false">IF($C2451="","",IFERROR(INDEX(Asset_Register!$C$5:$C$1000,MATCH($C2451,Asset_Register!$A$5:$A$1000,0)),"Not in register"))</f>
        <v/>
      </c>
      <c r="E2451" s="22" t="str">
        <f aca="false">IF($C2451="","",IFERROR(INDEX(Asset_Register!$D$5:$D$1000,MATCH($C2451,Asset_Register!$A$5:$A$1000,0)),"Not in register"))</f>
        <v/>
      </c>
      <c r="F2451" s="22" t="str">
        <f aca="false">IF($C2451="","",IFERROR(INDEX(Asset_Register!$R$5:$R$1000,MATCH($C2451,Asset_Register!$A$5:$A$1000,0)),"Not in register"))</f>
        <v/>
      </c>
      <c r="G2451" s="22" t="str">
        <f aca="false">IF($C2451="","",IFERROR(INDEX(Asset_Register!$Q$5:$Q$1000,MATCH($C2451,Asset_Register!$A$5:$A$1000,0)),"Not in register"))</f>
        <v/>
      </c>
      <c r="H2451" s="19"/>
      <c r="I2451" s="19"/>
      <c r="J2451" s="6"/>
      <c r="K2451" s="19"/>
      <c r="L2451" s="19"/>
      <c r="M2451" s="19"/>
      <c r="N2451" s="19"/>
      <c r="O2451" s="19"/>
      <c r="P2451" s="19"/>
      <c r="Q2451" s="22" t="str">
        <f aca="false">IF($C2451="","",IF($P2451&lt;&gt;"",$P2451,IF(AND(ISNUMBER($K2451),ISNUMBER($M2451),ISNUMBER($N2451)),IF($O2451="Lower is worse",IF($K2451&lt;=$N2451,"Danger",IF($K2451&lt;=$M2451,"Alert","OK")),IF($K2451&gt;=$N2451,"Danger",IF($K2451&gt;=$M2451,"Alert","OK"))),"Not set")))</f>
        <v/>
      </c>
      <c r="R2451" s="22" t="str">
        <f aca="false">IF(OR($Q2451="",$Q2451="Not set"),"",MATCH($Q2451,Lists!$F$2:$F$4,0)-1)</f>
        <v/>
      </c>
      <c r="S2451" s="6"/>
      <c r="T2451" s="6"/>
      <c r="U2451" s="22" t="str">
        <f aca="false">IF(OR($Q2451="",$Q2451="OK",$Q2451="Not set",NOT(ISNUMBER($G2451))),"",ROUND($G2451*IF($Q2451="Danger",Lists!$M$15,Lists!$M$16),0))</f>
        <v/>
      </c>
      <c r="V2451" s="22" t="str">
        <f aca="false">IF($U2451="","",IF(OR($Q2451="Danger",$U2451&gt;=Lists!$M$10),"P1",IF($U2451&gt;=Lists!$M$11,"P2","P3")))</f>
        <v/>
      </c>
      <c r="W2451" s="24" t="str">
        <f aca="false">IF(OR($V2451="",$B2451=""),"",$B2451+INDEX(Lists!$N$10:$N$12,MATCH($V2451,Lists!$L$10:$L$12,0)))</f>
        <v/>
      </c>
      <c r="X2451" s="19"/>
      <c r="Y2451" s="19"/>
      <c r="Z2451" s="19"/>
      <c r="AA2451" s="21"/>
      <c r="AB2451" s="19"/>
      <c r="AC2451" s="22" t="str">
        <f aca="true">IF(OR($U2451="",$B2451=""),"",IF($AA2451&lt;&gt;"",$AA2451-$B2451,TODAY()-$B2451))</f>
        <v/>
      </c>
      <c r="AD2451" s="22" t="str">
        <f aca="true">IF($W2451="","",IF($Y2451="Closed",IF($AA2451="","Closed",IF($AA2451&lt;=$W2451,"Closed on time","Closed late")),IF(TODAY()&gt;$W2451,"Overdue","Within time")))</f>
        <v/>
      </c>
      <c r="AE2451" s="6"/>
      <c r="AF2451" s="19"/>
      <c r="AG2451" s="19"/>
      <c r="AH2451" s="19"/>
      <c r="AI2451" s="19"/>
      <c r="AJ2451" s="19"/>
    </row>
    <row r="2452" customFormat="false" ht="15" hidden="false" customHeight="false" outlineLevel="0" collapsed="false">
      <c r="A2452" s="22" t="str">
        <f aca="false">IF($C2452="","","R"&amp;TEXT(ROW()-4,"00000"))</f>
        <v/>
      </c>
      <c r="B2452" s="21"/>
      <c r="C2452" s="19"/>
      <c r="D2452" s="22" t="str">
        <f aca="false">IF($C2452="","",IFERROR(INDEX(Asset_Register!$C$5:$C$1000,MATCH($C2452,Asset_Register!$A$5:$A$1000,0)),"Not in register"))</f>
        <v/>
      </c>
      <c r="E2452" s="22" t="str">
        <f aca="false">IF($C2452="","",IFERROR(INDEX(Asset_Register!$D$5:$D$1000,MATCH($C2452,Asset_Register!$A$5:$A$1000,0)),"Not in register"))</f>
        <v/>
      </c>
      <c r="F2452" s="22" t="str">
        <f aca="false">IF($C2452="","",IFERROR(INDEX(Asset_Register!$R$5:$R$1000,MATCH($C2452,Asset_Register!$A$5:$A$1000,0)),"Not in register"))</f>
        <v/>
      </c>
      <c r="G2452" s="22" t="str">
        <f aca="false">IF($C2452="","",IFERROR(INDEX(Asset_Register!$Q$5:$Q$1000,MATCH($C2452,Asset_Register!$A$5:$A$1000,0)),"Not in register"))</f>
        <v/>
      </c>
      <c r="H2452" s="19"/>
      <c r="I2452" s="19"/>
      <c r="J2452" s="6"/>
      <c r="K2452" s="19"/>
      <c r="L2452" s="19"/>
      <c r="M2452" s="19"/>
      <c r="N2452" s="19"/>
      <c r="O2452" s="19"/>
      <c r="P2452" s="19"/>
      <c r="Q2452" s="22" t="str">
        <f aca="false">IF($C2452="","",IF($P2452&lt;&gt;"",$P2452,IF(AND(ISNUMBER($K2452),ISNUMBER($M2452),ISNUMBER($N2452)),IF($O2452="Lower is worse",IF($K2452&lt;=$N2452,"Danger",IF($K2452&lt;=$M2452,"Alert","OK")),IF($K2452&gt;=$N2452,"Danger",IF($K2452&gt;=$M2452,"Alert","OK"))),"Not set")))</f>
        <v/>
      </c>
      <c r="R2452" s="22" t="str">
        <f aca="false">IF(OR($Q2452="",$Q2452="Not set"),"",MATCH($Q2452,Lists!$F$2:$F$4,0)-1)</f>
        <v/>
      </c>
      <c r="S2452" s="6"/>
      <c r="T2452" s="6"/>
      <c r="U2452" s="22" t="str">
        <f aca="false">IF(OR($Q2452="",$Q2452="OK",$Q2452="Not set",NOT(ISNUMBER($G2452))),"",ROUND($G2452*IF($Q2452="Danger",Lists!$M$15,Lists!$M$16),0))</f>
        <v/>
      </c>
      <c r="V2452" s="22" t="str">
        <f aca="false">IF($U2452="","",IF(OR($Q2452="Danger",$U2452&gt;=Lists!$M$10),"P1",IF($U2452&gt;=Lists!$M$11,"P2","P3")))</f>
        <v/>
      </c>
      <c r="W2452" s="24" t="str">
        <f aca="false">IF(OR($V2452="",$B2452=""),"",$B2452+INDEX(Lists!$N$10:$N$12,MATCH($V2452,Lists!$L$10:$L$12,0)))</f>
        <v/>
      </c>
      <c r="X2452" s="19"/>
      <c r="Y2452" s="19"/>
      <c r="Z2452" s="19"/>
      <c r="AA2452" s="21"/>
      <c r="AB2452" s="19"/>
      <c r="AC2452" s="22" t="str">
        <f aca="true">IF(OR($U2452="",$B2452=""),"",IF($AA2452&lt;&gt;"",$AA2452-$B2452,TODAY()-$B2452))</f>
        <v/>
      </c>
      <c r="AD2452" s="22" t="str">
        <f aca="true">IF($W2452="","",IF($Y2452="Closed",IF($AA2452="","Closed",IF($AA2452&lt;=$W2452,"Closed on time","Closed late")),IF(TODAY()&gt;$W2452,"Overdue","Within time")))</f>
        <v/>
      </c>
      <c r="AE2452" s="6"/>
      <c r="AF2452" s="19"/>
      <c r="AG2452" s="19"/>
      <c r="AH2452" s="19"/>
      <c r="AI2452" s="19"/>
      <c r="AJ2452" s="19"/>
    </row>
    <row r="2453" customFormat="false" ht="15" hidden="false" customHeight="false" outlineLevel="0" collapsed="false">
      <c r="A2453" s="22" t="str">
        <f aca="false">IF($C2453="","","R"&amp;TEXT(ROW()-4,"00000"))</f>
        <v/>
      </c>
      <c r="B2453" s="21"/>
      <c r="C2453" s="19"/>
      <c r="D2453" s="22" t="str">
        <f aca="false">IF($C2453="","",IFERROR(INDEX(Asset_Register!$C$5:$C$1000,MATCH($C2453,Asset_Register!$A$5:$A$1000,0)),"Not in register"))</f>
        <v/>
      </c>
      <c r="E2453" s="22" t="str">
        <f aca="false">IF($C2453="","",IFERROR(INDEX(Asset_Register!$D$5:$D$1000,MATCH($C2453,Asset_Register!$A$5:$A$1000,0)),"Not in register"))</f>
        <v/>
      </c>
      <c r="F2453" s="22" t="str">
        <f aca="false">IF($C2453="","",IFERROR(INDEX(Asset_Register!$R$5:$R$1000,MATCH($C2453,Asset_Register!$A$5:$A$1000,0)),"Not in register"))</f>
        <v/>
      </c>
      <c r="G2453" s="22" t="str">
        <f aca="false">IF($C2453="","",IFERROR(INDEX(Asset_Register!$Q$5:$Q$1000,MATCH($C2453,Asset_Register!$A$5:$A$1000,0)),"Not in register"))</f>
        <v/>
      </c>
      <c r="H2453" s="19"/>
      <c r="I2453" s="19"/>
      <c r="J2453" s="6"/>
      <c r="K2453" s="19"/>
      <c r="L2453" s="19"/>
      <c r="M2453" s="19"/>
      <c r="N2453" s="19"/>
      <c r="O2453" s="19"/>
      <c r="P2453" s="19"/>
      <c r="Q2453" s="22" t="str">
        <f aca="false">IF($C2453="","",IF($P2453&lt;&gt;"",$P2453,IF(AND(ISNUMBER($K2453),ISNUMBER($M2453),ISNUMBER($N2453)),IF($O2453="Lower is worse",IF($K2453&lt;=$N2453,"Danger",IF($K2453&lt;=$M2453,"Alert","OK")),IF($K2453&gt;=$N2453,"Danger",IF($K2453&gt;=$M2453,"Alert","OK"))),"Not set")))</f>
        <v/>
      </c>
      <c r="R2453" s="22" t="str">
        <f aca="false">IF(OR($Q2453="",$Q2453="Not set"),"",MATCH($Q2453,Lists!$F$2:$F$4,0)-1)</f>
        <v/>
      </c>
      <c r="S2453" s="6"/>
      <c r="T2453" s="6"/>
      <c r="U2453" s="22" t="str">
        <f aca="false">IF(OR($Q2453="",$Q2453="OK",$Q2453="Not set",NOT(ISNUMBER($G2453))),"",ROUND($G2453*IF($Q2453="Danger",Lists!$M$15,Lists!$M$16),0))</f>
        <v/>
      </c>
      <c r="V2453" s="22" t="str">
        <f aca="false">IF($U2453="","",IF(OR($Q2453="Danger",$U2453&gt;=Lists!$M$10),"P1",IF($U2453&gt;=Lists!$M$11,"P2","P3")))</f>
        <v/>
      </c>
      <c r="W2453" s="24" t="str">
        <f aca="false">IF(OR($V2453="",$B2453=""),"",$B2453+INDEX(Lists!$N$10:$N$12,MATCH($V2453,Lists!$L$10:$L$12,0)))</f>
        <v/>
      </c>
      <c r="X2453" s="19"/>
      <c r="Y2453" s="19"/>
      <c r="Z2453" s="19"/>
      <c r="AA2453" s="21"/>
      <c r="AB2453" s="19"/>
      <c r="AC2453" s="22" t="str">
        <f aca="true">IF(OR($U2453="",$B2453=""),"",IF($AA2453&lt;&gt;"",$AA2453-$B2453,TODAY()-$B2453))</f>
        <v/>
      </c>
      <c r="AD2453" s="22" t="str">
        <f aca="true">IF($W2453="","",IF($Y2453="Closed",IF($AA2453="","Closed",IF($AA2453&lt;=$W2453,"Closed on time","Closed late")),IF(TODAY()&gt;$W2453,"Overdue","Within time")))</f>
        <v/>
      </c>
      <c r="AE2453" s="6"/>
      <c r="AF2453" s="19"/>
      <c r="AG2453" s="19"/>
      <c r="AH2453" s="19"/>
      <c r="AI2453" s="19"/>
      <c r="AJ2453" s="19"/>
    </row>
    <row r="2454" customFormat="false" ht="15" hidden="false" customHeight="false" outlineLevel="0" collapsed="false">
      <c r="A2454" s="22" t="str">
        <f aca="false">IF($C2454="","","R"&amp;TEXT(ROW()-4,"00000"))</f>
        <v/>
      </c>
      <c r="B2454" s="21"/>
      <c r="C2454" s="19"/>
      <c r="D2454" s="22" t="str">
        <f aca="false">IF($C2454="","",IFERROR(INDEX(Asset_Register!$C$5:$C$1000,MATCH($C2454,Asset_Register!$A$5:$A$1000,0)),"Not in register"))</f>
        <v/>
      </c>
      <c r="E2454" s="22" t="str">
        <f aca="false">IF($C2454="","",IFERROR(INDEX(Asset_Register!$D$5:$D$1000,MATCH($C2454,Asset_Register!$A$5:$A$1000,0)),"Not in register"))</f>
        <v/>
      </c>
      <c r="F2454" s="22" t="str">
        <f aca="false">IF($C2454="","",IFERROR(INDEX(Asset_Register!$R$5:$R$1000,MATCH($C2454,Asset_Register!$A$5:$A$1000,0)),"Not in register"))</f>
        <v/>
      </c>
      <c r="G2454" s="22" t="str">
        <f aca="false">IF($C2454="","",IFERROR(INDEX(Asset_Register!$Q$5:$Q$1000,MATCH($C2454,Asset_Register!$A$5:$A$1000,0)),"Not in register"))</f>
        <v/>
      </c>
      <c r="H2454" s="19"/>
      <c r="I2454" s="19"/>
      <c r="J2454" s="6"/>
      <c r="K2454" s="19"/>
      <c r="L2454" s="19"/>
      <c r="M2454" s="19"/>
      <c r="N2454" s="19"/>
      <c r="O2454" s="19"/>
      <c r="P2454" s="19"/>
      <c r="Q2454" s="22" t="str">
        <f aca="false">IF($C2454="","",IF($P2454&lt;&gt;"",$P2454,IF(AND(ISNUMBER($K2454),ISNUMBER($M2454),ISNUMBER($N2454)),IF($O2454="Lower is worse",IF($K2454&lt;=$N2454,"Danger",IF($K2454&lt;=$M2454,"Alert","OK")),IF($K2454&gt;=$N2454,"Danger",IF($K2454&gt;=$M2454,"Alert","OK"))),"Not set")))</f>
        <v/>
      </c>
      <c r="R2454" s="22" t="str">
        <f aca="false">IF(OR($Q2454="",$Q2454="Not set"),"",MATCH($Q2454,Lists!$F$2:$F$4,0)-1)</f>
        <v/>
      </c>
      <c r="S2454" s="6"/>
      <c r="T2454" s="6"/>
      <c r="U2454" s="22" t="str">
        <f aca="false">IF(OR($Q2454="",$Q2454="OK",$Q2454="Not set",NOT(ISNUMBER($G2454))),"",ROUND($G2454*IF($Q2454="Danger",Lists!$M$15,Lists!$M$16),0))</f>
        <v/>
      </c>
      <c r="V2454" s="22" t="str">
        <f aca="false">IF($U2454="","",IF(OR($Q2454="Danger",$U2454&gt;=Lists!$M$10),"P1",IF($U2454&gt;=Lists!$M$11,"P2","P3")))</f>
        <v/>
      </c>
      <c r="W2454" s="24" t="str">
        <f aca="false">IF(OR($V2454="",$B2454=""),"",$B2454+INDEX(Lists!$N$10:$N$12,MATCH($V2454,Lists!$L$10:$L$12,0)))</f>
        <v/>
      </c>
      <c r="X2454" s="19"/>
      <c r="Y2454" s="19"/>
      <c r="Z2454" s="19"/>
      <c r="AA2454" s="21"/>
      <c r="AB2454" s="19"/>
      <c r="AC2454" s="22" t="str">
        <f aca="true">IF(OR($U2454="",$B2454=""),"",IF($AA2454&lt;&gt;"",$AA2454-$B2454,TODAY()-$B2454))</f>
        <v/>
      </c>
      <c r="AD2454" s="22" t="str">
        <f aca="true">IF($W2454="","",IF($Y2454="Closed",IF($AA2454="","Closed",IF($AA2454&lt;=$W2454,"Closed on time","Closed late")),IF(TODAY()&gt;$W2454,"Overdue","Within time")))</f>
        <v/>
      </c>
      <c r="AE2454" s="6"/>
      <c r="AF2454" s="19"/>
      <c r="AG2454" s="19"/>
      <c r="AH2454" s="19"/>
      <c r="AI2454" s="19"/>
      <c r="AJ2454" s="19"/>
    </row>
    <row r="2455" customFormat="false" ht="15" hidden="false" customHeight="false" outlineLevel="0" collapsed="false">
      <c r="A2455" s="22" t="str">
        <f aca="false">IF($C2455="","","R"&amp;TEXT(ROW()-4,"00000"))</f>
        <v/>
      </c>
      <c r="B2455" s="21"/>
      <c r="C2455" s="19"/>
      <c r="D2455" s="22" t="str">
        <f aca="false">IF($C2455="","",IFERROR(INDEX(Asset_Register!$C$5:$C$1000,MATCH($C2455,Asset_Register!$A$5:$A$1000,0)),"Not in register"))</f>
        <v/>
      </c>
      <c r="E2455" s="22" t="str">
        <f aca="false">IF($C2455="","",IFERROR(INDEX(Asset_Register!$D$5:$D$1000,MATCH($C2455,Asset_Register!$A$5:$A$1000,0)),"Not in register"))</f>
        <v/>
      </c>
      <c r="F2455" s="22" t="str">
        <f aca="false">IF($C2455="","",IFERROR(INDEX(Asset_Register!$R$5:$R$1000,MATCH($C2455,Asset_Register!$A$5:$A$1000,0)),"Not in register"))</f>
        <v/>
      </c>
      <c r="G2455" s="22" t="str">
        <f aca="false">IF($C2455="","",IFERROR(INDEX(Asset_Register!$Q$5:$Q$1000,MATCH($C2455,Asset_Register!$A$5:$A$1000,0)),"Not in register"))</f>
        <v/>
      </c>
      <c r="H2455" s="19"/>
      <c r="I2455" s="19"/>
      <c r="J2455" s="6"/>
      <c r="K2455" s="19"/>
      <c r="L2455" s="19"/>
      <c r="M2455" s="19"/>
      <c r="N2455" s="19"/>
      <c r="O2455" s="19"/>
      <c r="P2455" s="19"/>
      <c r="Q2455" s="22" t="str">
        <f aca="false">IF($C2455="","",IF($P2455&lt;&gt;"",$P2455,IF(AND(ISNUMBER($K2455),ISNUMBER($M2455),ISNUMBER($N2455)),IF($O2455="Lower is worse",IF($K2455&lt;=$N2455,"Danger",IF($K2455&lt;=$M2455,"Alert","OK")),IF($K2455&gt;=$N2455,"Danger",IF($K2455&gt;=$M2455,"Alert","OK"))),"Not set")))</f>
        <v/>
      </c>
      <c r="R2455" s="22" t="str">
        <f aca="false">IF(OR($Q2455="",$Q2455="Not set"),"",MATCH($Q2455,Lists!$F$2:$F$4,0)-1)</f>
        <v/>
      </c>
      <c r="S2455" s="6"/>
      <c r="T2455" s="6"/>
      <c r="U2455" s="22" t="str">
        <f aca="false">IF(OR($Q2455="",$Q2455="OK",$Q2455="Not set",NOT(ISNUMBER($G2455))),"",ROUND($G2455*IF($Q2455="Danger",Lists!$M$15,Lists!$M$16),0))</f>
        <v/>
      </c>
      <c r="V2455" s="22" t="str">
        <f aca="false">IF($U2455="","",IF(OR($Q2455="Danger",$U2455&gt;=Lists!$M$10),"P1",IF($U2455&gt;=Lists!$M$11,"P2","P3")))</f>
        <v/>
      </c>
      <c r="W2455" s="24" t="str">
        <f aca="false">IF(OR($V2455="",$B2455=""),"",$B2455+INDEX(Lists!$N$10:$N$12,MATCH($V2455,Lists!$L$10:$L$12,0)))</f>
        <v/>
      </c>
      <c r="X2455" s="19"/>
      <c r="Y2455" s="19"/>
      <c r="Z2455" s="19"/>
      <c r="AA2455" s="21"/>
      <c r="AB2455" s="19"/>
      <c r="AC2455" s="22" t="str">
        <f aca="true">IF(OR($U2455="",$B2455=""),"",IF($AA2455&lt;&gt;"",$AA2455-$B2455,TODAY()-$B2455))</f>
        <v/>
      </c>
      <c r="AD2455" s="22" t="str">
        <f aca="true">IF($W2455="","",IF($Y2455="Closed",IF($AA2455="","Closed",IF($AA2455&lt;=$W2455,"Closed on time","Closed late")),IF(TODAY()&gt;$W2455,"Overdue","Within time")))</f>
        <v/>
      </c>
      <c r="AE2455" s="6"/>
      <c r="AF2455" s="19"/>
      <c r="AG2455" s="19"/>
      <c r="AH2455" s="19"/>
      <c r="AI2455" s="19"/>
      <c r="AJ2455" s="19"/>
    </row>
    <row r="2456" customFormat="false" ht="15" hidden="false" customHeight="false" outlineLevel="0" collapsed="false">
      <c r="A2456" s="22" t="str">
        <f aca="false">IF($C2456="","","R"&amp;TEXT(ROW()-4,"00000"))</f>
        <v/>
      </c>
      <c r="B2456" s="21"/>
      <c r="C2456" s="19"/>
      <c r="D2456" s="22" t="str">
        <f aca="false">IF($C2456="","",IFERROR(INDEX(Asset_Register!$C$5:$C$1000,MATCH($C2456,Asset_Register!$A$5:$A$1000,0)),"Not in register"))</f>
        <v/>
      </c>
      <c r="E2456" s="22" t="str">
        <f aca="false">IF($C2456="","",IFERROR(INDEX(Asset_Register!$D$5:$D$1000,MATCH($C2456,Asset_Register!$A$5:$A$1000,0)),"Not in register"))</f>
        <v/>
      </c>
      <c r="F2456" s="22" t="str">
        <f aca="false">IF($C2456="","",IFERROR(INDEX(Asset_Register!$R$5:$R$1000,MATCH($C2456,Asset_Register!$A$5:$A$1000,0)),"Not in register"))</f>
        <v/>
      </c>
      <c r="G2456" s="22" t="str">
        <f aca="false">IF($C2456="","",IFERROR(INDEX(Asset_Register!$Q$5:$Q$1000,MATCH($C2456,Asset_Register!$A$5:$A$1000,0)),"Not in register"))</f>
        <v/>
      </c>
      <c r="H2456" s="19"/>
      <c r="I2456" s="19"/>
      <c r="J2456" s="6"/>
      <c r="K2456" s="19"/>
      <c r="L2456" s="19"/>
      <c r="M2456" s="19"/>
      <c r="N2456" s="19"/>
      <c r="O2456" s="19"/>
      <c r="P2456" s="19"/>
      <c r="Q2456" s="22" t="str">
        <f aca="false">IF($C2456="","",IF($P2456&lt;&gt;"",$P2456,IF(AND(ISNUMBER($K2456),ISNUMBER($M2456),ISNUMBER($N2456)),IF($O2456="Lower is worse",IF($K2456&lt;=$N2456,"Danger",IF($K2456&lt;=$M2456,"Alert","OK")),IF($K2456&gt;=$N2456,"Danger",IF($K2456&gt;=$M2456,"Alert","OK"))),"Not set")))</f>
        <v/>
      </c>
      <c r="R2456" s="22" t="str">
        <f aca="false">IF(OR($Q2456="",$Q2456="Not set"),"",MATCH($Q2456,Lists!$F$2:$F$4,0)-1)</f>
        <v/>
      </c>
      <c r="S2456" s="6"/>
      <c r="T2456" s="6"/>
      <c r="U2456" s="22" t="str">
        <f aca="false">IF(OR($Q2456="",$Q2456="OK",$Q2456="Not set",NOT(ISNUMBER($G2456))),"",ROUND($G2456*IF($Q2456="Danger",Lists!$M$15,Lists!$M$16),0))</f>
        <v/>
      </c>
      <c r="V2456" s="22" t="str">
        <f aca="false">IF($U2456="","",IF(OR($Q2456="Danger",$U2456&gt;=Lists!$M$10),"P1",IF($U2456&gt;=Lists!$M$11,"P2","P3")))</f>
        <v/>
      </c>
      <c r="W2456" s="24" t="str">
        <f aca="false">IF(OR($V2456="",$B2456=""),"",$B2456+INDEX(Lists!$N$10:$N$12,MATCH($V2456,Lists!$L$10:$L$12,0)))</f>
        <v/>
      </c>
      <c r="X2456" s="19"/>
      <c r="Y2456" s="19"/>
      <c r="Z2456" s="19"/>
      <c r="AA2456" s="21"/>
      <c r="AB2456" s="19"/>
      <c r="AC2456" s="22" t="str">
        <f aca="true">IF(OR($U2456="",$B2456=""),"",IF($AA2456&lt;&gt;"",$AA2456-$B2456,TODAY()-$B2456))</f>
        <v/>
      </c>
      <c r="AD2456" s="22" t="str">
        <f aca="true">IF($W2456="","",IF($Y2456="Closed",IF($AA2456="","Closed",IF($AA2456&lt;=$W2456,"Closed on time","Closed late")),IF(TODAY()&gt;$W2456,"Overdue","Within time")))</f>
        <v/>
      </c>
      <c r="AE2456" s="6"/>
      <c r="AF2456" s="19"/>
      <c r="AG2456" s="19"/>
      <c r="AH2456" s="19"/>
      <c r="AI2456" s="19"/>
      <c r="AJ2456" s="19"/>
    </row>
    <row r="2457" customFormat="false" ht="15" hidden="false" customHeight="false" outlineLevel="0" collapsed="false">
      <c r="A2457" s="22" t="str">
        <f aca="false">IF($C2457="","","R"&amp;TEXT(ROW()-4,"00000"))</f>
        <v/>
      </c>
      <c r="B2457" s="21"/>
      <c r="C2457" s="19"/>
      <c r="D2457" s="22" t="str">
        <f aca="false">IF($C2457="","",IFERROR(INDEX(Asset_Register!$C$5:$C$1000,MATCH($C2457,Asset_Register!$A$5:$A$1000,0)),"Not in register"))</f>
        <v/>
      </c>
      <c r="E2457" s="22" t="str">
        <f aca="false">IF($C2457="","",IFERROR(INDEX(Asset_Register!$D$5:$D$1000,MATCH($C2457,Asset_Register!$A$5:$A$1000,0)),"Not in register"))</f>
        <v/>
      </c>
      <c r="F2457" s="22" t="str">
        <f aca="false">IF($C2457="","",IFERROR(INDEX(Asset_Register!$R$5:$R$1000,MATCH($C2457,Asset_Register!$A$5:$A$1000,0)),"Not in register"))</f>
        <v/>
      </c>
      <c r="G2457" s="22" t="str">
        <f aca="false">IF($C2457="","",IFERROR(INDEX(Asset_Register!$Q$5:$Q$1000,MATCH($C2457,Asset_Register!$A$5:$A$1000,0)),"Not in register"))</f>
        <v/>
      </c>
      <c r="H2457" s="19"/>
      <c r="I2457" s="19"/>
      <c r="J2457" s="6"/>
      <c r="K2457" s="19"/>
      <c r="L2457" s="19"/>
      <c r="M2457" s="19"/>
      <c r="N2457" s="19"/>
      <c r="O2457" s="19"/>
      <c r="P2457" s="19"/>
      <c r="Q2457" s="22" t="str">
        <f aca="false">IF($C2457="","",IF($P2457&lt;&gt;"",$P2457,IF(AND(ISNUMBER($K2457),ISNUMBER($M2457),ISNUMBER($N2457)),IF($O2457="Lower is worse",IF($K2457&lt;=$N2457,"Danger",IF($K2457&lt;=$M2457,"Alert","OK")),IF($K2457&gt;=$N2457,"Danger",IF($K2457&gt;=$M2457,"Alert","OK"))),"Not set")))</f>
        <v/>
      </c>
      <c r="R2457" s="22" t="str">
        <f aca="false">IF(OR($Q2457="",$Q2457="Not set"),"",MATCH($Q2457,Lists!$F$2:$F$4,0)-1)</f>
        <v/>
      </c>
      <c r="S2457" s="6"/>
      <c r="T2457" s="6"/>
      <c r="U2457" s="22" t="str">
        <f aca="false">IF(OR($Q2457="",$Q2457="OK",$Q2457="Not set",NOT(ISNUMBER($G2457))),"",ROUND($G2457*IF($Q2457="Danger",Lists!$M$15,Lists!$M$16),0))</f>
        <v/>
      </c>
      <c r="V2457" s="22" t="str">
        <f aca="false">IF($U2457="","",IF(OR($Q2457="Danger",$U2457&gt;=Lists!$M$10),"P1",IF($U2457&gt;=Lists!$M$11,"P2","P3")))</f>
        <v/>
      </c>
      <c r="W2457" s="24" t="str">
        <f aca="false">IF(OR($V2457="",$B2457=""),"",$B2457+INDEX(Lists!$N$10:$N$12,MATCH($V2457,Lists!$L$10:$L$12,0)))</f>
        <v/>
      </c>
      <c r="X2457" s="19"/>
      <c r="Y2457" s="19"/>
      <c r="Z2457" s="19"/>
      <c r="AA2457" s="21"/>
      <c r="AB2457" s="19"/>
      <c r="AC2457" s="22" t="str">
        <f aca="true">IF(OR($U2457="",$B2457=""),"",IF($AA2457&lt;&gt;"",$AA2457-$B2457,TODAY()-$B2457))</f>
        <v/>
      </c>
      <c r="AD2457" s="22" t="str">
        <f aca="true">IF($W2457="","",IF($Y2457="Closed",IF($AA2457="","Closed",IF($AA2457&lt;=$W2457,"Closed on time","Closed late")),IF(TODAY()&gt;$W2457,"Overdue","Within time")))</f>
        <v/>
      </c>
      <c r="AE2457" s="6"/>
      <c r="AF2457" s="19"/>
      <c r="AG2457" s="19"/>
      <c r="AH2457" s="19"/>
      <c r="AI2457" s="19"/>
      <c r="AJ2457" s="19"/>
    </row>
    <row r="2458" customFormat="false" ht="15" hidden="false" customHeight="false" outlineLevel="0" collapsed="false">
      <c r="A2458" s="22" t="str">
        <f aca="false">IF($C2458="","","R"&amp;TEXT(ROW()-4,"00000"))</f>
        <v/>
      </c>
      <c r="B2458" s="21"/>
      <c r="C2458" s="19"/>
      <c r="D2458" s="22" t="str">
        <f aca="false">IF($C2458="","",IFERROR(INDEX(Asset_Register!$C$5:$C$1000,MATCH($C2458,Asset_Register!$A$5:$A$1000,0)),"Not in register"))</f>
        <v/>
      </c>
      <c r="E2458" s="22" t="str">
        <f aca="false">IF($C2458="","",IFERROR(INDEX(Asset_Register!$D$5:$D$1000,MATCH($C2458,Asset_Register!$A$5:$A$1000,0)),"Not in register"))</f>
        <v/>
      </c>
      <c r="F2458" s="22" t="str">
        <f aca="false">IF($C2458="","",IFERROR(INDEX(Asset_Register!$R$5:$R$1000,MATCH($C2458,Asset_Register!$A$5:$A$1000,0)),"Not in register"))</f>
        <v/>
      </c>
      <c r="G2458" s="22" t="str">
        <f aca="false">IF($C2458="","",IFERROR(INDEX(Asset_Register!$Q$5:$Q$1000,MATCH($C2458,Asset_Register!$A$5:$A$1000,0)),"Not in register"))</f>
        <v/>
      </c>
      <c r="H2458" s="19"/>
      <c r="I2458" s="19"/>
      <c r="J2458" s="6"/>
      <c r="K2458" s="19"/>
      <c r="L2458" s="19"/>
      <c r="M2458" s="19"/>
      <c r="N2458" s="19"/>
      <c r="O2458" s="19"/>
      <c r="P2458" s="19"/>
      <c r="Q2458" s="22" t="str">
        <f aca="false">IF($C2458="","",IF($P2458&lt;&gt;"",$P2458,IF(AND(ISNUMBER($K2458),ISNUMBER($M2458),ISNUMBER($N2458)),IF($O2458="Lower is worse",IF($K2458&lt;=$N2458,"Danger",IF($K2458&lt;=$M2458,"Alert","OK")),IF($K2458&gt;=$N2458,"Danger",IF($K2458&gt;=$M2458,"Alert","OK"))),"Not set")))</f>
        <v/>
      </c>
      <c r="R2458" s="22" t="str">
        <f aca="false">IF(OR($Q2458="",$Q2458="Not set"),"",MATCH($Q2458,Lists!$F$2:$F$4,0)-1)</f>
        <v/>
      </c>
      <c r="S2458" s="6"/>
      <c r="T2458" s="6"/>
      <c r="U2458" s="22" t="str">
        <f aca="false">IF(OR($Q2458="",$Q2458="OK",$Q2458="Not set",NOT(ISNUMBER($G2458))),"",ROUND($G2458*IF($Q2458="Danger",Lists!$M$15,Lists!$M$16),0))</f>
        <v/>
      </c>
      <c r="V2458" s="22" t="str">
        <f aca="false">IF($U2458="","",IF(OR($Q2458="Danger",$U2458&gt;=Lists!$M$10),"P1",IF($U2458&gt;=Lists!$M$11,"P2","P3")))</f>
        <v/>
      </c>
      <c r="W2458" s="24" t="str">
        <f aca="false">IF(OR($V2458="",$B2458=""),"",$B2458+INDEX(Lists!$N$10:$N$12,MATCH($V2458,Lists!$L$10:$L$12,0)))</f>
        <v/>
      </c>
      <c r="X2458" s="19"/>
      <c r="Y2458" s="19"/>
      <c r="Z2458" s="19"/>
      <c r="AA2458" s="21"/>
      <c r="AB2458" s="19"/>
      <c r="AC2458" s="22" t="str">
        <f aca="true">IF(OR($U2458="",$B2458=""),"",IF($AA2458&lt;&gt;"",$AA2458-$B2458,TODAY()-$B2458))</f>
        <v/>
      </c>
      <c r="AD2458" s="22" t="str">
        <f aca="true">IF($W2458="","",IF($Y2458="Closed",IF($AA2458="","Closed",IF($AA2458&lt;=$W2458,"Closed on time","Closed late")),IF(TODAY()&gt;$W2458,"Overdue","Within time")))</f>
        <v/>
      </c>
      <c r="AE2458" s="6"/>
      <c r="AF2458" s="19"/>
      <c r="AG2458" s="19"/>
      <c r="AH2458" s="19"/>
      <c r="AI2458" s="19"/>
      <c r="AJ2458" s="19"/>
    </row>
    <row r="2459" customFormat="false" ht="15" hidden="false" customHeight="false" outlineLevel="0" collapsed="false">
      <c r="A2459" s="22" t="str">
        <f aca="false">IF($C2459="","","R"&amp;TEXT(ROW()-4,"00000"))</f>
        <v/>
      </c>
      <c r="B2459" s="21"/>
      <c r="C2459" s="19"/>
      <c r="D2459" s="22" t="str">
        <f aca="false">IF($C2459="","",IFERROR(INDEX(Asset_Register!$C$5:$C$1000,MATCH($C2459,Asset_Register!$A$5:$A$1000,0)),"Not in register"))</f>
        <v/>
      </c>
      <c r="E2459" s="22" t="str">
        <f aca="false">IF($C2459="","",IFERROR(INDEX(Asset_Register!$D$5:$D$1000,MATCH($C2459,Asset_Register!$A$5:$A$1000,0)),"Not in register"))</f>
        <v/>
      </c>
      <c r="F2459" s="22" t="str">
        <f aca="false">IF($C2459="","",IFERROR(INDEX(Asset_Register!$R$5:$R$1000,MATCH($C2459,Asset_Register!$A$5:$A$1000,0)),"Not in register"))</f>
        <v/>
      </c>
      <c r="G2459" s="22" t="str">
        <f aca="false">IF($C2459="","",IFERROR(INDEX(Asset_Register!$Q$5:$Q$1000,MATCH($C2459,Asset_Register!$A$5:$A$1000,0)),"Not in register"))</f>
        <v/>
      </c>
      <c r="H2459" s="19"/>
      <c r="I2459" s="19"/>
      <c r="J2459" s="6"/>
      <c r="K2459" s="19"/>
      <c r="L2459" s="19"/>
      <c r="M2459" s="19"/>
      <c r="N2459" s="19"/>
      <c r="O2459" s="19"/>
      <c r="P2459" s="19"/>
      <c r="Q2459" s="22" t="str">
        <f aca="false">IF($C2459="","",IF($P2459&lt;&gt;"",$P2459,IF(AND(ISNUMBER($K2459),ISNUMBER($M2459),ISNUMBER($N2459)),IF($O2459="Lower is worse",IF($K2459&lt;=$N2459,"Danger",IF($K2459&lt;=$M2459,"Alert","OK")),IF($K2459&gt;=$N2459,"Danger",IF($K2459&gt;=$M2459,"Alert","OK"))),"Not set")))</f>
        <v/>
      </c>
      <c r="R2459" s="22" t="str">
        <f aca="false">IF(OR($Q2459="",$Q2459="Not set"),"",MATCH($Q2459,Lists!$F$2:$F$4,0)-1)</f>
        <v/>
      </c>
      <c r="S2459" s="6"/>
      <c r="T2459" s="6"/>
      <c r="U2459" s="22" t="str">
        <f aca="false">IF(OR($Q2459="",$Q2459="OK",$Q2459="Not set",NOT(ISNUMBER($G2459))),"",ROUND($G2459*IF($Q2459="Danger",Lists!$M$15,Lists!$M$16),0))</f>
        <v/>
      </c>
      <c r="V2459" s="22" t="str">
        <f aca="false">IF($U2459="","",IF(OR($Q2459="Danger",$U2459&gt;=Lists!$M$10),"P1",IF($U2459&gt;=Lists!$M$11,"P2","P3")))</f>
        <v/>
      </c>
      <c r="W2459" s="24" t="str">
        <f aca="false">IF(OR($V2459="",$B2459=""),"",$B2459+INDEX(Lists!$N$10:$N$12,MATCH($V2459,Lists!$L$10:$L$12,0)))</f>
        <v/>
      </c>
      <c r="X2459" s="19"/>
      <c r="Y2459" s="19"/>
      <c r="Z2459" s="19"/>
      <c r="AA2459" s="21"/>
      <c r="AB2459" s="19"/>
      <c r="AC2459" s="22" t="str">
        <f aca="true">IF(OR($U2459="",$B2459=""),"",IF($AA2459&lt;&gt;"",$AA2459-$B2459,TODAY()-$B2459))</f>
        <v/>
      </c>
      <c r="AD2459" s="22" t="str">
        <f aca="true">IF($W2459="","",IF($Y2459="Closed",IF($AA2459="","Closed",IF($AA2459&lt;=$W2459,"Closed on time","Closed late")),IF(TODAY()&gt;$W2459,"Overdue","Within time")))</f>
        <v/>
      </c>
      <c r="AE2459" s="6"/>
      <c r="AF2459" s="19"/>
      <c r="AG2459" s="19"/>
      <c r="AH2459" s="19"/>
      <c r="AI2459" s="19"/>
      <c r="AJ2459" s="19"/>
    </row>
    <row r="2460" customFormat="false" ht="15" hidden="false" customHeight="false" outlineLevel="0" collapsed="false">
      <c r="A2460" s="22" t="str">
        <f aca="false">IF($C2460="","","R"&amp;TEXT(ROW()-4,"00000"))</f>
        <v/>
      </c>
      <c r="B2460" s="21"/>
      <c r="C2460" s="19"/>
      <c r="D2460" s="22" t="str">
        <f aca="false">IF($C2460="","",IFERROR(INDEX(Asset_Register!$C$5:$C$1000,MATCH($C2460,Asset_Register!$A$5:$A$1000,0)),"Not in register"))</f>
        <v/>
      </c>
      <c r="E2460" s="22" t="str">
        <f aca="false">IF($C2460="","",IFERROR(INDEX(Asset_Register!$D$5:$D$1000,MATCH($C2460,Asset_Register!$A$5:$A$1000,0)),"Not in register"))</f>
        <v/>
      </c>
      <c r="F2460" s="22" t="str">
        <f aca="false">IF($C2460="","",IFERROR(INDEX(Asset_Register!$R$5:$R$1000,MATCH($C2460,Asset_Register!$A$5:$A$1000,0)),"Not in register"))</f>
        <v/>
      </c>
      <c r="G2460" s="22" t="str">
        <f aca="false">IF($C2460="","",IFERROR(INDEX(Asset_Register!$Q$5:$Q$1000,MATCH($C2460,Asset_Register!$A$5:$A$1000,0)),"Not in register"))</f>
        <v/>
      </c>
      <c r="H2460" s="19"/>
      <c r="I2460" s="19"/>
      <c r="J2460" s="6"/>
      <c r="K2460" s="19"/>
      <c r="L2460" s="19"/>
      <c r="M2460" s="19"/>
      <c r="N2460" s="19"/>
      <c r="O2460" s="19"/>
      <c r="P2460" s="19"/>
      <c r="Q2460" s="22" t="str">
        <f aca="false">IF($C2460="","",IF($P2460&lt;&gt;"",$P2460,IF(AND(ISNUMBER($K2460),ISNUMBER($M2460),ISNUMBER($N2460)),IF($O2460="Lower is worse",IF($K2460&lt;=$N2460,"Danger",IF($K2460&lt;=$M2460,"Alert","OK")),IF($K2460&gt;=$N2460,"Danger",IF($K2460&gt;=$M2460,"Alert","OK"))),"Not set")))</f>
        <v/>
      </c>
      <c r="R2460" s="22" t="str">
        <f aca="false">IF(OR($Q2460="",$Q2460="Not set"),"",MATCH($Q2460,Lists!$F$2:$F$4,0)-1)</f>
        <v/>
      </c>
      <c r="S2460" s="6"/>
      <c r="T2460" s="6"/>
      <c r="U2460" s="22" t="str">
        <f aca="false">IF(OR($Q2460="",$Q2460="OK",$Q2460="Not set",NOT(ISNUMBER($G2460))),"",ROUND($G2460*IF($Q2460="Danger",Lists!$M$15,Lists!$M$16),0))</f>
        <v/>
      </c>
      <c r="V2460" s="22" t="str">
        <f aca="false">IF($U2460="","",IF(OR($Q2460="Danger",$U2460&gt;=Lists!$M$10),"P1",IF($U2460&gt;=Lists!$M$11,"P2","P3")))</f>
        <v/>
      </c>
      <c r="W2460" s="24" t="str">
        <f aca="false">IF(OR($V2460="",$B2460=""),"",$B2460+INDEX(Lists!$N$10:$N$12,MATCH($V2460,Lists!$L$10:$L$12,0)))</f>
        <v/>
      </c>
      <c r="X2460" s="19"/>
      <c r="Y2460" s="19"/>
      <c r="Z2460" s="19"/>
      <c r="AA2460" s="21"/>
      <c r="AB2460" s="19"/>
      <c r="AC2460" s="22" t="str">
        <f aca="true">IF(OR($U2460="",$B2460=""),"",IF($AA2460&lt;&gt;"",$AA2460-$B2460,TODAY()-$B2460))</f>
        <v/>
      </c>
      <c r="AD2460" s="22" t="str">
        <f aca="true">IF($W2460="","",IF($Y2460="Closed",IF($AA2460="","Closed",IF($AA2460&lt;=$W2460,"Closed on time","Closed late")),IF(TODAY()&gt;$W2460,"Overdue","Within time")))</f>
        <v/>
      </c>
      <c r="AE2460" s="6"/>
      <c r="AF2460" s="19"/>
      <c r="AG2460" s="19"/>
      <c r="AH2460" s="19"/>
      <c r="AI2460" s="19"/>
      <c r="AJ2460" s="19"/>
    </row>
    <row r="2461" customFormat="false" ht="15" hidden="false" customHeight="false" outlineLevel="0" collapsed="false">
      <c r="A2461" s="22" t="str">
        <f aca="false">IF($C2461="","","R"&amp;TEXT(ROW()-4,"00000"))</f>
        <v/>
      </c>
      <c r="B2461" s="21"/>
      <c r="C2461" s="19"/>
      <c r="D2461" s="22" t="str">
        <f aca="false">IF($C2461="","",IFERROR(INDEX(Asset_Register!$C$5:$C$1000,MATCH($C2461,Asset_Register!$A$5:$A$1000,0)),"Not in register"))</f>
        <v/>
      </c>
      <c r="E2461" s="22" t="str">
        <f aca="false">IF($C2461="","",IFERROR(INDEX(Asset_Register!$D$5:$D$1000,MATCH($C2461,Asset_Register!$A$5:$A$1000,0)),"Not in register"))</f>
        <v/>
      </c>
      <c r="F2461" s="22" t="str">
        <f aca="false">IF($C2461="","",IFERROR(INDEX(Asset_Register!$R$5:$R$1000,MATCH($C2461,Asset_Register!$A$5:$A$1000,0)),"Not in register"))</f>
        <v/>
      </c>
      <c r="G2461" s="22" t="str">
        <f aca="false">IF($C2461="","",IFERROR(INDEX(Asset_Register!$Q$5:$Q$1000,MATCH($C2461,Asset_Register!$A$5:$A$1000,0)),"Not in register"))</f>
        <v/>
      </c>
      <c r="H2461" s="19"/>
      <c r="I2461" s="19"/>
      <c r="J2461" s="6"/>
      <c r="K2461" s="19"/>
      <c r="L2461" s="19"/>
      <c r="M2461" s="19"/>
      <c r="N2461" s="19"/>
      <c r="O2461" s="19"/>
      <c r="P2461" s="19"/>
      <c r="Q2461" s="22" t="str">
        <f aca="false">IF($C2461="","",IF($P2461&lt;&gt;"",$P2461,IF(AND(ISNUMBER($K2461),ISNUMBER($M2461),ISNUMBER($N2461)),IF($O2461="Lower is worse",IF($K2461&lt;=$N2461,"Danger",IF($K2461&lt;=$M2461,"Alert","OK")),IF($K2461&gt;=$N2461,"Danger",IF($K2461&gt;=$M2461,"Alert","OK"))),"Not set")))</f>
        <v/>
      </c>
      <c r="R2461" s="22" t="str">
        <f aca="false">IF(OR($Q2461="",$Q2461="Not set"),"",MATCH($Q2461,Lists!$F$2:$F$4,0)-1)</f>
        <v/>
      </c>
      <c r="S2461" s="6"/>
      <c r="T2461" s="6"/>
      <c r="U2461" s="22" t="str">
        <f aca="false">IF(OR($Q2461="",$Q2461="OK",$Q2461="Not set",NOT(ISNUMBER($G2461))),"",ROUND($G2461*IF($Q2461="Danger",Lists!$M$15,Lists!$M$16),0))</f>
        <v/>
      </c>
      <c r="V2461" s="22" t="str">
        <f aca="false">IF($U2461="","",IF(OR($Q2461="Danger",$U2461&gt;=Lists!$M$10),"P1",IF($U2461&gt;=Lists!$M$11,"P2","P3")))</f>
        <v/>
      </c>
      <c r="W2461" s="24" t="str">
        <f aca="false">IF(OR($V2461="",$B2461=""),"",$B2461+INDEX(Lists!$N$10:$N$12,MATCH($V2461,Lists!$L$10:$L$12,0)))</f>
        <v/>
      </c>
      <c r="X2461" s="19"/>
      <c r="Y2461" s="19"/>
      <c r="Z2461" s="19"/>
      <c r="AA2461" s="21"/>
      <c r="AB2461" s="19"/>
      <c r="AC2461" s="22" t="str">
        <f aca="true">IF(OR($U2461="",$B2461=""),"",IF($AA2461&lt;&gt;"",$AA2461-$B2461,TODAY()-$B2461))</f>
        <v/>
      </c>
      <c r="AD2461" s="22" t="str">
        <f aca="true">IF($W2461="","",IF($Y2461="Closed",IF($AA2461="","Closed",IF($AA2461&lt;=$W2461,"Closed on time","Closed late")),IF(TODAY()&gt;$W2461,"Overdue","Within time")))</f>
        <v/>
      </c>
      <c r="AE2461" s="6"/>
      <c r="AF2461" s="19"/>
      <c r="AG2461" s="19"/>
      <c r="AH2461" s="19"/>
      <c r="AI2461" s="19"/>
      <c r="AJ2461" s="19"/>
    </row>
    <row r="2462" customFormat="false" ht="15" hidden="false" customHeight="false" outlineLevel="0" collapsed="false">
      <c r="A2462" s="22" t="str">
        <f aca="false">IF($C2462="","","R"&amp;TEXT(ROW()-4,"00000"))</f>
        <v/>
      </c>
      <c r="B2462" s="21"/>
      <c r="C2462" s="19"/>
      <c r="D2462" s="22" t="str">
        <f aca="false">IF($C2462="","",IFERROR(INDEX(Asset_Register!$C$5:$C$1000,MATCH($C2462,Asset_Register!$A$5:$A$1000,0)),"Not in register"))</f>
        <v/>
      </c>
      <c r="E2462" s="22" t="str">
        <f aca="false">IF($C2462="","",IFERROR(INDEX(Asset_Register!$D$5:$D$1000,MATCH($C2462,Asset_Register!$A$5:$A$1000,0)),"Not in register"))</f>
        <v/>
      </c>
      <c r="F2462" s="22" t="str">
        <f aca="false">IF($C2462="","",IFERROR(INDEX(Asset_Register!$R$5:$R$1000,MATCH($C2462,Asset_Register!$A$5:$A$1000,0)),"Not in register"))</f>
        <v/>
      </c>
      <c r="G2462" s="22" t="str">
        <f aca="false">IF($C2462="","",IFERROR(INDEX(Asset_Register!$Q$5:$Q$1000,MATCH($C2462,Asset_Register!$A$5:$A$1000,0)),"Not in register"))</f>
        <v/>
      </c>
      <c r="H2462" s="19"/>
      <c r="I2462" s="19"/>
      <c r="J2462" s="6"/>
      <c r="K2462" s="19"/>
      <c r="L2462" s="19"/>
      <c r="M2462" s="19"/>
      <c r="N2462" s="19"/>
      <c r="O2462" s="19"/>
      <c r="P2462" s="19"/>
      <c r="Q2462" s="22" t="str">
        <f aca="false">IF($C2462="","",IF($P2462&lt;&gt;"",$P2462,IF(AND(ISNUMBER($K2462),ISNUMBER($M2462),ISNUMBER($N2462)),IF($O2462="Lower is worse",IF($K2462&lt;=$N2462,"Danger",IF($K2462&lt;=$M2462,"Alert","OK")),IF($K2462&gt;=$N2462,"Danger",IF($K2462&gt;=$M2462,"Alert","OK"))),"Not set")))</f>
        <v/>
      </c>
      <c r="R2462" s="22" t="str">
        <f aca="false">IF(OR($Q2462="",$Q2462="Not set"),"",MATCH($Q2462,Lists!$F$2:$F$4,0)-1)</f>
        <v/>
      </c>
      <c r="S2462" s="6"/>
      <c r="T2462" s="6"/>
      <c r="U2462" s="22" t="str">
        <f aca="false">IF(OR($Q2462="",$Q2462="OK",$Q2462="Not set",NOT(ISNUMBER($G2462))),"",ROUND($G2462*IF($Q2462="Danger",Lists!$M$15,Lists!$M$16),0))</f>
        <v/>
      </c>
      <c r="V2462" s="22" t="str">
        <f aca="false">IF($U2462="","",IF(OR($Q2462="Danger",$U2462&gt;=Lists!$M$10),"P1",IF($U2462&gt;=Lists!$M$11,"P2","P3")))</f>
        <v/>
      </c>
      <c r="W2462" s="24" t="str">
        <f aca="false">IF(OR($V2462="",$B2462=""),"",$B2462+INDEX(Lists!$N$10:$N$12,MATCH($V2462,Lists!$L$10:$L$12,0)))</f>
        <v/>
      </c>
      <c r="X2462" s="19"/>
      <c r="Y2462" s="19"/>
      <c r="Z2462" s="19"/>
      <c r="AA2462" s="21"/>
      <c r="AB2462" s="19"/>
      <c r="AC2462" s="22" t="str">
        <f aca="true">IF(OR($U2462="",$B2462=""),"",IF($AA2462&lt;&gt;"",$AA2462-$B2462,TODAY()-$B2462))</f>
        <v/>
      </c>
      <c r="AD2462" s="22" t="str">
        <f aca="true">IF($W2462="","",IF($Y2462="Closed",IF($AA2462="","Closed",IF($AA2462&lt;=$W2462,"Closed on time","Closed late")),IF(TODAY()&gt;$W2462,"Overdue","Within time")))</f>
        <v/>
      </c>
      <c r="AE2462" s="6"/>
      <c r="AF2462" s="19"/>
      <c r="AG2462" s="19"/>
      <c r="AH2462" s="19"/>
      <c r="AI2462" s="19"/>
      <c r="AJ2462" s="19"/>
    </row>
    <row r="2463" customFormat="false" ht="15" hidden="false" customHeight="false" outlineLevel="0" collapsed="false">
      <c r="A2463" s="22" t="str">
        <f aca="false">IF($C2463="","","R"&amp;TEXT(ROW()-4,"00000"))</f>
        <v/>
      </c>
      <c r="B2463" s="21"/>
      <c r="C2463" s="19"/>
      <c r="D2463" s="22" t="str">
        <f aca="false">IF($C2463="","",IFERROR(INDEX(Asset_Register!$C$5:$C$1000,MATCH($C2463,Asset_Register!$A$5:$A$1000,0)),"Not in register"))</f>
        <v/>
      </c>
      <c r="E2463" s="22" t="str">
        <f aca="false">IF($C2463="","",IFERROR(INDEX(Asset_Register!$D$5:$D$1000,MATCH($C2463,Asset_Register!$A$5:$A$1000,0)),"Not in register"))</f>
        <v/>
      </c>
      <c r="F2463" s="22" t="str">
        <f aca="false">IF($C2463="","",IFERROR(INDEX(Asset_Register!$R$5:$R$1000,MATCH($C2463,Asset_Register!$A$5:$A$1000,0)),"Not in register"))</f>
        <v/>
      </c>
      <c r="G2463" s="22" t="str">
        <f aca="false">IF($C2463="","",IFERROR(INDEX(Asset_Register!$Q$5:$Q$1000,MATCH($C2463,Asset_Register!$A$5:$A$1000,0)),"Not in register"))</f>
        <v/>
      </c>
      <c r="H2463" s="19"/>
      <c r="I2463" s="19"/>
      <c r="J2463" s="6"/>
      <c r="K2463" s="19"/>
      <c r="L2463" s="19"/>
      <c r="M2463" s="19"/>
      <c r="N2463" s="19"/>
      <c r="O2463" s="19"/>
      <c r="P2463" s="19"/>
      <c r="Q2463" s="22" t="str">
        <f aca="false">IF($C2463="","",IF($P2463&lt;&gt;"",$P2463,IF(AND(ISNUMBER($K2463),ISNUMBER($M2463),ISNUMBER($N2463)),IF($O2463="Lower is worse",IF($K2463&lt;=$N2463,"Danger",IF($K2463&lt;=$M2463,"Alert","OK")),IF($K2463&gt;=$N2463,"Danger",IF($K2463&gt;=$M2463,"Alert","OK"))),"Not set")))</f>
        <v/>
      </c>
      <c r="R2463" s="22" t="str">
        <f aca="false">IF(OR($Q2463="",$Q2463="Not set"),"",MATCH($Q2463,Lists!$F$2:$F$4,0)-1)</f>
        <v/>
      </c>
      <c r="S2463" s="6"/>
      <c r="T2463" s="6"/>
      <c r="U2463" s="22" t="str">
        <f aca="false">IF(OR($Q2463="",$Q2463="OK",$Q2463="Not set",NOT(ISNUMBER($G2463))),"",ROUND($G2463*IF($Q2463="Danger",Lists!$M$15,Lists!$M$16),0))</f>
        <v/>
      </c>
      <c r="V2463" s="22" t="str">
        <f aca="false">IF($U2463="","",IF(OR($Q2463="Danger",$U2463&gt;=Lists!$M$10),"P1",IF($U2463&gt;=Lists!$M$11,"P2","P3")))</f>
        <v/>
      </c>
      <c r="W2463" s="24" t="str">
        <f aca="false">IF(OR($V2463="",$B2463=""),"",$B2463+INDEX(Lists!$N$10:$N$12,MATCH($V2463,Lists!$L$10:$L$12,0)))</f>
        <v/>
      </c>
      <c r="X2463" s="19"/>
      <c r="Y2463" s="19"/>
      <c r="Z2463" s="19"/>
      <c r="AA2463" s="21"/>
      <c r="AB2463" s="19"/>
      <c r="AC2463" s="22" t="str">
        <f aca="true">IF(OR($U2463="",$B2463=""),"",IF($AA2463&lt;&gt;"",$AA2463-$B2463,TODAY()-$B2463))</f>
        <v/>
      </c>
      <c r="AD2463" s="22" t="str">
        <f aca="true">IF($W2463="","",IF($Y2463="Closed",IF($AA2463="","Closed",IF($AA2463&lt;=$W2463,"Closed on time","Closed late")),IF(TODAY()&gt;$W2463,"Overdue","Within time")))</f>
        <v/>
      </c>
      <c r="AE2463" s="6"/>
      <c r="AF2463" s="19"/>
      <c r="AG2463" s="19"/>
      <c r="AH2463" s="19"/>
      <c r="AI2463" s="19"/>
      <c r="AJ2463" s="19"/>
    </row>
    <row r="2464" customFormat="false" ht="15" hidden="false" customHeight="false" outlineLevel="0" collapsed="false">
      <c r="A2464" s="22" t="str">
        <f aca="false">IF($C2464="","","R"&amp;TEXT(ROW()-4,"00000"))</f>
        <v/>
      </c>
      <c r="B2464" s="21"/>
      <c r="C2464" s="19"/>
      <c r="D2464" s="22" t="str">
        <f aca="false">IF($C2464="","",IFERROR(INDEX(Asset_Register!$C$5:$C$1000,MATCH($C2464,Asset_Register!$A$5:$A$1000,0)),"Not in register"))</f>
        <v/>
      </c>
      <c r="E2464" s="22" t="str">
        <f aca="false">IF($C2464="","",IFERROR(INDEX(Asset_Register!$D$5:$D$1000,MATCH($C2464,Asset_Register!$A$5:$A$1000,0)),"Not in register"))</f>
        <v/>
      </c>
      <c r="F2464" s="22" t="str">
        <f aca="false">IF($C2464="","",IFERROR(INDEX(Asset_Register!$R$5:$R$1000,MATCH($C2464,Asset_Register!$A$5:$A$1000,0)),"Not in register"))</f>
        <v/>
      </c>
      <c r="G2464" s="22" t="str">
        <f aca="false">IF($C2464="","",IFERROR(INDEX(Asset_Register!$Q$5:$Q$1000,MATCH($C2464,Asset_Register!$A$5:$A$1000,0)),"Not in register"))</f>
        <v/>
      </c>
      <c r="H2464" s="19"/>
      <c r="I2464" s="19"/>
      <c r="J2464" s="6"/>
      <c r="K2464" s="19"/>
      <c r="L2464" s="19"/>
      <c r="M2464" s="19"/>
      <c r="N2464" s="19"/>
      <c r="O2464" s="19"/>
      <c r="P2464" s="19"/>
      <c r="Q2464" s="22" t="str">
        <f aca="false">IF($C2464="","",IF($P2464&lt;&gt;"",$P2464,IF(AND(ISNUMBER($K2464),ISNUMBER($M2464),ISNUMBER($N2464)),IF($O2464="Lower is worse",IF($K2464&lt;=$N2464,"Danger",IF($K2464&lt;=$M2464,"Alert","OK")),IF($K2464&gt;=$N2464,"Danger",IF($K2464&gt;=$M2464,"Alert","OK"))),"Not set")))</f>
        <v/>
      </c>
      <c r="R2464" s="22" t="str">
        <f aca="false">IF(OR($Q2464="",$Q2464="Not set"),"",MATCH($Q2464,Lists!$F$2:$F$4,0)-1)</f>
        <v/>
      </c>
      <c r="S2464" s="6"/>
      <c r="T2464" s="6"/>
      <c r="U2464" s="22" t="str">
        <f aca="false">IF(OR($Q2464="",$Q2464="OK",$Q2464="Not set",NOT(ISNUMBER($G2464))),"",ROUND($G2464*IF($Q2464="Danger",Lists!$M$15,Lists!$M$16),0))</f>
        <v/>
      </c>
      <c r="V2464" s="22" t="str">
        <f aca="false">IF($U2464="","",IF(OR($Q2464="Danger",$U2464&gt;=Lists!$M$10),"P1",IF($U2464&gt;=Lists!$M$11,"P2","P3")))</f>
        <v/>
      </c>
      <c r="W2464" s="24" t="str">
        <f aca="false">IF(OR($V2464="",$B2464=""),"",$B2464+INDEX(Lists!$N$10:$N$12,MATCH($V2464,Lists!$L$10:$L$12,0)))</f>
        <v/>
      </c>
      <c r="X2464" s="19"/>
      <c r="Y2464" s="19"/>
      <c r="Z2464" s="19"/>
      <c r="AA2464" s="21"/>
      <c r="AB2464" s="19"/>
      <c r="AC2464" s="22" t="str">
        <f aca="true">IF(OR($U2464="",$B2464=""),"",IF($AA2464&lt;&gt;"",$AA2464-$B2464,TODAY()-$B2464))</f>
        <v/>
      </c>
      <c r="AD2464" s="22" t="str">
        <f aca="true">IF($W2464="","",IF($Y2464="Closed",IF($AA2464="","Closed",IF($AA2464&lt;=$W2464,"Closed on time","Closed late")),IF(TODAY()&gt;$W2464,"Overdue","Within time")))</f>
        <v/>
      </c>
      <c r="AE2464" s="6"/>
      <c r="AF2464" s="19"/>
      <c r="AG2464" s="19"/>
      <c r="AH2464" s="19"/>
      <c r="AI2464" s="19"/>
      <c r="AJ2464" s="19"/>
    </row>
    <row r="2465" customFormat="false" ht="15" hidden="false" customHeight="false" outlineLevel="0" collapsed="false">
      <c r="A2465" s="22" t="str">
        <f aca="false">IF($C2465="","","R"&amp;TEXT(ROW()-4,"00000"))</f>
        <v/>
      </c>
      <c r="B2465" s="21"/>
      <c r="C2465" s="19"/>
      <c r="D2465" s="22" t="str">
        <f aca="false">IF($C2465="","",IFERROR(INDEX(Asset_Register!$C$5:$C$1000,MATCH($C2465,Asset_Register!$A$5:$A$1000,0)),"Not in register"))</f>
        <v/>
      </c>
      <c r="E2465" s="22" t="str">
        <f aca="false">IF($C2465="","",IFERROR(INDEX(Asset_Register!$D$5:$D$1000,MATCH($C2465,Asset_Register!$A$5:$A$1000,0)),"Not in register"))</f>
        <v/>
      </c>
      <c r="F2465" s="22" t="str">
        <f aca="false">IF($C2465="","",IFERROR(INDEX(Asset_Register!$R$5:$R$1000,MATCH($C2465,Asset_Register!$A$5:$A$1000,0)),"Not in register"))</f>
        <v/>
      </c>
      <c r="G2465" s="22" t="str">
        <f aca="false">IF($C2465="","",IFERROR(INDEX(Asset_Register!$Q$5:$Q$1000,MATCH($C2465,Asset_Register!$A$5:$A$1000,0)),"Not in register"))</f>
        <v/>
      </c>
      <c r="H2465" s="19"/>
      <c r="I2465" s="19"/>
      <c r="J2465" s="6"/>
      <c r="K2465" s="19"/>
      <c r="L2465" s="19"/>
      <c r="M2465" s="19"/>
      <c r="N2465" s="19"/>
      <c r="O2465" s="19"/>
      <c r="P2465" s="19"/>
      <c r="Q2465" s="22" t="str">
        <f aca="false">IF($C2465="","",IF($P2465&lt;&gt;"",$P2465,IF(AND(ISNUMBER($K2465),ISNUMBER($M2465),ISNUMBER($N2465)),IF($O2465="Lower is worse",IF($K2465&lt;=$N2465,"Danger",IF($K2465&lt;=$M2465,"Alert","OK")),IF($K2465&gt;=$N2465,"Danger",IF($K2465&gt;=$M2465,"Alert","OK"))),"Not set")))</f>
        <v/>
      </c>
      <c r="R2465" s="22" t="str">
        <f aca="false">IF(OR($Q2465="",$Q2465="Not set"),"",MATCH($Q2465,Lists!$F$2:$F$4,0)-1)</f>
        <v/>
      </c>
      <c r="S2465" s="6"/>
      <c r="T2465" s="6"/>
      <c r="U2465" s="22" t="str">
        <f aca="false">IF(OR($Q2465="",$Q2465="OK",$Q2465="Not set",NOT(ISNUMBER($G2465))),"",ROUND($G2465*IF($Q2465="Danger",Lists!$M$15,Lists!$M$16),0))</f>
        <v/>
      </c>
      <c r="V2465" s="22" t="str">
        <f aca="false">IF($U2465="","",IF(OR($Q2465="Danger",$U2465&gt;=Lists!$M$10),"P1",IF($U2465&gt;=Lists!$M$11,"P2","P3")))</f>
        <v/>
      </c>
      <c r="W2465" s="24" t="str">
        <f aca="false">IF(OR($V2465="",$B2465=""),"",$B2465+INDEX(Lists!$N$10:$N$12,MATCH($V2465,Lists!$L$10:$L$12,0)))</f>
        <v/>
      </c>
      <c r="X2465" s="19"/>
      <c r="Y2465" s="19"/>
      <c r="Z2465" s="19"/>
      <c r="AA2465" s="21"/>
      <c r="AB2465" s="19"/>
      <c r="AC2465" s="22" t="str">
        <f aca="true">IF(OR($U2465="",$B2465=""),"",IF($AA2465&lt;&gt;"",$AA2465-$B2465,TODAY()-$B2465))</f>
        <v/>
      </c>
      <c r="AD2465" s="22" t="str">
        <f aca="true">IF($W2465="","",IF($Y2465="Closed",IF($AA2465="","Closed",IF($AA2465&lt;=$W2465,"Closed on time","Closed late")),IF(TODAY()&gt;$W2465,"Overdue","Within time")))</f>
        <v/>
      </c>
      <c r="AE2465" s="6"/>
      <c r="AF2465" s="19"/>
      <c r="AG2465" s="19"/>
      <c r="AH2465" s="19"/>
      <c r="AI2465" s="19"/>
      <c r="AJ2465" s="19"/>
    </row>
    <row r="2466" customFormat="false" ht="15" hidden="false" customHeight="false" outlineLevel="0" collapsed="false">
      <c r="A2466" s="22" t="str">
        <f aca="false">IF($C2466="","","R"&amp;TEXT(ROW()-4,"00000"))</f>
        <v/>
      </c>
      <c r="B2466" s="21"/>
      <c r="C2466" s="19"/>
      <c r="D2466" s="22" t="str">
        <f aca="false">IF($C2466="","",IFERROR(INDEX(Asset_Register!$C$5:$C$1000,MATCH($C2466,Asset_Register!$A$5:$A$1000,0)),"Not in register"))</f>
        <v/>
      </c>
      <c r="E2466" s="22" t="str">
        <f aca="false">IF($C2466="","",IFERROR(INDEX(Asset_Register!$D$5:$D$1000,MATCH($C2466,Asset_Register!$A$5:$A$1000,0)),"Not in register"))</f>
        <v/>
      </c>
      <c r="F2466" s="22" t="str">
        <f aca="false">IF($C2466="","",IFERROR(INDEX(Asset_Register!$R$5:$R$1000,MATCH($C2466,Asset_Register!$A$5:$A$1000,0)),"Not in register"))</f>
        <v/>
      </c>
      <c r="G2466" s="22" t="str">
        <f aca="false">IF($C2466="","",IFERROR(INDEX(Asset_Register!$Q$5:$Q$1000,MATCH($C2466,Asset_Register!$A$5:$A$1000,0)),"Not in register"))</f>
        <v/>
      </c>
      <c r="H2466" s="19"/>
      <c r="I2466" s="19"/>
      <c r="J2466" s="6"/>
      <c r="K2466" s="19"/>
      <c r="L2466" s="19"/>
      <c r="M2466" s="19"/>
      <c r="N2466" s="19"/>
      <c r="O2466" s="19"/>
      <c r="P2466" s="19"/>
      <c r="Q2466" s="22" t="str">
        <f aca="false">IF($C2466="","",IF($P2466&lt;&gt;"",$P2466,IF(AND(ISNUMBER($K2466),ISNUMBER($M2466),ISNUMBER($N2466)),IF($O2466="Lower is worse",IF($K2466&lt;=$N2466,"Danger",IF($K2466&lt;=$M2466,"Alert","OK")),IF($K2466&gt;=$N2466,"Danger",IF($K2466&gt;=$M2466,"Alert","OK"))),"Not set")))</f>
        <v/>
      </c>
      <c r="R2466" s="22" t="str">
        <f aca="false">IF(OR($Q2466="",$Q2466="Not set"),"",MATCH($Q2466,Lists!$F$2:$F$4,0)-1)</f>
        <v/>
      </c>
      <c r="S2466" s="6"/>
      <c r="T2466" s="6"/>
      <c r="U2466" s="22" t="str">
        <f aca="false">IF(OR($Q2466="",$Q2466="OK",$Q2466="Not set",NOT(ISNUMBER($G2466))),"",ROUND($G2466*IF($Q2466="Danger",Lists!$M$15,Lists!$M$16),0))</f>
        <v/>
      </c>
      <c r="V2466" s="22" t="str">
        <f aca="false">IF($U2466="","",IF(OR($Q2466="Danger",$U2466&gt;=Lists!$M$10),"P1",IF($U2466&gt;=Lists!$M$11,"P2","P3")))</f>
        <v/>
      </c>
      <c r="W2466" s="24" t="str">
        <f aca="false">IF(OR($V2466="",$B2466=""),"",$B2466+INDEX(Lists!$N$10:$N$12,MATCH($V2466,Lists!$L$10:$L$12,0)))</f>
        <v/>
      </c>
      <c r="X2466" s="19"/>
      <c r="Y2466" s="19"/>
      <c r="Z2466" s="19"/>
      <c r="AA2466" s="21"/>
      <c r="AB2466" s="19"/>
      <c r="AC2466" s="22" t="str">
        <f aca="true">IF(OR($U2466="",$B2466=""),"",IF($AA2466&lt;&gt;"",$AA2466-$B2466,TODAY()-$B2466))</f>
        <v/>
      </c>
      <c r="AD2466" s="22" t="str">
        <f aca="true">IF($W2466="","",IF($Y2466="Closed",IF($AA2466="","Closed",IF($AA2466&lt;=$W2466,"Closed on time","Closed late")),IF(TODAY()&gt;$W2466,"Overdue","Within time")))</f>
        <v/>
      </c>
      <c r="AE2466" s="6"/>
      <c r="AF2466" s="19"/>
      <c r="AG2466" s="19"/>
      <c r="AH2466" s="19"/>
      <c r="AI2466" s="19"/>
      <c r="AJ2466" s="19"/>
    </row>
    <row r="2467" customFormat="false" ht="15" hidden="false" customHeight="false" outlineLevel="0" collapsed="false">
      <c r="A2467" s="22" t="str">
        <f aca="false">IF($C2467="","","R"&amp;TEXT(ROW()-4,"00000"))</f>
        <v/>
      </c>
      <c r="B2467" s="21"/>
      <c r="C2467" s="19"/>
      <c r="D2467" s="22" t="str">
        <f aca="false">IF($C2467="","",IFERROR(INDEX(Asset_Register!$C$5:$C$1000,MATCH($C2467,Asset_Register!$A$5:$A$1000,0)),"Not in register"))</f>
        <v/>
      </c>
      <c r="E2467" s="22" t="str">
        <f aca="false">IF($C2467="","",IFERROR(INDEX(Asset_Register!$D$5:$D$1000,MATCH($C2467,Asset_Register!$A$5:$A$1000,0)),"Not in register"))</f>
        <v/>
      </c>
      <c r="F2467" s="22" t="str">
        <f aca="false">IF($C2467="","",IFERROR(INDEX(Asset_Register!$R$5:$R$1000,MATCH($C2467,Asset_Register!$A$5:$A$1000,0)),"Not in register"))</f>
        <v/>
      </c>
      <c r="G2467" s="22" t="str">
        <f aca="false">IF($C2467="","",IFERROR(INDEX(Asset_Register!$Q$5:$Q$1000,MATCH($C2467,Asset_Register!$A$5:$A$1000,0)),"Not in register"))</f>
        <v/>
      </c>
      <c r="H2467" s="19"/>
      <c r="I2467" s="19"/>
      <c r="J2467" s="6"/>
      <c r="K2467" s="19"/>
      <c r="L2467" s="19"/>
      <c r="M2467" s="19"/>
      <c r="N2467" s="19"/>
      <c r="O2467" s="19"/>
      <c r="P2467" s="19"/>
      <c r="Q2467" s="22" t="str">
        <f aca="false">IF($C2467="","",IF($P2467&lt;&gt;"",$P2467,IF(AND(ISNUMBER($K2467),ISNUMBER($M2467),ISNUMBER($N2467)),IF($O2467="Lower is worse",IF($K2467&lt;=$N2467,"Danger",IF($K2467&lt;=$M2467,"Alert","OK")),IF($K2467&gt;=$N2467,"Danger",IF($K2467&gt;=$M2467,"Alert","OK"))),"Not set")))</f>
        <v/>
      </c>
      <c r="R2467" s="22" t="str">
        <f aca="false">IF(OR($Q2467="",$Q2467="Not set"),"",MATCH($Q2467,Lists!$F$2:$F$4,0)-1)</f>
        <v/>
      </c>
      <c r="S2467" s="6"/>
      <c r="T2467" s="6"/>
      <c r="U2467" s="22" t="str">
        <f aca="false">IF(OR($Q2467="",$Q2467="OK",$Q2467="Not set",NOT(ISNUMBER($G2467))),"",ROUND($G2467*IF($Q2467="Danger",Lists!$M$15,Lists!$M$16),0))</f>
        <v/>
      </c>
      <c r="V2467" s="22" t="str">
        <f aca="false">IF($U2467="","",IF(OR($Q2467="Danger",$U2467&gt;=Lists!$M$10),"P1",IF($U2467&gt;=Lists!$M$11,"P2","P3")))</f>
        <v/>
      </c>
      <c r="W2467" s="24" t="str">
        <f aca="false">IF(OR($V2467="",$B2467=""),"",$B2467+INDEX(Lists!$N$10:$N$12,MATCH($V2467,Lists!$L$10:$L$12,0)))</f>
        <v/>
      </c>
      <c r="X2467" s="19"/>
      <c r="Y2467" s="19"/>
      <c r="Z2467" s="19"/>
      <c r="AA2467" s="21"/>
      <c r="AB2467" s="19"/>
      <c r="AC2467" s="22" t="str">
        <f aca="true">IF(OR($U2467="",$B2467=""),"",IF($AA2467&lt;&gt;"",$AA2467-$B2467,TODAY()-$B2467))</f>
        <v/>
      </c>
      <c r="AD2467" s="22" t="str">
        <f aca="true">IF($W2467="","",IF($Y2467="Closed",IF($AA2467="","Closed",IF($AA2467&lt;=$W2467,"Closed on time","Closed late")),IF(TODAY()&gt;$W2467,"Overdue","Within time")))</f>
        <v/>
      </c>
      <c r="AE2467" s="6"/>
      <c r="AF2467" s="19"/>
      <c r="AG2467" s="19"/>
      <c r="AH2467" s="19"/>
      <c r="AI2467" s="19"/>
      <c r="AJ2467" s="19"/>
    </row>
    <row r="2468" customFormat="false" ht="15" hidden="false" customHeight="false" outlineLevel="0" collapsed="false">
      <c r="A2468" s="22" t="str">
        <f aca="false">IF($C2468="","","R"&amp;TEXT(ROW()-4,"00000"))</f>
        <v/>
      </c>
      <c r="B2468" s="21"/>
      <c r="C2468" s="19"/>
      <c r="D2468" s="22" t="str">
        <f aca="false">IF($C2468="","",IFERROR(INDEX(Asset_Register!$C$5:$C$1000,MATCH($C2468,Asset_Register!$A$5:$A$1000,0)),"Not in register"))</f>
        <v/>
      </c>
      <c r="E2468" s="22" t="str">
        <f aca="false">IF($C2468="","",IFERROR(INDEX(Asset_Register!$D$5:$D$1000,MATCH($C2468,Asset_Register!$A$5:$A$1000,0)),"Not in register"))</f>
        <v/>
      </c>
      <c r="F2468" s="22" t="str">
        <f aca="false">IF($C2468="","",IFERROR(INDEX(Asset_Register!$R$5:$R$1000,MATCH($C2468,Asset_Register!$A$5:$A$1000,0)),"Not in register"))</f>
        <v/>
      </c>
      <c r="G2468" s="22" t="str">
        <f aca="false">IF($C2468="","",IFERROR(INDEX(Asset_Register!$Q$5:$Q$1000,MATCH($C2468,Asset_Register!$A$5:$A$1000,0)),"Not in register"))</f>
        <v/>
      </c>
      <c r="H2468" s="19"/>
      <c r="I2468" s="19"/>
      <c r="J2468" s="6"/>
      <c r="K2468" s="19"/>
      <c r="L2468" s="19"/>
      <c r="M2468" s="19"/>
      <c r="N2468" s="19"/>
      <c r="O2468" s="19"/>
      <c r="P2468" s="19"/>
      <c r="Q2468" s="22" t="str">
        <f aca="false">IF($C2468="","",IF($P2468&lt;&gt;"",$P2468,IF(AND(ISNUMBER($K2468),ISNUMBER($M2468),ISNUMBER($N2468)),IF($O2468="Lower is worse",IF($K2468&lt;=$N2468,"Danger",IF($K2468&lt;=$M2468,"Alert","OK")),IF($K2468&gt;=$N2468,"Danger",IF($K2468&gt;=$M2468,"Alert","OK"))),"Not set")))</f>
        <v/>
      </c>
      <c r="R2468" s="22" t="str">
        <f aca="false">IF(OR($Q2468="",$Q2468="Not set"),"",MATCH($Q2468,Lists!$F$2:$F$4,0)-1)</f>
        <v/>
      </c>
      <c r="S2468" s="6"/>
      <c r="T2468" s="6"/>
      <c r="U2468" s="22" t="str">
        <f aca="false">IF(OR($Q2468="",$Q2468="OK",$Q2468="Not set",NOT(ISNUMBER($G2468))),"",ROUND($G2468*IF($Q2468="Danger",Lists!$M$15,Lists!$M$16),0))</f>
        <v/>
      </c>
      <c r="V2468" s="22" t="str">
        <f aca="false">IF($U2468="","",IF(OR($Q2468="Danger",$U2468&gt;=Lists!$M$10),"P1",IF($U2468&gt;=Lists!$M$11,"P2","P3")))</f>
        <v/>
      </c>
      <c r="W2468" s="24" t="str">
        <f aca="false">IF(OR($V2468="",$B2468=""),"",$B2468+INDEX(Lists!$N$10:$N$12,MATCH($V2468,Lists!$L$10:$L$12,0)))</f>
        <v/>
      </c>
      <c r="X2468" s="19"/>
      <c r="Y2468" s="19"/>
      <c r="Z2468" s="19"/>
      <c r="AA2468" s="21"/>
      <c r="AB2468" s="19"/>
      <c r="AC2468" s="22" t="str">
        <f aca="true">IF(OR($U2468="",$B2468=""),"",IF($AA2468&lt;&gt;"",$AA2468-$B2468,TODAY()-$B2468))</f>
        <v/>
      </c>
      <c r="AD2468" s="22" t="str">
        <f aca="true">IF($W2468="","",IF($Y2468="Closed",IF($AA2468="","Closed",IF($AA2468&lt;=$W2468,"Closed on time","Closed late")),IF(TODAY()&gt;$W2468,"Overdue","Within time")))</f>
        <v/>
      </c>
      <c r="AE2468" s="6"/>
      <c r="AF2468" s="19"/>
      <c r="AG2468" s="19"/>
      <c r="AH2468" s="19"/>
      <c r="AI2468" s="19"/>
      <c r="AJ2468" s="19"/>
    </row>
    <row r="2469" customFormat="false" ht="15" hidden="false" customHeight="false" outlineLevel="0" collapsed="false">
      <c r="A2469" s="22" t="str">
        <f aca="false">IF($C2469="","","R"&amp;TEXT(ROW()-4,"00000"))</f>
        <v/>
      </c>
      <c r="B2469" s="21"/>
      <c r="C2469" s="19"/>
      <c r="D2469" s="22" t="str">
        <f aca="false">IF($C2469="","",IFERROR(INDEX(Asset_Register!$C$5:$C$1000,MATCH($C2469,Asset_Register!$A$5:$A$1000,0)),"Not in register"))</f>
        <v/>
      </c>
      <c r="E2469" s="22" t="str">
        <f aca="false">IF($C2469="","",IFERROR(INDEX(Asset_Register!$D$5:$D$1000,MATCH($C2469,Asset_Register!$A$5:$A$1000,0)),"Not in register"))</f>
        <v/>
      </c>
      <c r="F2469" s="22" t="str">
        <f aca="false">IF($C2469="","",IFERROR(INDEX(Asset_Register!$R$5:$R$1000,MATCH($C2469,Asset_Register!$A$5:$A$1000,0)),"Not in register"))</f>
        <v/>
      </c>
      <c r="G2469" s="22" t="str">
        <f aca="false">IF($C2469="","",IFERROR(INDEX(Asset_Register!$Q$5:$Q$1000,MATCH($C2469,Asset_Register!$A$5:$A$1000,0)),"Not in register"))</f>
        <v/>
      </c>
      <c r="H2469" s="19"/>
      <c r="I2469" s="19"/>
      <c r="J2469" s="6"/>
      <c r="K2469" s="19"/>
      <c r="L2469" s="19"/>
      <c r="M2469" s="19"/>
      <c r="N2469" s="19"/>
      <c r="O2469" s="19"/>
      <c r="P2469" s="19"/>
      <c r="Q2469" s="22" t="str">
        <f aca="false">IF($C2469="","",IF($P2469&lt;&gt;"",$P2469,IF(AND(ISNUMBER($K2469),ISNUMBER($M2469),ISNUMBER($N2469)),IF($O2469="Lower is worse",IF($K2469&lt;=$N2469,"Danger",IF($K2469&lt;=$M2469,"Alert","OK")),IF($K2469&gt;=$N2469,"Danger",IF($K2469&gt;=$M2469,"Alert","OK"))),"Not set")))</f>
        <v/>
      </c>
      <c r="R2469" s="22" t="str">
        <f aca="false">IF(OR($Q2469="",$Q2469="Not set"),"",MATCH($Q2469,Lists!$F$2:$F$4,0)-1)</f>
        <v/>
      </c>
      <c r="S2469" s="6"/>
      <c r="T2469" s="6"/>
      <c r="U2469" s="22" t="str">
        <f aca="false">IF(OR($Q2469="",$Q2469="OK",$Q2469="Not set",NOT(ISNUMBER($G2469))),"",ROUND($G2469*IF($Q2469="Danger",Lists!$M$15,Lists!$M$16),0))</f>
        <v/>
      </c>
      <c r="V2469" s="22" t="str">
        <f aca="false">IF($U2469="","",IF(OR($Q2469="Danger",$U2469&gt;=Lists!$M$10),"P1",IF($U2469&gt;=Lists!$M$11,"P2","P3")))</f>
        <v/>
      </c>
      <c r="W2469" s="24" t="str">
        <f aca="false">IF(OR($V2469="",$B2469=""),"",$B2469+INDEX(Lists!$N$10:$N$12,MATCH($V2469,Lists!$L$10:$L$12,0)))</f>
        <v/>
      </c>
      <c r="X2469" s="19"/>
      <c r="Y2469" s="19"/>
      <c r="Z2469" s="19"/>
      <c r="AA2469" s="21"/>
      <c r="AB2469" s="19"/>
      <c r="AC2469" s="22" t="str">
        <f aca="true">IF(OR($U2469="",$B2469=""),"",IF($AA2469&lt;&gt;"",$AA2469-$B2469,TODAY()-$B2469))</f>
        <v/>
      </c>
      <c r="AD2469" s="22" t="str">
        <f aca="true">IF($W2469="","",IF($Y2469="Closed",IF($AA2469="","Closed",IF($AA2469&lt;=$W2469,"Closed on time","Closed late")),IF(TODAY()&gt;$W2469,"Overdue","Within time")))</f>
        <v/>
      </c>
      <c r="AE2469" s="6"/>
      <c r="AF2469" s="19"/>
      <c r="AG2469" s="19"/>
      <c r="AH2469" s="19"/>
      <c r="AI2469" s="19"/>
      <c r="AJ2469" s="19"/>
    </row>
    <row r="2470" customFormat="false" ht="15" hidden="false" customHeight="false" outlineLevel="0" collapsed="false">
      <c r="A2470" s="22" t="str">
        <f aca="false">IF($C2470="","","R"&amp;TEXT(ROW()-4,"00000"))</f>
        <v/>
      </c>
      <c r="B2470" s="21"/>
      <c r="C2470" s="19"/>
      <c r="D2470" s="22" t="str">
        <f aca="false">IF($C2470="","",IFERROR(INDEX(Asset_Register!$C$5:$C$1000,MATCH($C2470,Asset_Register!$A$5:$A$1000,0)),"Not in register"))</f>
        <v/>
      </c>
      <c r="E2470" s="22" t="str">
        <f aca="false">IF($C2470="","",IFERROR(INDEX(Asset_Register!$D$5:$D$1000,MATCH($C2470,Asset_Register!$A$5:$A$1000,0)),"Not in register"))</f>
        <v/>
      </c>
      <c r="F2470" s="22" t="str">
        <f aca="false">IF($C2470="","",IFERROR(INDEX(Asset_Register!$R$5:$R$1000,MATCH($C2470,Asset_Register!$A$5:$A$1000,0)),"Not in register"))</f>
        <v/>
      </c>
      <c r="G2470" s="22" t="str">
        <f aca="false">IF($C2470="","",IFERROR(INDEX(Asset_Register!$Q$5:$Q$1000,MATCH($C2470,Asset_Register!$A$5:$A$1000,0)),"Not in register"))</f>
        <v/>
      </c>
      <c r="H2470" s="19"/>
      <c r="I2470" s="19"/>
      <c r="J2470" s="6"/>
      <c r="K2470" s="19"/>
      <c r="L2470" s="19"/>
      <c r="M2470" s="19"/>
      <c r="N2470" s="19"/>
      <c r="O2470" s="19"/>
      <c r="P2470" s="19"/>
      <c r="Q2470" s="22" t="str">
        <f aca="false">IF($C2470="","",IF($P2470&lt;&gt;"",$P2470,IF(AND(ISNUMBER($K2470),ISNUMBER($M2470),ISNUMBER($N2470)),IF($O2470="Lower is worse",IF($K2470&lt;=$N2470,"Danger",IF($K2470&lt;=$M2470,"Alert","OK")),IF($K2470&gt;=$N2470,"Danger",IF($K2470&gt;=$M2470,"Alert","OK"))),"Not set")))</f>
        <v/>
      </c>
      <c r="R2470" s="22" t="str">
        <f aca="false">IF(OR($Q2470="",$Q2470="Not set"),"",MATCH($Q2470,Lists!$F$2:$F$4,0)-1)</f>
        <v/>
      </c>
      <c r="S2470" s="6"/>
      <c r="T2470" s="6"/>
      <c r="U2470" s="22" t="str">
        <f aca="false">IF(OR($Q2470="",$Q2470="OK",$Q2470="Not set",NOT(ISNUMBER($G2470))),"",ROUND($G2470*IF($Q2470="Danger",Lists!$M$15,Lists!$M$16),0))</f>
        <v/>
      </c>
      <c r="V2470" s="22" t="str">
        <f aca="false">IF($U2470="","",IF(OR($Q2470="Danger",$U2470&gt;=Lists!$M$10),"P1",IF($U2470&gt;=Lists!$M$11,"P2","P3")))</f>
        <v/>
      </c>
      <c r="W2470" s="24" t="str">
        <f aca="false">IF(OR($V2470="",$B2470=""),"",$B2470+INDEX(Lists!$N$10:$N$12,MATCH($V2470,Lists!$L$10:$L$12,0)))</f>
        <v/>
      </c>
      <c r="X2470" s="19"/>
      <c r="Y2470" s="19"/>
      <c r="Z2470" s="19"/>
      <c r="AA2470" s="21"/>
      <c r="AB2470" s="19"/>
      <c r="AC2470" s="22" t="str">
        <f aca="true">IF(OR($U2470="",$B2470=""),"",IF($AA2470&lt;&gt;"",$AA2470-$B2470,TODAY()-$B2470))</f>
        <v/>
      </c>
      <c r="AD2470" s="22" t="str">
        <f aca="true">IF($W2470="","",IF($Y2470="Closed",IF($AA2470="","Closed",IF($AA2470&lt;=$W2470,"Closed on time","Closed late")),IF(TODAY()&gt;$W2470,"Overdue","Within time")))</f>
        <v/>
      </c>
      <c r="AE2470" s="6"/>
      <c r="AF2470" s="19"/>
      <c r="AG2470" s="19"/>
      <c r="AH2470" s="19"/>
      <c r="AI2470" s="19"/>
      <c r="AJ2470" s="19"/>
    </row>
    <row r="2471" customFormat="false" ht="15" hidden="false" customHeight="false" outlineLevel="0" collapsed="false">
      <c r="A2471" s="22" t="str">
        <f aca="false">IF($C2471="","","R"&amp;TEXT(ROW()-4,"00000"))</f>
        <v/>
      </c>
      <c r="B2471" s="21"/>
      <c r="C2471" s="19"/>
      <c r="D2471" s="22" t="str">
        <f aca="false">IF($C2471="","",IFERROR(INDEX(Asset_Register!$C$5:$C$1000,MATCH($C2471,Asset_Register!$A$5:$A$1000,0)),"Not in register"))</f>
        <v/>
      </c>
      <c r="E2471" s="22" t="str">
        <f aca="false">IF($C2471="","",IFERROR(INDEX(Asset_Register!$D$5:$D$1000,MATCH($C2471,Asset_Register!$A$5:$A$1000,0)),"Not in register"))</f>
        <v/>
      </c>
      <c r="F2471" s="22" t="str">
        <f aca="false">IF($C2471="","",IFERROR(INDEX(Asset_Register!$R$5:$R$1000,MATCH($C2471,Asset_Register!$A$5:$A$1000,0)),"Not in register"))</f>
        <v/>
      </c>
      <c r="G2471" s="22" t="str">
        <f aca="false">IF($C2471="","",IFERROR(INDEX(Asset_Register!$Q$5:$Q$1000,MATCH($C2471,Asset_Register!$A$5:$A$1000,0)),"Not in register"))</f>
        <v/>
      </c>
      <c r="H2471" s="19"/>
      <c r="I2471" s="19"/>
      <c r="J2471" s="6"/>
      <c r="K2471" s="19"/>
      <c r="L2471" s="19"/>
      <c r="M2471" s="19"/>
      <c r="N2471" s="19"/>
      <c r="O2471" s="19"/>
      <c r="P2471" s="19"/>
      <c r="Q2471" s="22" t="str">
        <f aca="false">IF($C2471="","",IF($P2471&lt;&gt;"",$P2471,IF(AND(ISNUMBER($K2471),ISNUMBER($M2471),ISNUMBER($N2471)),IF($O2471="Lower is worse",IF($K2471&lt;=$N2471,"Danger",IF($K2471&lt;=$M2471,"Alert","OK")),IF($K2471&gt;=$N2471,"Danger",IF($K2471&gt;=$M2471,"Alert","OK"))),"Not set")))</f>
        <v/>
      </c>
      <c r="R2471" s="22" t="str">
        <f aca="false">IF(OR($Q2471="",$Q2471="Not set"),"",MATCH($Q2471,Lists!$F$2:$F$4,0)-1)</f>
        <v/>
      </c>
      <c r="S2471" s="6"/>
      <c r="T2471" s="6"/>
      <c r="U2471" s="22" t="str">
        <f aca="false">IF(OR($Q2471="",$Q2471="OK",$Q2471="Not set",NOT(ISNUMBER($G2471))),"",ROUND($G2471*IF($Q2471="Danger",Lists!$M$15,Lists!$M$16),0))</f>
        <v/>
      </c>
      <c r="V2471" s="22" t="str">
        <f aca="false">IF($U2471="","",IF(OR($Q2471="Danger",$U2471&gt;=Lists!$M$10),"P1",IF($U2471&gt;=Lists!$M$11,"P2","P3")))</f>
        <v/>
      </c>
      <c r="W2471" s="24" t="str">
        <f aca="false">IF(OR($V2471="",$B2471=""),"",$B2471+INDEX(Lists!$N$10:$N$12,MATCH($V2471,Lists!$L$10:$L$12,0)))</f>
        <v/>
      </c>
      <c r="X2471" s="19"/>
      <c r="Y2471" s="19"/>
      <c r="Z2471" s="19"/>
      <c r="AA2471" s="21"/>
      <c r="AB2471" s="19"/>
      <c r="AC2471" s="22" t="str">
        <f aca="true">IF(OR($U2471="",$B2471=""),"",IF($AA2471&lt;&gt;"",$AA2471-$B2471,TODAY()-$B2471))</f>
        <v/>
      </c>
      <c r="AD2471" s="22" t="str">
        <f aca="true">IF($W2471="","",IF($Y2471="Closed",IF($AA2471="","Closed",IF($AA2471&lt;=$W2471,"Closed on time","Closed late")),IF(TODAY()&gt;$W2471,"Overdue","Within time")))</f>
        <v/>
      </c>
      <c r="AE2471" s="6"/>
      <c r="AF2471" s="19"/>
      <c r="AG2471" s="19"/>
      <c r="AH2471" s="19"/>
      <c r="AI2471" s="19"/>
      <c r="AJ2471" s="19"/>
    </row>
    <row r="2472" customFormat="false" ht="15" hidden="false" customHeight="false" outlineLevel="0" collapsed="false">
      <c r="A2472" s="22" t="str">
        <f aca="false">IF($C2472="","","R"&amp;TEXT(ROW()-4,"00000"))</f>
        <v/>
      </c>
      <c r="B2472" s="21"/>
      <c r="C2472" s="19"/>
      <c r="D2472" s="22" t="str">
        <f aca="false">IF($C2472="","",IFERROR(INDEX(Asset_Register!$C$5:$C$1000,MATCH($C2472,Asset_Register!$A$5:$A$1000,0)),"Not in register"))</f>
        <v/>
      </c>
      <c r="E2472" s="22" t="str">
        <f aca="false">IF($C2472="","",IFERROR(INDEX(Asset_Register!$D$5:$D$1000,MATCH($C2472,Asset_Register!$A$5:$A$1000,0)),"Not in register"))</f>
        <v/>
      </c>
      <c r="F2472" s="22" t="str">
        <f aca="false">IF($C2472="","",IFERROR(INDEX(Asset_Register!$R$5:$R$1000,MATCH($C2472,Asset_Register!$A$5:$A$1000,0)),"Not in register"))</f>
        <v/>
      </c>
      <c r="G2472" s="22" t="str">
        <f aca="false">IF($C2472="","",IFERROR(INDEX(Asset_Register!$Q$5:$Q$1000,MATCH($C2472,Asset_Register!$A$5:$A$1000,0)),"Not in register"))</f>
        <v/>
      </c>
      <c r="H2472" s="19"/>
      <c r="I2472" s="19"/>
      <c r="J2472" s="6"/>
      <c r="K2472" s="19"/>
      <c r="L2472" s="19"/>
      <c r="M2472" s="19"/>
      <c r="N2472" s="19"/>
      <c r="O2472" s="19"/>
      <c r="P2472" s="19"/>
      <c r="Q2472" s="22" t="str">
        <f aca="false">IF($C2472="","",IF($P2472&lt;&gt;"",$P2472,IF(AND(ISNUMBER($K2472),ISNUMBER($M2472),ISNUMBER($N2472)),IF($O2472="Lower is worse",IF($K2472&lt;=$N2472,"Danger",IF($K2472&lt;=$M2472,"Alert","OK")),IF($K2472&gt;=$N2472,"Danger",IF($K2472&gt;=$M2472,"Alert","OK"))),"Not set")))</f>
        <v/>
      </c>
      <c r="R2472" s="22" t="str">
        <f aca="false">IF(OR($Q2472="",$Q2472="Not set"),"",MATCH($Q2472,Lists!$F$2:$F$4,0)-1)</f>
        <v/>
      </c>
      <c r="S2472" s="6"/>
      <c r="T2472" s="6"/>
      <c r="U2472" s="22" t="str">
        <f aca="false">IF(OR($Q2472="",$Q2472="OK",$Q2472="Not set",NOT(ISNUMBER($G2472))),"",ROUND($G2472*IF($Q2472="Danger",Lists!$M$15,Lists!$M$16),0))</f>
        <v/>
      </c>
      <c r="V2472" s="22" t="str">
        <f aca="false">IF($U2472="","",IF(OR($Q2472="Danger",$U2472&gt;=Lists!$M$10),"P1",IF($U2472&gt;=Lists!$M$11,"P2","P3")))</f>
        <v/>
      </c>
      <c r="W2472" s="24" t="str">
        <f aca="false">IF(OR($V2472="",$B2472=""),"",$B2472+INDEX(Lists!$N$10:$N$12,MATCH($V2472,Lists!$L$10:$L$12,0)))</f>
        <v/>
      </c>
      <c r="X2472" s="19"/>
      <c r="Y2472" s="19"/>
      <c r="Z2472" s="19"/>
      <c r="AA2472" s="21"/>
      <c r="AB2472" s="19"/>
      <c r="AC2472" s="22" t="str">
        <f aca="true">IF(OR($U2472="",$B2472=""),"",IF($AA2472&lt;&gt;"",$AA2472-$B2472,TODAY()-$B2472))</f>
        <v/>
      </c>
      <c r="AD2472" s="22" t="str">
        <f aca="true">IF($W2472="","",IF($Y2472="Closed",IF($AA2472="","Closed",IF($AA2472&lt;=$W2472,"Closed on time","Closed late")),IF(TODAY()&gt;$W2472,"Overdue","Within time")))</f>
        <v/>
      </c>
      <c r="AE2472" s="6"/>
      <c r="AF2472" s="19"/>
      <c r="AG2472" s="19"/>
      <c r="AH2472" s="19"/>
      <c r="AI2472" s="19"/>
      <c r="AJ2472" s="19"/>
    </row>
    <row r="2473" customFormat="false" ht="15" hidden="false" customHeight="false" outlineLevel="0" collapsed="false">
      <c r="A2473" s="22" t="str">
        <f aca="false">IF($C2473="","","R"&amp;TEXT(ROW()-4,"00000"))</f>
        <v/>
      </c>
      <c r="B2473" s="21"/>
      <c r="C2473" s="19"/>
      <c r="D2473" s="22" t="str">
        <f aca="false">IF($C2473="","",IFERROR(INDEX(Asset_Register!$C$5:$C$1000,MATCH($C2473,Asset_Register!$A$5:$A$1000,0)),"Not in register"))</f>
        <v/>
      </c>
      <c r="E2473" s="22" t="str">
        <f aca="false">IF($C2473="","",IFERROR(INDEX(Asset_Register!$D$5:$D$1000,MATCH($C2473,Asset_Register!$A$5:$A$1000,0)),"Not in register"))</f>
        <v/>
      </c>
      <c r="F2473" s="22" t="str">
        <f aca="false">IF($C2473="","",IFERROR(INDEX(Asset_Register!$R$5:$R$1000,MATCH($C2473,Asset_Register!$A$5:$A$1000,0)),"Not in register"))</f>
        <v/>
      </c>
      <c r="G2473" s="22" t="str">
        <f aca="false">IF($C2473="","",IFERROR(INDEX(Asset_Register!$Q$5:$Q$1000,MATCH($C2473,Asset_Register!$A$5:$A$1000,0)),"Not in register"))</f>
        <v/>
      </c>
      <c r="H2473" s="19"/>
      <c r="I2473" s="19"/>
      <c r="J2473" s="6"/>
      <c r="K2473" s="19"/>
      <c r="L2473" s="19"/>
      <c r="M2473" s="19"/>
      <c r="N2473" s="19"/>
      <c r="O2473" s="19"/>
      <c r="P2473" s="19"/>
      <c r="Q2473" s="22" t="str">
        <f aca="false">IF($C2473="","",IF($P2473&lt;&gt;"",$P2473,IF(AND(ISNUMBER($K2473),ISNUMBER($M2473),ISNUMBER($N2473)),IF($O2473="Lower is worse",IF($K2473&lt;=$N2473,"Danger",IF($K2473&lt;=$M2473,"Alert","OK")),IF($K2473&gt;=$N2473,"Danger",IF($K2473&gt;=$M2473,"Alert","OK"))),"Not set")))</f>
        <v/>
      </c>
      <c r="R2473" s="22" t="str">
        <f aca="false">IF(OR($Q2473="",$Q2473="Not set"),"",MATCH($Q2473,Lists!$F$2:$F$4,0)-1)</f>
        <v/>
      </c>
      <c r="S2473" s="6"/>
      <c r="T2473" s="6"/>
      <c r="U2473" s="22" t="str">
        <f aca="false">IF(OR($Q2473="",$Q2473="OK",$Q2473="Not set",NOT(ISNUMBER($G2473))),"",ROUND($G2473*IF($Q2473="Danger",Lists!$M$15,Lists!$M$16),0))</f>
        <v/>
      </c>
      <c r="V2473" s="22" t="str">
        <f aca="false">IF($U2473="","",IF(OR($Q2473="Danger",$U2473&gt;=Lists!$M$10),"P1",IF($U2473&gt;=Lists!$M$11,"P2","P3")))</f>
        <v/>
      </c>
      <c r="W2473" s="24" t="str">
        <f aca="false">IF(OR($V2473="",$B2473=""),"",$B2473+INDEX(Lists!$N$10:$N$12,MATCH($V2473,Lists!$L$10:$L$12,0)))</f>
        <v/>
      </c>
      <c r="X2473" s="19"/>
      <c r="Y2473" s="19"/>
      <c r="Z2473" s="19"/>
      <c r="AA2473" s="21"/>
      <c r="AB2473" s="19"/>
      <c r="AC2473" s="22" t="str">
        <f aca="true">IF(OR($U2473="",$B2473=""),"",IF($AA2473&lt;&gt;"",$AA2473-$B2473,TODAY()-$B2473))</f>
        <v/>
      </c>
      <c r="AD2473" s="22" t="str">
        <f aca="true">IF($W2473="","",IF($Y2473="Closed",IF($AA2473="","Closed",IF($AA2473&lt;=$W2473,"Closed on time","Closed late")),IF(TODAY()&gt;$W2473,"Overdue","Within time")))</f>
        <v/>
      </c>
      <c r="AE2473" s="6"/>
      <c r="AF2473" s="19"/>
      <c r="AG2473" s="19"/>
      <c r="AH2473" s="19"/>
      <c r="AI2473" s="19"/>
      <c r="AJ2473" s="19"/>
    </row>
    <row r="2474" customFormat="false" ht="15" hidden="false" customHeight="false" outlineLevel="0" collapsed="false">
      <c r="A2474" s="22" t="str">
        <f aca="false">IF($C2474="","","R"&amp;TEXT(ROW()-4,"00000"))</f>
        <v/>
      </c>
      <c r="B2474" s="21"/>
      <c r="C2474" s="19"/>
      <c r="D2474" s="22" t="str">
        <f aca="false">IF($C2474="","",IFERROR(INDEX(Asset_Register!$C$5:$C$1000,MATCH($C2474,Asset_Register!$A$5:$A$1000,0)),"Not in register"))</f>
        <v/>
      </c>
      <c r="E2474" s="22" t="str">
        <f aca="false">IF($C2474="","",IFERROR(INDEX(Asset_Register!$D$5:$D$1000,MATCH($C2474,Asset_Register!$A$5:$A$1000,0)),"Not in register"))</f>
        <v/>
      </c>
      <c r="F2474" s="22" t="str">
        <f aca="false">IF($C2474="","",IFERROR(INDEX(Asset_Register!$R$5:$R$1000,MATCH($C2474,Asset_Register!$A$5:$A$1000,0)),"Not in register"))</f>
        <v/>
      </c>
      <c r="G2474" s="22" t="str">
        <f aca="false">IF($C2474="","",IFERROR(INDEX(Asset_Register!$Q$5:$Q$1000,MATCH($C2474,Asset_Register!$A$5:$A$1000,0)),"Not in register"))</f>
        <v/>
      </c>
      <c r="H2474" s="19"/>
      <c r="I2474" s="19"/>
      <c r="J2474" s="6"/>
      <c r="K2474" s="19"/>
      <c r="L2474" s="19"/>
      <c r="M2474" s="19"/>
      <c r="N2474" s="19"/>
      <c r="O2474" s="19"/>
      <c r="P2474" s="19"/>
      <c r="Q2474" s="22" t="str">
        <f aca="false">IF($C2474="","",IF($P2474&lt;&gt;"",$P2474,IF(AND(ISNUMBER($K2474),ISNUMBER($M2474),ISNUMBER($N2474)),IF($O2474="Lower is worse",IF($K2474&lt;=$N2474,"Danger",IF($K2474&lt;=$M2474,"Alert","OK")),IF($K2474&gt;=$N2474,"Danger",IF($K2474&gt;=$M2474,"Alert","OK"))),"Not set")))</f>
        <v/>
      </c>
      <c r="R2474" s="22" t="str">
        <f aca="false">IF(OR($Q2474="",$Q2474="Not set"),"",MATCH($Q2474,Lists!$F$2:$F$4,0)-1)</f>
        <v/>
      </c>
      <c r="S2474" s="6"/>
      <c r="T2474" s="6"/>
      <c r="U2474" s="22" t="str">
        <f aca="false">IF(OR($Q2474="",$Q2474="OK",$Q2474="Not set",NOT(ISNUMBER($G2474))),"",ROUND($G2474*IF($Q2474="Danger",Lists!$M$15,Lists!$M$16),0))</f>
        <v/>
      </c>
      <c r="V2474" s="22" t="str">
        <f aca="false">IF($U2474="","",IF(OR($Q2474="Danger",$U2474&gt;=Lists!$M$10),"P1",IF($U2474&gt;=Lists!$M$11,"P2","P3")))</f>
        <v/>
      </c>
      <c r="W2474" s="24" t="str">
        <f aca="false">IF(OR($V2474="",$B2474=""),"",$B2474+INDEX(Lists!$N$10:$N$12,MATCH($V2474,Lists!$L$10:$L$12,0)))</f>
        <v/>
      </c>
      <c r="X2474" s="19"/>
      <c r="Y2474" s="19"/>
      <c r="Z2474" s="19"/>
      <c r="AA2474" s="21"/>
      <c r="AB2474" s="19"/>
      <c r="AC2474" s="22" t="str">
        <f aca="true">IF(OR($U2474="",$B2474=""),"",IF($AA2474&lt;&gt;"",$AA2474-$B2474,TODAY()-$B2474))</f>
        <v/>
      </c>
      <c r="AD2474" s="22" t="str">
        <f aca="true">IF($W2474="","",IF($Y2474="Closed",IF($AA2474="","Closed",IF($AA2474&lt;=$W2474,"Closed on time","Closed late")),IF(TODAY()&gt;$W2474,"Overdue","Within time")))</f>
        <v/>
      </c>
      <c r="AE2474" s="6"/>
      <c r="AF2474" s="19"/>
      <c r="AG2474" s="19"/>
      <c r="AH2474" s="19"/>
      <c r="AI2474" s="19"/>
      <c r="AJ2474" s="19"/>
    </row>
    <row r="2475" customFormat="false" ht="15" hidden="false" customHeight="false" outlineLevel="0" collapsed="false">
      <c r="A2475" s="22" t="str">
        <f aca="false">IF($C2475="","","R"&amp;TEXT(ROW()-4,"00000"))</f>
        <v/>
      </c>
      <c r="B2475" s="21"/>
      <c r="C2475" s="19"/>
      <c r="D2475" s="22" t="str">
        <f aca="false">IF($C2475="","",IFERROR(INDEX(Asset_Register!$C$5:$C$1000,MATCH($C2475,Asset_Register!$A$5:$A$1000,0)),"Not in register"))</f>
        <v/>
      </c>
      <c r="E2475" s="22" t="str">
        <f aca="false">IF($C2475="","",IFERROR(INDEX(Asset_Register!$D$5:$D$1000,MATCH($C2475,Asset_Register!$A$5:$A$1000,0)),"Not in register"))</f>
        <v/>
      </c>
      <c r="F2475" s="22" t="str">
        <f aca="false">IF($C2475="","",IFERROR(INDEX(Asset_Register!$R$5:$R$1000,MATCH($C2475,Asset_Register!$A$5:$A$1000,0)),"Not in register"))</f>
        <v/>
      </c>
      <c r="G2475" s="22" t="str">
        <f aca="false">IF($C2475="","",IFERROR(INDEX(Asset_Register!$Q$5:$Q$1000,MATCH($C2475,Asset_Register!$A$5:$A$1000,0)),"Not in register"))</f>
        <v/>
      </c>
      <c r="H2475" s="19"/>
      <c r="I2475" s="19"/>
      <c r="J2475" s="6"/>
      <c r="K2475" s="19"/>
      <c r="L2475" s="19"/>
      <c r="M2475" s="19"/>
      <c r="N2475" s="19"/>
      <c r="O2475" s="19"/>
      <c r="P2475" s="19"/>
      <c r="Q2475" s="22" t="str">
        <f aca="false">IF($C2475="","",IF($P2475&lt;&gt;"",$P2475,IF(AND(ISNUMBER($K2475),ISNUMBER($M2475),ISNUMBER($N2475)),IF($O2475="Lower is worse",IF($K2475&lt;=$N2475,"Danger",IF($K2475&lt;=$M2475,"Alert","OK")),IF($K2475&gt;=$N2475,"Danger",IF($K2475&gt;=$M2475,"Alert","OK"))),"Not set")))</f>
        <v/>
      </c>
      <c r="R2475" s="22" t="str">
        <f aca="false">IF(OR($Q2475="",$Q2475="Not set"),"",MATCH($Q2475,Lists!$F$2:$F$4,0)-1)</f>
        <v/>
      </c>
      <c r="S2475" s="6"/>
      <c r="T2475" s="6"/>
      <c r="U2475" s="22" t="str">
        <f aca="false">IF(OR($Q2475="",$Q2475="OK",$Q2475="Not set",NOT(ISNUMBER($G2475))),"",ROUND($G2475*IF($Q2475="Danger",Lists!$M$15,Lists!$M$16),0))</f>
        <v/>
      </c>
      <c r="V2475" s="22" t="str">
        <f aca="false">IF($U2475="","",IF(OR($Q2475="Danger",$U2475&gt;=Lists!$M$10),"P1",IF($U2475&gt;=Lists!$M$11,"P2","P3")))</f>
        <v/>
      </c>
      <c r="W2475" s="24" t="str">
        <f aca="false">IF(OR($V2475="",$B2475=""),"",$B2475+INDEX(Lists!$N$10:$N$12,MATCH($V2475,Lists!$L$10:$L$12,0)))</f>
        <v/>
      </c>
      <c r="X2475" s="19"/>
      <c r="Y2475" s="19"/>
      <c r="Z2475" s="19"/>
      <c r="AA2475" s="21"/>
      <c r="AB2475" s="19"/>
      <c r="AC2475" s="22" t="str">
        <f aca="true">IF(OR($U2475="",$B2475=""),"",IF($AA2475&lt;&gt;"",$AA2475-$B2475,TODAY()-$B2475))</f>
        <v/>
      </c>
      <c r="AD2475" s="22" t="str">
        <f aca="true">IF($W2475="","",IF($Y2475="Closed",IF($AA2475="","Closed",IF($AA2475&lt;=$W2475,"Closed on time","Closed late")),IF(TODAY()&gt;$W2475,"Overdue","Within time")))</f>
        <v/>
      </c>
      <c r="AE2475" s="6"/>
      <c r="AF2475" s="19"/>
      <c r="AG2475" s="19"/>
      <c r="AH2475" s="19"/>
      <c r="AI2475" s="19"/>
      <c r="AJ2475" s="19"/>
    </row>
    <row r="2476" customFormat="false" ht="15" hidden="false" customHeight="false" outlineLevel="0" collapsed="false">
      <c r="A2476" s="22" t="str">
        <f aca="false">IF($C2476="","","R"&amp;TEXT(ROW()-4,"00000"))</f>
        <v/>
      </c>
      <c r="B2476" s="21"/>
      <c r="C2476" s="19"/>
      <c r="D2476" s="22" t="str">
        <f aca="false">IF($C2476="","",IFERROR(INDEX(Asset_Register!$C$5:$C$1000,MATCH($C2476,Asset_Register!$A$5:$A$1000,0)),"Not in register"))</f>
        <v/>
      </c>
      <c r="E2476" s="22" t="str">
        <f aca="false">IF($C2476="","",IFERROR(INDEX(Asset_Register!$D$5:$D$1000,MATCH($C2476,Asset_Register!$A$5:$A$1000,0)),"Not in register"))</f>
        <v/>
      </c>
      <c r="F2476" s="22" t="str">
        <f aca="false">IF($C2476="","",IFERROR(INDEX(Asset_Register!$R$5:$R$1000,MATCH($C2476,Asset_Register!$A$5:$A$1000,0)),"Not in register"))</f>
        <v/>
      </c>
      <c r="G2476" s="22" t="str">
        <f aca="false">IF($C2476="","",IFERROR(INDEX(Asset_Register!$Q$5:$Q$1000,MATCH($C2476,Asset_Register!$A$5:$A$1000,0)),"Not in register"))</f>
        <v/>
      </c>
      <c r="H2476" s="19"/>
      <c r="I2476" s="19"/>
      <c r="J2476" s="6"/>
      <c r="K2476" s="19"/>
      <c r="L2476" s="19"/>
      <c r="M2476" s="19"/>
      <c r="N2476" s="19"/>
      <c r="O2476" s="19"/>
      <c r="P2476" s="19"/>
      <c r="Q2476" s="22" t="str">
        <f aca="false">IF($C2476="","",IF($P2476&lt;&gt;"",$P2476,IF(AND(ISNUMBER($K2476),ISNUMBER($M2476),ISNUMBER($N2476)),IF($O2476="Lower is worse",IF($K2476&lt;=$N2476,"Danger",IF($K2476&lt;=$M2476,"Alert","OK")),IF($K2476&gt;=$N2476,"Danger",IF($K2476&gt;=$M2476,"Alert","OK"))),"Not set")))</f>
        <v/>
      </c>
      <c r="R2476" s="22" t="str">
        <f aca="false">IF(OR($Q2476="",$Q2476="Not set"),"",MATCH($Q2476,Lists!$F$2:$F$4,0)-1)</f>
        <v/>
      </c>
      <c r="S2476" s="6"/>
      <c r="T2476" s="6"/>
      <c r="U2476" s="22" t="str">
        <f aca="false">IF(OR($Q2476="",$Q2476="OK",$Q2476="Not set",NOT(ISNUMBER($G2476))),"",ROUND($G2476*IF($Q2476="Danger",Lists!$M$15,Lists!$M$16),0))</f>
        <v/>
      </c>
      <c r="V2476" s="22" t="str">
        <f aca="false">IF($U2476="","",IF(OR($Q2476="Danger",$U2476&gt;=Lists!$M$10),"P1",IF($U2476&gt;=Lists!$M$11,"P2","P3")))</f>
        <v/>
      </c>
      <c r="W2476" s="24" t="str">
        <f aca="false">IF(OR($V2476="",$B2476=""),"",$B2476+INDEX(Lists!$N$10:$N$12,MATCH($V2476,Lists!$L$10:$L$12,0)))</f>
        <v/>
      </c>
      <c r="X2476" s="19"/>
      <c r="Y2476" s="19"/>
      <c r="Z2476" s="19"/>
      <c r="AA2476" s="21"/>
      <c r="AB2476" s="19"/>
      <c r="AC2476" s="22" t="str">
        <f aca="true">IF(OR($U2476="",$B2476=""),"",IF($AA2476&lt;&gt;"",$AA2476-$B2476,TODAY()-$B2476))</f>
        <v/>
      </c>
      <c r="AD2476" s="22" t="str">
        <f aca="true">IF($W2476="","",IF($Y2476="Closed",IF($AA2476="","Closed",IF($AA2476&lt;=$W2476,"Closed on time","Closed late")),IF(TODAY()&gt;$W2476,"Overdue","Within time")))</f>
        <v/>
      </c>
      <c r="AE2476" s="6"/>
      <c r="AF2476" s="19"/>
      <c r="AG2476" s="19"/>
      <c r="AH2476" s="19"/>
      <c r="AI2476" s="19"/>
      <c r="AJ2476" s="19"/>
    </row>
    <row r="2477" customFormat="false" ht="15" hidden="false" customHeight="false" outlineLevel="0" collapsed="false">
      <c r="A2477" s="22" t="str">
        <f aca="false">IF($C2477="","","R"&amp;TEXT(ROW()-4,"00000"))</f>
        <v/>
      </c>
      <c r="B2477" s="21"/>
      <c r="C2477" s="19"/>
      <c r="D2477" s="22" t="str">
        <f aca="false">IF($C2477="","",IFERROR(INDEX(Asset_Register!$C$5:$C$1000,MATCH($C2477,Asset_Register!$A$5:$A$1000,0)),"Not in register"))</f>
        <v/>
      </c>
      <c r="E2477" s="22" t="str">
        <f aca="false">IF($C2477="","",IFERROR(INDEX(Asset_Register!$D$5:$D$1000,MATCH($C2477,Asset_Register!$A$5:$A$1000,0)),"Not in register"))</f>
        <v/>
      </c>
      <c r="F2477" s="22" t="str">
        <f aca="false">IF($C2477="","",IFERROR(INDEX(Asset_Register!$R$5:$R$1000,MATCH($C2477,Asset_Register!$A$5:$A$1000,0)),"Not in register"))</f>
        <v/>
      </c>
      <c r="G2477" s="22" t="str">
        <f aca="false">IF($C2477="","",IFERROR(INDEX(Asset_Register!$Q$5:$Q$1000,MATCH($C2477,Asset_Register!$A$5:$A$1000,0)),"Not in register"))</f>
        <v/>
      </c>
      <c r="H2477" s="19"/>
      <c r="I2477" s="19"/>
      <c r="J2477" s="6"/>
      <c r="K2477" s="19"/>
      <c r="L2477" s="19"/>
      <c r="M2477" s="19"/>
      <c r="N2477" s="19"/>
      <c r="O2477" s="19"/>
      <c r="P2477" s="19"/>
      <c r="Q2477" s="22" t="str">
        <f aca="false">IF($C2477="","",IF($P2477&lt;&gt;"",$P2477,IF(AND(ISNUMBER($K2477),ISNUMBER($M2477),ISNUMBER($N2477)),IF($O2477="Lower is worse",IF($K2477&lt;=$N2477,"Danger",IF($K2477&lt;=$M2477,"Alert","OK")),IF($K2477&gt;=$N2477,"Danger",IF($K2477&gt;=$M2477,"Alert","OK"))),"Not set")))</f>
        <v/>
      </c>
      <c r="R2477" s="22" t="str">
        <f aca="false">IF(OR($Q2477="",$Q2477="Not set"),"",MATCH($Q2477,Lists!$F$2:$F$4,0)-1)</f>
        <v/>
      </c>
      <c r="S2477" s="6"/>
      <c r="T2477" s="6"/>
      <c r="U2477" s="22" t="str">
        <f aca="false">IF(OR($Q2477="",$Q2477="OK",$Q2477="Not set",NOT(ISNUMBER($G2477))),"",ROUND($G2477*IF($Q2477="Danger",Lists!$M$15,Lists!$M$16),0))</f>
        <v/>
      </c>
      <c r="V2477" s="22" t="str">
        <f aca="false">IF($U2477="","",IF(OR($Q2477="Danger",$U2477&gt;=Lists!$M$10),"P1",IF($U2477&gt;=Lists!$M$11,"P2","P3")))</f>
        <v/>
      </c>
      <c r="W2477" s="24" t="str">
        <f aca="false">IF(OR($V2477="",$B2477=""),"",$B2477+INDEX(Lists!$N$10:$N$12,MATCH($V2477,Lists!$L$10:$L$12,0)))</f>
        <v/>
      </c>
      <c r="X2477" s="19"/>
      <c r="Y2477" s="19"/>
      <c r="Z2477" s="19"/>
      <c r="AA2477" s="21"/>
      <c r="AB2477" s="19"/>
      <c r="AC2477" s="22" t="str">
        <f aca="true">IF(OR($U2477="",$B2477=""),"",IF($AA2477&lt;&gt;"",$AA2477-$B2477,TODAY()-$B2477))</f>
        <v/>
      </c>
      <c r="AD2477" s="22" t="str">
        <f aca="true">IF($W2477="","",IF($Y2477="Closed",IF($AA2477="","Closed",IF($AA2477&lt;=$W2477,"Closed on time","Closed late")),IF(TODAY()&gt;$W2477,"Overdue","Within time")))</f>
        <v/>
      </c>
      <c r="AE2477" s="6"/>
      <c r="AF2477" s="19"/>
      <c r="AG2477" s="19"/>
      <c r="AH2477" s="19"/>
      <c r="AI2477" s="19"/>
      <c r="AJ2477" s="19"/>
    </row>
    <row r="2478" customFormat="false" ht="15" hidden="false" customHeight="false" outlineLevel="0" collapsed="false">
      <c r="A2478" s="22" t="str">
        <f aca="false">IF($C2478="","","R"&amp;TEXT(ROW()-4,"00000"))</f>
        <v/>
      </c>
      <c r="B2478" s="21"/>
      <c r="C2478" s="19"/>
      <c r="D2478" s="22" t="str">
        <f aca="false">IF($C2478="","",IFERROR(INDEX(Asset_Register!$C$5:$C$1000,MATCH($C2478,Asset_Register!$A$5:$A$1000,0)),"Not in register"))</f>
        <v/>
      </c>
      <c r="E2478" s="22" t="str">
        <f aca="false">IF($C2478="","",IFERROR(INDEX(Asset_Register!$D$5:$D$1000,MATCH($C2478,Asset_Register!$A$5:$A$1000,0)),"Not in register"))</f>
        <v/>
      </c>
      <c r="F2478" s="22" t="str">
        <f aca="false">IF($C2478="","",IFERROR(INDEX(Asset_Register!$R$5:$R$1000,MATCH($C2478,Asset_Register!$A$5:$A$1000,0)),"Not in register"))</f>
        <v/>
      </c>
      <c r="G2478" s="22" t="str">
        <f aca="false">IF($C2478="","",IFERROR(INDEX(Asset_Register!$Q$5:$Q$1000,MATCH($C2478,Asset_Register!$A$5:$A$1000,0)),"Not in register"))</f>
        <v/>
      </c>
      <c r="H2478" s="19"/>
      <c r="I2478" s="19"/>
      <c r="J2478" s="6"/>
      <c r="K2478" s="19"/>
      <c r="L2478" s="19"/>
      <c r="M2478" s="19"/>
      <c r="N2478" s="19"/>
      <c r="O2478" s="19"/>
      <c r="P2478" s="19"/>
      <c r="Q2478" s="22" t="str">
        <f aca="false">IF($C2478="","",IF($P2478&lt;&gt;"",$P2478,IF(AND(ISNUMBER($K2478),ISNUMBER($M2478),ISNUMBER($N2478)),IF($O2478="Lower is worse",IF($K2478&lt;=$N2478,"Danger",IF($K2478&lt;=$M2478,"Alert","OK")),IF($K2478&gt;=$N2478,"Danger",IF($K2478&gt;=$M2478,"Alert","OK"))),"Not set")))</f>
        <v/>
      </c>
      <c r="R2478" s="22" t="str">
        <f aca="false">IF(OR($Q2478="",$Q2478="Not set"),"",MATCH($Q2478,Lists!$F$2:$F$4,0)-1)</f>
        <v/>
      </c>
      <c r="S2478" s="6"/>
      <c r="T2478" s="6"/>
      <c r="U2478" s="22" t="str">
        <f aca="false">IF(OR($Q2478="",$Q2478="OK",$Q2478="Not set",NOT(ISNUMBER($G2478))),"",ROUND($G2478*IF($Q2478="Danger",Lists!$M$15,Lists!$M$16),0))</f>
        <v/>
      </c>
      <c r="V2478" s="22" t="str">
        <f aca="false">IF($U2478="","",IF(OR($Q2478="Danger",$U2478&gt;=Lists!$M$10),"P1",IF($U2478&gt;=Lists!$M$11,"P2","P3")))</f>
        <v/>
      </c>
      <c r="W2478" s="24" t="str">
        <f aca="false">IF(OR($V2478="",$B2478=""),"",$B2478+INDEX(Lists!$N$10:$N$12,MATCH($V2478,Lists!$L$10:$L$12,0)))</f>
        <v/>
      </c>
      <c r="X2478" s="19"/>
      <c r="Y2478" s="19"/>
      <c r="Z2478" s="19"/>
      <c r="AA2478" s="21"/>
      <c r="AB2478" s="19"/>
      <c r="AC2478" s="22" t="str">
        <f aca="true">IF(OR($U2478="",$B2478=""),"",IF($AA2478&lt;&gt;"",$AA2478-$B2478,TODAY()-$B2478))</f>
        <v/>
      </c>
      <c r="AD2478" s="22" t="str">
        <f aca="true">IF($W2478="","",IF($Y2478="Closed",IF($AA2478="","Closed",IF($AA2478&lt;=$W2478,"Closed on time","Closed late")),IF(TODAY()&gt;$W2478,"Overdue","Within time")))</f>
        <v/>
      </c>
      <c r="AE2478" s="6"/>
      <c r="AF2478" s="19"/>
      <c r="AG2478" s="19"/>
      <c r="AH2478" s="19"/>
      <c r="AI2478" s="19"/>
      <c r="AJ2478" s="19"/>
    </row>
    <row r="2479" customFormat="false" ht="15" hidden="false" customHeight="false" outlineLevel="0" collapsed="false">
      <c r="A2479" s="22" t="str">
        <f aca="false">IF($C2479="","","R"&amp;TEXT(ROW()-4,"00000"))</f>
        <v/>
      </c>
      <c r="B2479" s="21"/>
      <c r="C2479" s="19"/>
      <c r="D2479" s="22" t="str">
        <f aca="false">IF($C2479="","",IFERROR(INDEX(Asset_Register!$C$5:$C$1000,MATCH($C2479,Asset_Register!$A$5:$A$1000,0)),"Not in register"))</f>
        <v/>
      </c>
      <c r="E2479" s="22" t="str">
        <f aca="false">IF($C2479="","",IFERROR(INDEX(Asset_Register!$D$5:$D$1000,MATCH($C2479,Asset_Register!$A$5:$A$1000,0)),"Not in register"))</f>
        <v/>
      </c>
      <c r="F2479" s="22" t="str">
        <f aca="false">IF($C2479="","",IFERROR(INDEX(Asset_Register!$R$5:$R$1000,MATCH($C2479,Asset_Register!$A$5:$A$1000,0)),"Not in register"))</f>
        <v/>
      </c>
      <c r="G2479" s="22" t="str">
        <f aca="false">IF($C2479="","",IFERROR(INDEX(Asset_Register!$Q$5:$Q$1000,MATCH($C2479,Asset_Register!$A$5:$A$1000,0)),"Not in register"))</f>
        <v/>
      </c>
      <c r="H2479" s="19"/>
      <c r="I2479" s="19"/>
      <c r="J2479" s="6"/>
      <c r="K2479" s="19"/>
      <c r="L2479" s="19"/>
      <c r="M2479" s="19"/>
      <c r="N2479" s="19"/>
      <c r="O2479" s="19"/>
      <c r="P2479" s="19"/>
      <c r="Q2479" s="22" t="str">
        <f aca="false">IF($C2479="","",IF($P2479&lt;&gt;"",$P2479,IF(AND(ISNUMBER($K2479),ISNUMBER($M2479),ISNUMBER($N2479)),IF($O2479="Lower is worse",IF($K2479&lt;=$N2479,"Danger",IF($K2479&lt;=$M2479,"Alert","OK")),IF($K2479&gt;=$N2479,"Danger",IF($K2479&gt;=$M2479,"Alert","OK"))),"Not set")))</f>
        <v/>
      </c>
      <c r="R2479" s="22" t="str">
        <f aca="false">IF(OR($Q2479="",$Q2479="Not set"),"",MATCH($Q2479,Lists!$F$2:$F$4,0)-1)</f>
        <v/>
      </c>
      <c r="S2479" s="6"/>
      <c r="T2479" s="6"/>
      <c r="U2479" s="22" t="str">
        <f aca="false">IF(OR($Q2479="",$Q2479="OK",$Q2479="Not set",NOT(ISNUMBER($G2479))),"",ROUND($G2479*IF($Q2479="Danger",Lists!$M$15,Lists!$M$16),0))</f>
        <v/>
      </c>
      <c r="V2479" s="22" t="str">
        <f aca="false">IF($U2479="","",IF(OR($Q2479="Danger",$U2479&gt;=Lists!$M$10),"P1",IF($U2479&gt;=Lists!$M$11,"P2","P3")))</f>
        <v/>
      </c>
      <c r="W2479" s="24" t="str">
        <f aca="false">IF(OR($V2479="",$B2479=""),"",$B2479+INDEX(Lists!$N$10:$N$12,MATCH($V2479,Lists!$L$10:$L$12,0)))</f>
        <v/>
      </c>
      <c r="X2479" s="19"/>
      <c r="Y2479" s="19"/>
      <c r="Z2479" s="19"/>
      <c r="AA2479" s="21"/>
      <c r="AB2479" s="19"/>
      <c r="AC2479" s="22" t="str">
        <f aca="true">IF(OR($U2479="",$B2479=""),"",IF($AA2479&lt;&gt;"",$AA2479-$B2479,TODAY()-$B2479))</f>
        <v/>
      </c>
      <c r="AD2479" s="22" t="str">
        <f aca="true">IF($W2479="","",IF($Y2479="Closed",IF($AA2479="","Closed",IF($AA2479&lt;=$W2479,"Closed on time","Closed late")),IF(TODAY()&gt;$W2479,"Overdue","Within time")))</f>
        <v/>
      </c>
      <c r="AE2479" s="6"/>
      <c r="AF2479" s="19"/>
      <c r="AG2479" s="19"/>
      <c r="AH2479" s="19"/>
      <c r="AI2479" s="19"/>
      <c r="AJ2479" s="19"/>
    </row>
    <row r="2480" customFormat="false" ht="15" hidden="false" customHeight="false" outlineLevel="0" collapsed="false">
      <c r="A2480" s="22" t="str">
        <f aca="false">IF($C2480="","","R"&amp;TEXT(ROW()-4,"00000"))</f>
        <v/>
      </c>
      <c r="B2480" s="21"/>
      <c r="C2480" s="19"/>
      <c r="D2480" s="22" t="str">
        <f aca="false">IF($C2480="","",IFERROR(INDEX(Asset_Register!$C$5:$C$1000,MATCH($C2480,Asset_Register!$A$5:$A$1000,0)),"Not in register"))</f>
        <v/>
      </c>
      <c r="E2480" s="22" t="str">
        <f aca="false">IF($C2480="","",IFERROR(INDEX(Asset_Register!$D$5:$D$1000,MATCH($C2480,Asset_Register!$A$5:$A$1000,0)),"Not in register"))</f>
        <v/>
      </c>
      <c r="F2480" s="22" t="str">
        <f aca="false">IF($C2480="","",IFERROR(INDEX(Asset_Register!$R$5:$R$1000,MATCH($C2480,Asset_Register!$A$5:$A$1000,0)),"Not in register"))</f>
        <v/>
      </c>
      <c r="G2480" s="22" t="str">
        <f aca="false">IF($C2480="","",IFERROR(INDEX(Asset_Register!$Q$5:$Q$1000,MATCH($C2480,Asset_Register!$A$5:$A$1000,0)),"Not in register"))</f>
        <v/>
      </c>
      <c r="H2480" s="19"/>
      <c r="I2480" s="19"/>
      <c r="J2480" s="6"/>
      <c r="K2480" s="19"/>
      <c r="L2480" s="19"/>
      <c r="M2480" s="19"/>
      <c r="N2480" s="19"/>
      <c r="O2480" s="19"/>
      <c r="P2480" s="19"/>
      <c r="Q2480" s="22" t="str">
        <f aca="false">IF($C2480="","",IF($P2480&lt;&gt;"",$P2480,IF(AND(ISNUMBER($K2480),ISNUMBER($M2480),ISNUMBER($N2480)),IF($O2480="Lower is worse",IF($K2480&lt;=$N2480,"Danger",IF($K2480&lt;=$M2480,"Alert","OK")),IF($K2480&gt;=$N2480,"Danger",IF($K2480&gt;=$M2480,"Alert","OK"))),"Not set")))</f>
        <v/>
      </c>
      <c r="R2480" s="22" t="str">
        <f aca="false">IF(OR($Q2480="",$Q2480="Not set"),"",MATCH($Q2480,Lists!$F$2:$F$4,0)-1)</f>
        <v/>
      </c>
      <c r="S2480" s="6"/>
      <c r="T2480" s="6"/>
      <c r="U2480" s="22" t="str">
        <f aca="false">IF(OR($Q2480="",$Q2480="OK",$Q2480="Not set",NOT(ISNUMBER($G2480))),"",ROUND($G2480*IF($Q2480="Danger",Lists!$M$15,Lists!$M$16),0))</f>
        <v/>
      </c>
      <c r="V2480" s="22" t="str">
        <f aca="false">IF($U2480="","",IF(OR($Q2480="Danger",$U2480&gt;=Lists!$M$10),"P1",IF($U2480&gt;=Lists!$M$11,"P2","P3")))</f>
        <v/>
      </c>
      <c r="W2480" s="24" t="str">
        <f aca="false">IF(OR($V2480="",$B2480=""),"",$B2480+INDEX(Lists!$N$10:$N$12,MATCH($V2480,Lists!$L$10:$L$12,0)))</f>
        <v/>
      </c>
      <c r="X2480" s="19"/>
      <c r="Y2480" s="19"/>
      <c r="Z2480" s="19"/>
      <c r="AA2480" s="21"/>
      <c r="AB2480" s="19"/>
      <c r="AC2480" s="22" t="str">
        <f aca="true">IF(OR($U2480="",$B2480=""),"",IF($AA2480&lt;&gt;"",$AA2480-$B2480,TODAY()-$B2480))</f>
        <v/>
      </c>
      <c r="AD2480" s="22" t="str">
        <f aca="true">IF($W2480="","",IF($Y2480="Closed",IF($AA2480="","Closed",IF($AA2480&lt;=$W2480,"Closed on time","Closed late")),IF(TODAY()&gt;$W2480,"Overdue","Within time")))</f>
        <v/>
      </c>
      <c r="AE2480" s="6"/>
      <c r="AF2480" s="19"/>
      <c r="AG2480" s="19"/>
      <c r="AH2480" s="19"/>
      <c r="AI2480" s="19"/>
      <c r="AJ2480" s="19"/>
    </row>
    <row r="2481" customFormat="false" ht="15" hidden="false" customHeight="false" outlineLevel="0" collapsed="false">
      <c r="A2481" s="22" t="str">
        <f aca="false">IF($C2481="","","R"&amp;TEXT(ROW()-4,"00000"))</f>
        <v/>
      </c>
      <c r="B2481" s="21"/>
      <c r="C2481" s="19"/>
      <c r="D2481" s="22" t="str">
        <f aca="false">IF($C2481="","",IFERROR(INDEX(Asset_Register!$C$5:$C$1000,MATCH($C2481,Asset_Register!$A$5:$A$1000,0)),"Not in register"))</f>
        <v/>
      </c>
      <c r="E2481" s="22" t="str">
        <f aca="false">IF($C2481="","",IFERROR(INDEX(Asset_Register!$D$5:$D$1000,MATCH($C2481,Asset_Register!$A$5:$A$1000,0)),"Not in register"))</f>
        <v/>
      </c>
      <c r="F2481" s="22" t="str">
        <f aca="false">IF($C2481="","",IFERROR(INDEX(Asset_Register!$R$5:$R$1000,MATCH($C2481,Asset_Register!$A$5:$A$1000,0)),"Not in register"))</f>
        <v/>
      </c>
      <c r="G2481" s="22" t="str">
        <f aca="false">IF($C2481="","",IFERROR(INDEX(Asset_Register!$Q$5:$Q$1000,MATCH($C2481,Asset_Register!$A$5:$A$1000,0)),"Not in register"))</f>
        <v/>
      </c>
      <c r="H2481" s="19"/>
      <c r="I2481" s="19"/>
      <c r="J2481" s="6"/>
      <c r="K2481" s="19"/>
      <c r="L2481" s="19"/>
      <c r="M2481" s="19"/>
      <c r="N2481" s="19"/>
      <c r="O2481" s="19"/>
      <c r="P2481" s="19"/>
      <c r="Q2481" s="22" t="str">
        <f aca="false">IF($C2481="","",IF($P2481&lt;&gt;"",$P2481,IF(AND(ISNUMBER($K2481),ISNUMBER($M2481),ISNUMBER($N2481)),IF($O2481="Lower is worse",IF($K2481&lt;=$N2481,"Danger",IF($K2481&lt;=$M2481,"Alert","OK")),IF($K2481&gt;=$N2481,"Danger",IF($K2481&gt;=$M2481,"Alert","OK"))),"Not set")))</f>
        <v/>
      </c>
      <c r="R2481" s="22" t="str">
        <f aca="false">IF(OR($Q2481="",$Q2481="Not set"),"",MATCH($Q2481,Lists!$F$2:$F$4,0)-1)</f>
        <v/>
      </c>
      <c r="S2481" s="6"/>
      <c r="T2481" s="6"/>
      <c r="U2481" s="22" t="str">
        <f aca="false">IF(OR($Q2481="",$Q2481="OK",$Q2481="Not set",NOT(ISNUMBER($G2481))),"",ROUND($G2481*IF($Q2481="Danger",Lists!$M$15,Lists!$M$16),0))</f>
        <v/>
      </c>
      <c r="V2481" s="22" t="str">
        <f aca="false">IF($U2481="","",IF(OR($Q2481="Danger",$U2481&gt;=Lists!$M$10),"P1",IF($U2481&gt;=Lists!$M$11,"P2","P3")))</f>
        <v/>
      </c>
      <c r="W2481" s="24" t="str">
        <f aca="false">IF(OR($V2481="",$B2481=""),"",$B2481+INDEX(Lists!$N$10:$N$12,MATCH($V2481,Lists!$L$10:$L$12,0)))</f>
        <v/>
      </c>
      <c r="X2481" s="19"/>
      <c r="Y2481" s="19"/>
      <c r="Z2481" s="19"/>
      <c r="AA2481" s="21"/>
      <c r="AB2481" s="19"/>
      <c r="AC2481" s="22" t="str">
        <f aca="true">IF(OR($U2481="",$B2481=""),"",IF($AA2481&lt;&gt;"",$AA2481-$B2481,TODAY()-$B2481))</f>
        <v/>
      </c>
      <c r="AD2481" s="22" t="str">
        <f aca="true">IF($W2481="","",IF($Y2481="Closed",IF($AA2481="","Closed",IF($AA2481&lt;=$W2481,"Closed on time","Closed late")),IF(TODAY()&gt;$W2481,"Overdue","Within time")))</f>
        <v/>
      </c>
      <c r="AE2481" s="6"/>
      <c r="AF2481" s="19"/>
      <c r="AG2481" s="19"/>
      <c r="AH2481" s="19"/>
      <c r="AI2481" s="19"/>
      <c r="AJ2481" s="19"/>
    </row>
    <row r="2482" customFormat="false" ht="15" hidden="false" customHeight="false" outlineLevel="0" collapsed="false">
      <c r="A2482" s="22" t="str">
        <f aca="false">IF($C2482="","","R"&amp;TEXT(ROW()-4,"00000"))</f>
        <v/>
      </c>
      <c r="B2482" s="21"/>
      <c r="C2482" s="19"/>
      <c r="D2482" s="22" t="str">
        <f aca="false">IF($C2482="","",IFERROR(INDEX(Asset_Register!$C$5:$C$1000,MATCH($C2482,Asset_Register!$A$5:$A$1000,0)),"Not in register"))</f>
        <v/>
      </c>
      <c r="E2482" s="22" t="str">
        <f aca="false">IF($C2482="","",IFERROR(INDEX(Asset_Register!$D$5:$D$1000,MATCH($C2482,Asset_Register!$A$5:$A$1000,0)),"Not in register"))</f>
        <v/>
      </c>
      <c r="F2482" s="22" t="str">
        <f aca="false">IF($C2482="","",IFERROR(INDEX(Asset_Register!$R$5:$R$1000,MATCH($C2482,Asset_Register!$A$5:$A$1000,0)),"Not in register"))</f>
        <v/>
      </c>
      <c r="G2482" s="22" t="str">
        <f aca="false">IF($C2482="","",IFERROR(INDEX(Asset_Register!$Q$5:$Q$1000,MATCH($C2482,Asset_Register!$A$5:$A$1000,0)),"Not in register"))</f>
        <v/>
      </c>
      <c r="H2482" s="19"/>
      <c r="I2482" s="19"/>
      <c r="J2482" s="6"/>
      <c r="K2482" s="19"/>
      <c r="L2482" s="19"/>
      <c r="M2482" s="19"/>
      <c r="N2482" s="19"/>
      <c r="O2482" s="19"/>
      <c r="P2482" s="19"/>
      <c r="Q2482" s="22" t="str">
        <f aca="false">IF($C2482="","",IF($P2482&lt;&gt;"",$P2482,IF(AND(ISNUMBER($K2482),ISNUMBER($M2482),ISNUMBER($N2482)),IF($O2482="Lower is worse",IF($K2482&lt;=$N2482,"Danger",IF($K2482&lt;=$M2482,"Alert","OK")),IF($K2482&gt;=$N2482,"Danger",IF($K2482&gt;=$M2482,"Alert","OK"))),"Not set")))</f>
        <v/>
      </c>
      <c r="R2482" s="22" t="str">
        <f aca="false">IF(OR($Q2482="",$Q2482="Not set"),"",MATCH($Q2482,Lists!$F$2:$F$4,0)-1)</f>
        <v/>
      </c>
      <c r="S2482" s="6"/>
      <c r="T2482" s="6"/>
      <c r="U2482" s="22" t="str">
        <f aca="false">IF(OR($Q2482="",$Q2482="OK",$Q2482="Not set",NOT(ISNUMBER($G2482))),"",ROUND($G2482*IF($Q2482="Danger",Lists!$M$15,Lists!$M$16),0))</f>
        <v/>
      </c>
      <c r="V2482" s="22" t="str">
        <f aca="false">IF($U2482="","",IF(OR($Q2482="Danger",$U2482&gt;=Lists!$M$10),"P1",IF($U2482&gt;=Lists!$M$11,"P2","P3")))</f>
        <v/>
      </c>
      <c r="W2482" s="24" t="str">
        <f aca="false">IF(OR($V2482="",$B2482=""),"",$B2482+INDEX(Lists!$N$10:$N$12,MATCH($V2482,Lists!$L$10:$L$12,0)))</f>
        <v/>
      </c>
      <c r="X2482" s="19"/>
      <c r="Y2482" s="19"/>
      <c r="Z2482" s="19"/>
      <c r="AA2482" s="21"/>
      <c r="AB2482" s="19"/>
      <c r="AC2482" s="22" t="str">
        <f aca="true">IF(OR($U2482="",$B2482=""),"",IF($AA2482&lt;&gt;"",$AA2482-$B2482,TODAY()-$B2482))</f>
        <v/>
      </c>
      <c r="AD2482" s="22" t="str">
        <f aca="true">IF($W2482="","",IF($Y2482="Closed",IF($AA2482="","Closed",IF($AA2482&lt;=$W2482,"Closed on time","Closed late")),IF(TODAY()&gt;$W2482,"Overdue","Within time")))</f>
        <v/>
      </c>
      <c r="AE2482" s="6"/>
      <c r="AF2482" s="19"/>
      <c r="AG2482" s="19"/>
      <c r="AH2482" s="19"/>
      <c r="AI2482" s="19"/>
      <c r="AJ2482" s="19"/>
    </row>
    <row r="2483" customFormat="false" ht="15" hidden="false" customHeight="false" outlineLevel="0" collapsed="false">
      <c r="A2483" s="22" t="str">
        <f aca="false">IF($C2483="","","R"&amp;TEXT(ROW()-4,"00000"))</f>
        <v/>
      </c>
      <c r="B2483" s="21"/>
      <c r="C2483" s="19"/>
      <c r="D2483" s="22" t="str">
        <f aca="false">IF($C2483="","",IFERROR(INDEX(Asset_Register!$C$5:$C$1000,MATCH($C2483,Asset_Register!$A$5:$A$1000,0)),"Not in register"))</f>
        <v/>
      </c>
      <c r="E2483" s="22" t="str">
        <f aca="false">IF($C2483="","",IFERROR(INDEX(Asset_Register!$D$5:$D$1000,MATCH($C2483,Asset_Register!$A$5:$A$1000,0)),"Not in register"))</f>
        <v/>
      </c>
      <c r="F2483" s="22" t="str">
        <f aca="false">IF($C2483="","",IFERROR(INDEX(Asset_Register!$R$5:$R$1000,MATCH($C2483,Asset_Register!$A$5:$A$1000,0)),"Not in register"))</f>
        <v/>
      </c>
      <c r="G2483" s="22" t="str">
        <f aca="false">IF($C2483="","",IFERROR(INDEX(Asset_Register!$Q$5:$Q$1000,MATCH($C2483,Asset_Register!$A$5:$A$1000,0)),"Not in register"))</f>
        <v/>
      </c>
      <c r="H2483" s="19"/>
      <c r="I2483" s="19"/>
      <c r="J2483" s="6"/>
      <c r="K2483" s="19"/>
      <c r="L2483" s="19"/>
      <c r="M2483" s="19"/>
      <c r="N2483" s="19"/>
      <c r="O2483" s="19"/>
      <c r="P2483" s="19"/>
      <c r="Q2483" s="22" t="str">
        <f aca="false">IF($C2483="","",IF($P2483&lt;&gt;"",$P2483,IF(AND(ISNUMBER($K2483),ISNUMBER($M2483),ISNUMBER($N2483)),IF($O2483="Lower is worse",IF($K2483&lt;=$N2483,"Danger",IF($K2483&lt;=$M2483,"Alert","OK")),IF($K2483&gt;=$N2483,"Danger",IF($K2483&gt;=$M2483,"Alert","OK"))),"Not set")))</f>
        <v/>
      </c>
      <c r="R2483" s="22" t="str">
        <f aca="false">IF(OR($Q2483="",$Q2483="Not set"),"",MATCH($Q2483,Lists!$F$2:$F$4,0)-1)</f>
        <v/>
      </c>
      <c r="S2483" s="6"/>
      <c r="T2483" s="6"/>
      <c r="U2483" s="22" t="str">
        <f aca="false">IF(OR($Q2483="",$Q2483="OK",$Q2483="Not set",NOT(ISNUMBER($G2483))),"",ROUND($G2483*IF($Q2483="Danger",Lists!$M$15,Lists!$M$16),0))</f>
        <v/>
      </c>
      <c r="V2483" s="22" t="str">
        <f aca="false">IF($U2483="","",IF(OR($Q2483="Danger",$U2483&gt;=Lists!$M$10),"P1",IF($U2483&gt;=Lists!$M$11,"P2","P3")))</f>
        <v/>
      </c>
      <c r="W2483" s="24" t="str">
        <f aca="false">IF(OR($V2483="",$B2483=""),"",$B2483+INDEX(Lists!$N$10:$N$12,MATCH($V2483,Lists!$L$10:$L$12,0)))</f>
        <v/>
      </c>
      <c r="X2483" s="19"/>
      <c r="Y2483" s="19"/>
      <c r="Z2483" s="19"/>
      <c r="AA2483" s="21"/>
      <c r="AB2483" s="19"/>
      <c r="AC2483" s="22" t="str">
        <f aca="true">IF(OR($U2483="",$B2483=""),"",IF($AA2483&lt;&gt;"",$AA2483-$B2483,TODAY()-$B2483))</f>
        <v/>
      </c>
      <c r="AD2483" s="22" t="str">
        <f aca="true">IF($W2483="","",IF($Y2483="Closed",IF($AA2483="","Closed",IF($AA2483&lt;=$W2483,"Closed on time","Closed late")),IF(TODAY()&gt;$W2483,"Overdue","Within time")))</f>
        <v/>
      </c>
      <c r="AE2483" s="6"/>
      <c r="AF2483" s="19"/>
      <c r="AG2483" s="19"/>
      <c r="AH2483" s="19"/>
      <c r="AI2483" s="19"/>
      <c r="AJ2483" s="19"/>
    </row>
    <row r="2484" customFormat="false" ht="15" hidden="false" customHeight="false" outlineLevel="0" collapsed="false">
      <c r="A2484" s="22" t="str">
        <f aca="false">IF($C2484="","","R"&amp;TEXT(ROW()-4,"00000"))</f>
        <v/>
      </c>
      <c r="B2484" s="21"/>
      <c r="C2484" s="19"/>
      <c r="D2484" s="22" t="str">
        <f aca="false">IF($C2484="","",IFERROR(INDEX(Asset_Register!$C$5:$C$1000,MATCH($C2484,Asset_Register!$A$5:$A$1000,0)),"Not in register"))</f>
        <v/>
      </c>
      <c r="E2484" s="22" t="str">
        <f aca="false">IF($C2484="","",IFERROR(INDEX(Asset_Register!$D$5:$D$1000,MATCH($C2484,Asset_Register!$A$5:$A$1000,0)),"Not in register"))</f>
        <v/>
      </c>
      <c r="F2484" s="22" t="str">
        <f aca="false">IF($C2484="","",IFERROR(INDEX(Asset_Register!$R$5:$R$1000,MATCH($C2484,Asset_Register!$A$5:$A$1000,0)),"Not in register"))</f>
        <v/>
      </c>
      <c r="G2484" s="22" t="str">
        <f aca="false">IF($C2484="","",IFERROR(INDEX(Asset_Register!$Q$5:$Q$1000,MATCH($C2484,Asset_Register!$A$5:$A$1000,0)),"Not in register"))</f>
        <v/>
      </c>
      <c r="H2484" s="19"/>
      <c r="I2484" s="19"/>
      <c r="J2484" s="6"/>
      <c r="K2484" s="19"/>
      <c r="L2484" s="19"/>
      <c r="M2484" s="19"/>
      <c r="N2484" s="19"/>
      <c r="O2484" s="19"/>
      <c r="P2484" s="19"/>
      <c r="Q2484" s="22" t="str">
        <f aca="false">IF($C2484="","",IF($P2484&lt;&gt;"",$P2484,IF(AND(ISNUMBER($K2484),ISNUMBER($M2484),ISNUMBER($N2484)),IF($O2484="Lower is worse",IF($K2484&lt;=$N2484,"Danger",IF($K2484&lt;=$M2484,"Alert","OK")),IF($K2484&gt;=$N2484,"Danger",IF($K2484&gt;=$M2484,"Alert","OK"))),"Not set")))</f>
        <v/>
      </c>
      <c r="R2484" s="22" t="str">
        <f aca="false">IF(OR($Q2484="",$Q2484="Not set"),"",MATCH($Q2484,Lists!$F$2:$F$4,0)-1)</f>
        <v/>
      </c>
      <c r="S2484" s="6"/>
      <c r="T2484" s="6"/>
      <c r="U2484" s="22" t="str">
        <f aca="false">IF(OR($Q2484="",$Q2484="OK",$Q2484="Not set",NOT(ISNUMBER($G2484))),"",ROUND($G2484*IF($Q2484="Danger",Lists!$M$15,Lists!$M$16),0))</f>
        <v/>
      </c>
      <c r="V2484" s="22" t="str">
        <f aca="false">IF($U2484="","",IF(OR($Q2484="Danger",$U2484&gt;=Lists!$M$10),"P1",IF($U2484&gt;=Lists!$M$11,"P2","P3")))</f>
        <v/>
      </c>
      <c r="W2484" s="24" t="str">
        <f aca="false">IF(OR($V2484="",$B2484=""),"",$B2484+INDEX(Lists!$N$10:$N$12,MATCH($V2484,Lists!$L$10:$L$12,0)))</f>
        <v/>
      </c>
      <c r="X2484" s="19"/>
      <c r="Y2484" s="19"/>
      <c r="Z2484" s="19"/>
      <c r="AA2484" s="21"/>
      <c r="AB2484" s="19"/>
      <c r="AC2484" s="22" t="str">
        <f aca="true">IF(OR($U2484="",$B2484=""),"",IF($AA2484&lt;&gt;"",$AA2484-$B2484,TODAY()-$B2484))</f>
        <v/>
      </c>
      <c r="AD2484" s="22" t="str">
        <f aca="true">IF($W2484="","",IF($Y2484="Closed",IF($AA2484="","Closed",IF($AA2484&lt;=$W2484,"Closed on time","Closed late")),IF(TODAY()&gt;$W2484,"Overdue","Within time")))</f>
        <v/>
      </c>
      <c r="AE2484" s="6"/>
      <c r="AF2484" s="19"/>
      <c r="AG2484" s="19"/>
      <c r="AH2484" s="19"/>
      <c r="AI2484" s="19"/>
      <c r="AJ2484" s="19"/>
    </row>
    <row r="2485" customFormat="false" ht="15" hidden="false" customHeight="false" outlineLevel="0" collapsed="false">
      <c r="A2485" s="22" t="str">
        <f aca="false">IF($C2485="","","R"&amp;TEXT(ROW()-4,"00000"))</f>
        <v/>
      </c>
      <c r="B2485" s="21"/>
      <c r="C2485" s="19"/>
      <c r="D2485" s="22" t="str">
        <f aca="false">IF($C2485="","",IFERROR(INDEX(Asset_Register!$C$5:$C$1000,MATCH($C2485,Asset_Register!$A$5:$A$1000,0)),"Not in register"))</f>
        <v/>
      </c>
      <c r="E2485" s="22" t="str">
        <f aca="false">IF($C2485="","",IFERROR(INDEX(Asset_Register!$D$5:$D$1000,MATCH($C2485,Asset_Register!$A$5:$A$1000,0)),"Not in register"))</f>
        <v/>
      </c>
      <c r="F2485" s="22" t="str">
        <f aca="false">IF($C2485="","",IFERROR(INDEX(Asset_Register!$R$5:$R$1000,MATCH($C2485,Asset_Register!$A$5:$A$1000,0)),"Not in register"))</f>
        <v/>
      </c>
      <c r="G2485" s="22" t="str">
        <f aca="false">IF($C2485="","",IFERROR(INDEX(Asset_Register!$Q$5:$Q$1000,MATCH($C2485,Asset_Register!$A$5:$A$1000,0)),"Not in register"))</f>
        <v/>
      </c>
      <c r="H2485" s="19"/>
      <c r="I2485" s="19"/>
      <c r="J2485" s="6"/>
      <c r="K2485" s="19"/>
      <c r="L2485" s="19"/>
      <c r="M2485" s="19"/>
      <c r="N2485" s="19"/>
      <c r="O2485" s="19"/>
      <c r="P2485" s="19"/>
      <c r="Q2485" s="22" t="str">
        <f aca="false">IF($C2485="","",IF($P2485&lt;&gt;"",$P2485,IF(AND(ISNUMBER($K2485),ISNUMBER($M2485),ISNUMBER($N2485)),IF($O2485="Lower is worse",IF($K2485&lt;=$N2485,"Danger",IF($K2485&lt;=$M2485,"Alert","OK")),IF($K2485&gt;=$N2485,"Danger",IF($K2485&gt;=$M2485,"Alert","OK"))),"Not set")))</f>
        <v/>
      </c>
      <c r="R2485" s="22" t="str">
        <f aca="false">IF(OR($Q2485="",$Q2485="Not set"),"",MATCH($Q2485,Lists!$F$2:$F$4,0)-1)</f>
        <v/>
      </c>
      <c r="S2485" s="6"/>
      <c r="T2485" s="6"/>
      <c r="U2485" s="22" t="str">
        <f aca="false">IF(OR($Q2485="",$Q2485="OK",$Q2485="Not set",NOT(ISNUMBER($G2485))),"",ROUND($G2485*IF($Q2485="Danger",Lists!$M$15,Lists!$M$16),0))</f>
        <v/>
      </c>
      <c r="V2485" s="22" t="str">
        <f aca="false">IF($U2485="","",IF(OR($Q2485="Danger",$U2485&gt;=Lists!$M$10),"P1",IF($U2485&gt;=Lists!$M$11,"P2","P3")))</f>
        <v/>
      </c>
      <c r="W2485" s="24" t="str">
        <f aca="false">IF(OR($V2485="",$B2485=""),"",$B2485+INDEX(Lists!$N$10:$N$12,MATCH($V2485,Lists!$L$10:$L$12,0)))</f>
        <v/>
      </c>
      <c r="X2485" s="19"/>
      <c r="Y2485" s="19"/>
      <c r="Z2485" s="19"/>
      <c r="AA2485" s="21"/>
      <c r="AB2485" s="19"/>
      <c r="AC2485" s="22" t="str">
        <f aca="true">IF(OR($U2485="",$B2485=""),"",IF($AA2485&lt;&gt;"",$AA2485-$B2485,TODAY()-$B2485))</f>
        <v/>
      </c>
      <c r="AD2485" s="22" t="str">
        <f aca="true">IF($W2485="","",IF($Y2485="Closed",IF($AA2485="","Closed",IF($AA2485&lt;=$W2485,"Closed on time","Closed late")),IF(TODAY()&gt;$W2485,"Overdue","Within time")))</f>
        <v/>
      </c>
      <c r="AE2485" s="6"/>
      <c r="AF2485" s="19"/>
      <c r="AG2485" s="19"/>
      <c r="AH2485" s="19"/>
      <c r="AI2485" s="19"/>
      <c r="AJ2485" s="19"/>
    </row>
    <row r="2486" customFormat="false" ht="15" hidden="false" customHeight="false" outlineLevel="0" collapsed="false">
      <c r="A2486" s="22" t="str">
        <f aca="false">IF($C2486="","","R"&amp;TEXT(ROW()-4,"00000"))</f>
        <v/>
      </c>
      <c r="B2486" s="21"/>
      <c r="C2486" s="19"/>
      <c r="D2486" s="22" t="str">
        <f aca="false">IF($C2486="","",IFERROR(INDEX(Asset_Register!$C$5:$C$1000,MATCH($C2486,Asset_Register!$A$5:$A$1000,0)),"Not in register"))</f>
        <v/>
      </c>
      <c r="E2486" s="22" t="str">
        <f aca="false">IF($C2486="","",IFERROR(INDEX(Asset_Register!$D$5:$D$1000,MATCH($C2486,Asset_Register!$A$5:$A$1000,0)),"Not in register"))</f>
        <v/>
      </c>
      <c r="F2486" s="22" t="str">
        <f aca="false">IF($C2486="","",IFERROR(INDEX(Asset_Register!$R$5:$R$1000,MATCH($C2486,Asset_Register!$A$5:$A$1000,0)),"Not in register"))</f>
        <v/>
      </c>
      <c r="G2486" s="22" t="str">
        <f aca="false">IF($C2486="","",IFERROR(INDEX(Asset_Register!$Q$5:$Q$1000,MATCH($C2486,Asset_Register!$A$5:$A$1000,0)),"Not in register"))</f>
        <v/>
      </c>
      <c r="H2486" s="19"/>
      <c r="I2486" s="19"/>
      <c r="J2486" s="6"/>
      <c r="K2486" s="19"/>
      <c r="L2486" s="19"/>
      <c r="M2486" s="19"/>
      <c r="N2486" s="19"/>
      <c r="O2486" s="19"/>
      <c r="P2486" s="19"/>
      <c r="Q2486" s="22" t="str">
        <f aca="false">IF($C2486="","",IF($P2486&lt;&gt;"",$P2486,IF(AND(ISNUMBER($K2486),ISNUMBER($M2486),ISNUMBER($N2486)),IF($O2486="Lower is worse",IF($K2486&lt;=$N2486,"Danger",IF($K2486&lt;=$M2486,"Alert","OK")),IF($K2486&gt;=$N2486,"Danger",IF($K2486&gt;=$M2486,"Alert","OK"))),"Not set")))</f>
        <v/>
      </c>
      <c r="R2486" s="22" t="str">
        <f aca="false">IF(OR($Q2486="",$Q2486="Not set"),"",MATCH($Q2486,Lists!$F$2:$F$4,0)-1)</f>
        <v/>
      </c>
      <c r="S2486" s="6"/>
      <c r="T2486" s="6"/>
      <c r="U2486" s="22" t="str">
        <f aca="false">IF(OR($Q2486="",$Q2486="OK",$Q2486="Not set",NOT(ISNUMBER($G2486))),"",ROUND($G2486*IF($Q2486="Danger",Lists!$M$15,Lists!$M$16),0))</f>
        <v/>
      </c>
      <c r="V2486" s="22" t="str">
        <f aca="false">IF($U2486="","",IF(OR($Q2486="Danger",$U2486&gt;=Lists!$M$10),"P1",IF($U2486&gt;=Lists!$M$11,"P2","P3")))</f>
        <v/>
      </c>
      <c r="W2486" s="24" t="str">
        <f aca="false">IF(OR($V2486="",$B2486=""),"",$B2486+INDEX(Lists!$N$10:$N$12,MATCH($V2486,Lists!$L$10:$L$12,0)))</f>
        <v/>
      </c>
      <c r="X2486" s="19"/>
      <c r="Y2486" s="19"/>
      <c r="Z2486" s="19"/>
      <c r="AA2486" s="21"/>
      <c r="AB2486" s="19"/>
      <c r="AC2486" s="22" t="str">
        <f aca="true">IF(OR($U2486="",$B2486=""),"",IF($AA2486&lt;&gt;"",$AA2486-$B2486,TODAY()-$B2486))</f>
        <v/>
      </c>
      <c r="AD2486" s="22" t="str">
        <f aca="true">IF($W2486="","",IF($Y2486="Closed",IF($AA2486="","Closed",IF($AA2486&lt;=$W2486,"Closed on time","Closed late")),IF(TODAY()&gt;$W2486,"Overdue","Within time")))</f>
        <v/>
      </c>
      <c r="AE2486" s="6"/>
      <c r="AF2486" s="19"/>
      <c r="AG2486" s="19"/>
      <c r="AH2486" s="19"/>
      <c r="AI2486" s="19"/>
      <c r="AJ2486" s="19"/>
    </row>
    <row r="2487" customFormat="false" ht="15" hidden="false" customHeight="false" outlineLevel="0" collapsed="false">
      <c r="A2487" s="22" t="str">
        <f aca="false">IF($C2487="","","R"&amp;TEXT(ROW()-4,"00000"))</f>
        <v/>
      </c>
      <c r="B2487" s="21"/>
      <c r="C2487" s="19"/>
      <c r="D2487" s="22" t="str">
        <f aca="false">IF($C2487="","",IFERROR(INDEX(Asset_Register!$C$5:$C$1000,MATCH($C2487,Asset_Register!$A$5:$A$1000,0)),"Not in register"))</f>
        <v/>
      </c>
      <c r="E2487" s="22" t="str">
        <f aca="false">IF($C2487="","",IFERROR(INDEX(Asset_Register!$D$5:$D$1000,MATCH($C2487,Asset_Register!$A$5:$A$1000,0)),"Not in register"))</f>
        <v/>
      </c>
      <c r="F2487" s="22" t="str">
        <f aca="false">IF($C2487="","",IFERROR(INDEX(Asset_Register!$R$5:$R$1000,MATCH($C2487,Asset_Register!$A$5:$A$1000,0)),"Not in register"))</f>
        <v/>
      </c>
      <c r="G2487" s="22" t="str">
        <f aca="false">IF($C2487="","",IFERROR(INDEX(Asset_Register!$Q$5:$Q$1000,MATCH($C2487,Asset_Register!$A$5:$A$1000,0)),"Not in register"))</f>
        <v/>
      </c>
      <c r="H2487" s="19"/>
      <c r="I2487" s="19"/>
      <c r="J2487" s="6"/>
      <c r="K2487" s="19"/>
      <c r="L2487" s="19"/>
      <c r="M2487" s="19"/>
      <c r="N2487" s="19"/>
      <c r="O2487" s="19"/>
      <c r="P2487" s="19"/>
      <c r="Q2487" s="22" t="str">
        <f aca="false">IF($C2487="","",IF($P2487&lt;&gt;"",$P2487,IF(AND(ISNUMBER($K2487),ISNUMBER($M2487),ISNUMBER($N2487)),IF($O2487="Lower is worse",IF($K2487&lt;=$N2487,"Danger",IF($K2487&lt;=$M2487,"Alert","OK")),IF($K2487&gt;=$N2487,"Danger",IF($K2487&gt;=$M2487,"Alert","OK"))),"Not set")))</f>
        <v/>
      </c>
      <c r="R2487" s="22" t="str">
        <f aca="false">IF(OR($Q2487="",$Q2487="Not set"),"",MATCH($Q2487,Lists!$F$2:$F$4,0)-1)</f>
        <v/>
      </c>
      <c r="S2487" s="6"/>
      <c r="T2487" s="6"/>
      <c r="U2487" s="22" t="str">
        <f aca="false">IF(OR($Q2487="",$Q2487="OK",$Q2487="Not set",NOT(ISNUMBER($G2487))),"",ROUND($G2487*IF($Q2487="Danger",Lists!$M$15,Lists!$M$16),0))</f>
        <v/>
      </c>
      <c r="V2487" s="22" t="str">
        <f aca="false">IF($U2487="","",IF(OR($Q2487="Danger",$U2487&gt;=Lists!$M$10),"P1",IF($U2487&gt;=Lists!$M$11,"P2","P3")))</f>
        <v/>
      </c>
      <c r="W2487" s="24" t="str">
        <f aca="false">IF(OR($V2487="",$B2487=""),"",$B2487+INDEX(Lists!$N$10:$N$12,MATCH($V2487,Lists!$L$10:$L$12,0)))</f>
        <v/>
      </c>
      <c r="X2487" s="19"/>
      <c r="Y2487" s="19"/>
      <c r="Z2487" s="19"/>
      <c r="AA2487" s="21"/>
      <c r="AB2487" s="19"/>
      <c r="AC2487" s="22" t="str">
        <f aca="true">IF(OR($U2487="",$B2487=""),"",IF($AA2487&lt;&gt;"",$AA2487-$B2487,TODAY()-$B2487))</f>
        <v/>
      </c>
      <c r="AD2487" s="22" t="str">
        <f aca="true">IF($W2487="","",IF($Y2487="Closed",IF($AA2487="","Closed",IF($AA2487&lt;=$W2487,"Closed on time","Closed late")),IF(TODAY()&gt;$W2487,"Overdue","Within time")))</f>
        <v/>
      </c>
      <c r="AE2487" s="6"/>
      <c r="AF2487" s="19"/>
      <c r="AG2487" s="19"/>
      <c r="AH2487" s="19"/>
      <c r="AI2487" s="19"/>
      <c r="AJ2487" s="19"/>
    </row>
    <row r="2488" customFormat="false" ht="15" hidden="false" customHeight="false" outlineLevel="0" collapsed="false">
      <c r="A2488" s="22" t="str">
        <f aca="false">IF($C2488="","","R"&amp;TEXT(ROW()-4,"00000"))</f>
        <v/>
      </c>
      <c r="B2488" s="21"/>
      <c r="C2488" s="19"/>
      <c r="D2488" s="22" t="str">
        <f aca="false">IF($C2488="","",IFERROR(INDEX(Asset_Register!$C$5:$C$1000,MATCH($C2488,Asset_Register!$A$5:$A$1000,0)),"Not in register"))</f>
        <v/>
      </c>
      <c r="E2488" s="22" t="str">
        <f aca="false">IF($C2488="","",IFERROR(INDEX(Asset_Register!$D$5:$D$1000,MATCH($C2488,Asset_Register!$A$5:$A$1000,0)),"Not in register"))</f>
        <v/>
      </c>
      <c r="F2488" s="22" t="str">
        <f aca="false">IF($C2488="","",IFERROR(INDEX(Asset_Register!$R$5:$R$1000,MATCH($C2488,Asset_Register!$A$5:$A$1000,0)),"Not in register"))</f>
        <v/>
      </c>
      <c r="G2488" s="22" t="str">
        <f aca="false">IF($C2488="","",IFERROR(INDEX(Asset_Register!$Q$5:$Q$1000,MATCH($C2488,Asset_Register!$A$5:$A$1000,0)),"Not in register"))</f>
        <v/>
      </c>
      <c r="H2488" s="19"/>
      <c r="I2488" s="19"/>
      <c r="J2488" s="6"/>
      <c r="K2488" s="19"/>
      <c r="L2488" s="19"/>
      <c r="M2488" s="19"/>
      <c r="N2488" s="19"/>
      <c r="O2488" s="19"/>
      <c r="P2488" s="19"/>
      <c r="Q2488" s="22" t="str">
        <f aca="false">IF($C2488="","",IF($P2488&lt;&gt;"",$P2488,IF(AND(ISNUMBER($K2488),ISNUMBER($M2488),ISNUMBER($N2488)),IF($O2488="Lower is worse",IF($K2488&lt;=$N2488,"Danger",IF($K2488&lt;=$M2488,"Alert","OK")),IF($K2488&gt;=$N2488,"Danger",IF($K2488&gt;=$M2488,"Alert","OK"))),"Not set")))</f>
        <v/>
      </c>
      <c r="R2488" s="22" t="str">
        <f aca="false">IF(OR($Q2488="",$Q2488="Not set"),"",MATCH($Q2488,Lists!$F$2:$F$4,0)-1)</f>
        <v/>
      </c>
      <c r="S2488" s="6"/>
      <c r="T2488" s="6"/>
      <c r="U2488" s="22" t="str">
        <f aca="false">IF(OR($Q2488="",$Q2488="OK",$Q2488="Not set",NOT(ISNUMBER($G2488))),"",ROUND($G2488*IF($Q2488="Danger",Lists!$M$15,Lists!$M$16),0))</f>
        <v/>
      </c>
      <c r="V2488" s="22" t="str">
        <f aca="false">IF($U2488="","",IF(OR($Q2488="Danger",$U2488&gt;=Lists!$M$10),"P1",IF($U2488&gt;=Lists!$M$11,"P2","P3")))</f>
        <v/>
      </c>
      <c r="W2488" s="24" t="str">
        <f aca="false">IF(OR($V2488="",$B2488=""),"",$B2488+INDEX(Lists!$N$10:$N$12,MATCH($V2488,Lists!$L$10:$L$12,0)))</f>
        <v/>
      </c>
      <c r="X2488" s="19"/>
      <c r="Y2488" s="19"/>
      <c r="Z2488" s="19"/>
      <c r="AA2488" s="21"/>
      <c r="AB2488" s="19"/>
      <c r="AC2488" s="22" t="str">
        <f aca="true">IF(OR($U2488="",$B2488=""),"",IF($AA2488&lt;&gt;"",$AA2488-$B2488,TODAY()-$B2488))</f>
        <v/>
      </c>
      <c r="AD2488" s="22" t="str">
        <f aca="true">IF($W2488="","",IF($Y2488="Closed",IF($AA2488="","Closed",IF($AA2488&lt;=$W2488,"Closed on time","Closed late")),IF(TODAY()&gt;$W2488,"Overdue","Within time")))</f>
        <v/>
      </c>
      <c r="AE2488" s="6"/>
      <c r="AF2488" s="19"/>
      <c r="AG2488" s="19"/>
      <c r="AH2488" s="19"/>
      <c r="AI2488" s="19"/>
      <c r="AJ2488" s="19"/>
    </row>
    <row r="2489" customFormat="false" ht="15" hidden="false" customHeight="false" outlineLevel="0" collapsed="false">
      <c r="A2489" s="22" t="str">
        <f aca="false">IF($C2489="","","R"&amp;TEXT(ROW()-4,"00000"))</f>
        <v/>
      </c>
      <c r="B2489" s="21"/>
      <c r="C2489" s="19"/>
      <c r="D2489" s="22" t="str">
        <f aca="false">IF($C2489="","",IFERROR(INDEX(Asset_Register!$C$5:$C$1000,MATCH($C2489,Asset_Register!$A$5:$A$1000,0)),"Not in register"))</f>
        <v/>
      </c>
      <c r="E2489" s="22" t="str">
        <f aca="false">IF($C2489="","",IFERROR(INDEX(Asset_Register!$D$5:$D$1000,MATCH($C2489,Asset_Register!$A$5:$A$1000,0)),"Not in register"))</f>
        <v/>
      </c>
      <c r="F2489" s="22" t="str">
        <f aca="false">IF($C2489="","",IFERROR(INDEX(Asset_Register!$R$5:$R$1000,MATCH($C2489,Asset_Register!$A$5:$A$1000,0)),"Not in register"))</f>
        <v/>
      </c>
      <c r="G2489" s="22" t="str">
        <f aca="false">IF($C2489="","",IFERROR(INDEX(Asset_Register!$Q$5:$Q$1000,MATCH($C2489,Asset_Register!$A$5:$A$1000,0)),"Not in register"))</f>
        <v/>
      </c>
      <c r="H2489" s="19"/>
      <c r="I2489" s="19"/>
      <c r="J2489" s="6"/>
      <c r="K2489" s="19"/>
      <c r="L2489" s="19"/>
      <c r="M2489" s="19"/>
      <c r="N2489" s="19"/>
      <c r="O2489" s="19"/>
      <c r="P2489" s="19"/>
      <c r="Q2489" s="22" t="str">
        <f aca="false">IF($C2489="","",IF($P2489&lt;&gt;"",$P2489,IF(AND(ISNUMBER($K2489),ISNUMBER($M2489),ISNUMBER($N2489)),IF($O2489="Lower is worse",IF($K2489&lt;=$N2489,"Danger",IF($K2489&lt;=$M2489,"Alert","OK")),IF($K2489&gt;=$N2489,"Danger",IF($K2489&gt;=$M2489,"Alert","OK"))),"Not set")))</f>
        <v/>
      </c>
      <c r="R2489" s="22" t="str">
        <f aca="false">IF(OR($Q2489="",$Q2489="Not set"),"",MATCH($Q2489,Lists!$F$2:$F$4,0)-1)</f>
        <v/>
      </c>
      <c r="S2489" s="6"/>
      <c r="T2489" s="6"/>
      <c r="U2489" s="22" t="str">
        <f aca="false">IF(OR($Q2489="",$Q2489="OK",$Q2489="Not set",NOT(ISNUMBER($G2489))),"",ROUND($G2489*IF($Q2489="Danger",Lists!$M$15,Lists!$M$16),0))</f>
        <v/>
      </c>
      <c r="V2489" s="22" t="str">
        <f aca="false">IF($U2489="","",IF(OR($Q2489="Danger",$U2489&gt;=Lists!$M$10),"P1",IF($U2489&gt;=Lists!$M$11,"P2","P3")))</f>
        <v/>
      </c>
      <c r="W2489" s="24" t="str">
        <f aca="false">IF(OR($V2489="",$B2489=""),"",$B2489+INDEX(Lists!$N$10:$N$12,MATCH($V2489,Lists!$L$10:$L$12,0)))</f>
        <v/>
      </c>
      <c r="X2489" s="19"/>
      <c r="Y2489" s="19"/>
      <c r="Z2489" s="19"/>
      <c r="AA2489" s="21"/>
      <c r="AB2489" s="19"/>
      <c r="AC2489" s="22" t="str">
        <f aca="true">IF(OR($U2489="",$B2489=""),"",IF($AA2489&lt;&gt;"",$AA2489-$B2489,TODAY()-$B2489))</f>
        <v/>
      </c>
      <c r="AD2489" s="22" t="str">
        <f aca="true">IF($W2489="","",IF($Y2489="Closed",IF($AA2489="","Closed",IF($AA2489&lt;=$W2489,"Closed on time","Closed late")),IF(TODAY()&gt;$W2489,"Overdue","Within time")))</f>
        <v/>
      </c>
      <c r="AE2489" s="6"/>
      <c r="AF2489" s="19"/>
      <c r="AG2489" s="19"/>
      <c r="AH2489" s="19"/>
      <c r="AI2489" s="19"/>
      <c r="AJ2489" s="19"/>
    </row>
    <row r="2490" customFormat="false" ht="15" hidden="false" customHeight="false" outlineLevel="0" collapsed="false">
      <c r="A2490" s="22" t="str">
        <f aca="false">IF($C2490="","","R"&amp;TEXT(ROW()-4,"00000"))</f>
        <v/>
      </c>
      <c r="B2490" s="21"/>
      <c r="C2490" s="19"/>
      <c r="D2490" s="22" t="str">
        <f aca="false">IF($C2490="","",IFERROR(INDEX(Asset_Register!$C$5:$C$1000,MATCH($C2490,Asset_Register!$A$5:$A$1000,0)),"Not in register"))</f>
        <v/>
      </c>
      <c r="E2490" s="22" t="str">
        <f aca="false">IF($C2490="","",IFERROR(INDEX(Asset_Register!$D$5:$D$1000,MATCH($C2490,Asset_Register!$A$5:$A$1000,0)),"Not in register"))</f>
        <v/>
      </c>
      <c r="F2490" s="22" t="str">
        <f aca="false">IF($C2490="","",IFERROR(INDEX(Asset_Register!$R$5:$R$1000,MATCH($C2490,Asset_Register!$A$5:$A$1000,0)),"Not in register"))</f>
        <v/>
      </c>
      <c r="G2490" s="22" t="str">
        <f aca="false">IF($C2490="","",IFERROR(INDEX(Asset_Register!$Q$5:$Q$1000,MATCH($C2490,Asset_Register!$A$5:$A$1000,0)),"Not in register"))</f>
        <v/>
      </c>
      <c r="H2490" s="19"/>
      <c r="I2490" s="19"/>
      <c r="J2490" s="6"/>
      <c r="K2490" s="19"/>
      <c r="L2490" s="19"/>
      <c r="M2490" s="19"/>
      <c r="N2490" s="19"/>
      <c r="O2490" s="19"/>
      <c r="P2490" s="19"/>
      <c r="Q2490" s="22" t="str">
        <f aca="false">IF($C2490="","",IF($P2490&lt;&gt;"",$P2490,IF(AND(ISNUMBER($K2490),ISNUMBER($M2490),ISNUMBER($N2490)),IF($O2490="Lower is worse",IF($K2490&lt;=$N2490,"Danger",IF($K2490&lt;=$M2490,"Alert","OK")),IF($K2490&gt;=$N2490,"Danger",IF($K2490&gt;=$M2490,"Alert","OK"))),"Not set")))</f>
        <v/>
      </c>
      <c r="R2490" s="22" t="str">
        <f aca="false">IF(OR($Q2490="",$Q2490="Not set"),"",MATCH($Q2490,Lists!$F$2:$F$4,0)-1)</f>
        <v/>
      </c>
      <c r="S2490" s="6"/>
      <c r="T2490" s="6"/>
      <c r="U2490" s="22" t="str">
        <f aca="false">IF(OR($Q2490="",$Q2490="OK",$Q2490="Not set",NOT(ISNUMBER($G2490))),"",ROUND($G2490*IF($Q2490="Danger",Lists!$M$15,Lists!$M$16),0))</f>
        <v/>
      </c>
      <c r="V2490" s="22" t="str">
        <f aca="false">IF($U2490="","",IF(OR($Q2490="Danger",$U2490&gt;=Lists!$M$10),"P1",IF($U2490&gt;=Lists!$M$11,"P2","P3")))</f>
        <v/>
      </c>
      <c r="W2490" s="24" t="str">
        <f aca="false">IF(OR($V2490="",$B2490=""),"",$B2490+INDEX(Lists!$N$10:$N$12,MATCH($V2490,Lists!$L$10:$L$12,0)))</f>
        <v/>
      </c>
      <c r="X2490" s="19"/>
      <c r="Y2490" s="19"/>
      <c r="Z2490" s="19"/>
      <c r="AA2490" s="21"/>
      <c r="AB2490" s="19"/>
      <c r="AC2490" s="22" t="str">
        <f aca="true">IF(OR($U2490="",$B2490=""),"",IF($AA2490&lt;&gt;"",$AA2490-$B2490,TODAY()-$B2490))</f>
        <v/>
      </c>
      <c r="AD2490" s="22" t="str">
        <f aca="true">IF($W2490="","",IF($Y2490="Closed",IF($AA2490="","Closed",IF($AA2490&lt;=$W2490,"Closed on time","Closed late")),IF(TODAY()&gt;$W2490,"Overdue","Within time")))</f>
        <v/>
      </c>
      <c r="AE2490" s="6"/>
      <c r="AF2490" s="19"/>
      <c r="AG2490" s="19"/>
      <c r="AH2490" s="19"/>
      <c r="AI2490" s="19"/>
      <c r="AJ2490" s="19"/>
    </row>
    <row r="2491" customFormat="false" ht="15" hidden="false" customHeight="false" outlineLevel="0" collapsed="false">
      <c r="A2491" s="22" t="str">
        <f aca="false">IF($C2491="","","R"&amp;TEXT(ROW()-4,"00000"))</f>
        <v/>
      </c>
      <c r="B2491" s="21"/>
      <c r="C2491" s="19"/>
      <c r="D2491" s="22" t="str">
        <f aca="false">IF($C2491="","",IFERROR(INDEX(Asset_Register!$C$5:$C$1000,MATCH($C2491,Asset_Register!$A$5:$A$1000,0)),"Not in register"))</f>
        <v/>
      </c>
      <c r="E2491" s="22" t="str">
        <f aca="false">IF($C2491="","",IFERROR(INDEX(Asset_Register!$D$5:$D$1000,MATCH($C2491,Asset_Register!$A$5:$A$1000,0)),"Not in register"))</f>
        <v/>
      </c>
      <c r="F2491" s="22" t="str">
        <f aca="false">IF($C2491="","",IFERROR(INDEX(Asset_Register!$R$5:$R$1000,MATCH($C2491,Asset_Register!$A$5:$A$1000,0)),"Not in register"))</f>
        <v/>
      </c>
      <c r="G2491" s="22" t="str">
        <f aca="false">IF($C2491="","",IFERROR(INDEX(Asset_Register!$Q$5:$Q$1000,MATCH($C2491,Asset_Register!$A$5:$A$1000,0)),"Not in register"))</f>
        <v/>
      </c>
      <c r="H2491" s="19"/>
      <c r="I2491" s="19"/>
      <c r="J2491" s="6"/>
      <c r="K2491" s="19"/>
      <c r="L2491" s="19"/>
      <c r="M2491" s="19"/>
      <c r="N2491" s="19"/>
      <c r="O2491" s="19"/>
      <c r="P2491" s="19"/>
      <c r="Q2491" s="22" t="str">
        <f aca="false">IF($C2491="","",IF($P2491&lt;&gt;"",$P2491,IF(AND(ISNUMBER($K2491),ISNUMBER($M2491),ISNUMBER($N2491)),IF($O2491="Lower is worse",IF($K2491&lt;=$N2491,"Danger",IF($K2491&lt;=$M2491,"Alert","OK")),IF($K2491&gt;=$N2491,"Danger",IF($K2491&gt;=$M2491,"Alert","OK"))),"Not set")))</f>
        <v/>
      </c>
      <c r="R2491" s="22" t="str">
        <f aca="false">IF(OR($Q2491="",$Q2491="Not set"),"",MATCH($Q2491,Lists!$F$2:$F$4,0)-1)</f>
        <v/>
      </c>
      <c r="S2491" s="6"/>
      <c r="T2491" s="6"/>
      <c r="U2491" s="22" t="str">
        <f aca="false">IF(OR($Q2491="",$Q2491="OK",$Q2491="Not set",NOT(ISNUMBER($G2491))),"",ROUND($G2491*IF($Q2491="Danger",Lists!$M$15,Lists!$M$16),0))</f>
        <v/>
      </c>
      <c r="V2491" s="22" t="str">
        <f aca="false">IF($U2491="","",IF(OR($Q2491="Danger",$U2491&gt;=Lists!$M$10),"P1",IF($U2491&gt;=Lists!$M$11,"P2","P3")))</f>
        <v/>
      </c>
      <c r="W2491" s="24" t="str">
        <f aca="false">IF(OR($V2491="",$B2491=""),"",$B2491+INDEX(Lists!$N$10:$N$12,MATCH($V2491,Lists!$L$10:$L$12,0)))</f>
        <v/>
      </c>
      <c r="X2491" s="19"/>
      <c r="Y2491" s="19"/>
      <c r="Z2491" s="19"/>
      <c r="AA2491" s="21"/>
      <c r="AB2491" s="19"/>
      <c r="AC2491" s="22" t="str">
        <f aca="true">IF(OR($U2491="",$B2491=""),"",IF($AA2491&lt;&gt;"",$AA2491-$B2491,TODAY()-$B2491))</f>
        <v/>
      </c>
      <c r="AD2491" s="22" t="str">
        <f aca="true">IF($W2491="","",IF($Y2491="Closed",IF($AA2491="","Closed",IF($AA2491&lt;=$W2491,"Closed on time","Closed late")),IF(TODAY()&gt;$W2491,"Overdue","Within time")))</f>
        <v/>
      </c>
      <c r="AE2491" s="6"/>
      <c r="AF2491" s="19"/>
      <c r="AG2491" s="19"/>
      <c r="AH2491" s="19"/>
      <c r="AI2491" s="19"/>
      <c r="AJ2491" s="19"/>
    </row>
    <row r="2492" customFormat="false" ht="15" hidden="false" customHeight="false" outlineLevel="0" collapsed="false">
      <c r="A2492" s="22" t="str">
        <f aca="false">IF($C2492="","","R"&amp;TEXT(ROW()-4,"00000"))</f>
        <v/>
      </c>
      <c r="B2492" s="21"/>
      <c r="C2492" s="19"/>
      <c r="D2492" s="22" t="str">
        <f aca="false">IF($C2492="","",IFERROR(INDEX(Asset_Register!$C$5:$C$1000,MATCH($C2492,Asset_Register!$A$5:$A$1000,0)),"Not in register"))</f>
        <v/>
      </c>
      <c r="E2492" s="22" t="str">
        <f aca="false">IF($C2492="","",IFERROR(INDEX(Asset_Register!$D$5:$D$1000,MATCH($C2492,Asset_Register!$A$5:$A$1000,0)),"Not in register"))</f>
        <v/>
      </c>
      <c r="F2492" s="22" t="str">
        <f aca="false">IF($C2492="","",IFERROR(INDEX(Asset_Register!$R$5:$R$1000,MATCH($C2492,Asset_Register!$A$5:$A$1000,0)),"Not in register"))</f>
        <v/>
      </c>
      <c r="G2492" s="22" t="str">
        <f aca="false">IF($C2492="","",IFERROR(INDEX(Asset_Register!$Q$5:$Q$1000,MATCH($C2492,Asset_Register!$A$5:$A$1000,0)),"Not in register"))</f>
        <v/>
      </c>
      <c r="H2492" s="19"/>
      <c r="I2492" s="19"/>
      <c r="J2492" s="6"/>
      <c r="K2492" s="19"/>
      <c r="L2492" s="19"/>
      <c r="M2492" s="19"/>
      <c r="N2492" s="19"/>
      <c r="O2492" s="19"/>
      <c r="P2492" s="19"/>
      <c r="Q2492" s="22" t="str">
        <f aca="false">IF($C2492="","",IF($P2492&lt;&gt;"",$P2492,IF(AND(ISNUMBER($K2492),ISNUMBER($M2492),ISNUMBER($N2492)),IF($O2492="Lower is worse",IF($K2492&lt;=$N2492,"Danger",IF($K2492&lt;=$M2492,"Alert","OK")),IF($K2492&gt;=$N2492,"Danger",IF($K2492&gt;=$M2492,"Alert","OK"))),"Not set")))</f>
        <v/>
      </c>
      <c r="R2492" s="22" t="str">
        <f aca="false">IF(OR($Q2492="",$Q2492="Not set"),"",MATCH($Q2492,Lists!$F$2:$F$4,0)-1)</f>
        <v/>
      </c>
      <c r="S2492" s="6"/>
      <c r="T2492" s="6"/>
      <c r="U2492" s="22" t="str">
        <f aca="false">IF(OR($Q2492="",$Q2492="OK",$Q2492="Not set",NOT(ISNUMBER($G2492))),"",ROUND($G2492*IF($Q2492="Danger",Lists!$M$15,Lists!$M$16),0))</f>
        <v/>
      </c>
      <c r="V2492" s="22" t="str">
        <f aca="false">IF($U2492="","",IF(OR($Q2492="Danger",$U2492&gt;=Lists!$M$10),"P1",IF($U2492&gt;=Lists!$M$11,"P2","P3")))</f>
        <v/>
      </c>
      <c r="W2492" s="24" t="str">
        <f aca="false">IF(OR($V2492="",$B2492=""),"",$B2492+INDEX(Lists!$N$10:$N$12,MATCH($V2492,Lists!$L$10:$L$12,0)))</f>
        <v/>
      </c>
      <c r="X2492" s="19"/>
      <c r="Y2492" s="19"/>
      <c r="Z2492" s="19"/>
      <c r="AA2492" s="21"/>
      <c r="AB2492" s="19"/>
      <c r="AC2492" s="22" t="str">
        <f aca="true">IF(OR($U2492="",$B2492=""),"",IF($AA2492&lt;&gt;"",$AA2492-$B2492,TODAY()-$B2492))</f>
        <v/>
      </c>
      <c r="AD2492" s="22" t="str">
        <f aca="true">IF($W2492="","",IF($Y2492="Closed",IF($AA2492="","Closed",IF($AA2492&lt;=$W2492,"Closed on time","Closed late")),IF(TODAY()&gt;$W2492,"Overdue","Within time")))</f>
        <v/>
      </c>
      <c r="AE2492" s="6"/>
      <c r="AF2492" s="19"/>
      <c r="AG2492" s="19"/>
      <c r="AH2492" s="19"/>
      <c r="AI2492" s="19"/>
      <c r="AJ2492" s="19"/>
    </row>
    <row r="2493" customFormat="false" ht="15" hidden="false" customHeight="false" outlineLevel="0" collapsed="false">
      <c r="A2493" s="22" t="str">
        <f aca="false">IF($C2493="","","R"&amp;TEXT(ROW()-4,"00000"))</f>
        <v/>
      </c>
      <c r="B2493" s="21"/>
      <c r="C2493" s="19"/>
      <c r="D2493" s="22" t="str">
        <f aca="false">IF($C2493="","",IFERROR(INDEX(Asset_Register!$C$5:$C$1000,MATCH($C2493,Asset_Register!$A$5:$A$1000,0)),"Not in register"))</f>
        <v/>
      </c>
      <c r="E2493" s="22" t="str">
        <f aca="false">IF($C2493="","",IFERROR(INDEX(Asset_Register!$D$5:$D$1000,MATCH($C2493,Asset_Register!$A$5:$A$1000,0)),"Not in register"))</f>
        <v/>
      </c>
      <c r="F2493" s="22" t="str">
        <f aca="false">IF($C2493="","",IFERROR(INDEX(Asset_Register!$R$5:$R$1000,MATCH($C2493,Asset_Register!$A$5:$A$1000,0)),"Not in register"))</f>
        <v/>
      </c>
      <c r="G2493" s="22" t="str">
        <f aca="false">IF($C2493="","",IFERROR(INDEX(Asset_Register!$Q$5:$Q$1000,MATCH($C2493,Asset_Register!$A$5:$A$1000,0)),"Not in register"))</f>
        <v/>
      </c>
      <c r="H2493" s="19"/>
      <c r="I2493" s="19"/>
      <c r="J2493" s="6"/>
      <c r="K2493" s="19"/>
      <c r="L2493" s="19"/>
      <c r="M2493" s="19"/>
      <c r="N2493" s="19"/>
      <c r="O2493" s="19"/>
      <c r="P2493" s="19"/>
      <c r="Q2493" s="22" t="str">
        <f aca="false">IF($C2493="","",IF($P2493&lt;&gt;"",$P2493,IF(AND(ISNUMBER($K2493),ISNUMBER($M2493),ISNUMBER($N2493)),IF($O2493="Lower is worse",IF($K2493&lt;=$N2493,"Danger",IF($K2493&lt;=$M2493,"Alert","OK")),IF($K2493&gt;=$N2493,"Danger",IF($K2493&gt;=$M2493,"Alert","OK"))),"Not set")))</f>
        <v/>
      </c>
      <c r="R2493" s="22" t="str">
        <f aca="false">IF(OR($Q2493="",$Q2493="Not set"),"",MATCH($Q2493,Lists!$F$2:$F$4,0)-1)</f>
        <v/>
      </c>
      <c r="S2493" s="6"/>
      <c r="T2493" s="6"/>
      <c r="U2493" s="22" t="str">
        <f aca="false">IF(OR($Q2493="",$Q2493="OK",$Q2493="Not set",NOT(ISNUMBER($G2493))),"",ROUND($G2493*IF($Q2493="Danger",Lists!$M$15,Lists!$M$16),0))</f>
        <v/>
      </c>
      <c r="V2493" s="22" t="str">
        <f aca="false">IF($U2493="","",IF(OR($Q2493="Danger",$U2493&gt;=Lists!$M$10),"P1",IF($U2493&gt;=Lists!$M$11,"P2","P3")))</f>
        <v/>
      </c>
      <c r="W2493" s="24" t="str">
        <f aca="false">IF(OR($V2493="",$B2493=""),"",$B2493+INDEX(Lists!$N$10:$N$12,MATCH($V2493,Lists!$L$10:$L$12,0)))</f>
        <v/>
      </c>
      <c r="X2493" s="19"/>
      <c r="Y2493" s="19"/>
      <c r="Z2493" s="19"/>
      <c r="AA2493" s="21"/>
      <c r="AB2493" s="19"/>
      <c r="AC2493" s="22" t="str">
        <f aca="true">IF(OR($U2493="",$B2493=""),"",IF($AA2493&lt;&gt;"",$AA2493-$B2493,TODAY()-$B2493))</f>
        <v/>
      </c>
      <c r="AD2493" s="22" t="str">
        <f aca="true">IF($W2493="","",IF($Y2493="Closed",IF($AA2493="","Closed",IF($AA2493&lt;=$W2493,"Closed on time","Closed late")),IF(TODAY()&gt;$W2493,"Overdue","Within time")))</f>
        <v/>
      </c>
      <c r="AE2493" s="6"/>
      <c r="AF2493" s="19"/>
      <c r="AG2493" s="19"/>
      <c r="AH2493" s="19"/>
      <c r="AI2493" s="19"/>
      <c r="AJ2493" s="19"/>
    </row>
    <row r="2494" customFormat="false" ht="15" hidden="false" customHeight="false" outlineLevel="0" collapsed="false">
      <c r="A2494" s="22" t="str">
        <f aca="false">IF($C2494="","","R"&amp;TEXT(ROW()-4,"00000"))</f>
        <v/>
      </c>
      <c r="B2494" s="21"/>
      <c r="C2494" s="19"/>
      <c r="D2494" s="22" t="str">
        <f aca="false">IF($C2494="","",IFERROR(INDEX(Asset_Register!$C$5:$C$1000,MATCH($C2494,Asset_Register!$A$5:$A$1000,0)),"Not in register"))</f>
        <v/>
      </c>
      <c r="E2494" s="22" t="str">
        <f aca="false">IF($C2494="","",IFERROR(INDEX(Asset_Register!$D$5:$D$1000,MATCH($C2494,Asset_Register!$A$5:$A$1000,0)),"Not in register"))</f>
        <v/>
      </c>
      <c r="F2494" s="22" t="str">
        <f aca="false">IF($C2494="","",IFERROR(INDEX(Asset_Register!$R$5:$R$1000,MATCH($C2494,Asset_Register!$A$5:$A$1000,0)),"Not in register"))</f>
        <v/>
      </c>
      <c r="G2494" s="22" t="str">
        <f aca="false">IF($C2494="","",IFERROR(INDEX(Asset_Register!$Q$5:$Q$1000,MATCH($C2494,Asset_Register!$A$5:$A$1000,0)),"Not in register"))</f>
        <v/>
      </c>
      <c r="H2494" s="19"/>
      <c r="I2494" s="19"/>
      <c r="J2494" s="6"/>
      <c r="K2494" s="19"/>
      <c r="L2494" s="19"/>
      <c r="M2494" s="19"/>
      <c r="N2494" s="19"/>
      <c r="O2494" s="19"/>
      <c r="P2494" s="19"/>
      <c r="Q2494" s="22" t="str">
        <f aca="false">IF($C2494="","",IF($P2494&lt;&gt;"",$P2494,IF(AND(ISNUMBER($K2494),ISNUMBER($M2494),ISNUMBER($N2494)),IF($O2494="Lower is worse",IF($K2494&lt;=$N2494,"Danger",IF($K2494&lt;=$M2494,"Alert","OK")),IF($K2494&gt;=$N2494,"Danger",IF($K2494&gt;=$M2494,"Alert","OK"))),"Not set")))</f>
        <v/>
      </c>
      <c r="R2494" s="22" t="str">
        <f aca="false">IF(OR($Q2494="",$Q2494="Not set"),"",MATCH($Q2494,Lists!$F$2:$F$4,0)-1)</f>
        <v/>
      </c>
      <c r="S2494" s="6"/>
      <c r="T2494" s="6"/>
      <c r="U2494" s="22" t="str">
        <f aca="false">IF(OR($Q2494="",$Q2494="OK",$Q2494="Not set",NOT(ISNUMBER($G2494))),"",ROUND($G2494*IF($Q2494="Danger",Lists!$M$15,Lists!$M$16),0))</f>
        <v/>
      </c>
      <c r="V2494" s="22" t="str">
        <f aca="false">IF($U2494="","",IF(OR($Q2494="Danger",$U2494&gt;=Lists!$M$10),"P1",IF($U2494&gt;=Lists!$M$11,"P2","P3")))</f>
        <v/>
      </c>
      <c r="W2494" s="24" t="str">
        <f aca="false">IF(OR($V2494="",$B2494=""),"",$B2494+INDEX(Lists!$N$10:$N$12,MATCH($V2494,Lists!$L$10:$L$12,0)))</f>
        <v/>
      </c>
      <c r="X2494" s="19"/>
      <c r="Y2494" s="19"/>
      <c r="Z2494" s="19"/>
      <c r="AA2494" s="21"/>
      <c r="AB2494" s="19"/>
      <c r="AC2494" s="22" t="str">
        <f aca="true">IF(OR($U2494="",$B2494=""),"",IF($AA2494&lt;&gt;"",$AA2494-$B2494,TODAY()-$B2494))</f>
        <v/>
      </c>
      <c r="AD2494" s="22" t="str">
        <f aca="true">IF($W2494="","",IF($Y2494="Closed",IF($AA2494="","Closed",IF($AA2494&lt;=$W2494,"Closed on time","Closed late")),IF(TODAY()&gt;$W2494,"Overdue","Within time")))</f>
        <v/>
      </c>
      <c r="AE2494" s="6"/>
      <c r="AF2494" s="19"/>
      <c r="AG2494" s="19"/>
      <c r="AH2494" s="19"/>
      <c r="AI2494" s="19"/>
      <c r="AJ2494" s="19"/>
    </row>
    <row r="2495" customFormat="false" ht="15" hidden="false" customHeight="false" outlineLevel="0" collapsed="false">
      <c r="A2495" s="22" t="str">
        <f aca="false">IF($C2495="","","R"&amp;TEXT(ROW()-4,"00000"))</f>
        <v/>
      </c>
      <c r="B2495" s="21"/>
      <c r="C2495" s="19"/>
      <c r="D2495" s="22" t="str">
        <f aca="false">IF($C2495="","",IFERROR(INDEX(Asset_Register!$C$5:$C$1000,MATCH($C2495,Asset_Register!$A$5:$A$1000,0)),"Not in register"))</f>
        <v/>
      </c>
      <c r="E2495" s="22" t="str">
        <f aca="false">IF($C2495="","",IFERROR(INDEX(Asset_Register!$D$5:$D$1000,MATCH($C2495,Asset_Register!$A$5:$A$1000,0)),"Not in register"))</f>
        <v/>
      </c>
      <c r="F2495" s="22" t="str">
        <f aca="false">IF($C2495="","",IFERROR(INDEX(Asset_Register!$R$5:$R$1000,MATCH($C2495,Asset_Register!$A$5:$A$1000,0)),"Not in register"))</f>
        <v/>
      </c>
      <c r="G2495" s="22" t="str">
        <f aca="false">IF($C2495="","",IFERROR(INDEX(Asset_Register!$Q$5:$Q$1000,MATCH($C2495,Asset_Register!$A$5:$A$1000,0)),"Not in register"))</f>
        <v/>
      </c>
      <c r="H2495" s="19"/>
      <c r="I2495" s="19"/>
      <c r="J2495" s="6"/>
      <c r="K2495" s="19"/>
      <c r="L2495" s="19"/>
      <c r="M2495" s="19"/>
      <c r="N2495" s="19"/>
      <c r="O2495" s="19"/>
      <c r="P2495" s="19"/>
      <c r="Q2495" s="22" t="str">
        <f aca="false">IF($C2495="","",IF($P2495&lt;&gt;"",$P2495,IF(AND(ISNUMBER($K2495),ISNUMBER($M2495),ISNUMBER($N2495)),IF($O2495="Lower is worse",IF($K2495&lt;=$N2495,"Danger",IF($K2495&lt;=$M2495,"Alert","OK")),IF($K2495&gt;=$N2495,"Danger",IF($K2495&gt;=$M2495,"Alert","OK"))),"Not set")))</f>
        <v/>
      </c>
      <c r="R2495" s="22" t="str">
        <f aca="false">IF(OR($Q2495="",$Q2495="Not set"),"",MATCH($Q2495,Lists!$F$2:$F$4,0)-1)</f>
        <v/>
      </c>
      <c r="S2495" s="6"/>
      <c r="T2495" s="6"/>
      <c r="U2495" s="22" t="str">
        <f aca="false">IF(OR($Q2495="",$Q2495="OK",$Q2495="Not set",NOT(ISNUMBER($G2495))),"",ROUND($G2495*IF($Q2495="Danger",Lists!$M$15,Lists!$M$16),0))</f>
        <v/>
      </c>
      <c r="V2495" s="22" t="str">
        <f aca="false">IF($U2495="","",IF(OR($Q2495="Danger",$U2495&gt;=Lists!$M$10),"P1",IF($U2495&gt;=Lists!$M$11,"P2","P3")))</f>
        <v/>
      </c>
      <c r="W2495" s="24" t="str">
        <f aca="false">IF(OR($V2495="",$B2495=""),"",$B2495+INDEX(Lists!$N$10:$N$12,MATCH($V2495,Lists!$L$10:$L$12,0)))</f>
        <v/>
      </c>
      <c r="X2495" s="19"/>
      <c r="Y2495" s="19"/>
      <c r="Z2495" s="19"/>
      <c r="AA2495" s="21"/>
      <c r="AB2495" s="19"/>
      <c r="AC2495" s="22" t="str">
        <f aca="true">IF(OR($U2495="",$B2495=""),"",IF($AA2495&lt;&gt;"",$AA2495-$B2495,TODAY()-$B2495))</f>
        <v/>
      </c>
      <c r="AD2495" s="22" t="str">
        <f aca="true">IF($W2495="","",IF($Y2495="Closed",IF($AA2495="","Closed",IF($AA2495&lt;=$W2495,"Closed on time","Closed late")),IF(TODAY()&gt;$W2495,"Overdue","Within time")))</f>
        <v/>
      </c>
      <c r="AE2495" s="6"/>
      <c r="AF2495" s="19"/>
      <c r="AG2495" s="19"/>
      <c r="AH2495" s="19"/>
      <c r="AI2495" s="19"/>
      <c r="AJ2495" s="19"/>
    </row>
    <row r="2496" customFormat="false" ht="15" hidden="false" customHeight="false" outlineLevel="0" collapsed="false">
      <c r="A2496" s="22" t="str">
        <f aca="false">IF($C2496="","","R"&amp;TEXT(ROW()-4,"00000"))</f>
        <v/>
      </c>
      <c r="B2496" s="21"/>
      <c r="C2496" s="19"/>
      <c r="D2496" s="22" t="str">
        <f aca="false">IF($C2496="","",IFERROR(INDEX(Asset_Register!$C$5:$C$1000,MATCH($C2496,Asset_Register!$A$5:$A$1000,0)),"Not in register"))</f>
        <v/>
      </c>
      <c r="E2496" s="22" t="str">
        <f aca="false">IF($C2496="","",IFERROR(INDEX(Asset_Register!$D$5:$D$1000,MATCH($C2496,Asset_Register!$A$5:$A$1000,0)),"Not in register"))</f>
        <v/>
      </c>
      <c r="F2496" s="22" t="str">
        <f aca="false">IF($C2496="","",IFERROR(INDEX(Asset_Register!$R$5:$R$1000,MATCH($C2496,Asset_Register!$A$5:$A$1000,0)),"Not in register"))</f>
        <v/>
      </c>
      <c r="G2496" s="22" t="str">
        <f aca="false">IF($C2496="","",IFERROR(INDEX(Asset_Register!$Q$5:$Q$1000,MATCH($C2496,Asset_Register!$A$5:$A$1000,0)),"Not in register"))</f>
        <v/>
      </c>
      <c r="H2496" s="19"/>
      <c r="I2496" s="19"/>
      <c r="J2496" s="6"/>
      <c r="K2496" s="19"/>
      <c r="L2496" s="19"/>
      <c r="M2496" s="19"/>
      <c r="N2496" s="19"/>
      <c r="O2496" s="19"/>
      <c r="P2496" s="19"/>
      <c r="Q2496" s="22" t="str">
        <f aca="false">IF($C2496="","",IF($P2496&lt;&gt;"",$P2496,IF(AND(ISNUMBER($K2496),ISNUMBER($M2496),ISNUMBER($N2496)),IF($O2496="Lower is worse",IF($K2496&lt;=$N2496,"Danger",IF($K2496&lt;=$M2496,"Alert","OK")),IF($K2496&gt;=$N2496,"Danger",IF($K2496&gt;=$M2496,"Alert","OK"))),"Not set")))</f>
        <v/>
      </c>
      <c r="R2496" s="22" t="str">
        <f aca="false">IF(OR($Q2496="",$Q2496="Not set"),"",MATCH($Q2496,Lists!$F$2:$F$4,0)-1)</f>
        <v/>
      </c>
      <c r="S2496" s="6"/>
      <c r="T2496" s="6"/>
      <c r="U2496" s="22" t="str">
        <f aca="false">IF(OR($Q2496="",$Q2496="OK",$Q2496="Not set",NOT(ISNUMBER($G2496))),"",ROUND($G2496*IF($Q2496="Danger",Lists!$M$15,Lists!$M$16),0))</f>
        <v/>
      </c>
      <c r="V2496" s="22" t="str">
        <f aca="false">IF($U2496="","",IF(OR($Q2496="Danger",$U2496&gt;=Lists!$M$10),"P1",IF($U2496&gt;=Lists!$M$11,"P2","P3")))</f>
        <v/>
      </c>
      <c r="W2496" s="24" t="str">
        <f aca="false">IF(OR($V2496="",$B2496=""),"",$B2496+INDEX(Lists!$N$10:$N$12,MATCH($V2496,Lists!$L$10:$L$12,0)))</f>
        <v/>
      </c>
      <c r="X2496" s="19"/>
      <c r="Y2496" s="19"/>
      <c r="Z2496" s="19"/>
      <c r="AA2496" s="21"/>
      <c r="AB2496" s="19"/>
      <c r="AC2496" s="22" t="str">
        <f aca="true">IF(OR($U2496="",$B2496=""),"",IF($AA2496&lt;&gt;"",$AA2496-$B2496,TODAY()-$B2496))</f>
        <v/>
      </c>
      <c r="AD2496" s="22" t="str">
        <f aca="true">IF($W2496="","",IF($Y2496="Closed",IF($AA2496="","Closed",IF($AA2496&lt;=$W2496,"Closed on time","Closed late")),IF(TODAY()&gt;$W2496,"Overdue","Within time")))</f>
        <v/>
      </c>
      <c r="AE2496" s="6"/>
      <c r="AF2496" s="19"/>
      <c r="AG2496" s="19"/>
      <c r="AH2496" s="19"/>
      <c r="AI2496" s="19"/>
      <c r="AJ2496" s="19"/>
    </row>
    <row r="2497" customFormat="false" ht="15" hidden="false" customHeight="false" outlineLevel="0" collapsed="false">
      <c r="A2497" s="22" t="str">
        <f aca="false">IF($C2497="","","R"&amp;TEXT(ROW()-4,"00000"))</f>
        <v/>
      </c>
      <c r="B2497" s="21"/>
      <c r="C2497" s="19"/>
      <c r="D2497" s="22" t="str">
        <f aca="false">IF($C2497="","",IFERROR(INDEX(Asset_Register!$C$5:$C$1000,MATCH($C2497,Asset_Register!$A$5:$A$1000,0)),"Not in register"))</f>
        <v/>
      </c>
      <c r="E2497" s="22" t="str">
        <f aca="false">IF($C2497="","",IFERROR(INDEX(Asset_Register!$D$5:$D$1000,MATCH($C2497,Asset_Register!$A$5:$A$1000,0)),"Not in register"))</f>
        <v/>
      </c>
      <c r="F2497" s="22" t="str">
        <f aca="false">IF($C2497="","",IFERROR(INDEX(Asset_Register!$R$5:$R$1000,MATCH($C2497,Asset_Register!$A$5:$A$1000,0)),"Not in register"))</f>
        <v/>
      </c>
      <c r="G2497" s="22" t="str">
        <f aca="false">IF($C2497="","",IFERROR(INDEX(Asset_Register!$Q$5:$Q$1000,MATCH($C2497,Asset_Register!$A$5:$A$1000,0)),"Not in register"))</f>
        <v/>
      </c>
      <c r="H2497" s="19"/>
      <c r="I2497" s="19"/>
      <c r="J2497" s="6"/>
      <c r="K2497" s="19"/>
      <c r="L2497" s="19"/>
      <c r="M2497" s="19"/>
      <c r="N2497" s="19"/>
      <c r="O2497" s="19"/>
      <c r="P2497" s="19"/>
      <c r="Q2497" s="22" t="str">
        <f aca="false">IF($C2497="","",IF($P2497&lt;&gt;"",$P2497,IF(AND(ISNUMBER($K2497),ISNUMBER($M2497),ISNUMBER($N2497)),IF($O2497="Lower is worse",IF($K2497&lt;=$N2497,"Danger",IF($K2497&lt;=$M2497,"Alert","OK")),IF($K2497&gt;=$N2497,"Danger",IF($K2497&gt;=$M2497,"Alert","OK"))),"Not set")))</f>
        <v/>
      </c>
      <c r="R2497" s="22" t="str">
        <f aca="false">IF(OR($Q2497="",$Q2497="Not set"),"",MATCH($Q2497,Lists!$F$2:$F$4,0)-1)</f>
        <v/>
      </c>
      <c r="S2497" s="6"/>
      <c r="T2497" s="6"/>
      <c r="U2497" s="22" t="str">
        <f aca="false">IF(OR($Q2497="",$Q2497="OK",$Q2497="Not set",NOT(ISNUMBER($G2497))),"",ROUND($G2497*IF($Q2497="Danger",Lists!$M$15,Lists!$M$16),0))</f>
        <v/>
      </c>
      <c r="V2497" s="22" t="str">
        <f aca="false">IF($U2497="","",IF(OR($Q2497="Danger",$U2497&gt;=Lists!$M$10),"P1",IF($U2497&gt;=Lists!$M$11,"P2","P3")))</f>
        <v/>
      </c>
      <c r="W2497" s="24" t="str">
        <f aca="false">IF(OR($V2497="",$B2497=""),"",$B2497+INDEX(Lists!$N$10:$N$12,MATCH($V2497,Lists!$L$10:$L$12,0)))</f>
        <v/>
      </c>
      <c r="X2497" s="19"/>
      <c r="Y2497" s="19"/>
      <c r="Z2497" s="19"/>
      <c r="AA2497" s="21"/>
      <c r="AB2497" s="19"/>
      <c r="AC2497" s="22" t="str">
        <f aca="true">IF(OR($U2497="",$B2497=""),"",IF($AA2497&lt;&gt;"",$AA2497-$B2497,TODAY()-$B2497))</f>
        <v/>
      </c>
      <c r="AD2497" s="22" t="str">
        <f aca="true">IF($W2497="","",IF($Y2497="Closed",IF($AA2497="","Closed",IF($AA2497&lt;=$W2497,"Closed on time","Closed late")),IF(TODAY()&gt;$W2497,"Overdue","Within time")))</f>
        <v/>
      </c>
      <c r="AE2497" s="6"/>
      <c r="AF2497" s="19"/>
      <c r="AG2497" s="19"/>
      <c r="AH2497" s="19"/>
      <c r="AI2497" s="19"/>
      <c r="AJ2497" s="19"/>
    </row>
    <row r="2498" customFormat="false" ht="15" hidden="false" customHeight="false" outlineLevel="0" collapsed="false">
      <c r="A2498" s="22" t="str">
        <f aca="false">IF($C2498="","","R"&amp;TEXT(ROW()-4,"00000"))</f>
        <v/>
      </c>
      <c r="B2498" s="21"/>
      <c r="C2498" s="19"/>
      <c r="D2498" s="22" t="str">
        <f aca="false">IF($C2498="","",IFERROR(INDEX(Asset_Register!$C$5:$C$1000,MATCH($C2498,Asset_Register!$A$5:$A$1000,0)),"Not in register"))</f>
        <v/>
      </c>
      <c r="E2498" s="22" t="str">
        <f aca="false">IF($C2498="","",IFERROR(INDEX(Asset_Register!$D$5:$D$1000,MATCH($C2498,Asset_Register!$A$5:$A$1000,0)),"Not in register"))</f>
        <v/>
      </c>
      <c r="F2498" s="22" t="str">
        <f aca="false">IF($C2498="","",IFERROR(INDEX(Asset_Register!$R$5:$R$1000,MATCH($C2498,Asset_Register!$A$5:$A$1000,0)),"Not in register"))</f>
        <v/>
      </c>
      <c r="G2498" s="22" t="str">
        <f aca="false">IF($C2498="","",IFERROR(INDEX(Asset_Register!$Q$5:$Q$1000,MATCH($C2498,Asset_Register!$A$5:$A$1000,0)),"Not in register"))</f>
        <v/>
      </c>
      <c r="H2498" s="19"/>
      <c r="I2498" s="19"/>
      <c r="J2498" s="6"/>
      <c r="K2498" s="19"/>
      <c r="L2498" s="19"/>
      <c r="M2498" s="19"/>
      <c r="N2498" s="19"/>
      <c r="O2498" s="19"/>
      <c r="P2498" s="19"/>
      <c r="Q2498" s="22" t="str">
        <f aca="false">IF($C2498="","",IF($P2498&lt;&gt;"",$P2498,IF(AND(ISNUMBER($K2498),ISNUMBER($M2498),ISNUMBER($N2498)),IF($O2498="Lower is worse",IF($K2498&lt;=$N2498,"Danger",IF($K2498&lt;=$M2498,"Alert","OK")),IF($K2498&gt;=$N2498,"Danger",IF($K2498&gt;=$M2498,"Alert","OK"))),"Not set")))</f>
        <v/>
      </c>
      <c r="R2498" s="22" t="str">
        <f aca="false">IF(OR($Q2498="",$Q2498="Not set"),"",MATCH($Q2498,Lists!$F$2:$F$4,0)-1)</f>
        <v/>
      </c>
      <c r="S2498" s="6"/>
      <c r="T2498" s="6"/>
      <c r="U2498" s="22" t="str">
        <f aca="false">IF(OR($Q2498="",$Q2498="OK",$Q2498="Not set",NOT(ISNUMBER($G2498))),"",ROUND($G2498*IF($Q2498="Danger",Lists!$M$15,Lists!$M$16),0))</f>
        <v/>
      </c>
      <c r="V2498" s="22" t="str">
        <f aca="false">IF($U2498="","",IF(OR($Q2498="Danger",$U2498&gt;=Lists!$M$10),"P1",IF($U2498&gt;=Lists!$M$11,"P2","P3")))</f>
        <v/>
      </c>
      <c r="W2498" s="24" t="str">
        <f aca="false">IF(OR($V2498="",$B2498=""),"",$B2498+INDEX(Lists!$N$10:$N$12,MATCH($V2498,Lists!$L$10:$L$12,0)))</f>
        <v/>
      </c>
      <c r="X2498" s="19"/>
      <c r="Y2498" s="19"/>
      <c r="Z2498" s="19"/>
      <c r="AA2498" s="21"/>
      <c r="AB2498" s="19"/>
      <c r="AC2498" s="22" t="str">
        <f aca="true">IF(OR($U2498="",$B2498=""),"",IF($AA2498&lt;&gt;"",$AA2498-$B2498,TODAY()-$B2498))</f>
        <v/>
      </c>
      <c r="AD2498" s="22" t="str">
        <f aca="true">IF($W2498="","",IF($Y2498="Closed",IF($AA2498="","Closed",IF($AA2498&lt;=$W2498,"Closed on time","Closed late")),IF(TODAY()&gt;$W2498,"Overdue","Within time")))</f>
        <v/>
      </c>
      <c r="AE2498" s="6"/>
      <c r="AF2498" s="19"/>
      <c r="AG2498" s="19"/>
      <c r="AH2498" s="19"/>
      <c r="AI2498" s="19"/>
      <c r="AJ2498" s="19"/>
    </row>
    <row r="2499" customFormat="false" ht="15" hidden="false" customHeight="false" outlineLevel="0" collapsed="false">
      <c r="A2499" s="22" t="str">
        <f aca="false">IF($C2499="","","R"&amp;TEXT(ROW()-4,"00000"))</f>
        <v/>
      </c>
      <c r="B2499" s="21"/>
      <c r="C2499" s="19"/>
      <c r="D2499" s="22" t="str">
        <f aca="false">IF($C2499="","",IFERROR(INDEX(Asset_Register!$C$5:$C$1000,MATCH($C2499,Asset_Register!$A$5:$A$1000,0)),"Not in register"))</f>
        <v/>
      </c>
      <c r="E2499" s="22" t="str">
        <f aca="false">IF($C2499="","",IFERROR(INDEX(Asset_Register!$D$5:$D$1000,MATCH($C2499,Asset_Register!$A$5:$A$1000,0)),"Not in register"))</f>
        <v/>
      </c>
      <c r="F2499" s="22" t="str">
        <f aca="false">IF($C2499="","",IFERROR(INDEX(Asset_Register!$R$5:$R$1000,MATCH($C2499,Asset_Register!$A$5:$A$1000,0)),"Not in register"))</f>
        <v/>
      </c>
      <c r="G2499" s="22" t="str">
        <f aca="false">IF($C2499="","",IFERROR(INDEX(Asset_Register!$Q$5:$Q$1000,MATCH($C2499,Asset_Register!$A$5:$A$1000,0)),"Not in register"))</f>
        <v/>
      </c>
      <c r="H2499" s="19"/>
      <c r="I2499" s="19"/>
      <c r="J2499" s="6"/>
      <c r="K2499" s="19"/>
      <c r="L2499" s="19"/>
      <c r="M2499" s="19"/>
      <c r="N2499" s="19"/>
      <c r="O2499" s="19"/>
      <c r="P2499" s="19"/>
      <c r="Q2499" s="22" t="str">
        <f aca="false">IF($C2499="","",IF($P2499&lt;&gt;"",$P2499,IF(AND(ISNUMBER($K2499),ISNUMBER($M2499),ISNUMBER($N2499)),IF($O2499="Lower is worse",IF($K2499&lt;=$N2499,"Danger",IF($K2499&lt;=$M2499,"Alert","OK")),IF($K2499&gt;=$N2499,"Danger",IF($K2499&gt;=$M2499,"Alert","OK"))),"Not set")))</f>
        <v/>
      </c>
      <c r="R2499" s="22" t="str">
        <f aca="false">IF(OR($Q2499="",$Q2499="Not set"),"",MATCH($Q2499,Lists!$F$2:$F$4,0)-1)</f>
        <v/>
      </c>
      <c r="S2499" s="6"/>
      <c r="T2499" s="6"/>
      <c r="U2499" s="22" t="str">
        <f aca="false">IF(OR($Q2499="",$Q2499="OK",$Q2499="Not set",NOT(ISNUMBER($G2499))),"",ROUND($G2499*IF($Q2499="Danger",Lists!$M$15,Lists!$M$16),0))</f>
        <v/>
      </c>
      <c r="V2499" s="22" t="str">
        <f aca="false">IF($U2499="","",IF(OR($Q2499="Danger",$U2499&gt;=Lists!$M$10),"P1",IF($U2499&gt;=Lists!$M$11,"P2","P3")))</f>
        <v/>
      </c>
      <c r="W2499" s="24" t="str">
        <f aca="false">IF(OR($V2499="",$B2499=""),"",$B2499+INDEX(Lists!$N$10:$N$12,MATCH($V2499,Lists!$L$10:$L$12,0)))</f>
        <v/>
      </c>
      <c r="X2499" s="19"/>
      <c r="Y2499" s="19"/>
      <c r="Z2499" s="19"/>
      <c r="AA2499" s="21"/>
      <c r="AB2499" s="19"/>
      <c r="AC2499" s="22" t="str">
        <f aca="true">IF(OR($U2499="",$B2499=""),"",IF($AA2499&lt;&gt;"",$AA2499-$B2499,TODAY()-$B2499))</f>
        <v/>
      </c>
      <c r="AD2499" s="22" t="str">
        <f aca="true">IF($W2499="","",IF($Y2499="Closed",IF($AA2499="","Closed",IF($AA2499&lt;=$W2499,"Closed on time","Closed late")),IF(TODAY()&gt;$W2499,"Overdue","Within time")))</f>
        <v/>
      </c>
      <c r="AE2499" s="6"/>
      <c r="AF2499" s="19"/>
      <c r="AG2499" s="19"/>
      <c r="AH2499" s="19"/>
      <c r="AI2499" s="19"/>
      <c r="AJ2499" s="19"/>
    </row>
    <row r="2500" customFormat="false" ht="15" hidden="false" customHeight="false" outlineLevel="0" collapsed="false">
      <c r="A2500" s="22" t="str">
        <f aca="false">IF($C2500="","","R"&amp;TEXT(ROW()-4,"00000"))</f>
        <v/>
      </c>
      <c r="B2500" s="21"/>
      <c r="C2500" s="19"/>
      <c r="D2500" s="22" t="str">
        <f aca="false">IF($C2500="","",IFERROR(INDEX(Asset_Register!$C$5:$C$1000,MATCH($C2500,Asset_Register!$A$5:$A$1000,0)),"Not in register"))</f>
        <v/>
      </c>
      <c r="E2500" s="22" t="str">
        <f aca="false">IF($C2500="","",IFERROR(INDEX(Asset_Register!$D$5:$D$1000,MATCH($C2500,Asset_Register!$A$5:$A$1000,0)),"Not in register"))</f>
        <v/>
      </c>
      <c r="F2500" s="22" t="str">
        <f aca="false">IF($C2500="","",IFERROR(INDEX(Asset_Register!$R$5:$R$1000,MATCH($C2500,Asset_Register!$A$5:$A$1000,0)),"Not in register"))</f>
        <v/>
      </c>
      <c r="G2500" s="22" t="str">
        <f aca="false">IF($C2500="","",IFERROR(INDEX(Asset_Register!$Q$5:$Q$1000,MATCH($C2500,Asset_Register!$A$5:$A$1000,0)),"Not in register"))</f>
        <v/>
      </c>
      <c r="H2500" s="19"/>
      <c r="I2500" s="19"/>
      <c r="J2500" s="6"/>
      <c r="K2500" s="19"/>
      <c r="L2500" s="19"/>
      <c r="M2500" s="19"/>
      <c r="N2500" s="19"/>
      <c r="O2500" s="19"/>
      <c r="P2500" s="19"/>
      <c r="Q2500" s="22" t="str">
        <f aca="false">IF($C2500="","",IF($P2500&lt;&gt;"",$P2500,IF(AND(ISNUMBER($K2500),ISNUMBER($M2500),ISNUMBER($N2500)),IF($O2500="Lower is worse",IF($K2500&lt;=$N2500,"Danger",IF($K2500&lt;=$M2500,"Alert","OK")),IF($K2500&gt;=$N2500,"Danger",IF($K2500&gt;=$M2500,"Alert","OK"))),"Not set")))</f>
        <v/>
      </c>
      <c r="R2500" s="22" t="str">
        <f aca="false">IF(OR($Q2500="",$Q2500="Not set"),"",MATCH($Q2500,Lists!$F$2:$F$4,0)-1)</f>
        <v/>
      </c>
      <c r="S2500" s="6"/>
      <c r="T2500" s="6"/>
      <c r="U2500" s="22" t="str">
        <f aca="false">IF(OR($Q2500="",$Q2500="OK",$Q2500="Not set",NOT(ISNUMBER($G2500))),"",ROUND($G2500*IF($Q2500="Danger",Lists!$M$15,Lists!$M$16),0))</f>
        <v/>
      </c>
      <c r="V2500" s="22" t="str">
        <f aca="false">IF($U2500="","",IF(OR($Q2500="Danger",$U2500&gt;=Lists!$M$10),"P1",IF($U2500&gt;=Lists!$M$11,"P2","P3")))</f>
        <v/>
      </c>
      <c r="W2500" s="24" t="str">
        <f aca="false">IF(OR($V2500="",$B2500=""),"",$B2500+INDEX(Lists!$N$10:$N$12,MATCH($V2500,Lists!$L$10:$L$12,0)))</f>
        <v/>
      </c>
      <c r="X2500" s="19"/>
      <c r="Y2500" s="19"/>
      <c r="Z2500" s="19"/>
      <c r="AA2500" s="21"/>
      <c r="AB2500" s="19"/>
      <c r="AC2500" s="22" t="str">
        <f aca="true">IF(OR($U2500="",$B2500=""),"",IF($AA2500&lt;&gt;"",$AA2500-$B2500,TODAY()-$B2500))</f>
        <v/>
      </c>
      <c r="AD2500" s="22" t="str">
        <f aca="true">IF($W2500="","",IF($Y2500="Closed",IF($AA2500="","Closed",IF($AA2500&lt;=$W2500,"Closed on time","Closed late")),IF(TODAY()&gt;$W2500,"Overdue","Within time")))</f>
        <v/>
      </c>
      <c r="AE2500" s="6"/>
      <c r="AF2500" s="19"/>
      <c r="AG2500" s="19"/>
      <c r="AH2500" s="19"/>
      <c r="AI2500" s="19"/>
      <c r="AJ2500" s="19"/>
    </row>
    <row r="2501" customFormat="false" ht="15" hidden="false" customHeight="false" outlineLevel="0" collapsed="false">
      <c r="A2501" s="22" t="str">
        <f aca="false">IF($C2501="","","R"&amp;TEXT(ROW()-4,"00000"))</f>
        <v/>
      </c>
      <c r="B2501" s="21"/>
      <c r="C2501" s="19"/>
      <c r="D2501" s="22" t="str">
        <f aca="false">IF($C2501="","",IFERROR(INDEX(Asset_Register!$C$5:$C$1000,MATCH($C2501,Asset_Register!$A$5:$A$1000,0)),"Not in register"))</f>
        <v/>
      </c>
      <c r="E2501" s="22" t="str">
        <f aca="false">IF($C2501="","",IFERROR(INDEX(Asset_Register!$D$5:$D$1000,MATCH($C2501,Asset_Register!$A$5:$A$1000,0)),"Not in register"))</f>
        <v/>
      </c>
      <c r="F2501" s="22" t="str">
        <f aca="false">IF($C2501="","",IFERROR(INDEX(Asset_Register!$R$5:$R$1000,MATCH($C2501,Asset_Register!$A$5:$A$1000,0)),"Not in register"))</f>
        <v/>
      </c>
      <c r="G2501" s="22" t="str">
        <f aca="false">IF($C2501="","",IFERROR(INDEX(Asset_Register!$Q$5:$Q$1000,MATCH($C2501,Asset_Register!$A$5:$A$1000,0)),"Not in register"))</f>
        <v/>
      </c>
      <c r="H2501" s="19"/>
      <c r="I2501" s="19"/>
      <c r="J2501" s="6"/>
      <c r="K2501" s="19"/>
      <c r="L2501" s="19"/>
      <c r="M2501" s="19"/>
      <c r="N2501" s="19"/>
      <c r="O2501" s="19"/>
      <c r="P2501" s="19"/>
      <c r="Q2501" s="22" t="str">
        <f aca="false">IF($C2501="","",IF($P2501&lt;&gt;"",$P2501,IF(AND(ISNUMBER($K2501),ISNUMBER($M2501),ISNUMBER($N2501)),IF($O2501="Lower is worse",IF($K2501&lt;=$N2501,"Danger",IF($K2501&lt;=$M2501,"Alert","OK")),IF($K2501&gt;=$N2501,"Danger",IF($K2501&gt;=$M2501,"Alert","OK"))),"Not set")))</f>
        <v/>
      </c>
      <c r="R2501" s="22" t="str">
        <f aca="false">IF(OR($Q2501="",$Q2501="Not set"),"",MATCH($Q2501,Lists!$F$2:$F$4,0)-1)</f>
        <v/>
      </c>
      <c r="S2501" s="6"/>
      <c r="T2501" s="6"/>
      <c r="U2501" s="22" t="str">
        <f aca="false">IF(OR($Q2501="",$Q2501="OK",$Q2501="Not set",NOT(ISNUMBER($G2501))),"",ROUND($G2501*IF($Q2501="Danger",Lists!$M$15,Lists!$M$16),0))</f>
        <v/>
      </c>
      <c r="V2501" s="22" t="str">
        <f aca="false">IF($U2501="","",IF(OR($Q2501="Danger",$U2501&gt;=Lists!$M$10),"P1",IF($U2501&gt;=Lists!$M$11,"P2","P3")))</f>
        <v/>
      </c>
      <c r="W2501" s="24" t="str">
        <f aca="false">IF(OR($V2501="",$B2501=""),"",$B2501+INDEX(Lists!$N$10:$N$12,MATCH($V2501,Lists!$L$10:$L$12,0)))</f>
        <v/>
      </c>
      <c r="X2501" s="19"/>
      <c r="Y2501" s="19"/>
      <c r="Z2501" s="19"/>
      <c r="AA2501" s="21"/>
      <c r="AB2501" s="19"/>
      <c r="AC2501" s="22" t="str">
        <f aca="true">IF(OR($U2501="",$B2501=""),"",IF($AA2501&lt;&gt;"",$AA2501-$B2501,TODAY()-$B2501))</f>
        <v/>
      </c>
      <c r="AD2501" s="22" t="str">
        <f aca="true">IF($W2501="","",IF($Y2501="Closed",IF($AA2501="","Closed",IF($AA2501&lt;=$W2501,"Closed on time","Closed late")),IF(TODAY()&gt;$W2501,"Overdue","Within time")))</f>
        <v/>
      </c>
      <c r="AE2501" s="6"/>
      <c r="AF2501" s="19"/>
      <c r="AG2501" s="19"/>
      <c r="AH2501" s="19"/>
      <c r="AI2501" s="19"/>
      <c r="AJ2501" s="19"/>
    </row>
    <row r="2502" customFormat="false" ht="15" hidden="false" customHeight="false" outlineLevel="0" collapsed="false">
      <c r="A2502" s="22" t="str">
        <f aca="false">IF($C2502="","","R"&amp;TEXT(ROW()-4,"00000"))</f>
        <v/>
      </c>
      <c r="B2502" s="21"/>
      <c r="C2502" s="19"/>
      <c r="D2502" s="22" t="str">
        <f aca="false">IF($C2502="","",IFERROR(INDEX(Asset_Register!$C$5:$C$1000,MATCH($C2502,Asset_Register!$A$5:$A$1000,0)),"Not in register"))</f>
        <v/>
      </c>
      <c r="E2502" s="22" t="str">
        <f aca="false">IF($C2502="","",IFERROR(INDEX(Asset_Register!$D$5:$D$1000,MATCH($C2502,Asset_Register!$A$5:$A$1000,0)),"Not in register"))</f>
        <v/>
      </c>
      <c r="F2502" s="22" t="str">
        <f aca="false">IF($C2502="","",IFERROR(INDEX(Asset_Register!$R$5:$R$1000,MATCH($C2502,Asset_Register!$A$5:$A$1000,0)),"Not in register"))</f>
        <v/>
      </c>
      <c r="G2502" s="22" t="str">
        <f aca="false">IF($C2502="","",IFERROR(INDEX(Asset_Register!$Q$5:$Q$1000,MATCH($C2502,Asset_Register!$A$5:$A$1000,0)),"Not in register"))</f>
        <v/>
      </c>
      <c r="H2502" s="19"/>
      <c r="I2502" s="19"/>
      <c r="J2502" s="6"/>
      <c r="K2502" s="19"/>
      <c r="L2502" s="19"/>
      <c r="M2502" s="19"/>
      <c r="N2502" s="19"/>
      <c r="O2502" s="19"/>
      <c r="P2502" s="19"/>
      <c r="Q2502" s="22" t="str">
        <f aca="false">IF($C2502="","",IF($P2502&lt;&gt;"",$P2502,IF(AND(ISNUMBER($K2502),ISNUMBER($M2502),ISNUMBER($N2502)),IF($O2502="Lower is worse",IF($K2502&lt;=$N2502,"Danger",IF($K2502&lt;=$M2502,"Alert","OK")),IF($K2502&gt;=$N2502,"Danger",IF($K2502&gt;=$M2502,"Alert","OK"))),"Not set")))</f>
        <v/>
      </c>
      <c r="R2502" s="22" t="str">
        <f aca="false">IF(OR($Q2502="",$Q2502="Not set"),"",MATCH($Q2502,Lists!$F$2:$F$4,0)-1)</f>
        <v/>
      </c>
      <c r="S2502" s="6"/>
      <c r="T2502" s="6"/>
      <c r="U2502" s="22" t="str">
        <f aca="false">IF(OR($Q2502="",$Q2502="OK",$Q2502="Not set",NOT(ISNUMBER($G2502))),"",ROUND($G2502*IF($Q2502="Danger",Lists!$M$15,Lists!$M$16),0))</f>
        <v/>
      </c>
      <c r="V2502" s="22" t="str">
        <f aca="false">IF($U2502="","",IF(OR($Q2502="Danger",$U2502&gt;=Lists!$M$10),"P1",IF($U2502&gt;=Lists!$M$11,"P2","P3")))</f>
        <v/>
      </c>
      <c r="W2502" s="24" t="str">
        <f aca="false">IF(OR($V2502="",$B2502=""),"",$B2502+INDEX(Lists!$N$10:$N$12,MATCH($V2502,Lists!$L$10:$L$12,0)))</f>
        <v/>
      </c>
      <c r="X2502" s="19"/>
      <c r="Y2502" s="19"/>
      <c r="Z2502" s="19"/>
      <c r="AA2502" s="21"/>
      <c r="AB2502" s="19"/>
      <c r="AC2502" s="22" t="str">
        <f aca="true">IF(OR($U2502="",$B2502=""),"",IF($AA2502&lt;&gt;"",$AA2502-$B2502,TODAY()-$B2502))</f>
        <v/>
      </c>
      <c r="AD2502" s="22" t="str">
        <f aca="true">IF($W2502="","",IF($Y2502="Closed",IF($AA2502="","Closed",IF($AA2502&lt;=$W2502,"Closed on time","Closed late")),IF(TODAY()&gt;$W2502,"Overdue","Within time")))</f>
        <v/>
      </c>
      <c r="AE2502" s="6"/>
      <c r="AF2502" s="19"/>
      <c r="AG2502" s="19"/>
      <c r="AH2502" s="19"/>
      <c r="AI2502" s="19"/>
      <c r="AJ2502" s="19"/>
    </row>
    <row r="2503" customFormat="false" ht="15" hidden="false" customHeight="false" outlineLevel="0" collapsed="false">
      <c r="A2503" s="22" t="str">
        <f aca="false">IF($C2503="","","R"&amp;TEXT(ROW()-4,"00000"))</f>
        <v/>
      </c>
      <c r="B2503" s="21"/>
      <c r="C2503" s="19"/>
      <c r="D2503" s="22" t="str">
        <f aca="false">IF($C2503="","",IFERROR(INDEX(Asset_Register!$C$5:$C$1000,MATCH($C2503,Asset_Register!$A$5:$A$1000,0)),"Not in register"))</f>
        <v/>
      </c>
      <c r="E2503" s="22" t="str">
        <f aca="false">IF($C2503="","",IFERROR(INDEX(Asset_Register!$D$5:$D$1000,MATCH($C2503,Asset_Register!$A$5:$A$1000,0)),"Not in register"))</f>
        <v/>
      </c>
      <c r="F2503" s="22" t="str">
        <f aca="false">IF($C2503="","",IFERROR(INDEX(Asset_Register!$R$5:$R$1000,MATCH($C2503,Asset_Register!$A$5:$A$1000,0)),"Not in register"))</f>
        <v/>
      </c>
      <c r="G2503" s="22" t="str">
        <f aca="false">IF($C2503="","",IFERROR(INDEX(Asset_Register!$Q$5:$Q$1000,MATCH($C2503,Asset_Register!$A$5:$A$1000,0)),"Not in register"))</f>
        <v/>
      </c>
      <c r="H2503" s="19"/>
      <c r="I2503" s="19"/>
      <c r="J2503" s="6"/>
      <c r="K2503" s="19"/>
      <c r="L2503" s="19"/>
      <c r="M2503" s="19"/>
      <c r="N2503" s="19"/>
      <c r="O2503" s="19"/>
      <c r="P2503" s="19"/>
      <c r="Q2503" s="22" t="str">
        <f aca="false">IF($C2503="","",IF($P2503&lt;&gt;"",$P2503,IF(AND(ISNUMBER($K2503),ISNUMBER($M2503),ISNUMBER($N2503)),IF($O2503="Lower is worse",IF($K2503&lt;=$N2503,"Danger",IF($K2503&lt;=$M2503,"Alert","OK")),IF($K2503&gt;=$N2503,"Danger",IF($K2503&gt;=$M2503,"Alert","OK"))),"Not set")))</f>
        <v/>
      </c>
      <c r="R2503" s="22" t="str">
        <f aca="false">IF(OR($Q2503="",$Q2503="Not set"),"",MATCH($Q2503,Lists!$F$2:$F$4,0)-1)</f>
        <v/>
      </c>
      <c r="S2503" s="6"/>
      <c r="T2503" s="6"/>
      <c r="U2503" s="22" t="str">
        <f aca="false">IF(OR($Q2503="",$Q2503="OK",$Q2503="Not set",NOT(ISNUMBER($G2503))),"",ROUND($G2503*IF($Q2503="Danger",Lists!$M$15,Lists!$M$16),0))</f>
        <v/>
      </c>
      <c r="V2503" s="22" t="str">
        <f aca="false">IF($U2503="","",IF(OR($Q2503="Danger",$U2503&gt;=Lists!$M$10),"P1",IF($U2503&gt;=Lists!$M$11,"P2","P3")))</f>
        <v/>
      </c>
      <c r="W2503" s="24" t="str">
        <f aca="false">IF(OR($V2503="",$B2503=""),"",$B2503+INDEX(Lists!$N$10:$N$12,MATCH($V2503,Lists!$L$10:$L$12,0)))</f>
        <v/>
      </c>
      <c r="X2503" s="19"/>
      <c r="Y2503" s="19"/>
      <c r="Z2503" s="19"/>
      <c r="AA2503" s="21"/>
      <c r="AB2503" s="19"/>
      <c r="AC2503" s="22" t="str">
        <f aca="true">IF(OR($U2503="",$B2503=""),"",IF($AA2503&lt;&gt;"",$AA2503-$B2503,TODAY()-$B2503))</f>
        <v/>
      </c>
      <c r="AD2503" s="22" t="str">
        <f aca="true">IF($W2503="","",IF($Y2503="Closed",IF($AA2503="","Closed",IF($AA2503&lt;=$W2503,"Closed on time","Closed late")),IF(TODAY()&gt;$W2503,"Overdue","Within time")))</f>
        <v/>
      </c>
      <c r="AE2503" s="6"/>
      <c r="AF2503" s="19"/>
      <c r="AG2503" s="19"/>
      <c r="AH2503" s="19"/>
      <c r="AI2503" s="19"/>
      <c r="AJ2503" s="19"/>
    </row>
    <row r="2504" customFormat="false" ht="15" hidden="false" customHeight="false" outlineLevel="0" collapsed="false">
      <c r="A2504" s="22" t="str">
        <f aca="false">IF($C2504="","","R"&amp;TEXT(ROW()-4,"00000"))</f>
        <v/>
      </c>
      <c r="B2504" s="21"/>
      <c r="C2504" s="19"/>
      <c r="D2504" s="22" t="str">
        <f aca="false">IF($C2504="","",IFERROR(INDEX(Asset_Register!$C$5:$C$1000,MATCH($C2504,Asset_Register!$A$5:$A$1000,0)),"Not in register"))</f>
        <v/>
      </c>
      <c r="E2504" s="22" t="str">
        <f aca="false">IF($C2504="","",IFERROR(INDEX(Asset_Register!$D$5:$D$1000,MATCH($C2504,Asset_Register!$A$5:$A$1000,0)),"Not in register"))</f>
        <v/>
      </c>
      <c r="F2504" s="22" t="str">
        <f aca="false">IF($C2504="","",IFERROR(INDEX(Asset_Register!$R$5:$R$1000,MATCH($C2504,Asset_Register!$A$5:$A$1000,0)),"Not in register"))</f>
        <v/>
      </c>
      <c r="G2504" s="22" t="str">
        <f aca="false">IF($C2504="","",IFERROR(INDEX(Asset_Register!$Q$5:$Q$1000,MATCH($C2504,Asset_Register!$A$5:$A$1000,0)),"Not in register"))</f>
        <v/>
      </c>
      <c r="H2504" s="19"/>
      <c r="I2504" s="19"/>
      <c r="J2504" s="6"/>
      <c r="K2504" s="19"/>
      <c r="L2504" s="19"/>
      <c r="M2504" s="19"/>
      <c r="N2504" s="19"/>
      <c r="O2504" s="19"/>
      <c r="P2504" s="19"/>
      <c r="Q2504" s="22" t="str">
        <f aca="false">IF($C2504="","",IF($P2504&lt;&gt;"",$P2504,IF(AND(ISNUMBER($K2504),ISNUMBER($M2504),ISNUMBER($N2504)),IF($O2504="Lower is worse",IF($K2504&lt;=$N2504,"Danger",IF($K2504&lt;=$M2504,"Alert","OK")),IF($K2504&gt;=$N2504,"Danger",IF($K2504&gt;=$M2504,"Alert","OK"))),"Not set")))</f>
        <v/>
      </c>
      <c r="R2504" s="22" t="str">
        <f aca="false">IF(OR($Q2504="",$Q2504="Not set"),"",MATCH($Q2504,Lists!$F$2:$F$4,0)-1)</f>
        <v/>
      </c>
      <c r="S2504" s="6"/>
      <c r="T2504" s="6"/>
      <c r="U2504" s="22" t="str">
        <f aca="false">IF(OR($Q2504="",$Q2504="OK",$Q2504="Not set",NOT(ISNUMBER($G2504))),"",ROUND($G2504*IF($Q2504="Danger",Lists!$M$15,Lists!$M$16),0))</f>
        <v/>
      </c>
      <c r="V2504" s="22" t="str">
        <f aca="false">IF($U2504="","",IF(OR($Q2504="Danger",$U2504&gt;=Lists!$M$10),"P1",IF($U2504&gt;=Lists!$M$11,"P2","P3")))</f>
        <v/>
      </c>
      <c r="W2504" s="24" t="str">
        <f aca="false">IF(OR($V2504="",$B2504=""),"",$B2504+INDEX(Lists!$N$10:$N$12,MATCH($V2504,Lists!$L$10:$L$12,0)))</f>
        <v/>
      </c>
      <c r="X2504" s="19"/>
      <c r="Y2504" s="19"/>
      <c r="Z2504" s="19"/>
      <c r="AA2504" s="21"/>
      <c r="AB2504" s="19"/>
      <c r="AC2504" s="22" t="str">
        <f aca="true">IF(OR($U2504="",$B2504=""),"",IF($AA2504&lt;&gt;"",$AA2504-$B2504,TODAY()-$B2504))</f>
        <v/>
      </c>
      <c r="AD2504" s="22" t="str">
        <f aca="true">IF($W2504="","",IF($Y2504="Closed",IF($AA2504="","Closed",IF($AA2504&lt;=$W2504,"Closed on time","Closed late")),IF(TODAY()&gt;$W2504,"Overdue","Within time")))</f>
        <v/>
      </c>
      <c r="AE2504" s="6"/>
      <c r="AF2504" s="19"/>
      <c r="AG2504" s="19"/>
      <c r="AH2504" s="19"/>
      <c r="AI2504" s="19"/>
      <c r="AJ2504" s="19"/>
    </row>
    <row r="2505" customFormat="false" ht="15" hidden="false" customHeight="false" outlineLevel="0" collapsed="false">
      <c r="A2505" s="22" t="str">
        <f aca="false">IF($C2505="","","R"&amp;TEXT(ROW()-4,"00000"))</f>
        <v/>
      </c>
      <c r="B2505" s="21"/>
      <c r="C2505" s="19"/>
      <c r="D2505" s="22" t="str">
        <f aca="false">IF($C2505="","",IFERROR(INDEX(Asset_Register!$C$5:$C$1000,MATCH($C2505,Asset_Register!$A$5:$A$1000,0)),"Not in register"))</f>
        <v/>
      </c>
      <c r="E2505" s="22" t="str">
        <f aca="false">IF($C2505="","",IFERROR(INDEX(Asset_Register!$D$5:$D$1000,MATCH($C2505,Asset_Register!$A$5:$A$1000,0)),"Not in register"))</f>
        <v/>
      </c>
      <c r="F2505" s="22" t="str">
        <f aca="false">IF($C2505="","",IFERROR(INDEX(Asset_Register!$R$5:$R$1000,MATCH($C2505,Asset_Register!$A$5:$A$1000,0)),"Not in register"))</f>
        <v/>
      </c>
      <c r="G2505" s="22" t="str">
        <f aca="false">IF($C2505="","",IFERROR(INDEX(Asset_Register!$Q$5:$Q$1000,MATCH($C2505,Asset_Register!$A$5:$A$1000,0)),"Not in register"))</f>
        <v/>
      </c>
      <c r="H2505" s="19"/>
      <c r="I2505" s="19"/>
      <c r="J2505" s="6"/>
      <c r="K2505" s="19"/>
      <c r="L2505" s="19"/>
      <c r="M2505" s="19"/>
      <c r="N2505" s="19"/>
      <c r="O2505" s="19"/>
      <c r="P2505" s="19"/>
      <c r="Q2505" s="22" t="str">
        <f aca="false">IF($C2505="","",IF($P2505&lt;&gt;"",$P2505,IF(AND(ISNUMBER($K2505),ISNUMBER($M2505),ISNUMBER($N2505)),IF($O2505="Lower is worse",IF($K2505&lt;=$N2505,"Danger",IF($K2505&lt;=$M2505,"Alert","OK")),IF($K2505&gt;=$N2505,"Danger",IF($K2505&gt;=$M2505,"Alert","OK"))),"Not set")))</f>
        <v/>
      </c>
      <c r="R2505" s="22" t="str">
        <f aca="false">IF(OR($Q2505="",$Q2505="Not set"),"",MATCH($Q2505,Lists!$F$2:$F$4,0)-1)</f>
        <v/>
      </c>
      <c r="S2505" s="6"/>
      <c r="T2505" s="6"/>
      <c r="U2505" s="22" t="str">
        <f aca="false">IF(OR($Q2505="",$Q2505="OK",$Q2505="Not set",NOT(ISNUMBER($G2505))),"",ROUND($G2505*IF($Q2505="Danger",Lists!$M$15,Lists!$M$16),0))</f>
        <v/>
      </c>
      <c r="V2505" s="22" t="str">
        <f aca="false">IF($U2505="","",IF(OR($Q2505="Danger",$U2505&gt;=Lists!$M$10),"P1",IF($U2505&gt;=Lists!$M$11,"P2","P3")))</f>
        <v/>
      </c>
      <c r="W2505" s="24" t="str">
        <f aca="false">IF(OR($V2505="",$B2505=""),"",$B2505+INDEX(Lists!$N$10:$N$12,MATCH($V2505,Lists!$L$10:$L$12,0)))</f>
        <v/>
      </c>
      <c r="X2505" s="19"/>
      <c r="Y2505" s="19"/>
      <c r="Z2505" s="19"/>
      <c r="AA2505" s="21"/>
      <c r="AB2505" s="19"/>
      <c r="AC2505" s="22" t="str">
        <f aca="true">IF(OR($U2505="",$B2505=""),"",IF($AA2505&lt;&gt;"",$AA2505-$B2505,TODAY()-$B2505))</f>
        <v/>
      </c>
      <c r="AD2505" s="22" t="str">
        <f aca="true">IF($W2505="","",IF($Y2505="Closed",IF($AA2505="","Closed",IF($AA2505&lt;=$W2505,"Closed on time","Closed late")),IF(TODAY()&gt;$W2505,"Overdue","Within time")))</f>
        <v/>
      </c>
      <c r="AE2505" s="6"/>
      <c r="AF2505" s="19"/>
      <c r="AG2505" s="19"/>
      <c r="AH2505" s="19"/>
      <c r="AI2505" s="19"/>
      <c r="AJ2505" s="19"/>
    </row>
    <row r="2506" customFormat="false" ht="15" hidden="false" customHeight="false" outlineLevel="0" collapsed="false">
      <c r="A2506" s="22" t="str">
        <f aca="false">IF($C2506="","","R"&amp;TEXT(ROW()-4,"00000"))</f>
        <v/>
      </c>
      <c r="B2506" s="21"/>
      <c r="C2506" s="19"/>
      <c r="D2506" s="22" t="str">
        <f aca="false">IF($C2506="","",IFERROR(INDEX(Asset_Register!$C$5:$C$1000,MATCH($C2506,Asset_Register!$A$5:$A$1000,0)),"Not in register"))</f>
        <v/>
      </c>
      <c r="E2506" s="22" t="str">
        <f aca="false">IF($C2506="","",IFERROR(INDEX(Asset_Register!$D$5:$D$1000,MATCH($C2506,Asset_Register!$A$5:$A$1000,0)),"Not in register"))</f>
        <v/>
      </c>
      <c r="F2506" s="22" t="str">
        <f aca="false">IF($C2506="","",IFERROR(INDEX(Asset_Register!$R$5:$R$1000,MATCH($C2506,Asset_Register!$A$5:$A$1000,0)),"Not in register"))</f>
        <v/>
      </c>
      <c r="G2506" s="22" t="str">
        <f aca="false">IF($C2506="","",IFERROR(INDEX(Asset_Register!$Q$5:$Q$1000,MATCH($C2506,Asset_Register!$A$5:$A$1000,0)),"Not in register"))</f>
        <v/>
      </c>
      <c r="H2506" s="19"/>
      <c r="I2506" s="19"/>
      <c r="J2506" s="6"/>
      <c r="K2506" s="19"/>
      <c r="L2506" s="19"/>
      <c r="M2506" s="19"/>
      <c r="N2506" s="19"/>
      <c r="O2506" s="19"/>
      <c r="P2506" s="19"/>
      <c r="Q2506" s="22" t="str">
        <f aca="false">IF($C2506="","",IF($P2506&lt;&gt;"",$P2506,IF(AND(ISNUMBER($K2506),ISNUMBER($M2506),ISNUMBER($N2506)),IF($O2506="Lower is worse",IF($K2506&lt;=$N2506,"Danger",IF($K2506&lt;=$M2506,"Alert","OK")),IF($K2506&gt;=$N2506,"Danger",IF($K2506&gt;=$M2506,"Alert","OK"))),"Not set")))</f>
        <v/>
      </c>
      <c r="R2506" s="22" t="str">
        <f aca="false">IF(OR($Q2506="",$Q2506="Not set"),"",MATCH($Q2506,Lists!$F$2:$F$4,0)-1)</f>
        <v/>
      </c>
      <c r="S2506" s="6"/>
      <c r="T2506" s="6"/>
      <c r="U2506" s="22" t="str">
        <f aca="false">IF(OR($Q2506="",$Q2506="OK",$Q2506="Not set",NOT(ISNUMBER($G2506))),"",ROUND($G2506*IF($Q2506="Danger",Lists!$M$15,Lists!$M$16),0))</f>
        <v/>
      </c>
      <c r="V2506" s="22" t="str">
        <f aca="false">IF($U2506="","",IF(OR($Q2506="Danger",$U2506&gt;=Lists!$M$10),"P1",IF($U2506&gt;=Lists!$M$11,"P2","P3")))</f>
        <v/>
      </c>
      <c r="W2506" s="24" t="str">
        <f aca="false">IF(OR($V2506="",$B2506=""),"",$B2506+INDEX(Lists!$N$10:$N$12,MATCH($V2506,Lists!$L$10:$L$12,0)))</f>
        <v/>
      </c>
      <c r="X2506" s="19"/>
      <c r="Y2506" s="19"/>
      <c r="Z2506" s="19"/>
      <c r="AA2506" s="21"/>
      <c r="AB2506" s="19"/>
      <c r="AC2506" s="22" t="str">
        <f aca="true">IF(OR($U2506="",$B2506=""),"",IF($AA2506&lt;&gt;"",$AA2506-$B2506,TODAY()-$B2506))</f>
        <v/>
      </c>
      <c r="AD2506" s="22" t="str">
        <f aca="true">IF($W2506="","",IF($Y2506="Closed",IF($AA2506="","Closed",IF($AA2506&lt;=$W2506,"Closed on time","Closed late")),IF(TODAY()&gt;$W2506,"Overdue","Within time")))</f>
        <v/>
      </c>
      <c r="AE2506" s="6"/>
      <c r="AF2506" s="19"/>
      <c r="AG2506" s="19"/>
      <c r="AH2506" s="19"/>
      <c r="AI2506" s="19"/>
      <c r="AJ2506" s="19"/>
    </row>
    <row r="2507" customFormat="false" ht="15" hidden="false" customHeight="false" outlineLevel="0" collapsed="false">
      <c r="A2507" s="22" t="str">
        <f aca="false">IF($C2507="","","R"&amp;TEXT(ROW()-4,"00000"))</f>
        <v/>
      </c>
      <c r="B2507" s="21"/>
      <c r="C2507" s="19"/>
      <c r="D2507" s="22" t="str">
        <f aca="false">IF($C2507="","",IFERROR(INDEX(Asset_Register!$C$5:$C$1000,MATCH($C2507,Asset_Register!$A$5:$A$1000,0)),"Not in register"))</f>
        <v/>
      </c>
      <c r="E2507" s="22" t="str">
        <f aca="false">IF($C2507="","",IFERROR(INDEX(Asset_Register!$D$5:$D$1000,MATCH($C2507,Asset_Register!$A$5:$A$1000,0)),"Not in register"))</f>
        <v/>
      </c>
      <c r="F2507" s="22" t="str">
        <f aca="false">IF($C2507="","",IFERROR(INDEX(Asset_Register!$R$5:$R$1000,MATCH($C2507,Asset_Register!$A$5:$A$1000,0)),"Not in register"))</f>
        <v/>
      </c>
      <c r="G2507" s="22" t="str">
        <f aca="false">IF($C2507="","",IFERROR(INDEX(Asset_Register!$Q$5:$Q$1000,MATCH($C2507,Asset_Register!$A$5:$A$1000,0)),"Not in register"))</f>
        <v/>
      </c>
      <c r="H2507" s="19"/>
      <c r="I2507" s="19"/>
      <c r="J2507" s="6"/>
      <c r="K2507" s="19"/>
      <c r="L2507" s="19"/>
      <c r="M2507" s="19"/>
      <c r="N2507" s="19"/>
      <c r="O2507" s="19"/>
      <c r="P2507" s="19"/>
      <c r="Q2507" s="22" t="str">
        <f aca="false">IF($C2507="","",IF($P2507&lt;&gt;"",$P2507,IF(AND(ISNUMBER($K2507),ISNUMBER($M2507),ISNUMBER($N2507)),IF($O2507="Lower is worse",IF($K2507&lt;=$N2507,"Danger",IF($K2507&lt;=$M2507,"Alert","OK")),IF($K2507&gt;=$N2507,"Danger",IF($K2507&gt;=$M2507,"Alert","OK"))),"Not set")))</f>
        <v/>
      </c>
      <c r="R2507" s="22" t="str">
        <f aca="false">IF(OR($Q2507="",$Q2507="Not set"),"",MATCH($Q2507,Lists!$F$2:$F$4,0)-1)</f>
        <v/>
      </c>
      <c r="S2507" s="6"/>
      <c r="T2507" s="6"/>
      <c r="U2507" s="22" t="str">
        <f aca="false">IF(OR($Q2507="",$Q2507="OK",$Q2507="Not set",NOT(ISNUMBER($G2507))),"",ROUND($G2507*IF($Q2507="Danger",Lists!$M$15,Lists!$M$16),0))</f>
        <v/>
      </c>
      <c r="V2507" s="22" t="str">
        <f aca="false">IF($U2507="","",IF(OR($Q2507="Danger",$U2507&gt;=Lists!$M$10),"P1",IF($U2507&gt;=Lists!$M$11,"P2","P3")))</f>
        <v/>
      </c>
      <c r="W2507" s="24" t="str">
        <f aca="false">IF(OR($V2507="",$B2507=""),"",$B2507+INDEX(Lists!$N$10:$N$12,MATCH($V2507,Lists!$L$10:$L$12,0)))</f>
        <v/>
      </c>
      <c r="X2507" s="19"/>
      <c r="Y2507" s="19"/>
      <c r="Z2507" s="19"/>
      <c r="AA2507" s="21"/>
      <c r="AB2507" s="19"/>
      <c r="AC2507" s="22" t="str">
        <f aca="true">IF(OR($U2507="",$B2507=""),"",IF($AA2507&lt;&gt;"",$AA2507-$B2507,TODAY()-$B2507))</f>
        <v/>
      </c>
      <c r="AD2507" s="22" t="str">
        <f aca="true">IF($W2507="","",IF($Y2507="Closed",IF($AA2507="","Closed",IF($AA2507&lt;=$W2507,"Closed on time","Closed late")),IF(TODAY()&gt;$W2507,"Overdue","Within time")))</f>
        <v/>
      </c>
      <c r="AE2507" s="6"/>
      <c r="AF2507" s="19"/>
      <c r="AG2507" s="19"/>
      <c r="AH2507" s="19"/>
      <c r="AI2507" s="19"/>
      <c r="AJ2507" s="19"/>
    </row>
    <row r="2508" customFormat="false" ht="15" hidden="false" customHeight="false" outlineLevel="0" collapsed="false">
      <c r="A2508" s="22" t="str">
        <f aca="false">IF($C2508="","","R"&amp;TEXT(ROW()-4,"00000"))</f>
        <v/>
      </c>
      <c r="B2508" s="21"/>
      <c r="C2508" s="19"/>
      <c r="D2508" s="22" t="str">
        <f aca="false">IF($C2508="","",IFERROR(INDEX(Asset_Register!$C$5:$C$1000,MATCH($C2508,Asset_Register!$A$5:$A$1000,0)),"Not in register"))</f>
        <v/>
      </c>
      <c r="E2508" s="22" t="str">
        <f aca="false">IF($C2508="","",IFERROR(INDEX(Asset_Register!$D$5:$D$1000,MATCH($C2508,Asset_Register!$A$5:$A$1000,0)),"Not in register"))</f>
        <v/>
      </c>
      <c r="F2508" s="22" t="str">
        <f aca="false">IF($C2508="","",IFERROR(INDEX(Asset_Register!$R$5:$R$1000,MATCH($C2508,Asset_Register!$A$5:$A$1000,0)),"Not in register"))</f>
        <v/>
      </c>
      <c r="G2508" s="22" t="str">
        <f aca="false">IF($C2508="","",IFERROR(INDEX(Asset_Register!$Q$5:$Q$1000,MATCH($C2508,Asset_Register!$A$5:$A$1000,0)),"Not in register"))</f>
        <v/>
      </c>
      <c r="H2508" s="19"/>
      <c r="I2508" s="19"/>
      <c r="J2508" s="6"/>
      <c r="K2508" s="19"/>
      <c r="L2508" s="19"/>
      <c r="M2508" s="19"/>
      <c r="N2508" s="19"/>
      <c r="O2508" s="19"/>
      <c r="P2508" s="19"/>
      <c r="Q2508" s="22" t="str">
        <f aca="false">IF($C2508="","",IF($P2508&lt;&gt;"",$P2508,IF(AND(ISNUMBER($K2508),ISNUMBER($M2508),ISNUMBER($N2508)),IF($O2508="Lower is worse",IF($K2508&lt;=$N2508,"Danger",IF($K2508&lt;=$M2508,"Alert","OK")),IF($K2508&gt;=$N2508,"Danger",IF($K2508&gt;=$M2508,"Alert","OK"))),"Not set")))</f>
        <v/>
      </c>
      <c r="R2508" s="22" t="str">
        <f aca="false">IF(OR($Q2508="",$Q2508="Not set"),"",MATCH($Q2508,Lists!$F$2:$F$4,0)-1)</f>
        <v/>
      </c>
      <c r="S2508" s="6"/>
      <c r="T2508" s="6"/>
      <c r="U2508" s="22" t="str">
        <f aca="false">IF(OR($Q2508="",$Q2508="OK",$Q2508="Not set",NOT(ISNUMBER($G2508))),"",ROUND($G2508*IF($Q2508="Danger",Lists!$M$15,Lists!$M$16),0))</f>
        <v/>
      </c>
      <c r="V2508" s="22" t="str">
        <f aca="false">IF($U2508="","",IF(OR($Q2508="Danger",$U2508&gt;=Lists!$M$10),"P1",IF($U2508&gt;=Lists!$M$11,"P2","P3")))</f>
        <v/>
      </c>
      <c r="W2508" s="24" t="str">
        <f aca="false">IF(OR($V2508="",$B2508=""),"",$B2508+INDEX(Lists!$N$10:$N$12,MATCH($V2508,Lists!$L$10:$L$12,0)))</f>
        <v/>
      </c>
      <c r="X2508" s="19"/>
      <c r="Y2508" s="19"/>
      <c r="Z2508" s="19"/>
      <c r="AA2508" s="21"/>
      <c r="AB2508" s="19"/>
      <c r="AC2508" s="22" t="str">
        <f aca="true">IF(OR($U2508="",$B2508=""),"",IF($AA2508&lt;&gt;"",$AA2508-$B2508,TODAY()-$B2508))</f>
        <v/>
      </c>
      <c r="AD2508" s="22" t="str">
        <f aca="true">IF($W2508="","",IF($Y2508="Closed",IF($AA2508="","Closed",IF($AA2508&lt;=$W2508,"Closed on time","Closed late")),IF(TODAY()&gt;$W2508,"Overdue","Within time")))</f>
        <v/>
      </c>
      <c r="AE2508" s="6"/>
      <c r="AF2508" s="19"/>
      <c r="AG2508" s="19"/>
      <c r="AH2508" s="19"/>
      <c r="AI2508" s="19"/>
      <c r="AJ2508" s="19"/>
    </row>
    <row r="2509" customFormat="false" ht="15" hidden="false" customHeight="false" outlineLevel="0" collapsed="false">
      <c r="A2509" s="22" t="str">
        <f aca="false">IF($C2509="","","R"&amp;TEXT(ROW()-4,"00000"))</f>
        <v/>
      </c>
      <c r="B2509" s="21"/>
      <c r="C2509" s="19"/>
      <c r="D2509" s="22" t="str">
        <f aca="false">IF($C2509="","",IFERROR(INDEX(Asset_Register!$C$5:$C$1000,MATCH($C2509,Asset_Register!$A$5:$A$1000,0)),"Not in register"))</f>
        <v/>
      </c>
      <c r="E2509" s="22" t="str">
        <f aca="false">IF($C2509="","",IFERROR(INDEX(Asset_Register!$D$5:$D$1000,MATCH($C2509,Asset_Register!$A$5:$A$1000,0)),"Not in register"))</f>
        <v/>
      </c>
      <c r="F2509" s="22" t="str">
        <f aca="false">IF($C2509="","",IFERROR(INDEX(Asset_Register!$R$5:$R$1000,MATCH($C2509,Asset_Register!$A$5:$A$1000,0)),"Not in register"))</f>
        <v/>
      </c>
      <c r="G2509" s="22" t="str">
        <f aca="false">IF($C2509="","",IFERROR(INDEX(Asset_Register!$Q$5:$Q$1000,MATCH($C2509,Asset_Register!$A$5:$A$1000,0)),"Not in register"))</f>
        <v/>
      </c>
      <c r="H2509" s="19"/>
      <c r="I2509" s="19"/>
      <c r="J2509" s="6"/>
      <c r="K2509" s="19"/>
      <c r="L2509" s="19"/>
      <c r="M2509" s="19"/>
      <c r="N2509" s="19"/>
      <c r="O2509" s="19"/>
      <c r="P2509" s="19"/>
      <c r="Q2509" s="22" t="str">
        <f aca="false">IF($C2509="","",IF($P2509&lt;&gt;"",$P2509,IF(AND(ISNUMBER($K2509),ISNUMBER($M2509),ISNUMBER($N2509)),IF($O2509="Lower is worse",IF($K2509&lt;=$N2509,"Danger",IF($K2509&lt;=$M2509,"Alert","OK")),IF($K2509&gt;=$N2509,"Danger",IF($K2509&gt;=$M2509,"Alert","OK"))),"Not set")))</f>
        <v/>
      </c>
      <c r="R2509" s="22" t="str">
        <f aca="false">IF(OR($Q2509="",$Q2509="Not set"),"",MATCH($Q2509,Lists!$F$2:$F$4,0)-1)</f>
        <v/>
      </c>
      <c r="S2509" s="6"/>
      <c r="T2509" s="6"/>
      <c r="U2509" s="22" t="str">
        <f aca="false">IF(OR($Q2509="",$Q2509="OK",$Q2509="Not set",NOT(ISNUMBER($G2509))),"",ROUND($G2509*IF($Q2509="Danger",Lists!$M$15,Lists!$M$16),0))</f>
        <v/>
      </c>
      <c r="V2509" s="22" t="str">
        <f aca="false">IF($U2509="","",IF(OR($Q2509="Danger",$U2509&gt;=Lists!$M$10),"P1",IF($U2509&gt;=Lists!$M$11,"P2","P3")))</f>
        <v/>
      </c>
      <c r="W2509" s="24" t="str">
        <f aca="false">IF(OR($V2509="",$B2509=""),"",$B2509+INDEX(Lists!$N$10:$N$12,MATCH($V2509,Lists!$L$10:$L$12,0)))</f>
        <v/>
      </c>
      <c r="X2509" s="19"/>
      <c r="Y2509" s="19"/>
      <c r="Z2509" s="19"/>
      <c r="AA2509" s="21"/>
      <c r="AB2509" s="19"/>
      <c r="AC2509" s="22" t="str">
        <f aca="true">IF(OR($U2509="",$B2509=""),"",IF($AA2509&lt;&gt;"",$AA2509-$B2509,TODAY()-$B2509))</f>
        <v/>
      </c>
      <c r="AD2509" s="22" t="str">
        <f aca="true">IF($W2509="","",IF($Y2509="Closed",IF($AA2509="","Closed",IF($AA2509&lt;=$W2509,"Closed on time","Closed late")),IF(TODAY()&gt;$W2509,"Overdue","Within time")))</f>
        <v/>
      </c>
      <c r="AE2509" s="6"/>
      <c r="AF2509" s="19"/>
      <c r="AG2509" s="19"/>
      <c r="AH2509" s="19"/>
      <c r="AI2509" s="19"/>
      <c r="AJ2509" s="19"/>
    </row>
    <row r="2510" customFormat="false" ht="15" hidden="false" customHeight="false" outlineLevel="0" collapsed="false">
      <c r="A2510" s="22" t="str">
        <f aca="false">IF($C2510="","","R"&amp;TEXT(ROW()-4,"00000"))</f>
        <v/>
      </c>
      <c r="B2510" s="21"/>
      <c r="C2510" s="19"/>
      <c r="D2510" s="22" t="str">
        <f aca="false">IF($C2510="","",IFERROR(INDEX(Asset_Register!$C$5:$C$1000,MATCH($C2510,Asset_Register!$A$5:$A$1000,0)),"Not in register"))</f>
        <v/>
      </c>
      <c r="E2510" s="22" t="str">
        <f aca="false">IF($C2510="","",IFERROR(INDEX(Asset_Register!$D$5:$D$1000,MATCH($C2510,Asset_Register!$A$5:$A$1000,0)),"Not in register"))</f>
        <v/>
      </c>
      <c r="F2510" s="22" t="str">
        <f aca="false">IF($C2510="","",IFERROR(INDEX(Asset_Register!$R$5:$R$1000,MATCH($C2510,Asset_Register!$A$5:$A$1000,0)),"Not in register"))</f>
        <v/>
      </c>
      <c r="G2510" s="22" t="str">
        <f aca="false">IF($C2510="","",IFERROR(INDEX(Asset_Register!$Q$5:$Q$1000,MATCH($C2510,Asset_Register!$A$5:$A$1000,0)),"Not in register"))</f>
        <v/>
      </c>
      <c r="H2510" s="19"/>
      <c r="I2510" s="19"/>
      <c r="J2510" s="6"/>
      <c r="K2510" s="19"/>
      <c r="L2510" s="19"/>
      <c r="M2510" s="19"/>
      <c r="N2510" s="19"/>
      <c r="O2510" s="19"/>
      <c r="P2510" s="19"/>
      <c r="Q2510" s="22" t="str">
        <f aca="false">IF($C2510="","",IF($P2510&lt;&gt;"",$P2510,IF(AND(ISNUMBER($K2510),ISNUMBER($M2510),ISNUMBER($N2510)),IF($O2510="Lower is worse",IF($K2510&lt;=$N2510,"Danger",IF($K2510&lt;=$M2510,"Alert","OK")),IF($K2510&gt;=$N2510,"Danger",IF($K2510&gt;=$M2510,"Alert","OK"))),"Not set")))</f>
        <v/>
      </c>
      <c r="R2510" s="22" t="str">
        <f aca="false">IF(OR($Q2510="",$Q2510="Not set"),"",MATCH($Q2510,Lists!$F$2:$F$4,0)-1)</f>
        <v/>
      </c>
      <c r="S2510" s="6"/>
      <c r="T2510" s="6"/>
      <c r="U2510" s="22" t="str">
        <f aca="false">IF(OR($Q2510="",$Q2510="OK",$Q2510="Not set",NOT(ISNUMBER($G2510))),"",ROUND($G2510*IF($Q2510="Danger",Lists!$M$15,Lists!$M$16),0))</f>
        <v/>
      </c>
      <c r="V2510" s="22" t="str">
        <f aca="false">IF($U2510="","",IF(OR($Q2510="Danger",$U2510&gt;=Lists!$M$10),"P1",IF($U2510&gt;=Lists!$M$11,"P2","P3")))</f>
        <v/>
      </c>
      <c r="W2510" s="24" t="str">
        <f aca="false">IF(OR($V2510="",$B2510=""),"",$B2510+INDEX(Lists!$N$10:$N$12,MATCH($V2510,Lists!$L$10:$L$12,0)))</f>
        <v/>
      </c>
      <c r="X2510" s="19"/>
      <c r="Y2510" s="19"/>
      <c r="Z2510" s="19"/>
      <c r="AA2510" s="21"/>
      <c r="AB2510" s="19"/>
      <c r="AC2510" s="22" t="str">
        <f aca="true">IF(OR($U2510="",$B2510=""),"",IF($AA2510&lt;&gt;"",$AA2510-$B2510,TODAY()-$B2510))</f>
        <v/>
      </c>
      <c r="AD2510" s="22" t="str">
        <f aca="true">IF($W2510="","",IF($Y2510="Closed",IF($AA2510="","Closed",IF($AA2510&lt;=$W2510,"Closed on time","Closed late")),IF(TODAY()&gt;$W2510,"Overdue","Within time")))</f>
        <v/>
      </c>
      <c r="AE2510" s="6"/>
      <c r="AF2510" s="19"/>
      <c r="AG2510" s="19"/>
      <c r="AH2510" s="19"/>
      <c r="AI2510" s="19"/>
      <c r="AJ2510" s="19"/>
    </row>
    <row r="2511" customFormat="false" ht="15" hidden="false" customHeight="false" outlineLevel="0" collapsed="false">
      <c r="A2511" s="22" t="str">
        <f aca="false">IF($C2511="","","R"&amp;TEXT(ROW()-4,"00000"))</f>
        <v/>
      </c>
      <c r="B2511" s="21"/>
      <c r="C2511" s="19"/>
      <c r="D2511" s="22" t="str">
        <f aca="false">IF($C2511="","",IFERROR(INDEX(Asset_Register!$C$5:$C$1000,MATCH($C2511,Asset_Register!$A$5:$A$1000,0)),"Not in register"))</f>
        <v/>
      </c>
      <c r="E2511" s="22" t="str">
        <f aca="false">IF($C2511="","",IFERROR(INDEX(Asset_Register!$D$5:$D$1000,MATCH($C2511,Asset_Register!$A$5:$A$1000,0)),"Not in register"))</f>
        <v/>
      </c>
      <c r="F2511" s="22" t="str">
        <f aca="false">IF($C2511="","",IFERROR(INDEX(Asset_Register!$R$5:$R$1000,MATCH($C2511,Asset_Register!$A$5:$A$1000,0)),"Not in register"))</f>
        <v/>
      </c>
      <c r="G2511" s="22" t="str">
        <f aca="false">IF($C2511="","",IFERROR(INDEX(Asset_Register!$Q$5:$Q$1000,MATCH($C2511,Asset_Register!$A$5:$A$1000,0)),"Not in register"))</f>
        <v/>
      </c>
      <c r="H2511" s="19"/>
      <c r="I2511" s="19"/>
      <c r="J2511" s="6"/>
      <c r="K2511" s="19"/>
      <c r="L2511" s="19"/>
      <c r="M2511" s="19"/>
      <c r="N2511" s="19"/>
      <c r="O2511" s="19"/>
      <c r="P2511" s="19"/>
      <c r="Q2511" s="22" t="str">
        <f aca="false">IF($C2511="","",IF($P2511&lt;&gt;"",$P2511,IF(AND(ISNUMBER($K2511),ISNUMBER($M2511),ISNUMBER($N2511)),IF($O2511="Lower is worse",IF($K2511&lt;=$N2511,"Danger",IF($K2511&lt;=$M2511,"Alert","OK")),IF($K2511&gt;=$N2511,"Danger",IF($K2511&gt;=$M2511,"Alert","OK"))),"Not set")))</f>
        <v/>
      </c>
      <c r="R2511" s="22" t="str">
        <f aca="false">IF(OR($Q2511="",$Q2511="Not set"),"",MATCH($Q2511,Lists!$F$2:$F$4,0)-1)</f>
        <v/>
      </c>
      <c r="S2511" s="6"/>
      <c r="T2511" s="6"/>
      <c r="U2511" s="22" t="str">
        <f aca="false">IF(OR($Q2511="",$Q2511="OK",$Q2511="Not set",NOT(ISNUMBER($G2511))),"",ROUND($G2511*IF($Q2511="Danger",Lists!$M$15,Lists!$M$16),0))</f>
        <v/>
      </c>
      <c r="V2511" s="22" t="str">
        <f aca="false">IF($U2511="","",IF(OR($Q2511="Danger",$U2511&gt;=Lists!$M$10),"P1",IF($U2511&gt;=Lists!$M$11,"P2","P3")))</f>
        <v/>
      </c>
      <c r="W2511" s="24" t="str">
        <f aca="false">IF(OR($V2511="",$B2511=""),"",$B2511+INDEX(Lists!$N$10:$N$12,MATCH($V2511,Lists!$L$10:$L$12,0)))</f>
        <v/>
      </c>
      <c r="X2511" s="19"/>
      <c r="Y2511" s="19"/>
      <c r="Z2511" s="19"/>
      <c r="AA2511" s="21"/>
      <c r="AB2511" s="19"/>
      <c r="AC2511" s="22" t="str">
        <f aca="true">IF(OR($U2511="",$B2511=""),"",IF($AA2511&lt;&gt;"",$AA2511-$B2511,TODAY()-$B2511))</f>
        <v/>
      </c>
      <c r="AD2511" s="22" t="str">
        <f aca="true">IF($W2511="","",IF($Y2511="Closed",IF($AA2511="","Closed",IF($AA2511&lt;=$W2511,"Closed on time","Closed late")),IF(TODAY()&gt;$W2511,"Overdue","Within time")))</f>
        <v/>
      </c>
      <c r="AE2511" s="6"/>
      <c r="AF2511" s="19"/>
      <c r="AG2511" s="19"/>
      <c r="AH2511" s="19"/>
      <c r="AI2511" s="19"/>
      <c r="AJ2511" s="19"/>
    </row>
    <row r="2512" customFormat="false" ht="15" hidden="false" customHeight="false" outlineLevel="0" collapsed="false">
      <c r="A2512" s="22" t="str">
        <f aca="false">IF($C2512="","","R"&amp;TEXT(ROW()-4,"00000"))</f>
        <v/>
      </c>
      <c r="B2512" s="21"/>
      <c r="C2512" s="19"/>
      <c r="D2512" s="22" t="str">
        <f aca="false">IF($C2512="","",IFERROR(INDEX(Asset_Register!$C$5:$C$1000,MATCH($C2512,Asset_Register!$A$5:$A$1000,0)),"Not in register"))</f>
        <v/>
      </c>
      <c r="E2512" s="22" t="str">
        <f aca="false">IF($C2512="","",IFERROR(INDEX(Asset_Register!$D$5:$D$1000,MATCH($C2512,Asset_Register!$A$5:$A$1000,0)),"Not in register"))</f>
        <v/>
      </c>
      <c r="F2512" s="22" t="str">
        <f aca="false">IF($C2512="","",IFERROR(INDEX(Asset_Register!$R$5:$R$1000,MATCH($C2512,Asset_Register!$A$5:$A$1000,0)),"Not in register"))</f>
        <v/>
      </c>
      <c r="G2512" s="22" t="str">
        <f aca="false">IF($C2512="","",IFERROR(INDEX(Asset_Register!$Q$5:$Q$1000,MATCH($C2512,Asset_Register!$A$5:$A$1000,0)),"Not in register"))</f>
        <v/>
      </c>
      <c r="H2512" s="19"/>
      <c r="I2512" s="19"/>
      <c r="J2512" s="6"/>
      <c r="K2512" s="19"/>
      <c r="L2512" s="19"/>
      <c r="M2512" s="19"/>
      <c r="N2512" s="19"/>
      <c r="O2512" s="19"/>
      <c r="P2512" s="19"/>
      <c r="Q2512" s="22" t="str">
        <f aca="false">IF($C2512="","",IF($P2512&lt;&gt;"",$P2512,IF(AND(ISNUMBER($K2512),ISNUMBER($M2512),ISNUMBER($N2512)),IF($O2512="Lower is worse",IF($K2512&lt;=$N2512,"Danger",IF($K2512&lt;=$M2512,"Alert","OK")),IF($K2512&gt;=$N2512,"Danger",IF($K2512&gt;=$M2512,"Alert","OK"))),"Not set")))</f>
        <v/>
      </c>
      <c r="R2512" s="22" t="str">
        <f aca="false">IF(OR($Q2512="",$Q2512="Not set"),"",MATCH($Q2512,Lists!$F$2:$F$4,0)-1)</f>
        <v/>
      </c>
      <c r="S2512" s="6"/>
      <c r="T2512" s="6"/>
      <c r="U2512" s="22" t="str">
        <f aca="false">IF(OR($Q2512="",$Q2512="OK",$Q2512="Not set",NOT(ISNUMBER($G2512))),"",ROUND($G2512*IF($Q2512="Danger",Lists!$M$15,Lists!$M$16),0))</f>
        <v/>
      </c>
      <c r="V2512" s="22" t="str">
        <f aca="false">IF($U2512="","",IF(OR($Q2512="Danger",$U2512&gt;=Lists!$M$10),"P1",IF($U2512&gt;=Lists!$M$11,"P2","P3")))</f>
        <v/>
      </c>
      <c r="W2512" s="24" t="str">
        <f aca="false">IF(OR($V2512="",$B2512=""),"",$B2512+INDEX(Lists!$N$10:$N$12,MATCH($V2512,Lists!$L$10:$L$12,0)))</f>
        <v/>
      </c>
      <c r="X2512" s="19"/>
      <c r="Y2512" s="19"/>
      <c r="Z2512" s="19"/>
      <c r="AA2512" s="21"/>
      <c r="AB2512" s="19"/>
      <c r="AC2512" s="22" t="str">
        <f aca="true">IF(OR($U2512="",$B2512=""),"",IF($AA2512&lt;&gt;"",$AA2512-$B2512,TODAY()-$B2512))</f>
        <v/>
      </c>
      <c r="AD2512" s="22" t="str">
        <f aca="true">IF($W2512="","",IF($Y2512="Closed",IF($AA2512="","Closed",IF($AA2512&lt;=$W2512,"Closed on time","Closed late")),IF(TODAY()&gt;$W2512,"Overdue","Within time")))</f>
        <v/>
      </c>
      <c r="AE2512" s="6"/>
      <c r="AF2512" s="19"/>
      <c r="AG2512" s="19"/>
      <c r="AH2512" s="19"/>
      <c r="AI2512" s="19"/>
      <c r="AJ2512" s="19"/>
    </row>
    <row r="2513" customFormat="false" ht="15" hidden="false" customHeight="false" outlineLevel="0" collapsed="false">
      <c r="A2513" s="22" t="str">
        <f aca="false">IF($C2513="","","R"&amp;TEXT(ROW()-4,"00000"))</f>
        <v/>
      </c>
      <c r="B2513" s="21"/>
      <c r="C2513" s="19"/>
      <c r="D2513" s="22" t="str">
        <f aca="false">IF($C2513="","",IFERROR(INDEX(Asset_Register!$C$5:$C$1000,MATCH($C2513,Asset_Register!$A$5:$A$1000,0)),"Not in register"))</f>
        <v/>
      </c>
      <c r="E2513" s="22" t="str">
        <f aca="false">IF($C2513="","",IFERROR(INDEX(Asset_Register!$D$5:$D$1000,MATCH($C2513,Asset_Register!$A$5:$A$1000,0)),"Not in register"))</f>
        <v/>
      </c>
      <c r="F2513" s="22" t="str">
        <f aca="false">IF($C2513="","",IFERROR(INDEX(Asset_Register!$R$5:$R$1000,MATCH($C2513,Asset_Register!$A$5:$A$1000,0)),"Not in register"))</f>
        <v/>
      </c>
      <c r="G2513" s="22" t="str">
        <f aca="false">IF($C2513="","",IFERROR(INDEX(Asset_Register!$Q$5:$Q$1000,MATCH($C2513,Asset_Register!$A$5:$A$1000,0)),"Not in register"))</f>
        <v/>
      </c>
      <c r="H2513" s="19"/>
      <c r="I2513" s="19"/>
      <c r="J2513" s="6"/>
      <c r="K2513" s="19"/>
      <c r="L2513" s="19"/>
      <c r="M2513" s="19"/>
      <c r="N2513" s="19"/>
      <c r="O2513" s="19"/>
      <c r="P2513" s="19"/>
      <c r="Q2513" s="22" t="str">
        <f aca="false">IF($C2513="","",IF($P2513&lt;&gt;"",$P2513,IF(AND(ISNUMBER($K2513),ISNUMBER($M2513),ISNUMBER($N2513)),IF($O2513="Lower is worse",IF($K2513&lt;=$N2513,"Danger",IF($K2513&lt;=$M2513,"Alert","OK")),IF($K2513&gt;=$N2513,"Danger",IF($K2513&gt;=$M2513,"Alert","OK"))),"Not set")))</f>
        <v/>
      </c>
      <c r="R2513" s="22" t="str">
        <f aca="false">IF(OR($Q2513="",$Q2513="Not set"),"",MATCH($Q2513,Lists!$F$2:$F$4,0)-1)</f>
        <v/>
      </c>
      <c r="S2513" s="6"/>
      <c r="T2513" s="6"/>
      <c r="U2513" s="22" t="str">
        <f aca="false">IF(OR($Q2513="",$Q2513="OK",$Q2513="Not set",NOT(ISNUMBER($G2513))),"",ROUND($G2513*IF($Q2513="Danger",Lists!$M$15,Lists!$M$16),0))</f>
        <v/>
      </c>
      <c r="V2513" s="22" t="str">
        <f aca="false">IF($U2513="","",IF(OR($Q2513="Danger",$U2513&gt;=Lists!$M$10),"P1",IF($U2513&gt;=Lists!$M$11,"P2","P3")))</f>
        <v/>
      </c>
      <c r="W2513" s="24" t="str">
        <f aca="false">IF(OR($V2513="",$B2513=""),"",$B2513+INDEX(Lists!$N$10:$N$12,MATCH($V2513,Lists!$L$10:$L$12,0)))</f>
        <v/>
      </c>
      <c r="X2513" s="19"/>
      <c r="Y2513" s="19"/>
      <c r="Z2513" s="19"/>
      <c r="AA2513" s="21"/>
      <c r="AB2513" s="19"/>
      <c r="AC2513" s="22" t="str">
        <f aca="true">IF(OR($U2513="",$B2513=""),"",IF($AA2513&lt;&gt;"",$AA2513-$B2513,TODAY()-$B2513))</f>
        <v/>
      </c>
      <c r="AD2513" s="22" t="str">
        <f aca="true">IF($W2513="","",IF($Y2513="Closed",IF($AA2513="","Closed",IF($AA2513&lt;=$W2513,"Closed on time","Closed late")),IF(TODAY()&gt;$W2513,"Overdue","Within time")))</f>
        <v/>
      </c>
      <c r="AE2513" s="6"/>
      <c r="AF2513" s="19"/>
      <c r="AG2513" s="19"/>
      <c r="AH2513" s="19"/>
      <c r="AI2513" s="19"/>
      <c r="AJ2513" s="19"/>
    </row>
    <row r="2514" customFormat="false" ht="15" hidden="false" customHeight="false" outlineLevel="0" collapsed="false">
      <c r="A2514" s="22" t="str">
        <f aca="false">IF($C2514="","","R"&amp;TEXT(ROW()-4,"00000"))</f>
        <v/>
      </c>
      <c r="B2514" s="21"/>
      <c r="C2514" s="19"/>
      <c r="D2514" s="22" t="str">
        <f aca="false">IF($C2514="","",IFERROR(INDEX(Asset_Register!$C$5:$C$1000,MATCH($C2514,Asset_Register!$A$5:$A$1000,0)),"Not in register"))</f>
        <v/>
      </c>
      <c r="E2514" s="22" t="str">
        <f aca="false">IF($C2514="","",IFERROR(INDEX(Asset_Register!$D$5:$D$1000,MATCH($C2514,Asset_Register!$A$5:$A$1000,0)),"Not in register"))</f>
        <v/>
      </c>
      <c r="F2514" s="22" t="str">
        <f aca="false">IF($C2514="","",IFERROR(INDEX(Asset_Register!$R$5:$R$1000,MATCH($C2514,Asset_Register!$A$5:$A$1000,0)),"Not in register"))</f>
        <v/>
      </c>
      <c r="G2514" s="22" t="str">
        <f aca="false">IF($C2514="","",IFERROR(INDEX(Asset_Register!$Q$5:$Q$1000,MATCH($C2514,Asset_Register!$A$5:$A$1000,0)),"Not in register"))</f>
        <v/>
      </c>
      <c r="H2514" s="19"/>
      <c r="I2514" s="19"/>
      <c r="J2514" s="6"/>
      <c r="K2514" s="19"/>
      <c r="L2514" s="19"/>
      <c r="M2514" s="19"/>
      <c r="N2514" s="19"/>
      <c r="O2514" s="19"/>
      <c r="P2514" s="19"/>
      <c r="Q2514" s="22" t="str">
        <f aca="false">IF($C2514="","",IF($P2514&lt;&gt;"",$P2514,IF(AND(ISNUMBER($K2514),ISNUMBER($M2514),ISNUMBER($N2514)),IF($O2514="Lower is worse",IF($K2514&lt;=$N2514,"Danger",IF($K2514&lt;=$M2514,"Alert","OK")),IF($K2514&gt;=$N2514,"Danger",IF($K2514&gt;=$M2514,"Alert","OK"))),"Not set")))</f>
        <v/>
      </c>
      <c r="R2514" s="22" t="str">
        <f aca="false">IF(OR($Q2514="",$Q2514="Not set"),"",MATCH($Q2514,Lists!$F$2:$F$4,0)-1)</f>
        <v/>
      </c>
      <c r="S2514" s="6"/>
      <c r="T2514" s="6"/>
      <c r="U2514" s="22" t="str">
        <f aca="false">IF(OR($Q2514="",$Q2514="OK",$Q2514="Not set",NOT(ISNUMBER($G2514))),"",ROUND($G2514*IF($Q2514="Danger",Lists!$M$15,Lists!$M$16),0))</f>
        <v/>
      </c>
      <c r="V2514" s="22" t="str">
        <f aca="false">IF($U2514="","",IF(OR($Q2514="Danger",$U2514&gt;=Lists!$M$10),"P1",IF($U2514&gt;=Lists!$M$11,"P2","P3")))</f>
        <v/>
      </c>
      <c r="W2514" s="24" t="str">
        <f aca="false">IF(OR($V2514="",$B2514=""),"",$B2514+INDEX(Lists!$N$10:$N$12,MATCH($V2514,Lists!$L$10:$L$12,0)))</f>
        <v/>
      </c>
      <c r="X2514" s="19"/>
      <c r="Y2514" s="19"/>
      <c r="Z2514" s="19"/>
      <c r="AA2514" s="21"/>
      <c r="AB2514" s="19"/>
      <c r="AC2514" s="22" t="str">
        <f aca="true">IF(OR($U2514="",$B2514=""),"",IF($AA2514&lt;&gt;"",$AA2514-$B2514,TODAY()-$B2514))</f>
        <v/>
      </c>
      <c r="AD2514" s="22" t="str">
        <f aca="true">IF($W2514="","",IF($Y2514="Closed",IF($AA2514="","Closed",IF($AA2514&lt;=$W2514,"Closed on time","Closed late")),IF(TODAY()&gt;$W2514,"Overdue","Within time")))</f>
        <v/>
      </c>
      <c r="AE2514" s="6"/>
      <c r="AF2514" s="19"/>
      <c r="AG2514" s="19"/>
      <c r="AH2514" s="19"/>
      <c r="AI2514" s="19"/>
      <c r="AJ2514" s="19"/>
    </row>
    <row r="2515" customFormat="false" ht="15" hidden="false" customHeight="false" outlineLevel="0" collapsed="false">
      <c r="A2515" s="22" t="str">
        <f aca="false">IF($C2515="","","R"&amp;TEXT(ROW()-4,"00000"))</f>
        <v/>
      </c>
      <c r="B2515" s="21"/>
      <c r="C2515" s="19"/>
      <c r="D2515" s="22" t="str">
        <f aca="false">IF($C2515="","",IFERROR(INDEX(Asset_Register!$C$5:$C$1000,MATCH($C2515,Asset_Register!$A$5:$A$1000,0)),"Not in register"))</f>
        <v/>
      </c>
      <c r="E2515" s="22" t="str">
        <f aca="false">IF($C2515="","",IFERROR(INDEX(Asset_Register!$D$5:$D$1000,MATCH($C2515,Asset_Register!$A$5:$A$1000,0)),"Not in register"))</f>
        <v/>
      </c>
      <c r="F2515" s="22" t="str">
        <f aca="false">IF($C2515="","",IFERROR(INDEX(Asset_Register!$R$5:$R$1000,MATCH($C2515,Asset_Register!$A$5:$A$1000,0)),"Not in register"))</f>
        <v/>
      </c>
      <c r="G2515" s="22" t="str">
        <f aca="false">IF($C2515="","",IFERROR(INDEX(Asset_Register!$Q$5:$Q$1000,MATCH($C2515,Asset_Register!$A$5:$A$1000,0)),"Not in register"))</f>
        <v/>
      </c>
      <c r="H2515" s="19"/>
      <c r="I2515" s="19"/>
      <c r="J2515" s="6"/>
      <c r="K2515" s="19"/>
      <c r="L2515" s="19"/>
      <c r="M2515" s="19"/>
      <c r="N2515" s="19"/>
      <c r="O2515" s="19"/>
      <c r="P2515" s="19"/>
      <c r="Q2515" s="22" t="str">
        <f aca="false">IF($C2515="","",IF($P2515&lt;&gt;"",$P2515,IF(AND(ISNUMBER($K2515),ISNUMBER($M2515),ISNUMBER($N2515)),IF($O2515="Lower is worse",IF($K2515&lt;=$N2515,"Danger",IF($K2515&lt;=$M2515,"Alert","OK")),IF($K2515&gt;=$N2515,"Danger",IF($K2515&gt;=$M2515,"Alert","OK"))),"Not set")))</f>
        <v/>
      </c>
      <c r="R2515" s="22" t="str">
        <f aca="false">IF(OR($Q2515="",$Q2515="Not set"),"",MATCH($Q2515,Lists!$F$2:$F$4,0)-1)</f>
        <v/>
      </c>
      <c r="S2515" s="6"/>
      <c r="T2515" s="6"/>
      <c r="U2515" s="22" t="str">
        <f aca="false">IF(OR($Q2515="",$Q2515="OK",$Q2515="Not set",NOT(ISNUMBER($G2515))),"",ROUND($G2515*IF($Q2515="Danger",Lists!$M$15,Lists!$M$16),0))</f>
        <v/>
      </c>
      <c r="V2515" s="22" t="str">
        <f aca="false">IF($U2515="","",IF(OR($Q2515="Danger",$U2515&gt;=Lists!$M$10),"P1",IF($U2515&gt;=Lists!$M$11,"P2","P3")))</f>
        <v/>
      </c>
      <c r="W2515" s="24" t="str">
        <f aca="false">IF(OR($V2515="",$B2515=""),"",$B2515+INDEX(Lists!$N$10:$N$12,MATCH($V2515,Lists!$L$10:$L$12,0)))</f>
        <v/>
      </c>
      <c r="X2515" s="19"/>
      <c r="Y2515" s="19"/>
      <c r="Z2515" s="19"/>
      <c r="AA2515" s="21"/>
      <c r="AB2515" s="19"/>
      <c r="AC2515" s="22" t="str">
        <f aca="true">IF(OR($U2515="",$B2515=""),"",IF($AA2515&lt;&gt;"",$AA2515-$B2515,TODAY()-$B2515))</f>
        <v/>
      </c>
      <c r="AD2515" s="22" t="str">
        <f aca="true">IF($W2515="","",IF($Y2515="Closed",IF($AA2515="","Closed",IF($AA2515&lt;=$W2515,"Closed on time","Closed late")),IF(TODAY()&gt;$W2515,"Overdue","Within time")))</f>
        <v/>
      </c>
      <c r="AE2515" s="6"/>
      <c r="AF2515" s="19"/>
      <c r="AG2515" s="19"/>
      <c r="AH2515" s="19"/>
      <c r="AI2515" s="19"/>
      <c r="AJ2515" s="19"/>
    </row>
    <row r="2516" customFormat="false" ht="15" hidden="false" customHeight="false" outlineLevel="0" collapsed="false">
      <c r="A2516" s="22" t="str">
        <f aca="false">IF($C2516="","","R"&amp;TEXT(ROW()-4,"00000"))</f>
        <v/>
      </c>
      <c r="B2516" s="21"/>
      <c r="C2516" s="19"/>
      <c r="D2516" s="22" t="str">
        <f aca="false">IF($C2516="","",IFERROR(INDEX(Asset_Register!$C$5:$C$1000,MATCH($C2516,Asset_Register!$A$5:$A$1000,0)),"Not in register"))</f>
        <v/>
      </c>
      <c r="E2516" s="22" t="str">
        <f aca="false">IF($C2516="","",IFERROR(INDEX(Asset_Register!$D$5:$D$1000,MATCH($C2516,Asset_Register!$A$5:$A$1000,0)),"Not in register"))</f>
        <v/>
      </c>
      <c r="F2516" s="22" t="str">
        <f aca="false">IF($C2516="","",IFERROR(INDEX(Asset_Register!$R$5:$R$1000,MATCH($C2516,Asset_Register!$A$5:$A$1000,0)),"Not in register"))</f>
        <v/>
      </c>
      <c r="G2516" s="22" t="str">
        <f aca="false">IF($C2516="","",IFERROR(INDEX(Asset_Register!$Q$5:$Q$1000,MATCH($C2516,Asset_Register!$A$5:$A$1000,0)),"Not in register"))</f>
        <v/>
      </c>
      <c r="H2516" s="19"/>
      <c r="I2516" s="19"/>
      <c r="J2516" s="6"/>
      <c r="K2516" s="19"/>
      <c r="L2516" s="19"/>
      <c r="M2516" s="19"/>
      <c r="N2516" s="19"/>
      <c r="O2516" s="19"/>
      <c r="P2516" s="19"/>
      <c r="Q2516" s="22" t="str">
        <f aca="false">IF($C2516="","",IF($P2516&lt;&gt;"",$P2516,IF(AND(ISNUMBER($K2516),ISNUMBER($M2516),ISNUMBER($N2516)),IF($O2516="Lower is worse",IF($K2516&lt;=$N2516,"Danger",IF($K2516&lt;=$M2516,"Alert","OK")),IF($K2516&gt;=$N2516,"Danger",IF($K2516&gt;=$M2516,"Alert","OK"))),"Not set")))</f>
        <v/>
      </c>
      <c r="R2516" s="22" t="str">
        <f aca="false">IF(OR($Q2516="",$Q2516="Not set"),"",MATCH($Q2516,Lists!$F$2:$F$4,0)-1)</f>
        <v/>
      </c>
      <c r="S2516" s="6"/>
      <c r="T2516" s="6"/>
      <c r="U2516" s="22" t="str">
        <f aca="false">IF(OR($Q2516="",$Q2516="OK",$Q2516="Not set",NOT(ISNUMBER($G2516))),"",ROUND($G2516*IF($Q2516="Danger",Lists!$M$15,Lists!$M$16),0))</f>
        <v/>
      </c>
      <c r="V2516" s="22" t="str">
        <f aca="false">IF($U2516="","",IF(OR($Q2516="Danger",$U2516&gt;=Lists!$M$10),"P1",IF($U2516&gt;=Lists!$M$11,"P2","P3")))</f>
        <v/>
      </c>
      <c r="W2516" s="24" t="str">
        <f aca="false">IF(OR($V2516="",$B2516=""),"",$B2516+INDEX(Lists!$N$10:$N$12,MATCH($V2516,Lists!$L$10:$L$12,0)))</f>
        <v/>
      </c>
      <c r="X2516" s="19"/>
      <c r="Y2516" s="19"/>
      <c r="Z2516" s="19"/>
      <c r="AA2516" s="21"/>
      <c r="AB2516" s="19"/>
      <c r="AC2516" s="22" t="str">
        <f aca="true">IF(OR($U2516="",$B2516=""),"",IF($AA2516&lt;&gt;"",$AA2516-$B2516,TODAY()-$B2516))</f>
        <v/>
      </c>
      <c r="AD2516" s="22" t="str">
        <f aca="true">IF($W2516="","",IF($Y2516="Closed",IF($AA2516="","Closed",IF($AA2516&lt;=$W2516,"Closed on time","Closed late")),IF(TODAY()&gt;$W2516,"Overdue","Within time")))</f>
        <v/>
      </c>
      <c r="AE2516" s="6"/>
      <c r="AF2516" s="19"/>
      <c r="AG2516" s="19"/>
      <c r="AH2516" s="19"/>
      <c r="AI2516" s="19"/>
      <c r="AJ2516" s="19"/>
    </row>
    <row r="2517" customFormat="false" ht="15" hidden="false" customHeight="false" outlineLevel="0" collapsed="false">
      <c r="A2517" s="22" t="str">
        <f aca="false">IF($C2517="","","R"&amp;TEXT(ROW()-4,"00000"))</f>
        <v/>
      </c>
      <c r="B2517" s="21"/>
      <c r="C2517" s="19"/>
      <c r="D2517" s="22" t="str">
        <f aca="false">IF($C2517="","",IFERROR(INDEX(Asset_Register!$C$5:$C$1000,MATCH($C2517,Asset_Register!$A$5:$A$1000,0)),"Not in register"))</f>
        <v/>
      </c>
      <c r="E2517" s="22" t="str">
        <f aca="false">IF($C2517="","",IFERROR(INDEX(Asset_Register!$D$5:$D$1000,MATCH($C2517,Asset_Register!$A$5:$A$1000,0)),"Not in register"))</f>
        <v/>
      </c>
      <c r="F2517" s="22" t="str">
        <f aca="false">IF($C2517="","",IFERROR(INDEX(Asset_Register!$R$5:$R$1000,MATCH($C2517,Asset_Register!$A$5:$A$1000,0)),"Not in register"))</f>
        <v/>
      </c>
      <c r="G2517" s="22" t="str">
        <f aca="false">IF($C2517="","",IFERROR(INDEX(Asset_Register!$Q$5:$Q$1000,MATCH($C2517,Asset_Register!$A$5:$A$1000,0)),"Not in register"))</f>
        <v/>
      </c>
      <c r="H2517" s="19"/>
      <c r="I2517" s="19"/>
      <c r="J2517" s="6"/>
      <c r="K2517" s="19"/>
      <c r="L2517" s="19"/>
      <c r="M2517" s="19"/>
      <c r="N2517" s="19"/>
      <c r="O2517" s="19"/>
      <c r="P2517" s="19"/>
      <c r="Q2517" s="22" t="str">
        <f aca="false">IF($C2517="","",IF($P2517&lt;&gt;"",$P2517,IF(AND(ISNUMBER($K2517),ISNUMBER($M2517),ISNUMBER($N2517)),IF($O2517="Lower is worse",IF($K2517&lt;=$N2517,"Danger",IF($K2517&lt;=$M2517,"Alert","OK")),IF($K2517&gt;=$N2517,"Danger",IF($K2517&gt;=$M2517,"Alert","OK"))),"Not set")))</f>
        <v/>
      </c>
      <c r="R2517" s="22" t="str">
        <f aca="false">IF(OR($Q2517="",$Q2517="Not set"),"",MATCH($Q2517,Lists!$F$2:$F$4,0)-1)</f>
        <v/>
      </c>
      <c r="S2517" s="6"/>
      <c r="T2517" s="6"/>
      <c r="U2517" s="22" t="str">
        <f aca="false">IF(OR($Q2517="",$Q2517="OK",$Q2517="Not set",NOT(ISNUMBER($G2517))),"",ROUND($G2517*IF($Q2517="Danger",Lists!$M$15,Lists!$M$16),0))</f>
        <v/>
      </c>
      <c r="V2517" s="22" t="str">
        <f aca="false">IF($U2517="","",IF(OR($Q2517="Danger",$U2517&gt;=Lists!$M$10),"P1",IF($U2517&gt;=Lists!$M$11,"P2","P3")))</f>
        <v/>
      </c>
      <c r="W2517" s="24" t="str">
        <f aca="false">IF(OR($V2517="",$B2517=""),"",$B2517+INDEX(Lists!$N$10:$N$12,MATCH($V2517,Lists!$L$10:$L$12,0)))</f>
        <v/>
      </c>
      <c r="X2517" s="19"/>
      <c r="Y2517" s="19"/>
      <c r="Z2517" s="19"/>
      <c r="AA2517" s="21"/>
      <c r="AB2517" s="19"/>
      <c r="AC2517" s="22" t="str">
        <f aca="true">IF(OR($U2517="",$B2517=""),"",IF($AA2517&lt;&gt;"",$AA2517-$B2517,TODAY()-$B2517))</f>
        <v/>
      </c>
      <c r="AD2517" s="22" t="str">
        <f aca="true">IF($W2517="","",IF($Y2517="Closed",IF($AA2517="","Closed",IF($AA2517&lt;=$W2517,"Closed on time","Closed late")),IF(TODAY()&gt;$W2517,"Overdue","Within time")))</f>
        <v/>
      </c>
      <c r="AE2517" s="6"/>
      <c r="AF2517" s="19"/>
      <c r="AG2517" s="19"/>
      <c r="AH2517" s="19"/>
      <c r="AI2517" s="19"/>
      <c r="AJ2517" s="19"/>
    </row>
    <row r="2518" customFormat="false" ht="15" hidden="false" customHeight="false" outlineLevel="0" collapsed="false">
      <c r="A2518" s="22" t="str">
        <f aca="false">IF($C2518="","","R"&amp;TEXT(ROW()-4,"00000"))</f>
        <v/>
      </c>
      <c r="B2518" s="21"/>
      <c r="C2518" s="19"/>
      <c r="D2518" s="22" t="str">
        <f aca="false">IF($C2518="","",IFERROR(INDEX(Asset_Register!$C$5:$C$1000,MATCH($C2518,Asset_Register!$A$5:$A$1000,0)),"Not in register"))</f>
        <v/>
      </c>
      <c r="E2518" s="22" t="str">
        <f aca="false">IF($C2518="","",IFERROR(INDEX(Asset_Register!$D$5:$D$1000,MATCH($C2518,Asset_Register!$A$5:$A$1000,0)),"Not in register"))</f>
        <v/>
      </c>
      <c r="F2518" s="22" t="str">
        <f aca="false">IF($C2518="","",IFERROR(INDEX(Asset_Register!$R$5:$R$1000,MATCH($C2518,Asset_Register!$A$5:$A$1000,0)),"Not in register"))</f>
        <v/>
      </c>
      <c r="G2518" s="22" t="str">
        <f aca="false">IF($C2518="","",IFERROR(INDEX(Asset_Register!$Q$5:$Q$1000,MATCH($C2518,Asset_Register!$A$5:$A$1000,0)),"Not in register"))</f>
        <v/>
      </c>
      <c r="H2518" s="19"/>
      <c r="I2518" s="19"/>
      <c r="J2518" s="6"/>
      <c r="K2518" s="19"/>
      <c r="L2518" s="19"/>
      <c r="M2518" s="19"/>
      <c r="N2518" s="19"/>
      <c r="O2518" s="19"/>
      <c r="P2518" s="19"/>
      <c r="Q2518" s="22" t="str">
        <f aca="false">IF($C2518="","",IF($P2518&lt;&gt;"",$P2518,IF(AND(ISNUMBER($K2518),ISNUMBER($M2518),ISNUMBER($N2518)),IF($O2518="Lower is worse",IF($K2518&lt;=$N2518,"Danger",IF($K2518&lt;=$M2518,"Alert","OK")),IF($K2518&gt;=$N2518,"Danger",IF($K2518&gt;=$M2518,"Alert","OK"))),"Not set")))</f>
        <v/>
      </c>
      <c r="R2518" s="22" t="str">
        <f aca="false">IF(OR($Q2518="",$Q2518="Not set"),"",MATCH($Q2518,Lists!$F$2:$F$4,0)-1)</f>
        <v/>
      </c>
      <c r="S2518" s="6"/>
      <c r="T2518" s="6"/>
      <c r="U2518" s="22" t="str">
        <f aca="false">IF(OR($Q2518="",$Q2518="OK",$Q2518="Not set",NOT(ISNUMBER($G2518))),"",ROUND($G2518*IF($Q2518="Danger",Lists!$M$15,Lists!$M$16),0))</f>
        <v/>
      </c>
      <c r="V2518" s="22" t="str">
        <f aca="false">IF($U2518="","",IF(OR($Q2518="Danger",$U2518&gt;=Lists!$M$10),"P1",IF($U2518&gt;=Lists!$M$11,"P2","P3")))</f>
        <v/>
      </c>
      <c r="W2518" s="24" t="str">
        <f aca="false">IF(OR($V2518="",$B2518=""),"",$B2518+INDEX(Lists!$N$10:$N$12,MATCH($V2518,Lists!$L$10:$L$12,0)))</f>
        <v/>
      </c>
      <c r="X2518" s="19"/>
      <c r="Y2518" s="19"/>
      <c r="Z2518" s="19"/>
      <c r="AA2518" s="21"/>
      <c r="AB2518" s="19"/>
      <c r="AC2518" s="22" t="str">
        <f aca="true">IF(OR($U2518="",$B2518=""),"",IF($AA2518&lt;&gt;"",$AA2518-$B2518,TODAY()-$B2518))</f>
        <v/>
      </c>
      <c r="AD2518" s="22" t="str">
        <f aca="true">IF($W2518="","",IF($Y2518="Closed",IF($AA2518="","Closed",IF($AA2518&lt;=$W2518,"Closed on time","Closed late")),IF(TODAY()&gt;$W2518,"Overdue","Within time")))</f>
        <v/>
      </c>
      <c r="AE2518" s="6"/>
      <c r="AF2518" s="19"/>
      <c r="AG2518" s="19"/>
      <c r="AH2518" s="19"/>
      <c r="AI2518" s="19"/>
      <c r="AJ2518" s="19"/>
    </row>
    <row r="2519" customFormat="false" ht="15" hidden="false" customHeight="false" outlineLevel="0" collapsed="false">
      <c r="A2519" s="22" t="str">
        <f aca="false">IF($C2519="","","R"&amp;TEXT(ROW()-4,"00000"))</f>
        <v/>
      </c>
      <c r="B2519" s="21"/>
      <c r="C2519" s="19"/>
      <c r="D2519" s="22" t="str">
        <f aca="false">IF($C2519="","",IFERROR(INDEX(Asset_Register!$C$5:$C$1000,MATCH($C2519,Asset_Register!$A$5:$A$1000,0)),"Not in register"))</f>
        <v/>
      </c>
      <c r="E2519" s="22" t="str">
        <f aca="false">IF($C2519="","",IFERROR(INDEX(Asset_Register!$D$5:$D$1000,MATCH($C2519,Asset_Register!$A$5:$A$1000,0)),"Not in register"))</f>
        <v/>
      </c>
      <c r="F2519" s="22" t="str">
        <f aca="false">IF($C2519="","",IFERROR(INDEX(Asset_Register!$R$5:$R$1000,MATCH($C2519,Asset_Register!$A$5:$A$1000,0)),"Not in register"))</f>
        <v/>
      </c>
      <c r="G2519" s="22" t="str">
        <f aca="false">IF($C2519="","",IFERROR(INDEX(Asset_Register!$Q$5:$Q$1000,MATCH($C2519,Asset_Register!$A$5:$A$1000,0)),"Not in register"))</f>
        <v/>
      </c>
      <c r="H2519" s="19"/>
      <c r="I2519" s="19"/>
      <c r="J2519" s="6"/>
      <c r="K2519" s="19"/>
      <c r="L2519" s="19"/>
      <c r="M2519" s="19"/>
      <c r="N2519" s="19"/>
      <c r="O2519" s="19"/>
      <c r="P2519" s="19"/>
      <c r="Q2519" s="22" t="str">
        <f aca="false">IF($C2519="","",IF($P2519&lt;&gt;"",$P2519,IF(AND(ISNUMBER($K2519),ISNUMBER($M2519),ISNUMBER($N2519)),IF($O2519="Lower is worse",IF($K2519&lt;=$N2519,"Danger",IF($K2519&lt;=$M2519,"Alert","OK")),IF($K2519&gt;=$N2519,"Danger",IF($K2519&gt;=$M2519,"Alert","OK"))),"Not set")))</f>
        <v/>
      </c>
      <c r="R2519" s="22" t="str">
        <f aca="false">IF(OR($Q2519="",$Q2519="Not set"),"",MATCH($Q2519,Lists!$F$2:$F$4,0)-1)</f>
        <v/>
      </c>
      <c r="S2519" s="6"/>
      <c r="T2519" s="6"/>
      <c r="U2519" s="22" t="str">
        <f aca="false">IF(OR($Q2519="",$Q2519="OK",$Q2519="Not set",NOT(ISNUMBER($G2519))),"",ROUND($G2519*IF($Q2519="Danger",Lists!$M$15,Lists!$M$16),0))</f>
        <v/>
      </c>
      <c r="V2519" s="22" t="str">
        <f aca="false">IF($U2519="","",IF(OR($Q2519="Danger",$U2519&gt;=Lists!$M$10),"P1",IF($U2519&gt;=Lists!$M$11,"P2","P3")))</f>
        <v/>
      </c>
      <c r="W2519" s="24" t="str">
        <f aca="false">IF(OR($V2519="",$B2519=""),"",$B2519+INDEX(Lists!$N$10:$N$12,MATCH($V2519,Lists!$L$10:$L$12,0)))</f>
        <v/>
      </c>
      <c r="X2519" s="19"/>
      <c r="Y2519" s="19"/>
      <c r="Z2519" s="19"/>
      <c r="AA2519" s="21"/>
      <c r="AB2519" s="19"/>
      <c r="AC2519" s="22" t="str">
        <f aca="true">IF(OR($U2519="",$B2519=""),"",IF($AA2519&lt;&gt;"",$AA2519-$B2519,TODAY()-$B2519))</f>
        <v/>
      </c>
      <c r="AD2519" s="22" t="str">
        <f aca="true">IF($W2519="","",IF($Y2519="Closed",IF($AA2519="","Closed",IF($AA2519&lt;=$W2519,"Closed on time","Closed late")),IF(TODAY()&gt;$W2519,"Overdue","Within time")))</f>
        <v/>
      </c>
      <c r="AE2519" s="6"/>
      <c r="AF2519" s="19"/>
      <c r="AG2519" s="19"/>
      <c r="AH2519" s="19"/>
      <c r="AI2519" s="19"/>
      <c r="AJ2519" s="19"/>
    </row>
    <row r="2520" customFormat="false" ht="15" hidden="false" customHeight="false" outlineLevel="0" collapsed="false">
      <c r="A2520" s="22" t="str">
        <f aca="false">IF($C2520="","","R"&amp;TEXT(ROW()-4,"00000"))</f>
        <v/>
      </c>
      <c r="B2520" s="21"/>
      <c r="C2520" s="19"/>
      <c r="D2520" s="22" t="str">
        <f aca="false">IF($C2520="","",IFERROR(INDEX(Asset_Register!$C$5:$C$1000,MATCH($C2520,Asset_Register!$A$5:$A$1000,0)),"Not in register"))</f>
        <v/>
      </c>
      <c r="E2520" s="22" t="str">
        <f aca="false">IF($C2520="","",IFERROR(INDEX(Asset_Register!$D$5:$D$1000,MATCH($C2520,Asset_Register!$A$5:$A$1000,0)),"Not in register"))</f>
        <v/>
      </c>
      <c r="F2520" s="22" t="str">
        <f aca="false">IF($C2520="","",IFERROR(INDEX(Asset_Register!$R$5:$R$1000,MATCH($C2520,Asset_Register!$A$5:$A$1000,0)),"Not in register"))</f>
        <v/>
      </c>
      <c r="G2520" s="22" t="str">
        <f aca="false">IF($C2520="","",IFERROR(INDEX(Asset_Register!$Q$5:$Q$1000,MATCH($C2520,Asset_Register!$A$5:$A$1000,0)),"Not in register"))</f>
        <v/>
      </c>
      <c r="H2520" s="19"/>
      <c r="I2520" s="19"/>
      <c r="J2520" s="6"/>
      <c r="K2520" s="19"/>
      <c r="L2520" s="19"/>
      <c r="M2520" s="19"/>
      <c r="N2520" s="19"/>
      <c r="O2520" s="19"/>
      <c r="P2520" s="19"/>
      <c r="Q2520" s="22" t="str">
        <f aca="false">IF($C2520="","",IF($P2520&lt;&gt;"",$P2520,IF(AND(ISNUMBER($K2520),ISNUMBER($M2520),ISNUMBER($N2520)),IF($O2520="Lower is worse",IF($K2520&lt;=$N2520,"Danger",IF($K2520&lt;=$M2520,"Alert","OK")),IF($K2520&gt;=$N2520,"Danger",IF($K2520&gt;=$M2520,"Alert","OK"))),"Not set")))</f>
        <v/>
      </c>
      <c r="R2520" s="22" t="str">
        <f aca="false">IF(OR($Q2520="",$Q2520="Not set"),"",MATCH($Q2520,Lists!$F$2:$F$4,0)-1)</f>
        <v/>
      </c>
      <c r="S2520" s="6"/>
      <c r="T2520" s="6"/>
      <c r="U2520" s="22" t="str">
        <f aca="false">IF(OR($Q2520="",$Q2520="OK",$Q2520="Not set",NOT(ISNUMBER($G2520))),"",ROUND($G2520*IF($Q2520="Danger",Lists!$M$15,Lists!$M$16),0))</f>
        <v/>
      </c>
      <c r="V2520" s="22" t="str">
        <f aca="false">IF($U2520="","",IF(OR($Q2520="Danger",$U2520&gt;=Lists!$M$10),"P1",IF($U2520&gt;=Lists!$M$11,"P2","P3")))</f>
        <v/>
      </c>
      <c r="W2520" s="24" t="str">
        <f aca="false">IF(OR($V2520="",$B2520=""),"",$B2520+INDEX(Lists!$N$10:$N$12,MATCH($V2520,Lists!$L$10:$L$12,0)))</f>
        <v/>
      </c>
      <c r="X2520" s="19"/>
      <c r="Y2520" s="19"/>
      <c r="Z2520" s="19"/>
      <c r="AA2520" s="21"/>
      <c r="AB2520" s="19"/>
      <c r="AC2520" s="22" t="str">
        <f aca="true">IF(OR($U2520="",$B2520=""),"",IF($AA2520&lt;&gt;"",$AA2520-$B2520,TODAY()-$B2520))</f>
        <v/>
      </c>
      <c r="AD2520" s="22" t="str">
        <f aca="true">IF($W2520="","",IF($Y2520="Closed",IF($AA2520="","Closed",IF($AA2520&lt;=$W2520,"Closed on time","Closed late")),IF(TODAY()&gt;$W2520,"Overdue","Within time")))</f>
        <v/>
      </c>
      <c r="AE2520" s="6"/>
      <c r="AF2520" s="19"/>
      <c r="AG2520" s="19"/>
      <c r="AH2520" s="19"/>
      <c r="AI2520" s="19"/>
      <c r="AJ2520" s="19"/>
    </row>
    <row r="2521" customFormat="false" ht="15" hidden="false" customHeight="false" outlineLevel="0" collapsed="false">
      <c r="A2521" s="22" t="str">
        <f aca="false">IF($C2521="","","R"&amp;TEXT(ROW()-4,"00000"))</f>
        <v/>
      </c>
      <c r="B2521" s="21"/>
      <c r="C2521" s="19"/>
      <c r="D2521" s="22" t="str">
        <f aca="false">IF($C2521="","",IFERROR(INDEX(Asset_Register!$C$5:$C$1000,MATCH($C2521,Asset_Register!$A$5:$A$1000,0)),"Not in register"))</f>
        <v/>
      </c>
      <c r="E2521" s="22" t="str">
        <f aca="false">IF($C2521="","",IFERROR(INDEX(Asset_Register!$D$5:$D$1000,MATCH($C2521,Asset_Register!$A$5:$A$1000,0)),"Not in register"))</f>
        <v/>
      </c>
      <c r="F2521" s="22" t="str">
        <f aca="false">IF($C2521="","",IFERROR(INDEX(Asset_Register!$R$5:$R$1000,MATCH($C2521,Asset_Register!$A$5:$A$1000,0)),"Not in register"))</f>
        <v/>
      </c>
      <c r="G2521" s="22" t="str">
        <f aca="false">IF($C2521="","",IFERROR(INDEX(Asset_Register!$Q$5:$Q$1000,MATCH($C2521,Asset_Register!$A$5:$A$1000,0)),"Not in register"))</f>
        <v/>
      </c>
      <c r="H2521" s="19"/>
      <c r="I2521" s="19"/>
      <c r="J2521" s="6"/>
      <c r="K2521" s="19"/>
      <c r="L2521" s="19"/>
      <c r="M2521" s="19"/>
      <c r="N2521" s="19"/>
      <c r="O2521" s="19"/>
      <c r="P2521" s="19"/>
      <c r="Q2521" s="22" t="str">
        <f aca="false">IF($C2521="","",IF($P2521&lt;&gt;"",$P2521,IF(AND(ISNUMBER($K2521),ISNUMBER($M2521),ISNUMBER($N2521)),IF($O2521="Lower is worse",IF($K2521&lt;=$N2521,"Danger",IF($K2521&lt;=$M2521,"Alert","OK")),IF($K2521&gt;=$N2521,"Danger",IF($K2521&gt;=$M2521,"Alert","OK"))),"Not set")))</f>
        <v/>
      </c>
      <c r="R2521" s="22" t="str">
        <f aca="false">IF(OR($Q2521="",$Q2521="Not set"),"",MATCH($Q2521,Lists!$F$2:$F$4,0)-1)</f>
        <v/>
      </c>
      <c r="S2521" s="6"/>
      <c r="T2521" s="6"/>
      <c r="U2521" s="22" t="str">
        <f aca="false">IF(OR($Q2521="",$Q2521="OK",$Q2521="Not set",NOT(ISNUMBER($G2521))),"",ROUND($G2521*IF($Q2521="Danger",Lists!$M$15,Lists!$M$16),0))</f>
        <v/>
      </c>
      <c r="V2521" s="22" t="str">
        <f aca="false">IF($U2521="","",IF(OR($Q2521="Danger",$U2521&gt;=Lists!$M$10),"P1",IF($U2521&gt;=Lists!$M$11,"P2","P3")))</f>
        <v/>
      </c>
      <c r="W2521" s="24" t="str">
        <f aca="false">IF(OR($V2521="",$B2521=""),"",$B2521+INDEX(Lists!$N$10:$N$12,MATCH($V2521,Lists!$L$10:$L$12,0)))</f>
        <v/>
      </c>
      <c r="X2521" s="19"/>
      <c r="Y2521" s="19"/>
      <c r="Z2521" s="19"/>
      <c r="AA2521" s="21"/>
      <c r="AB2521" s="19"/>
      <c r="AC2521" s="22" t="str">
        <f aca="true">IF(OR($U2521="",$B2521=""),"",IF($AA2521&lt;&gt;"",$AA2521-$B2521,TODAY()-$B2521))</f>
        <v/>
      </c>
      <c r="AD2521" s="22" t="str">
        <f aca="true">IF($W2521="","",IF($Y2521="Closed",IF($AA2521="","Closed",IF($AA2521&lt;=$W2521,"Closed on time","Closed late")),IF(TODAY()&gt;$W2521,"Overdue","Within time")))</f>
        <v/>
      </c>
      <c r="AE2521" s="6"/>
      <c r="AF2521" s="19"/>
      <c r="AG2521" s="19"/>
      <c r="AH2521" s="19"/>
      <c r="AI2521" s="19"/>
      <c r="AJ2521" s="19"/>
    </row>
    <row r="2522" customFormat="false" ht="15" hidden="false" customHeight="false" outlineLevel="0" collapsed="false">
      <c r="A2522" s="22" t="str">
        <f aca="false">IF($C2522="","","R"&amp;TEXT(ROW()-4,"00000"))</f>
        <v/>
      </c>
      <c r="B2522" s="21"/>
      <c r="C2522" s="19"/>
      <c r="D2522" s="22" t="str">
        <f aca="false">IF($C2522="","",IFERROR(INDEX(Asset_Register!$C$5:$C$1000,MATCH($C2522,Asset_Register!$A$5:$A$1000,0)),"Not in register"))</f>
        <v/>
      </c>
      <c r="E2522" s="22" t="str">
        <f aca="false">IF($C2522="","",IFERROR(INDEX(Asset_Register!$D$5:$D$1000,MATCH($C2522,Asset_Register!$A$5:$A$1000,0)),"Not in register"))</f>
        <v/>
      </c>
      <c r="F2522" s="22" t="str">
        <f aca="false">IF($C2522="","",IFERROR(INDEX(Asset_Register!$R$5:$R$1000,MATCH($C2522,Asset_Register!$A$5:$A$1000,0)),"Not in register"))</f>
        <v/>
      </c>
      <c r="G2522" s="22" t="str">
        <f aca="false">IF($C2522="","",IFERROR(INDEX(Asset_Register!$Q$5:$Q$1000,MATCH($C2522,Asset_Register!$A$5:$A$1000,0)),"Not in register"))</f>
        <v/>
      </c>
      <c r="H2522" s="19"/>
      <c r="I2522" s="19"/>
      <c r="J2522" s="6"/>
      <c r="K2522" s="19"/>
      <c r="L2522" s="19"/>
      <c r="M2522" s="19"/>
      <c r="N2522" s="19"/>
      <c r="O2522" s="19"/>
      <c r="P2522" s="19"/>
      <c r="Q2522" s="22" t="str">
        <f aca="false">IF($C2522="","",IF($P2522&lt;&gt;"",$P2522,IF(AND(ISNUMBER($K2522),ISNUMBER($M2522),ISNUMBER($N2522)),IF($O2522="Lower is worse",IF($K2522&lt;=$N2522,"Danger",IF($K2522&lt;=$M2522,"Alert","OK")),IF($K2522&gt;=$N2522,"Danger",IF($K2522&gt;=$M2522,"Alert","OK"))),"Not set")))</f>
        <v/>
      </c>
      <c r="R2522" s="22" t="str">
        <f aca="false">IF(OR($Q2522="",$Q2522="Not set"),"",MATCH($Q2522,Lists!$F$2:$F$4,0)-1)</f>
        <v/>
      </c>
      <c r="S2522" s="6"/>
      <c r="T2522" s="6"/>
      <c r="U2522" s="22" t="str">
        <f aca="false">IF(OR($Q2522="",$Q2522="OK",$Q2522="Not set",NOT(ISNUMBER($G2522))),"",ROUND($G2522*IF($Q2522="Danger",Lists!$M$15,Lists!$M$16),0))</f>
        <v/>
      </c>
      <c r="V2522" s="22" t="str">
        <f aca="false">IF($U2522="","",IF(OR($Q2522="Danger",$U2522&gt;=Lists!$M$10),"P1",IF($U2522&gt;=Lists!$M$11,"P2","P3")))</f>
        <v/>
      </c>
      <c r="W2522" s="24" t="str">
        <f aca="false">IF(OR($V2522="",$B2522=""),"",$B2522+INDEX(Lists!$N$10:$N$12,MATCH($V2522,Lists!$L$10:$L$12,0)))</f>
        <v/>
      </c>
      <c r="X2522" s="19"/>
      <c r="Y2522" s="19"/>
      <c r="Z2522" s="19"/>
      <c r="AA2522" s="21"/>
      <c r="AB2522" s="19"/>
      <c r="AC2522" s="22" t="str">
        <f aca="true">IF(OR($U2522="",$B2522=""),"",IF($AA2522&lt;&gt;"",$AA2522-$B2522,TODAY()-$B2522))</f>
        <v/>
      </c>
      <c r="AD2522" s="22" t="str">
        <f aca="true">IF($W2522="","",IF($Y2522="Closed",IF($AA2522="","Closed",IF($AA2522&lt;=$W2522,"Closed on time","Closed late")),IF(TODAY()&gt;$W2522,"Overdue","Within time")))</f>
        <v/>
      </c>
      <c r="AE2522" s="6"/>
      <c r="AF2522" s="19"/>
      <c r="AG2522" s="19"/>
      <c r="AH2522" s="19"/>
      <c r="AI2522" s="19"/>
      <c r="AJ2522" s="19"/>
    </row>
    <row r="2523" customFormat="false" ht="15" hidden="false" customHeight="false" outlineLevel="0" collapsed="false">
      <c r="A2523" s="22" t="str">
        <f aca="false">IF($C2523="","","R"&amp;TEXT(ROW()-4,"00000"))</f>
        <v/>
      </c>
      <c r="B2523" s="21"/>
      <c r="C2523" s="19"/>
      <c r="D2523" s="22" t="str">
        <f aca="false">IF($C2523="","",IFERROR(INDEX(Asset_Register!$C$5:$C$1000,MATCH($C2523,Asset_Register!$A$5:$A$1000,0)),"Not in register"))</f>
        <v/>
      </c>
      <c r="E2523" s="22" t="str">
        <f aca="false">IF($C2523="","",IFERROR(INDEX(Asset_Register!$D$5:$D$1000,MATCH($C2523,Asset_Register!$A$5:$A$1000,0)),"Not in register"))</f>
        <v/>
      </c>
      <c r="F2523" s="22" t="str">
        <f aca="false">IF($C2523="","",IFERROR(INDEX(Asset_Register!$R$5:$R$1000,MATCH($C2523,Asset_Register!$A$5:$A$1000,0)),"Not in register"))</f>
        <v/>
      </c>
      <c r="G2523" s="22" t="str">
        <f aca="false">IF($C2523="","",IFERROR(INDEX(Asset_Register!$Q$5:$Q$1000,MATCH($C2523,Asset_Register!$A$5:$A$1000,0)),"Not in register"))</f>
        <v/>
      </c>
      <c r="H2523" s="19"/>
      <c r="I2523" s="19"/>
      <c r="J2523" s="6"/>
      <c r="K2523" s="19"/>
      <c r="L2523" s="19"/>
      <c r="M2523" s="19"/>
      <c r="N2523" s="19"/>
      <c r="O2523" s="19"/>
      <c r="P2523" s="19"/>
      <c r="Q2523" s="22" t="str">
        <f aca="false">IF($C2523="","",IF($P2523&lt;&gt;"",$P2523,IF(AND(ISNUMBER($K2523),ISNUMBER($M2523),ISNUMBER($N2523)),IF($O2523="Lower is worse",IF($K2523&lt;=$N2523,"Danger",IF($K2523&lt;=$M2523,"Alert","OK")),IF($K2523&gt;=$N2523,"Danger",IF($K2523&gt;=$M2523,"Alert","OK"))),"Not set")))</f>
        <v/>
      </c>
      <c r="R2523" s="22" t="str">
        <f aca="false">IF(OR($Q2523="",$Q2523="Not set"),"",MATCH($Q2523,Lists!$F$2:$F$4,0)-1)</f>
        <v/>
      </c>
      <c r="S2523" s="6"/>
      <c r="T2523" s="6"/>
      <c r="U2523" s="22" t="str">
        <f aca="false">IF(OR($Q2523="",$Q2523="OK",$Q2523="Not set",NOT(ISNUMBER($G2523))),"",ROUND($G2523*IF($Q2523="Danger",Lists!$M$15,Lists!$M$16),0))</f>
        <v/>
      </c>
      <c r="V2523" s="22" t="str">
        <f aca="false">IF($U2523="","",IF(OR($Q2523="Danger",$U2523&gt;=Lists!$M$10),"P1",IF($U2523&gt;=Lists!$M$11,"P2","P3")))</f>
        <v/>
      </c>
      <c r="W2523" s="24" t="str">
        <f aca="false">IF(OR($V2523="",$B2523=""),"",$B2523+INDEX(Lists!$N$10:$N$12,MATCH($V2523,Lists!$L$10:$L$12,0)))</f>
        <v/>
      </c>
      <c r="X2523" s="19"/>
      <c r="Y2523" s="19"/>
      <c r="Z2523" s="19"/>
      <c r="AA2523" s="21"/>
      <c r="AB2523" s="19"/>
      <c r="AC2523" s="22" t="str">
        <f aca="true">IF(OR($U2523="",$B2523=""),"",IF($AA2523&lt;&gt;"",$AA2523-$B2523,TODAY()-$B2523))</f>
        <v/>
      </c>
      <c r="AD2523" s="22" t="str">
        <f aca="true">IF($W2523="","",IF($Y2523="Closed",IF($AA2523="","Closed",IF($AA2523&lt;=$W2523,"Closed on time","Closed late")),IF(TODAY()&gt;$W2523,"Overdue","Within time")))</f>
        <v/>
      </c>
      <c r="AE2523" s="6"/>
      <c r="AF2523" s="19"/>
      <c r="AG2523" s="19"/>
      <c r="AH2523" s="19"/>
      <c r="AI2523" s="19"/>
      <c r="AJ2523" s="19"/>
    </row>
    <row r="2524" customFormat="false" ht="15" hidden="false" customHeight="false" outlineLevel="0" collapsed="false">
      <c r="A2524" s="22" t="str">
        <f aca="false">IF($C2524="","","R"&amp;TEXT(ROW()-4,"00000"))</f>
        <v/>
      </c>
      <c r="B2524" s="21"/>
      <c r="C2524" s="19"/>
      <c r="D2524" s="22" t="str">
        <f aca="false">IF($C2524="","",IFERROR(INDEX(Asset_Register!$C$5:$C$1000,MATCH($C2524,Asset_Register!$A$5:$A$1000,0)),"Not in register"))</f>
        <v/>
      </c>
      <c r="E2524" s="22" t="str">
        <f aca="false">IF($C2524="","",IFERROR(INDEX(Asset_Register!$D$5:$D$1000,MATCH($C2524,Asset_Register!$A$5:$A$1000,0)),"Not in register"))</f>
        <v/>
      </c>
      <c r="F2524" s="22" t="str">
        <f aca="false">IF($C2524="","",IFERROR(INDEX(Asset_Register!$R$5:$R$1000,MATCH($C2524,Asset_Register!$A$5:$A$1000,0)),"Not in register"))</f>
        <v/>
      </c>
      <c r="G2524" s="22" t="str">
        <f aca="false">IF($C2524="","",IFERROR(INDEX(Asset_Register!$Q$5:$Q$1000,MATCH($C2524,Asset_Register!$A$5:$A$1000,0)),"Not in register"))</f>
        <v/>
      </c>
      <c r="H2524" s="19"/>
      <c r="I2524" s="19"/>
      <c r="J2524" s="6"/>
      <c r="K2524" s="19"/>
      <c r="L2524" s="19"/>
      <c r="M2524" s="19"/>
      <c r="N2524" s="19"/>
      <c r="O2524" s="19"/>
      <c r="P2524" s="19"/>
      <c r="Q2524" s="22" t="str">
        <f aca="false">IF($C2524="","",IF($P2524&lt;&gt;"",$P2524,IF(AND(ISNUMBER($K2524),ISNUMBER($M2524),ISNUMBER($N2524)),IF($O2524="Lower is worse",IF($K2524&lt;=$N2524,"Danger",IF($K2524&lt;=$M2524,"Alert","OK")),IF($K2524&gt;=$N2524,"Danger",IF($K2524&gt;=$M2524,"Alert","OK"))),"Not set")))</f>
        <v/>
      </c>
      <c r="R2524" s="22" t="str">
        <f aca="false">IF(OR($Q2524="",$Q2524="Not set"),"",MATCH($Q2524,Lists!$F$2:$F$4,0)-1)</f>
        <v/>
      </c>
      <c r="S2524" s="6"/>
      <c r="T2524" s="6"/>
      <c r="U2524" s="22" t="str">
        <f aca="false">IF(OR($Q2524="",$Q2524="OK",$Q2524="Not set",NOT(ISNUMBER($G2524))),"",ROUND($G2524*IF($Q2524="Danger",Lists!$M$15,Lists!$M$16),0))</f>
        <v/>
      </c>
      <c r="V2524" s="22" t="str">
        <f aca="false">IF($U2524="","",IF(OR($Q2524="Danger",$U2524&gt;=Lists!$M$10),"P1",IF($U2524&gt;=Lists!$M$11,"P2","P3")))</f>
        <v/>
      </c>
      <c r="W2524" s="24" t="str">
        <f aca="false">IF(OR($V2524="",$B2524=""),"",$B2524+INDEX(Lists!$N$10:$N$12,MATCH($V2524,Lists!$L$10:$L$12,0)))</f>
        <v/>
      </c>
      <c r="X2524" s="19"/>
      <c r="Y2524" s="19"/>
      <c r="Z2524" s="19"/>
      <c r="AA2524" s="21"/>
      <c r="AB2524" s="19"/>
      <c r="AC2524" s="22" t="str">
        <f aca="true">IF(OR($U2524="",$B2524=""),"",IF($AA2524&lt;&gt;"",$AA2524-$B2524,TODAY()-$B2524))</f>
        <v/>
      </c>
      <c r="AD2524" s="22" t="str">
        <f aca="true">IF($W2524="","",IF($Y2524="Closed",IF($AA2524="","Closed",IF($AA2524&lt;=$W2524,"Closed on time","Closed late")),IF(TODAY()&gt;$W2524,"Overdue","Within time")))</f>
        <v/>
      </c>
      <c r="AE2524" s="6"/>
      <c r="AF2524" s="19"/>
      <c r="AG2524" s="19"/>
      <c r="AH2524" s="19"/>
      <c r="AI2524" s="19"/>
      <c r="AJ2524" s="19"/>
    </row>
    <row r="2525" customFormat="false" ht="15" hidden="false" customHeight="false" outlineLevel="0" collapsed="false">
      <c r="A2525" s="22" t="str">
        <f aca="false">IF($C2525="","","R"&amp;TEXT(ROW()-4,"00000"))</f>
        <v/>
      </c>
      <c r="B2525" s="21"/>
      <c r="C2525" s="19"/>
      <c r="D2525" s="22" t="str">
        <f aca="false">IF($C2525="","",IFERROR(INDEX(Asset_Register!$C$5:$C$1000,MATCH($C2525,Asset_Register!$A$5:$A$1000,0)),"Not in register"))</f>
        <v/>
      </c>
      <c r="E2525" s="22" t="str">
        <f aca="false">IF($C2525="","",IFERROR(INDEX(Asset_Register!$D$5:$D$1000,MATCH($C2525,Asset_Register!$A$5:$A$1000,0)),"Not in register"))</f>
        <v/>
      </c>
      <c r="F2525" s="22" t="str">
        <f aca="false">IF($C2525="","",IFERROR(INDEX(Asset_Register!$R$5:$R$1000,MATCH($C2525,Asset_Register!$A$5:$A$1000,0)),"Not in register"))</f>
        <v/>
      </c>
      <c r="G2525" s="22" t="str">
        <f aca="false">IF($C2525="","",IFERROR(INDEX(Asset_Register!$Q$5:$Q$1000,MATCH($C2525,Asset_Register!$A$5:$A$1000,0)),"Not in register"))</f>
        <v/>
      </c>
      <c r="H2525" s="19"/>
      <c r="I2525" s="19"/>
      <c r="J2525" s="6"/>
      <c r="K2525" s="19"/>
      <c r="L2525" s="19"/>
      <c r="M2525" s="19"/>
      <c r="N2525" s="19"/>
      <c r="O2525" s="19"/>
      <c r="P2525" s="19"/>
      <c r="Q2525" s="22" t="str">
        <f aca="false">IF($C2525="","",IF($P2525&lt;&gt;"",$P2525,IF(AND(ISNUMBER($K2525),ISNUMBER($M2525),ISNUMBER($N2525)),IF($O2525="Lower is worse",IF($K2525&lt;=$N2525,"Danger",IF($K2525&lt;=$M2525,"Alert","OK")),IF($K2525&gt;=$N2525,"Danger",IF($K2525&gt;=$M2525,"Alert","OK"))),"Not set")))</f>
        <v/>
      </c>
      <c r="R2525" s="22" t="str">
        <f aca="false">IF(OR($Q2525="",$Q2525="Not set"),"",MATCH($Q2525,Lists!$F$2:$F$4,0)-1)</f>
        <v/>
      </c>
      <c r="S2525" s="6"/>
      <c r="T2525" s="6"/>
      <c r="U2525" s="22" t="str">
        <f aca="false">IF(OR($Q2525="",$Q2525="OK",$Q2525="Not set",NOT(ISNUMBER($G2525))),"",ROUND($G2525*IF($Q2525="Danger",Lists!$M$15,Lists!$M$16),0))</f>
        <v/>
      </c>
      <c r="V2525" s="22" t="str">
        <f aca="false">IF($U2525="","",IF(OR($Q2525="Danger",$U2525&gt;=Lists!$M$10),"P1",IF($U2525&gt;=Lists!$M$11,"P2","P3")))</f>
        <v/>
      </c>
      <c r="W2525" s="24" t="str">
        <f aca="false">IF(OR($V2525="",$B2525=""),"",$B2525+INDEX(Lists!$N$10:$N$12,MATCH($V2525,Lists!$L$10:$L$12,0)))</f>
        <v/>
      </c>
      <c r="X2525" s="19"/>
      <c r="Y2525" s="19"/>
      <c r="Z2525" s="19"/>
      <c r="AA2525" s="21"/>
      <c r="AB2525" s="19"/>
      <c r="AC2525" s="22" t="str">
        <f aca="true">IF(OR($U2525="",$B2525=""),"",IF($AA2525&lt;&gt;"",$AA2525-$B2525,TODAY()-$B2525))</f>
        <v/>
      </c>
      <c r="AD2525" s="22" t="str">
        <f aca="true">IF($W2525="","",IF($Y2525="Closed",IF($AA2525="","Closed",IF($AA2525&lt;=$W2525,"Closed on time","Closed late")),IF(TODAY()&gt;$W2525,"Overdue","Within time")))</f>
        <v/>
      </c>
      <c r="AE2525" s="6"/>
      <c r="AF2525" s="19"/>
      <c r="AG2525" s="19"/>
      <c r="AH2525" s="19"/>
      <c r="AI2525" s="19"/>
      <c r="AJ2525" s="19"/>
    </row>
    <row r="2526" customFormat="false" ht="15" hidden="false" customHeight="false" outlineLevel="0" collapsed="false">
      <c r="A2526" s="22" t="str">
        <f aca="false">IF($C2526="","","R"&amp;TEXT(ROW()-4,"00000"))</f>
        <v/>
      </c>
      <c r="B2526" s="21"/>
      <c r="C2526" s="19"/>
      <c r="D2526" s="22" t="str">
        <f aca="false">IF($C2526="","",IFERROR(INDEX(Asset_Register!$C$5:$C$1000,MATCH($C2526,Asset_Register!$A$5:$A$1000,0)),"Not in register"))</f>
        <v/>
      </c>
      <c r="E2526" s="22" t="str">
        <f aca="false">IF($C2526="","",IFERROR(INDEX(Asset_Register!$D$5:$D$1000,MATCH($C2526,Asset_Register!$A$5:$A$1000,0)),"Not in register"))</f>
        <v/>
      </c>
      <c r="F2526" s="22" t="str">
        <f aca="false">IF($C2526="","",IFERROR(INDEX(Asset_Register!$R$5:$R$1000,MATCH($C2526,Asset_Register!$A$5:$A$1000,0)),"Not in register"))</f>
        <v/>
      </c>
      <c r="G2526" s="22" t="str">
        <f aca="false">IF($C2526="","",IFERROR(INDEX(Asset_Register!$Q$5:$Q$1000,MATCH($C2526,Asset_Register!$A$5:$A$1000,0)),"Not in register"))</f>
        <v/>
      </c>
      <c r="H2526" s="19"/>
      <c r="I2526" s="19"/>
      <c r="J2526" s="6"/>
      <c r="K2526" s="19"/>
      <c r="L2526" s="19"/>
      <c r="M2526" s="19"/>
      <c r="N2526" s="19"/>
      <c r="O2526" s="19"/>
      <c r="P2526" s="19"/>
      <c r="Q2526" s="22" t="str">
        <f aca="false">IF($C2526="","",IF($P2526&lt;&gt;"",$P2526,IF(AND(ISNUMBER($K2526),ISNUMBER($M2526),ISNUMBER($N2526)),IF($O2526="Lower is worse",IF($K2526&lt;=$N2526,"Danger",IF($K2526&lt;=$M2526,"Alert","OK")),IF($K2526&gt;=$N2526,"Danger",IF($K2526&gt;=$M2526,"Alert","OK"))),"Not set")))</f>
        <v/>
      </c>
      <c r="R2526" s="22" t="str">
        <f aca="false">IF(OR($Q2526="",$Q2526="Not set"),"",MATCH($Q2526,Lists!$F$2:$F$4,0)-1)</f>
        <v/>
      </c>
      <c r="S2526" s="6"/>
      <c r="T2526" s="6"/>
      <c r="U2526" s="22" t="str">
        <f aca="false">IF(OR($Q2526="",$Q2526="OK",$Q2526="Not set",NOT(ISNUMBER($G2526))),"",ROUND($G2526*IF($Q2526="Danger",Lists!$M$15,Lists!$M$16),0))</f>
        <v/>
      </c>
      <c r="V2526" s="22" t="str">
        <f aca="false">IF($U2526="","",IF(OR($Q2526="Danger",$U2526&gt;=Lists!$M$10),"P1",IF($U2526&gt;=Lists!$M$11,"P2","P3")))</f>
        <v/>
      </c>
      <c r="W2526" s="24" t="str">
        <f aca="false">IF(OR($V2526="",$B2526=""),"",$B2526+INDEX(Lists!$N$10:$N$12,MATCH($V2526,Lists!$L$10:$L$12,0)))</f>
        <v/>
      </c>
      <c r="X2526" s="19"/>
      <c r="Y2526" s="19"/>
      <c r="Z2526" s="19"/>
      <c r="AA2526" s="21"/>
      <c r="AB2526" s="19"/>
      <c r="AC2526" s="22" t="str">
        <f aca="true">IF(OR($U2526="",$B2526=""),"",IF($AA2526&lt;&gt;"",$AA2526-$B2526,TODAY()-$B2526))</f>
        <v/>
      </c>
      <c r="AD2526" s="22" t="str">
        <f aca="true">IF($W2526="","",IF($Y2526="Closed",IF($AA2526="","Closed",IF($AA2526&lt;=$W2526,"Closed on time","Closed late")),IF(TODAY()&gt;$W2526,"Overdue","Within time")))</f>
        <v/>
      </c>
      <c r="AE2526" s="6"/>
      <c r="AF2526" s="19"/>
      <c r="AG2526" s="19"/>
      <c r="AH2526" s="19"/>
      <c r="AI2526" s="19"/>
      <c r="AJ2526" s="19"/>
    </row>
    <row r="2527" customFormat="false" ht="15" hidden="false" customHeight="false" outlineLevel="0" collapsed="false">
      <c r="A2527" s="22" t="str">
        <f aca="false">IF($C2527="","","R"&amp;TEXT(ROW()-4,"00000"))</f>
        <v/>
      </c>
      <c r="B2527" s="21"/>
      <c r="C2527" s="19"/>
      <c r="D2527" s="22" t="str">
        <f aca="false">IF($C2527="","",IFERROR(INDEX(Asset_Register!$C$5:$C$1000,MATCH($C2527,Asset_Register!$A$5:$A$1000,0)),"Not in register"))</f>
        <v/>
      </c>
      <c r="E2527" s="22" t="str">
        <f aca="false">IF($C2527="","",IFERROR(INDEX(Asset_Register!$D$5:$D$1000,MATCH($C2527,Asset_Register!$A$5:$A$1000,0)),"Not in register"))</f>
        <v/>
      </c>
      <c r="F2527" s="22" t="str">
        <f aca="false">IF($C2527="","",IFERROR(INDEX(Asset_Register!$R$5:$R$1000,MATCH($C2527,Asset_Register!$A$5:$A$1000,0)),"Not in register"))</f>
        <v/>
      </c>
      <c r="G2527" s="22" t="str">
        <f aca="false">IF($C2527="","",IFERROR(INDEX(Asset_Register!$Q$5:$Q$1000,MATCH($C2527,Asset_Register!$A$5:$A$1000,0)),"Not in register"))</f>
        <v/>
      </c>
      <c r="H2527" s="19"/>
      <c r="I2527" s="19"/>
      <c r="J2527" s="6"/>
      <c r="K2527" s="19"/>
      <c r="L2527" s="19"/>
      <c r="M2527" s="19"/>
      <c r="N2527" s="19"/>
      <c r="O2527" s="19"/>
      <c r="P2527" s="19"/>
      <c r="Q2527" s="22" t="str">
        <f aca="false">IF($C2527="","",IF($P2527&lt;&gt;"",$P2527,IF(AND(ISNUMBER($K2527),ISNUMBER($M2527),ISNUMBER($N2527)),IF($O2527="Lower is worse",IF($K2527&lt;=$N2527,"Danger",IF($K2527&lt;=$M2527,"Alert","OK")),IF($K2527&gt;=$N2527,"Danger",IF($K2527&gt;=$M2527,"Alert","OK"))),"Not set")))</f>
        <v/>
      </c>
      <c r="R2527" s="22" t="str">
        <f aca="false">IF(OR($Q2527="",$Q2527="Not set"),"",MATCH($Q2527,Lists!$F$2:$F$4,0)-1)</f>
        <v/>
      </c>
      <c r="S2527" s="6"/>
      <c r="T2527" s="6"/>
      <c r="U2527" s="22" t="str">
        <f aca="false">IF(OR($Q2527="",$Q2527="OK",$Q2527="Not set",NOT(ISNUMBER($G2527))),"",ROUND($G2527*IF($Q2527="Danger",Lists!$M$15,Lists!$M$16),0))</f>
        <v/>
      </c>
      <c r="V2527" s="22" t="str">
        <f aca="false">IF($U2527="","",IF(OR($Q2527="Danger",$U2527&gt;=Lists!$M$10),"P1",IF($U2527&gt;=Lists!$M$11,"P2","P3")))</f>
        <v/>
      </c>
      <c r="W2527" s="24" t="str">
        <f aca="false">IF(OR($V2527="",$B2527=""),"",$B2527+INDEX(Lists!$N$10:$N$12,MATCH($V2527,Lists!$L$10:$L$12,0)))</f>
        <v/>
      </c>
      <c r="X2527" s="19"/>
      <c r="Y2527" s="19"/>
      <c r="Z2527" s="19"/>
      <c r="AA2527" s="21"/>
      <c r="AB2527" s="19"/>
      <c r="AC2527" s="22" t="str">
        <f aca="true">IF(OR($U2527="",$B2527=""),"",IF($AA2527&lt;&gt;"",$AA2527-$B2527,TODAY()-$B2527))</f>
        <v/>
      </c>
      <c r="AD2527" s="22" t="str">
        <f aca="true">IF($W2527="","",IF($Y2527="Closed",IF($AA2527="","Closed",IF($AA2527&lt;=$W2527,"Closed on time","Closed late")),IF(TODAY()&gt;$W2527,"Overdue","Within time")))</f>
        <v/>
      </c>
      <c r="AE2527" s="6"/>
      <c r="AF2527" s="19"/>
      <c r="AG2527" s="19"/>
      <c r="AH2527" s="19"/>
      <c r="AI2527" s="19"/>
      <c r="AJ2527" s="19"/>
    </row>
    <row r="2528" customFormat="false" ht="15" hidden="false" customHeight="false" outlineLevel="0" collapsed="false">
      <c r="A2528" s="22" t="str">
        <f aca="false">IF($C2528="","","R"&amp;TEXT(ROW()-4,"00000"))</f>
        <v/>
      </c>
      <c r="B2528" s="21"/>
      <c r="C2528" s="19"/>
      <c r="D2528" s="22" t="str">
        <f aca="false">IF($C2528="","",IFERROR(INDEX(Asset_Register!$C$5:$C$1000,MATCH($C2528,Asset_Register!$A$5:$A$1000,0)),"Not in register"))</f>
        <v/>
      </c>
      <c r="E2528" s="22" t="str">
        <f aca="false">IF($C2528="","",IFERROR(INDEX(Asset_Register!$D$5:$D$1000,MATCH($C2528,Asset_Register!$A$5:$A$1000,0)),"Not in register"))</f>
        <v/>
      </c>
      <c r="F2528" s="22" t="str">
        <f aca="false">IF($C2528="","",IFERROR(INDEX(Asset_Register!$R$5:$R$1000,MATCH($C2528,Asset_Register!$A$5:$A$1000,0)),"Not in register"))</f>
        <v/>
      </c>
      <c r="G2528" s="22" t="str">
        <f aca="false">IF($C2528="","",IFERROR(INDEX(Asset_Register!$Q$5:$Q$1000,MATCH($C2528,Asset_Register!$A$5:$A$1000,0)),"Not in register"))</f>
        <v/>
      </c>
      <c r="H2528" s="19"/>
      <c r="I2528" s="19"/>
      <c r="J2528" s="6"/>
      <c r="K2528" s="19"/>
      <c r="L2528" s="19"/>
      <c r="M2528" s="19"/>
      <c r="N2528" s="19"/>
      <c r="O2528" s="19"/>
      <c r="P2528" s="19"/>
      <c r="Q2528" s="22" t="str">
        <f aca="false">IF($C2528="","",IF($P2528&lt;&gt;"",$P2528,IF(AND(ISNUMBER($K2528),ISNUMBER($M2528),ISNUMBER($N2528)),IF($O2528="Lower is worse",IF($K2528&lt;=$N2528,"Danger",IF($K2528&lt;=$M2528,"Alert","OK")),IF($K2528&gt;=$N2528,"Danger",IF($K2528&gt;=$M2528,"Alert","OK"))),"Not set")))</f>
        <v/>
      </c>
      <c r="R2528" s="22" t="str">
        <f aca="false">IF(OR($Q2528="",$Q2528="Not set"),"",MATCH($Q2528,Lists!$F$2:$F$4,0)-1)</f>
        <v/>
      </c>
      <c r="S2528" s="6"/>
      <c r="T2528" s="6"/>
      <c r="U2528" s="22" t="str">
        <f aca="false">IF(OR($Q2528="",$Q2528="OK",$Q2528="Not set",NOT(ISNUMBER($G2528))),"",ROUND($G2528*IF($Q2528="Danger",Lists!$M$15,Lists!$M$16),0))</f>
        <v/>
      </c>
      <c r="V2528" s="22" t="str">
        <f aca="false">IF($U2528="","",IF(OR($Q2528="Danger",$U2528&gt;=Lists!$M$10),"P1",IF($U2528&gt;=Lists!$M$11,"P2","P3")))</f>
        <v/>
      </c>
      <c r="W2528" s="24" t="str">
        <f aca="false">IF(OR($V2528="",$B2528=""),"",$B2528+INDEX(Lists!$N$10:$N$12,MATCH($V2528,Lists!$L$10:$L$12,0)))</f>
        <v/>
      </c>
      <c r="X2528" s="19"/>
      <c r="Y2528" s="19"/>
      <c r="Z2528" s="19"/>
      <c r="AA2528" s="21"/>
      <c r="AB2528" s="19"/>
      <c r="AC2528" s="22" t="str">
        <f aca="true">IF(OR($U2528="",$B2528=""),"",IF($AA2528&lt;&gt;"",$AA2528-$B2528,TODAY()-$B2528))</f>
        <v/>
      </c>
      <c r="AD2528" s="22" t="str">
        <f aca="true">IF($W2528="","",IF($Y2528="Closed",IF($AA2528="","Closed",IF($AA2528&lt;=$W2528,"Closed on time","Closed late")),IF(TODAY()&gt;$W2528,"Overdue","Within time")))</f>
        <v/>
      </c>
      <c r="AE2528" s="6"/>
      <c r="AF2528" s="19"/>
      <c r="AG2528" s="19"/>
      <c r="AH2528" s="19"/>
      <c r="AI2528" s="19"/>
      <c r="AJ2528" s="19"/>
    </row>
    <row r="2529" customFormat="false" ht="15" hidden="false" customHeight="false" outlineLevel="0" collapsed="false">
      <c r="A2529" s="22" t="str">
        <f aca="false">IF($C2529="","","R"&amp;TEXT(ROW()-4,"00000"))</f>
        <v/>
      </c>
      <c r="B2529" s="21"/>
      <c r="C2529" s="19"/>
      <c r="D2529" s="22" t="str">
        <f aca="false">IF($C2529="","",IFERROR(INDEX(Asset_Register!$C$5:$C$1000,MATCH($C2529,Asset_Register!$A$5:$A$1000,0)),"Not in register"))</f>
        <v/>
      </c>
      <c r="E2529" s="22" t="str">
        <f aca="false">IF($C2529="","",IFERROR(INDEX(Asset_Register!$D$5:$D$1000,MATCH($C2529,Asset_Register!$A$5:$A$1000,0)),"Not in register"))</f>
        <v/>
      </c>
      <c r="F2529" s="22" t="str">
        <f aca="false">IF($C2529="","",IFERROR(INDEX(Asset_Register!$R$5:$R$1000,MATCH($C2529,Asset_Register!$A$5:$A$1000,0)),"Not in register"))</f>
        <v/>
      </c>
      <c r="G2529" s="22" t="str">
        <f aca="false">IF($C2529="","",IFERROR(INDEX(Asset_Register!$Q$5:$Q$1000,MATCH($C2529,Asset_Register!$A$5:$A$1000,0)),"Not in register"))</f>
        <v/>
      </c>
      <c r="H2529" s="19"/>
      <c r="I2529" s="19"/>
      <c r="J2529" s="6"/>
      <c r="K2529" s="19"/>
      <c r="L2529" s="19"/>
      <c r="M2529" s="19"/>
      <c r="N2529" s="19"/>
      <c r="O2529" s="19"/>
      <c r="P2529" s="19"/>
      <c r="Q2529" s="22" t="str">
        <f aca="false">IF($C2529="","",IF($P2529&lt;&gt;"",$P2529,IF(AND(ISNUMBER($K2529),ISNUMBER($M2529),ISNUMBER($N2529)),IF($O2529="Lower is worse",IF($K2529&lt;=$N2529,"Danger",IF($K2529&lt;=$M2529,"Alert","OK")),IF($K2529&gt;=$N2529,"Danger",IF($K2529&gt;=$M2529,"Alert","OK"))),"Not set")))</f>
        <v/>
      </c>
      <c r="R2529" s="22" t="str">
        <f aca="false">IF(OR($Q2529="",$Q2529="Not set"),"",MATCH($Q2529,Lists!$F$2:$F$4,0)-1)</f>
        <v/>
      </c>
      <c r="S2529" s="6"/>
      <c r="T2529" s="6"/>
      <c r="U2529" s="22" t="str">
        <f aca="false">IF(OR($Q2529="",$Q2529="OK",$Q2529="Not set",NOT(ISNUMBER($G2529))),"",ROUND($G2529*IF($Q2529="Danger",Lists!$M$15,Lists!$M$16),0))</f>
        <v/>
      </c>
      <c r="V2529" s="22" t="str">
        <f aca="false">IF($U2529="","",IF(OR($Q2529="Danger",$U2529&gt;=Lists!$M$10),"P1",IF($U2529&gt;=Lists!$M$11,"P2","P3")))</f>
        <v/>
      </c>
      <c r="W2529" s="24" t="str">
        <f aca="false">IF(OR($V2529="",$B2529=""),"",$B2529+INDEX(Lists!$N$10:$N$12,MATCH($V2529,Lists!$L$10:$L$12,0)))</f>
        <v/>
      </c>
      <c r="X2529" s="19"/>
      <c r="Y2529" s="19"/>
      <c r="Z2529" s="19"/>
      <c r="AA2529" s="21"/>
      <c r="AB2529" s="19"/>
      <c r="AC2529" s="22" t="str">
        <f aca="true">IF(OR($U2529="",$B2529=""),"",IF($AA2529&lt;&gt;"",$AA2529-$B2529,TODAY()-$B2529))</f>
        <v/>
      </c>
      <c r="AD2529" s="22" t="str">
        <f aca="true">IF($W2529="","",IF($Y2529="Closed",IF($AA2529="","Closed",IF($AA2529&lt;=$W2529,"Closed on time","Closed late")),IF(TODAY()&gt;$W2529,"Overdue","Within time")))</f>
        <v/>
      </c>
      <c r="AE2529" s="6"/>
      <c r="AF2529" s="19"/>
      <c r="AG2529" s="19"/>
      <c r="AH2529" s="19"/>
      <c r="AI2529" s="19"/>
      <c r="AJ2529" s="19"/>
    </row>
    <row r="2530" customFormat="false" ht="15" hidden="false" customHeight="false" outlineLevel="0" collapsed="false">
      <c r="A2530" s="22" t="str">
        <f aca="false">IF($C2530="","","R"&amp;TEXT(ROW()-4,"00000"))</f>
        <v/>
      </c>
      <c r="B2530" s="21"/>
      <c r="C2530" s="19"/>
      <c r="D2530" s="22" t="str">
        <f aca="false">IF($C2530="","",IFERROR(INDEX(Asset_Register!$C$5:$C$1000,MATCH($C2530,Asset_Register!$A$5:$A$1000,0)),"Not in register"))</f>
        <v/>
      </c>
      <c r="E2530" s="22" t="str">
        <f aca="false">IF($C2530="","",IFERROR(INDEX(Asset_Register!$D$5:$D$1000,MATCH($C2530,Asset_Register!$A$5:$A$1000,0)),"Not in register"))</f>
        <v/>
      </c>
      <c r="F2530" s="22" t="str">
        <f aca="false">IF($C2530="","",IFERROR(INDEX(Asset_Register!$R$5:$R$1000,MATCH($C2530,Asset_Register!$A$5:$A$1000,0)),"Not in register"))</f>
        <v/>
      </c>
      <c r="G2530" s="22" t="str">
        <f aca="false">IF($C2530="","",IFERROR(INDEX(Asset_Register!$Q$5:$Q$1000,MATCH($C2530,Asset_Register!$A$5:$A$1000,0)),"Not in register"))</f>
        <v/>
      </c>
      <c r="H2530" s="19"/>
      <c r="I2530" s="19"/>
      <c r="J2530" s="6"/>
      <c r="K2530" s="19"/>
      <c r="L2530" s="19"/>
      <c r="M2530" s="19"/>
      <c r="N2530" s="19"/>
      <c r="O2530" s="19"/>
      <c r="P2530" s="19"/>
      <c r="Q2530" s="22" t="str">
        <f aca="false">IF($C2530="","",IF($P2530&lt;&gt;"",$P2530,IF(AND(ISNUMBER($K2530),ISNUMBER($M2530),ISNUMBER($N2530)),IF($O2530="Lower is worse",IF($K2530&lt;=$N2530,"Danger",IF($K2530&lt;=$M2530,"Alert","OK")),IF($K2530&gt;=$N2530,"Danger",IF($K2530&gt;=$M2530,"Alert","OK"))),"Not set")))</f>
        <v/>
      </c>
      <c r="R2530" s="22" t="str">
        <f aca="false">IF(OR($Q2530="",$Q2530="Not set"),"",MATCH($Q2530,Lists!$F$2:$F$4,0)-1)</f>
        <v/>
      </c>
      <c r="S2530" s="6"/>
      <c r="T2530" s="6"/>
      <c r="U2530" s="22" t="str">
        <f aca="false">IF(OR($Q2530="",$Q2530="OK",$Q2530="Not set",NOT(ISNUMBER($G2530))),"",ROUND($G2530*IF($Q2530="Danger",Lists!$M$15,Lists!$M$16),0))</f>
        <v/>
      </c>
      <c r="V2530" s="22" t="str">
        <f aca="false">IF($U2530="","",IF(OR($Q2530="Danger",$U2530&gt;=Lists!$M$10),"P1",IF($U2530&gt;=Lists!$M$11,"P2","P3")))</f>
        <v/>
      </c>
      <c r="W2530" s="24" t="str">
        <f aca="false">IF(OR($V2530="",$B2530=""),"",$B2530+INDEX(Lists!$N$10:$N$12,MATCH($V2530,Lists!$L$10:$L$12,0)))</f>
        <v/>
      </c>
      <c r="X2530" s="19"/>
      <c r="Y2530" s="19"/>
      <c r="Z2530" s="19"/>
      <c r="AA2530" s="21"/>
      <c r="AB2530" s="19"/>
      <c r="AC2530" s="22" t="str">
        <f aca="true">IF(OR($U2530="",$B2530=""),"",IF($AA2530&lt;&gt;"",$AA2530-$B2530,TODAY()-$B2530))</f>
        <v/>
      </c>
      <c r="AD2530" s="22" t="str">
        <f aca="true">IF($W2530="","",IF($Y2530="Closed",IF($AA2530="","Closed",IF($AA2530&lt;=$W2530,"Closed on time","Closed late")),IF(TODAY()&gt;$W2530,"Overdue","Within time")))</f>
        <v/>
      </c>
      <c r="AE2530" s="6"/>
      <c r="AF2530" s="19"/>
      <c r="AG2530" s="19"/>
      <c r="AH2530" s="19"/>
      <c r="AI2530" s="19"/>
      <c r="AJ2530" s="19"/>
    </row>
    <row r="2531" customFormat="false" ht="15" hidden="false" customHeight="false" outlineLevel="0" collapsed="false">
      <c r="A2531" s="22" t="str">
        <f aca="false">IF($C2531="","","R"&amp;TEXT(ROW()-4,"00000"))</f>
        <v/>
      </c>
      <c r="B2531" s="21"/>
      <c r="C2531" s="19"/>
      <c r="D2531" s="22" t="str">
        <f aca="false">IF($C2531="","",IFERROR(INDEX(Asset_Register!$C$5:$C$1000,MATCH($C2531,Asset_Register!$A$5:$A$1000,0)),"Not in register"))</f>
        <v/>
      </c>
      <c r="E2531" s="22" t="str">
        <f aca="false">IF($C2531="","",IFERROR(INDEX(Asset_Register!$D$5:$D$1000,MATCH($C2531,Asset_Register!$A$5:$A$1000,0)),"Not in register"))</f>
        <v/>
      </c>
      <c r="F2531" s="22" t="str">
        <f aca="false">IF($C2531="","",IFERROR(INDEX(Asset_Register!$R$5:$R$1000,MATCH($C2531,Asset_Register!$A$5:$A$1000,0)),"Not in register"))</f>
        <v/>
      </c>
      <c r="G2531" s="22" t="str">
        <f aca="false">IF($C2531="","",IFERROR(INDEX(Asset_Register!$Q$5:$Q$1000,MATCH($C2531,Asset_Register!$A$5:$A$1000,0)),"Not in register"))</f>
        <v/>
      </c>
      <c r="H2531" s="19"/>
      <c r="I2531" s="19"/>
      <c r="J2531" s="6"/>
      <c r="K2531" s="19"/>
      <c r="L2531" s="19"/>
      <c r="M2531" s="19"/>
      <c r="N2531" s="19"/>
      <c r="O2531" s="19"/>
      <c r="P2531" s="19"/>
      <c r="Q2531" s="22" t="str">
        <f aca="false">IF($C2531="","",IF($P2531&lt;&gt;"",$P2531,IF(AND(ISNUMBER($K2531),ISNUMBER($M2531),ISNUMBER($N2531)),IF($O2531="Lower is worse",IF($K2531&lt;=$N2531,"Danger",IF($K2531&lt;=$M2531,"Alert","OK")),IF($K2531&gt;=$N2531,"Danger",IF($K2531&gt;=$M2531,"Alert","OK"))),"Not set")))</f>
        <v/>
      </c>
      <c r="R2531" s="22" t="str">
        <f aca="false">IF(OR($Q2531="",$Q2531="Not set"),"",MATCH($Q2531,Lists!$F$2:$F$4,0)-1)</f>
        <v/>
      </c>
      <c r="S2531" s="6"/>
      <c r="T2531" s="6"/>
      <c r="U2531" s="22" t="str">
        <f aca="false">IF(OR($Q2531="",$Q2531="OK",$Q2531="Not set",NOT(ISNUMBER($G2531))),"",ROUND($G2531*IF($Q2531="Danger",Lists!$M$15,Lists!$M$16),0))</f>
        <v/>
      </c>
      <c r="V2531" s="22" t="str">
        <f aca="false">IF($U2531="","",IF(OR($Q2531="Danger",$U2531&gt;=Lists!$M$10),"P1",IF($U2531&gt;=Lists!$M$11,"P2","P3")))</f>
        <v/>
      </c>
      <c r="W2531" s="24" t="str">
        <f aca="false">IF(OR($V2531="",$B2531=""),"",$B2531+INDEX(Lists!$N$10:$N$12,MATCH($V2531,Lists!$L$10:$L$12,0)))</f>
        <v/>
      </c>
      <c r="X2531" s="19"/>
      <c r="Y2531" s="19"/>
      <c r="Z2531" s="19"/>
      <c r="AA2531" s="21"/>
      <c r="AB2531" s="19"/>
      <c r="AC2531" s="22" t="str">
        <f aca="true">IF(OR($U2531="",$B2531=""),"",IF($AA2531&lt;&gt;"",$AA2531-$B2531,TODAY()-$B2531))</f>
        <v/>
      </c>
      <c r="AD2531" s="22" t="str">
        <f aca="true">IF($W2531="","",IF($Y2531="Closed",IF($AA2531="","Closed",IF($AA2531&lt;=$W2531,"Closed on time","Closed late")),IF(TODAY()&gt;$W2531,"Overdue","Within time")))</f>
        <v/>
      </c>
      <c r="AE2531" s="6"/>
      <c r="AF2531" s="19"/>
      <c r="AG2531" s="19"/>
      <c r="AH2531" s="19"/>
      <c r="AI2531" s="19"/>
      <c r="AJ2531" s="19"/>
    </row>
    <row r="2532" customFormat="false" ht="15" hidden="false" customHeight="false" outlineLevel="0" collapsed="false">
      <c r="A2532" s="22" t="str">
        <f aca="false">IF($C2532="","","R"&amp;TEXT(ROW()-4,"00000"))</f>
        <v/>
      </c>
      <c r="B2532" s="21"/>
      <c r="C2532" s="19"/>
      <c r="D2532" s="22" t="str">
        <f aca="false">IF($C2532="","",IFERROR(INDEX(Asset_Register!$C$5:$C$1000,MATCH($C2532,Asset_Register!$A$5:$A$1000,0)),"Not in register"))</f>
        <v/>
      </c>
      <c r="E2532" s="22" t="str">
        <f aca="false">IF($C2532="","",IFERROR(INDEX(Asset_Register!$D$5:$D$1000,MATCH($C2532,Asset_Register!$A$5:$A$1000,0)),"Not in register"))</f>
        <v/>
      </c>
      <c r="F2532" s="22" t="str">
        <f aca="false">IF($C2532="","",IFERROR(INDEX(Asset_Register!$R$5:$R$1000,MATCH($C2532,Asset_Register!$A$5:$A$1000,0)),"Not in register"))</f>
        <v/>
      </c>
      <c r="G2532" s="22" t="str">
        <f aca="false">IF($C2532="","",IFERROR(INDEX(Asset_Register!$Q$5:$Q$1000,MATCH($C2532,Asset_Register!$A$5:$A$1000,0)),"Not in register"))</f>
        <v/>
      </c>
      <c r="H2532" s="19"/>
      <c r="I2532" s="19"/>
      <c r="J2532" s="6"/>
      <c r="K2532" s="19"/>
      <c r="L2532" s="19"/>
      <c r="M2532" s="19"/>
      <c r="N2532" s="19"/>
      <c r="O2532" s="19"/>
      <c r="P2532" s="19"/>
      <c r="Q2532" s="22" t="str">
        <f aca="false">IF($C2532="","",IF($P2532&lt;&gt;"",$P2532,IF(AND(ISNUMBER($K2532),ISNUMBER($M2532),ISNUMBER($N2532)),IF($O2532="Lower is worse",IF($K2532&lt;=$N2532,"Danger",IF($K2532&lt;=$M2532,"Alert","OK")),IF($K2532&gt;=$N2532,"Danger",IF($K2532&gt;=$M2532,"Alert","OK"))),"Not set")))</f>
        <v/>
      </c>
      <c r="R2532" s="22" t="str">
        <f aca="false">IF(OR($Q2532="",$Q2532="Not set"),"",MATCH($Q2532,Lists!$F$2:$F$4,0)-1)</f>
        <v/>
      </c>
      <c r="S2532" s="6"/>
      <c r="T2532" s="6"/>
      <c r="U2532" s="22" t="str">
        <f aca="false">IF(OR($Q2532="",$Q2532="OK",$Q2532="Not set",NOT(ISNUMBER($G2532))),"",ROUND($G2532*IF($Q2532="Danger",Lists!$M$15,Lists!$M$16),0))</f>
        <v/>
      </c>
      <c r="V2532" s="22" t="str">
        <f aca="false">IF($U2532="","",IF(OR($Q2532="Danger",$U2532&gt;=Lists!$M$10),"P1",IF($U2532&gt;=Lists!$M$11,"P2","P3")))</f>
        <v/>
      </c>
      <c r="W2532" s="24" t="str">
        <f aca="false">IF(OR($V2532="",$B2532=""),"",$B2532+INDEX(Lists!$N$10:$N$12,MATCH($V2532,Lists!$L$10:$L$12,0)))</f>
        <v/>
      </c>
      <c r="X2532" s="19"/>
      <c r="Y2532" s="19"/>
      <c r="Z2532" s="19"/>
      <c r="AA2532" s="21"/>
      <c r="AB2532" s="19"/>
      <c r="AC2532" s="22" t="str">
        <f aca="true">IF(OR($U2532="",$B2532=""),"",IF($AA2532&lt;&gt;"",$AA2532-$B2532,TODAY()-$B2532))</f>
        <v/>
      </c>
      <c r="AD2532" s="22" t="str">
        <f aca="true">IF($W2532="","",IF($Y2532="Closed",IF($AA2532="","Closed",IF($AA2532&lt;=$W2532,"Closed on time","Closed late")),IF(TODAY()&gt;$W2532,"Overdue","Within time")))</f>
        <v/>
      </c>
      <c r="AE2532" s="6"/>
      <c r="AF2532" s="19"/>
      <c r="AG2532" s="19"/>
      <c r="AH2532" s="19"/>
      <c r="AI2532" s="19"/>
      <c r="AJ2532" s="19"/>
    </row>
    <row r="2533" customFormat="false" ht="15" hidden="false" customHeight="false" outlineLevel="0" collapsed="false">
      <c r="A2533" s="22" t="str">
        <f aca="false">IF($C2533="","","R"&amp;TEXT(ROW()-4,"00000"))</f>
        <v/>
      </c>
      <c r="B2533" s="21"/>
      <c r="C2533" s="19"/>
      <c r="D2533" s="22" t="str">
        <f aca="false">IF($C2533="","",IFERROR(INDEX(Asset_Register!$C$5:$C$1000,MATCH($C2533,Asset_Register!$A$5:$A$1000,0)),"Not in register"))</f>
        <v/>
      </c>
      <c r="E2533" s="22" t="str">
        <f aca="false">IF($C2533="","",IFERROR(INDEX(Asset_Register!$D$5:$D$1000,MATCH($C2533,Asset_Register!$A$5:$A$1000,0)),"Not in register"))</f>
        <v/>
      </c>
      <c r="F2533" s="22" t="str">
        <f aca="false">IF($C2533="","",IFERROR(INDEX(Asset_Register!$R$5:$R$1000,MATCH($C2533,Asset_Register!$A$5:$A$1000,0)),"Not in register"))</f>
        <v/>
      </c>
      <c r="G2533" s="22" t="str">
        <f aca="false">IF($C2533="","",IFERROR(INDEX(Asset_Register!$Q$5:$Q$1000,MATCH($C2533,Asset_Register!$A$5:$A$1000,0)),"Not in register"))</f>
        <v/>
      </c>
      <c r="H2533" s="19"/>
      <c r="I2533" s="19"/>
      <c r="J2533" s="6"/>
      <c r="K2533" s="19"/>
      <c r="L2533" s="19"/>
      <c r="M2533" s="19"/>
      <c r="N2533" s="19"/>
      <c r="O2533" s="19"/>
      <c r="P2533" s="19"/>
      <c r="Q2533" s="22" t="str">
        <f aca="false">IF($C2533="","",IF($P2533&lt;&gt;"",$P2533,IF(AND(ISNUMBER($K2533),ISNUMBER($M2533),ISNUMBER($N2533)),IF($O2533="Lower is worse",IF($K2533&lt;=$N2533,"Danger",IF($K2533&lt;=$M2533,"Alert","OK")),IF($K2533&gt;=$N2533,"Danger",IF($K2533&gt;=$M2533,"Alert","OK"))),"Not set")))</f>
        <v/>
      </c>
      <c r="R2533" s="22" t="str">
        <f aca="false">IF(OR($Q2533="",$Q2533="Not set"),"",MATCH($Q2533,Lists!$F$2:$F$4,0)-1)</f>
        <v/>
      </c>
      <c r="S2533" s="6"/>
      <c r="T2533" s="6"/>
      <c r="U2533" s="22" t="str">
        <f aca="false">IF(OR($Q2533="",$Q2533="OK",$Q2533="Not set",NOT(ISNUMBER($G2533))),"",ROUND($G2533*IF($Q2533="Danger",Lists!$M$15,Lists!$M$16),0))</f>
        <v/>
      </c>
      <c r="V2533" s="22" t="str">
        <f aca="false">IF($U2533="","",IF(OR($Q2533="Danger",$U2533&gt;=Lists!$M$10),"P1",IF($U2533&gt;=Lists!$M$11,"P2","P3")))</f>
        <v/>
      </c>
      <c r="W2533" s="24" t="str">
        <f aca="false">IF(OR($V2533="",$B2533=""),"",$B2533+INDEX(Lists!$N$10:$N$12,MATCH($V2533,Lists!$L$10:$L$12,0)))</f>
        <v/>
      </c>
      <c r="X2533" s="19"/>
      <c r="Y2533" s="19"/>
      <c r="Z2533" s="19"/>
      <c r="AA2533" s="21"/>
      <c r="AB2533" s="19"/>
      <c r="AC2533" s="22" t="str">
        <f aca="true">IF(OR($U2533="",$B2533=""),"",IF($AA2533&lt;&gt;"",$AA2533-$B2533,TODAY()-$B2533))</f>
        <v/>
      </c>
      <c r="AD2533" s="22" t="str">
        <f aca="true">IF($W2533="","",IF($Y2533="Closed",IF($AA2533="","Closed",IF($AA2533&lt;=$W2533,"Closed on time","Closed late")),IF(TODAY()&gt;$W2533,"Overdue","Within time")))</f>
        <v/>
      </c>
      <c r="AE2533" s="6"/>
      <c r="AF2533" s="19"/>
      <c r="AG2533" s="19"/>
      <c r="AH2533" s="19"/>
      <c r="AI2533" s="19"/>
      <c r="AJ2533" s="19"/>
    </row>
    <row r="2534" customFormat="false" ht="15" hidden="false" customHeight="false" outlineLevel="0" collapsed="false">
      <c r="A2534" s="22" t="str">
        <f aca="false">IF($C2534="","","R"&amp;TEXT(ROW()-4,"00000"))</f>
        <v/>
      </c>
      <c r="B2534" s="21"/>
      <c r="C2534" s="19"/>
      <c r="D2534" s="22" t="str">
        <f aca="false">IF($C2534="","",IFERROR(INDEX(Asset_Register!$C$5:$C$1000,MATCH($C2534,Asset_Register!$A$5:$A$1000,0)),"Not in register"))</f>
        <v/>
      </c>
      <c r="E2534" s="22" t="str">
        <f aca="false">IF($C2534="","",IFERROR(INDEX(Asset_Register!$D$5:$D$1000,MATCH($C2534,Asset_Register!$A$5:$A$1000,0)),"Not in register"))</f>
        <v/>
      </c>
      <c r="F2534" s="22" t="str">
        <f aca="false">IF($C2534="","",IFERROR(INDEX(Asset_Register!$R$5:$R$1000,MATCH($C2534,Asset_Register!$A$5:$A$1000,0)),"Not in register"))</f>
        <v/>
      </c>
      <c r="G2534" s="22" t="str">
        <f aca="false">IF($C2534="","",IFERROR(INDEX(Asset_Register!$Q$5:$Q$1000,MATCH($C2534,Asset_Register!$A$5:$A$1000,0)),"Not in register"))</f>
        <v/>
      </c>
      <c r="H2534" s="19"/>
      <c r="I2534" s="19"/>
      <c r="J2534" s="6"/>
      <c r="K2534" s="19"/>
      <c r="L2534" s="19"/>
      <c r="M2534" s="19"/>
      <c r="N2534" s="19"/>
      <c r="O2534" s="19"/>
      <c r="P2534" s="19"/>
      <c r="Q2534" s="22" t="str">
        <f aca="false">IF($C2534="","",IF($P2534&lt;&gt;"",$P2534,IF(AND(ISNUMBER($K2534),ISNUMBER($M2534),ISNUMBER($N2534)),IF($O2534="Lower is worse",IF($K2534&lt;=$N2534,"Danger",IF($K2534&lt;=$M2534,"Alert","OK")),IF($K2534&gt;=$N2534,"Danger",IF($K2534&gt;=$M2534,"Alert","OK"))),"Not set")))</f>
        <v/>
      </c>
      <c r="R2534" s="22" t="str">
        <f aca="false">IF(OR($Q2534="",$Q2534="Not set"),"",MATCH($Q2534,Lists!$F$2:$F$4,0)-1)</f>
        <v/>
      </c>
      <c r="S2534" s="6"/>
      <c r="T2534" s="6"/>
      <c r="U2534" s="22" t="str">
        <f aca="false">IF(OR($Q2534="",$Q2534="OK",$Q2534="Not set",NOT(ISNUMBER($G2534))),"",ROUND($G2534*IF($Q2534="Danger",Lists!$M$15,Lists!$M$16),0))</f>
        <v/>
      </c>
      <c r="V2534" s="22" t="str">
        <f aca="false">IF($U2534="","",IF(OR($Q2534="Danger",$U2534&gt;=Lists!$M$10),"P1",IF($U2534&gt;=Lists!$M$11,"P2","P3")))</f>
        <v/>
      </c>
      <c r="W2534" s="24" t="str">
        <f aca="false">IF(OR($V2534="",$B2534=""),"",$B2534+INDEX(Lists!$N$10:$N$12,MATCH($V2534,Lists!$L$10:$L$12,0)))</f>
        <v/>
      </c>
      <c r="X2534" s="19"/>
      <c r="Y2534" s="19"/>
      <c r="Z2534" s="19"/>
      <c r="AA2534" s="21"/>
      <c r="AB2534" s="19"/>
      <c r="AC2534" s="22" t="str">
        <f aca="true">IF(OR($U2534="",$B2534=""),"",IF($AA2534&lt;&gt;"",$AA2534-$B2534,TODAY()-$B2534))</f>
        <v/>
      </c>
      <c r="AD2534" s="22" t="str">
        <f aca="true">IF($W2534="","",IF($Y2534="Closed",IF($AA2534="","Closed",IF($AA2534&lt;=$W2534,"Closed on time","Closed late")),IF(TODAY()&gt;$W2534,"Overdue","Within time")))</f>
        <v/>
      </c>
      <c r="AE2534" s="6"/>
      <c r="AF2534" s="19"/>
      <c r="AG2534" s="19"/>
      <c r="AH2534" s="19"/>
      <c r="AI2534" s="19"/>
      <c r="AJ2534" s="19"/>
    </row>
    <row r="2535" customFormat="false" ht="15" hidden="false" customHeight="false" outlineLevel="0" collapsed="false">
      <c r="A2535" s="22" t="str">
        <f aca="false">IF($C2535="","","R"&amp;TEXT(ROW()-4,"00000"))</f>
        <v/>
      </c>
      <c r="B2535" s="21"/>
      <c r="C2535" s="19"/>
      <c r="D2535" s="22" t="str">
        <f aca="false">IF($C2535="","",IFERROR(INDEX(Asset_Register!$C$5:$C$1000,MATCH($C2535,Asset_Register!$A$5:$A$1000,0)),"Not in register"))</f>
        <v/>
      </c>
      <c r="E2535" s="22" t="str">
        <f aca="false">IF($C2535="","",IFERROR(INDEX(Asset_Register!$D$5:$D$1000,MATCH($C2535,Asset_Register!$A$5:$A$1000,0)),"Not in register"))</f>
        <v/>
      </c>
      <c r="F2535" s="22" t="str">
        <f aca="false">IF($C2535="","",IFERROR(INDEX(Asset_Register!$R$5:$R$1000,MATCH($C2535,Asset_Register!$A$5:$A$1000,0)),"Not in register"))</f>
        <v/>
      </c>
      <c r="G2535" s="22" t="str">
        <f aca="false">IF($C2535="","",IFERROR(INDEX(Asset_Register!$Q$5:$Q$1000,MATCH($C2535,Asset_Register!$A$5:$A$1000,0)),"Not in register"))</f>
        <v/>
      </c>
      <c r="H2535" s="19"/>
      <c r="I2535" s="19"/>
      <c r="J2535" s="6"/>
      <c r="K2535" s="19"/>
      <c r="L2535" s="19"/>
      <c r="M2535" s="19"/>
      <c r="N2535" s="19"/>
      <c r="O2535" s="19"/>
      <c r="P2535" s="19"/>
      <c r="Q2535" s="22" t="str">
        <f aca="false">IF($C2535="","",IF($P2535&lt;&gt;"",$P2535,IF(AND(ISNUMBER($K2535),ISNUMBER($M2535),ISNUMBER($N2535)),IF($O2535="Lower is worse",IF($K2535&lt;=$N2535,"Danger",IF($K2535&lt;=$M2535,"Alert","OK")),IF($K2535&gt;=$N2535,"Danger",IF($K2535&gt;=$M2535,"Alert","OK"))),"Not set")))</f>
        <v/>
      </c>
      <c r="R2535" s="22" t="str">
        <f aca="false">IF(OR($Q2535="",$Q2535="Not set"),"",MATCH($Q2535,Lists!$F$2:$F$4,0)-1)</f>
        <v/>
      </c>
      <c r="S2535" s="6"/>
      <c r="T2535" s="6"/>
      <c r="U2535" s="22" t="str">
        <f aca="false">IF(OR($Q2535="",$Q2535="OK",$Q2535="Not set",NOT(ISNUMBER($G2535))),"",ROUND($G2535*IF($Q2535="Danger",Lists!$M$15,Lists!$M$16),0))</f>
        <v/>
      </c>
      <c r="V2535" s="22" t="str">
        <f aca="false">IF($U2535="","",IF(OR($Q2535="Danger",$U2535&gt;=Lists!$M$10),"P1",IF($U2535&gt;=Lists!$M$11,"P2","P3")))</f>
        <v/>
      </c>
      <c r="W2535" s="24" t="str">
        <f aca="false">IF(OR($V2535="",$B2535=""),"",$B2535+INDEX(Lists!$N$10:$N$12,MATCH($V2535,Lists!$L$10:$L$12,0)))</f>
        <v/>
      </c>
      <c r="X2535" s="19"/>
      <c r="Y2535" s="19"/>
      <c r="Z2535" s="19"/>
      <c r="AA2535" s="21"/>
      <c r="AB2535" s="19"/>
      <c r="AC2535" s="22" t="str">
        <f aca="true">IF(OR($U2535="",$B2535=""),"",IF($AA2535&lt;&gt;"",$AA2535-$B2535,TODAY()-$B2535))</f>
        <v/>
      </c>
      <c r="AD2535" s="22" t="str">
        <f aca="true">IF($W2535="","",IF($Y2535="Closed",IF($AA2535="","Closed",IF($AA2535&lt;=$W2535,"Closed on time","Closed late")),IF(TODAY()&gt;$W2535,"Overdue","Within time")))</f>
        <v/>
      </c>
      <c r="AE2535" s="6"/>
      <c r="AF2535" s="19"/>
      <c r="AG2535" s="19"/>
      <c r="AH2535" s="19"/>
      <c r="AI2535" s="19"/>
      <c r="AJ2535" s="19"/>
    </row>
    <row r="2536" customFormat="false" ht="15" hidden="false" customHeight="false" outlineLevel="0" collapsed="false">
      <c r="A2536" s="22" t="str">
        <f aca="false">IF($C2536="","","R"&amp;TEXT(ROW()-4,"00000"))</f>
        <v/>
      </c>
      <c r="B2536" s="21"/>
      <c r="C2536" s="19"/>
      <c r="D2536" s="22" t="str">
        <f aca="false">IF($C2536="","",IFERROR(INDEX(Asset_Register!$C$5:$C$1000,MATCH($C2536,Asset_Register!$A$5:$A$1000,0)),"Not in register"))</f>
        <v/>
      </c>
      <c r="E2536" s="22" t="str">
        <f aca="false">IF($C2536="","",IFERROR(INDEX(Asset_Register!$D$5:$D$1000,MATCH($C2536,Asset_Register!$A$5:$A$1000,0)),"Not in register"))</f>
        <v/>
      </c>
      <c r="F2536" s="22" t="str">
        <f aca="false">IF($C2536="","",IFERROR(INDEX(Asset_Register!$R$5:$R$1000,MATCH($C2536,Asset_Register!$A$5:$A$1000,0)),"Not in register"))</f>
        <v/>
      </c>
      <c r="G2536" s="22" t="str">
        <f aca="false">IF($C2536="","",IFERROR(INDEX(Asset_Register!$Q$5:$Q$1000,MATCH($C2536,Asset_Register!$A$5:$A$1000,0)),"Not in register"))</f>
        <v/>
      </c>
      <c r="H2536" s="19"/>
      <c r="I2536" s="19"/>
      <c r="J2536" s="6"/>
      <c r="K2536" s="19"/>
      <c r="L2536" s="19"/>
      <c r="M2536" s="19"/>
      <c r="N2536" s="19"/>
      <c r="O2536" s="19"/>
      <c r="P2536" s="19"/>
      <c r="Q2536" s="22" t="str">
        <f aca="false">IF($C2536="","",IF($P2536&lt;&gt;"",$P2536,IF(AND(ISNUMBER($K2536),ISNUMBER($M2536),ISNUMBER($N2536)),IF($O2536="Lower is worse",IF($K2536&lt;=$N2536,"Danger",IF($K2536&lt;=$M2536,"Alert","OK")),IF($K2536&gt;=$N2536,"Danger",IF($K2536&gt;=$M2536,"Alert","OK"))),"Not set")))</f>
        <v/>
      </c>
      <c r="R2536" s="22" t="str">
        <f aca="false">IF(OR($Q2536="",$Q2536="Not set"),"",MATCH($Q2536,Lists!$F$2:$F$4,0)-1)</f>
        <v/>
      </c>
      <c r="S2536" s="6"/>
      <c r="T2536" s="6"/>
      <c r="U2536" s="22" t="str">
        <f aca="false">IF(OR($Q2536="",$Q2536="OK",$Q2536="Not set",NOT(ISNUMBER($G2536))),"",ROUND($G2536*IF($Q2536="Danger",Lists!$M$15,Lists!$M$16),0))</f>
        <v/>
      </c>
      <c r="V2536" s="22" t="str">
        <f aca="false">IF($U2536="","",IF(OR($Q2536="Danger",$U2536&gt;=Lists!$M$10),"P1",IF($U2536&gt;=Lists!$M$11,"P2","P3")))</f>
        <v/>
      </c>
      <c r="W2536" s="24" t="str">
        <f aca="false">IF(OR($V2536="",$B2536=""),"",$B2536+INDEX(Lists!$N$10:$N$12,MATCH($V2536,Lists!$L$10:$L$12,0)))</f>
        <v/>
      </c>
      <c r="X2536" s="19"/>
      <c r="Y2536" s="19"/>
      <c r="Z2536" s="19"/>
      <c r="AA2536" s="21"/>
      <c r="AB2536" s="19"/>
      <c r="AC2536" s="22" t="str">
        <f aca="true">IF(OR($U2536="",$B2536=""),"",IF($AA2536&lt;&gt;"",$AA2536-$B2536,TODAY()-$B2536))</f>
        <v/>
      </c>
      <c r="AD2536" s="22" t="str">
        <f aca="true">IF($W2536="","",IF($Y2536="Closed",IF($AA2536="","Closed",IF($AA2536&lt;=$W2536,"Closed on time","Closed late")),IF(TODAY()&gt;$W2536,"Overdue","Within time")))</f>
        <v/>
      </c>
      <c r="AE2536" s="6"/>
      <c r="AF2536" s="19"/>
      <c r="AG2536" s="19"/>
      <c r="AH2536" s="19"/>
      <c r="AI2536" s="19"/>
      <c r="AJ2536" s="19"/>
    </row>
    <row r="2537" customFormat="false" ht="15" hidden="false" customHeight="false" outlineLevel="0" collapsed="false">
      <c r="A2537" s="22" t="str">
        <f aca="false">IF($C2537="","","R"&amp;TEXT(ROW()-4,"00000"))</f>
        <v/>
      </c>
      <c r="B2537" s="21"/>
      <c r="C2537" s="19"/>
      <c r="D2537" s="22" t="str">
        <f aca="false">IF($C2537="","",IFERROR(INDEX(Asset_Register!$C$5:$C$1000,MATCH($C2537,Asset_Register!$A$5:$A$1000,0)),"Not in register"))</f>
        <v/>
      </c>
      <c r="E2537" s="22" t="str">
        <f aca="false">IF($C2537="","",IFERROR(INDEX(Asset_Register!$D$5:$D$1000,MATCH($C2537,Asset_Register!$A$5:$A$1000,0)),"Not in register"))</f>
        <v/>
      </c>
      <c r="F2537" s="22" t="str">
        <f aca="false">IF($C2537="","",IFERROR(INDEX(Asset_Register!$R$5:$R$1000,MATCH($C2537,Asset_Register!$A$5:$A$1000,0)),"Not in register"))</f>
        <v/>
      </c>
      <c r="G2537" s="22" t="str">
        <f aca="false">IF($C2537="","",IFERROR(INDEX(Asset_Register!$Q$5:$Q$1000,MATCH($C2537,Asset_Register!$A$5:$A$1000,0)),"Not in register"))</f>
        <v/>
      </c>
      <c r="H2537" s="19"/>
      <c r="I2537" s="19"/>
      <c r="J2537" s="6"/>
      <c r="K2537" s="19"/>
      <c r="L2537" s="19"/>
      <c r="M2537" s="19"/>
      <c r="N2537" s="19"/>
      <c r="O2537" s="19"/>
      <c r="P2537" s="19"/>
      <c r="Q2537" s="22" t="str">
        <f aca="false">IF($C2537="","",IF($P2537&lt;&gt;"",$P2537,IF(AND(ISNUMBER($K2537),ISNUMBER($M2537),ISNUMBER($N2537)),IF($O2537="Lower is worse",IF($K2537&lt;=$N2537,"Danger",IF($K2537&lt;=$M2537,"Alert","OK")),IF($K2537&gt;=$N2537,"Danger",IF($K2537&gt;=$M2537,"Alert","OK"))),"Not set")))</f>
        <v/>
      </c>
      <c r="R2537" s="22" t="str">
        <f aca="false">IF(OR($Q2537="",$Q2537="Not set"),"",MATCH($Q2537,Lists!$F$2:$F$4,0)-1)</f>
        <v/>
      </c>
      <c r="S2537" s="6"/>
      <c r="T2537" s="6"/>
      <c r="U2537" s="22" t="str">
        <f aca="false">IF(OR($Q2537="",$Q2537="OK",$Q2537="Not set",NOT(ISNUMBER($G2537))),"",ROUND($G2537*IF($Q2537="Danger",Lists!$M$15,Lists!$M$16),0))</f>
        <v/>
      </c>
      <c r="V2537" s="22" t="str">
        <f aca="false">IF($U2537="","",IF(OR($Q2537="Danger",$U2537&gt;=Lists!$M$10),"P1",IF($U2537&gt;=Lists!$M$11,"P2","P3")))</f>
        <v/>
      </c>
      <c r="W2537" s="24" t="str">
        <f aca="false">IF(OR($V2537="",$B2537=""),"",$B2537+INDEX(Lists!$N$10:$N$12,MATCH($V2537,Lists!$L$10:$L$12,0)))</f>
        <v/>
      </c>
      <c r="X2537" s="19"/>
      <c r="Y2537" s="19"/>
      <c r="Z2537" s="19"/>
      <c r="AA2537" s="21"/>
      <c r="AB2537" s="19"/>
      <c r="AC2537" s="22" t="str">
        <f aca="true">IF(OR($U2537="",$B2537=""),"",IF($AA2537&lt;&gt;"",$AA2537-$B2537,TODAY()-$B2537))</f>
        <v/>
      </c>
      <c r="AD2537" s="22" t="str">
        <f aca="true">IF($W2537="","",IF($Y2537="Closed",IF($AA2537="","Closed",IF($AA2537&lt;=$W2537,"Closed on time","Closed late")),IF(TODAY()&gt;$W2537,"Overdue","Within time")))</f>
        <v/>
      </c>
      <c r="AE2537" s="6"/>
      <c r="AF2537" s="19"/>
      <c r="AG2537" s="19"/>
      <c r="AH2537" s="19"/>
      <c r="AI2537" s="19"/>
      <c r="AJ2537" s="19"/>
    </row>
    <row r="2538" customFormat="false" ht="15" hidden="false" customHeight="false" outlineLevel="0" collapsed="false">
      <c r="A2538" s="22" t="str">
        <f aca="false">IF($C2538="","","R"&amp;TEXT(ROW()-4,"00000"))</f>
        <v/>
      </c>
      <c r="B2538" s="21"/>
      <c r="C2538" s="19"/>
      <c r="D2538" s="22" t="str">
        <f aca="false">IF($C2538="","",IFERROR(INDEX(Asset_Register!$C$5:$C$1000,MATCH($C2538,Asset_Register!$A$5:$A$1000,0)),"Not in register"))</f>
        <v/>
      </c>
      <c r="E2538" s="22" t="str">
        <f aca="false">IF($C2538="","",IFERROR(INDEX(Asset_Register!$D$5:$D$1000,MATCH($C2538,Asset_Register!$A$5:$A$1000,0)),"Not in register"))</f>
        <v/>
      </c>
      <c r="F2538" s="22" t="str">
        <f aca="false">IF($C2538="","",IFERROR(INDEX(Asset_Register!$R$5:$R$1000,MATCH($C2538,Asset_Register!$A$5:$A$1000,0)),"Not in register"))</f>
        <v/>
      </c>
      <c r="G2538" s="22" t="str">
        <f aca="false">IF($C2538="","",IFERROR(INDEX(Asset_Register!$Q$5:$Q$1000,MATCH($C2538,Asset_Register!$A$5:$A$1000,0)),"Not in register"))</f>
        <v/>
      </c>
      <c r="H2538" s="19"/>
      <c r="I2538" s="19"/>
      <c r="J2538" s="6"/>
      <c r="K2538" s="19"/>
      <c r="L2538" s="19"/>
      <c r="M2538" s="19"/>
      <c r="N2538" s="19"/>
      <c r="O2538" s="19"/>
      <c r="P2538" s="19"/>
      <c r="Q2538" s="22" t="str">
        <f aca="false">IF($C2538="","",IF($P2538&lt;&gt;"",$P2538,IF(AND(ISNUMBER($K2538),ISNUMBER($M2538),ISNUMBER($N2538)),IF($O2538="Lower is worse",IF($K2538&lt;=$N2538,"Danger",IF($K2538&lt;=$M2538,"Alert","OK")),IF($K2538&gt;=$N2538,"Danger",IF($K2538&gt;=$M2538,"Alert","OK"))),"Not set")))</f>
        <v/>
      </c>
      <c r="R2538" s="22" t="str">
        <f aca="false">IF(OR($Q2538="",$Q2538="Not set"),"",MATCH($Q2538,Lists!$F$2:$F$4,0)-1)</f>
        <v/>
      </c>
      <c r="S2538" s="6"/>
      <c r="T2538" s="6"/>
      <c r="U2538" s="22" t="str">
        <f aca="false">IF(OR($Q2538="",$Q2538="OK",$Q2538="Not set",NOT(ISNUMBER($G2538))),"",ROUND($G2538*IF($Q2538="Danger",Lists!$M$15,Lists!$M$16),0))</f>
        <v/>
      </c>
      <c r="V2538" s="22" t="str">
        <f aca="false">IF($U2538="","",IF(OR($Q2538="Danger",$U2538&gt;=Lists!$M$10),"P1",IF($U2538&gt;=Lists!$M$11,"P2","P3")))</f>
        <v/>
      </c>
      <c r="W2538" s="24" t="str">
        <f aca="false">IF(OR($V2538="",$B2538=""),"",$B2538+INDEX(Lists!$N$10:$N$12,MATCH($V2538,Lists!$L$10:$L$12,0)))</f>
        <v/>
      </c>
      <c r="X2538" s="19"/>
      <c r="Y2538" s="19"/>
      <c r="Z2538" s="19"/>
      <c r="AA2538" s="21"/>
      <c r="AB2538" s="19"/>
      <c r="AC2538" s="22" t="str">
        <f aca="true">IF(OR($U2538="",$B2538=""),"",IF($AA2538&lt;&gt;"",$AA2538-$B2538,TODAY()-$B2538))</f>
        <v/>
      </c>
      <c r="AD2538" s="22" t="str">
        <f aca="true">IF($W2538="","",IF($Y2538="Closed",IF($AA2538="","Closed",IF($AA2538&lt;=$W2538,"Closed on time","Closed late")),IF(TODAY()&gt;$W2538,"Overdue","Within time")))</f>
        <v/>
      </c>
      <c r="AE2538" s="6"/>
      <c r="AF2538" s="19"/>
      <c r="AG2538" s="19"/>
      <c r="AH2538" s="19"/>
      <c r="AI2538" s="19"/>
      <c r="AJ2538" s="19"/>
    </row>
    <row r="2539" customFormat="false" ht="15" hidden="false" customHeight="false" outlineLevel="0" collapsed="false">
      <c r="A2539" s="22" t="str">
        <f aca="false">IF($C2539="","","R"&amp;TEXT(ROW()-4,"00000"))</f>
        <v/>
      </c>
      <c r="B2539" s="21"/>
      <c r="C2539" s="19"/>
      <c r="D2539" s="22" t="str">
        <f aca="false">IF($C2539="","",IFERROR(INDEX(Asset_Register!$C$5:$C$1000,MATCH($C2539,Asset_Register!$A$5:$A$1000,0)),"Not in register"))</f>
        <v/>
      </c>
      <c r="E2539" s="22" t="str">
        <f aca="false">IF($C2539="","",IFERROR(INDEX(Asset_Register!$D$5:$D$1000,MATCH($C2539,Asset_Register!$A$5:$A$1000,0)),"Not in register"))</f>
        <v/>
      </c>
      <c r="F2539" s="22" t="str">
        <f aca="false">IF($C2539="","",IFERROR(INDEX(Asset_Register!$R$5:$R$1000,MATCH($C2539,Asset_Register!$A$5:$A$1000,0)),"Not in register"))</f>
        <v/>
      </c>
      <c r="G2539" s="22" t="str">
        <f aca="false">IF($C2539="","",IFERROR(INDEX(Asset_Register!$Q$5:$Q$1000,MATCH($C2539,Asset_Register!$A$5:$A$1000,0)),"Not in register"))</f>
        <v/>
      </c>
      <c r="H2539" s="19"/>
      <c r="I2539" s="19"/>
      <c r="J2539" s="6"/>
      <c r="K2539" s="19"/>
      <c r="L2539" s="19"/>
      <c r="M2539" s="19"/>
      <c r="N2539" s="19"/>
      <c r="O2539" s="19"/>
      <c r="P2539" s="19"/>
      <c r="Q2539" s="22" t="str">
        <f aca="false">IF($C2539="","",IF($P2539&lt;&gt;"",$P2539,IF(AND(ISNUMBER($K2539),ISNUMBER($M2539),ISNUMBER($N2539)),IF($O2539="Lower is worse",IF($K2539&lt;=$N2539,"Danger",IF($K2539&lt;=$M2539,"Alert","OK")),IF($K2539&gt;=$N2539,"Danger",IF($K2539&gt;=$M2539,"Alert","OK"))),"Not set")))</f>
        <v/>
      </c>
      <c r="R2539" s="22" t="str">
        <f aca="false">IF(OR($Q2539="",$Q2539="Not set"),"",MATCH($Q2539,Lists!$F$2:$F$4,0)-1)</f>
        <v/>
      </c>
      <c r="S2539" s="6"/>
      <c r="T2539" s="6"/>
      <c r="U2539" s="22" t="str">
        <f aca="false">IF(OR($Q2539="",$Q2539="OK",$Q2539="Not set",NOT(ISNUMBER($G2539))),"",ROUND($G2539*IF($Q2539="Danger",Lists!$M$15,Lists!$M$16),0))</f>
        <v/>
      </c>
      <c r="V2539" s="22" t="str">
        <f aca="false">IF($U2539="","",IF(OR($Q2539="Danger",$U2539&gt;=Lists!$M$10),"P1",IF($U2539&gt;=Lists!$M$11,"P2","P3")))</f>
        <v/>
      </c>
      <c r="W2539" s="24" t="str">
        <f aca="false">IF(OR($V2539="",$B2539=""),"",$B2539+INDEX(Lists!$N$10:$N$12,MATCH($V2539,Lists!$L$10:$L$12,0)))</f>
        <v/>
      </c>
      <c r="X2539" s="19"/>
      <c r="Y2539" s="19"/>
      <c r="Z2539" s="19"/>
      <c r="AA2539" s="21"/>
      <c r="AB2539" s="19"/>
      <c r="AC2539" s="22" t="str">
        <f aca="true">IF(OR($U2539="",$B2539=""),"",IF($AA2539&lt;&gt;"",$AA2539-$B2539,TODAY()-$B2539))</f>
        <v/>
      </c>
      <c r="AD2539" s="22" t="str">
        <f aca="true">IF($W2539="","",IF($Y2539="Closed",IF($AA2539="","Closed",IF($AA2539&lt;=$W2539,"Closed on time","Closed late")),IF(TODAY()&gt;$W2539,"Overdue","Within time")))</f>
        <v/>
      </c>
      <c r="AE2539" s="6"/>
      <c r="AF2539" s="19"/>
      <c r="AG2539" s="19"/>
      <c r="AH2539" s="19"/>
      <c r="AI2539" s="19"/>
      <c r="AJ2539" s="19"/>
    </row>
    <row r="2540" customFormat="false" ht="15" hidden="false" customHeight="false" outlineLevel="0" collapsed="false">
      <c r="A2540" s="22" t="str">
        <f aca="false">IF($C2540="","","R"&amp;TEXT(ROW()-4,"00000"))</f>
        <v/>
      </c>
      <c r="B2540" s="21"/>
      <c r="C2540" s="19"/>
      <c r="D2540" s="22" t="str">
        <f aca="false">IF($C2540="","",IFERROR(INDEX(Asset_Register!$C$5:$C$1000,MATCH($C2540,Asset_Register!$A$5:$A$1000,0)),"Not in register"))</f>
        <v/>
      </c>
      <c r="E2540" s="22" t="str">
        <f aca="false">IF($C2540="","",IFERROR(INDEX(Asset_Register!$D$5:$D$1000,MATCH($C2540,Asset_Register!$A$5:$A$1000,0)),"Not in register"))</f>
        <v/>
      </c>
      <c r="F2540" s="22" t="str">
        <f aca="false">IF($C2540="","",IFERROR(INDEX(Asset_Register!$R$5:$R$1000,MATCH($C2540,Asset_Register!$A$5:$A$1000,0)),"Not in register"))</f>
        <v/>
      </c>
      <c r="G2540" s="22" t="str">
        <f aca="false">IF($C2540="","",IFERROR(INDEX(Asset_Register!$Q$5:$Q$1000,MATCH($C2540,Asset_Register!$A$5:$A$1000,0)),"Not in register"))</f>
        <v/>
      </c>
      <c r="H2540" s="19"/>
      <c r="I2540" s="19"/>
      <c r="J2540" s="6"/>
      <c r="K2540" s="19"/>
      <c r="L2540" s="19"/>
      <c r="M2540" s="19"/>
      <c r="N2540" s="19"/>
      <c r="O2540" s="19"/>
      <c r="P2540" s="19"/>
      <c r="Q2540" s="22" t="str">
        <f aca="false">IF($C2540="","",IF($P2540&lt;&gt;"",$P2540,IF(AND(ISNUMBER($K2540),ISNUMBER($M2540),ISNUMBER($N2540)),IF($O2540="Lower is worse",IF($K2540&lt;=$N2540,"Danger",IF($K2540&lt;=$M2540,"Alert","OK")),IF($K2540&gt;=$N2540,"Danger",IF($K2540&gt;=$M2540,"Alert","OK"))),"Not set")))</f>
        <v/>
      </c>
      <c r="R2540" s="22" t="str">
        <f aca="false">IF(OR($Q2540="",$Q2540="Not set"),"",MATCH($Q2540,Lists!$F$2:$F$4,0)-1)</f>
        <v/>
      </c>
      <c r="S2540" s="6"/>
      <c r="T2540" s="6"/>
      <c r="U2540" s="22" t="str">
        <f aca="false">IF(OR($Q2540="",$Q2540="OK",$Q2540="Not set",NOT(ISNUMBER($G2540))),"",ROUND($G2540*IF($Q2540="Danger",Lists!$M$15,Lists!$M$16),0))</f>
        <v/>
      </c>
      <c r="V2540" s="22" t="str">
        <f aca="false">IF($U2540="","",IF(OR($Q2540="Danger",$U2540&gt;=Lists!$M$10),"P1",IF($U2540&gt;=Lists!$M$11,"P2","P3")))</f>
        <v/>
      </c>
      <c r="W2540" s="24" t="str">
        <f aca="false">IF(OR($V2540="",$B2540=""),"",$B2540+INDEX(Lists!$N$10:$N$12,MATCH($V2540,Lists!$L$10:$L$12,0)))</f>
        <v/>
      </c>
      <c r="X2540" s="19"/>
      <c r="Y2540" s="19"/>
      <c r="Z2540" s="19"/>
      <c r="AA2540" s="21"/>
      <c r="AB2540" s="19"/>
      <c r="AC2540" s="22" t="str">
        <f aca="true">IF(OR($U2540="",$B2540=""),"",IF($AA2540&lt;&gt;"",$AA2540-$B2540,TODAY()-$B2540))</f>
        <v/>
      </c>
      <c r="AD2540" s="22" t="str">
        <f aca="true">IF($W2540="","",IF($Y2540="Closed",IF($AA2540="","Closed",IF($AA2540&lt;=$W2540,"Closed on time","Closed late")),IF(TODAY()&gt;$W2540,"Overdue","Within time")))</f>
        <v/>
      </c>
      <c r="AE2540" s="6"/>
      <c r="AF2540" s="19"/>
      <c r="AG2540" s="19"/>
      <c r="AH2540" s="19"/>
      <c r="AI2540" s="19"/>
      <c r="AJ2540" s="19"/>
    </row>
    <row r="2541" customFormat="false" ht="15" hidden="false" customHeight="false" outlineLevel="0" collapsed="false">
      <c r="A2541" s="22" t="str">
        <f aca="false">IF($C2541="","","R"&amp;TEXT(ROW()-4,"00000"))</f>
        <v/>
      </c>
      <c r="B2541" s="21"/>
      <c r="C2541" s="19"/>
      <c r="D2541" s="22" t="str">
        <f aca="false">IF($C2541="","",IFERROR(INDEX(Asset_Register!$C$5:$C$1000,MATCH($C2541,Asset_Register!$A$5:$A$1000,0)),"Not in register"))</f>
        <v/>
      </c>
      <c r="E2541" s="22" t="str">
        <f aca="false">IF($C2541="","",IFERROR(INDEX(Asset_Register!$D$5:$D$1000,MATCH($C2541,Asset_Register!$A$5:$A$1000,0)),"Not in register"))</f>
        <v/>
      </c>
      <c r="F2541" s="22" t="str">
        <f aca="false">IF($C2541="","",IFERROR(INDEX(Asset_Register!$R$5:$R$1000,MATCH($C2541,Asset_Register!$A$5:$A$1000,0)),"Not in register"))</f>
        <v/>
      </c>
      <c r="G2541" s="22" t="str">
        <f aca="false">IF($C2541="","",IFERROR(INDEX(Asset_Register!$Q$5:$Q$1000,MATCH($C2541,Asset_Register!$A$5:$A$1000,0)),"Not in register"))</f>
        <v/>
      </c>
      <c r="H2541" s="19"/>
      <c r="I2541" s="19"/>
      <c r="J2541" s="6"/>
      <c r="K2541" s="19"/>
      <c r="L2541" s="19"/>
      <c r="M2541" s="19"/>
      <c r="N2541" s="19"/>
      <c r="O2541" s="19"/>
      <c r="P2541" s="19"/>
      <c r="Q2541" s="22" t="str">
        <f aca="false">IF($C2541="","",IF($P2541&lt;&gt;"",$P2541,IF(AND(ISNUMBER($K2541),ISNUMBER($M2541),ISNUMBER($N2541)),IF($O2541="Lower is worse",IF($K2541&lt;=$N2541,"Danger",IF($K2541&lt;=$M2541,"Alert","OK")),IF($K2541&gt;=$N2541,"Danger",IF($K2541&gt;=$M2541,"Alert","OK"))),"Not set")))</f>
        <v/>
      </c>
      <c r="R2541" s="22" t="str">
        <f aca="false">IF(OR($Q2541="",$Q2541="Not set"),"",MATCH($Q2541,Lists!$F$2:$F$4,0)-1)</f>
        <v/>
      </c>
      <c r="S2541" s="6"/>
      <c r="T2541" s="6"/>
      <c r="U2541" s="22" t="str">
        <f aca="false">IF(OR($Q2541="",$Q2541="OK",$Q2541="Not set",NOT(ISNUMBER($G2541))),"",ROUND($G2541*IF($Q2541="Danger",Lists!$M$15,Lists!$M$16),0))</f>
        <v/>
      </c>
      <c r="V2541" s="22" t="str">
        <f aca="false">IF($U2541="","",IF(OR($Q2541="Danger",$U2541&gt;=Lists!$M$10),"P1",IF($U2541&gt;=Lists!$M$11,"P2","P3")))</f>
        <v/>
      </c>
      <c r="W2541" s="24" t="str">
        <f aca="false">IF(OR($V2541="",$B2541=""),"",$B2541+INDEX(Lists!$N$10:$N$12,MATCH($V2541,Lists!$L$10:$L$12,0)))</f>
        <v/>
      </c>
      <c r="X2541" s="19"/>
      <c r="Y2541" s="19"/>
      <c r="Z2541" s="19"/>
      <c r="AA2541" s="21"/>
      <c r="AB2541" s="19"/>
      <c r="AC2541" s="22" t="str">
        <f aca="true">IF(OR($U2541="",$B2541=""),"",IF($AA2541&lt;&gt;"",$AA2541-$B2541,TODAY()-$B2541))</f>
        <v/>
      </c>
      <c r="AD2541" s="22" t="str">
        <f aca="true">IF($W2541="","",IF($Y2541="Closed",IF($AA2541="","Closed",IF($AA2541&lt;=$W2541,"Closed on time","Closed late")),IF(TODAY()&gt;$W2541,"Overdue","Within time")))</f>
        <v/>
      </c>
      <c r="AE2541" s="6"/>
      <c r="AF2541" s="19"/>
      <c r="AG2541" s="19"/>
      <c r="AH2541" s="19"/>
      <c r="AI2541" s="19"/>
      <c r="AJ2541" s="19"/>
    </row>
    <row r="2542" customFormat="false" ht="15" hidden="false" customHeight="false" outlineLevel="0" collapsed="false">
      <c r="A2542" s="22" t="str">
        <f aca="false">IF($C2542="","","R"&amp;TEXT(ROW()-4,"00000"))</f>
        <v/>
      </c>
      <c r="B2542" s="21"/>
      <c r="C2542" s="19"/>
      <c r="D2542" s="22" t="str">
        <f aca="false">IF($C2542="","",IFERROR(INDEX(Asset_Register!$C$5:$C$1000,MATCH($C2542,Asset_Register!$A$5:$A$1000,0)),"Not in register"))</f>
        <v/>
      </c>
      <c r="E2542" s="22" t="str">
        <f aca="false">IF($C2542="","",IFERROR(INDEX(Asset_Register!$D$5:$D$1000,MATCH($C2542,Asset_Register!$A$5:$A$1000,0)),"Not in register"))</f>
        <v/>
      </c>
      <c r="F2542" s="22" t="str">
        <f aca="false">IF($C2542="","",IFERROR(INDEX(Asset_Register!$R$5:$R$1000,MATCH($C2542,Asset_Register!$A$5:$A$1000,0)),"Not in register"))</f>
        <v/>
      </c>
      <c r="G2542" s="22" t="str">
        <f aca="false">IF($C2542="","",IFERROR(INDEX(Asset_Register!$Q$5:$Q$1000,MATCH($C2542,Asset_Register!$A$5:$A$1000,0)),"Not in register"))</f>
        <v/>
      </c>
      <c r="H2542" s="19"/>
      <c r="I2542" s="19"/>
      <c r="J2542" s="6"/>
      <c r="K2542" s="19"/>
      <c r="L2542" s="19"/>
      <c r="M2542" s="19"/>
      <c r="N2542" s="19"/>
      <c r="O2542" s="19"/>
      <c r="P2542" s="19"/>
      <c r="Q2542" s="22" t="str">
        <f aca="false">IF($C2542="","",IF($P2542&lt;&gt;"",$P2542,IF(AND(ISNUMBER($K2542),ISNUMBER($M2542),ISNUMBER($N2542)),IF($O2542="Lower is worse",IF($K2542&lt;=$N2542,"Danger",IF($K2542&lt;=$M2542,"Alert","OK")),IF($K2542&gt;=$N2542,"Danger",IF($K2542&gt;=$M2542,"Alert","OK"))),"Not set")))</f>
        <v/>
      </c>
      <c r="R2542" s="22" t="str">
        <f aca="false">IF(OR($Q2542="",$Q2542="Not set"),"",MATCH($Q2542,Lists!$F$2:$F$4,0)-1)</f>
        <v/>
      </c>
      <c r="S2542" s="6"/>
      <c r="T2542" s="6"/>
      <c r="U2542" s="22" t="str">
        <f aca="false">IF(OR($Q2542="",$Q2542="OK",$Q2542="Not set",NOT(ISNUMBER($G2542))),"",ROUND($G2542*IF($Q2542="Danger",Lists!$M$15,Lists!$M$16),0))</f>
        <v/>
      </c>
      <c r="V2542" s="22" t="str">
        <f aca="false">IF($U2542="","",IF(OR($Q2542="Danger",$U2542&gt;=Lists!$M$10),"P1",IF($U2542&gt;=Lists!$M$11,"P2","P3")))</f>
        <v/>
      </c>
      <c r="W2542" s="24" t="str">
        <f aca="false">IF(OR($V2542="",$B2542=""),"",$B2542+INDEX(Lists!$N$10:$N$12,MATCH($V2542,Lists!$L$10:$L$12,0)))</f>
        <v/>
      </c>
      <c r="X2542" s="19"/>
      <c r="Y2542" s="19"/>
      <c r="Z2542" s="19"/>
      <c r="AA2542" s="21"/>
      <c r="AB2542" s="19"/>
      <c r="AC2542" s="22" t="str">
        <f aca="true">IF(OR($U2542="",$B2542=""),"",IF($AA2542&lt;&gt;"",$AA2542-$B2542,TODAY()-$B2542))</f>
        <v/>
      </c>
      <c r="AD2542" s="22" t="str">
        <f aca="true">IF($W2542="","",IF($Y2542="Closed",IF($AA2542="","Closed",IF($AA2542&lt;=$W2542,"Closed on time","Closed late")),IF(TODAY()&gt;$W2542,"Overdue","Within time")))</f>
        <v/>
      </c>
      <c r="AE2542" s="6"/>
      <c r="AF2542" s="19"/>
      <c r="AG2542" s="19"/>
      <c r="AH2542" s="19"/>
      <c r="AI2542" s="19"/>
      <c r="AJ2542" s="19"/>
    </row>
    <row r="2543" customFormat="false" ht="15" hidden="false" customHeight="false" outlineLevel="0" collapsed="false">
      <c r="A2543" s="22" t="str">
        <f aca="false">IF($C2543="","","R"&amp;TEXT(ROW()-4,"00000"))</f>
        <v/>
      </c>
      <c r="B2543" s="21"/>
      <c r="C2543" s="19"/>
      <c r="D2543" s="22" t="str">
        <f aca="false">IF($C2543="","",IFERROR(INDEX(Asset_Register!$C$5:$C$1000,MATCH($C2543,Asset_Register!$A$5:$A$1000,0)),"Not in register"))</f>
        <v/>
      </c>
      <c r="E2543" s="22" t="str">
        <f aca="false">IF($C2543="","",IFERROR(INDEX(Asset_Register!$D$5:$D$1000,MATCH($C2543,Asset_Register!$A$5:$A$1000,0)),"Not in register"))</f>
        <v/>
      </c>
      <c r="F2543" s="22" t="str">
        <f aca="false">IF($C2543="","",IFERROR(INDEX(Asset_Register!$R$5:$R$1000,MATCH($C2543,Asset_Register!$A$5:$A$1000,0)),"Not in register"))</f>
        <v/>
      </c>
      <c r="G2543" s="22" t="str">
        <f aca="false">IF($C2543="","",IFERROR(INDEX(Asset_Register!$Q$5:$Q$1000,MATCH($C2543,Asset_Register!$A$5:$A$1000,0)),"Not in register"))</f>
        <v/>
      </c>
      <c r="H2543" s="19"/>
      <c r="I2543" s="19"/>
      <c r="J2543" s="6"/>
      <c r="K2543" s="19"/>
      <c r="L2543" s="19"/>
      <c r="M2543" s="19"/>
      <c r="N2543" s="19"/>
      <c r="O2543" s="19"/>
      <c r="P2543" s="19"/>
      <c r="Q2543" s="22" t="str">
        <f aca="false">IF($C2543="","",IF($P2543&lt;&gt;"",$P2543,IF(AND(ISNUMBER($K2543),ISNUMBER($M2543),ISNUMBER($N2543)),IF($O2543="Lower is worse",IF($K2543&lt;=$N2543,"Danger",IF($K2543&lt;=$M2543,"Alert","OK")),IF($K2543&gt;=$N2543,"Danger",IF($K2543&gt;=$M2543,"Alert","OK"))),"Not set")))</f>
        <v/>
      </c>
      <c r="R2543" s="22" t="str">
        <f aca="false">IF(OR($Q2543="",$Q2543="Not set"),"",MATCH($Q2543,Lists!$F$2:$F$4,0)-1)</f>
        <v/>
      </c>
      <c r="S2543" s="6"/>
      <c r="T2543" s="6"/>
      <c r="U2543" s="22" t="str">
        <f aca="false">IF(OR($Q2543="",$Q2543="OK",$Q2543="Not set",NOT(ISNUMBER($G2543))),"",ROUND($G2543*IF($Q2543="Danger",Lists!$M$15,Lists!$M$16),0))</f>
        <v/>
      </c>
      <c r="V2543" s="22" t="str">
        <f aca="false">IF($U2543="","",IF(OR($Q2543="Danger",$U2543&gt;=Lists!$M$10),"P1",IF($U2543&gt;=Lists!$M$11,"P2","P3")))</f>
        <v/>
      </c>
      <c r="W2543" s="24" t="str">
        <f aca="false">IF(OR($V2543="",$B2543=""),"",$B2543+INDEX(Lists!$N$10:$N$12,MATCH($V2543,Lists!$L$10:$L$12,0)))</f>
        <v/>
      </c>
      <c r="X2543" s="19"/>
      <c r="Y2543" s="19"/>
      <c r="Z2543" s="19"/>
      <c r="AA2543" s="21"/>
      <c r="AB2543" s="19"/>
      <c r="AC2543" s="22" t="str">
        <f aca="true">IF(OR($U2543="",$B2543=""),"",IF($AA2543&lt;&gt;"",$AA2543-$B2543,TODAY()-$B2543))</f>
        <v/>
      </c>
      <c r="AD2543" s="22" t="str">
        <f aca="true">IF($W2543="","",IF($Y2543="Closed",IF($AA2543="","Closed",IF($AA2543&lt;=$W2543,"Closed on time","Closed late")),IF(TODAY()&gt;$W2543,"Overdue","Within time")))</f>
        <v/>
      </c>
      <c r="AE2543" s="6"/>
      <c r="AF2543" s="19"/>
      <c r="AG2543" s="19"/>
      <c r="AH2543" s="19"/>
      <c r="AI2543" s="19"/>
      <c r="AJ2543" s="19"/>
    </row>
    <row r="2544" customFormat="false" ht="15" hidden="false" customHeight="false" outlineLevel="0" collapsed="false">
      <c r="A2544" s="22" t="str">
        <f aca="false">IF($C2544="","","R"&amp;TEXT(ROW()-4,"00000"))</f>
        <v/>
      </c>
      <c r="B2544" s="21"/>
      <c r="C2544" s="19"/>
      <c r="D2544" s="22" t="str">
        <f aca="false">IF($C2544="","",IFERROR(INDEX(Asset_Register!$C$5:$C$1000,MATCH($C2544,Asset_Register!$A$5:$A$1000,0)),"Not in register"))</f>
        <v/>
      </c>
      <c r="E2544" s="22" t="str">
        <f aca="false">IF($C2544="","",IFERROR(INDEX(Asset_Register!$D$5:$D$1000,MATCH($C2544,Asset_Register!$A$5:$A$1000,0)),"Not in register"))</f>
        <v/>
      </c>
      <c r="F2544" s="22" t="str">
        <f aca="false">IF($C2544="","",IFERROR(INDEX(Asset_Register!$R$5:$R$1000,MATCH($C2544,Asset_Register!$A$5:$A$1000,0)),"Not in register"))</f>
        <v/>
      </c>
      <c r="G2544" s="22" t="str">
        <f aca="false">IF($C2544="","",IFERROR(INDEX(Asset_Register!$Q$5:$Q$1000,MATCH($C2544,Asset_Register!$A$5:$A$1000,0)),"Not in register"))</f>
        <v/>
      </c>
      <c r="H2544" s="19"/>
      <c r="I2544" s="19"/>
      <c r="J2544" s="6"/>
      <c r="K2544" s="19"/>
      <c r="L2544" s="19"/>
      <c r="M2544" s="19"/>
      <c r="N2544" s="19"/>
      <c r="O2544" s="19"/>
      <c r="P2544" s="19"/>
      <c r="Q2544" s="22" t="str">
        <f aca="false">IF($C2544="","",IF($P2544&lt;&gt;"",$P2544,IF(AND(ISNUMBER($K2544),ISNUMBER($M2544),ISNUMBER($N2544)),IF($O2544="Lower is worse",IF($K2544&lt;=$N2544,"Danger",IF($K2544&lt;=$M2544,"Alert","OK")),IF($K2544&gt;=$N2544,"Danger",IF($K2544&gt;=$M2544,"Alert","OK"))),"Not set")))</f>
        <v/>
      </c>
      <c r="R2544" s="22" t="str">
        <f aca="false">IF(OR($Q2544="",$Q2544="Not set"),"",MATCH($Q2544,Lists!$F$2:$F$4,0)-1)</f>
        <v/>
      </c>
      <c r="S2544" s="6"/>
      <c r="T2544" s="6"/>
      <c r="U2544" s="22" t="str">
        <f aca="false">IF(OR($Q2544="",$Q2544="OK",$Q2544="Not set",NOT(ISNUMBER($G2544))),"",ROUND($G2544*IF($Q2544="Danger",Lists!$M$15,Lists!$M$16),0))</f>
        <v/>
      </c>
      <c r="V2544" s="22" t="str">
        <f aca="false">IF($U2544="","",IF(OR($Q2544="Danger",$U2544&gt;=Lists!$M$10),"P1",IF($U2544&gt;=Lists!$M$11,"P2","P3")))</f>
        <v/>
      </c>
      <c r="W2544" s="24" t="str">
        <f aca="false">IF(OR($V2544="",$B2544=""),"",$B2544+INDEX(Lists!$N$10:$N$12,MATCH($V2544,Lists!$L$10:$L$12,0)))</f>
        <v/>
      </c>
      <c r="X2544" s="19"/>
      <c r="Y2544" s="19"/>
      <c r="Z2544" s="19"/>
      <c r="AA2544" s="21"/>
      <c r="AB2544" s="19"/>
      <c r="AC2544" s="22" t="str">
        <f aca="true">IF(OR($U2544="",$B2544=""),"",IF($AA2544&lt;&gt;"",$AA2544-$B2544,TODAY()-$B2544))</f>
        <v/>
      </c>
      <c r="AD2544" s="22" t="str">
        <f aca="true">IF($W2544="","",IF($Y2544="Closed",IF($AA2544="","Closed",IF($AA2544&lt;=$W2544,"Closed on time","Closed late")),IF(TODAY()&gt;$W2544,"Overdue","Within time")))</f>
        <v/>
      </c>
      <c r="AE2544" s="6"/>
      <c r="AF2544" s="19"/>
      <c r="AG2544" s="19"/>
      <c r="AH2544" s="19"/>
      <c r="AI2544" s="19"/>
      <c r="AJ2544" s="19"/>
    </row>
    <row r="2545" customFormat="false" ht="15" hidden="false" customHeight="false" outlineLevel="0" collapsed="false">
      <c r="A2545" s="22" t="str">
        <f aca="false">IF($C2545="","","R"&amp;TEXT(ROW()-4,"00000"))</f>
        <v/>
      </c>
      <c r="B2545" s="21"/>
      <c r="C2545" s="19"/>
      <c r="D2545" s="22" t="str">
        <f aca="false">IF($C2545="","",IFERROR(INDEX(Asset_Register!$C$5:$C$1000,MATCH($C2545,Asset_Register!$A$5:$A$1000,0)),"Not in register"))</f>
        <v/>
      </c>
      <c r="E2545" s="22" t="str">
        <f aca="false">IF($C2545="","",IFERROR(INDEX(Asset_Register!$D$5:$D$1000,MATCH($C2545,Asset_Register!$A$5:$A$1000,0)),"Not in register"))</f>
        <v/>
      </c>
      <c r="F2545" s="22" t="str">
        <f aca="false">IF($C2545="","",IFERROR(INDEX(Asset_Register!$R$5:$R$1000,MATCH($C2545,Asset_Register!$A$5:$A$1000,0)),"Not in register"))</f>
        <v/>
      </c>
      <c r="G2545" s="22" t="str">
        <f aca="false">IF($C2545="","",IFERROR(INDEX(Asset_Register!$Q$5:$Q$1000,MATCH($C2545,Asset_Register!$A$5:$A$1000,0)),"Not in register"))</f>
        <v/>
      </c>
      <c r="H2545" s="19"/>
      <c r="I2545" s="19"/>
      <c r="J2545" s="6"/>
      <c r="K2545" s="19"/>
      <c r="L2545" s="19"/>
      <c r="M2545" s="19"/>
      <c r="N2545" s="19"/>
      <c r="O2545" s="19"/>
      <c r="P2545" s="19"/>
      <c r="Q2545" s="22" t="str">
        <f aca="false">IF($C2545="","",IF($P2545&lt;&gt;"",$P2545,IF(AND(ISNUMBER($K2545),ISNUMBER($M2545),ISNUMBER($N2545)),IF($O2545="Lower is worse",IF($K2545&lt;=$N2545,"Danger",IF($K2545&lt;=$M2545,"Alert","OK")),IF($K2545&gt;=$N2545,"Danger",IF($K2545&gt;=$M2545,"Alert","OK"))),"Not set")))</f>
        <v/>
      </c>
      <c r="R2545" s="22" t="str">
        <f aca="false">IF(OR($Q2545="",$Q2545="Not set"),"",MATCH($Q2545,Lists!$F$2:$F$4,0)-1)</f>
        <v/>
      </c>
      <c r="S2545" s="6"/>
      <c r="T2545" s="6"/>
      <c r="U2545" s="22" t="str">
        <f aca="false">IF(OR($Q2545="",$Q2545="OK",$Q2545="Not set",NOT(ISNUMBER($G2545))),"",ROUND($G2545*IF($Q2545="Danger",Lists!$M$15,Lists!$M$16),0))</f>
        <v/>
      </c>
      <c r="V2545" s="22" t="str">
        <f aca="false">IF($U2545="","",IF(OR($Q2545="Danger",$U2545&gt;=Lists!$M$10),"P1",IF($U2545&gt;=Lists!$M$11,"P2","P3")))</f>
        <v/>
      </c>
      <c r="W2545" s="24" t="str">
        <f aca="false">IF(OR($V2545="",$B2545=""),"",$B2545+INDEX(Lists!$N$10:$N$12,MATCH($V2545,Lists!$L$10:$L$12,0)))</f>
        <v/>
      </c>
      <c r="X2545" s="19"/>
      <c r="Y2545" s="19"/>
      <c r="Z2545" s="19"/>
      <c r="AA2545" s="21"/>
      <c r="AB2545" s="19"/>
      <c r="AC2545" s="22" t="str">
        <f aca="true">IF(OR($U2545="",$B2545=""),"",IF($AA2545&lt;&gt;"",$AA2545-$B2545,TODAY()-$B2545))</f>
        <v/>
      </c>
      <c r="AD2545" s="22" t="str">
        <f aca="true">IF($W2545="","",IF($Y2545="Closed",IF($AA2545="","Closed",IF($AA2545&lt;=$W2545,"Closed on time","Closed late")),IF(TODAY()&gt;$W2545,"Overdue","Within time")))</f>
        <v/>
      </c>
      <c r="AE2545" s="6"/>
      <c r="AF2545" s="19"/>
      <c r="AG2545" s="19"/>
      <c r="AH2545" s="19"/>
      <c r="AI2545" s="19"/>
      <c r="AJ2545" s="19"/>
    </row>
    <row r="2546" customFormat="false" ht="15" hidden="false" customHeight="false" outlineLevel="0" collapsed="false">
      <c r="A2546" s="22" t="str">
        <f aca="false">IF($C2546="","","R"&amp;TEXT(ROW()-4,"00000"))</f>
        <v/>
      </c>
      <c r="B2546" s="21"/>
      <c r="C2546" s="19"/>
      <c r="D2546" s="22" t="str">
        <f aca="false">IF($C2546="","",IFERROR(INDEX(Asset_Register!$C$5:$C$1000,MATCH($C2546,Asset_Register!$A$5:$A$1000,0)),"Not in register"))</f>
        <v/>
      </c>
      <c r="E2546" s="22" t="str">
        <f aca="false">IF($C2546="","",IFERROR(INDEX(Asset_Register!$D$5:$D$1000,MATCH($C2546,Asset_Register!$A$5:$A$1000,0)),"Not in register"))</f>
        <v/>
      </c>
      <c r="F2546" s="22" t="str">
        <f aca="false">IF($C2546="","",IFERROR(INDEX(Asset_Register!$R$5:$R$1000,MATCH($C2546,Asset_Register!$A$5:$A$1000,0)),"Not in register"))</f>
        <v/>
      </c>
      <c r="G2546" s="22" t="str">
        <f aca="false">IF($C2546="","",IFERROR(INDEX(Asset_Register!$Q$5:$Q$1000,MATCH($C2546,Asset_Register!$A$5:$A$1000,0)),"Not in register"))</f>
        <v/>
      </c>
      <c r="H2546" s="19"/>
      <c r="I2546" s="19"/>
      <c r="J2546" s="6"/>
      <c r="K2546" s="19"/>
      <c r="L2546" s="19"/>
      <c r="M2546" s="19"/>
      <c r="N2546" s="19"/>
      <c r="O2546" s="19"/>
      <c r="P2546" s="19"/>
      <c r="Q2546" s="22" t="str">
        <f aca="false">IF($C2546="","",IF($P2546&lt;&gt;"",$P2546,IF(AND(ISNUMBER($K2546),ISNUMBER($M2546),ISNUMBER($N2546)),IF($O2546="Lower is worse",IF($K2546&lt;=$N2546,"Danger",IF($K2546&lt;=$M2546,"Alert","OK")),IF($K2546&gt;=$N2546,"Danger",IF($K2546&gt;=$M2546,"Alert","OK"))),"Not set")))</f>
        <v/>
      </c>
      <c r="R2546" s="22" t="str">
        <f aca="false">IF(OR($Q2546="",$Q2546="Not set"),"",MATCH($Q2546,Lists!$F$2:$F$4,0)-1)</f>
        <v/>
      </c>
      <c r="S2546" s="6"/>
      <c r="T2546" s="6"/>
      <c r="U2546" s="22" t="str">
        <f aca="false">IF(OR($Q2546="",$Q2546="OK",$Q2546="Not set",NOT(ISNUMBER($G2546))),"",ROUND($G2546*IF($Q2546="Danger",Lists!$M$15,Lists!$M$16),0))</f>
        <v/>
      </c>
      <c r="V2546" s="22" t="str">
        <f aca="false">IF($U2546="","",IF(OR($Q2546="Danger",$U2546&gt;=Lists!$M$10),"P1",IF($U2546&gt;=Lists!$M$11,"P2","P3")))</f>
        <v/>
      </c>
      <c r="W2546" s="24" t="str">
        <f aca="false">IF(OR($V2546="",$B2546=""),"",$B2546+INDEX(Lists!$N$10:$N$12,MATCH($V2546,Lists!$L$10:$L$12,0)))</f>
        <v/>
      </c>
      <c r="X2546" s="19"/>
      <c r="Y2546" s="19"/>
      <c r="Z2546" s="19"/>
      <c r="AA2546" s="21"/>
      <c r="AB2546" s="19"/>
      <c r="AC2546" s="22" t="str">
        <f aca="true">IF(OR($U2546="",$B2546=""),"",IF($AA2546&lt;&gt;"",$AA2546-$B2546,TODAY()-$B2546))</f>
        <v/>
      </c>
      <c r="AD2546" s="22" t="str">
        <f aca="true">IF($W2546="","",IF($Y2546="Closed",IF($AA2546="","Closed",IF($AA2546&lt;=$W2546,"Closed on time","Closed late")),IF(TODAY()&gt;$W2546,"Overdue","Within time")))</f>
        <v/>
      </c>
      <c r="AE2546" s="6"/>
      <c r="AF2546" s="19"/>
      <c r="AG2546" s="19"/>
      <c r="AH2546" s="19"/>
      <c r="AI2546" s="19"/>
      <c r="AJ2546" s="19"/>
    </row>
    <row r="2547" customFormat="false" ht="15" hidden="false" customHeight="false" outlineLevel="0" collapsed="false">
      <c r="A2547" s="22" t="str">
        <f aca="false">IF($C2547="","","R"&amp;TEXT(ROW()-4,"00000"))</f>
        <v/>
      </c>
      <c r="B2547" s="21"/>
      <c r="C2547" s="19"/>
      <c r="D2547" s="22" t="str">
        <f aca="false">IF($C2547="","",IFERROR(INDEX(Asset_Register!$C$5:$C$1000,MATCH($C2547,Asset_Register!$A$5:$A$1000,0)),"Not in register"))</f>
        <v/>
      </c>
      <c r="E2547" s="22" t="str">
        <f aca="false">IF($C2547="","",IFERROR(INDEX(Asset_Register!$D$5:$D$1000,MATCH($C2547,Asset_Register!$A$5:$A$1000,0)),"Not in register"))</f>
        <v/>
      </c>
      <c r="F2547" s="22" t="str">
        <f aca="false">IF($C2547="","",IFERROR(INDEX(Asset_Register!$R$5:$R$1000,MATCH($C2547,Asset_Register!$A$5:$A$1000,0)),"Not in register"))</f>
        <v/>
      </c>
      <c r="G2547" s="22" t="str">
        <f aca="false">IF($C2547="","",IFERROR(INDEX(Asset_Register!$Q$5:$Q$1000,MATCH($C2547,Asset_Register!$A$5:$A$1000,0)),"Not in register"))</f>
        <v/>
      </c>
      <c r="H2547" s="19"/>
      <c r="I2547" s="19"/>
      <c r="J2547" s="6"/>
      <c r="K2547" s="19"/>
      <c r="L2547" s="19"/>
      <c r="M2547" s="19"/>
      <c r="N2547" s="19"/>
      <c r="O2547" s="19"/>
      <c r="P2547" s="19"/>
      <c r="Q2547" s="22" t="str">
        <f aca="false">IF($C2547="","",IF($P2547&lt;&gt;"",$P2547,IF(AND(ISNUMBER($K2547),ISNUMBER($M2547),ISNUMBER($N2547)),IF($O2547="Lower is worse",IF($K2547&lt;=$N2547,"Danger",IF($K2547&lt;=$M2547,"Alert","OK")),IF($K2547&gt;=$N2547,"Danger",IF($K2547&gt;=$M2547,"Alert","OK"))),"Not set")))</f>
        <v/>
      </c>
      <c r="R2547" s="22" t="str">
        <f aca="false">IF(OR($Q2547="",$Q2547="Not set"),"",MATCH($Q2547,Lists!$F$2:$F$4,0)-1)</f>
        <v/>
      </c>
      <c r="S2547" s="6"/>
      <c r="T2547" s="6"/>
      <c r="U2547" s="22" t="str">
        <f aca="false">IF(OR($Q2547="",$Q2547="OK",$Q2547="Not set",NOT(ISNUMBER($G2547))),"",ROUND($G2547*IF($Q2547="Danger",Lists!$M$15,Lists!$M$16),0))</f>
        <v/>
      </c>
      <c r="V2547" s="22" t="str">
        <f aca="false">IF($U2547="","",IF(OR($Q2547="Danger",$U2547&gt;=Lists!$M$10),"P1",IF($U2547&gt;=Lists!$M$11,"P2","P3")))</f>
        <v/>
      </c>
      <c r="W2547" s="24" t="str">
        <f aca="false">IF(OR($V2547="",$B2547=""),"",$B2547+INDEX(Lists!$N$10:$N$12,MATCH($V2547,Lists!$L$10:$L$12,0)))</f>
        <v/>
      </c>
      <c r="X2547" s="19"/>
      <c r="Y2547" s="19"/>
      <c r="Z2547" s="19"/>
      <c r="AA2547" s="21"/>
      <c r="AB2547" s="19"/>
      <c r="AC2547" s="22" t="str">
        <f aca="true">IF(OR($U2547="",$B2547=""),"",IF($AA2547&lt;&gt;"",$AA2547-$B2547,TODAY()-$B2547))</f>
        <v/>
      </c>
      <c r="AD2547" s="22" t="str">
        <f aca="true">IF($W2547="","",IF($Y2547="Closed",IF($AA2547="","Closed",IF($AA2547&lt;=$W2547,"Closed on time","Closed late")),IF(TODAY()&gt;$W2547,"Overdue","Within time")))</f>
        <v/>
      </c>
      <c r="AE2547" s="6"/>
      <c r="AF2547" s="19"/>
      <c r="AG2547" s="19"/>
      <c r="AH2547" s="19"/>
      <c r="AI2547" s="19"/>
      <c r="AJ2547" s="19"/>
    </row>
    <row r="2548" customFormat="false" ht="15" hidden="false" customHeight="false" outlineLevel="0" collapsed="false">
      <c r="A2548" s="22" t="str">
        <f aca="false">IF($C2548="","","R"&amp;TEXT(ROW()-4,"00000"))</f>
        <v/>
      </c>
      <c r="B2548" s="21"/>
      <c r="C2548" s="19"/>
      <c r="D2548" s="22" t="str">
        <f aca="false">IF($C2548="","",IFERROR(INDEX(Asset_Register!$C$5:$C$1000,MATCH($C2548,Asset_Register!$A$5:$A$1000,0)),"Not in register"))</f>
        <v/>
      </c>
      <c r="E2548" s="22" t="str">
        <f aca="false">IF($C2548="","",IFERROR(INDEX(Asset_Register!$D$5:$D$1000,MATCH($C2548,Asset_Register!$A$5:$A$1000,0)),"Not in register"))</f>
        <v/>
      </c>
      <c r="F2548" s="22" t="str">
        <f aca="false">IF($C2548="","",IFERROR(INDEX(Asset_Register!$R$5:$R$1000,MATCH($C2548,Asset_Register!$A$5:$A$1000,0)),"Not in register"))</f>
        <v/>
      </c>
      <c r="G2548" s="22" t="str">
        <f aca="false">IF($C2548="","",IFERROR(INDEX(Asset_Register!$Q$5:$Q$1000,MATCH($C2548,Asset_Register!$A$5:$A$1000,0)),"Not in register"))</f>
        <v/>
      </c>
      <c r="H2548" s="19"/>
      <c r="I2548" s="19"/>
      <c r="J2548" s="6"/>
      <c r="K2548" s="19"/>
      <c r="L2548" s="19"/>
      <c r="M2548" s="19"/>
      <c r="N2548" s="19"/>
      <c r="O2548" s="19"/>
      <c r="P2548" s="19"/>
      <c r="Q2548" s="22" t="str">
        <f aca="false">IF($C2548="","",IF($P2548&lt;&gt;"",$P2548,IF(AND(ISNUMBER($K2548),ISNUMBER($M2548),ISNUMBER($N2548)),IF($O2548="Lower is worse",IF($K2548&lt;=$N2548,"Danger",IF($K2548&lt;=$M2548,"Alert","OK")),IF($K2548&gt;=$N2548,"Danger",IF($K2548&gt;=$M2548,"Alert","OK"))),"Not set")))</f>
        <v/>
      </c>
      <c r="R2548" s="22" t="str">
        <f aca="false">IF(OR($Q2548="",$Q2548="Not set"),"",MATCH($Q2548,Lists!$F$2:$F$4,0)-1)</f>
        <v/>
      </c>
      <c r="S2548" s="6"/>
      <c r="T2548" s="6"/>
      <c r="U2548" s="22" t="str">
        <f aca="false">IF(OR($Q2548="",$Q2548="OK",$Q2548="Not set",NOT(ISNUMBER($G2548))),"",ROUND($G2548*IF($Q2548="Danger",Lists!$M$15,Lists!$M$16),0))</f>
        <v/>
      </c>
      <c r="V2548" s="22" t="str">
        <f aca="false">IF($U2548="","",IF(OR($Q2548="Danger",$U2548&gt;=Lists!$M$10),"P1",IF($U2548&gt;=Lists!$M$11,"P2","P3")))</f>
        <v/>
      </c>
      <c r="W2548" s="24" t="str">
        <f aca="false">IF(OR($V2548="",$B2548=""),"",$B2548+INDEX(Lists!$N$10:$N$12,MATCH($V2548,Lists!$L$10:$L$12,0)))</f>
        <v/>
      </c>
      <c r="X2548" s="19"/>
      <c r="Y2548" s="19"/>
      <c r="Z2548" s="19"/>
      <c r="AA2548" s="21"/>
      <c r="AB2548" s="19"/>
      <c r="AC2548" s="22" t="str">
        <f aca="true">IF(OR($U2548="",$B2548=""),"",IF($AA2548&lt;&gt;"",$AA2548-$B2548,TODAY()-$B2548))</f>
        <v/>
      </c>
      <c r="AD2548" s="22" t="str">
        <f aca="true">IF($W2548="","",IF($Y2548="Closed",IF($AA2548="","Closed",IF($AA2548&lt;=$W2548,"Closed on time","Closed late")),IF(TODAY()&gt;$W2548,"Overdue","Within time")))</f>
        <v/>
      </c>
      <c r="AE2548" s="6"/>
      <c r="AF2548" s="19"/>
      <c r="AG2548" s="19"/>
      <c r="AH2548" s="19"/>
      <c r="AI2548" s="19"/>
      <c r="AJ2548" s="19"/>
    </row>
    <row r="2549" customFormat="false" ht="15" hidden="false" customHeight="false" outlineLevel="0" collapsed="false">
      <c r="A2549" s="22" t="str">
        <f aca="false">IF($C2549="","","R"&amp;TEXT(ROW()-4,"00000"))</f>
        <v/>
      </c>
      <c r="B2549" s="21"/>
      <c r="C2549" s="19"/>
      <c r="D2549" s="22" t="str">
        <f aca="false">IF($C2549="","",IFERROR(INDEX(Asset_Register!$C$5:$C$1000,MATCH($C2549,Asset_Register!$A$5:$A$1000,0)),"Not in register"))</f>
        <v/>
      </c>
      <c r="E2549" s="22" t="str">
        <f aca="false">IF($C2549="","",IFERROR(INDEX(Asset_Register!$D$5:$D$1000,MATCH($C2549,Asset_Register!$A$5:$A$1000,0)),"Not in register"))</f>
        <v/>
      </c>
      <c r="F2549" s="22" t="str">
        <f aca="false">IF($C2549="","",IFERROR(INDEX(Asset_Register!$R$5:$R$1000,MATCH($C2549,Asset_Register!$A$5:$A$1000,0)),"Not in register"))</f>
        <v/>
      </c>
      <c r="G2549" s="22" t="str">
        <f aca="false">IF($C2549="","",IFERROR(INDEX(Asset_Register!$Q$5:$Q$1000,MATCH($C2549,Asset_Register!$A$5:$A$1000,0)),"Not in register"))</f>
        <v/>
      </c>
      <c r="H2549" s="19"/>
      <c r="I2549" s="19"/>
      <c r="J2549" s="6"/>
      <c r="K2549" s="19"/>
      <c r="L2549" s="19"/>
      <c r="M2549" s="19"/>
      <c r="N2549" s="19"/>
      <c r="O2549" s="19"/>
      <c r="P2549" s="19"/>
      <c r="Q2549" s="22" t="str">
        <f aca="false">IF($C2549="","",IF($P2549&lt;&gt;"",$P2549,IF(AND(ISNUMBER($K2549),ISNUMBER($M2549),ISNUMBER($N2549)),IF($O2549="Lower is worse",IF($K2549&lt;=$N2549,"Danger",IF($K2549&lt;=$M2549,"Alert","OK")),IF($K2549&gt;=$N2549,"Danger",IF($K2549&gt;=$M2549,"Alert","OK"))),"Not set")))</f>
        <v/>
      </c>
      <c r="R2549" s="22" t="str">
        <f aca="false">IF(OR($Q2549="",$Q2549="Not set"),"",MATCH($Q2549,Lists!$F$2:$F$4,0)-1)</f>
        <v/>
      </c>
      <c r="S2549" s="6"/>
      <c r="T2549" s="6"/>
      <c r="U2549" s="22" t="str">
        <f aca="false">IF(OR($Q2549="",$Q2549="OK",$Q2549="Not set",NOT(ISNUMBER($G2549))),"",ROUND($G2549*IF($Q2549="Danger",Lists!$M$15,Lists!$M$16),0))</f>
        <v/>
      </c>
      <c r="V2549" s="22" t="str">
        <f aca="false">IF($U2549="","",IF(OR($Q2549="Danger",$U2549&gt;=Lists!$M$10),"P1",IF($U2549&gt;=Lists!$M$11,"P2","P3")))</f>
        <v/>
      </c>
      <c r="W2549" s="24" t="str">
        <f aca="false">IF(OR($V2549="",$B2549=""),"",$B2549+INDEX(Lists!$N$10:$N$12,MATCH($V2549,Lists!$L$10:$L$12,0)))</f>
        <v/>
      </c>
      <c r="X2549" s="19"/>
      <c r="Y2549" s="19"/>
      <c r="Z2549" s="19"/>
      <c r="AA2549" s="21"/>
      <c r="AB2549" s="19"/>
      <c r="AC2549" s="22" t="str">
        <f aca="true">IF(OR($U2549="",$B2549=""),"",IF($AA2549&lt;&gt;"",$AA2549-$B2549,TODAY()-$B2549))</f>
        <v/>
      </c>
      <c r="AD2549" s="22" t="str">
        <f aca="true">IF($W2549="","",IF($Y2549="Closed",IF($AA2549="","Closed",IF($AA2549&lt;=$W2549,"Closed on time","Closed late")),IF(TODAY()&gt;$W2549,"Overdue","Within time")))</f>
        <v/>
      </c>
      <c r="AE2549" s="6"/>
      <c r="AF2549" s="19"/>
      <c r="AG2549" s="19"/>
      <c r="AH2549" s="19"/>
      <c r="AI2549" s="19"/>
      <c r="AJ2549" s="19"/>
    </row>
    <row r="2550" customFormat="false" ht="15" hidden="false" customHeight="false" outlineLevel="0" collapsed="false">
      <c r="A2550" s="22" t="str">
        <f aca="false">IF($C2550="","","R"&amp;TEXT(ROW()-4,"00000"))</f>
        <v/>
      </c>
      <c r="B2550" s="21"/>
      <c r="C2550" s="19"/>
      <c r="D2550" s="22" t="str">
        <f aca="false">IF($C2550="","",IFERROR(INDEX(Asset_Register!$C$5:$C$1000,MATCH($C2550,Asset_Register!$A$5:$A$1000,0)),"Not in register"))</f>
        <v/>
      </c>
      <c r="E2550" s="22" t="str">
        <f aca="false">IF($C2550="","",IFERROR(INDEX(Asset_Register!$D$5:$D$1000,MATCH($C2550,Asset_Register!$A$5:$A$1000,0)),"Not in register"))</f>
        <v/>
      </c>
      <c r="F2550" s="22" t="str">
        <f aca="false">IF($C2550="","",IFERROR(INDEX(Asset_Register!$R$5:$R$1000,MATCH($C2550,Asset_Register!$A$5:$A$1000,0)),"Not in register"))</f>
        <v/>
      </c>
      <c r="G2550" s="22" t="str">
        <f aca="false">IF($C2550="","",IFERROR(INDEX(Asset_Register!$Q$5:$Q$1000,MATCH($C2550,Asset_Register!$A$5:$A$1000,0)),"Not in register"))</f>
        <v/>
      </c>
      <c r="H2550" s="19"/>
      <c r="I2550" s="19"/>
      <c r="J2550" s="6"/>
      <c r="K2550" s="19"/>
      <c r="L2550" s="19"/>
      <c r="M2550" s="19"/>
      <c r="N2550" s="19"/>
      <c r="O2550" s="19"/>
      <c r="P2550" s="19"/>
      <c r="Q2550" s="22" t="str">
        <f aca="false">IF($C2550="","",IF($P2550&lt;&gt;"",$P2550,IF(AND(ISNUMBER($K2550),ISNUMBER($M2550),ISNUMBER($N2550)),IF($O2550="Lower is worse",IF($K2550&lt;=$N2550,"Danger",IF($K2550&lt;=$M2550,"Alert","OK")),IF($K2550&gt;=$N2550,"Danger",IF($K2550&gt;=$M2550,"Alert","OK"))),"Not set")))</f>
        <v/>
      </c>
      <c r="R2550" s="22" t="str">
        <f aca="false">IF(OR($Q2550="",$Q2550="Not set"),"",MATCH($Q2550,Lists!$F$2:$F$4,0)-1)</f>
        <v/>
      </c>
      <c r="S2550" s="6"/>
      <c r="T2550" s="6"/>
      <c r="U2550" s="22" t="str">
        <f aca="false">IF(OR($Q2550="",$Q2550="OK",$Q2550="Not set",NOT(ISNUMBER($G2550))),"",ROUND($G2550*IF($Q2550="Danger",Lists!$M$15,Lists!$M$16),0))</f>
        <v/>
      </c>
      <c r="V2550" s="22" t="str">
        <f aca="false">IF($U2550="","",IF(OR($Q2550="Danger",$U2550&gt;=Lists!$M$10),"P1",IF($U2550&gt;=Lists!$M$11,"P2","P3")))</f>
        <v/>
      </c>
      <c r="W2550" s="24" t="str">
        <f aca="false">IF(OR($V2550="",$B2550=""),"",$B2550+INDEX(Lists!$N$10:$N$12,MATCH($V2550,Lists!$L$10:$L$12,0)))</f>
        <v/>
      </c>
      <c r="X2550" s="19"/>
      <c r="Y2550" s="19"/>
      <c r="Z2550" s="19"/>
      <c r="AA2550" s="21"/>
      <c r="AB2550" s="19"/>
      <c r="AC2550" s="22" t="str">
        <f aca="true">IF(OR($U2550="",$B2550=""),"",IF($AA2550&lt;&gt;"",$AA2550-$B2550,TODAY()-$B2550))</f>
        <v/>
      </c>
      <c r="AD2550" s="22" t="str">
        <f aca="true">IF($W2550="","",IF($Y2550="Closed",IF($AA2550="","Closed",IF($AA2550&lt;=$W2550,"Closed on time","Closed late")),IF(TODAY()&gt;$W2550,"Overdue","Within time")))</f>
        <v/>
      </c>
      <c r="AE2550" s="6"/>
      <c r="AF2550" s="19"/>
      <c r="AG2550" s="19"/>
      <c r="AH2550" s="19"/>
      <c r="AI2550" s="19"/>
      <c r="AJ2550" s="19"/>
    </row>
    <row r="2551" customFormat="false" ht="15" hidden="false" customHeight="false" outlineLevel="0" collapsed="false">
      <c r="A2551" s="22" t="str">
        <f aca="false">IF($C2551="","","R"&amp;TEXT(ROW()-4,"00000"))</f>
        <v/>
      </c>
      <c r="B2551" s="21"/>
      <c r="C2551" s="19"/>
      <c r="D2551" s="22" t="str">
        <f aca="false">IF($C2551="","",IFERROR(INDEX(Asset_Register!$C$5:$C$1000,MATCH($C2551,Asset_Register!$A$5:$A$1000,0)),"Not in register"))</f>
        <v/>
      </c>
      <c r="E2551" s="22" t="str">
        <f aca="false">IF($C2551="","",IFERROR(INDEX(Asset_Register!$D$5:$D$1000,MATCH($C2551,Asset_Register!$A$5:$A$1000,0)),"Not in register"))</f>
        <v/>
      </c>
      <c r="F2551" s="22" t="str">
        <f aca="false">IF($C2551="","",IFERROR(INDEX(Asset_Register!$R$5:$R$1000,MATCH($C2551,Asset_Register!$A$5:$A$1000,0)),"Not in register"))</f>
        <v/>
      </c>
      <c r="G2551" s="22" t="str">
        <f aca="false">IF($C2551="","",IFERROR(INDEX(Asset_Register!$Q$5:$Q$1000,MATCH($C2551,Asset_Register!$A$5:$A$1000,0)),"Not in register"))</f>
        <v/>
      </c>
      <c r="H2551" s="19"/>
      <c r="I2551" s="19"/>
      <c r="J2551" s="6"/>
      <c r="K2551" s="19"/>
      <c r="L2551" s="19"/>
      <c r="M2551" s="19"/>
      <c r="N2551" s="19"/>
      <c r="O2551" s="19"/>
      <c r="P2551" s="19"/>
      <c r="Q2551" s="22" t="str">
        <f aca="false">IF($C2551="","",IF($P2551&lt;&gt;"",$P2551,IF(AND(ISNUMBER($K2551),ISNUMBER($M2551),ISNUMBER($N2551)),IF($O2551="Lower is worse",IF($K2551&lt;=$N2551,"Danger",IF($K2551&lt;=$M2551,"Alert","OK")),IF($K2551&gt;=$N2551,"Danger",IF($K2551&gt;=$M2551,"Alert","OK"))),"Not set")))</f>
        <v/>
      </c>
      <c r="R2551" s="22" t="str">
        <f aca="false">IF(OR($Q2551="",$Q2551="Not set"),"",MATCH($Q2551,Lists!$F$2:$F$4,0)-1)</f>
        <v/>
      </c>
      <c r="S2551" s="6"/>
      <c r="T2551" s="6"/>
      <c r="U2551" s="22" t="str">
        <f aca="false">IF(OR($Q2551="",$Q2551="OK",$Q2551="Not set",NOT(ISNUMBER($G2551))),"",ROUND($G2551*IF($Q2551="Danger",Lists!$M$15,Lists!$M$16),0))</f>
        <v/>
      </c>
      <c r="V2551" s="22" t="str">
        <f aca="false">IF($U2551="","",IF(OR($Q2551="Danger",$U2551&gt;=Lists!$M$10),"P1",IF($U2551&gt;=Lists!$M$11,"P2","P3")))</f>
        <v/>
      </c>
      <c r="W2551" s="24" t="str">
        <f aca="false">IF(OR($V2551="",$B2551=""),"",$B2551+INDEX(Lists!$N$10:$N$12,MATCH($V2551,Lists!$L$10:$L$12,0)))</f>
        <v/>
      </c>
      <c r="X2551" s="19"/>
      <c r="Y2551" s="19"/>
      <c r="Z2551" s="19"/>
      <c r="AA2551" s="21"/>
      <c r="AB2551" s="19"/>
      <c r="AC2551" s="22" t="str">
        <f aca="true">IF(OR($U2551="",$B2551=""),"",IF($AA2551&lt;&gt;"",$AA2551-$B2551,TODAY()-$B2551))</f>
        <v/>
      </c>
      <c r="AD2551" s="22" t="str">
        <f aca="true">IF($W2551="","",IF($Y2551="Closed",IF($AA2551="","Closed",IF($AA2551&lt;=$W2551,"Closed on time","Closed late")),IF(TODAY()&gt;$W2551,"Overdue","Within time")))</f>
        <v/>
      </c>
      <c r="AE2551" s="6"/>
      <c r="AF2551" s="19"/>
      <c r="AG2551" s="19"/>
      <c r="AH2551" s="19"/>
      <c r="AI2551" s="19"/>
      <c r="AJ2551" s="19"/>
    </row>
    <row r="2552" customFormat="false" ht="15" hidden="false" customHeight="false" outlineLevel="0" collapsed="false">
      <c r="A2552" s="22" t="str">
        <f aca="false">IF($C2552="","","R"&amp;TEXT(ROW()-4,"00000"))</f>
        <v/>
      </c>
      <c r="B2552" s="21"/>
      <c r="C2552" s="19"/>
      <c r="D2552" s="22" t="str">
        <f aca="false">IF($C2552="","",IFERROR(INDEX(Asset_Register!$C$5:$C$1000,MATCH($C2552,Asset_Register!$A$5:$A$1000,0)),"Not in register"))</f>
        <v/>
      </c>
      <c r="E2552" s="22" t="str">
        <f aca="false">IF($C2552="","",IFERROR(INDEX(Asset_Register!$D$5:$D$1000,MATCH($C2552,Asset_Register!$A$5:$A$1000,0)),"Not in register"))</f>
        <v/>
      </c>
      <c r="F2552" s="22" t="str">
        <f aca="false">IF($C2552="","",IFERROR(INDEX(Asset_Register!$R$5:$R$1000,MATCH($C2552,Asset_Register!$A$5:$A$1000,0)),"Not in register"))</f>
        <v/>
      </c>
      <c r="G2552" s="22" t="str">
        <f aca="false">IF($C2552="","",IFERROR(INDEX(Asset_Register!$Q$5:$Q$1000,MATCH($C2552,Asset_Register!$A$5:$A$1000,0)),"Not in register"))</f>
        <v/>
      </c>
      <c r="H2552" s="19"/>
      <c r="I2552" s="19"/>
      <c r="J2552" s="6"/>
      <c r="K2552" s="19"/>
      <c r="L2552" s="19"/>
      <c r="M2552" s="19"/>
      <c r="N2552" s="19"/>
      <c r="O2552" s="19"/>
      <c r="P2552" s="19"/>
      <c r="Q2552" s="22" t="str">
        <f aca="false">IF($C2552="","",IF($P2552&lt;&gt;"",$P2552,IF(AND(ISNUMBER($K2552),ISNUMBER($M2552),ISNUMBER($N2552)),IF($O2552="Lower is worse",IF($K2552&lt;=$N2552,"Danger",IF($K2552&lt;=$M2552,"Alert","OK")),IF($K2552&gt;=$N2552,"Danger",IF($K2552&gt;=$M2552,"Alert","OK"))),"Not set")))</f>
        <v/>
      </c>
      <c r="R2552" s="22" t="str">
        <f aca="false">IF(OR($Q2552="",$Q2552="Not set"),"",MATCH($Q2552,Lists!$F$2:$F$4,0)-1)</f>
        <v/>
      </c>
      <c r="S2552" s="6"/>
      <c r="T2552" s="6"/>
      <c r="U2552" s="22" t="str">
        <f aca="false">IF(OR($Q2552="",$Q2552="OK",$Q2552="Not set",NOT(ISNUMBER($G2552))),"",ROUND($G2552*IF($Q2552="Danger",Lists!$M$15,Lists!$M$16),0))</f>
        <v/>
      </c>
      <c r="V2552" s="22" t="str">
        <f aca="false">IF($U2552="","",IF(OR($Q2552="Danger",$U2552&gt;=Lists!$M$10),"P1",IF($U2552&gt;=Lists!$M$11,"P2","P3")))</f>
        <v/>
      </c>
      <c r="W2552" s="24" t="str">
        <f aca="false">IF(OR($V2552="",$B2552=""),"",$B2552+INDEX(Lists!$N$10:$N$12,MATCH($V2552,Lists!$L$10:$L$12,0)))</f>
        <v/>
      </c>
      <c r="X2552" s="19"/>
      <c r="Y2552" s="19"/>
      <c r="Z2552" s="19"/>
      <c r="AA2552" s="21"/>
      <c r="AB2552" s="19"/>
      <c r="AC2552" s="22" t="str">
        <f aca="true">IF(OR($U2552="",$B2552=""),"",IF($AA2552&lt;&gt;"",$AA2552-$B2552,TODAY()-$B2552))</f>
        <v/>
      </c>
      <c r="AD2552" s="22" t="str">
        <f aca="true">IF($W2552="","",IF($Y2552="Closed",IF($AA2552="","Closed",IF($AA2552&lt;=$W2552,"Closed on time","Closed late")),IF(TODAY()&gt;$W2552,"Overdue","Within time")))</f>
        <v/>
      </c>
      <c r="AE2552" s="6"/>
      <c r="AF2552" s="19"/>
      <c r="AG2552" s="19"/>
      <c r="AH2552" s="19"/>
      <c r="AI2552" s="19"/>
      <c r="AJ2552" s="19"/>
    </row>
    <row r="2553" customFormat="false" ht="15" hidden="false" customHeight="false" outlineLevel="0" collapsed="false">
      <c r="A2553" s="22" t="str">
        <f aca="false">IF($C2553="","","R"&amp;TEXT(ROW()-4,"00000"))</f>
        <v/>
      </c>
      <c r="B2553" s="21"/>
      <c r="C2553" s="19"/>
      <c r="D2553" s="22" t="str">
        <f aca="false">IF($C2553="","",IFERROR(INDEX(Asset_Register!$C$5:$C$1000,MATCH($C2553,Asset_Register!$A$5:$A$1000,0)),"Not in register"))</f>
        <v/>
      </c>
      <c r="E2553" s="22" t="str">
        <f aca="false">IF($C2553="","",IFERROR(INDEX(Asset_Register!$D$5:$D$1000,MATCH($C2553,Asset_Register!$A$5:$A$1000,0)),"Not in register"))</f>
        <v/>
      </c>
      <c r="F2553" s="22" t="str">
        <f aca="false">IF($C2553="","",IFERROR(INDEX(Asset_Register!$R$5:$R$1000,MATCH($C2553,Asset_Register!$A$5:$A$1000,0)),"Not in register"))</f>
        <v/>
      </c>
      <c r="G2553" s="22" t="str">
        <f aca="false">IF($C2553="","",IFERROR(INDEX(Asset_Register!$Q$5:$Q$1000,MATCH($C2553,Asset_Register!$A$5:$A$1000,0)),"Not in register"))</f>
        <v/>
      </c>
      <c r="H2553" s="19"/>
      <c r="I2553" s="19"/>
      <c r="J2553" s="6"/>
      <c r="K2553" s="19"/>
      <c r="L2553" s="19"/>
      <c r="M2553" s="19"/>
      <c r="N2553" s="19"/>
      <c r="O2553" s="19"/>
      <c r="P2553" s="19"/>
      <c r="Q2553" s="22" t="str">
        <f aca="false">IF($C2553="","",IF($P2553&lt;&gt;"",$P2553,IF(AND(ISNUMBER($K2553),ISNUMBER($M2553),ISNUMBER($N2553)),IF($O2553="Lower is worse",IF($K2553&lt;=$N2553,"Danger",IF($K2553&lt;=$M2553,"Alert","OK")),IF($K2553&gt;=$N2553,"Danger",IF($K2553&gt;=$M2553,"Alert","OK"))),"Not set")))</f>
        <v/>
      </c>
      <c r="R2553" s="22" t="str">
        <f aca="false">IF(OR($Q2553="",$Q2553="Not set"),"",MATCH($Q2553,Lists!$F$2:$F$4,0)-1)</f>
        <v/>
      </c>
      <c r="S2553" s="6"/>
      <c r="T2553" s="6"/>
      <c r="U2553" s="22" t="str">
        <f aca="false">IF(OR($Q2553="",$Q2553="OK",$Q2553="Not set",NOT(ISNUMBER($G2553))),"",ROUND($G2553*IF($Q2553="Danger",Lists!$M$15,Lists!$M$16),0))</f>
        <v/>
      </c>
      <c r="V2553" s="22" t="str">
        <f aca="false">IF($U2553="","",IF(OR($Q2553="Danger",$U2553&gt;=Lists!$M$10),"P1",IF($U2553&gt;=Lists!$M$11,"P2","P3")))</f>
        <v/>
      </c>
      <c r="W2553" s="24" t="str">
        <f aca="false">IF(OR($V2553="",$B2553=""),"",$B2553+INDEX(Lists!$N$10:$N$12,MATCH($V2553,Lists!$L$10:$L$12,0)))</f>
        <v/>
      </c>
      <c r="X2553" s="19"/>
      <c r="Y2553" s="19"/>
      <c r="Z2553" s="19"/>
      <c r="AA2553" s="21"/>
      <c r="AB2553" s="19"/>
      <c r="AC2553" s="22" t="str">
        <f aca="true">IF(OR($U2553="",$B2553=""),"",IF($AA2553&lt;&gt;"",$AA2553-$B2553,TODAY()-$B2553))</f>
        <v/>
      </c>
      <c r="AD2553" s="22" t="str">
        <f aca="true">IF($W2553="","",IF($Y2553="Closed",IF($AA2553="","Closed",IF($AA2553&lt;=$W2553,"Closed on time","Closed late")),IF(TODAY()&gt;$W2553,"Overdue","Within time")))</f>
        <v/>
      </c>
      <c r="AE2553" s="6"/>
      <c r="AF2553" s="19"/>
      <c r="AG2553" s="19"/>
      <c r="AH2553" s="19"/>
      <c r="AI2553" s="19"/>
      <c r="AJ2553" s="19"/>
    </row>
    <row r="2554" customFormat="false" ht="15" hidden="false" customHeight="false" outlineLevel="0" collapsed="false">
      <c r="A2554" s="22" t="str">
        <f aca="false">IF($C2554="","","R"&amp;TEXT(ROW()-4,"00000"))</f>
        <v/>
      </c>
      <c r="B2554" s="21"/>
      <c r="C2554" s="19"/>
      <c r="D2554" s="22" t="str">
        <f aca="false">IF($C2554="","",IFERROR(INDEX(Asset_Register!$C$5:$C$1000,MATCH($C2554,Asset_Register!$A$5:$A$1000,0)),"Not in register"))</f>
        <v/>
      </c>
      <c r="E2554" s="22" t="str">
        <f aca="false">IF($C2554="","",IFERROR(INDEX(Asset_Register!$D$5:$D$1000,MATCH($C2554,Asset_Register!$A$5:$A$1000,0)),"Not in register"))</f>
        <v/>
      </c>
      <c r="F2554" s="22" t="str">
        <f aca="false">IF($C2554="","",IFERROR(INDEX(Asset_Register!$R$5:$R$1000,MATCH($C2554,Asset_Register!$A$5:$A$1000,0)),"Not in register"))</f>
        <v/>
      </c>
      <c r="G2554" s="22" t="str">
        <f aca="false">IF($C2554="","",IFERROR(INDEX(Asset_Register!$Q$5:$Q$1000,MATCH($C2554,Asset_Register!$A$5:$A$1000,0)),"Not in register"))</f>
        <v/>
      </c>
      <c r="H2554" s="19"/>
      <c r="I2554" s="19"/>
      <c r="J2554" s="6"/>
      <c r="K2554" s="19"/>
      <c r="L2554" s="19"/>
      <c r="M2554" s="19"/>
      <c r="N2554" s="19"/>
      <c r="O2554" s="19"/>
      <c r="P2554" s="19"/>
      <c r="Q2554" s="22" t="str">
        <f aca="false">IF($C2554="","",IF($P2554&lt;&gt;"",$P2554,IF(AND(ISNUMBER($K2554),ISNUMBER($M2554),ISNUMBER($N2554)),IF($O2554="Lower is worse",IF($K2554&lt;=$N2554,"Danger",IF($K2554&lt;=$M2554,"Alert","OK")),IF($K2554&gt;=$N2554,"Danger",IF($K2554&gt;=$M2554,"Alert","OK"))),"Not set")))</f>
        <v/>
      </c>
      <c r="R2554" s="22" t="str">
        <f aca="false">IF(OR($Q2554="",$Q2554="Not set"),"",MATCH($Q2554,Lists!$F$2:$F$4,0)-1)</f>
        <v/>
      </c>
      <c r="S2554" s="6"/>
      <c r="T2554" s="6"/>
      <c r="U2554" s="22" t="str">
        <f aca="false">IF(OR($Q2554="",$Q2554="OK",$Q2554="Not set",NOT(ISNUMBER($G2554))),"",ROUND($G2554*IF($Q2554="Danger",Lists!$M$15,Lists!$M$16),0))</f>
        <v/>
      </c>
      <c r="V2554" s="22" t="str">
        <f aca="false">IF($U2554="","",IF(OR($Q2554="Danger",$U2554&gt;=Lists!$M$10),"P1",IF($U2554&gt;=Lists!$M$11,"P2","P3")))</f>
        <v/>
      </c>
      <c r="W2554" s="24" t="str">
        <f aca="false">IF(OR($V2554="",$B2554=""),"",$B2554+INDEX(Lists!$N$10:$N$12,MATCH($V2554,Lists!$L$10:$L$12,0)))</f>
        <v/>
      </c>
      <c r="X2554" s="19"/>
      <c r="Y2554" s="19"/>
      <c r="Z2554" s="19"/>
      <c r="AA2554" s="21"/>
      <c r="AB2554" s="19"/>
      <c r="AC2554" s="22" t="str">
        <f aca="true">IF(OR($U2554="",$B2554=""),"",IF($AA2554&lt;&gt;"",$AA2554-$B2554,TODAY()-$B2554))</f>
        <v/>
      </c>
      <c r="AD2554" s="22" t="str">
        <f aca="true">IF($W2554="","",IF($Y2554="Closed",IF($AA2554="","Closed",IF($AA2554&lt;=$W2554,"Closed on time","Closed late")),IF(TODAY()&gt;$W2554,"Overdue","Within time")))</f>
        <v/>
      </c>
      <c r="AE2554" s="6"/>
      <c r="AF2554" s="19"/>
      <c r="AG2554" s="19"/>
      <c r="AH2554" s="19"/>
      <c r="AI2554" s="19"/>
      <c r="AJ2554" s="19"/>
    </row>
    <row r="2555" customFormat="false" ht="15" hidden="false" customHeight="false" outlineLevel="0" collapsed="false">
      <c r="A2555" s="22" t="str">
        <f aca="false">IF($C2555="","","R"&amp;TEXT(ROW()-4,"00000"))</f>
        <v/>
      </c>
      <c r="B2555" s="21"/>
      <c r="C2555" s="19"/>
      <c r="D2555" s="22" t="str">
        <f aca="false">IF($C2555="","",IFERROR(INDEX(Asset_Register!$C$5:$C$1000,MATCH($C2555,Asset_Register!$A$5:$A$1000,0)),"Not in register"))</f>
        <v/>
      </c>
      <c r="E2555" s="22" t="str">
        <f aca="false">IF($C2555="","",IFERROR(INDEX(Asset_Register!$D$5:$D$1000,MATCH($C2555,Asset_Register!$A$5:$A$1000,0)),"Not in register"))</f>
        <v/>
      </c>
      <c r="F2555" s="22" t="str">
        <f aca="false">IF($C2555="","",IFERROR(INDEX(Asset_Register!$R$5:$R$1000,MATCH($C2555,Asset_Register!$A$5:$A$1000,0)),"Not in register"))</f>
        <v/>
      </c>
      <c r="G2555" s="22" t="str">
        <f aca="false">IF($C2555="","",IFERROR(INDEX(Asset_Register!$Q$5:$Q$1000,MATCH($C2555,Asset_Register!$A$5:$A$1000,0)),"Not in register"))</f>
        <v/>
      </c>
      <c r="H2555" s="19"/>
      <c r="I2555" s="19"/>
      <c r="J2555" s="6"/>
      <c r="K2555" s="19"/>
      <c r="L2555" s="19"/>
      <c r="M2555" s="19"/>
      <c r="N2555" s="19"/>
      <c r="O2555" s="19"/>
      <c r="P2555" s="19"/>
      <c r="Q2555" s="22" t="str">
        <f aca="false">IF($C2555="","",IF($P2555&lt;&gt;"",$P2555,IF(AND(ISNUMBER($K2555),ISNUMBER($M2555),ISNUMBER($N2555)),IF($O2555="Lower is worse",IF($K2555&lt;=$N2555,"Danger",IF($K2555&lt;=$M2555,"Alert","OK")),IF($K2555&gt;=$N2555,"Danger",IF($K2555&gt;=$M2555,"Alert","OK"))),"Not set")))</f>
        <v/>
      </c>
      <c r="R2555" s="22" t="str">
        <f aca="false">IF(OR($Q2555="",$Q2555="Not set"),"",MATCH($Q2555,Lists!$F$2:$F$4,0)-1)</f>
        <v/>
      </c>
      <c r="S2555" s="6"/>
      <c r="T2555" s="6"/>
      <c r="U2555" s="22" t="str">
        <f aca="false">IF(OR($Q2555="",$Q2555="OK",$Q2555="Not set",NOT(ISNUMBER($G2555))),"",ROUND($G2555*IF($Q2555="Danger",Lists!$M$15,Lists!$M$16),0))</f>
        <v/>
      </c>
      <c r="V2555" s="22" t="str">
        <f aca="false">IF($U2555="","",IF(OR($Q2555="Danger",$U2555&gt;=Lists!$M$10),"P1",IF($U2555&gt;=Lists!$M$11,"P2","P3")))</f>
        <v/>
      </c>
      <c r="W2555" s="24" t="str">
        <f aca="false">IF(OR($V2555="",$B2555=""),"",$B2555+INDEX(Lists!$N$10:$N$12,MATCH($V2555,Lists!$L$10:$L$12,0)))</f>
        <v/>
      </c>
      <c r="X2555" s="19"/>
      <c r="Y2555" s="19"/>
      <c r="Z2555" s="19"/>
      <c r="AA2555" s="21"/>
      <c r="AB2555" s="19"/>
      <c r="AC2555" s="22" t="str">
        <f aca="true">IF(OR($U2555="",$B2555=""),"",IF($AA2555&lt;&gt;"",$AA2555-$B2555,TODAY()-$B2555))</f>
        <v/>
      </c>
      <c r="AD2555" s="22" t="str">
        <f aca="true">IF($W2555="","",IF($Y2555="Closed",IF($AA2555="","Closed",IF($AA2555&lt;=$W2555,"Closed on time","Closed late")),IF(TODAY()&gt;$W2555,"Overdue","Within time")))</f>
        <v/>
      </c>
      <c r="AE2555" s="6"/>
      <c r="AF2555" s="19"/>
      <c r="AG2555" s="19"/>
      <c r="AH2555" s="19"/>
      <c r="AI2555" s="19"/>
      <c r="AJ2555" s="19"/>
    </row>
    <row r="2556" customFormat="false" ht="15" hidden="false" customHeight="false" outlineLevel="0" collapsed="false">
      <c r="A2556" s="22" t="str">
        <f aca="false">IF($C2556="","","R"&amp;TEXT(ROW()-4,"00000"))</f>
        <v/>
      </c>
      <c r="B2556" s="21"/>
      <c r="C2556" s="19"/>
      <c r="D2556" s="22" t="str">
        <f aca="false">IF($C2556="","",IFERROR(INDEX(Asset_Register!$C$5:$C$1000,MATCH($C2556,Asset_Register!$A$5:$A$1000,0)),"Not in register"))</f>
        <v/>
      </c>
      <c r="E2556" s="22" t="str">
        <f aca="false">IF($C2556="","",IFERROR(INDEX(Asset_Register!$D$5:$D$1000,MATCH($C2556,Asset_Register!$A$5:$A$1000,0)),"Not in register"))</f>
        <v/>
      </c>
      <c r="F2556" s="22" t="str">
        <f aca="false">IF($C2556="","",IFERROR(INDEX(Asset_Register!$R$5:$R$1000,MATCH($C2556,Asset_Register!$A$5:$A$1000,0)),"Not in register"))</f>
        <v/>
      </c>
      <c r="G2556" s="22" t="str">
        <f aca="false">IF($C2556="","",IFERROR(INDEX(Asset_Register!$Q$5:$Q$1000,MATCH($C2556,Asset_Register!$A$5:$A$1000,0)),"Not in register"))</f>
        <v/>
      </c>
      <c r="H2556" s="19"/>
      <c r="I2556" s="19"/>
      <c r="J2556" s="6"/>
      <c r="K2556" s="19"/>
      <c r="L2556" s="19"/>
      <c r="M2556" s="19"/>
      <c r="N2556" s="19"/>
      <c r="O2556" s="19"/>
      <c r="P2556" s="19"/>
      <c r="Q2556" s="22" t="str">
        <f aca="false">IF($C2556="","",IF($P2556&lt;&gt;"",$P2556,IF(AND(ISNUMBER($K2556),ISNUMBER($M2556),ISNUMBER($N2556)),IF($O2556="Lower is worse",IF($K2556&lt;=$N2556,"Danger",IF($K2556&lt;=$M2556,"Alert","OK")),IF($K2556&gt;=$N2556,"Danger",IF($K2556&gt;=$M2556,"Alert","OK"))),"Not set")))</f>
        <v/>
      </c>
      <c r="R2556" s="22" t="str">
        <f aca="false">IF(OR($Q2556="",$Q2556="Not set"),"",MATCH($Q2556,Lists!$F$2:$F$4,0)-1)</f>
        <v/>
      </c>
      <c r="S2556" s="6"/>
      <c r="T2556" s="6"/>
      <c r="U2556" s="22" t="str">
        <f aca="false">IF(OR($Q2556="",$Q2556="OK",$Q2556="Not set",NOT(ISNUMBER($G2556))),"",ROUND($G2556*IF($Q2556="Danger",Lists!$M$15,Lists!$M$16),0))</f>
        <v/>
      </c>
      <c r="V2556" s="22" t="str">
        <f aca="false">IF($U2556="","",IF(OR($Q2556="Danger",$U2556&gt;=Lists!$M$10),"P1",IF($U2556&gt;=Lists!$M$11,"P2","P3")))</f>
        <v/>
      </c>
      <c r="W2556" s="24" t="str">
        <f aca="false">IF(OR($V2556="",$B2556=""),"",$B2556+INDEX(Lists!$N$10:$N$12,MATCH($V2556,Lists!$L$10:$L$12,0)))</f>
        <v/>
      </c>
      <c r="X2556" s="19"/>
      <c r="Y2556" s="19"/>
      <c r="Z2556" s="19"/>
      <c r="AA2556" s="21"/>
      <c r="AB2556" s="19"/>
      <c r="AC2556" s="22" t="str">
        <f aca="true">IF(OR($U2556="",$B2556=""),"",IF($AA2556&lt;&gt;"",$AA2556-$B2556,TODAY()-$B2556))</f>
        <v/>
      </c>
      <c r="AD2556" s="22" t="str">
        <f aca="true">IF($W2556="","",IF($Y2556="Closed",IF($AA2556="","Closed",IF($AA2556&lt;=$W2556,"Closed on time","Closed late")),IF(TODAY()&gt;$W2556,"Overdue","Within time")))</f>
        <v/>
      </c>
      <c r="AE2556" s="6"/>
      <c r="AF2556" s="19"/>
      <c r="AG2556" s="19"/>
      <c r="AH2556" s="19"/>
      <c r="AI2556" s="19"/>
      <c r="AJ2556" s="19"/>
    </row>
    <row r="2557" customFormat="false" ht="15" hidden="false" customHeight="false" outlineLevel="0" collapsed="false">
      <c r="A2557" s="22" t="str">
        <f aca="false">IF($C2557="","","R"&amp;TEXT(ROW()-4,"00000"))</f>
        <v/>
      </c>
      <c r="B2557" s="21"/>
      <c r="C2557" s="19"/>
      <c r="D2557" s="22" t="str">
        <f aca="false">IF($C2557="","",IFERROR(INDEX(Asset_Register!$C$5:$C$1000,MATCH($C2557,Asset_Register!$A$5:$A$1000,0)),"Not in register"))</f>
        <v/>
      </c>
      <c r="E2557" s="22" t="str">
        <f aca="false">IF($C2557="","",IFERROR(INDEX(Asset_Register!$D$5:$D$1000,MATCH($C2557,Asset_Register!$A$5:$A$1000,0)),"Not in register"))</f>
        <v/>
      </c>
      <c r="F2557" s="22" t="str">
        <f aca="false">IF($C2557="","",IFERROR(INDEX(Asset_Register!$R$5:$R$1000,MATCH($C2557,Asset_Register!$A$5:$A$1000,0)),"Not in register"))</f>
        <v/>
      </c>
      <c r="G2557" s="22" t="str">
        <f aca="false">IF($C2557="","",IFERROR(INDEX(Asset_Register!$Q$5:$Q$1000,MATCH($C2557,Asset_Register!$A$5:$A$1000,0)),"Not in register"))</f>
        <v/>
      </c>
      <c r="H2557" s="19"/>
      <c r="I2557" s="19"/>
      <c r="J2557" s="6"/>
      <c r="K2557" s="19"/>
      <c r="L2557" s="19"/>
      <c r="M2557" s="19"/>
      <c r="N2557" s="19"/>
      <c r="O2557" s="19"/>
      <c r="P2557" s="19"/>
      <c r="Q2557" s="22" t="str">
        <f aca="false">IF($C2557="","",IF($P2557&lt;&gt;"",$P2557,IF(AND(ISNUMBER($K2557),ISNUMBER($M2557),ISNUMBER($N2557)),IF($O2557="Lower is worse",IF($K2557&lt;=$N2557,"Danger",IF($K2557&lt;=$M2557,"Alert","OK")),IF($K2557&gt;=$N2557,"Danger",IF($K2557&gt;=$M2557,"Alert","OK"))),"Not set")))</f>
        <v/>
      </c>
      <c r="R2557" s="22" t="str">
        <f aca="false">IF(OR($Q2557="",$Q2557="Not set"),"",MATCH($Q2557,Lists!$F$2:$F$4,0)-1)</f>
        <v/>
      </c>
      <c r="S2557" s="6"/>
      <c r="T2557" s="6"/>
      <c r="U2557" s="22" t="str">
        <f aca="false">IF(OR($Q2557="",$Q2557="OK",$Q2557="Not set",NOT(ISNUMBER($G2557))),"",ROUND($G2557*IF($Q2557="Danger",Lists!$M$15,Lists!$M$16),0))</f>
        <v/>
      </c>
      <c r="V2557" s="22" t="str">
        <f aca="false">IF($U2557="","",IF(OR($Q2557="Danger",$U2557&gt;=Lists!$M$10),"P1",IF($U2557&gt;=Lists!$M$11,"P2","P3")))</f>
        <v/>
      </c>
      <c r="W2557" s="24" t="str">
        <f aca="false">IF(OR($V2557="",$B2557=""),"",$B2557+INDEX(Lists!$N$10:$N$12,MATCH($V2557,Lists!$L$10:$L$12,0)))</f>
        <v/>
      </c>
      <c r="X2557" s="19"/>
      <c r="Y2557" s="19"/>
      <c r="Z2557" s="19"/>
      <c r="AA2557" s="21"/>
      <c r="AB2557" s="19"/>
      <c r="AC2557" s="22" t="str">
        <f aca="true">IF(OR($U2557="",$B2557=""),"",IF($AA2557&lt;&gt;"",$AA2557-$B2557,TODAY()-$B2557))</f>
        <v/>
      </c>
      <c r="AD2557" s="22" t="str">
        <f aca="true">IF($W2557="","",IF($Y2557="Closed",IF($AA2557="","Closed",IF($AA2557&lt;=$W2557,"Closed on time","Closed late")),IF(TODAY()&gt;$W2557,"Overdue","Within time")))</f>
        <v/>
      </c>
      <c r="AE2557" s="6"/>
      <c r="AF2557" s="19"/>
      <c r="AG2557" s="19"/>
      <c r="AH2557" s="19"/>
      <c r="AI2557" s="19"/>
      <c r="AJ2557" s="19"/>
    </row>
    <row r="2558" customFormat="false" ht="15" hidden="false" customHeight="false" outlineLevel="0" collapsed="false">
      <c r="A2558" s="22" t="str">
        <f aca="false">IF($C2558="","","R"&amp;TEXT(ROW()-4,"00000"))</f>
        <v/>
      </c>
      <c r="B2558" s="21"/>
      <c r="C2558" s="19"/>
      <c r="D2558" s="22" t="str">
        <f aca="false">IF($C2558="","",IFERROR(INDEX(Asset_Register!$C$5:$C$1000,MATCH($C2558,Asset_Register!$A$5:$A$1000,0)),"Not in register"))</f>
        <v/>
      </c>
      <c r="E2558" s="22" t="str">
        <f aca="false">IF($C2558="","",IFERROR(INDEX(Asset_Register!$D$5:$D$1000,MATCH($C2558,Asset_Register!$A$5:$A$1000,0)),"Not in register"))</f>
        <v/>
      </c>
      <c r="F2558" s="22" t="str">
        <f aca="false">IF($C2558="","",IFERROR(INDEX(Asset_Register!$R$5:$R$1000,MATCH($C2558,Asset_Register!$A$5:$A$1000,0)),"Not in register"))</f>
        <v/>
      </c>
      <c r="G2558" s="22" t="str">
        <f aca="false">IF($C2558="","",IFERROR(INDEX(Asset_Register!$Q$5:$Q$1000,MATCH($C2558,Asset_Register!$A$5:$A$1000,0)),"Not in register"))</f>
        <v/>
      </c>
      <c r="H2558" s="19"/>
      <c r="I2558" s="19"/>
      <c r="J2558" s="6"/>
      <c r="K2558" s="19"/>
      <c r="L2558" s="19"/>
      <c r="M2558" s="19"/>
      <c r="N2558" s="19"/>
      <c r="O2558" s="19"/>
      <c r="P2558" s="19"/>
      <c r="Q2558" s="22" t="str">
        <f aca="false">IF($C2558="","",IF($P2558&lt;&gt;"",$P2558,IF(AND(ISNUMBER($K2558),ISNUMBER($M2558),ISNUMBER($N2558)),IF($O2558="Lower is worse",IF($K2558&lt;=$N2558,"Danger",IF($K2558&lt;=$M2558,"Alert","OK")),IF($K2558&gt;=$N2558,"Danger",IF($K2558&gt;=$M2558,"Alert","OK"))),"Not set")))</f>
        <v/>
      </c>
      <c r="R2558" s="22" t="str">
        <f aca="false">IF(OR($Q2558="",$Q2558="Not set"),"",MATCH($Q2558,Lists!$F$2:$F$4,0)-1)</f>
        <v/>
      </c>
      <c r="S2558" s="6"/>
      <c r="T2558" s="6"/>
      <c r="U2558" s="22" t="str">
        <f aca="false">IF(OR($Q2558="",$Q2558="OK",$Q2558="Not set",NOT(ISNUMBER($G2558))),"",ROUND($G2558*IF($Q2558="Danger",Lists!$M$15,Lists!$M$16),0))</f>
        <v/>
      </c>
      <c r="V2558" s="22" t="str">
        <f aca="false">IF($U2558="","",IF(OR($Q2558="Danger",$U2558&gt;=Lists!$M$10),"P1",IF($U2558&gt;=Lists!$M$11,"P2","P3")))</f>
        <v/>
      </c>
      <c r="W2558" s="24" t="str">
        <f aca="false">IF(OR($V2558="",$B2558=""),"",$B2558+INDEX(Lists!$N$10:$N$12,MATCH($V2558,Lists!$L$10:$L$12,0)))</f>
        <v/>
      </c>
      <c r="X2558" s="19"/>
      <c r="Y2558" s="19"/>
      <c r="Z2558" s="19"/>
      <c r="AA2558" s="21"/>
      <c r="AB2558" s="19"/>
      <c r="AC2558" s="22" t="str">
        <f aca="true">IF(OR($U2558="",$B2558=""),"",IF($AA2558&lt;&gt;"",$AA2558-$B2558,TODAY()-$B2558))</f>
        <v/>
      </c>
      <c r="AD2558" s="22" t="str">
        <f aca="true">IF($W2558="","",IF($Y2558="Closed",IF($AA2558="","Closed",IF($AA2558&lt;=$W2558,"Closed on time","Closed late")),IF(TODAY()&gt;$W2558,"Overdue","Within time")))</f>
        <v/>
      </c>
      <c r="AE2558" s="6"/>
      <c r="AF2558" s="19"/>
      <c r="AG2558" s="19"/>
      <c r="AH2558" s="19"/>
      <c r="AI2558" s="19"/>
      <c r="AJ2558" s="19"/>
    </row>
    <row r="2559" customFormat="false" ht="15" hidden="false" customHeight="false" outlineLevel="0" collapsed="false">
      <c r="A2559" s="22" t="str">
        <f aca="false">IF($C2559="","","R"&amp;TEXT(ROW()-4,"00000"))</f>
        <v/>
      </c>
      <c r="B2559" s="21"/>
      <c r="C2559" s="19"/>
      <c r="D2559" s="22" t="str">
        <f aca="false">IF($C2559="","",IFERROR(INDEX(Asset_Register!$C$5:$C$1000,MATCH($C2559,Asset_Register!$A$5:$A$1000,0)),"Not in register"))</f>
        <v/>
      </c>
      <c r="E2559" s="22" t="str">
        <f aca="false">IF($C2559="","",IFERROR(INDEX(Asset_Register!$D$5:$D$1000,MATCH($C2559,Asset_Register!$A$5:$A$1000,0)),"Not in register"))</f>
        <v/>
      </c>
      <c r="F2559" s="22" t="str">
        <f aca="false">IF($C2559="","",IFERROR(INDEX(Asset_Register!$R$5:$R$1000,MATCH($C2559,Asset_Register!$A$5:$A$1000,0)),"Not in register"))</f>
        <v/>
      </c>
      <c r="G2559" s="22" t="str">
        <f aca="false">IF($C2559="","",IFERROR(INDEX(Asset_Register!$Q$5:$Q$1000,MATCH($C2559,Asset_Register!$A$5:$A$1000,0)),"Not in register"))</f>
        <v/>
      </c>
      <c r="H2559" s="19"/>
      <c r="I2559" s="19"/>
      <c r="J2559" s="6"/>
      <c r="K2559" s="19"/>
      <c r="L2559" s="19"/>
      <c r="M2559" s="19"/>
      <c r="N2559" s="19"/>
      <c r="O2559" s="19"/>
      <c r="P2559" s="19"/>
      <c r="Q2559" s="22" t="str">
        <f aca="false">IF($C2559="","",IF($P2559&lt;&gt;"",$P2559,IF(AND(ISNUMBER($K2559),ISNUMBER($M2559),ISNUMBER($N2559)),IF($O2559="Lower is worse",IF($K2559&lt;=$N2559,"Danger",IF($K2559&lt;=$M2559,"Alert","OK")),IF($K2559&gt;=$N2559,"Danger",IF($K2559&gt;=$M2559,"Alert","OK"))),"Not set")))</f>
        <v/>
      </c>
      <c r="R2559" s="22" t="str">
        <f aca="false">IF(OR($Q2559="",$Q2559="Not set"),"",MATCH($Q2559,Lists!$F$2:$F$4,0)-1)</f>
        <v/>
      </c>
      <c r="S2559" s="6"/>
      <c r="T2559" s="6"/>
      <c r="U2559" s="22" t="str">
        <f aca="false">IF(OR($Q2559="",$Q2559="OK",$Q2559="Not set",NOT(ISNUMBER($G2559))),"",ROUND($G2559*IF($Q2559="Danger",Lists!$M$15,Lists!$M$16),0))</f>
        <v/>
      </c>
      <c r="V2559" s="22" t="str">
        <f aca="false">IF($U2559="","",IF(OR($Q2559="Danger",$U2559&gt;=Lists!$M$10),"P1",IF($U2559&gt;=Lists!$M$11,"P2","P3")))</f>
        <v/>
      </c>
      <c r="W2559" s="24" t="str">
        <f aca="false">IF(OR($V2559="",$B2559=""),"",$B2559+INDEX(Lists!$N$10:$N$12,MATCH($V2559,Lists!$L$10:$L$12,0)))</f>
        <v/>
      </c>
      <c r="X2559" s="19"/>
      <c r="Y2559" s="19"/>
      <c r="Z2559" s="19"/>
      <c r="AA2559" s="21"/>
      <c r="AB2559" s="19"/>
      <c r="AC2559" s="22" t="str">
        <f aca="true">IF(OR($U2559="",$B2559=""),"",IF($AA2559&lt;&gt;"",$AA2559-$B2559,TODAY()-$B2559))</f>
        <v/>
      </c>
      <c r="AD2559" s="22" t="str">
        <f aca="true">IF($W2559="","",IF($Y2559="Closed",IF($AA2559="","Closed",IF($AA2559&lt;=$W2559,"Closed on time","Closed late")),IF(TODAY()&gt;$W2559,"Overdue","Within time")))</f>
        <v/>
      </c>
      <c r="AE2559" s="6"/>
      <c r="AF2559" s="19"/>
      <c r="AG2559" s="19"/>
      <c r="AH2559" s="19"/>
      <c r="AI2559" s="19"/>
      <c r="AJ2559" s="19"/>
    </row>
    <row r="2560" customFormat="false" ht="15" hidden="false" customHeight="false" outlineLevel="0" collapsed="false">
      <c r="A2560" s="22" t="str">
        <f aca="false">IF($C2560="","","R"&amp;TEXT(ROW()-4,"00000"))</f>
        <v/>
      </c>
      <c r="B2560" s="21"/>
      <c r="C2560" s="19"/>
      <c r="D2560" s="22" t="str">
        <f aca="false">IF($C2560="","",IFERROR(INDEX(Asset_Register!$C$5:$C$1000,MATCH($C2560,Asset_Register!$A$5:$A$1000,0)),"Not in register"))</f>
        <v/>
      </c>
      <c r="E2560" s="22" t="str">
        <f aca="false">IF($C2560="","",IFERROR(INDEX(Asset_Register!$D$5:$D$1000,MATCH($C2560,Asset_Register!$A$5:$A$1000,0)),"Not in register"))</f>
        <v/>
      </c>
      <c r="F2560" s="22" t="str">
        <f aca="false">IF($C2560="","",IFERROR(INDEX(Asset_Register!$R$5:$R$1000,MATCH($C2560,Asset_Register!$A$5:$A$1000,0)),"Not in register"))</f>
        <v/>
      </c>
      <c r="G2560" s="22" t="str">
        <f aca="false">IF($C2560="","",IFERROR(INDEX(Asset_Register!$Q$5:$Q$1000,MATCH($C2560,Asset_Register!$A$5:$A$1000,0)),"Not in register"))</f>
        <v/>
      </c>
      <c r="H2560" s="19"/>
      <c r="I2560" s="19"/>
      <c r="J2560" s="6"/>
      <c r="K2560" s="19"/>
      <c r="L2560" s="19"/>
      <c r="M2560" s="19"/>
      <c r="N2560" s="19"/>
      <c r="O2560" s="19"/>
      <c r="P2560" s="19"/>
      <c r="Q2560" s="22" t="str">
        <f aca="false">IF($C2560="","",IF($P2560&lt;&gt;"",$P2560,IF(AND(ISNUMBER($K2560),ISNUMBER($M2560),ISNUMBER($N2560)),IF($O2560="Lower is worse",IF($K2560&lt;=$N2560,"Danger",IF($K2560&lt;=$M2560,"Alert","OK")),IF($K2560&gt;=$N2560,"Danger",IF($K2560&gt;=$M2560,"Alert","OK"))),"Not set")))</f>
        <v/>
      </c>
      <c r="R2560" s="22" t="str">
        <f aca="false">IF(OR($Q2560="",$Q2560="Not set"),"",MATCH($Q2560,Lists!$F$2:$F$4,0)-1)</f>
        <v/>
      </c>
      <c r="S2560" s="6"/>
      <c r="T2560" s="6"/>
      <c r="U2560" s="22" t="str">
        <f aca="false">IF(OR($Q2560="",$Q2560="OK",$Q2560="Not set",NOT(ISNUMBER($G2560))),"",ROUND($G2560*IF($Q2560="Danger",Lists!$M$15,Lists!$M$16),0))</f>
        <v/>
      </c>
      <c r="V2560" s="22" t="str">
        <f aca="false">IF($U2560="","",IF(OR($Q2560="Danger",$U2560&gt;=Lists!$M$10),"P1",IF($U2560&gt;=Lists!$M$11,"P2","P3")))</f>
        <v/>
      </c>
      <c r="W2560" s="24" t="str">
        <f aca="false">IF(OR($V2560="",$B2560=""),"",$B2560+INDEX(Lists!$N$10:$N$12,MATCH($V2560,Lists!$L$10:$L$12,0)))</f>
        <v/>
      </c>
      <c r="X2560" s="19"/>
      <c r="Y2560" s="19"/>
      <c r="Z2560" s="19"/>
      <c r="AA2560" s="21"/>
      <c r="AB2560" s="19"/>
      <c r="AC2560" s="22" t="str">
        <f aca="true">IF(OR($U2560="",$B2560=""),"",IF($AA2560&lt;&gt;"",$AA2560-$B2560,TODAY()-$B2560))</f>
        <v/>
      </c>
      <c r="AD2560" s="22" t="str">
        <f aca="true">IF($W2560="","",IF($Y2560="Closed",IF($AA2560="","Closed",IF($AA2560&lt;=$W2560,"Closed on time","Closed late")),IF(TODAY()&gt;$W2560,"Overdue","Within time")))</f>
        <v/>
      </c>
      <c r="AE2560" s="6"/>
      <c r="AF2560" s="19"/>
      <c r="AG2560" s="19"/>
      <c r="AH2560" s="19"/>
      <c r="AI2560" s="19"/>
      <c r="AJ2560" s="19"/>
    </row>
    <row r="2561" customFormat="false" ht="15" hidden="false" customHeight="false" outlineLevel="0" collapsed="false">
      <c r="A2561" s="22" t="str">
        <f aca="false">IF($C2561="","","R"&amp;TEXT(ROW()-4,"00000"))</f>
        <v/>
      </c>
      <c r="B2561" s="21"/>
      <c r="C2561" s="19"/>
      <c r="D2561" s="22" t="str">
        <f aca="false">IF($C2561="","",IFERROR(INDEX(Asset_Register!$C$5:$C$1000,MATCH($C2561,Asset_Register!$A$5:$A$1000,0)),"Not in register"))</f>
        <v/>
      </c>
      <c r="E2561" s="22" t="str">
        <f aca="false">IF($C2561="","",IFERROR(INDEX(Asset_Register!$D$5:$D$1000,MATCH($C2561,Asset_Register!$A$5:$A$1000,0)),"Not in register"))</f>
        <v/>
      </c>
      <c r="F2561" s="22" t="str">
        <f aca="false">IF($C2561="","",IFERROR(INDEX(Asset_Register!$R$5:$R$1000,MATCH($C2561,Asset_Register!$A$5:$A$1000,0)),"Not in register"))</f>
        <v/>
      </c>
      <c r="G2561" s="22" t="str">
        <f aca="false">IF($C2561="","",IFERROR(INDEX(Asset_Register!$Q$5:$Q$1000,MATCH($C2561,Asset_Register!$A$5:$A$1000,0)),"Not in register"))</f>
        <v/>
      </c>
      <c r="H2561" s="19"/>
      <c r="I2561" s="19"/>
      <c r="J2561" s="6"/>
      <c r="K2561" s="19"/>
      <c r="L2561" s="19"/>
      <c r="M2561" s="19"/>
      <c r="N2561" s="19"/>
      <c r="O2561" s="19"/>
      <c r="P2561" s="19"/>
      <c r="Q2561" s="22" t="str">
        <f aca="false">IF($C2561="","",IF($P2561&lt;&gt;"",$P2561,IF(AND(ISNUMBER($K2561),ISNUMBER($M2561),ISNUMBER($N2561)),IF($O2561="Lower is worse",IF($K2561&lt;=$N2561,"Danger",IF($K2561&lt;=$M2561,"Alert","OK")),IF($K2561&gt;=$N2561,"Danger",IF($K2561&gt;=$M2561,"Alert","OK"))),"Not set")))</f>
        <v/>
      </c>
      <c r="R2561" s="22" t="str">
        <f aca="false">IF(OR($Q2561="",$Q2561="Not set"),"",MATCH($Q2561,Lists!$F$2:$F$4,0)-1)</f>
        <v/>
      </c>
      <c r="S2561" s="6"/>
      <c r="T2561" s="6"/>
      <c r="U2561" s="22" t="str">
        <f aca="false">IF(OR($Q2561="",$Q2561="OK",$Q2561="Not set",NOT(ISNUMBER($G2561))),"",ROUND($G2561*IF($Q2561="Danger",Lists!$M$15,Lists!$M$16),0))</f>
        <v/>
      </c>
      <c r="V2561" s="22" t="str">
        <f aca="false">IF($U2561="","",IF(OR($Q2561="Danger",$U2561&gt;=Lists!$M$10),"P1",IF($U2561&gt;=Lists!$M$11,"P2","P3")))</f>
        <v/>
      </c>
      <c r="W2561" s="24" t="str">
        <f aca="false">IF(OR($V2561="",$B2561=""),"",$B2561+INDEX(Lists!$N$10:$N$12,MATCH($V2561,Lists!$L$10:$L$12,0)))</f>
        <v/>
      </c>
      <c r="X2561" s="19"/>
      <c r="Y2561" s="19"/>
      <c r="Z2561" s="19"/>
      <c r="AA2561" s="21"/>
      <c r="AB2561" s="19"/>
      <c r="AC2561" s="22" t="str">
        <f aca="true">IF(OR($U2561="",$B2561=""),"",IF($AA2561&lt;&gt;"",$AA2561-$B2561,TODAY()-$B2561))</f>
        <v/>
      </c>
      <c r="AD2561" s="22" t="str">
        <f aca="true">IF($W2561="","",IF($Y2561="Closed",IF($AA2561="","Closed",IF($AA2561&lt;=$W2561,"Closed on time","Closed late")),IF(TODAY()&gt;$W2561,"Overdue","Within time")))</f>
        <v/>
      </c>
      <c r="AE2561" s="6"/>
      <c r="AF2561" s="19"/>
      <c r="AG2561" s="19"/>
      <c r="AH2561" s="19"/>
      <c r="AI2561" s="19"/>
      <c r="AJ2561" s="19"/>
    </row>
    <row r="2562" customFormat="false" ht="15" hidden="false" customHeight="false" outlineLevel="0" collapsed="false">
      <c r="A2562" s="22" t="str">
        <f aca="false">IF($C2562="","","R"&amp;TEXT(ROW()-4,"00000"))</f>
        <v/>
      </c>
      <c r="B2562" s="21"/>
      <c r="C2562" s="19"/>
      <c r="D2562" s="22" t="str">
        <f aca="false">IF($C2562="","",IFERROR(INDEX(Asset_Register!$C$5:$C$1000,MATCH($C2562,Asset_Register!$A$5:$A$1000,0)),"Not in register"))</f>
        <v/>
      </c>
      <c r="E2562" s="22" t="str">
        <f aca="false">IF($C2562="","",IFERROR(INDEX(Asset_Register!$D$5:$D$1000,MATCH($C2562,Asset_Register!$A$5:$A$1000,0)),"Not in register"))</f>
        <v/>
      </c>
      <c r="F2562" s="22" t="str">
        <f aca="false">IF($C2562="","",IFERROR(INDEX(Asset_Register!$R$5:$R$1000,MATCH($C2562,Asset_Register!$A$5:$A$1000,0)),"Not in register"))</f>
        <v/>
      </c>
      <c r="G2562" s="22" t="str">
        <f aca="false">IF($C2562="","",IFERROR(INDEX(Asset_Register!$Q$5:$Q$1000,MATCH($C2562,Asset_Register!$A$5:$A$1000,0)),"Not in register"))</f>
        <v/>
      </c>
      <c r="H2562" s="19"/>
      <c r="I2562" s="19"/>
      <c r="J2562" s="6"/>
      <c r="K2562" s="19"/>
      <c r="L2562" s="19"/>
      <c r="M2562" s="19"/>
      <c r="N2562" s="19"/>
      <c r="O2562" s="19"/>
      <c r="P2562" s="19"/>
      <c r="Q2562" s="22" t="str">
        <f aca="false">IF($C2562="","",IF($P2562&lt;&gt;"",$P2562,IF(AND(ISNUMBER($K2562),ISNUMBER($M2562),ISNUMBER($N2562)),IF($O2562="Lower is worse",IF($K2562&lt;=$N2562,"Danger",IF($K2562&lt;=$M2562,"Alert","OK")),IF($K2562&gt;=$N2562,"Danger",IF($K2562&gt;=$M2562,"Alert","OK"))),"Not set")))</f>
        <v/>
      </c>
      <c r="R2562" s="22" t="str">
        <f aca="false">IF(OR($Q2562="",$Q2562="Not set"),"",MATCH($Q2562,Lists!$F$2:$F$4,0)-1)</f>
        <v/>
      </c>
      <c r="S2562" s="6"/>
      <c r="T2562" s="6"/>
      <c r="U2562" s="22" t="str">
        <f aca="false">IF(OR($Q2562="",$Q2562="OK",$Q2562="Not set",NOT(ISNUMBER($G2562))),"",ROUND($G2562*IF($Q2562="Danger",Lists!$M$15,Lists!$M$16),0))</f>
        <v/>
      </c>
      <c r="V2562" s="22" t="str">
        <f aca="false">IF($U2562="","",IF(OR($Q2562="Danger",$U2562&gt;=Lists!$M$10),"P1",IF($U2562&gt;=Lists!$M$11,"P2","P3")))</f>
        <v/>
      </c>
      <c r="W2562" s="24" t="str">
        <f aca="false">IF(OR($V2562="",$B2562=""),"",$B2562+INDEX(Lists!$N$10:$N$12,MATCH($V2562,Lists!$L$10:$L$12,0)))</f>
        <v/>
      </c>
      <c r="X2562" s="19"/>
      <c r="Y2562" s="19"/>
      <c r="Z2562" s="19"/>
      <c r="AA2562" s="21"/>
      <c r="AB2562" s="19"/>
      <c r="AC2562" s="22" t="str">
        <f aca="true">IF(OR($U2562="",$B2562=""),"",IF($AA2562&lt;&gt;"",$AA2562-$B2562,TODAY()-$B2562))</f>
        <v/>
      </c>
      <c r="AD2562" s="22" t="str">
        <f aca="true">IF($W2562="","",IF($Y2562="Closed",IF($AA2562="","Closed",IF($AA2562&lt;=$W2562,"Closed on time","Closed late")),IF(TODAY()&gt;$W2562,"Overdue","Within time")))</f>
        <v/>
      </c>
      <c r="AE2562" s="6"/>
      <c r="AF2562" s="19"/>
      <c r="AG2562" s="19"/>
      <c r="AH2562" s="19"/>
      <c r="AI2562" s="19"/>
      <c r="AJ2562" s="19"/>
    </row>
    <row r="2563" customFormat="false" ht="15" hidden="false" customHeight="false" outlineLevel="0" collapsed="false">
      <c r="A2563" s="22" t="str">
        <f aca="false">IF($C2563="","","R"&amp;TEXT(ROW()-4,"00000"))</f>
        <v/>
      </c>
      <c r="B2563" s="21"/>
      <c r="C2563" s="19"/>
      <c r="D2563" s="22" t="str">
        <f aca="false">IF($C2563="","",IFERROR(INDEX(Asset_Register!$C$5:$C$1000,MATCH($C2563,Asset_Register!$A$5:$A$1000,0)),"Not in register"))</f>
        <v/>
      </c>
      <c r="E2563" s="22" t="str">
        <f aca="false">IF($C2563="","",IFERROR(INDEX(Asset_Register!$D$5:$D$1000,MATCH($C2563,Asset_Register!$A$5:$A$1000,0)),"Not in register"))</f>
        <v/>
      </c>
      <c r="F2563" s="22" t="str">
        <f aca="false">IF($C2563="","",IFERROR(INDEX(Asset_Register!$R$5:$R$1000,MATCH($C2563,Asset_Register!$A$5:$A$1000,0)),"Not in register"))</f>
        <v/>
      </c>
      <c r="G2563" s="22" t="str">
        <f aca="false">IF($C2563="","",IFERROR(INDEX(Asset_Register!$Q$5:$Q$1000,MATCH($C2563,Asset_Register!$A$5:$A$1000,0)),"Not in register"))</f>
        <v/>
      </c>
      <c r="H2563" s="19"/>
      <c r="I2563" s="19"/>
      <c r="J2563" s="6"/>
      <c r="K2563" s="19"/>
      <c r="L2563" s="19"/>
      <c r="M2563" s="19"/>
      <c r="N2563" s="19"/>
      <c r="O2563" s="19"/>
      <c r="P2563" s="19"/>
      <c r="Q2563" s="22" t="str">
        <f aca="false">IF($C2563="","",IF($P2563&lt;&gt;"",$P2563,IF(AND(ISNUMBER($K2563),ISNUMBER($M2563),ISNUMBER($N2563)),IF($O2563="Lower is worse",IF($K2563&lt;=$N2563,"Danger",IF($K2563&lt;=$M2563,"Alert","OK")),IF($K2563&gt;=$N2563,"Danger",IF($K2563&gt;=$M2563,"Alert","OK"))),"Not set")))</f>
        <v/>
      </c>
      <c r="R2563" s="22" t="str">
        <f aca="false">IF(OR($Q2563="",$Q2563="Not set"),"",MATCH($Q2563,Lists!$F$2:$F$4,0)-1)</f>
        <v/>
      </c>
      <c r="S2563" s="6"/>
      <c r="T2563" s="6"/>
      <c r="U2563" s="22" t="str">
        <f aca="false">IF(OR($Q2563="",$Q2563="OK",$Q2563="Not set",NOT(ISNUMBER($G2563))),"",ROUND($G2563*IF($Q2563="Danger",Lists!$M$15,Lists!$M$16),0))</f>
        <v/>
      </c>
      <c r="V2563" s="22" t="str">
        <f aca="false">IF($U2563="","",IF(OR($Q2563="Danger",$U2563&gt;=Lists!$M$10),"P1",IF($U2563&gt;=Lists!$M$11,"P2","P3")))</f>
        <v/>
      </c>
      <c r="W2563" s="24" t="str">
        <f aca="false">IF(OR($V2563="",$B2563=""),"",$B2563+INDEX(Lists!$N$10:$N$12,MATCH($V2563,Lists!$L$10:$L$12,0)))</f>
        <v/>
      </c>
      <c r="X2563" s="19"/>
      <c r="Y2563" s="19"/>
      <c r="Z2563" s="19"/>
      <c r="AA2563" s="21"/>
      <c r="AB2563" s="19"/>
      <c r="AC2563" s="22" t="str">
        <f aca="true">IF(OR($U2563="",$B2563=""),"",IF($AA2563&lt;&gt;"",$AA2563-$B2563,TODAY()-$B2563))</f>
        <v/>
      </c>
      <c r="AD2563" s="22" t="str">
        <f aca="true">IF($W2563="","",IF($Y2563="Closed",IF($AA2563="","Closed",IF($AA2563&lt;=$W2563,"Closed on time","Closed late")),IF(TODAY()&gt;$W2563,"Overdue","Within time")))</f>
        <v/>
      </c>
      <c r="AE2563" s="6"/>
      <c r="AF2563" s="19"/>
      <c r="AG2563" s="19"/>
      <c r="AH2563" s="19"/>
      <c r="AI2563" s="19"/>
      <c r="AJ2563" s="19"/>
    </row>
    <row r="2564" customFormat="false" ht="15" hidden="false" customHeight="false" outlineLevel="0" collapsed="false">
      <c r="A2564" s="22" t="str">
        <f aca="false">IF($C2564="","","R"&amp;TEXT(ROW()-4,"00000"))</f>
        <v/>
      </c>
      <c r="B2564" s="21"/>
      <c r="C2564" s="19"/>
      <c r="D2564" s="22" t="str">
        <f aca="false">IF($C2564="","",IFERROR(INDEX(Asset_Register!$C$5:$C$1000,MATCH($C2564,Asset_Register!$A$5:$A$1000,0)),"Not in register"))</f>
        <v/>
      </c>
      <c r="E2564" s="22" t="str">
        <f aca="false">IF($C2564="","",IFERROR(INDEX(Asset_Register!$D$5:$D$1000,MATCH($C2564,Asset_Register!$A$5:$A$1000,0)),"Not in register"))</f>
        <v/>
      </c>
      <c r="F2564" s="22" t="str">
        <f aca="false">IF($C2564="","",IFERROR(INDEX(Asset_Register!$R$5:$R$1000,MATCH($C2564,Asset_Register!$A$5:$A$1000,0)),"Not in register"))</f>
        <v/>
      </c>
      <c r="G2564" s="22" t="str">
        <f aca="false">IF($C2564="","",IFERROR(INDEX(Asset_Register!$Q$5:$Q$1000,MATCH($C2564,Asset_Register!$A$5:$A$1000,0)),"Not in register"))</f>
        <v/>
      </c>
      <c r="H2564" s="19"/>
      <c r="I2564" s="19"/>
      <c r="J2564" s="6"/>
      <c r="K2564" s="19"/>
      <c r="L2564" s="19"/>
      <c r="M2564" s="19"/>
      <c r="N2564" s="19"/>
      <c r="O2564" s="19"/>
      <c r="P2564" s="19"/>
      <c r="Q2564" s="22" t="str">
        <f aca="false">IF($C2564="","",IF($P2564&lt;&gt;"",$P2564,IF(AND(ISNUMBER($K2564),ISNUMBER($M2564),ISNUMBER($N2564)),IF($O2564="Lower is worse",IF($K2564&lt;=$N2564,"Danger",IF($K2564&lt;=$M2564,"Alert","OK")),IF($K2564&gt;=$N2564,"Danger",IF($K2564&gt;=$M2564,"Alert","OK"))),"Not set")))</f>
        <v/>
      </c>
      <c r="R2564" s="22" t="str">
        <f aca="false">IF(OR($Q2564="",$Q2564="Not set"),"",MATCH($Q2564,Lists!$F$2:$F$4,0)-1)</f>
        <v/>
      </c>
      <c r="S2564" s="6"/>
      <c r="T2564" s="6"/>
      <c r="U2564" s="22" t="str">
        <f aca="false">IF(OR($Q2564="",$Q2564="OK",$Q2564="Not set",NOT(ISNUMBER($G2564))),"",ROUND($G2564*IF($Q2564="Danger",Lists!$M$15,Lists!$M$16),0))</f>
        <v/>
      </c>
      <c r="V2564" s="22" t="str">
        <f aca="false">IF($U2564="","",IF(OR($Q2564="Danger",$U2564&gt;=Lists!$M$10),"P1",IF($U2564&gt;=Lists!$M$11,"P2","P3")))</f>
        <v/>
      </c>
      <c r="W2564" s="24" t="str">
        <f aca="false">IF(OR($V2564="",$B2564=""),"",$B2564+INDEX(Lists!$N$10:$N$12,MATCH($V2564,Lists!$L$10:$L$12,0)))</f>
        <v/>
      </c>
      <c r="X2564" s="19"/>
      <c r="Y2564" s="19"/>
      <c r="Z2564" s="19"/>
      <c r="AA2564" s="21"/>
      <c r="AB2564" s="19"/>
      <c r="AC2564" s="22" t="str">
        <f aca="true">IF(OR($U2564="",$B2564=""),"",IF($AA2564&lt;&gt;"",$AA2564-$B2564,TODAY()-$B2564))</f>
        <v/>
      </c>
      <c r="AD2564" s="22" t="str">
        <f aca="true">IF($W2564="","",IF($Y2564="Closed",IF($AA2564="","Closed",IF($AA2564&lt;=$W2564,"Closed on time","Closed late")),IF(TODAY()&gt;$W2564,"Overdue","Within time")))</f>
        <v/>
      </c>
      <c r="AE2564" s="6"/>
      <c r="AF2564" s="19"/>
      <c r="AG2564" s="19"/>
      <c r="AH2564" s="19"/>
      <c r="AI2564" s="19"/>
      <c r="AJ2564" s="19"/>
    </row>
    <row r="2565" customFormat="false" ht="15" hidden="false" customHeight="false" outlineLevel="0" collapsed="false">
      <c r="A2565" s="22" t="str">
        <f aca="false">IF($C2565="","","R"&amp;TEXT(ROW()-4,"00000"))</f>
        <v/>
      </c>
      <c r="B2565" s="21"/>
      <c r="C2565" s="19"/>
      <c r="D2565" s="22" t="str">
        <f aca="false">IF($C2565="","",IFERROR(INDEX(Asset_Register!$C$5:$C$1000,MATCH($C2565,Asset_Register!$A$5:$A$1000,0)),"Not in register"))</f>
        <v/>
      </c>
      <c r="E2565" s="22" t="str">
        <f aca="false">IF($C2565="","",IFERROR(INDEX(Asset_Register!$D$5:$D$1000,MATCH($C2565,Asset_Register!$A$5:$A$1000,0)),"Not in register"))</f>
        <v/>
      </c>
      <c r="F2565" s="22" t="str">
        <f aca="false">IF($C2565="","",IFERROR(INDEX(Asset_Register!$R$5:$R$1000,MATCH($C2565,Asset_Register!$A$5:$A$1000,0)),"Not in register"))</f>
        <v/>
      </c>
      <c r="G2565" s="22" t="str">
        <f aca="false">IF($C2565="","",IFERROR(INDEX(Asset_Register!$Q$5:$Q$1000,MATCH($C2565,Asset_Register!$A$5:$A$1000,0)),"Not in register"))</f>
        <v/>
      </c>
      <c r="H2565" s="19"/>
      <c r="I2565" s="19"/>
      <c r="J2565" s="6"/>
      <c r="K2565" s="19"/>
      <c r="L2565" s="19"/>
      <c r="M2565" s="19"/>
      <c r="N2565" s="19"/>
      <c r="O2565" s="19"/>
      <c r="P2565" s="19"/>
      <c r="Q2565" s="22" t="str">
        <f aca="false">IF($C2565="","",IF($P2565&lt;&gt;"",$P2565,IF(AND(ISNUMBER($K2565),ISNUMBER($M2565),ISNUMBER($N2565)),IF($O2565="Lower is worse",IF($K2565&lt;=$N2565,"Danger",IF($K2565&lt;=$M2565,"Alert","OK")),IF($K2565&gt;=$N2565,"Danger",IF($K2565&gt;=$M2565,"Alert","OK"))),"Not set")))</f>
        <v/>
      </c>
      <c r="R2565" s="22" t="str">
        <f aca="false">IF(OR($Q2565="",$Q2565="Not set"),"",MATCH($Q2565,Lists!$F$2:$F$4,0)-1)</f>
        <v/>
      </c>
      <c r="S2565" s="6"/>
      <c r="T2565" s="6"/>
      <c r="U2565" s="22" t="str">
        <f aca="false">IF(OR($Q2565="",$Q2565="OK",$Q2565="Not set",NOT(ISNUMBER($G2565))),"",ROUND($G2565*IF($Q2565="Danger",Lists!$M$15,Lists!$M$16),0))</f>
        <v/>
      </c>
      <c r="V2565" s="22" t="str">
        <f aca="false">IF($U2565="","",IF(OR($Q2565="Danger",$U2565&gt;=Lists!$M$10),"P1",IF($U2565&gt;=Lists!$M$11,"P2","P3")))</f>
        <v/>
      </c>
      <c r="W2565" s="24" t="str">
        <f aca="false">IF(OR($V2565="",$B2565=""),"",$B2565+INDEX(Lists!$N$10:$N$12,MATCH($V2565,Lists!$L$10:$L$12,0)))</f>
        <v/>
      </c>
      <c r="X2565" s="19"/>
      <c r="Y2565" s="19"/>
      <c r="Z2565" s="19"/>
      <c r="AA2565" s="21"/>
      <c r="AB2565" s="19"/>
      <c r="AC2565" s="22" t="str">
        <f aca="true">IF(OR($U2565="",$B2565=""),"",IF($AA2565&lt;&gt;"",$AA2565-$B2565,TODAY()-$B2565))</f>
        <v/>
      </c>
      <c r="AD2565" s="22" t="str">
        <f aca="true">IF($W2565="","",IF($Y2565="Closed",IF($AA2565="","Closed",IF($AA2565&lt;=$W2565,"Closed on time","Closed late")),IF(TODAY()&gt;$W2565,"Overdue","Within time")))</f>
        <v/>
      </c>
      <c r="AE2565" s="6"/>
      <c r="AF2565" s="19"/>
      <c r="AG2565" s="19"/>
      <c r="AH2565" s="19"/>
      <c r="AI2565" s="19"/>
      <c r="AJ2565" s="19"/>
    </row>
    <row r="2566" customFormat="false" ht="15" hidden="false" customHeight="false" outlineLevel="0" collapsed="false">
      <c r="A2566" s="22" t="str">
        <f aca="false">IF($C2566="","","R"&amp;TEXT(ROW()-4,"00000"))</f>
        <v/>
      </c>
      <c r="B2566" s="21"/>
      <c r="C2566" s="19"/>
      <c r="D2566" s="22" t="str">
        <f aca="false">IF($C2566="","",IFERROR(INDEX(Asset_Register!$C$5:$C$1000,MATCH($C2566,Asset_Register!$A$5:$A$1000,0)),"Not in register"))</f>
        <v/>
      </c>
      <c r="E2566" s="22" t="str">
        <f aca="false">IF($C2566="","",IFERROR(INDEX(Asset_Register!$D$5:$D$1000,MATCH($C2566,Asset_Register!$A$5:$A$1000,0)),"Not in register"))</f>
        <v/>
      </c>
      <c r="F2566" s="22" t="str">
        <f aca="false">IF($C2566="","",IFERROR(INDEX(Asset_Register!$R$5:$R$1000,MATCH($C2566,Asset_Register!$A$5:$A$1000,0)),"Not in register"))</f>
        <v/>
      </c>
      <c r="G2566" s="22" t="str">
        <f aca="false">IF($C2566="","",IFERROR(INDEX(Asset_Register!$Q$5:$Q$1000,MATCH($C2566,Asset_Register!$A$5:$A$1000,0)),"Not in register"))</f>
        <v/>
      </c>
      <c r="H2566" s="19"/>
      <c r="I2566" s="19"/>
      <c r="J2566" s="6"/>
      <c r="K2566" s="19"/>
      <c r="L2566" s="19"/>
      <c r="M2566" s="19"/>
      <c r="N2566" s="19"/>
      <c r="O2566" s="19"/>
      <c r="P2566" s="19"/>
      <c r="Q2566" s="22" t="str">
        <f aca="false">IF($C2566="","",IF($P2566&lt;&gt;"",$P2566,IF(AND(ISNUMBER($K2566),ISNUMBER($M2566),ISNUMBER($N2566)),IF($O2566="Lower is worse",IF($K2566&lt;=$N2566,"Danger",IF($K2566&lt;=$M2566,"Alert","OK")),IF($K2566&gt;=$N2566,"Danger",IF($K2566&gt;=$M2566,"Alert","OK"))),"Not set")))</f>
        <v/>
      </c>
      <c r="R2566" s="22" t="str">
        <f aca="false">IF(OR($Q2566="",$Q2566="Not set"),"",MATCH($Q2566,Lists!$F$2:$F$4,0)-1)</f>
        <v/>
      </c>
      <c r="S2566" s="6"/>
      <c r="T2566" s="6"/>
      <c r="U2566" s="22" t="str">
        <f aca="false">IF(OR($Q2566="",$Q2566="OK",$Q2566="Not set",NOT(ISNUMBER($G2566))),"",ROUND($G2566*IF($Q2566="Danger",Lists!$M$15,Lists!$M$16),0))</f>
        <v/>
      </c>
      <c r="V2566" s="22" t="str">
        <f aca="false">IF($U2566="","",IF(OR($Q2566="Danger",$U2566&gt;=Lists!$M$10),"P1",IF($U2566&gt;=Lists!$M$11,"P2","P3")))</f>
        <v/>
      </c>
      <c r="W2566" s="24" t="str">
        <f aca="false">IF(OR($V2566="",$B2566=""),"",$B2566+INDEX(Lists!$N$10:$N$12,MATCH($V2566,Lists!$L$10:$L$12,0)))</f>
        <v/>
      </c>
      <c r="X2566" s="19"/>
      <c r="Y2566" s="19"/>
      <c r="Z2566" s="19"/>
      <c r="AA2566" s="21"/>
      <c r="AB2566" s="19"/>
      <c r="AC2566" s="22" t="str">
        <f aca="true">IF(OR($U2566="",$B2566=""),"",IF($AA2566&lt;&gt;"",$AA2566-$B2566,TODAY()-$B2566))</f>
        <v/>
      </c>
      <c r="AD2566" s="22" t="str">
        <f aca="true">IF($W2566="","",IF($Y2566="Closed",IF($AA2566="","Closed",IF($AA2566&lt;=$W2566,"Closed on time","Closed late")),IF(TODAY()&gt;$W2566,"Overdue","Within time")))</f>
        <v/>
      </c>
      <c r="AE2566" s="6"/>
      <c r="AF2566" s="19"/>
      <c r="AG2566" s="19"/>
      <c r="AH2566" s="19"/>
      <c r="AI2566" s="19"/>
      <c r="AJ2566" s="19"/>
    </row>
    <row r="2567" customFormat="false" ht="15" hidden="false" customHeight="false" outlineLevel="0" collapsed="false">
      <c r="A2567" s="22" t="str">
        <f aca="false">IF($C2567="","","R"&amp;TEXT(ROW()-4,"00000"))</f>
        <v/>
      </c>
      <c r="B2567" s="21"/>
      <c r="C2567" s="19"/>
      <c r="D2567" s="22" t="str">
        <f aca="false">IF($C2567="","",IFERROR(INDEX(Asset_Register!$C$5:$C$1000,MATCH($C2567,Asset_Register!$A$5:$A$1000,0)),"Not in register"))</f>
        <v/>
      </c>
      <c r="E2567" s="22" t="str">
        <f aca="false">IF($C2567="","",IFERROR(INDEX(Asset_Register!$D$5:$D$1000,MATCH($C2567,Asset_Register!$A$5:$A$1000,0)),"Not in register"))</f>
        <v/>
      </c>
      <c r="F2567" s="22" t="str">
        <f aca="false">IF($C2567="","",IFERROR(INDEX(Asset_Register!$R$5:$R$1000,MATCH($C2567,Asset_Register!$A$5:$A$1000,0)),"Not in register"))</f>
        <v/>
      </c>
      <c r="G2567" s="22" t="str">
        <f aca="false">IF($C2567="","",IFERROR(INDEX(Asset_Register!$Q$5:$Q$1000,MATCH($C2567,Asset_Register!$A$5:$A$1000,0)),"Not in register"))</f>
        <v/>
      </c>
      <c r="H2567" s="19"/>
      <c r="I2567" s="19"/>
      <c r="J2567" s="6"/>
      <c r="K2567" s="19"/>
      <c r="L2567" s="19"/>
      <c r="M2567" s="19"/>
      <c r="N2567" s="19"/>
      <c r="O2567" s="19"/>
      <c r="P2567" s="19"/>
      <c r="Q2567" s="22" t="str">
        <f aca="false">IF($C2567="","",IF($P2567&lt;&gt;"",$P2567,IF(AND(ISNUMBER($K2567),ISNUMBER($M2567),ISNUMBER($N2567)),IF($O2567="Lower is worse",IF($K2567&lt;=$N2567,"Danger",IF($K2567&lt;=$M2567,"Alert","OK")),IF($K2567&gt;=$N2567,"Danger",IF($K2567&gt;=$M2567,"Alert","OK"))),"Not set")))</f>
        <v/>
      </c>
      <c r="R2567" s="22" t="str">
        <f aca="false">IF(OR($Q2567="",$Q2567="Not set"),"",MATCH($Q2567,Lists!$F$2:$F$4,0)-1)</f>
        <v/>
      </c>
      <c r="S2567" s="6"/>
      <c r="T2567" s="6"/>
      <c r="U2567" s="22" t="str">
        <f aca="false">IF(OR($Q2567="",$Q2567="OK",$Q2567="Not set",NOT(ISNUMBER($G2567))),"",ROUND($G2567*IF($Q2567="Danger",Lists!$M$15,Lists!$M$16),0))</f>
        <v/>
      </c>
      <c r="V2567" s="22" t="str">
        <f aca="false">IF($U2567="","",IF(OR($Q2567="Danger",$U2567&gt;=Lists!$M$10),"P1",IF($U2567&gt;=Lists!$M$11,"P2","P3")))</f>
        <v/>
      </c>
      <c r="W2567" s="24" t="str">
        <f aca="false">IF(OR($V2567="",$B2567=""),"",$B2567+INDEX(Lists!$N$10:$N$12,MATCH($V2567,Lists!$L$10:$L$12,0)))</f>
        <v/>
      </c>
      <c r="X2567" s="19"/>
      <c r="Y2567" s="19"/>
      <c r="Z2567" s="19"/>
      <c r="AA2567" s="21"/>
      <c r="AB2567" s="19"/>
      <c r="AC2567" s="22" t="str">
        <f aca="true">IF(OR($U2567="",$B2567=""),"",IF($AA2567&lt;&gt;"",$AA2567-$B2567,TODAY()-$B2567))</f>
        <v/>
      </c>
      <c r="AD2567" s="22" t="str">
        <f aca="true">IF($W2567="","",IF($Y2567="Closed",IF($AA2567="","Closed",IF($AA2567&lt;=$W2567,"Closed on time","Closed late")),IF(TODAY()&gt;$W2567,"Overdue","Within time")))</f>
        <v/>
      </c>
      <c r="AE2567" s="6"/>
      <c r="AF2567" s="19"/>
      <c r="AG2567" s="19"/>
      <c r="AH2567" s="19"/>
      <c r="AI2567" s="19"/>
      <c r="AJ2567" s="19"/>
    </row>
    <row r="2568" customFormat="false" ht="15" hidden="false" customHeight="false" outlineLevel="0" collapsed="false">
      <c r="A2568" s="22" t="str">
        <f aca="false">IF($C2568="","","R"&amp;TEXT(ROW()-4,"00000"))</f>
        <v/>
      </c>
      <c r="B2568" s="21"/>
      <c r="C2568" s="19"/>
      <c r="D2568" s="22" t="str">
        <f aca="false">IF($C2568="","",IFERROR(INDEX(Asset_Register!$C$5:$C$1000,MATCH($C2568,Asset_Register!$A$5:$A$1000,0)),"Not in register"))</f>
        <v/>
      </c>
      <c r="E2568" s="22" t="str">
        <f aca="false">IF($C2568="","",IFERROR(INDEX(Asset_Register!$D$5:$D$1000,MATCH($C2568,Asset_Register!$A$5:$A$1000,0)),"Not in register"))</f>
        <v/>
      </c>
      <c r="F2568" s="22" t="str">
        <f aca="false">IF($C2568="","",IFERROR(INDEX(Asset_Register!$R$5:$R$1000,MATCH($C2568,Asset_Register!$A$5:$A$1000,0)),"Not in register"))</f>
        <v/>
      </c>
      <c r="G2568" s="22" t="str">
        <f aca="false">IF($C2568="","",IFERROR(INDEX(Asset_Register!$Q$5:$Q$1000,MATCH($C2568,Asset_Register!$A$5:$A$1000,0)),"Not in register"))</f>
        <v/>
      </c>
      <c r="H2568" s="19"/>
      <c r="I2568" s="19"/>
      <c r="J2568" s="6"/>
      <c r="K2568" s="19"/>
      <c r="L2568" s="19"/>
      <c r="M2568" s="19"/>
      <c r="N2568" s="19"/>
      <c r="O2568" s="19"/>
      <c r="P2568" s="19"/>
      <c r="Q2568" s="22" t="str">
        <f aca="false">IF($C2568="","",IF($P2568&lt;&gt;"",$P2568,IF(AND(ISNUMBER($K2568),ISNUMBER($M2568),ISNUMBER($N2568)),IF($O2568="Lower is worse",IF($K2568&lt;=$N2568,"Danger",IF($K2568&lt;=$M2568,"Alert","OK")),IF($K2568&gt;=$N2568,"Danger",IF($K2568&gt;=$M2568,"Alert","OK"))),"Not set")))</f>
        <v/>
      </c>
      <c r="R2568" s="22" t="str">
        <f aca="false">IF(OR($Q2568="",$Q2568="Not set"),"",MATCH($Q2568,Lists!$F$2:$F$4,0)-1)</f>
        <v/>
      </c>
      <c r="S2568" s="6"/>
      <c r="T2568" s="6"/>
      <c r="U2568" s="22" t="str">
        <f aca="false">IF(OR($Q2568="",$Q2568="OK",$Q2568="Not set",NOT(ISNUMBER($G2568))),"",ROUND($G2568*IF($Q2568="Danger",Lists!$M$15,Lists!$M$16),0))</f>
        <v/>
      </c>
      <c r="V2568" s="22" t="str">
        <f aca="false">IF($U2568="","",IF(OR($Q2568="Danger",$U2568&gt;=Lists!$M$10),"P1",IF($U2568&gt;=Lists!$M$11,"P2","P3")))</f>
        <v/>
      </c>
      <c r="W2568" s="24" t="str">
        <f aca="false">IF(OR($V2568="",$B2568=""),"",$B2568+INDEX(Lists!$N$10:$N$12,MATCH($V2568,Lists!$L$10:$L$12,0)))</f>
        <v/>
      </c>
      <c r="X2568" s="19"/>
      <c r="Y2568" s="19"/>
      <c r="Z2568" s="19"/>
      <c r="AA2568" s="21"/>
      <c r="AB2568" s="19"/>
      <c r="AC2568" s="22" t="str">
        <f aca="true">IF(OR($U2568="",$B2568=""),"",IF($AA2568&lt;&gt;"",$AA2568-$B2568,TODAY()-$B2568))</f>
        <v/>
      </c>
      <c r="AD2568" s="22" t="str">
        <f aca="true">IF($W2568="","",IF($Y2568="Closed",IF($AA2568="","Closed",IF($AA2568&lt;=$W2568,"Closed on time","Closed late")),IF(TODAY()&gt;$W2568,"Overdue","Within time")))</f>
        <v/>
      </c>
      <c r="AE2568" s="6"/>
      <c r="AF2568" s="19"/>
      <c r="AG2568" s="19"/>
      <c r="AH2568" s="19"/>
      <c r="AI2568" s="19"/>
      <c r="AJ2568" s="19"/>
    </row>
    <row r="2569" customFormat="false" ht="15" hidden="false" customHeight="false" outlineLevel="0" collapsed="false">
      <c r="A2569" s="22" t="str">
        <f aca="false">IF($C2569="","","R"&amp;TEXT(ROW()-4,"00000"))</f>
        <v/>
      </c>
      <c r="B2569" s="21"/>
      <c r="C2569" s="19"/>
      <c r="D2569" s="22" t="str">
        <f aca="false">IF($C2569="","",IFERROR(INDEX(Asset_Register!$C$5:$C$1000,MATCH($C2569,Asset_Register!$A$5:$A$1000,0)),"Not in register"))</f>
        <v/>
      </c>
      <c r="E2569" s="22" t="str">
        <f aca="false">IF($C2569="","",IFERROR(INDEX(Asset_Register!$D$5:$D$1000,MATCH($C2569,Asset_Register!$A$5:$A$1000,0)),"Not in register"))</f>
        <v/>
      </c>
      <c r="F2569" s="22" t="str">
        <f aca="false">IF($C2569="","",IFERROR(INDEX(Asset_Register!$R$5:$R$1000,MATCH($C2569,Asset_Register!$A$5:$A$1000,0)),"Not in register"))</f>
        <v/>
      </c>
      <c r="G2569" s="22" t="str">
        <f aca="false">IF($C2569="","",IFERROR(INDEX(Asset_Register!$Q$5:$Q$1000,MATCH($C2569,Asset_Register!$A$5:$A$1000,0)),"Not in register"))</f>
        <v/>
      </c>
      <c r="H2569" s="19"/>
      <c r="I2569" s="19"/>
      <c r="J2569" s="6"/>
      <c r="K2569" s="19"/>
      <c r="L2569" s="19"/>
      <c r="M2569" s="19"/>
      <c r="N2569" s="19"/>
      <c r="O2569" s="19"/>
      <c r="P2569" s="19"/>
      <c r="Q2569" s="22" t="str">
        <f aca="false">IF($C2569="","",IF($P2569&lt;&gt;"",$P2569,IF(AND(ISNUMBER($K2569),ISNUMBER($M2569),ISNUMBER($N2569)),IF($O2569="Lower is worse",IF($K2569&lt;=$N2569,"Danger",IF($K2569&lt;=$M2569,"Alert","OK")),IF($K2569&gt;=$N2569,"Danger",IF($K2569&gt;=$M2569,"Alert","OK"))),"Not set")))</f>
        <v/>
      </c>
      <c r="R2569" s="22" t="str">
        <f aca="false">IF(OR($Q2569="",$Q2569="Not set"),"",MATCH($Q2569,Lists!$F$2:$F$4,0)-1)</f>
        <v/>
      </c>
      <c r="S2569" s="6"/>
      <c r="T2569" s="6"/>
      <c r="U2569" s="22" t="str">
        <f aca="false">IF(OR($Q2569="",$Q2569="OK",$Q2569="Not set",NOT(ISNUMBER($G2569))),"",ROUND($G2569*IF($Q2569="Danger",Lists!$M$15,Lists!$M$16),0))</f>
        <v/>
      </c>
      <c r="V2569" s="22" t="str">
        <f aca="false">IF($U2569="","",IF(OR($Q2569="Danger",$U2569&gt;=Lists!$M$10),"P1",IF($U2569&gt;=Lists!$M$11,"P2","P3")))</f>
        <v/>
      </c>
      <c r="W2569" s="24" t="str">
        <f aca="false">IF(OR($V2569="",$B2569=""),"",$B2569+INDEX(Lists!$N$10:$N$12,MATCH($V2569,Lists!$L$10:$L$12,0)))</f>
        <v/>
      </c>
      <c r="X2569" s="19"/>
      <c r="Y2569" s="19"/>
      <c r="Z2569" s="19"/>
      <c r="AA2569" s="21"/>
      <c r="AB2569" s="19"/>
      <c r="AC2569" s="22" t="str">
        <f aca="true">IF(OR($U2569="",$B2569=""),"",IF($AA2569&lt;&gt;"",$AA2569-$B2569,TODAY()-$B2569))</f>
        <v/>
      </c>
      <c r="AD2569" s="22" t="str">
        <f aca="true">IF($W2569="","",IF($Y2569="Closed",IF($AA2569="","Closed",IF($AA2569&lt;=$W2569,"Closed on time","Closed late")),IF(TODAY()&gt;$W2569,"Overdue","Within time")))</f>
        <v/>
      </c>
      <c r="AE2569" s="6"/>
      <c r="AF2569" s="19"/>
      <c r="AG2569" s="19"/>
      <c r="AH2569" s="19"/>
      <c r="AI2569" s="19"/>
      <c r="AJ2569" s="19"/>
    </row>
    <row r="2570" customFormat="false" ht="15" hidden="false" customHeight="false" outlineLevel="0" collapsed="false">
      <c r="A2570" s="22" t="str">
        <f aca="false">IF($C2570="","","R"&amp;TEXT(ROW()-4,"00000"))</f>
        <v/>
      </c>
      <c r="B2570" s="21"/>
      <c r="C2570" s="19"/>
      <c r="D2570" s="22" t="str">
        <f aca="false">IF($C2570="","",IFERROR(INDEX(Asset_Register!$C$5:$C$1000,MATCH($C2570,Asset_Register!$A$5:$A$1000,0)),"Not in register"))</f>
        <v/>
      </c>
      <c r="E2570" s="22" t="str">
        <f aca="false">IF($C2570="","",IFERROR(INDEX(Asset_Register!$D$5:$D$1000,MATCH($C2570,Asset_Register!$A$5:$A$1000,0)),"Not in register"))</f>
        <v/>
      </c>
      <c r="F2570" s="22" t="str">
        <f aca="false">IF($C2570="","",IFERROR(INDEX(Asset_Register!$R$5:$R$1000,MATCH($C2570,Asset_Register!$A$5:$A$1000,0)),"Not in register"))</f>
        <v/>
      </c>
      <c r="G2570" s="22" t="str">
        <f aca="false">IF($C2570="","",IFERROR(INDEX(Asset_Register!$Q$5:$Q$1000,MATCH($C2570,Asset_Register!$A$5:$A$1000,0)),"Not in register"))</f>
        <v/>
      </c>
      <c r="H2570" s="19"/>
      <c r="I2570" s="19"/>
      <c r="J2570" s="6"/>
      <c r="K2570" s="19"/>
      <c r="L2570" s="19"/>
      <c r="M2570" s="19"/>
      <c r="N2570" s="19"/>
      <c r="O2570" s="19"/>
      <c r="P2570" s="19"/>
      <c r="Q2570" s="22" t="str">
        <f aca="false">IF($C2570="","",IF($P2570&lt;&gt;"",$P2570,IF(AND(ISNUMBER($K2570),ISNUMBER($M2570),ISNUMBER($N2570)),IF($O2570="Lower is worse",IF($K2570&lt;=$N2570,"Danger",IF($K2570&lt;=$M2570,"Alert","OK")),IF($K2570&gt;=$N2570,"Danger",IF($K2570&gt;=$M2570,"Alert","OK"))),"Not set")))</f>
        <v/>
      </c>
      <c r="R2570" s="22" t="str">
        <f aca="false">IF(OR($Q2570="",$Q2570="Not set"),"",MATCH($Q2570,Lists!$F$2:$F$4,0)-1)</f>
        <v/>
      </c>
      <c r="S2570" s="6"/>
      <c r="T2570" s="6"/>
      <c r="U2570" s="22" t="str">
        <f aca="false">IF(OR($Q2570="",$Q2570="OK",$Q2570="Not set",NOT(ISNUMBER($G2570))),"",ROUND($G2570*IF($Q2570="Danger",Lists!$M$15,Lists!$M$16),0))</f>
        <v/>
      </c>
      <c r="V2570" s="22" t="str">
        <f aca="false">IF($U2570="","",IF(OR($Q2570="Danger",$U2570&gt;=Lists!$M$10),"P1",IF($U2570&gt;=Lists!$M$11,"P2","P3")))</f>
        <v/>
      </c>
      <c r="W2570" s="24" t="str">
        <f aca="false">IF(OR($V2570="",$B2570=""),"",$B2570+INDEX(Lists!$N$10:$N$12,MATCH($V2570,Lists!$L$10:$L$12,0)))</f>
        <v/>
      </c>
      <c r="X2570" s="19"/>
      <c r="Y2570" s="19"/>
      <c r="Z2570" s="19"/>
      <c r="AA2570" s="21"/>
      <c r="AB2570" s="19"/>
      <c r="AC2570" s="22" t="str">
        <f aca="true">IF(OR($U2570="",$B2570=""),"",IF($AA2570&lt;&gt;"",$AA2570-$B2570,TODAY()-$B2570))</f>
        <v/>
      </c>
      <c r="AD2570" s="22" t="str">
        <f aca="true">IF($W2570="","",IF($Y2570="Closed",IF($AA2570="","Closed",IF($AA2570&lt;=$W2570,"Closed on time","Closed late")),IF(TODAY()&gt;$W2570,"Overdue","Within time")))</f>
        <v/>
      </c>
      <c r="AE2570" s="6"/>
      <c r="AF2570" s="19"/>
      <c r="AG2570" s="19"/>
      <c r="AH2570" s="19"/>
      <c r="AI2570" s="19"/>
      <c r="AJ2570" s="19"/>
    </row>
    <row r="2571" customFormat="false" ht="15" hidden="false" customHeight="false" outlineLevel="0" collapsed="false">
      <c r="A2571" s="22" t="str">
        <f aca="false">IF($C2571="","","R"&amp;TEXT(ROW()-4,"00000"))</f>
        <v/>
      </c>
      <c r="B2571" s="21"/>
      <c r="C2571" s="19"/>
      <c r="D2571" s="22" t="str">
        <f aca="false">IF($C2571="","",IFERROR(INDEX(Asset_Register!$C$5:$C$1000,MATCH($C2571,Asset_Register!$A$5:$A$1000,0)),"Not in register"))</f>
        <v/>
      </c>
      <c r="E2571" s="22" t="str">
        <f aca="false">IF($C2571="","",IFERROR(INDEX(Asset_Register!$D$5:$D$1000,MATCH($C2571,Asset_Register!$A$5:$A$1000,0)),"Not in register"))</f>
        <v/>
      </c>
      <c r="F2571" s="22" t="str">
        <f aca="false">IF($C2571="","",IFERROR(INDEX(Asset_Register!$R$5:$R$1000,MATCH($C2571,Asset_Register!$A$5:$A$1000,0)),"Not in register"))</f>
        <v/>
      </c>
      <c r="G2571" s="22" t="str">
        <f aca="false">IF($C2571="","",IFERROR(INDEX(Asset_Register!$Q$5:$Q$1000,MATCH($C2571,Asset_Register!$A$5:$A$1000,0)),"Not in register"))</f>
        <v/>
      </c>
      <c r="H2571" s="19"/>
      <c r="I2571" s="19"/>
      <c r="J2571" s="6"/>
      <c r="K2571" s="19"/>
      <c r="L2571" s="19"/>
      <c r="M2571" s="19"/>
      <c r="N2571" s="19"/>
      <c r="O2571" s="19"/>
      <c r="P2571" s="19"/>
      <c r="Q2571" s="22" t="str">
        <f aca="false">IF($C2571="","",IF($P2571&lt;&gt;"",$P2571,IF(AND(ISNUMBER($K2571),ISNUMBER($M2571),ISNUMBER($N2571)),IF($O2571="Lower is worse",IF($K2571&lt;=$N2571,"Danger",IF($K2571&lt;=$M2571,"Alert","OK")),IF($K2571&gt;=$N2571,"Danger",IF($K2571&gt;=$M2571,"Alert","OK"))),"Not set")))</f>
        <v/>
      </c>
      <c r="R2571" s="22" t="str">
        <f aca="false">IF(OR($Q2571="",$Q2571="Not set"),"",MATCH($Q2571,Lists!$F$2:$F$4,0)-1)</f>
        <v/>
      </c>
      <c r="S2571" s="6"/>
      <c r="T2571" s="6"/>
      <c r="U2571" s="22" t="str">
        <f aca="false">IF(OR($Q2571="",$Q2571="OK",$Q2571="Not set",NOT(ISNUMBER($G2571))),"",ROUND($G2571*IF($Q2571="Danger",Lists!$M$15,Lists!$M$16),0))</f>
        <v/>
      </c>
      <c r="V2571" s="22" t="str">
        <f aca="false">IF($U2571="","",IF(OR($Q2571="Danger",$U2571&gt;=Lists!$M$10),"P1",IF($U2571&gt;=Lists!$M$11,"P2","P3")))</f>
        <v/>
      </c>
      <c r="W2571" s="24" t="str">
        <f aca="false">IF(OR($V2571="",$B2571=""),"",$B2571+INDEX(Lists!$N$10:$N$12,MATCH($V2571,Lists!$L$10:$L$12,0)))</f>
        <v/>
      </c>
      <c r="X2571" s="19"/>
      <c r="Y2571" s="19"/>
      <c r="Z2571" s="19"/>
      <c r="AA2571" s="21"/>
      <c r="AB2571" s="19"/>
      <c r="AC2571" s="22" t="str">
        <f aca="true">IF(OR($U2571="",$B2571=""),"",IF($AA2571&lt;&gt;"",$AA2571-$B2571,TODAY()-$B2571))</f>
        <v/>
      </c>
      <c r="AD2571" s="22" t="str">
        <f aca="true">IF($W2571="","",IF($Y2571="Closed",IF($AA2571="","Closed",IF($AA2571&lt;=$W2571,"Closed on time","Closed late")),IF(TODAY()&gt;$W2571,"Overdue","Within time")))</f>
        <v/>
      </c>
      <c r="AE2571" s="6"/>
      <c r="AF2571" s="19"/>
      <c r="AG2571" s="19"/>
      <c r="AH2571" s="19"/>
      <c r="AI2571" s="19"/>
      <c r="AJ2571" s="19"/>
    </row>
    <row r="2572" customFormat="false" ht="15" hidden="false" customHeight="false" outlineLevel="0" collapsed="false">
      <c r="A2572" s="22" t="str">
        <f aca="false">IF($C2572="","","R"&amp;TEXT(ROW()-4,"00000"))</f>
        <v/>
      </c>
      <c r="B2572" s="21"/>
      <c r="C2572" s="19"/>
      <c r="D2572" s="22" t="str">
        <f aca="false">IF($C2572="","",IFERROR(INDEX(Asset_Register!$C$5:$C$1000,MATCH($C2572,Asset_Register!$A$5:$A$1000,0)),"Not in register"))</f>
        <v/>
      </c>
      <c r="E2572" s="22" t="str">
        <f aca="false">IF($C2572="","",IFERROR(INDEX(Asset_Register!$D$5:$D$1000,MATCH($C2572,Asset_Register!$A$5:$A$1000,0)),"Not in register"))</f>
        <v/>
      </c>
      <c r="F2572" s="22" t="str">
        <f aca="false">IF($C2572="","",IFERROR(INDEX(Asset_Register!$R$5:$R$1000,MATCH($C2572,Asset_Register!$A$5:$A$1000,0)),"Not in register"))</f>
        <v/>
      </c>
      <c r="G2572" s="22" t="str">
        <f aca="false">IF($C2572="","",IFERROR(INDEX(Asset_Register!$Q$5:$Q$1000,MATCH($C2572,Asset_Register!$A$5:$A$1000,0)),"Not in register"))</f>
        <v/>
      </c>
      <c r="H2572" s="19"/>
      <c r="I2572" s="19"/>
      <c r="J2572" s="6"/>
      <c r="K2572" s="19"/>
      <c r="L2572" s="19"/>
      <c r="M2572" s="19"/>
      <c r="N2572" s="19"/>
      <c r="O2572" s="19"/>
      <c r="P2572" s="19"/>
      <c r="Q2572" s="22" t="str">
        <f aca="false">IF($C2572="","",IF($P2572&lt;&gt;"",$P2572,IF(AND(ISNUMBER($K2572),ISNUMBER($M2572),ISNUMBER($N2572)),IF($O2572="Lower is worse",IF($K2572&lt;=$N2572,"Danger",IF($K2572&lt;=$M2572,"Alert","OK")),IF($K2572&gt;=$N2572,"Danger",IF($K2572&gt;=$M2572,"Alert","OK"))),"Not set")))</f>
        <v/>
      </c>
      <c r="R2572" s="22" t="str">
        <f aca="false">IF(OR($Q2572="",$Q2572="Not set"),"",MATCH($Q2572,Lists!$F$2:$F$4,0)-1)</f>
        <v/>
      </c>
      <c r="S2572" s="6"/>
      <c r="T2572" s="6"/>
      <c r="U2572" s="22" t="str">
        <f aca="false">IF(OR($Q2572="",$Q2572="OK",$Q2572="Not set",NOT(ISNUMBER($G2572))),"",ROUND($G2572*IF($Q2572="Danger",Lists!$M$15,Lists!$M$16),0))</f>
        <v/>
      </c>
      <c r="V2572" s="22" t="str">
        <f aca="false">IF($U2572="","",IF(OR($Q2572="Danger",$U2572&gt;=Lists!$M$10),"P1",IF($U2572&gt;=Lists!$M$11,"P2","P3")))</f>
        <v/>
      </c>
      <c r="W2572" s="24" t="str">
        <f aca="false">IF(OR($V2572="",$B2572=""),"",$B2572+INDEX(Lists!$N$10:$N$12,MATCH($V2572,Lists!$L$10:$L$12,0)))</f>
        <v/>
      </c>
      <c r="X2572" s="19"/>
      <c r="Y2572" s="19"/>
      <c r="Z2572" s="19"/>
      <c r="AA2572" s="21"/>
      <c r="AB2572" s="19"/>
      <c r="AC2572" s="22" t="str">
        <f aca="true">IF(OR($U2572="",$B2572=""),"",IF($AA2572&lt;&gt;"",$AA2572-$B2572,TODAY()-$B2572))</f>
        <v/>
      </c>
      <c r="AD2572" s="22" t="str">
        <f aca="true">IF($W2572="","",IF($Y2572="Closed",IF($AA2572="","Closed",IF($AA2572&lt;=$W2572,"Closed on time","Closed late")),IF(TODAY()&gt;$W2572,"Overdue","Within time")))</f>
        <v/>
      </c>
      <c r="AE2572" s="6"/>
      <c r="AF2572" s="19"/>
      <c r="AG2572" s="19"/>
      <c r="AH2572" s="19"/>
      <c r="AI2572" s="19"/>
      <c r="AJ2572" s="19"/>
    </row>
    <row r="2573" customFormat="false" ht="15" hidden="false" customHeight="false" outlineLevel="0" collapsed="false">
      <c r="A2573" s="22" t="str">
        <f aca="false">IF($C2573="","","R"&amp;TEXT(ROW()-4,"00000"))</f>
        <v/>
      </c>
      <c r="B2573" s="21"/>
      <c r="C2573" s="19"/>
      <c r="D2573" s="22" t="str">
        <f aca="false">IF($C2573="","",IFERROR(INDEX(Asset_Register!$C$5:$C$1000,MATCH($C2573,Asset_Register!$A$5:$A$1000,0)),"Not in register"))</f>
        <v/>
      </c>
      <c r="E2573" s="22" t="str">
        <f aca="false">IF($C2573="","",IFERROR(INDEX(Asset_Register!$D$5:$D$1000,MATCH($C2573,Asset_Register!$A$5:$A$1000,0)),"Not in register"))</f>
        <v/>
      </c>
      <c r="F2573" s="22" t="str">
        <f aca="false">IF($C2573="","",IFERROR(INDEX(Asset_Register!$R$5:$R$1000,MATCH($C2573,Asset_Register!$A$5:$A$1000,0)),"Not in register"))</f>
        <v/>
      </c>
      <c r="G2573" s="22" t="str">
        <f aca="false">IF($C2573="","",IFERROR(INDEX(Asset_Register!$Q$5:$Q$1000,MATCH($C2573,Asset_Register!$A$5:$A$1000,0)),"Not in register"))</f>
        <v/>
      </c>
      <c r="H2573" s="19"/>
      <c r="I2573" s="19"/>
      <c r="J2573" s="6"/>
      <c r="K2573" s="19"/>
      <c r="L2573" s="19"/>
      <c r="M2573" s="19"/>
      <c r="N2573" s="19"/>
      <c r="O2573" s="19"/>
      <c r="P2573" s="19"/>
      <c r="Q2573" s="22" t="str">
        <f aca="false">IF($C2573="","",IF($P2573&lt;&gt;"",$P2573,IF(AND(ISNUMBER($K2573),ISNUMBER($M2573),ISNUMBER($N2573)),IF($O2573="Lower is worse",IF($K2573&lt;=$N2573,"Danger",IF($K2573&lt;=$M2573,"Alert","OK")),IF($K2573&gt;=$N2573,"Danger",IF($K2573&gt;=$M2573,"Alert","OK"))),"Not set")))</f>
        <v/>
      </c>
      <c r="R2573" s="22" t="str">
        <f aca="false">IF(OR($Q2573="",$Q2573="Not set"),"",MATCH($Q2573,Lists!$F$2:$F$4,0)-1)</f>
        <v/>
      </c>
      <c r="S2573" s="6"/>
      <c r="T2573" s="6"/>
      <c r="U2573" s="22" t="str">
        <f aca="false">IF(OR($Q2573="",$Q2573="OK",$Q2573="Not set",NOT(ISNUMBER($G2573))),"",ROUND($G2573*IF($Q2573="Danger",Lists!$M$15,Lists!$M$16),0))</f>
        <v/>
      </c>
      <c r="V2573" s="22" t="str">
        <f aca="false">IF($U2573="","",IF(OR($Q2573="Danger",$U2573&gt;=Lists!$M$10),"P1",IF($U2573&gt;=Lists!$M$11,"P2","P3")))</f>
        <v/>
      </c>
      <c r="W2573" s="24" t="str">
        <f aca="false">IF(OR($V2573="",$B2573=""),"",$B2573+INDEX(Lists!$N$10:$N$12,MATCH($V2573,Lists!$L$10:$L$12,0)))</f>
        <v/>
      </c>
      <c r="X2573" s="19"/>
      <c r="Y2573" s="19"/>
      <c r="Z2573" s="19"/>
      <c r="AA2573" s="21"/>
      <c r="AB2573" s="19"/>
      <c r="AC2573" s="22" t="str">
        <f aca="true">IF(OR($U2573="",$B2573=""),"",IF($AA2573&lt;&gt;"",$AA2573-$B2573,TODAY()-$B2573))</f>
        <v/>
      </c>
      <c r="AD2573" s="22" t="str">
        <f aca="true">IF($W2573="","",IF($Y2573="Closed",IF($AA2573="","Closed",IF($AA2573&lt;=$W2573,"Closed on time","Closed late")),IF(TODAY()&gt;$W2573,"Overdue","Within time")))</f>
        <v/>
      </c>
      <c r="AE2573" s="6"/>
      <c r="AF2573" s="19"/>
      <c r="AG2573" s="19"/>
      <c r="AH2573" s="19"/>
      <c r="AI2573" s="19"/>
      <c r="AJ2573" s="19"/>
    </row>
    <row r="2574" customFormat="false" ht="15" hidden="false" customHeight="false" outlineLevel="0" collapsed="false">
      <c r="A2574" s="22" t="str">
        <f aca="false">IF($C2574="","","R"&amp;TEXT(ROW()-4,"00000"))</f>
        <v/>
      </c>
      <c r="B2574" s="21"/>
      <c r="C2574" s="19"/>
      <c r="D2574" s="22" t="str">
        <f aca="false">IF($C2574="","",IFERROR(INDEX(Asset_Register!$C$5:$C$1000,MATCH($C2574,Asset_Register!$A$5:$A$1000,0)),"Not in register"))</f>
        <v/>
      </c>
      <c r="E2574" s="22" t="str">
        <f aca="false">IF($C2574="","",IFERROR(INDEX(Asset_Register!$D$5:$D$1000,MATCH($C2574,Asset_Register!$A$5:$A$1000,0)),"Not in register"))</f>
        <v/>
      </c>
      <c r="F2574" s="22" t="str">
        <f aca="false">IF($C2574="","",IFERROR(INDEX(Asset_Register!$R$5:$R$1000,MATCH($C2574,Asset_Register!$A$5:$A$1000,0)),"Not in register"))</f>
        <v/>
      </c>
      <c r="G2574" s="22" t="str">
        <f aca="false">IF($C2574="","",IFERROR(INDEX(Asset_Register!$Q$5:$Q$1000,MATCH($C2574,Asset_Register!$A$5:$A$1000,0)),"Not in register"))</f>
        <v/>
      </c>
      <c r="H2574" s="19"/>
      <c r="I2574" s="19"/>
      <c r="J2574" s="6"/>
      <c r="K2574" s="19"/>
      <c r="L2574" s="19"/>
      <c r="M2574" s="19"/>
      <c r="N2574" s="19"/>
      <c r="O2574" s="19"/>
      <c r="P2574" s="19"/>
      <c r="Q2574" s="22" t="str">
        <f aca="false">IF($C2574="","",IF($P2574&lt;&gt;"",$P2574,IF(AND(ISNUMBER($K2574),ISNUMBER($M2574),ISNUMBER($N2574)),IF($O2574="Lower is worse",IF($K2574&lt;=$N2574,"Danger",IF($K2574&lt;=$M2574,"Alert","OK")),IF($K2574&gt;=$N2574,"Danger",IF($K2574&gt;=$M2574,"Alert","OK"))),"Not set")))</f>
        <v/>
      </c>
      <c r="R2574" s="22" t="str">
        <f aca="false">IF(OR($Q2574="",$Q2574="Not set"),"",MATCH($Q2574,Lists!$F$2:$F$4,0)-1)</f>
        <v/>
      </c>
      <c r="S2574" s="6"/>
      <c r="T2574" s="6"/>
      <c r="U2574" s="22" t="str">
        <f aca="false">IF(OR($Q2574="",$Q2574="OK",$Q2574="Not set",NOT(ISNUMBER($G2574))),"",ROUND($G2574*IF($Q2574="Danger",Lists!$M$15,Lists!$M$16),0))</f>
        <v/>
      </c>
      <c r="V2574" s="22" t="str">
        <f aca="false">IF($U2574="","",IF(OR($Q2574="Danger",$U2574&gt;=Lists!$M$10),"P1",IF($U2574&gt;=Lists!$M$11,"P2","P3")))</f>
        <v/>
      </c>
      <c r="W2574" s="24" t="str">
        <f aca="false">IF(OR($V2574="",$B2574=""),"",$B2574+INDEX(Lists!$N$10:$N$12,MATCH($V2574,Lists!$L$10:$L$12,0)))</f>
        <v/>
      </c>
      <c r="X2574" s="19"/>
      <c r="Y2574" s="19"/>
      <c r="Z2574" s="19"/>
      <c r="AA2574" s="21"/>
      <c r="AB2574" s="19"/>
      <c r="AC2574" s="22" t="str">
        <f aca="true">IF(OR($U2574="",$B2574=""),"",IF($AA2574&lt;&gt;"",$AA2574-$B2574,TODAY()-$B2574))</f>
        <v/>
      </c>
      <c r="AD2574" s="22" t="str">
        <f aca="true">IF($W2574="","",IF($Y2574="Closed",IF($AA2574="","Closed",IF($AA2574&lt;=$W2574,"Closed on time","Closed late")),IF(TODAY()&gt;$W2574,"Overdue","Within time")))</f>
        <v/>
      </c>
      <c r="AE2574" s="6"/>
      <c r="AF2574" s="19"/>
      <c r="AG2574" s="19"/>
      <c r="AH2574" s="19"/>
      <c r="AI2574" s="19"/>
      <c r="AJ2574" s="19"/>
    </row>
    <row r="2575" customFormat="false" ht="15" hidden="false" customHeight="false" outlineLevel="0" collapsed="false">
      <c r="A2575" s="22" t="str">
        <f aca="false">IF($C2575="","","R"&amp;TEXT(ROW()-4,"00000"))</f>
        <v/>
      </c>
      <c r="B2575" s="21"/>
      <c r="C2575" s="19"/>
      <c r="D2575" s="22" t="str">
        <f aca="false">IF($C2575="","",IFERROR(INDEX(Asset_Register!$C$5:$C$1000,MATCH($C2575,Asset_Register!$A$5:$A$1000,0)),"Not in register"))</f>
        <v/>
      </c>
      <c r="E2575" s="22" t="str">
        <f aca="false">IF($C2575="","",IFERROR(INDEX(Asset_Register!$D$5:$D$1000,MATCH($C2575,Asset_Register!$A$5:$A$1000,0)),"Not in register"))</f>
        <v/>
      </c>
      <c r="F2575" s="22" t="str">
        <f aca="false">IF($C2575="","",IFERROR(INDEX(Asset_Register!$R$5:$R$1000,MATCH($C2575,Asset_Register!$A$5:$A$1000,0)),"Not in register"))</f>
        <v/>
      </c>
      <c r="G2575" s="22" t="str">
        <f aca="false">IF($C2575="","",IFERROR(INDEX(Asset_Register!$Q$5:$Q$1000,MATCH($C2575,Asset_Register!$A$5:$A$1000,0)),"Not in register"))</f>
        <v/>
      </c>
      <c r="H2575" s="19"/>
      <c r="I2575" s="19"/>
      <c r="J2575" s="6"/>
      <c r="K2575" s="19"/>
      <c r="L2575" s="19"/>
      <c r="M2575" s="19"/>
      <c r="N2575" s="19"/>
      <c r="O2575" s="19"/>
      <c r="P2575" s="19"/>
      <c r="Q2575" s="22" t="str">
        <f aca="false">IF($C2575="","",IF($P2575&lt;&gt;"",$P2575,IF(AND(ISNUMBER($K2575),ISNUMBER($M2575),ISNUMBER($N2575)),IF($O2575="Lower is worse",IF($K2575&lt;=$N2575,"Danger",IF($K2575&lt;=$M2575,"Alert","OK")),IF($K2575&gt;=$N2575,"Danger",IF($K2575&gt;=$M2575,"Alert","OK"))),"Not set")))</f>
        <v/>
      </c>
      <c r="R2575" s="22" t="str">
        <f aca="false">IF(OR($Q2575="",$Q2575="Not set"),"",MATCH($Q2575,Lists!$F$2:$F$4,0)-1)</f>
        <v/>
      </c>
      <c r="S2575" s="6"/>
      <c r="T2575" s="6"/>
      <c r="U2575" s="22" t="str">
        <f aca="false">IF(OR($Q2575="",$Q2575="OK",$Q2575="Not set",NOT(ISNUMBER($G2575))),"",ROUND($G2575*IF($Q2575="Danger",Lists!$M$15,Lists!$M$16),0))</f>
        <v/>
      </c>
      <c r="V2575" s="22" t="str">
        <f aca="false">IF($U2575="","",IF(OR($Q2575="Danger",$U2575&gt;=Lists!$M$10),"P1",IF($U2575&gt;=Lists!$M$11,"P2","P3")))</f>
        <v/>
      </c>
      <c r="W2575" s="24" t="str">
        <f aca="false">IF(OR($V2575="",$B2575=""),"",$B2575+INDEX(Lists!$N$10:$N$12,MATCH($V2575,Lists!$L$10:$L$12,0)))</f>
        <v/>
      </c>
      <c r="X2575" s="19"/>
      <c r="Y2575" s="19"/>
      <c r="Z2575" s="19"/>
      <c r="AA2575" s="21"/>
      <c r="AB2575" s="19"/>
      <c r="AC2575" s="22" t="str">
        <f aca="true">IF(OR($U2575="",$B2575=""),"",IF($AA2575&lt;&gt;"",$AA2575-$B2575,TODAY()-$B2575))</f>
        <v/>
      </c>
      <c r="AD2575" s="22" t="str">
        <f aca="true">IF($W2575="","",IF($Y2575="Closed",IF($AA2575="","Closed",IF($AA2575&lt;=$W2575,"Closed on time","Closed late")),IF(TODAY()&gt;$W2575,"Overdue","Within time")))</f>
        <v/>
      </c>
      <c r="AE2575" s="6"/>
      <c r="AF2575" s="19"/>
      <c r="AG2575" s="19"/>
      <c r="AH2575" s="19"/>
      <c r="AI2575" s="19"/>
      <c r="AJ2575" s="19"/>
    </row>
    <row r="2576" customFormat="false" ht="15" hidden="false" customHeight="false" outlineLevel="0" collapsed="false">
      <c r="A2576" s="22" t="str">
        <f aca="false">IF($C2576="","","R"&amp;TEXT(ROW()-4,"00000"))</f>
        <v/>
      </c>
      <c r="B2576" s="21"/>
      <c r="C2576" s="19"/>
      <c r="D2576" s="22" t="str">
        <f aca="false">IF($C2576="","",IFERROR(INDEX(Asset_Register!$C$5:$C$1000,MATCH($C2576,Asset_Register!$A$5:$A$1000,0)),"Not in register"))</f>
        <v/>
      </c>
      <c r="E2576" s="22" t="str">
        <f aca="false">IF($C2576="","",IFERROR(INDEX(Asset_Register!$D$5:$D$1000,MATCH($C2576,Asset_Register!$A$5:$A$1000,0)),"Not in register"))</f>
        <v/>
      </c>
      <c r="F2576" s="22" t="str">
        <f aca="false">IF($C2576="","",IFERROR(INDEX(Asset_Register!$R$5:$R$1000,MATCH($C2576,Asset_Register!$A$5:$A$1000,0)),"Not in register"))</f>
        <v/>
      </c>
      <c r="G2576" s="22" t="str">
        <f aca="false">IF($C2576="","",IFERROR(INDEX(Asset_Register!$Q$5:$Q$1000,MATCH($C2576,Asset_Register!$A$5:$A$1000,0)),"Not in register"))</f>
        <v/>
      </c>
      <c r="H2576" s="19"/>
      <c r="I2576" s="19"/>
      <c r="J2576" s="6"/>
      <c r="K2576" s="19"/>
      <c r="L2576" s="19"/>
      <c r="M2576" s="19"/>
      <c r="N2576" s="19"/>
      <c r="O2576" s="19"/>
      <c r="P2576" s="19"/>
      <c r="Q2576" s="22" t="str">
        <f aca="false">IF($C2576="","",IF($P2576&lt;&gt;"",$P2576,IF(AND(ISNUMBER($K2576),ISNUMBER($M2576),ISNUMBER($N2576)),IF($O2576="Lower is worse",IF($K2576&lt;=$N2576,"Danger",IF($K2576&lt;=$M2576,"Alert","OK")),IF($K2576&gt;=$N2576,"Danger",IF($K2576&gt;=$M2576,"Alert","OK"))),"Not set")))</f>
        <v/>
      </c>
      <c r="R2576" s="22" t="str">
        <f aca="false">IF(OR($Q2576="",$Q2576="Not set"),"",MATCH($Q2576,Lists!$F$2:$F$4,0)-1)</f>
        <v/>
      </c>
      <c r="S2576" s="6"/>
      <c r="T2576" s="6"/>
      <c r="U2576" s="22" t="str">
        <f aca="false">IF(OR($Q2576="",$Q2576="OK",$Q2576="Not set",NOT(ISNUMBER($G2576))),"",ROUND($G2576*IF($Q2576="Danger",Lists!$M$15,Lists!$M$16),0))</f>
        <v/>
      </c>
      <c r="V2576" s="22" t="str">
        <f aca="false">IF($U2576="","",IF(OR($Q2576="Danger",$U2576&gt;=Lists!$M$10),"P1",IF($U2576&gt;=Lists!$M$11,"P2","P3")))</f>
        <v/>
      </c>
      <c r="W2576" s="24" t="str">
        <f aca="false">IF(OR($V2576="",$B2576=""),"",$B2576+INDEX(Lists!$N$10:$N$12,MATCH($V2576,Lists!$L$10:$L$12,0)))</f>
        <v/>
      </c>
      <c r="X2576" s="19"/>
      <c r="Y2576" s="19"/>
      <c r="Z2576" s="19"/>
      <c r="AA2576" s="21"/>
      <c r="AB2576" s="19"/>
      <c r="AC2576" s="22" t="str">
        <f aca="true">IF(OR($U2576="",$B2576=""),"",IF($AA2576&lt;&gt;"",$AA2576-$B2576,TODAY()-$B2576))</f>
        <v/>
      </c>
      <c r="AD2576" s="22" t="str">
        <f aca="true">IF($W2576="","",IF($Y2576="Closed",IF($AA2576="","Closed",IF($AA2576&lt;=$W2576,"Closed on time","Closed late")),IF(TODAY()&gt;$W2576,"Overdue","Within time")))</f>
        <v/>
      </c>
      <c r="AE2576" s="6"/>
      <c r="AF2576" s="19"/>
      <c r="AG2576" s="19"/>
      <c r="AH2576" s="19"/>
      <c r="AI2576" s="19"/>
      <c r="AJ2576" s="19"/>
    </row>
    <row r="2577" customFormat="false" ht="15" hidden="false" customHeight="false" outlineLevel="0" collapsed="false">
      <c r="A2577" s="22" t="str">
        <f aca="false">IF($C2577="","","R"&amp;TEXT(ROW()-4,"00000"))</f>
        <v/>
      </c>
      <c r="B2577" s="21"/>
      <c r="C2577" s="19"/>
      <c r="D2577" s="22" t="str">
        <f aca="false">IF($C2577="","",IFERROR(INDEX(Asset_Register!$C$5:$C$1000,MATCH($C2577,Asset_Register!$A$5:$A$1000,0)),"Not in register"))</f>
        <v/>
      </c>
      <c r="E2577" s="22" t="str">
        <f aca="false">IF($C2577="","",IFERROR(INDEX(Asset_Register!$D$5:$D$1000,MATCH($C2577,Asset_Register!$A$5:$A$1000,0)),"Not in register"))</f>
        <v/>
      </c>
      <c r="F2577" s="22" t="str">
        <f aca="false">IF($C2577="","",IFERROR(INDEX(Asset_Register!$R$5:$R$1000,MATCH($C2577,Asset_Register!$A$5:$A$1000,0)),"Not in register"))</f>
        <v/>
      </c>
      <c r="G2577" s="22" t="str">
        <f aca="false">IF($C2577="","",IFERROR(INDEX(Asset_Register!$Q$5:$Q$1000,MATCH($C2577,Asset_Register!$A$5:$A$1000,0)),"Not in register"))</f>
        <v/>
      </c>
      <c r="H2577" s="19"/>
      <c r="I2577" s="19"/>
      <c r="J2577" s="6"/>
      <c r="K2577" s="19"/>
      <c r="L2577" s="19"/>
      <c r="M2577" s="19"/>
      <c r="N2577" s="19"/>
      <c r="O2577" s="19"/>
      <c r="P2577" s="19"/>
      <c r="Q2577" s="22" t="str">
        <f aca="false">IF($C2577="","",IF($P2577&lt;&gt;"",$P2577,IF(AND(ISNUMBER($K2577),ISNUMBER($M2577),ISNUMBER($N2577)),IF($O2577="Lower is worse",IF($K2577&lt;=$N2577,"Danger",IF($K2577&lt;=$M2577,"Alert","OK")),IF($K2577&gt;=$N2577,"Danger",IF($K2577&gt;=$M2577,"Alert","OK"))),"Not set")))</f>
        <v/>
      </c>
      <c r="R2577" s="22" t="str">
        <f aca="false">IF(OR($Q2577="",$Q2577="Not set"),"",MATCH($Q2577,Lists!$F$2:$F$4,0)-1)</f>
        <v/>
      </c>
      <c r="S2577" s="6"/>
      <c r="T2577" s="6"/>
      <c r="U2577" s="22" t="str">
        <f aca="false">IF(OR($Q2577="",$Q2577="OK",$Q2577="Not set",NOT(ISNUMBER($G2577))),"",ROUND($G2577*IF($Q2577="Danger",Lists!$M$15,Lists!$M$16),0))</f>
        <v/>
      </c>
      <c r="V2577" s="22" t="str">
        <f aca="false">IF($U2577="","",IF(OR($Q2577="Danger",$U2577&gt;=Lists!$M$10),"P1",IF($U2577&gt;=Lists!$M$11,"P2","P3")))</f>
        <v/>
      </c>
      <c r="W2577" s="24" t="str">
        <f aca="false">IF(OR($V2577="",$B2577=""),"",$B2577+INDEX(Lists!$N$10:$N$12,MATCH($V2577,Lists!$L$10:$L$12,0)))</f>
        <v/>
      </c>
      <c r="X2577" s="19"/>
      <c r="Y2577" s="19"/>
      <c r="Z2577" s="19"/>
      <c r="AA2577" s="21"/>
      <c r="AB2577" s="19"/>
      <c r="AC2577" s="22" t="str">
        <f aca="true">IF(OR($U2577="",$B2577=""),"",IF($AA2577&lt;&gt;"",$AA2577-$B2577,TODAY()-$B2577))</f>
        <v/>
      </c>
      <c r="AD2577" s="22" t="str">
        <f aca="true">IF($W2577="","",IF($Y2577="Closed",IF($AA2577="","Closed",IF($AA2577&lt;=$W2577,"Closed on time","Closed late")),IF(TODAY()&gt;$W2577,"Overdue","Within time")))</f>
        <v/>
      </c>
      <c r="AE2577" s="6"/>
      <c r="AF2577" s="19"/>
      <c r="AG2577" s="19"/>
      <c r="AH2577" s="19"/>
      <c r="AI2577" s="19"/>
      <c r="AJ2577" s="19"/>
    </row>
    <row r="2578" customFormat="false" ht="15" hidden="false" customHeight="false" outlineLevel="0" collapsed="false">
      <c r="A2578" s="22" t="str">
        <f aca="false">IF($C2578="","","R"&amp;TEXT(ROW()-4,"00000"))</f>
        <v/>
      </c>
      <c r="B2578" s="21"/>
      <c r="C2578" s="19"/>
      <c r="D2578" s="22" t="str">
        <f aca="false">IF($C2578="","",IFERROR(INDEX(Asset_Register!$C$5:$C$1000,MATCH($C2578,Asset_Register!$A$5:$A$1000,0)),"Not in register"))</f>
        <v/>
      </c>
      <c r="E2578" s="22" t="str">
        <f aca="false">IF($C2578="","",IFERROR(INDEX(Asset_Register!$D$5:$D$1000,MATCH($C2578,Asset_Register!$A$5:$A$1000,0)),"Not in register"))</f>
        <v/>
      </c>
      <c r="F2578" s="22" t="str">
        <f aca="false">IF($C2578="","",IFERROR(INDEX(Asset_Register!$R$5:$R$1000,MATCH($C2578,Asset_Register!$A$5:$A$1000,0)),"Not in register"))</f>
        <v/>
      </c>
      <c r="G2578" s="22" t="str">
        <f aca="false">IF($C2578="","",IFERROR(INDEX(Asset_Register!$Q$5:$Q$1000,MATCH($C2578,Asset_Register!$A$5:$A$1000,0)),"Not in register"))</f>
        <v/>
      </c>
      <c r="H2578" s="19"/>
      <c r="I2578" s="19"/>
      <c r="J2578" s="6"/>
      <c r="K2578" s="19"/>
      <c r="L2578" s="19"/>
      <c r="M2578" s="19"/>
      <c r="N2578" s="19"/>
      <c r="O2578" s="19"/>
      <c r="P2578" s="19"/>
      <c r="Q2578" s="22" t="str">
        <f aca="false">IF($C2578="","",IF($P2578&lt;&gt;"",$P2578,IF(AND(ISNUMBER($K2578),ISNUMBER($M2578),ISNUMBER($N2578)),IF($O2578="Lower is worse",IF($K2578&lt;=$N2578,"Danger",IF($K2578&lt;=$M2578,"Alert","OK")),IF($K2578&gt;=$N2578,"Danger",IF($K2578&gt;=$M2578,"Alert","OK"))),"Not set")))</f>
        <v/>
      </c>
      <c r="R2578" s="22" t="str">
        <f aca="false">IF(OR($Q2578="",$Q2578="Not set"),"",MATCH($Q2578,Lists!$F$2:$F$4,0)-1)</f>
        <v/>
      </c>
      <c r="S2578" s="6"/>
      <c r="T2578" s="6"/>
      <c r="U2578" s="22" t="str">
        <f aca="false">IF(OR($Q2578="",$Q2578="OK",$Q2578="Not set",NOT(ISNUMBER($G2578))),"",ROUND($G2578*IF($Q2578="Danger",Lists!$M$15,Lists!$M$16),0))</f>
        <v/>
      </c>
      <c r="V2578" s="22" t="str">
        <f aca="false">IF($U2578="","",IF(OR($Q2578="Danger",$U2578&gt;=Lists!$M$10),"P1",IF($U2578&gt;=Lists!$M$11,"P2","P3")))</f>
        <v/>
      </c>
      <c r="W2578" s="24" t="str">
        <f aca="false">IF(OR($V2578="",$B2578=""),"",$B2578+INDEX(Lists!$N$10:$N$12,MATCH($V2578,Lists!$L$10:$L$12,0)))</f>
        <v/>
      </c>
      <c r="X2578" s="19"/>
      <c r="Y2578" s="19"/>
      <c r="Z2578" s="19"/>
      <c r="AA2578" s="21"/>
      <c r="AB2578" s="19"/>
      <c r="AC2578" s="22" t="str">
        <f aca="true">IF(OR($U2578="",$B2578=""),"",IF($AA2578&lt;&gt;"",$AA2578-$B2578,TODAY()-$B2578))</f>
        <v/>
      </c>
      <c r="AD2578" s="22" t="str">
        <f aca="true">IF($W2578="","",IF($Y2578="Closed",IF($AA2578="","Closed",IF($AA2578&lt;=$W2578,"Closed on time","Closed late")),IF(TODAY()&gt;$W2578,"Overdue","Within time")))</f>
        <v/>
      </c>
      <c r="AE2578" s="6"/>
      <c r="AF2578" s="19"/>
      <c r="AG2578" s="19"/>
      <c r="AH2578" s="19"/>
      <c r="AI2578" s="19"/>
      <c r="AJ2578" s="19"/>
    </row>
    <row r="2579" customFormat="false" ht="15" hidden="false" customHeight="false" outlineLevel="0" collapsed="false">
      <c r="A2579" s="22" t="str">
        <f aca="false">IF($C2579="","","R"&amp;TEXT(ROW()-4,"00000"))</f>
        <v/>
      </c>
      <c r="B2579" s="21"/>
      <c r="C2579" s="19"/>
      <c r="D2579" s="22" t="str">
        <f aca="false">IF($C2579="","",IFERROR(INDEX(Asset_Register!$C$5:$C$1000,MATCH($C2579,Asset_Register!$A$5:$A$1000,0)),"Not in register"))</f>
        <v/>
      </c>
      <c r="E2579" s="22" t="str">
        <f aca="false">IF($C2579="","",IFERROR(INDEX(Asset_Register!$D$5:$D$1000,MATCH($C2579,Asset_Register!$A$5:$A$1000,0)),"Not in register"))</f>
        <v/>
      </c>
      <c r="F2579" s="22" t="str">
        <f aca="false">IF($C2579="","",IFERROR(INDEX(Asset_Register!$R$5:$R$1000,MATCH($C2579,Asset_Register!$A$5:$A$1000,0)),"Not in register"))</f>
        <v/>
      </c>
      <c r="G2579" s="22" t="str">
        <f aca="false">IF($C2579="","",IFERROR(INDEX(Asset_Register!$Q$5:$Q$1000,MATCH($C2579,Asset_Register!$A$5:$A$1000,0)),"Not in register"))</f>
        <v/>
      </c>
      <c r="H2579" s="19"/>
      <c r="I2579" s="19"/>
      <c r="J2579" s="6"/>
      <c r="K2579" s="19"/>
      <c r="L2579" s="19"/>
      <c r="M2579" s="19"/>
      <c r="N2579" s="19"/>
      <c r="O2579" s="19"/>
      <c r="P2579" s="19"/>
      <c r="Q2579" s="22" t="str">
        <f aca="false">IF($C2579="","",IF($P2579&lt;&gt;"",$P2579,IF(AND(ISNUMBER($K2579),ISNUMBER($M2579),ISNUMBER($N2579)),IF($O2579="Lower is worse",IF($K2579&lt;=$N2579,"Danger",IF($K2579&lt;=$M2579,"Alert","OK")),IF($K2579&gt;=$N2579,"Danger",IF($K2579&gt;=$M2579,"Alert","OK"))),"Not set")))</f>
        <v/>
      </c>
      <c r="R2579" s="22" t="str">
        <f aca="false">IF(OR($Q2579="",$Q2579="Not set"),"",MATCH($Q2579,Lists!$F$2:$F$4,0)-1)</f>
        <v/>
      </c>
      <c r="S2579" s="6"/>
      <c r="T2579" s="6"/>
      <c r="U2579" s="22" t="str">
        <f aca="false">IF(OR($Q2579="",$Q2579="OK",$Q2579="Not set",NOT(ISNUMBER($G2579))),"",ROUND($G2579*IF($Q2579="Danger",Lists!$M$15,Lists!$M$16),0))</f>
        <v/>
      </c>
      <c r="V2579" s="22" t="str">
        <f aca="false">IF($U2579="","",IF(OR($Q2579="Danger",$U2579&gt;=Lists!$M$10),"P1",IF($U2579&gt;=Lists!$M$11,"P2","P3")))</f>
        <v/>
      </c>
      <c r="W2579" s="24" t="str">
        <f aca="false">IF(OR($V2579="",$B2579=""),"",$B2579+INDEX(Lists!$N$10:$N$12,MATCH($V2579,Lists!$L$10:$L$12,0)))</f>
        <v/>
      </c>
      <c r="X2579" s="19"/>
      <c r="Y2579" s="19"/>
      <c r="Z2579" s="19"/>
      <c r="AA2579" s="21"/>
      <c r="AB2579" s="19"/>
      <c r="AC2579" s="22" t="str">
        <f aca="true">IF(OR($U2579="",$B2579=""),"",IF($AA2579&lt;&gt;"",$AA2579-$B2579,TODAY()-$B2579))</f>
        <v/>
      </c>
      <c r="AD2579" s="22" t="str">
        <f aca="true">IF($W2579="","",IF($Y2579="Closed",IF($AA2579="","Closed",IF($AA2579&lt;=$W2579,"Closed on time","Closed late")),IF(TODAY()&gt;$W2579,"Overdue","Within time")))</f>
        <v/>
      </c>
      <c r="AE2579" s="6"/>
      <c r="AF2579" s="19"/>
      <c r="AG2579" s="19"/>
      <c r="AH2579" s="19"/>
      <c r="AI2579" s="19"/>
      <c r="AJ2579" s="19"/>
    </row>
    <row r="2580" customFormat="false" ht="15" hidden="false" customHeight="false" outlineLevel="0" collapsed="false">
      <c r="A2580" s="22" t="str">
        <f aca="false">IF($C2580="","","R"&amp;TEXT(ROW()-4,"00000"))</f>
        <v/>
      </c>
      <c r="B2580" s="21"/>
      <c r="C2580" s="19"/>
      <c r="D2580" s="22" t="str">
        <f aca="false">IF($C2580="","",IFERROR(INDEX(Asset_Register!$C$5:$C$1000,MATCH($C2580,Asset_Register!$A$5:$A$1000,0)),"Not in register"))</f>
        <v/>
      </c>
      <c r="E2580" s="22" t="str">
        <f aca="false">IF($C2580="","",IFERROR(INDEX(Asset_Register!$D$5:$D$1000,MATCH($C2580,Asset_Register!$A$5:$A$1000,0)),"Not in register"))</f>
        <v/>
      </c>
      <c r="F2580" s="22" t="str">
        <f aca="false">IF($C2580="","",IFERROR(INDEX(Asset_Register!$R$5:$R$1000,MATCH($C2580,Asset_Register!$A$5:$A$1000,0)),"Not in register"))</f>
        <v/>
      </c>
      <c r="G2580" s="22" t="str">
        <f aca="false">IF($C2580="","",IFERROR(INDEX(Asset_Register!$Q$5:$Q$1000,MATCH($C2580,Asset_Register!$A$5:$A$1000,0)),"Not in register"))</f>
        <v/>
      </c>
      <c r="H2580" s="19"/>
      <c r="I2580" s="19"/>
      <c r="J2580" s="6"/>
      <c r="K2580" s="19"/>
      <c r="L2580" s="19"/>
      <c r="M2580" s="19"/>
      <c r="N2580" s="19"/>
      <c r="O2580" s="19"/>
      <c r="P2580" s="19"/>
      <c r="Q2580" s="22" t="str">
        <f aca="false">IF($C2580="","",IF($P2580&lt;&gt;"",$P2580,IF(AND(ISNUMBER($K2580),ISNUMBER($M2580),ISNUMBER($N2580)),IF($O2580="Lower is worse",IF($K2580&lt;=$N2580,"Danger",IF($K2580&lt;=$M2580,"Alert","OK")),IF($K2580&gt;=$N2580,"Danger",IF($K2580&gt;=$M2580,"Alert","OK"))),"Not set")))</f>
        <v/>
      </c>
      <c r="R2580" s="22" t="str">
        <f aca="false">IF(OR($Q2580="",$Q2580="Not set"),"",MATCH($Q2580,Lists!$F$2:$F$4,0)-1)</f>
        <v/>
      </c>
      <c r="S2580" s="6"/>
      <c r="T2580" s="6"/>
      <c r="U2580" s="22" t="str">
        <f aca="false">IF(OR($Q2580="",$Q2580="OK",$Q2580="Not set",NOT(ISNUMBER($G2580))),"",ROUND($G2580*IF($Q2580="Danger",Lists!$M$15,Lists!$M$16),0))</f>
        <v/>
      </c>
      <c r="V2580" s="22" t="str">
        <f aca="false">IF($U2580="","",IF(OR($Q2580="Danger",$U2580&gt;=Lists!$M$10),"P1",IF($U2580&gt;=Lists!$M$11,"P2","P3")))</f>
        <v/>
      </c>
      <c r="W2580" s="24" t="str">
        <f aca="false">IF(OR($V2580="",$B2580=""),"",$B2580+INDEX(Lists!$N$10:$N$12,MATCH($V2580,Lists!$L$10:$L$12,0)))</f>
        <v/>
      </c>
      <c r="X2580" s="19"/>
      <c r="Y2580" s="19"/>
      <c r="Z2580" s="19"/>
      <c r="AA2580" s="21"/>
      <c r="AB2580" s="19"/>
      <c r="AC2580" s="22" t="str">
        <f aca="true">IF(OR($U2580="",$B2580=""),"",IF($AA2580&lt;&gt;"",$AA2580-$B2580,TODAY()-$B2580))</f>
        <v/>
      </c>
      <c r="AD2580" s="22" t="str">
        <f aca="true">IF($W2580="","",IF($Y2580="Closed",IF($AA2580="","Closed",IF($AA2580&lt;=$W2580,"Closed on time","Closed late")),IF(TODAY()&gt;$W2580,"Overdue","Within time")))</f>
        <v/>
      </c>
      <c r="AE2580" s="6"/>
      <c r="AF2580" s="19"/>
      <c r="AG2580" s="19"/>
      <c r="AH2580" s="19"/>
      <c r="AI2580" s="19"/>
      <c r="AJ2580" s="19"/>
    </row>
    <row r="2581" customFormat="false" ht="15" hidden="false" customHeight="false" outlineLevel="0" collapsed="false">
      <c r="A2581" s="22" t="str">
        <f aca="false">IF($C2581="","","R"&amp;TEXT(ROW()-4,"00000"))</f>
        <v/>
      </c>
      <c r="B2581" s="21"/>
      <c r="C2581" s="19"/>
      <c r="D2581" s="22" t="str">
        <f aca="false">IF($C2581="","",IFERROR(INDEX(Asset_Register!$C$5:$C$1000,MATCH($C2581,Asset_Register!$A$5:$A$1000,0)),"Not in register"))</f>
        <v/>
      </c>
      <c r="E2581" s="22" t="str">
        <f aca="false">IF($C2581="","",IFERROR(INDEX(Asset_Register!$D$5:$D$1000,MATCH($C2581,Asset_Register!$A$5:$A$1000,0)),"Not in register"))</f>
        <v/>
      </c>
      <c r="F2581" s="22" t="str">
        <f aca="false">IF($C2581="","",IFERROR(INDEX(Asset_Register!$R$5:$R$1000,MATCH($C2581,Asset_Register!$A$5:$A$1000,0)),"Not in register"))</f>
        <v/>
      </c>
      <c r="G2581" s="22" t="str">
        <f aca="false">IF($C2581="","",IFERROR(INDEX(Asset_Register!$Q$5:$Q$1000,MATCH($C2581,Asset_Register!$A$5:$A$1000,0)),"Not in register"))</f>
        <v/>
      </c>
      <c r="H2581" s="19"/>
      <c r="I2581" s="19"/>
      <c r="J2581" s="6"/>
      <c r="K2581" s="19"/>
      <c r="L2581" s="19"/>
      <c r="M2581" s="19"/>
      <c r="N2581" s="19"/>
      <c r="O2581" s="19"/>
      <c r="P2581" s="19"/>
      <c r="Q2581" s="22" t="str">
        <f aca="false">IF($C2581="","",IF($P2581&lt;&gt;"",$P2581,IF(AND(ISNUMBER($K2581),ISNUMBER($M2581),ISNUMBER($N2581)),IF($O2581="Lower is worse",IF($K2581&lt;=$N2581,"Danger",IF($K2581&lt;=$M2581,"Alert","OK")),IF($K2581&gt;=$N2581,"Danger",IF($K2581&gt;=$M2581,"Alert","OK"))),"Not set")))</f>
        <v/>
      </c>
      <c r="R2581" s="22" t="str">
        <f aca="false">IF(OR($Q2581="",$Q2581="Not set"),"",MATCH($Q2581,Lists!$F$2:$F$4,0)-1)</f>
        <v/>
      </c>
      <c r="S2581" s="6"/>
      <c r="T2581" s="6"/>
      <c r="U2581" s="22" t="str">
        <f aca="false">IF(OR($Q2581="",$Q2581="OK",$Q2581="Not set",NOT(ISNUMBER($G2581))),"",ROUND($G2581*IF($Q2581="Danger",Lists!$M$15,Lists!$M$16),0))</f>
        <v/>
      </c>
      <c r="V2581" s="22" t="str">
        <f aca="false">IF($U2581="","",IF(OR($Q2581="Danger",$U2581&gt;=Lists!$M$10),"P1",IF($U2581&gt;=Lists!$M$11,"P2","P3")))</f>
        <v/>
      </c>
      <c r="W2581" s="24" t="str">
        <f aca="false">IF(OR($V2581="",$B2581=""),"",$B2581+INDEX(Lists!$N$10:$N$12,MATCH($V2581,Lists!$L$10:$L$12,0)))</f>
        <v/>
      </c>
      <c r="X2581" s="19"/>
      <c r="Y2581" s="19"/>
      <c r="Z2581" s="19"/>
      <c r="AA2581" s="21"/>
      <c r="AB2581" s="19"/>
      <c r="AC2581" s="22" t="str">
        <f aca="true">IF(OR($U2581="",$B2581=""),"",IF($AA2581&lt;&gt;"",$AA2581-$B2581,TODAY()-$B2581))</f>
        <v/>
      </c>
      <c r="AD2581" s="22" t="str">
        <f aca="true">IF($W2581="","",IF($Y2581="Closed",IF($AA2581="","Closed",IF($AA2581&lt;=$W2581,"Closed on time","Closed late")),IF(TODAY()&gt;$W2581,"Overdue","Within time")))</f>
        <v/>
      </c>
      <c r="AE2581" s="6"/>
      <c r="AF2581" s="19"/>
      <c r="AG2581" s="19"/>
      <c r="AH2581" s="19"/>
      <c r="AI2581" s="19"/>
      <c r="AJ2581" s="19"/>
    </row>
    <row r="2582" customFormat="false" ht="15" hidden="false" customHeight="false" outlineLevel="0" collapsed="false">
      <c r="A2582" s="22" t="str">
        <f aca="false">IF($C2582="","","R"&amp;TEXT(ROW()-4,"00000"))</f>
        <v/>
      </c>
      <c r="B2582" s="21"/>
      <c r="C2582" s="19"/>
      <c r="D2582" s="22" t="str">
        <f aca="false">IF($C2582="","",IFERROR(INDEX(Asset_Register!$C$5:$C$1000,MATCH($C2582,Asset_Register!$A$5:$A$1000,0)),"Not in register"))</f>
        <v/>
      </c>
      <c r="E2582" s="22" t="str">
        <f aca="false">IF($C2582="","",IFERROR(INDEX(Asset_Register!$D$5:$D$1000,MATCH($C2582,Asset_Register!$A$5:$A$1000,0)),"Not in register"))</f>
        <v/>
      </c>
      <c r="F2582" s="22" t="str">
        <f aca="false">IF($C2582="","",IFERROR(INDEX(Asset_Register!$R$5:$R$1000,MATCH($C2582,Asset_Register!$A$5:$A$1000,0)),"Not in register"))</f>
        <v/>
      </c>
      <c r="G2582" s="22" t="str">
        <f aca="false">IF($C2582="","",IFERROR(INDEX(Asset_Register!$Q$5:$Q$1000,MATCH($C2582,Asset_Register!$A$5:$A$1000,0)),"Not in register"))</f>
        <v/>
      </c>
      <c r="H2582" s="19"/>
      <c r="I2582" s="19"/>
      <c r="J2582" s="6"/>
      <c r="K2582" s="19"/>
      <c r="L2582" s="19"/>
      <c r="M2582" s="19"/>
      <c r="N2582" s="19"/>
      <c r="O2582" s="19"/>
      <c r="P2582" s="19"/>
      <c r="Q2582" s="22" t="str">
        <f aca="false">IF($C2582="","",IF($P2582&lt;&gt;"",$P2582,IF(AND(ISNUMBER($K2582),ISNUMBER($M2582),ISNUMBER($N2582)),IF($O2582="Lower is worse",IF($K2582&lt;=$N2582,"Danger",IF($K2582&lt;=$M2582,"Alert","OK")),IF($K2582&gt;=$N2582,"Danger",IF($K2582&gt;=$M2582,"Alert","OK"))),"Not set")))</f>
        <v/>
      </c>
      <c r="R2582" s="22" t="str">
        <f aca="false">IF(OR($Q2582="",$Q2582="Not set"),"",MATCH($Q2582,Lists!$F$2:$F$4,0)-1)</f>
        <v/>
      </c>
      <c r="S2582" s="6"/>
      <c r="T2582" s="6"/>
      <c r="U2582" s="22" t="str">
        <f aca="false">IF(OR($Q2582="",$Q2582="OK",$Q2582="Not set",NOT(ISNUMBER($G2582))),"",ROUND($G2582*IF($Q2582="Danger",Lists!$M$15,Lists!$M$16),0))</f>
        <v/>
      </c>
      <c r="V2582" s="22" t="str">
        <f aca="false">IF($U2582="","",IF(OR($Q2582="Danger",$U2582&gt;=Lists!$M$10),"P1",IF($U2582&gt;=Lists!$M$11,"P2","P3")))</f>
        <v/>
      </c>
      <c r="W2582" s="24" t="str">
        <f aca="false">IF(OR($V2582="",$B2582=""),"",$B2582+INDEX(Lists!$N$10:$N$12,MATCH($V2582,Lists!$L$10:$L$12,0)))</f>
        <v/>
      </c>
      <c r="X2582" s="19"/>
      <c r="Y2582" s="19"/>
      <c r="Z2582" s="19"/>
      <c r="AA2582" s="21"/>
      <c r="AB2582" s="19"/>
      <c r="AC2582" s="22" t="str">
        <f aca="true">IF(OR($U2582="",$B2582=""),"",IF($AA2582&lt;&gt;"",$AA2582-$B2582,TODAY()-$B2582))</f>
        <v/>
      </c>
      <c r="AD2582" s="22" t="str">
        <f aca="true">IF($W2582="","",IF($Y2582="Closed",IF($AA2582="","Closed",IF($AA2582&lt;=$W2582,"Closed on time","Closed late")),IF(TODAY()&gt;$W2582,"Overdue","Within time")))</f>
        <v/>
      </c>
      <c r="AE2582" s="6"/>
      <c r="AF2582" s="19"/>
      <c r="AG2582" s="19"/>
      <c r="AH2582" s="19"/>
      <c r="AI2582" s="19"/>
      <c r="AJ2582" s="19"/>
    </row>
    <row r="2583" customFormat="false" ht="15" hidden="false" customHeight="false" outlineLevel="0" collapsed="false">
      <c r="A2583" s="22" t="str">
        <f aca="false">IF($C2583="","","R"&amp;TEXT(ROW()-4,"00000"))</f>
        <v/>
      </c>
      <c r="B2583" s="21"/>
      <c r="C2583" s="19"/>
      <c r="D2583" s="22" t="str">
        <f aca="false">IF($C2583="","",IFERROR(INDEX(Asset_Register!$C$5:$C$1000,MATCH($C2583,Asset_Register!$A$5:$A$1000,0)),"Not in register"))</f>
        <v/>
      </c>
      <c r="E2583" s="22" t="str">
        <f aca="false">IF($C2583="","",IFERROR(INDEX(Asset_Register!$D$5:$D$1000,MATCH($C2583,Asset_Register!$A$5:$A$1000,0)),"Not in register"))</f>
        <v/>
      </c>
      <c r="F2583" s="22" t="str">
        <f aca="false">IF($C2583="","",IFERROR(INDEX(Asset_Register!$R$5:$R$1000,MATCH($C2583,Asset_Register!$A$5:$A$1000,0)),"Not in register"))</f>
        <v/>
      </c>
      <c r="G2583" s="22" t="str">
        <f aca="false">IF($C2583="","",IFERROR(INDEX(Asset_Register!$Q$5:$Q$1000,MATCH($C2583,Asset_Register!$A$5:$A$1000,0)),"Not in register"))</f>
        <v/>
      </c>
      <c r="H2583" s="19"/>
      <c r="I2583" s="19"/>
      <c r="J2583" s="6"/>
      <c r="K2583" s="19"/>
      <c r="L2583" s="19"/>
      <c r="M2583" s="19"/>
      <c r="N2583" s="19"/>
      <c r="O2583" s="19"/>
      <c r="P2583" s="19"/>
      <c r="Q2583" s="22" t="str">
        <f aca="false">IF($C2583="","",IF($P2583&lt;&gt;"",$P2583,IF(AND(ISNUMBER($K2583),ISNUMBER($M2583),ISNUMBER($N2583)),IF($O2583="Lower is worse",IF($K2583&lt;=$N2583,"Danger",IF($K2583&lt;=$M2583,"Alert","OK")),IF($K2583&gt;=$N2583,"Danger",IF($K2583&gt;=$M2583,"Alert","OK"))),"Not set")))</f>
        <v/>
      </c>
      <c r="R2583" s="22" t="str">
        <f aca="false">IF(OR($Q2583="",$Q2583="Not set"),"",MATCH($Q2583,Lists!$F$2:$F$4,0)-1)</f>
        <v/>
      </c>
      <c r="S2583" s="6"/>
      <c r="T2583" s="6"/>
      <c r="U2583" s="22" t="str">
        <f aca="false">IF(OR($Q2583="",$Q2583="OK",$Q2583="Not set",NOT(ISNUMBER($G2583))),"",ROUND($G2583*IF($Q2583="Danger",Lists!$M$15,Lists!$M$16),0))</f>
        <v/>
      </c>
      <c r="V2583" s="22" t="str">
        <f aca="false">IF($U2583="","",IF(OR($Q2583="Danger",$U2583&gt;=Lists!$M$10),"P1",IF($U2583&gt;=Lists!$M$11,"P2","P3")))</f>
        <v/>
      </c>
      <c r="W2583" s="24" t="str">
        <f aca="false">IF(OR($V2583="",$B2583=""),"",$B2583+INDEX(Lists!$N$10:$N$12,MATCH($V2583,Lists!$L$10:$L$12,0)))</f>
        <v/>
      </c>
      <c r="X2583" s="19"/>
      <c r="Y2583" s="19"/>
      <c r="Z2583" s="19"/>
      <c r="AA2583" s="21"/>
      <c r="AB2583" s="19"/>
      <c r="AC2583" s="22" t="str">
        <f aca="true">IF(OR($U2583="",$B2583=""),"",IF($AA2583&lt;&gt;"",$AA2583-$B2583,TODAY()-$B2583))</f>
        <v/>
      </c>
      <c r="AD2583" s="22" t="str">
        <f aca="true">IF($W2583="","",IF($Y2583="Closed",IF($AA2583="","Closed",IF($AA2583&lt;=$W2583,"Closed on time","Closed late")),IF(TODAY()&gt;$W2583,"Overdue","Within time")))</f>
        <v/>
      </c>
      <c r="AE2583" s="6"/>
      <c r="AF2583" s="19"/>
      <c r="AG2583" s="19"/>
      <c r="AH2583" s="19"/>
      <c r="AI2583" s="19"/>
      <c r="AJ2583" s="19"/>
    </row>
    <row r="2584" customFormat="false" ht="15" hidden="false" customHeight="false" outlineLevel="0" collapsed="false">
      <c r="A2584" s="22" t="str">
        <f aca="false">IF($C2584="","","R"&amp;TEXT(ROW()-4,"00000"))</f>
        <v/>
      </c>
      <c r="B2584" s="21"/>
      <c r="C2584" s="19"/>
      <c r="D2584" s="22" t="str">
        <f aca="false">IF($C2584="","",IFERROR(INDEX(Asset_Register!$C$5:$C$1000,MATCH($C2584,Asset_Register!$A$5:$A$1000,0)),"Not in register"))</f>
        <v/>
      </c>
      <c r="E2584" s="22" t="str">
        <f aca="false">IF($C2584="","",IFERROR(INDEX(Asset_Register!$D$5:$D$1000,MATCH($C2584,Asset_Register!$A$5:$A$1000,0)),"Not in register"))</f>
        <v/>
      </c>
      <c r="F2584" s="22" t="str">
        <f aca="false">IF($C2584="","",IFERROR(INDEX(Asset_Register!$R$5:$R$1000,MATCH($C2584,Asset_Register!$A$5:$A$1000,0)),"Not in register"))</f>
        <v/>
      </c>
      <c r="G2584" s="22" t="str">
        <f aca="false">IF($C2584="","",IFERROR(INDEX(Asset_Register!$Q$5:$Q$1000,MATCH($C2584,Asset_Register!$A$5:$A$1000,0)),"Not in register"))</f>
        <v/>
      </c>
      <c r="H2584" s="19"/>
      <c r="I2584" s="19"/>
      <c r="J2584" s="6"/>
      <c r="K2584" s="19"/>
      <c r="L2584" s="19"/>
      <c r="M2584" s="19"/>
      <c r="N2584" s="19"/>
      <c r="O2584" s="19"/>
      <c r="P2584" s="19"/>
      <c r="Q2584" s="22" t="str">
        <f aca="false">IF($C2584="","",IF($P2584&lt;&gt;"",$P2584,IF(AND(ISNUMBER($K2584),ISNUMBER($M2584),ISNUMBER($N2584)),IF($O2584="Lower is worse",IF($K2584&lt;=$N2584,"Danger",IF($K2584&lt;=$M2584,"Alert","OK")),IF($K2584&gt;=$N2584,"Danger",IF($K2584&gt;=$M2584,"Alert","OK"))),"Not set")))</f>
        <v/>
      </c>
      <c r="R2584" s="22" t="str">
        <f aca="false">IF(OR($Q2584="",$Q2584="Not set"),"",MATCH($Q2584,Lists!$F$2:$F$4,0)-1)</f>
        <v/>
      </c>
      <c r="S2584" s="6"/>
      <c r="T2584" s="6"/>
      <c r="U2584" s="22" t="str">
        <f aca="false">IF(OR($Q2584="",$Q2584="OK",$Q2584="Not set",NOT(ISNUMBER($G2584))),"",ROUND($G2584*IF($Q2584="Danger",Lists!$M$15,Lists!$M$16),0))</f>
        <v/>
      </c>
      <c r="V2584" s="22" t="str">
        <f aca="false">IF($U2584="","",IF(OR($Q2584="Danger",$U2584&gt;=Lists!$M$10),"P1",IF($U2584&gt;=Lists!$M$11,"P2","P3")))</f>
        <v/>
      </c>
      <c r="W2584" s="24" t="str">
        <f aca="false">IF(OR($V2584="",$B2584=""),"",$B2584+INDEX(Lists!$N$10:$N$12,MATCH($V2584,Lists!$L$10:$L$12,0)))</f>
        <v/>
      </c>
      <c r="X2584" s="19"/>
      <c r="Y2584" s="19"/>
      <c r="Z2584" s="19"/>
      <c r="AA2584" s="21"/>
      <c r="AB2584" s="19"/>
      <c r="AC2584" s="22" t="str">
        <f aca="true">IF(OR($U2584="",$B2584=""),"",IF($AA2584&lt;&gt;"",$AA2584-$B2584,TODAY()-$B2584))</f>
        <v/>
      </c>
      <c r="AD2584" s="22" t="str">
        <f aca="true">IF($W2584="","",IF($Y2584="Closed",IF($AA2584="","Closed",IF($AA2584&lt;=$W2584,"Closed on time","Closed late")),IF(TODAY()&gt;$W2584,"Overdue","Within time")))</f>
        <v/>
      </c>
      <c r="AE2584" s="6"/>
      <c r="AF2584" s="19"/>
      <c r="AG2584" s="19"/>
      <c r="AH2584" s="19"/>
      <c r="AI2584" s="19"/>
      <c r="AJ2584" s="19"/>
    </row>
    <row r="2585" customFormat="false" ht="15" hidden="false" customHeight="false" outlineLevel="0" collapsed="false">
      <c r="A2585" s="22" t="str">
        <f aca="false">IF($C2585="","","R"&amp;TEXT(ROW()-4,"00000"))</f>
        <v/>
      </c>
      <c r="B2585" s="21"/>
      <c r="C2585" s="19"/>
      <c r="D2585" s="22" t="str">
        <f aca="false">IF($C2585="","",IFERROR(INDEX(Asset_Register!$C$5:$C$1000,MATCH($C2585,Asset_Register!$A$5:$A$1000,0)),"Not in register"))</f>
        <v/>
      </c>
      <c r="E2585" s="22" t="str">
        <f aca="false">IF($C2585="","",IFERROR(INDEX(Asset_Register!$D$5:$D$1000,MATCH($C2585,Asset_Register!$A$5:$A$1000,0)),"Not in register"))</f>
        <v/>
      </c>
      <c r="F2585" s="22" t="str">
        <f aca="false">IF($C2585="","",IFERROR(INDEX(Asset_Register!$R$5:$R$1000,MATCH($C2585,Asset_Register!$A$5:$A$1000,0)),"Not in register"))</f>
        <v/>
      </c>
      <c r="G2585" s="22" t="str">
        <f aca="false">IF($C2585="","",IFERROR(INDEX(Asset_Register!$Q$5:$Q$1000,MATCH($C2585,Asset_Register!$A$5:$A$1000,0)),"Not in register"))</f>
        <v/>
      </c>
      <c r="H2585" s="19"/>
      <c r="I2585" s="19"/>
      <c r="J2585" s="6"/>
      <c r="K2585" s="19"/>
      <c r="L2585" s="19"/>
      <c r="M2585" s="19"/>
      <c r="N2585" s="19"/>
      <c r="O2585" s="19"/>
      <c r="P2585" s="19"/>
      <c r="Q2585" s="22" t="str">
        <f aca="false">IF($C2585="","",IF($P2585&lt;&gt;"",$P2585,IF(AND(ISNUMBER($K2585),ISNUMBER($M2585),ISNUMBER($N2585)),IF($O2585="Lower is worse",IF($K2585&lt;=$N2585,"Danger",IF($K2585&lt;=$M2585,"Alert","OK")),IF($K2585&gt;=$N2585,"Danger",IF($K2585&gt;=$M2585,"Alert","OK"))),"Not set")))</f>
        <v/>
      </c>
      <c r="R2585" s="22" t="str">
        <f aca="false">IF(OR($Q2585="",$Q2585="Not set"),"",MATCH($Q2585,Lists!$F$2:$F$4,0)-1)</f>
        <v/>
      </c>
      <c r="S2585" s="6"/>
      <c r="T2585" s="6"/>
      <c r="U2585" s="22" t="str">
        <f aca="false">IF(OR($Q2585="",$Q2585="OK",$Q2585="Not set",NOT(ISNUMBER($G2585))),"",ROUND($G2585*IF($Q2585="Danger",Lists!$M$15,Lists!$M$16),0))</f>
        <v/>
      </c>
      <c r="V2585" s="22" t="str">
        <f aca="false">IF($U2585="","",IF(OR($Q2585="Danger",$U2585&gt;=Lists!$M$10),"P1",IF($U2585&gt;=Lists!$M$11,"P2","P3")))</f>
        <v/>
      </c>
      <c r="W2585" s="24" t="str">
        <f aca="false">IF(OR($V2585="",$B2585=""),"",$B2585+INDEX(Lists!$N$10:$N$12,MATCH($V2585,Lists!$L$10:$L$12,0)))</f>
        <v/>
      </c>
      <c r="X2585" s="19"/>
      <c r="Y2585" s="19"/>
      <c r="Z2585" s="19"/>
      <c r="AA2585" s="21"/>
      <c r="AB2585" s="19"/>
      <c r="AC2585" s="22" t="str">
        <f aca="true">IF(OR($U2585="",$B2585=""),"",IF($AA2585&lt;&gt;"",$AA2585-$B2585,TODAY()-$B2585))</f>
        <v/>
      </c>
      <c r="AD2585" s="22" t="str">
        <f aca="true">IF($W2585="","",IF($Y2585="Closed",IF($AA2585="","Closed",IF($AA2585&lt;=$W2585,"Closed on time","Closed late")),IF(TODAY()&gt;$W2585,"Overdue","Within time")))</f>
        <v/>
      </c>
      <c r="AE2585" s="6"/>
      <c r="AF2585" s="19"/>
      <c r="AG2585" s="19"/>
      <c r="AH2585" s="19"/>
      <c r="AI2585" s="19"/>
      <c r="AJ2585" s="19"/>
    </row>
    <row r="2586" customFormat="false" ht="15" hidden="false" customHeight="false" outlineLevel="0" collapsed="false">
      <c r="A2586" s="22" t="str">
        <f aca="false">IF($C2586="","","R"&amp;TEXT(ROW()-4,"00000"))</f>
        <v/>
      </c>
      <c r="B2586" s="21"/>
      <c r="C2586" s="19"/>
      <c r="D2586" s="22" t="str">
        <f aca="false">IF($C2586="","",IFERROR(INDEX(Asset_Register!$C$5:$C$1000,MATCH($C2586,Asset_Register!$A$5:$A$1000,0)),"Not in register"))</f>
        <v/>
      </c>
      <c r="E2586" s="22" t="str">
        <f aca="false">IF($C2586="","",IFERROR(INDEX(Asset_Register!$D$5:$D$1000,MATCH($C2586,Asset_Register!$A$5:$A$1000,0)),"Not in register"))</f>
        <v/>
      </c>
      <c r="F2586" s="22" t="str">
        <f aca="false">IF($C2586="","",IFERROR(INDEX(Asset_Register!$R$5:$R$1000,MATCH($C2586,Asset_Register!$A$5:$A$1000,0)),"Not in register"))</f>
        <v/>
      </c>
      <c r="G2586" s="22" t="str">
        <f aca="false">IF($C2586="","",IFERROR(INDEX(Asset_Register!$Q$5:$Q$1000,MATCH($C2586,Asset_Register!$A$5:$A$1000,0)),"Not in register"))</f>
        <v/>
      </c>
      <c r="H2586" s="19"/>
      <c r="I2586" s="19"/>
      <c r="J2586" s="6"/>
      <c r="K2586" s="19"/>
      <c r="L2586" s="19"/>
      <c r="M2586" s="19"/>
      <c r="N2586" s="19"/>
      <c r="O2586" s="19"/>
      <c r="P2586" s="19"/>
      <c r="Q2586" s="22" t="str">
        <f aca="false">IF($C2586="","",IF($P2586&lt;&gt;"",$P2586,IF(AND(ISNUMBER($K2586),ISNUMBER($M2586),ISNUMBER($N2586)),IF($O2586="Lower is worse",IF($K2586&lt;=$N2586,"Danger",IF($K2586&lt;=$M2586,"Alert","OK")),IF($K2586&gt;=$N2586,"Danger",IF($K2586&gt;=$M2586,"Alert","OK"))),"Not set")))</f>
        <v/>
      </c>
      <c r="R2586" s="22" t="str">
        <f aca="false">IF(OR($Q2586="",$Q2586="Not set"),"",MATCH($Q2586,Lists!$F$2:$F$4,0)-1)</f>
        <v/>
      </c>
      <c r="S2586" s="6"/>
      <c r="T2586" s="6"/>
      <c r="U2586" s="22" t="str">
        <f aca="false">IF(OR($Q2586="",$Q2586="OK",$Q2586="Not set",NOT(ISNUMBER($G2586))),"",ROUND($G2586*IF($Q2586="Danger",Lists!$M$15,Lists!$M$16),0))</f>
        <v/>
      </c>
      <c r="V2586" s="22" t="str">
        <f aca="false">IF($U2586="","",IF(OR($Q2586="Danger",$U2586&gt;=Lists!$M$10),"P1",IF($U2586&gt;=Lists!$M$11,"P2","P3")))</f>
        <v/>
      </c>
      <c r="W2586" s="24" t="str">
        <f aca="false">IF(OR($V2586="",$B2586=""),"",$B2586+INDEX(Lists!$N$10:$N$12,MATCH($V2586,Lists!$L$10:$L$12,0)))</f>
        <v/>
      </c>
      <c r="X2586" s="19"/>
      <c r="Y2586" s="19"/>
      <c r="Z2586" s="19"/>
      <c r="AA2586" s="21"/>
      <c r="AB2586" s="19"/>
      <c r="AC2586" s="22" t="str">
        <f aca="true">IF(OR($U2586="",$B2586=""),"",IF($AA2586&lt;&gt;"",$AA2586-$B2586,TODAY()-$B2586))</f>
        <v/>
      </c>
      <c r="AD2586" s="22" t="str">
        <f aca="true">IF($W2586="","",IF($Y2586="Closed",IF($AA2586="","Closed",IF($AA2586&lt;=$W2586,"Closed on time","Closed late")),IF(TODAY()&gt;$W2586,"Overdue","Within time")))</f>
        <v/>
      </c>
      <c r="AE2586" s="6"/>
      <c r="AF2586" s="19"/>
      <c r="AG2586" s="19"/>
      <c r="AH2586" s="19"/>
      <c r="AI2586" s="19"/>
      <c r="AJ2586" s="19"/>
    </row>
    <row r="2587" customFormat="false" ht="15" hidden="false" customHeight="false" outlineLevel="0" collapsed="false">
      <c r="A2587" s="22" t="str">
        <f aca="false">IF($C2587="","","R"&amp;TEXT(ROW()-4,"00000"))</f>
        <v/>
      </c>
      <c r="B2587" s="21"/>
      <c r="C2587" s="19"/>
      <c r="D2587" s="22" t="str">
        <f aca="false">IF($C2587="","",IFERROR(INDEX(Asset_Register!$C$5:$C$1000,MATCH($C2587,Asset_Register!$A$5:$A$1000,0)),"Not in register"))</f>
        <v/>
      </c>
      <c r="E2587" s="22" t="str">
        <f aca="false">IF($C2587="","",IFERROR(INDEX(Asset_Register!$D$5:$D$1000,MATCH($C2587,Asset_Register!$A$5:$A$1000,0)),"Not in register"))</f>
        <v/>
      </c>
      <c r="F2587" s="22" t="str">
        <f aca="false">IF($C2587="","",IFERROR(INDEX(Asset_Register!$R$5:$R$1000,MATCH($C2587,Asset_Register!$A$5:$A$1000,0)),"Not in register"))</f>
        <v/>
      </c>
      <c r="G2587" s="22" t="str">
        <f aca="false">IF($C2587="","",IFERROR(INDEX(Asset_Register!$Q$5:$Q$1000,MATCH($C2587,Asset_Register!$A$5:$A$1000,0)),"Not in register"))</f>
        <v/>
      </c>
      <c r="H2587" s="19"/>
      <c r="I2587" s="19"/>
      <c r="J2587" s="6"/>
      <c r="K2587" s="19"/>
      <c r="L2587" s="19"/>
      <c r="M2587" s="19"/>
      <c r="N2587" s="19"/>
      <c r="O2587" s="19"/>
      <c r="P2587" s="19"/>
      <c r="Q2587" s="22" t="str">
        <f aca="false">IF($C2587="","",IF($P2587&lt;&gt;"",$P2587,IF(AND(ISNUMBER($K2587),ISNUMBER($M2587),ISNUMBER($N2587)),IF($O2587="Lower is worse",IF($K2587&lt;=$N2587,"Danger",IF($K2587&lt;=$M2587,"Alert","OK")),IF($K2587&gt;=$N2587,"Danger",IF($K2587&gt;=$M2587,"Alert","OK"))),"Not set")))</f>
        <v/>
      </c>
      <c r="R2587" s="22" t="str">
        <f aca="false">IF(OR($Q2587="",$Q2587="Not set"),"",MATCH($Q2587,Lists!$F$2:$F$4,0)-1)</f>
        <v/>
      </c>
      <c r="S2587" s="6"/>
      <c r="T2587" s="6"/>
      <c r="U2587" s="22" t="str">
        <f aca="false">IF(OR($Q2587="",$Q2587="OK",$Q2587="Not set",NOT(ISNUMBER($G2587))),"",ROUND($G2587*IF($Q2587="Danger",Lists!$M$15,Lists!$M$16),0))</f>
        <v/>
      </c>
      <c r="V2587" s="22" t="str">
        <f aca="false">IF($U2587="","",IF(OR($Q2587="Danger",$U2587&gt;=Lists!$M$10),"P1",IF($U2587&gt;=Lists!$M$11,"P2","P3")))</f>
        <v/>
      </c>
      <c r="W2587" s="24" t="str">
        <f aca="false">IF(OR($V2587="",$B2587=""),"",$B2587+INDEX(Lists!$N$10:$N$12,MATCH($V2587,Lists!$L$10:$L$12,0)))</f>
        <v/>
      </c>
      <c r="X2587" s="19"/>
      <c r="Y2587" s="19"/>
      <c r="Z2587" s="19"/>
      <c r="AA2587" s="21"/>
      <c r="AB2587" s="19"/>
      <c r="AC2587" s="22" t="str">
        <f aca="true">IF(OR($U2587="",$B2587=""),"",IF($AA2587&lt;&gt;"",$AA2587-$B2587,TODAY()-$B2587))</f>
        <v/>
      </c>
      <c r="AD2587" s="22" t="str">
        <f aca="true">IF($W2587="","",IF($Y2587="Closed",IF($AA2587="","Closed",IF($AA2587&lt;=$W2587,"Closed on time","Closed late")),IF(TODAY()&gt;$W2587,"Overdue","Within time")))</f>
        <v/>
      </c>
      <c r="AE2587" s="6"/>
      <c r="AF2587" s="19"/>
      <c r="AG2587" s="19"/>
      <c r="AH2587" s="19"/>
      <c r="AI2587" s="19"/>
      <c r="AJ2587" s="19"/>
    </row>
    <row r="2588" customFormat="false" ht="15" hidden="false" customHeight="false" outlineLevel="0" collapsed="false">
      <c r="A2588" s="22" t="str">
        <f aca="false">IF($C2588="","","R"&amp;TEXT(ROW()-4,"00000"))</f>
        <v/>
      </c>
      <c r="B2588" s="21"/>
      <c r="C2588" s="19"/>
      <c r="D2588" s="22" t="str">
        <f aca="false">IF($C2588="","",IFERROR(INDEX(Asset_Register!$C$5:$C$1000,MATCH($C2588,Asset_Register!$A$5:$A$1000,0)),"Not in register"))</f>
        <v/>
      </c>
      <c r="E2588" s="22" t="str">
        <f aca="false">IF($C2588="","",IFERROR(INDEX(Asset_Register!$D$5:$D$1000,MATCH($C2588,Asset_Register!$A$5:$A$1000,0)),"Not in register"))</f>
        <v/>
      </c>
      <c r="F2588" s="22" t="str">
        <f aca="false">IF($C2588="","",IFERROR(INDEX(Asset_Register!$R$5:$R$1000,MATCH($C2588,Asset_Register!$A$5:$A$1000,0)),"Not in register"))</f>
        <v/>
      </c>
      <c r="G2588" s="22" t="str">
        <f aca="false">IF($C2588="","",IFERROR(INDEX(Asset_Register!$Q$5:$Q$1000,MATCH($C2588,Asset_Register!$A$5:$A$1000,0)),"Not in register"))</f>
        <v/>
      </c>
      <c r="H2588" s="19"/>
      <c r="I2588" s="19"/>
      <c r="J2588" s="6"/>
      <c r="K2588" s="19"/>
      <c r="L2588" s="19"/>
      <c r="M2588" s="19"/>
      <c r="N2588" s="19"/>
      <c r="O2588" s="19"/>
      <c r="P2588" s="19"/>
      <c r="Q2588" s="22" t="str">
        <f aca="false">IF($C2588="","",IF($P2588&lt;&gt;"",$P2588,IF(AND(ISNUMBER($K2588),ISNUMBER($M2588),ISNUMBER($N2588)),IF($O2588="Lower is worse",IF($K2588&lt;=$N2588,"Danger",IF($K2588&lt;=$M2588,"Alert","OK")),IF($K2588&gt;=$N2588,"Danger",IF($K2588&gt;=$M2588,"Alert","OK"))),"Not set")))</f>
        <v/>
      </c>
      <c r="R2588" s="22" t="str">
        <f aca="false">IF(OR($Q2588="",$Q2588="Not set"),"",MATCH($Q2588,Lists!$F$2:$F$4,0)-1)</f>
        <v/>
      </c>
      <c r="S2588" s="6"/>
      <c r="T2588" s="6"/>
      <c r="U2588" s="22" t="str">
        <f aca="false">IF(OR($Q2588="",$Q2588="OK",$Q2588="Not set",NOT(ISNUMBER($G2588))),"",ROUND($G2588*IF($Q2588="Danger",Lists!$M$15,Lists!$M$16),0))</f>
        <v/>
      </c>
      <c r="V2588" s="22" t="str">
        <f aca="false">IF($U2588="","",IF(OR($Q2588="Danger",$U2588&gt;=Lists!$M$10),"P1",IF($U2588&gt;=Lists!$M$11,"P2","P3")))</f>
        <v/>
      </c>
      <c r="W2588" s="24" t="str">
        <f aca="false">IF(OR($V2588="",$B2588=""),"",$B2588+INDEX(Lists!$N$10:$N$12,MATCH($V2588,Lists!$L$10:$L$12,0)))</f>
        <v/>
      </c>
      <c r="X2588" s="19"/>
      <c r="Y2588" s="19"/>
      <c r="Z2588" s="19"/>
      <c r="AA2588" s="21"/>
      <c r="AB2588" s="19"/>
      <c r="AC2588" s="22" t="str">
        <f aca="true">IF(OR($U2588="",$B2588=""),"",IF($AA2588&lt;&gt;"",$AA2588-$B2588,TODAY()-$B2588))</f>
        <v/>
      </c>
      <c r="AD2588" s="22" t="str">
        <f aca="true">IF($W2588="","",IF($Y2588="Closed",IF($AA2588="","Closed",IF($AA2588&lt;=$W2588,"Closed on time","Closed late")),IF(TODAY()&gt;$W2588,"Overdue","Within time")))</f>
        <v/>
      </c>
      <c r="AE2588" s="6"/>
      <c r="AF2588" s="19"/>
      <c r="AG2588" s="19"/>
      <c r="AH2588" s="19"/>
      <c r="AI2588" s="19"/>
      <c r="AJ2588" s="19"/>
    </row>
    <row r="2589" customFormat="false" ht="15" hidden="false" customHeight="false" outlineLevel="0" collapsed="false">
      <c r="A2589" s="22" t="str">
        <f aca="false">IF($C2589="","","R"&amp;TEXT(ROW()-4,"00000"))</f>
        <v/>
      </c>
      <c r="B2589" s="21"/>
      <c r="C2589" s="19"/>
      <c r="D2589" s="22" t="str">
        <f aca="false">IF($C2589="","",IFERROR(INDEX(Asset_Register!$C$5:$C$1000,MATCH($C2589,Asset_Register!$A$5:$A$1000,0)),"Not in register"))</f>
        <v/>
      </c>
      <c r="E2589" s="22" t="str">
        <f aca="false">IF($C2589="","",IFERROR(INDEX(Asset_Register!$D$5:$D$1000,MATCH($C2589,Asset_Register!$A$5:$A$1000,0)),"Not in register"))</f>
        <v/>
      </c>
      <c r="F2589" s="22" t="str">
        <f aca="false">IF($C2589="","",IFERROR(INDEX(Asset_Register!$R$5:$R$1000,MATCH($C2589,Asset_Register!$A$5:$A$1000,0)),"Not in register"))</f>
        <v/>
      </c>
      <c r="G2589" s="22" t="str">
        <f aca="false">IF($C2589="","",IFERROR(INDEX(Asset_Register!$Q$5:$Q$1000,MATCH($C2589,Asset_Register!$A$5:$A$1000,0)),"Not in register"))</f>
        <v/>
      </c>
      <c r="H2589" s="19"/>
      <c r="I2589" s="19"/>
      <c r="J2589" s="6"/>
      <c r="K2589" s="19"/>
      <c r="L2589" s="19"/>
      <c r="M2589" s="19"/>
      <c r="N2589" s="19"/>
      <c r="O2589" s="19"/>
      <c r="P2589" s="19"/>
      <c r="Q2589" s="22" t="str">
        <f aca="false">IF($C2589="","",IF($P2589&lt;&gt;"",$P2589,IF(AND(ISNUMBER($K2589),ISNUMBER($M2589),ISNUMBER($N2589)),IF($O2589="Lower is worse",IF($K2589&lt;=$N2589,"Danger",IF($K2589&lt;=$M2589,"Alert","OK")),IF($K2589&gt;=$N2589,"Danger",IF($K2589&gt;=$M2589,"Alert","OK"))),"Not set")))</f>
        <v/>
      </c>
      <c r="R2589" s="22" t="str">
        <f aca="false">IF(OR($Q2589="",$Q2589="Not set"),"",MATCH($Q2589,Lists!$F$2:$F$4,0)-1)</f>
        <v/>
      </c>
      <c r="S2589" s="6"/>
      <c r="T2589" s="6"/>
      <c r="U2589" s="22" t="str">
        <f aca="false">IF(OR($Q2589="",$Q2589="OK",$Q2589="Not set",NOT(ISNUMBER($G2589))),"",ROUND($G2589*IF($Q2589="Danger",Lists!$M$15,Lists!$M$16),0))</f>
        <v/>
      </c>
      <c r="V2589" s="22" t="str">
        <f aca="false">IF($U2589="","",IF(OR($Q2589="Danger",$U2589&gt;=Lists!$M$10),"P1",IF($U2589&gt;=Lists!$M$11,"P2","P3")))</f>
        <v/>
      </c>
      <c r="W2589" s="24" t="str">
        <f aca="false">IF(OR($V2589="",$B2589=""),"",$B2589+INDEX(Lists!$N$10:$N$12,MATCH($V2589,Lists!$L$10:$L$12,0)))</f>
        <v/>
      </c>
      <c r="X2589" s="19"/>
      <c r="Y2589" s="19"/>
      <c r="Z2589" s="19"/>
      <c r="AA2589" s="21"/>
      <c r="AB2589" s="19"/>
      <c r="AC2589" s="22" t="str">
        <f aca="true">IF(OR($U2589="",$B2589=""),"",IF($AA2589&lt;&gt;"",$AA2589-$B2589,TODAY()-$B2589))</f>
        <v/>
      </c>
      <c r="AD2589" s="22" t="str">
        <f aca="true">IF($W2589="","",IF($Y2589="Closed",IF($AA2589="","Closed",IF($AA2589&lt;=$W2589,"Closed on time","Closed late")),IF(TODAY()&gt;$W2589,"Overdue","Within time")))</f>
        <v/>
      </c>
      <c r="AE2589" s="6"/>
      <c r="AF2589" s="19"/>
      <c r="AG2589" s="19"/>
      <c r="AH2589" s="19"/>
      <c r="AI2589" s="19"/>
      <c r="AJ2589" s="19"/>
    </row>
    <row r="2590" customFormat="false" ht="15" hidden="false" customHeight="false" outlineLevel="0" collapsed="false">
      <c r="A2590" s="22" t="str">
        <f aca="false">IF($C2590="","","R"&amp;TEXT(ROW()-4,"00000"))</f>
        <v/>
      </c>
      <c r="B2590" s="21"/>
      <c r="C2590" s="19"/>
      <c r="D2590" s="22" t="str">
        <f aca="false">IF($C2590="","",IFERROR(INDEX(Asset_Register!$C$5:$C$1000,MATCH($C2590,Asset_Register!$A$5:$A$1000,0)),"Not in register"))</f>
        <v/>
      </c>
      <c r="E2590" s="22" t="str">
        <f aca="false">IF($C2590="","",IFERROR(INDEX(Asset_Register!$D$5:$D$1000,MATCH($C2590,Asset_Register!$A$5:$A$1000,0)),"Not in register"))</f>
        <v/>
      </c>
      <c r="F2590" s="22" t="str">
        <f aca="false">IF($C2590="","",IFERROR(INDEX(Asset_Register!$R$5:$R$1000,MATCH($C2590,Asset_Register!$A$5:$A$1000,0)),"Not in register"))</f>
        <v/>
      </c>
      <c r="G2590" s="22" t="str">
        <f aca="false">IF($C2590="","",IFERROR(INDEX(Asset_Register!$Q$5:$Q$1000,MATCH($C2590,Asset_Register!$A$5:$A$1000,0)),"Not in register"))</f>
        <v/>
      </c>
      <c r="H2590" s="19"/>
      <c r="I2590" s="19"/>
      <c r="J2590" s="6"/>
      <c r="K2590" s="19"/>
      <c r="L2590" s="19"/>
      <c r="M2590" s="19"/>
      <c r="N2590" s="19"/>
      <c r="O2590" s="19"/>
      <c r="P2590" s="19"/>
      <c r="Q2590" s="22" t="str">
        <f aca="false">IF($C2590="","",IF($P2590&lt;&gt;"",$P2590,IF(AND(ISNUMBER($K2590),ISNUMBER($M2590),ISNUMBER($N2590)),IF($O2590="Lower is worse",IF($K2590&lt;=$N2590,"Danger",IF($K2590&lt;=$M2590,"Alert","OK")),IF($K2590&gt;=$N2590,"Danger",IF($K2590&gt;=$M2590,"Alert","OK"))),"Not set")))</f>
        <v/>
      </c>
      <c r="R2590" s="22" t="str">
        <f aca="false">IF(OR($Q2590="",$Q2590="Not set"),"",MATCH($Q2590,Lists!$F$2:$F$4,0)-1)</f>
        <v/>
      </c>
      <c r="S2590" s="6"/>
      <c r="T2590" s="6"/>
      <c r="U2590" s="22" t="str">
        <f aca="false">IF(OR($Q2590="",$Q2590="OK",$Q2590="Not set",NOT(ISNUMBER($G2590))),"",ROUND($G2590*IF($Q2590="Danger",Lists!$M$15,Lists!$M$16),0))</f>
        <v/>
      </c>
      <c r="V2590" s="22" t="str">
        <f aca="false">IF($U2590="","",IF(OR($Q2590="Danger",$U2590&gt;=Lists!$M$10),"P1",IF($U2590&gt;=Lists!$M$11,"P2","P3")))</f>
        <v/>
      </c>
      <c r="W2590" s="24" t="str">
        <f aca="false">IF(OR($V2590="",$B2590=""),"",$B2590+INDEX(Lists!$N$10:$N$12,MATCH($V2590,Lists!$L$10:$L$12,0)))</f>
        <v/>
      </c>
      <c r="X2590" s="19"/>
      <c r="Y2590" s="19"/>
      <c r="Z2590" s="19"/>
      <c r="AA2590" s="21"/>
      <c r="AB2590" s="19"/>
      <c r="AC2590" s="22" t="str">
        <f aca="true">IF(OR($U2590="",$B2590=""),"",IF($AA2590&lt;&gt;"",$AA2590-$B2590,TODAY()-$B2590))</f>
        <v/>
      </c>
      <c r="AD2590" s="22" t="str">
        <f aca="true">IF($W2590="","",IF($Y2590="Closed",IF($AA2590="","Closed",IF($AA2590&lt;=$W2590,"Closed on time","Closed late")),IF(TODAY()&gt;$W2590,"Overdue","Within time")))</f>
        <v/>
      </c>
      <c r="AE2590" s="6"/>
      <c r="AF2590" s="19"/>
      <c r="AG2590" s="19"/>
      <c r="AH2590" s="19"/>
      <c r="AI2590" s="19"/>
      <c r="AJ2590" s="19"/>
    </row>
    <row r="2591" customFormat="false" ht="15" hidden="false" customHeight="false" outlineLevel="0" collapsed="false">
      <c r="A2591" s="22" t="str">
        <f aca="false">IF($C2591="","","R"&amp;TEXT(ROW()-4,"00000"))</f>
        <v/>
      </c>
      <c r="B2591" s="21"/>
      <c r="C2591" s="19"/>
      <c r="D2591" s="22" t="str">
        <f aca="false">IF($C2591="","",IFERROR(INDEX(Asset_Register!$C$5:$C$1000,MATCH($C2591,Asset_Register!$A$5:$A$1000,0)),"Not in register"))</f>
        <v/>
      </c>
      <c r="E2591" s="22" t="str">
        <f aca="false">IF($C2591="","",IFERROR(INDEX(Asset_Register!$D$5:$D$1000,MATCH($C2591,Asset_Register!$A$5:$A$1000,0)),"Not in register"))</f>
        <v/>
      </c>
      <c r="F2591" s="22" t="str">
        <f aca="false">IF($C2591="","",IFERROR(INDEX(Asset_Register!$R$5:$R$1000,MATCH($C2591,Asset_Register!$A$5:$A$1000,0)),"Not in register"))</f>
        <v/>
      </c>
      <c r="G2591" s="22" t="str">
        <f aca="false">IF($C2591="","",IFERROR(INDEX(Asset_Register!$Q$5:$Q$1000,MATCH($C2591,Asset_Register!$A$5:$A$1000,0)),"Not in register"))</f>
        <v/>
      </c>
      <c r="H2591" s="19"/>
      <c r="I2591" s="19"/>
      <c r="J2591" s="6"/>
      <c r="K2591" s="19"/>
      <c r="L2591" s="19"/>
      <c r="M2591" s="19"/>
      <c r="N2591" s="19"/>
      <c r="O2591" s="19"/>
      <c r="P2591" s="19"/>
      <c r="Q2591" s="22" t="str">
        <f aca="false">IF($C2591="","",IF($P2591&lt;&gt;"",$P2591,IF(AND(ISNUMBER($K2591),ISNUMBER($M2591),ISNUMBER($N2591)),IF($O2591="Lower is worse",IF($K2591&lt;=$N2591,"Danger",IF($K2591&lt;=$M2591,"Alert","OK")),IF($K2591&gt;=$N2591,"Danger",IF($K2591&gt;=$M2591,"Alert","OK"))),"Not set")))</f>
        <v/>
      </c>
      <c r="R2591" s="22" t="str">
        <f aca="false">IF(OR($Q2591="",$Q2591="Not set"),"",MATCH($Q2591,Lists!$F$2:$F$4,0)-1)</f>
        <v/>
      </c>
      <c r="S2591" s="6"/>
      <c r="T2591" s="6"/>
      <c r="U2591" s="22" t="str">
        <f aca="false">IF(OR($Q2591="",$Q2591="OK",$Q2591="Not set",NOT(ISNUMBER($G2591))),"",ROUND($G2591*IF($Q2591="Danger",Lists!$M$15,Lists!$M$16),0))</f>
        <v/>
      </c>
      <c r="V2591" s="22" t="str">
        <f aca="false">IF($U2591="","",IF(OR($Q2591="Danger",$U2591&gt;=Lists!$M$10),"P1",IF($U2591&gt;=Lists!$M$11,"P2","P3")))</f>
        <v/>
      </c>
      <c r="W2591" s="24" t="str">
        <f aca="false">IF(OR($V2591="",$B2591=""),"",$B2591+INDEX(Lists!$N$10:$N$12,MATCH($V2591,Lists!$L$10:$L$12,0)))</f>
        <v/>
      </c>
      <c r="X2591" s="19"/>
      <c r="Y2591" s="19"/>
      <c r="Z2591" s="19"/>
      <c r="AA2591" s="21"/>
      <c r="AB2591" s="19"/>
      <c r="AC2591" s="22" t="str">
        <f aca="true">IF(OR($U2591="",$B2591=""),"",IF($AA2591&lt;&gt;"",$AA2591-$B2591,TODAY()-$B2591))</f>
        <v/>
      </c>
      <c r="AD2591" s="22" t="str">
        <f aca="true">IF($W2591="","",IF($Y2591="Closed",IF($AA2591="","Closed",IF($AA2591&lt;=$W2591,"Closed on time","Closed late")),IF(TODAY()&gt;$W2591,"Overdue","Within time")))</f>
        <v/>
      </c>
      <c r="AE2591" s="6"/>
      <c r="AF2591" s="19"/>
      <c r="AG2591" s="19"/>
      <c r="AH2591" s="19"/>
      <c r="AI2591" s="19"/>
      <c r="AJ2591" s="19"/>
    </row>
    <row r="2592" customFormat="false" ht="15" hidden="false" customHeight="false" outlineLevel="0" collapsed="false">
      <c r="A2592" s="22" t="str">
        <f aca="false">IF($C2592="","","R"&amp;TEXT(ROW()-4,"00000"))</f>
        <v/>
      </c>
      <c r="B2592" s="21"/>
      <c r="C2592" s="19"/>
      <c r="D2592" s="22" t="str">
        <f aca="false">IF($C2592="","",IFERROR(INDEX(Asset_Register!$C$5:$C$1000,MATCH($C2592,Asset_Register!$A$5:$A$1000,0)),"Not in register"))</f>
        <v/>
      </c>
      <c r="E2592" s="22" t="str">
        <f aca="false">IF($C2592="","",IFERROR(INDEX(Asset_Register!$D$5:$D$1000,MATCH($C2592,Asset_Register!$A$5:$A$1000,0)),"Not in register"))</f>
        <v/>
      </c>
      <c r="F2592" s="22" t="str">
        <f aca="false">IF($C2592="","",IFERROR(INDEX(Asset_Register!$R$5:$R$1000,MATCH($C2592,Asset_Register!$A$5:$A$1000,0)),"Not in register"))</f>
        <v/>
      </c>
      <c r="G2592" s="22" t="str">
        <f aca="false">IF($C2592="","",IFERROR(INDEX(Asset_Register!$Q$5:$Q$1000,MATCH($C2592,Asset_Register!$A$5:$A$1000,0)),"Not in register"))</f>
        <v/>
      </c>
      <c r="H2592" s="19"/>
      <c r="I2592" s="19"/>
      <c r="J2592" s="6"/>
      <c r="K2592" s="19"/>
      <c r="L2592" s="19"/>
      <c r="M2592" s="19"/>
      <c r="N2592" s="19"/>
      <c r="O2592" s="19"/>
      <c r="P2592" s="19"/>
      <c r="Q2592" s="22" t="str">
        <f aca="false">IF($C2592="","",IF($P2592&lt;&gt;"",$P2592,IF(AND(ISNUMBER($K2592),ISNUMBER($M2592),ISNUMBER($N2592)),IF($O2592="Lower is worse",IF($K2592&lt;=$N2592,"Danger",IF($K2592&lt;=$M2592,"Alert","OK")),IF($K2592&gt;=$N2592,"Danger",IF($K2592&gt;=$M2592,"Alert","OK"))),"Not set")))</f>
        <v/>
      </c>
      <c r="R2592" s="22" t="str">
        <f aca="false">IF(OR($Q2592="",$Q2592="Not set"),"",MATCH($Q2592,Lists!$F$2:$F$4,0)-1)</f>
        <v/>
      </c>
      <c r="S2592" s="6"/>
      <c r="T2592" s="6"/>
      <c r="U2592" s="22" t="str">
        <f aca="false">IF(OR($Q2592="",$Q2592="OK",$Q2592="Not set",NOT(ISNUMBER($G2592))),"",ROUND($G2592*IF($Q2592="Danger",Lists!$M$15,Lists!$M$16),0))</f>
        <v/>
      </c>
      <c r="V2592" s="22" t="str">
        <f aca="false">IF($U2592="","",IF(OR($Q2592="Danger",$U2592&gt;=Lists!$M$10),"P1",IF($U2592&gt;=Lists!$M$11,"P2","P3")))</f>
        <v/>
      </c>
      <c r="W2592" s="24" t="str">
        <f aca="false">IF(OR($V2592="",$B2592=""),"",$B2592+INDEX(Lists!$N$10:$N$12,MATCH($V2592,Lists!$L$10:$L$12,0)))</f>
        <v/>
      </c>
      <c r="X2592" s="19"/>
      <c r="Y2592" s="19"/>
      <c r="Z2592" s="19"/>
      <c r="AA2592" s="21"/>
      <c r="AB2592" s="19"/>
      <c r="AC2592" s="22" t="str">
        <f aca="true">IF(OR($U2592="",$B2592=""),"",IF($AA2592&lt;&gt;"",$AA2592-$B2592,TODAY()-$B2592))</f>
        <v/>
      </c>
      <c r="AD2592" s="22" t="str">
        <f aca="true">IF($W2592="","",IF($Y2592="Closed",IF($AA2592="","Closed",IF($AA2592&lt;=$W2592,"Closed on time","Closed late")),IF(TODAY()&gt;$W2592,"Overdue","Within time")))</f>
        <v/>
      </c>
      <c r="AE2592" s="6"/>
      <c r="AF2592" s="19"/>
      <c r="AG2592" s="19"/>
      <c r="AH2592" s="19"/>
      <c r="AI2592" s="19"/>
      <c r="AJ2592" s="19"/>
    </row>
    <row r="2593" customFormat="false" ht="15" hidden="false" customHeight="false" outlineLevel="0" collapsed="false">
      <c r="A2593" s="22" t="str">
        <f aca="false">IF($C2593="","","R"&amp;TEXT(ROW()-4,"00000"))</f>
        <v/>
      </c>
      <c r="B2593" s="21"/>
      <c r="C2593" s="19"/>
      <c r="D2593" s="22" t="str">
        <f aca="false">IF($C2593="","",IFERROR(INDEX(Asset_Register!$C$5:$C$1000,MATCH($C2593,Asset_Register!$A$5:$A$1000,0)),"Not in register"))</f>
        <v/>
      </c>
      <c r="E2593" s="22" t="str">
        <f aca="false">IF($C2593="","",IFERROR(INDEX(Asset_Register!$D$5:$D$1000,MATCH($C2593,Asset_Register!$A$5:$A$1000,0)),"Not in register"))</f>
        <v/>
      </c>
      <c r="F2593" s="22" t="str">
        <f aca="false">IF($C2593="","",IFERROR(INDEX(Asset_Register!$R$5:$R$1000,MATCH($C2593,Asset_Register!$A$5:$A$1000,0)),"Not in register"))</f>
        <v/>
      </c>
      <c r="G2593" s="22" t="str">
        <f aca="false">IF($C2593="","",IFERROR(INDEX(Asset_Register!$Q$5:$Q$1000,MATCH($C2593,Asset_Register!$A$5:$A$1000,0)),"Not in register"))</f>
        <v/>
      </c>
      <c r="H2593" s="19"/>
      <c r="I2593" s="19"/>
      <c r="J2593" s="6"/>
      <c r="K2593" s="19"/>
      <c r="L2593" s="19"/>
      <c r="M2593" s="19"/>
      <c r="N2593" s="19"/>
      <c r="O2593" s="19"/>
      <c r="P2593" s="19"/>
      <c r="Q2593" s="22" t="str">
        <f aca="false">IF($C2593="","",IF($P2593&lt;&gt;"",$P2593,IF(AND(ISNUMBER($K2593),ISNUMBER($M2593),ISNUMBER($N2593)),IF($O2593="Lower is worse",IF($K2593&lt;=$N2593,"Danger",IF($K2593&lt;=$M2593,"Alert","OK")),IF($K2593&gt;=$N2593,"Danger",IF($K2593&gt;=$M2593,"Alert","OK"))),"Not set")))</f>
        <v/>
      </c>
      <c r="R2593" s="22" t="str">
        <f aca="false">IF(OR($Q2593="",$Q2593="Not set"),"",MATCH($Q2593,Lists!$F$2:$F$4,0)-1)</f>
        <v/>
      </c>
      <c r="S2593" s="6"/>
      <c r="T2593" s="6"/>
      <c r="U2593" s="22" t="str">
        <f aca="false">IF(OR($Q2593="",$Q2593="OK",$Q2593="Not set",NOT(ISNUMBER($G2593))),"",ROUND($G2593*IF($Q2593="Danger",Lists!$M$15,Lists!$M$16),0))</f>
        <v/>
      </c>
      <c r="V2593" s="22" t="str">
        <f aca="false">IF($U2593="","",IF(OR($Q2593="Danger",$U2593&gt;=Lists!$M$10),"P1",IF($U2593&gt;=Lists!$M$11,"P2","P3")))</f>
        <v/>
      </c>
      <c r="W2593" s="24" t="str">
        <f aca="false">IF(OR($V2593="",$B2593=""),"",$B2593+INDEX(Lists!$N$10:$N$12,MATCH($V2593,Lists!$L$10:$L$12,0)))</f>
        <v/>
      </c>
      <c r="X2593" s="19"/>
      <c r="Y2593" s="19"/>
      <c r="Z2593" s="19"/>
      <c r="AA2593" s="21"/>
      <c r="AB2593" s="19"/>
      <c r="AC2593" s="22" t="str">
        <f aca="true">IF(OR($U2593="",$B2593=""),"",IF($AA2593&lt;&gt;"",$AA2593-$B2593,TODAY()-$B2593))</f>
        <v/>
      </c>
      <c r="AD2593" s="22" t="str">
        <f aca="true">IF($W2593="","",IF($Y2593="Closed",IF($AA2593="","Closed",IF($AA2593&lt;=$W2593,"Closed on time","Closed late")),IF(TODAY()&gt;$W2593,"Overdue","Within time")))</f>
        <v/>
      </c>
      <c r="AE2593" s="6"/>
      <c r="AF2593" s="19"/>
      <c r="AG2593" s="19"/>
      <c r="AH2593" s="19"/>
      <c r="AI2593" s="19"/>
      <c r="AJ2593" s="19"/>
    </row>
    <row r="2594" customFormat="false" ht="15" hidden="false" customHeight="false" outlineLevel="0" collapsed="false">
      <c r="A2594" s="22" t="str">
        <f aca="false">IF($C2594="","","R"&amp;TEXT(ROW()-4,"00000"))</f>
        <v/>
      </c>
      <c r="B2594" s="21"/>
      <c r="C2594" s="19"/>
      <c r="D2594" s="22" t="str">
        <f aca="false">IF($C2594="","",IFERROR(INDEX(Asset_Register!$C$5:$C$1000,MATCH($C2594,Asset_Register!$A$5:$A$1000,0)),"Not in register"))</f>
        <v/>
      </c>
      <c r="E2594" s="22" t="str">
        <f aca="false">IF($C2594="","",IFERROR(INDEX(Asset_Register!$D$5:$D$1000,MATCH($C2594,Asset_Register!$A$5:$A$1000,0)),"Not in register"))</f>
        <v/>
      </c>
      <c r="F2594" s="22" t="str">
        <f aca="false">IF($C2594="","",IFERROR(INDEX(Asset_Register!$R$5:$R$1000,MATCH($C2594,Asset_Register!$A$5:$A$1000,0)),"Not in register"))</f>
        <v/>
      </c>
      <c r="G2594" s="22" t="str">
        <f aca="false">IF($C2594="","",IFERROR(INDEX(Asset_Register!$Q$5:$Q$1000,MATCH($C2594,Asset_Register!$A$5:$A$1000,0)),"Not in register"))</f>
        <v/>
      </c>
      <c r="H2594" s="19"/>
      <c r="I2594" s="19"/>
      <c r="J2594" s="6"/>
      <c r="K2594" s="19"/>
      <c r="L2594" s="19"/>
      <c r="M2594" s="19"/>
      <c r="N2594" s="19"/>
      <c r="O2594" s="19"/>
      <c r="P2594" s="19"/>
      <c r="Q2594" s="22" t="str">
        <f aca="false">IF($C2594="","",IF($P2594&lt;&gt;"",$P2594,IF(AND(ISNUMBER($K2594),ISNUMBER($M2594),ISNUMBER($N2594)),IF($O2594="Lower is worse",IF($K2594&lt;=$N2594,"Danger",IF($K2594&lt;=$M2594,"Alert","OK")),IF($K2594&gt;=$N2594,"Danger",IF($K2594&gt;=$M2594,"Alert","OK"))),"Not set")))</f>
        <v/>
      </c>
      <c r="R2594" s="22" t="str">
        <f aca="false">IF(OR($Q2594="",$Q2594="Not set"),"",MATCH($Q2594,Lists!$F$2:$F$4,0)-1)</f>
        <v/>
      </c>
      <c r="S2594" s="6"/>
      <c r="T2594" s="6"/>
      <c r="U2594" s="22" t="str">
        <f aca="false">IF(OR($Q2594="",$Q2594="OK",$Q2594="Not set",NOT(ISNUMBER($G2594))),"",ROUND($G2594*IF($Q2594="Danger",Lists!$M$15,Lists!$M$16),0))</f>
        <v/>
      </c>
      <c r="V2594" s="22" t="str">
        <f aca="false">IF($U2594="","",IF(OR($Q2594="Danger",$U2594&gt;=Lists!$M$10),"P1",IF($U2594&gt;=Lists!$M$11,"P2","P3")))</f>
        <v/>
      </c>
      <c r="W2594" s="24" t="str">
        <f aca="false">IF(OR($V2594="",$B2594=""),"",$B2594+INDEX(Lists!$N$10:$N$12,MATCH($V2594,Lists!$L$10:$L$12,0)))</f>
        <v/>
      </c>
      <c r="X2594" s="19"/>
      <c r="Y2594" s="19"/>
      <c r="Z2594" s="19"/>
      <c r="AA2594" s="21"/>
      <c r="AB2594" s="19"/>
      <c r="AC2594" s="22" t="str">
        <f aca="true">IF(OR($U2594="",$B2594=""),"",IF($AA2594&lt;&gt;"",$AA2594-$B2594,TODAY()-$B2594))</f>
        <v/>
      </c>
      <c r="AD2594" s="22" t="str">
        <f aca="true">IF($W2594="","",IF($Y2594="Closed",IF($AA2594="","Closed",IF($AA2594&lt;=$W2594,"Closed on time","Closed late")),IF(TODAY()&gt;$W2594,"Overdue","Within time")))</f>
        <v/>
      </c>
      <c r="AE2594" s="6"/>
      <c r="AF2594" s="19"/>
      <c r="AG2594" s="19"/>
      <c r="AH2594" s="19"/>
      <c r="AI2594" s="19"/>
      <c r="AJ2594" s="19"/>
    </row>
    <row r="2595" customFormat="false" ht="15" hidden="false" customHeight="false" outlineLevel="0" collapsed="false">
      <c r="A2595" s="22" t="str">
        <f aca="false">IF($C2595="","","R"&amp;TEXT(ROW()-4,"00000"))</f>
        <v/>
      </c>
      <c r="B2595" s="21"/>
      <c r="C2595" s="19"/>
      <c r="D2595" s="22" t="str">
        <f aca="false">IF($C2595="","",IFERROR(INDEX(Asset_Register!$C$5:$C$1000,MATCH($C2595,Asset_Register!$A$5:$A$1000,0)),"Not in register"))</f>
        <v/>
      </c>
      <c r="E2595" s="22" t="str">
        <f aca="false">IF($C2595="","",IFERROR(INDEX(Asset_Register!$D$5:$D$1000,MATCH($C2595,Asset_Register!$A$5:$A$1000,0)),"Not in register"))</f>
        <v/>
      </c>
      <c r="F2595" s="22" t="str">
        <f aca="false">IF($C2595="","",IFERROR(INDEX(Asset_Register!$R$5:$R$1000,MATCH($C2595,Asset_Register!$A$5:$A$1000,0)),"Not in register"))</f>
        <v/>
      </c>
      <c r="G2595" s="22" t="str">
        <f aca="false">IF($C2595="","",IFERROR(INDEX(Asset_Register!$Q$5:$Q$1000,MATCH($C2595,Asset_Register!$A$5:$A$1000,0)),"Not in register"))</f>
        <v/>
      </c>
      <c r="H2595" s="19"/>
      <c r="I2595" s="19"/>
      <c r="J2595" s="6"/>
      <c r="K2595" s="19"/>
      <c r="L2595" s="19"/>
      <c r="M2595" s="19"/>
      <c r="N2595" s="19"/>
      <c r="O2595" s="19"/>
      <c r="P2595" s="19"/>
      <c r="Q2595" s="22" t="str">
        <f aca="false">IF($C2595="","",IF($P2595&lt;&gt;"",$P2595,IF(AND(ISNUMBER($K2595),ISNUMBER($M2595),ISNUMBER($N2595)),IF($O2595="Lower is worse",IF($K2595&lt;=$N2595,"Danger",IF($K2595&lt;=$M2595,"Alert","OK")),IF($K2595&gt;=$N2595,"Danger",IF($K2595&gt;=$M2595,"Alert","OK"))),"Not set")))</f>
        <v/>
      </c>
      <c r="R2595" s="22" t="str">
        <f aca="false">IF(OR($Q2595="",$Q2595="Not set"),"",MATCH($Q2595,Lists!$F$2:$F$4,0)-1)</f>
        <v/>
      </c>
      <c r="S2595" s="6"/>
      <c r="T2595" s="6"/>
      <c r="U2595" s="22" t="str">
        <f aca="false">IF(OR($Q2595="",$Q2595="OK",$Q2595="Not set",NOT(ISNUMBER($G2595))),"",ROUND($G2595*IF($Q2595="Danger",Lists!$M$15,Lists!$M$16),0))</f>
        <v/>
      </c>
      <c r="V2595" s="22" t="str">
        <f aca="false">IF($U2595="","",IF(OR($Q2595="Danger",$U2595&gt;=Lists!$M$10),"P1",IF($U2595&gt;=Lists!$M$11,"P2","P3")))</f>
        <v/>
      </c>
      <c r="W2595" s="24" t="str">
        <f aca="false">IF(OR($V2595="",$B2595=""),"",$B2595+INDEX(Lists!$N$10:$N$12,MATCH($V2595,Lists!$L$10:$L$12,0)))</f>
        <v/>
      </c>
      <c r="X2595" s="19"/>
      <c r="Y2595" s="19"/>
      <c r="Z2595" s="19"/>
      <c r="AA2595" s="21"/>
      <c r="AB2595" s="19"/>
      <c r="AC2595" s="22" t="str">
        <f aca="true">IF(OR($U2595="",$B2595=""),"",IF($AA2595&lt;&gt;"",$AA2595-$B2595,TODAY()-$B2595))</f>
        <v/>
      </c>
      <c r="AD2595" s="22" t="str">
        <f aca="true">IF($W2595="","",IF($Y2595="Closed",IF($AA2595="","Closed",IF($AA2595&lt;=$W2595,"Closed on time","Closed late")),IF(TODAY()&gt;$W2595,"Overdue","Within time")))</f>
        <v/>
      </c>
      <c r="AE2595" s="6"/>
      <c r="AF2595" s="19"/>
      <c r="AG2595" s="19"/>
      <c r="AH2595" s="19"/>
      <c r="AI2595" s="19"/>
      <c r="AJ2595" s="19"/>
    </row>
    <row r="2596" customFormat="false" ht="15" hidden="false" customHeight="false" outlineLevel="0" collapsed="false">
      <c r="A2596" s="22" t="str">
        <f aca="false">IF($C2596="","","R"&amp;TEXT(ROW()-4,"00000"))</f>
        <v/>
      </c>
      <c r="B2596" s="21"/>
      <c r="C2596" s="19"/>
      <c r="D2596" s="22" t="str">
        <f aca="false">IF($C2596="","",IFERROR(INDEX(Asset_Register!$C$5:$C$1000,MATCH($C2596,Asset_Register!$A$5:$A$1000,0)),"Not in register"))</f>
        <v/>
      </c>
      <c r="E2596" s="22" t="str">
        <f aca="false">IF($C2596="","",IFERROR(INDEX(Asset_Register!$D$5:$D$1000,MATCH($C2596,Asset_Register!$A$5:$A$1000,0)),"Not in register"))</f>
        <v/>
      </c>
      <c r="F2596" s="22" t="str">
        <f aca="false">IF($C2596="","",IFERROR(INDEX(Asset_Register!$R$5:$R$1000,MATCH($C2596,Asset_Register!$A$5:$A$1000,0)),"Not in register"))</f>
        <v/>
      </c>
      <c r="G2596" s="22" t="str">
        <f aca="false">IF($C2596="","",IFERROR(INDEX(Asset_Register!$Q$5:$Q$1000,MATCH($C2596,Asset_Register!$A$5:$A$1000,0)),"Not in register"))</f>
        <v/>
      </c>
      <c r="H2596" s="19"/>
      <c r="I2596" s="19"/>
      <c r="J2596" s="6"/>
      <c r="K2596" s="19"/>
      <c r="L2596" s="19"/>
      <c r="M2596" s="19"/>
      <c r="N2596" s="19"/>
      <c r="O2596" s="19"/>
      <c r="P2596" s="19"/>
      <c r="Q2596" s="22" t="str">
        <f aca="false">IF($C2596="","",IF($P2596&lt;&gt;"",$P2596,IF(AND(ISNUMBER($K2596),ISNUMBER($M2596),ISNUMBER($N2596)),IF($O2596="Lower is worse",IF($K2596&lt;=$N2596,"Danger",IF($K2596&lt;=$M2596,"Alert","OK")),IF($K2596&gt;=$N2596,"Danger",IF($K2596&gt;=$M2596,"Alert","OK"))),"Not set")))</f>
        <v/>
      </c>
      <c r="R2596" s="22" t="str">
        <f aca="false">IF(OR($Q2596="",$Q2596="Not set"),"",MATCH($Q2596,Lists!$F$2:$F$4,0)-1)</f>
        <v/>
      </c>
      <c r="S2596" s="6"/>
      <c r="T2596" s="6"/>
      <c r="U2596" s="22" t="str">
        <f aca="false">IF(OR($Q2596="",$Q2596="OK",$Q2596="Not set",NOT(ISNUMBER($G2596))),"",ROUND($G2596*IF($Q2596="Danger",Lists!$M$15,Lists!$M$16),0))</f>
        <v/>
      </c>
      <c r="V2596" s="22" t="str">
        <f aca="false">IF($U2596="","",IF(OR($Q2596="Danger",$U2596&gt;=Lists!$M$10),"P1",IF($U2596&gt;=Lists!$M$11,"P2","P3")))</f>
        <v/>
      </c>
      <c r="W2596" s="24" t="str">
        <f aca="false">IF(OR($V2596="",$B2596=""),"",$B2596+INDEX(Lists!$N$10:$N$12,MATCH($V2596,Lists!$L$10:$L$12,0)))</f>
        <v/>
      </c>
      <c r="X2596" s="19"/>
      <c r="Y2596" s="19"/>
      <c r="Z2596" s="19"/>
      <c r="AA2596" s="21"/>
      <c r="AB2596" s="19"/>
      <c r="AC2596" s="22" t="str">
        <f aca="true">IF(OR($U2596="",$B2596=""),"",IF($AA2596&lt;&gt;"",$AA2596-$B2596,TODAY()-$B2596))</f>
        <v/>
      </c>
      <c r="AD2596" s="22" t="str">
        <f aca="true">IF($W2596="","",IF($Y2596="Closed",IF($AA2596="","Closed",IF($AA2596&lt;=$W2596,"Closed on time","Closed late")),IF(TODAY()&gt;$W2596,"Overdue","Within time")))</f>
        <v/>
      </c>
      <c r="AE2596" s="6"/>
      <c r="AF2596" s="19"/>
      <c r="AG2596" s="19"/>
      <c r="AH2596" s="19"/>
      <c r="AI2596" s="19"/>
      <c r="AJ2596" s="19"/>
    </row>
    <row r="2597" customFormat="false" ht="15" hidden="false" customHeight="false" outlineLevel="0" collapsed="false">
      <c r="A2597" s="22" t="str">
        <f aca="false">IF($C2597="","","R"&amp;TEXT(ROW()-4,"00000"))</f>
        <v/>
      </c>
      <c r="B2597" s="21"/>
      <c r="C2597" s="19"/>
      <c r="D2597" s="22" t="str">
        <f aca="false">IF($C2597="","",IFERROR(INDEX(Asset_Register!$C$5:$C$1000,MATCH($C2597,Asset_Register!$A$5:$A$1000,0)),"Not in register"))</f>
        <v/>
      </c>
      <c r="E2597" s="22" t="str">
        <f aca="false">IF($C2597="","",IFERROR(INDEX(Asset_Register!$D$5:$D$1000,MATCH($C2597,Asset_Register!$A$5:$A$1000,0)),"Not in register"))</f>
        <v/>
      </c>
      <c r="F2597" s="22" t="str">
        <f aca="false">IF($C2597="","",IFERROR(INDEX(Asset_Register!$R$5:$R$1000,MATCH($C2597,Asset_Register!$A$5:$A$1000,0)),"Not in register"))</f>
        <v/>
      </c>
      <c r="G2597" s="22" t="str">
        <f aca="false">IF($C2597="","",IFERROR(INDEX(Asset_Register!$Q$5:$Q$1000,MATCH($C2597,Asset_Register!$A$5:$A$1000,0)),"Not in register"))</f>
        <v/>
      </c>
      <c r="H2597" s="19"/>
      <c r="I2597" s="19"/>
      <c r="J2597" s="6"/>
      <c r="K2597" s="19"/>
      <c r="L2597" s="19"/>
      <c r="M2597" s="19"/>
      <c r="N2597" s="19"/>
      <c r="O2597" s="19"/>
      <c r="P2597" s="19"/>
      <c r="Q2597" s="22" t="str">
        <f aca="false">IF($C2597="","",IF($P2597&lt;&gt;"",$P2597,IF(AND(ISNUMBER($K2597),ISNUMBER($M2597),ISNUMBER($N2597)),IF($O2597="Lower is worse",IF($K2597&lt;=$N2597,"Danger",IF($K2597&lt;=$M2597,"Alert","OK")),IF($K2597&gt;=$N2597,"Danger",IF($K2597&gt;=$M2597,"Alert","OK"))),"Not set")))</f>
        <v/>
      </c>
      <c r="R2597" s="22" t="str">
        <f aca="false">IF(OR($Q2597="",$Q2597="Not set"),"",MATCH($Q2597,Lists!$F$2:$F$4,0)-1)</f>
        <v/>
      </c>
      <c r="S2597" s="6"/>
      <c r="T2597" s="6"/>
      <c r="U2597" s="22" t="str">
        <f aca="false">IF(OR($Q2597="",$Q2597="OK",$Q2597="Not set",NOT(ISNUMBER($G2597))),"",ROUND($G2597*IF($Q2597="Danger",Lists!$M$15,Lists!$M$16),0))</f>
        <v/>
      </c>
      <c r="V2597" s="22" t="str">
        <f aca="false">IF($U2597="","",IF(OR($Q2597="Danger",$U2597&gt;=Lists!$M$10),"P1",IF($U2597&gt;=Lists!$M$11,"P2","P3")))</f>
        <v/>
      </c>
      <c r="W2597" s="24" t="str">
        <f aca="false">IF(OR($V2597="",$B2597=""),"",$B2597+INDEX(Lists!$N$10:$N$12,MATCH($V2597,Lists!$L$10:$L$12,0)))</f>
        <v/>
      </c>
      <c r="X2597" s="19"/>
      <c r="Y2597" s="19"/>
      <c r="Z2597" s="19"/>
      <c r="AA2597" s="21"/>
      <c r="AB2597" s="19"/>
      <c r="AC2597" s="22" t="str">
        <f aca="true">IF(OR($U2597="",$B2597=""),"",IF($AA2597&lt;&gt;"",$AA2597-$B2597,TODAY()-$B2597))</f>
        <v/>
      </c>
      <c r="AD2597" s="22" t="str">
        <f aca="true">IF($W2597="","",IF($Y2597="Closed",IF($AA2597="","Closed",IF($AA2597&lt;=$W2597,"Closed on time","Closed late")),IF(TODAY()&gt;$W2597,"Overdue","Within time")))</f>
        <v/>
      </c>
      <c r="AE2597" s="6"/>
      <c r="AF2597" s="19"/>
      <c r="AG2597" s="19"/>
      <c r="AH2597" s="19"/>
      <c r="AI2597" s="19"/>
      <c r="AJ2597" s="19"/>
    </row>
    <row r="2598" customFormat="false" ht="15" hidden="false" customHeight="false" outlineLevel="0" collapsed="false">
      <c r="A2598" s="22" t="str">
        <f aca="false">IF($C2598="","","R"&amp;TEXT(ROW()-4,"00000"))</f>
        <v/>
      </c>
      <c r="B2598" s="21"/>
      <c r="C2598" s="19"/>
      <c r="D2598" s="22" t="str">
        <f aca="false">IF($C2598="","",IFERROR(INDEX(Asset_Register!$C$5:$C$1000,MATCH($C2598,Asset_Register!$A$5:$A$1000,0)),"Not in register"))</f>
        <v/>
      </c>
      <c r="E2598" s="22" t="str">
        <f aca="false">IF($C2598="","",IFERROR(INDEX(Asset_Register!$D$5:$D$1000,MATCH($C2598,Asset_Register!$A$5:$A$1000,0)),"Not in register"))</f>
        <v/>
      </c>
      <c r="F2598" s="22" t="str">
        <f aca="false">IF($C2598="","",IFERROR(INDEX(Asset_Register!$R$5:$R$1000,MATCH($C2598,Asset_Register!$A$5:$A$1000,0)),"Not in register"))</f>
        <v/>
      </c>
      <c r="G2598" s="22" t="str">
        <f aca="false">IF($C2598="","",IFERROR(INDEX(Asset_Register!$Q$5:$Q$1000,MATCH($C2598,Asset_Register!$A$5:$A$1000,0)),"Not in register"))</f>
        <v/>
      </c>
      <c r="H2598" s="19"/>
      <c r="I2598" s="19"/>
      <c r="J2598" s="6"/>
      <c r="K2598" s="19"/>
      <c r="L2598" s="19"/>
      <c r="M2598" s="19"/>
      <c r="N2598" s="19"/>
      <c r="O2598" s="19"/>
      <c r="P2598" s="19"/>
      <c r="Q2598" s="22" t="str">
        <f aca="false">IF($C2598="","",IF($P2598&lt;&gt;"",$P2598,IF(AND(ISNUMBER($K2598),ISNUMBER($M2598),ISNUMBER($N2598)),IF($O2598="Lower is worse",IF($K2598&lt;=$N2598,"Danger",IF($K2598&lt;=$M2598,"Alert","OK")),IF($K2598&gt;=$N2598,"Danger",IF($K2598&gt;=$M2598,"Alert","OK"))),"Not set")))</f>
        <v/>
      </c>
      <c r="R2598" s="22" t="str">
        <f aca="false">IF(OR($Q2598="",$Q2598="Not set"),"",MATCH($Q2598,Lists!$F$2:$F$4,0)-1)</f>
        <v/>
      </c>
      <c r="S2598" s="6"/>
      <c r="T2598" s="6"/>
      <c r="U2598" s="22" t="str">
        <f aca="false">IF(OR($Q2598="",$Q2598="OK",$Q2598="Not set",NOT(ISNUMBER($G2598))),"",ROUND($G2598*IF($Q2598="Danger",Lists!$M$15,Lists!$M$16),0))</f>
        <v/>
      </c>
      <c r="V2598" s="22" t="str">
        <f aca="false">IF($U2598="","",IF(OR($Q2598="Danger",$U2598&gt;=Lists!$M$10),"P1",IF($U2598&gt;=Lists!$M$11,"P2","P3")))</f>
        <v/>
      </c>
      <c r="W2598" s="24" t="str">
        <f aca="false">IF(OR($V2598="",$B2598=""),"",$B2598+INDEX(Lists!$N$10:$N$12,MATCH($V2598,Lists!$L$10:$L$12,0)))</f>
        <v/>
      </c>
      <c r="X2598" s="19"/>
      <c r="Y2598" s="19"/>
      <c r="Z2598" s="19"/>
      <c r="AA2598" s="21"/>
      <c r="AB2598" s="19"/>
      <c r="AC2598" s="22" t="str">
        <f aca="true">IF(OR($U2598="",$B2598=""),"",IF($AA2598&lt;&gt;"",$AA2598-$B2598,TODAY()-$B2598))</f>
        <v/>
      </c>
      <c r="AD2598" s="22" t="str">
        <f aca="true">IF($W2598="","",IF($Y2598="Closed",IF($AA2598="","Closed",IF($AA2598&lt;=$W2598,"Closed on time","Closed late")),IF(TODAY()&gt;$W2598,"Overdue","Within time")))</f>
        <v/>
      </c>
      <c r="AE2598" s="6"/>
      <c r="AF2598" s="19"/>
      <c r="AG2598" s="19"/>
      <c r="AH2598" s="19"/>
      <c r="AI2598" s="19"/>
      <c r="AJ2598" s="19"/>
    </row>
    <row r="2599" customFormat="false" ht="15" hidden="false" customHeight="false" outlineLevel="0" collapsed="false">
      <c r="A2599" s="22" t="str">
        <f aca="false">IF($C2599="","","R"&amp;TEXT(ROW()-4,"00000"))</f>
        <v/>
      </c>
      <c r="B2599" s="21"/>
      <c r="C2599" s="19"/>
      <c r="D2599" s="22" t="str">
        <f aca="false">IF($C2599="","",IFERROR(INDEX(Asset_Register!$C$5:$C$1000,MATCH($C2599,Asset_Register!$A$5:$A$1000,0)),"Not in register"))</f>
        <v/>
      </c>
      <c r="E2599" s="22" t="str">
        <f aca="false">IF($C2599="","",IFERROR(INDEX(Asset_Register!$D$5:$D$1000,MATCH($C2599,Asset_Register!$A$5:$A$1000,0)),"Not in register"))</f>
        <v/>
      </c>
      <c r="F2599" s="22" t="str">
        <f aca="false">IF($C2599="","",IFERROR(INDEX(Asset_Register!$R$5:$R$1000,MATCH($C2599,Asset_Register!$A$5:$A$1000,0)),"Not in register"))</f>
        <v/>
      </c>
      <c r="G2599" s="22" t="str">
        <f aca="false">IF($C2599="","",IFERROR(INDEX(Asset_Register!$Q$5:$Q$1000,MATCH($C2599,Asset_Register!$A$5:$A$1000,0)),"Not in register"))</f>
        <v/>
      </c>
      <c r="H2599" s="19"/>
      <c r="I2599" s="19"/>
      <c r="J2599" s="6"/>
      <c r="K2599" s="19"/>
      <c r="L2599" s="19"/>
      <c r="M2599" s="19"/>
      <c r="N2599" s="19"/>
      <c r="O2599" s="19"/>
      <c r="P2599" s="19"/>
      <c r="Q2599" s="22" t="str">
        <f aca="false">IF($C2599="","",IF($P2599&lt;&gt;"",$P2599,IF(AND(ISNUMBER($K2599),ISNUMBER($M2599),ISNUMBER($N2599)),IF($O2599="Lower is worse",IF($K2599&lt;=$N2599,"Danger",IF($K2599&lt;=$M2599,"Alert","OK")),IF($K2599&gt;=$N2599,"Danger",IF($K2599&gt;=$M2599,"Alert","OK"))),"Not set")))</f>
        <v/>
      </c>
      <c r="R2599" s="22" t="str">
        <f aca="false">IF(OR($Q2599="",$Q2599="Not set"),"",MATCH($Q2599,Lists!$F$2:$F$4,0)-1)</f>
        <v/>
      </c>
      <c r="S2599" s="6"/>
      <c r="T2599" s="6"/>
      <c r="U2599" s="22" t="str">
        <f aca="false">IF(OR($Q2599="",$Q2599="OK",$Q2599="Not set",NOT(ISNUMBER($G2599))),"",ROUND($G2599*IF($Q2599="Danger",Lists!$M$15,Lists!$M$16),0))</f>
        <v/>
      </c>
      <c r="V2599" s="22" t="str">
        <f aca="false">IF($U2599="","",IF(OR($Q2599="Danger",$U2599&gt;=Lists!$M$10),"P1",IF($U2599&gt;=Lists!$M$11,"P2","P3")))</f>
        <v/>
      </c>
      <c r="W2599" s="24" t="str">
        <f aca="false">IF(OR($V2599="",$B2599=""),"",$B2599+INDEX(Lists!$N$10:$N$12,MATCH($V2599,Lists!$L$10:$L$12,0)))</f>
        <v/>
      </c>
      <c r="X2599" s="19"/>
      <c r="Y2599" s="19"/>
      <c r="Z2599" s="19"/>
      <c r="AA2599" s="21"/>
      <c r="AB2599" s="19"/>
      <c r="AC2599" s="22" t="str">
        <f aca="true">IF(OR($U2599="",$B2599=""),"",IF($AA2599&lt;&gt;"",$AA2599-$B2599,TODAY()-$B2599))</f>
        <v/>
      </c>
      <c r="AD2599" s="22" t="str">
        <f aca="true">IF($W2599="","",IF($Y2599="Closed",IF($AA2599="","Closed",IF($AA2599&lt;=$W2599,"Closed on time","Closed late")),IF(TODAY()&gt;$W2599,"Overdue","Within time")))</f>
        <v/>
      </c>
      <c r="AE2599" s="6"/>
      <c r="AF2599" s="19"/>
      <c r="AG2599" s="19"/>
      <c r="AH2599" s="19"/>
      <c r="AI2599" s="19"/>
      <c r="AJ2599" s="19"/>
    </row>
    <row r="2600" customFormat="false" ht="15" hidden="false" customHeight="false" outlineLevel="0" collapsed="false">
      <c r="A2600" s="22" t="str">
        <f aca="false">IF($C2600="","","R"&amp;TEXT(ROW()-4,"00000"))</f>
        <v/>
      </c>
      <c r="B2600" s="21"/>
      <c r="C2600" s="19"/>
      <c r="D2600" s="22" t="str">
        <f aca="false">IF($C2600="","",IFERROR(INDEX(Asset_Register!$C$5:$C$1000,MATCH($C2600,Asset_Register!$A$5:$A$1000,0)),"Not in register"))</f>
        <v/>
      </c>
      <c r="E2600" s="22" t="str">
        <f aca="false">IF($C2600="","",IFERROR(INDEX(Asset_Register!$D$5:$D$1000,MATCH($C2600,Asset_Register!$A$5:$A$1000,0)),"Not in register"))</f>
        <v/>
      </c>
      <c r="F2600" s="22" t="str">
        <f aca="false">IF($C2600="","",IFERROR(INDEX(Asset_Register!$R$5:$R$1000,MATCH($C2600,Asset_Register!$A$5:$A$1000,0)),"Not in register"))</f>
        <v/>
      </c>
      <c r="G2600" s="22" t="str">
        <f aca="false">IF($C2600="","",IFERROR(INDEX(Asset_Register!$Q$5:$Q$1000,MATCH($C2600,Asset_Register!$A$5:$A$1000,0)),"Not in register"))</f>
        <v/>
      </c>
      <c r="H2600" s="19"/>
      <c r="I2600" s="19"/>
      <c r="J2600" s="6"/>
      <c r="K2600" s="19"/>
      <c r="L2600" s="19"/>
      <c r="M2600" s="19"/>
      <c r="N2600" s="19"/>
      <c r="O2600" s="19"/>
      <c r="P2600" s="19"/>
      <c r="Q2600" s="22" t="str">
        <f aca="false">IF($C2600="","",IF($P2600&lt;&gt;"",$P2600,IF(AND(ISNUMBER($K2600),ISNUMBER($M2600),ISNUMBER($N2600)),IF($O2600="Lower is worse",IF($K2600&lt;=$N2600,"Danger",IF($K2600&lt;=$M2600,"Alert","OK")),IF($K2600&gt;=$N2600,"Danger",IF($K2600&gt;=$M2600,"Alert","OK"))),"Not set")))</f>
        <v/>
      </c>
      <c r="R2600" s="22" t="str">
        <f aca="false">IF(OR($Q2600="",$Q2600="Not set"),"",MATCH($Q2600,Lists!$F$2:$F$4,0)-1)</f>
        <v/>
      </c>
      <c r="S2600" s="6"/>
      <c r="T2600" s="6"/>
      <c r="U2600" s="22" t="str">
        <f aca="false">IF(OR($Q2600="",$Q2600="OK",$Q2600="Not set",NOT(ISNUMBER($G2600))),"",ROUND($G2600*IF($Q2600="Danger",Lists!$M$15,Lists!$M$16),0))</f>
        <v/>
      </c>
      <c r="V2600" s="22" t="str">
        <f aca="false">IF($U2600="","",IF(OR($Q2600="Danger",$U2600&gt;=Lists!$M$10),"P1",IF($U2600&gt;=Lists!$M$11,"P2","P3")))</f>
        <v/>
      </c>
      <c r="W2600" s="24" t="str">
        <f aca="false">IF(OR($V2600="",$B2600=""),"",$B2600+INDEX(Lists!$N$10:$N$12,MATCH($V2600,Lists!$L$10:$L$12,0)))</f>
        <v/>
      </c>
      <c r="X2600" s="19"/>
      <c r="Y2600" s="19"/>
      <c r="Z2600" s="19"/>
      <c r="AA2600" s="21"/>
      <c r="AB2600" s="19"/>
      <c r="AC2600" s="22" t="str">
        <f aca="true">IF(OR($U2600="",$B2600=""),"",IF($AA2600&lt;&gt;"",$AA2600-$B2600,TODAY()-$B2600))</f>
        <v/>
      </c>
      <c r="AD2600" s="22" t="str">
        <f aca="true">IF($W2600="","",IF($Y2600="Closed",IF($AA2600="","Closed",IF($AA2600&lt;=$W2600,"Closed on time","Closed late")),IF(TODAY()&gt;$W2600,"Overdue","Within time")))</f>
        <v/>
      </c>
      <c r="AE2600" s="6"/>
      <c r="AF2600" s="19"/>
      <c r="AG2600" s="19"/>
      <c r="AH2600" s="19"/>
      <c r="AI2600" s="19"/>
      <c r="AJ2600" s="19"/>
    </row>
    <row r="2601" customFormat="false" ht="15" hidden="false" customHeight="false" outlineLevel="0" collapsed="false">
      <c r="A2601" s="22" t="str">
        <f aca="false">IF($C2601="","","R"&amp;TEXT(ROW()-4,"00000"))</f>
        <v/>
      </c>
      <c r="B2601" s="21"/>
      <c r="C2601" s="19"/>
      <c r="D2601" s="22" t="str">
        <f aca="false">IF($C2601="","",IFERROR(INDEX(Asset_Register!$C$5:$C$1000,MATCH($C2601,Asset_Register!$A$5:$A$1000,0)),"Not in register"))</f>
        <v/>
      </c>
      <c r="E2601" s="22" t="str">
        <f aca="false">IF($C2601="","",IFERROR(INDEX(Asset_Register!$D$5:$D$1000,MATCH($C2601,Asset_Register!$A$5:$A$1000,0)),"Not in register"))</f>
        <v/>
      </c>
      <c r="F2601" s="22" t="str">
        <f aca="false">IF($C2601="","",IFERROR(INDEX(Asset_Register!$R$5:$R$1000,MATCH($C2601,Asset_Register!$A$5:$A$1000,0)),"Not in register"))</f>
        <v/>
      </c>
      <c r="G2601" s="22" t="str">
        <f aca="false">IF($C2601="","",IFERROR(INDEX(Asset_Register!$Q$5:$Q$1000,MATCH($C2601,Asset_Register!$A$5:$A$1000,0)),"Not in register"))</f>
        <v/>
      </c>
      <c r="H2601" s="19"/>
      <c r="I2601" s="19"/>
      <c r="J2601" s="6"/>
      <c r="K2601" s="19"/>
      <c r="L2601" s="19"/>
      <c r="M2601" s="19"/>
      <c r="N2601" s="19"/>
      <c r="O2601" s="19"/>
      <c r="P2601" s="19"/>
      <c r="Q2601" s="22" t="str">
        <f aca="false">IF($C2601="","",IF($P2601&lt;&gt;"",$P2601,IF(AND(ISNUMBER($K2601),ISNUMBER($M2601),ISNUMBER($N2601)),IF($O2601="Lower is worse",IF($K2601&lt;=$N2601,"Danger",IF($K2601&lt;=$M2601,"Alert","OK")),IF($K2601&gt;=$N2601,"Danger",IF($K2601&gt;=$M2601,"Alert","OK"))),"Not set")))</f>
        <v/>
      </c>
      <c r="R2601" s="22" t="str">
        <f aca="false">IF(OR($Q2601="",$Q2601="Not set"),"",MATCH($Q2601,Lists!$F$2:$F$4,0)-1)</f>
        <v/>
      </c>
      <c r="S2601" s="6"/>
      <c r="T2601" s="6"/>
      <c r="U2601" s="22" t="str">
        <f aca="false">IF(OR($Q2601="",$Q2601="OK",$Q2601="Not set",NOT(ISNUMBER($G2601))),"",ROUND($G2601*IF($Q2601="Danger",Lists!$M$15,Lists!$M$16),0))</f>
        <v/>
      </c>
      <c r="V2601" s="22" t="str">
        <f aca="false">IF($U2601="","",IF(OR($Q2601="Danger",$U2601&gt;=Lists!$M$10),"P1",IF($U2601&gt;=Lists!$M$11,"P2","P3")))</f>
        <v/>
      </c>
      <c r="W2601" s="24" t="str">
        <f aca="false">IF(OR($V2601="",$B2601=""),"",$B2601+INDEX(Lists!$N$10:$N$12,MATCH($V2601,Lists!$L$10:$L$12,0)))</f>
        <v/>
      </c>
      <c r="X2601" s="19"/>
      <c r="Y2601" s="19"/>
      <c r="Z2601" s="19"/>
      <c r="AA2601" s="21"/>
      <c r="AB2601" s="19"/>
      <c r="AC2601" s="22" t="str">
        <f aca="true">IF(OR($U2601="",$B2601=""),"",IF($AA2601&lt;&gt;"",$AA2601-$B2601,TODAY()-$B2601))</f>
        <v/>
      </c>
      <c r="AD2601" s="22" t="str">
        <f aca="true">IF($W2601="","",IF($Y2601="Closed",IF($AA2601="","Closed",IF($AA2601&lt;=$W2601,"Closed on time","Closed late")),IF(TODAY()&gt;$W2601,"Overdue","Within time")))</f>
        <v/>
      </c>
      <c r="AE2601" s="6"/>
      <c r="AF2601" s="19"/>
      <c r="AG2601" s="19"/>
      <c r="AH2601" s="19"/>
      <c r="AI2601" s="19"/>
      <c r="AJ2601" s="19"/>
    </row>
    <row r="2602" customFormat="false" ht="15" hidden="false" customHeight="false" outlineLevel="0" collapsed="false">
      <c r="A2602" s="22" t="str">
        <f aca="false">IF($C2602="","","R"&amp;TEXT(ROW()-4,"00000"))</f>
        <v/>
      </c>
      <c r="B2602" s="21"/>
      <c r="C2602" s="19"/>
      <c r="D2602" s="22" t="str">
        <f aca="false">IF($C2602="","",IFERROR(INDEX(Asset_Register!$C$5:$C$1000,MATCH($C2602,Asset_Register!$A$5:$A$1000,0)),"Not in register"))</f>
        <v/>
      </c>
      <c r="E2602" s="22" t="str">
        <f aca="false">IF($C2602="","",IFERROR(INDEX(Asset_Register!$D$5:$D$1000,MATCH($C2602,Asset_Register!$A$5:$A$1000,0)),"Not in register"))</f>
        <v/>
      </c>
      <c r="F2602" s="22" t="str">
        <f aca="false">IF($C2602="","",IFERROR(INDEX(Asset_Register!$R$5:$R$1000,MATCH($C2602,Asset_Register!$A$5:$A$1000,0)),"Not in register"))</f>
        <v/>
      </c>
      <c r="G2602" s="22" t="str">
        <f aca="false">IF($C2602="","",IFERROR(INDEX(Asset_Register!$Q$5:$Q$1000,MATCH($C2602,Asset_Register!$A$5:$A$1000,0)),"Not in register"))</f>
        <v/>
      </c>
      <c r="H2602" s="19"/>
      <c r="I2602" s="19"/>
      <c r="J2602" s="6"/>
      <c r="K2602" s="19"/>
      <c r="L2602" s="19"/>
      <c r="M2602" s="19"/>
      <c r="N2602" s="19"/>
      <c r="O2602" s="19"/>
      <c r="P2602" s="19"/>
      <c r="Q2602" s="22" t="str">
        <f aca="false">IF($C2602="","",IF($P2602&lt;&gt;"",$P2602,IF(AND(ISNUMBER($K2602),ISNUMBER($M2602),ISNUMBER($N2602)),IF($O2602="Lower is worse",IF($K2602&lt;=$N2602,"Danger",IF($K2602&lt;=$M2602,"Alert","OK")),IF($K2602&gt;=$N2602,"Danger",IF($K2602&gt;=$M2602,"Alert","OK"))),"Not set")))</f>
        <v/>
      </c>
      <c r="R2602" s="22" t="str">
        <f aca="false">IF(OR($Q2602="",$Q2602="Not set"),"",MATCH($Q2602,Lists!$F$2:$F$4,0)-1)</f>
        <v/>
      </c>
      <c r="S2602" s="6"/>
      <c r="T2602" s="6"/>
      <c r="U2602" s="22" t="str">
        <f aca="false">IF(OR($Q2602="",$Q2602="OK",$Q2602="Not set",NOT(ISNUMBER($G2602))),"",ROUND($G2602*IF($Q2602="Danger",Lists!$M$15,Lists!$M$16),0))</f>
        <v/>
      </c>
      <c r="V2602" s="22" t="str">
        <f aca="false">IF($U2602="","",IF(OR($Q2602="Danger",$U2602&gt;=Lists!$M$10),"P1",IF($U2602&gt;=Lists!$M$11,"P2","P3")))</f>
        <v/>
      </c>
      <c r="W2602" s="24" t="str">
        <f aca="false">IF(OR($V2602="",$B2602=""),"",$B2602+INDEX(Lists!$N$10:$N$12,MATCH($V2602,Lists!$L$10:$L$12,0)))</f>
        <v/>
      </c>
      <c r="X2602" s="19"/>
      <c r="Y2602" s="19"/>
      <c r="Z2602" s="19"/>
      <c r="AA2602" s="21"/>
      <c r="AB2602" s="19"/>
      <c r="AC2602" s="22" t="str">
        <f aca="true">IF(OR($U2602="",$B2602=""),"",IF($AA2602&lt;&gt;"",$AA2602-$B2602,TODAY()-$B2602))</f>
        <v/>
      </c>
      <c r="AD2602" s="22" t="str">
        <f aca="true">IF($W2602="","",IF($Y2602="Closed",IF($AA2602="","Closed",IF($AA2602&lt;=$W2602,"Closed on time","Closed late")),IF(TODAY()&gt;$W2602,"Overdue","Within time")))</f>
        <v/>
      </c>
      <c r="AE2602" s="6"/>
      <c r="AF2602" s="19"/>
      <c r="AG2602" s="19"/>
      <c r="AH2602" s="19"/>
      <c r="AI2602" s="19"/>
      <c r="AJ2602" s="19"/>
    </row>
    <row r="2603" customFormat="false" ht="15" hidden="false" customHeight="false" outlineLevel="0" collapsed="false">
      <c r="A2603" s="22" t="str">
        <f aca="false">IF($C2603="","","R"&amp;TEXT(ROW()-4,"00000"))</f>
        <v/>
      </c>
      <c r="B2603" s="21"/>
      <c r="C2603" s="19"/>
      <c r="D2603" s="22" t="str">
        <f aca="false">IF($C2603="","",IFERROR(INDEX(Asset_Register!$C$5:$C$1000,MATCH($C2603,Asset_Register!$A$5:$A$1000,0)),"Not in register"))</f>
        <v/>
      </c>
      <c r="E2603" s="22" t="str">
        <f aca="false">IF($C2603="","",IFERROR(INDEX(Asset_Register!$D$5:$D$1000,MATCH($C2603,Asset_Register!$A$5:$A$1000,0)),"Not in register"))</f>
        <v/>
      </c>
      <c r="F2603" s="22" t="str">
        <f aca="false">IF($C2603="","",IFERROR(INDEX(Asset_Register!$R$5:$R$1000,MATCH($C2603,Asset_Register!$A$5:$A$1000,0)),"Not in register"))</f>
        <v/>
      </c>
      <c r="G2603" s="22" t="str">
        <f aca="false">IF($C2603="","",IFERROR(INDEX(Asset_Register!$Q$5:$Q$1000,MATCH($C2603,Asset_Register!$A$5:$A$1000,0)),"Not in register"))</f>
        <v/>
      </c>
      <c r="H2603" s="19"/>
      <c r="I2603" s="19"/>
      <c r="J2603" s="6"/>
      <c r="K2603" s="19"/>
      <c r="L2603" s="19"/>
      <c r="M2603" s="19"/>
      <c r="N2603" s="19"/>
      <c r="O2603" s="19"/>
      <c r="P2603" s="19"/>
      <c r="Q2603" s="22" t="str">
        <f aca="false">IF($C2603="","",IF($P2603&lt;&gt;"",$P2603,IF(AND(ISNUMBER($K2603),ISNUMBER($M2603),ISNUMBER($N2603)),IF($O2603="Lower is worse",IF($K2603&lt;=$N2603,"Danger",IF($K2603&lt;=$M2603,"Alert","OK")),IF($K2603&gt;=$N2603,"Danger",IF($K2603&gt;=$M2603,"Alert","OK"))),"Not set")))</f>
        <v/>
      </c>
      <c r="R2603" s="22" t="str">
        <f aca="false">IF(OR($Q2603="",$Q2603="Not set"),"",MATCH($Q2603,Lists!$F$2:$F$4,0)-1)</f>
        <v/>
      </c>
      <c r="S2603" s="6"/>
      <c r="T2603" s="6"/>
      <c r="U2603" s="22" t="str">
        <f aca="false">IF(OR($Q2603="",$Q2603="OK",$Q2603="Not set",NOT(ISNUMBER($G2603))),"",ROUND($G2603*IF($Q2603="Danger",Lists!$M$15,Lists!$M$16),0))</f>
        <v/>
      </c>
      <c r="V2603" s="22" t="str">
        <f aca="false">IF($U2603="","",IF(OR($Q2603="Danger",$U2603&gt;=Lists!$M$10),"P1",IF($U2603&gt;=Lists!$M$11,"P2","P3")))</f>
        <v/>
      </c>
      <c r="W2603" s="24" t="str">
        <f aca="false">IF(OR($V2603="",$B2603=""),"",$B2603+INDEX(Lists!$N$10:$N$12,MATCH($V2603,Lists!$L$10:$L$12,0)))</f>
        <v/>
      </c>
      <c r="X2603" s="19"/>
      <c r="Y2603" s="19"/>
      <c r="Z2603" s="19"/>
      <c r="AA2603" s="21"/>
      <c r="AB2603" s="19"/>
      <c r="AC2603" s="22" t="str">
        <f aca="true">IF(OR($U2603="",$B2603=""),"",IF($AA2603&lt;&gt;"",$AA2603-$B2603,TODAY()-$B2603))</f>
        <v/>
      </c>
      <c r="AD2603" s="22" t="str">
        <f aca="true">IF($W2603="","",IF($Y2603="Closed",IF($AA2603="","Closed",IF($AA2603&lt;=$W2603,"Closed on time","Closed late")),IF(TODAY()&gt;$W2603,"Overdue","Within time")))</f>
        <v/>
      </c>
      <c r="AE2603" s="6"/>
      <c r="AF2603" s="19"/>
      <c r="AG2603" s="19"/>
      <c r="AH2603" s="19"/>
      <c r="AI2603" s="19"/>
      <c r="AJ2603" s="19"/>
    </row>
    <row r="2604" customFormat="false" ht="15" hidden="false" customHeight="false" outlineLevel="0" collapsed="false">
      <c r="A2604" s="22" t="str">
        <f aca="false">IF($C2604="","","R"&amp;TEXT(ROW()-4,"00000"))</f>
        <v/>
      </c>
      <c r="B2604" s="21"/>
      <c r="C2604" s="19"/>
      <c r="D2604" s="22" t="str">
        <f aca="false">IF($C2604="","",IFERROR(INDEX(Asset_Register!$C$5:$C$1000,MATCH($C2604,Asset_Register!$A$5:$A$1000,0)),"Not in register"))</f>
        <v/>
      </c>
      <c r="E2604" s="22" t="str">
        <f aca="false">IF($C2604="","",IFERROR(INDEX(Asset_Register!$D$5:$D$1000,MATCH($C2604,Asset_Register!$A$5:$A$1000,0)),"Not in register"))</f>
        <v/>
      </c>
      <c r="F2604" s="22" t="str">
        <f aca="false">IF($C2604="","",IFERROR(INDEX(Asset_Register!$R$5:$R$1000,MATCH($C2604,Asset_Register!$A$5:$A$1000,0)),"Not in register"))</f>
        <v/>
      </c>
      <c r="G2604" s="22" t="str">
        <f aca="false">IF($C2604="","",IFERROR(INDEX(Asset_Register!$Q$5:$Q$1000,MATCH($C2604,Asset_Register!$A$5:$A$1000,0)),"Not in register"))</f>
        <v/>
      </c>
      <c r="H2604" s="19"/>
      <c r="I2604" s="19"/>
      <c r="J2604" s="6"/>
      <c r="K2604" s="19"/>
      <c r="L2604" s="19"/>
      <c r="M2604" s="19"/>
      <c r="N2604" s="19"/>
      <c r="O2604" s="19"/>
      <c r="P2604" s="19"/>
      <c r="Q2604" s="22" t="str">
        <f aca="false">IF($C2604="","",IF($P2604&lt;&gt;"",$P2604,IF(AND(ISNUMBER($K2604),ISNUMBER($M2604),ISNUMBER($N2604)),IF($O2604="Lower is worse",IF($K2604&lt;=$N2604,"Danger",IF($K2604&lt;=$M2604,"Alert","OK")),IF($K2604&gt;=$N2604,"Danger",IF($K2604&gt;=$M2604,"Alert","OK"))),"Not set")))</f>
        <v/>
      </c>
      <c r="R2604" s="22" t="str">
        <f aca="false">IF(OR($Q2604="",$Q2604="Not set"),"",MATCH($Q2604,Lists!$F$2:$F$4,0)-1)</f>
        <v/>
      </c>
      <c r="S2604" s="6"/>
      <c r="T2604" s="6"/>
      <c r="U2604" s="22" t="str">
        <f aca="false">IF(OR($Q2604="",$Q2604="OK",$Q2604="Not set",NOT(ISNUMBER($G2604))),"",ROUND($G2604*IF($Q2604="Danger",Lists!$M$15,Lists!$M$16),0))</f>
        <v/>
      </c>
      <c r="V2604" s="22" t="str">
        <f aca="false">IF($U2604="","",IF(OR($Q2604="Danger",$U2604&gt;=Lists!$M$10),"P1",IF($U2604&gt;=Lists!$M$11,"P2","P3")))</f>
        <v/>
      </c>
      <c r="W2604" s="24" t="str">
        <f aca="false">IF(OR($V2604="",$B2604=""),"",$B2604+INDEX(Lists!$N$10:$N$12,MATCH($V2604,Lists!$L$10:$L$12,0)))</f>
        <v/>
      </c>
      <c r="X2604" s="19"/>
      <c r="Y2604" s="19"/>
      <c r="Z2604" s="19"/>
      <c r="AA2604" s="21"/>
      <c r="AB2604" s="19"/>
      <c r="AC2604" s="22" t="str">
        <f aca="true">IF(OR($U2604="",$B2604=""),"",IF($AA2604&lt;&gt;"",$AA2604-$B2604,TODAY()-$B2604))</f>
        <v/>
      </c>
      <c r="AD2604" s="22" t="str">
        <f aca="true">IF($W2604="","",IF($Y2604="Closed",IF($AA2604="","Closed",IF($AA2604&lt;=$W2604,"Closed on time","Closed late")),IF(TODAY()&gt;$W2604,"Overdue","Within time")))</f>
        <v/>
      </c>
      <c r="AE2604" s="6"/>
      <c r="AF2604" s="19"/>
      <c r="AG2604" s="19"/>
      <c r="AH2604" s="19"/>
      <c r="AI2604" s="19"/>
      <c r="AJ2604" s="19"/>
    </row>
    <row r="2605" customFormat="false" ht="15" hidden="false" customHeight="false" outlineLevel="0" collapsed="false">
      <c r="A2605" s="22" t="str">
        <f aca="false">IF($C2605="","","R"&amp;TEXT(ROW()-4,"00000"))</f>
        <v/>
      </c>
      <c r="B2605" s="21"/>
      <c r="C2605" s="19"/>
      <c r="D2605" s="22" t="str">
        <f aca="false">IF($C2605="","",IFERROR(INDEX(Asset_Register!$C$5:$C$1000,MATCH($C2605,Asset_Register!$A$5:$A$1000,0)),"Not in register"))</f>
        <v/>
      </c>
      <c r="E2605" s="22" t="str">
        <f aca="false">IF($C2605="","",IFERROR(INDEX(Asset_Register!$D$5:$D$1000,MATCH($C2605,Asset_Register!$A$5:$A$1000,0)),"Not in register"))</f>
        <v/>
      </c>
      <c r="F2605" s="22" t="str">
        <f aca="false">IF($C2605="","",IFERROR(INDEX(Asset_Register!$R$5:$R$1000,MATCH($C2605,Asset_Register!$A$5:$A$1000,0)),"Not in register"))</f>
        <v/>
      </c>
      <c r="G2605" s="22" t="str">
        <f aca="false">IF($C2605="","",IFERROR(INDEX(Asset_Register!$Q$5:$Q$1000,MATCH($C2605,Asset_Register!$A$5:$A$1000,0)),"Not in register"))</f>
        <v/>
      </c>
      <c r="H2605" s="19"/>
      <c r="I2605" s="19"/>
      <c r="J2605" s="6"/>
      <c r="K2605" s="19"/>
      <c r="L2605" s="19"/>
      <c r="M2605" s="19"/>
      <c r="N2605" s="19"/>
      <c r="O2605" s="19"/>
      <c r="P2605" s="19"/>
      <c r="Q2605" s="22" t="str">
        <f aca="false">IF($C2605="","",IF($P2605&lt;&gt;"",$P2605,IF(AND(ISNUMBER($K2605),ISNUMBER($M2605),ISNUMBER($N2605)),IF($O2605="Lower is worse",IF($K2605&lt;=$N2605,"Danger",IF($K2605&lt;=$M2605,"Alert","OK")),IF($K2605&gt;=$N2605,"Danger",IF($K2605&gt;=$M2605,"Alert","OK"))),"Not set")))</f>
        <v/>
      </c>
      <c r="R2605" s="22" t="str">
        <f aca="false">IF(OR($Q2605="",$Q2605="Not set"),"",MATCH($Q2605,Lists!$F$2:$F$4,0)-1)</f>
        <v/>
      </c>
      <c r="S2605" s="6"/>
      <c r="T2605" s="6"/>
      <c r="U2605" s="22" t="str">
        <f aca="false">IF(OR($Q2605="",$Q2605="OK",$Q2605="Not set",NOT(ISNUMBER($G2605))),"",ROUND($G2605*IF($Q2605="Danger",Lists!$M$15,Lists!$M$16),0))</f>
        <v/>
      </c>
      <c r="V2605" s="22" t="str">
        <f aca="false">IF($U2605="","",IF(OR($Q2605="Danger",$U2605&gt;=Lists!$M$10),"P1",IF($U2605&gt;=Lists!$M$11,"P2","P3")))</f>
        <v/>
      </c>
      <c r="W2605" s="24" t="str">
        <f aca="false">IF(OR($V2605="",$B2605=""),"",$B2605+INDEX(Lists!$N$10:$N$12,MATCH($V2605,Lists!$L$10:$L$12,0)))</f>
        <v/>
      </c>
      <c r="X2605" s="19"/>
      <c r="Y2605" s="19"/>
      <c r="Z2605" s="19"/>
      <c r="AA2605" s="21"/>
      <c r="AB2605" s="19"/>
      <c r="AC2605" s="22" t="str">
        <f aca="true">IF(OR($U2605="",$B2605=""),"",IF($AA2605&lt;&gt;"",$AA2605-$B2605,TODAY()-$B2605))</f>
        <v/>
      </c>
      <c r="AD2605" s="22" t="str">
        <f aca="true">IF($W2605="","",IF($Y2605="Closed",IF($AA2605="","Closed",IF($AA2605&lt;=$W2605,"Closed on time","Closed late")),IF(TODAY()&gt;$W2605,"Overdue","Within time")))</f>
        <v/>
      </c>
      <c r="AE2605" s="6"/>
      <c r="AF2605" s="19"/>
      <c r="AG2605" s="19"/>
      <c r="AH2605" s="19"/>
      <c r="AI2605" s="19"/>
      <c r="AJ2605" s="19"/>
    </row>
    <row r="2606" customFormat="false" ht="15" hidden="false" customHeight="false" outlineLevel="0" collapsed="false">
      <c r="A2606" s="22" t="str">
        <f aca="false">IF($C2606="","","R"&amp;TEXT(ROW()-4,"00000"))</f>
        <v/>
      </c>
      <c r="B2606" s="21"/>
      <c r="C2606" s="19"/>
      <c r="D2606" s="22" t="str">
        <f aca="false">IF($C2606="","",IFERROR(INDEX(Asset_Register!$C$5:$C$1000,MATCH($C2606,Asset_Register!$A$5:$A$1000,0)),"Not in register"))</f>
        <v/>
      </c>
      <c r="E2606" s="22" t="str">
        <f aca="false">IF($C2606="","",IFERROR(INDEX(Asset_Register!$D$5:$D$1000,MATCH($C2606,Asset_Register!$A$5:$A$1000,0)),"Not in register"))</f>
        <v/>
      </c>
      <c r="F2606" s="22" t="str">
        <f aca="false">IF($C2606="","",IFERROR(INDEX(Asset_Register!$R$5:$R$1000,MATCH($C2606,Asset_Register!$A$5:$A$1000,0)),"Not in register"))</f>
        <v/>
      </c>
      <c r="G2606" s="22" t="str">
        <f aca="false">IF($C2606="","",IFERROR(INDEX(Asset_Register!$Q$5:$Q$1000,MATCH($C2606,Asset_Register!$A$5:$A$1000,0)),"Not in register"))</f>
        <v/>
      </c>
      <c r="H2606" s="19"/>
      <c r="I2606" s="19"/>
      <c r="J2606" s="6"/>
      <c r="K2606" s="19"/>
      <c r="L2606" s="19"/>
      <c r="M2606" s="19"/>
      <c r="N2606" s="19"/>
      <c r="O2606" s="19"/>
      <c r="P2606" s="19"/>
      <c r="Q2606" s="22" t="str">
        <f aca="false">IF($C2606="","",IF($P2606&lt;&gt;"",$P2606,IF(AND(ISNUMBER($K2606),ISNUMBER($M2606),ISNUMBER($N2606)),IF($O2606="Lower is worse",IF($K2606&lt;=$N2606,"Danger",IF($K2606&lt;=$M2606,"Alert","OK")),IF($K2606&gt;=$N2606,"Danger",IF($K2606&gt;=$M2606,"Alert","OK"))),"Not set")))</f>
        <v/>
      </c>
      <c r="R2606" s="22" t="str">
        <f aca="false">IF(OR($Q2606="",$Q2606="Not set"),"",MATCH($Q2606,Lists!$F$2:$F$4,0)-1)</f>
        <v/>
      </c>
      <c r="S2606" s="6"/>
      <c r="T2606" s="6"/>
      <c r="U2606" s="22" t="str">
        <f aca="false">IF(OR($Q2606="",$Q2606="OK",$Q2606="Not set",NOT(ISNUMBER($G2606))),"",ROUND($G2606*IF($Q2606="Danger",Lists!$M$15,Lists!$M$16),0))</f>
        <v/>
      </c>
      <c r="V2606" s="22" t="str">
        <f aca="false">IF($U2606="","",IF(OR($Q2606="Danger",$U2606&gt;=Lists!$M$10),"P1",IF($U2606&gt;=Lists!$M$11,"P2","P3")))</f>
        <v/>
      </c>
      <c r="W2606" s="24" t="str">
        <f aca="false">IF(OR($V2606="",$B2606=""),"",$B2606+INDEX(Lists!$N$10:$N$12,MATCH($V2606,Lists!$L$10:$L$12,0)))</f>
        <v/>
      </c>
      <c r="X2606" s="19"/>
      <c r="Y2606" s="19"/>
      <c r="Z2606" s="19"/>
      <c r="AA2606" s="21"/>
      <c r="AB2606" s="19"/>
      <c r="AC2606" s="22" t="str">
        <f aca="true">IF(OR($U2606="",$B2606=""),"",IF($AA2606&lt;&gt;"",$AA2606-$B2606,TODAY()-$B2606))</f>
        <v/>
      </c>
      <c r="AD2606" s="22" t="str">
        <f aca="true">IF($W2606="","",IF($Y2606="Closed",IF($AA2606="","Closed",IF($AA2606&lt;=$W2606,"Closed on time","Closed late")),IF(TODAY()&gt;$W2606,"Overdue","Within time")))</f>
        <v/>
      </c>
      <c r="AE2606" s="6"/>
      <c r="AF2606" s="19"/>
      <c r="AG2606" s="19"/>
      <c r="AH2606" s="19"/>
      <c r="AI2606" s="19"/>
      <c r="AJ2606" s="19"/>
    </row>
    <row r="2607" customFormat="false" ht="15" hidden="false" customHeight="false" outlineLevel="0" collapsed="false">
      <c r="A2607" s="22" t="str">
        <f aca="false">IF($C2607="","","R"&amp;TEXT(ROW()-4,"00000"))</f>
        <v/>
      </c>
      <c r="B2607" s="21"/>
      <c r="C2607" s="19"/>
      <c r="D2607" s="22" t="str">
        <f aca="false">IF($C2607="","",IFERROR(INDEX(Asset_Register!$C$5:$C$1000,MATCH($C2607,Asset_Register!$A$5:$A$1000,0)),"Not in register"))</f>
        <v/>
      </c>
      <c r="E2607" s="22" t="str">
        <f aca="false">IF($C2607="","",IFERROR(INDEX(Asset_Register!$D$5:$D$1000,MATCH($C2607,Asset_Register!$A$5:$A$1000,0)),"Not in register"))</f>
        <v/>
      </c>
      <c r="F2607" s="22" t="str">
        <f aca="false">IF($C2607="","",IFERROR(INDEX(Asset_Register!$R$5:$R$1000,MATCH($C2607,Asset_Register!$A$5:$A$1000,0)),"Not in register"))</f>
        <v/>
      </c>
      <c r="G2607" s="22" t="str">
        <f aca="false">IF($C2607="","",IFERROR(INDEX(Asset_Register!$Q$5:$Q$1000,MATCH($C2607,Asset_Register!$A$5:$A$1000,0)),"Not in register"))</f>
        <v/>
      </c>
      <c r="H2607" s="19"/>
      <c r="I2607" s="19"/>
      <c r="J2607" s="6"/>
      <c r="K2607" s="19"/>
      <c r="L2607" s="19"/>
      <c r="M2607" s="19"/>
      <c r="N2607" s="19"/>
      <c r="O2607" s="19"/>
      <c r="P2607" s="19"/>
      <c r="Q2607" s="22" t="str">
        <f aca="false">IF($C2607="","",IF($P2607&lt;&gt;"",$P2607,IF(AND(ISNUMBER($K2607),ISNUMBER($M2607),ISNUMBER($N2607)),IF($O2607="Lower is worse",IF($K2607&lt;=$N2607,"Danger",IF($K2607&lt;=$M2607,"Alert","OK")),IF($K2607&gt;=$N2607,"Danger",IF($K2607&gt;=$M2607,"Alert","OK"))),"Not set")))</f>
        <v/>
      </c>
      <c r="R2607" s="22" t="str">
        <f aca="false">IF(OR($Q2607="",$Q2607="Not set"),"",MATCH($Q2607,Lists!$F$2:$F$4,0)-1)</f>
        <v/>
      </c>
      <c r="S2607" s="6"/>
      <c r="T2607" s="6"/>
      <c r="U2607" s="22" t="str">
        <f aca="false">IF(OR($Q2607="",$Q2607="OK",$Q2607="Not set",NOT(ISNUMBER($G2607))),"",ROUND($G2607*IF($Q2607="Danger",Lists!$M$15,Lists!$M$16),0))</f>
        <v/>
      </c>
      <c r="V2607" s="22" t="str">
        <f aca="false">IF($U2607="","",IF(OR($Q2607="Danger",$U2607&gt;=Lists!$M$10),"P1",IF($U2607&gt;=Lists!$M$11,"P2","P3")))</f>
        <v/>
      </c>
      <c r="W2607" s="24" t="str">
        <f aca="false">IF(OR($V2607="",$B2607=""),"",$B2607+INDEX(Lists!$N$10:$N$12,MATCH($V2607,Lists!$L$10:$L$12,0)))</f>
        <v/>
      </c>
      <c r="X2607" s="19"/>
      <c r="Y2607" s="19"/>
      <c r="Z2607" s="19"/>
      <c r="AA2607" s="21"/>
      <c r="AB2607" s="19"/>
      <c r="AC2607" s="22" t="str">
        <f aca="true">IF(OR($U2607="",$B2607=""),"",IF($AA2607&lt;&gt;"",$AA2607-$B2607,TODAY()-$B2607))</f>
        <v/>
      </c>
      <c r="AD2607" s="22" t="str">
        <f aca="true">IF($W2607="","",IF($Y2607="Closed",IF($AA2607="","Closed",IF($AA2607&lt;=$W2607,"Closed on time","Closed late")),IF(TODAY()&gt;$W2607,"Overdue","Within time")))</f>
        <v/>
      </c>
      <c r="AE2607" s="6"/>
      <c r="AF2607" s="19"/>
      <c r="AG2607" s="19"/>
      <c r="AH2607" s="19"/>
      <c r="AI2607" s="19"/>
      <c r="AJ2607" s="19"/>
    </row>
    <row r="2608" customFormat="false" ht="15" hidden="false" customHeight="false" outlineLevel="0" collapsed="false">
      <c r="A2608" s="22" t="str">
        <f aca="false">IF($C2608="","","R"&amp;TEXT(ROW()-4,"00000"))</f>
        <v/>
      </c>
      <c r="B2608" s="21"/>
      <c r="C2608" s="19"/>
      <c r="D2608" s="22" t="str">
        <f aca="false">IF($C2608="","",IFERROR(INDEX(Asset_Register!$C$5:$C$1000,MATCH($C2608,Asset_Register!$A$5:$A$1000,0)),"Not in register"))</f>
        <v/>
      </c>
      <c r="E2608" s="22" t="str">
        <f aca="false">IF($C2608="","",IFERROR(INDEX(Asset_Register!$D$5:$D$1000,MATCH($C2608,Asset_Register!$A$5:$A$1000,0)),"Not in register"))</f>
        <v/>
      </c>
      <c r="F2608" s="22" t="str">
        <f aca="false">IF($C2608="","",IFERROR(INDEX(Asset_Register!$R$5:$R$1000,MATCH($C2608,Asset_Register!$A$5:$A$1000,0)),"Not in register"))</f>
        <v/>
      </c>
      <c r="G2608" s="22" t="str">
        <f aca="false">IF($C2608="","",IFERROR(INDEX(Asset_Register!$Q$5:$Q$1000,MATCH($C2608,Asset_Register!$A$5:$A$1000,0)),"Not in register"))</f>
        <v/>
      </c>
      <c r="H2608" s="19"/>
      <c r="I2608" s="19"/>
      <c r="J2608" s="6"/>
      <c r="K2608" s="19"/>
      <c r="L2608" s="19"/>
      <c r="M2608" s="19"/>
      <c r="N2608" s="19"/>
      <c r="O2608" s="19"/>
      <c r="P2608" s="19"/>
      <c r="Q2608" s="22" t="str">
        <f aca="false">IF($C2608="","",IF($P2608&lt;&gt;"",$P2608,IF(AND(ISNUMBER($K2608),ISNUMBER($M2608),ISNUMBER($N2608)),IF($O2608="Lower is worse",IF($K2608&lt;=$N2608,"Danger",IF($K2608&lt;=$M2608,"Alert","OK")),IF($K2608&gt;=$N2608,"Danger",IF($K2608&gt;=$M2608,"Alert","OK"))),"Not set")))</f>
        <v/>
      </c>
      <c r="R2608" s="22" t="str">
        <f aca="false">IF(OR($Q2608="",$Q2608="Not set"),"",MATCH($Q2608,Lists!$F$2:$F$4,0)-1)</f>
        <v/>
      </c>
      <c r="S2608" s="6"/>
      <c r="T2608" s="6"/>
      <c r="U2608" s="22" t="str">
        <f aca="false">IF(OR($Q2608="",$Q2608="OK",$Q2608="Not set",NOT(ISNUMBER($G2608))),"",ROUND($G2608*IF($Q2608="Danger",Lists!$M$15,Lists!$M$16),0))</f>
        <v/>
      </c>
      <c r="V2608" s="22" t="str">
        <f aca="false">IF($U2608="","",IF(OR($Q2608="Danger",$U2608&gt;=Lists!$M$10),"P1",IF($U2608&gt;=Lists!$M$11,"P2","P3")))</f>
        <v/>
      </c>
      <c r="W2608" s="24" t="str">
        <f aca="false">IF(OR($V2608="",$B2608=""),"",$B2608+INDEX(Lists!$N$10:$N$12,MATCH($V2608,Lists!$L$10:$L$12,0)))</f>
        <v/>
      </c>
      <c r="X2608" s="19"/>
      <c r="Y2608" s="19"/>
      <c r="Z2608" s="19"/>
      <c r="AA2608" s="21"/>
      <c r="AB2608" s="19"/>
      <c r="AC2608" s="22" t="str">
        <f aca="true">IF(OR($U2608="",$B2608=""),"",IF($AA2608&lt;&gt;"",$AA2608-$B2608,TODAY()-$B2608))</f>
        <v/>
      </c>
      <c r="AD2608" s="22" t="str">
        <f aca="true">IF($W2608="","",IF($Y2608="Closed",IF($AA2608="","Closed",IF($AA2608&lt;=$W2608,"Closed on time","Closed late")),IF(TODAY()&gt;$W2608,"Overdue","Within time")))</f>
        <v/>
      </c>
      <c r="AE2608" s="6"/>
      <c r="AF2608" s="19"/>
      <c r="AG2608" s="19"/>
      <c r="AH2608" s="19"/>
      <c r="AI2608" s="19"/>
      <c r="AJ2608" s="19"/>
    </row>
    <row r="2609" customFormat="false" ht="15" hidden="false" customHeight="false" outlineLevel="0" collapsed="false">
      <c r="A2609" s="22" t="str">
        <f aca="false">IF($C2609="","","R"&amp;TEXT(ROW()-4,"00000"))</f>
        <v/>
      </c>
      <c r="B2609" s="21"/>
      <c r="C2609" s="19"/>
      <c r="D2609" s="22" t="str">
        <f aca="false">IF($C2609="","",IFERROR(INDEX(Asset_Register!$C$5:$C$1000,MATCH($C2609,Asset_Register!$A$5:$A$1000,0)),"Not in register"))</f>
        <v/>
      </c>
      <c r="E2609" s="22" t="str">
        <f aca="false">IF($C2609="","",IFERROR(INDEX(Asset_Register!$D$5:$D$1000,MATCH($C2609,Asset_Register!$A$5:$A$1000,0)),"Not in register"))</f>
        <v/>
      </c>
      <c r="F2609" s="22" t="str">
        <f aca="false">IF($C2609="","",IFERROR(INDEX(Asset_Register!$R$5:$R$1000,MATCH($C2609,Asset_Register!$A$5:$A$1000,0)),"Not in register"))</f>
        <v/>
      </c>
      <c r="G2609" s="22" t="str">
        <f aca="false">IF($C2609="","",IFERROR(INDEX(Asset_Register!$Q$5:$Q$1000,MATCH($C2609,Asset_Register!$A$5:$A$1000,0)),"Not in register"))</f>
        <v/>
      </c>
      <c r="H2609" s="19"/>
      <c r="I2609" s="19"/>
      <c r="J2609" s="6"/>
      <c r="K2609" s="19"/>
      <c r="L2609" s="19"/>
      <c r="M2609" s="19"/>
      <c r="N2609" s="19"/>
      <c r="O2609" s="19"/>
      <c r="P2609" s="19"/>
      <c r="Q2609" s="22" t="str">
        <f aca="false">IF($C2609="","",IF($P2609&lt;&gt;"",$P2609,IF(AND(ISNUMBER($K2609),ISNUMBER($M2609),ISNUMBER($N2609)),IF($O2609="Lower is worse",IF($K2609&lt;=$N2609,"Danger",IF($K2609&lt;=$M2609,"Alert","OK")),IF($K2609&gt;=$N2609,"Danger",IF($K2609&gt;=$M2609,"Alert","OK"))),"Not set")))</f>
        <v/>
      </c>
      <c r="R2609" s="22" t="str">
        <f aca="false">IF(OR($Q2609="",$Q2609="Not set"),"",MATCH($Q2609,Lists!$F$2:$F$4,0)-1)</f>
        <v/>
      </c>
      <c r="S2609" s="6"/>
      <c r="T2609" s="6"/>
      <c r="U2609" s="22" t="str">
        <f aca="false">IF(OR($Q2609="",$Q2609="OK",$Q2609="Not set",NOT(ISNUMBER($G2609))),"",ROUND($G2609*IF($Q2609="Danger",Lists!$M$15,Lists!$M$16),0))</f>
        <v/>
      </c>
      <c r="V2609" s="22" t="str">
        <f aca="false">IF($U2609="","",IF(OR($Q2609="Danger",$U2609&gt;=Lists!$M$10),"P1",IF($U2609&gt;=Lists!$M$11,"P2","P3")))</f>
        <v/>
      </c>
      <c r="W2609" s="24" t="str">
        <f aca="false">IF(OR($V2609="",$B2609=""),"",$B2609+INDEX(Lists!$N$10:$N$12,MATCH($V2609,Lists!$L$10:$L$12,0)))</f>
        <v/>
      </c>
      <c r="X2609" s="19"/>
      <c r="Y2609" s="19"/>
      <c r="Z2609" s="19"/>
      <c r="AA2609" s="21"/>
      <c r="AB2609" s="19"/>
      <c r="AC2609" s="22" t="str">
        <f aca="true">IF(OR($U2609="",$B2609=""),"",IF($AA2609&lt;&gt;"",$AA2609-$B2609,TODAY()-$B2609))</f>
        <v/>
      </c>
      <c r="AD2609" s="22" t="str">
        <f aca="true">IF($W2609="","",IF($Y2609="Closed",IF($AA2609="","Closed",IF($AA2609&lt;=$W2609,"Closed on time","Closed late")),IF(TODAY()&gt;$W2609,"Overdue","Within time")))</f>
        <v/>
      </c>
      <c r="AE2609" s="6"/>
      <c r="AF2609" s="19"/>
      <c r="AG2609" s="19"/>
      <c r="AH2609" s="19"/>
      <c r="AI2609" s="19"/>
      <c r="AJ2609" s="19"/>
    </row>
    <row r="2610" customFormat="false" ht="15" hidden="false" customHeight="false" outlineLevel="0" collapsed="false">
      <c r="A2610" s="22" t="str">
        <f aca="false">IF($C2610="","","R"&amp;TEXT(ROW()-4,"00000"))</f>
        <v/>
      </c>
      <c r="B2610" s="21"/>
      <c r="C2610" s="19"/>
      <c r="D2610" s="22" t="str">
        <f aca="false">IF($C2610="","",IFERROR(INDEX(Asset_Register!$C$5:$C$1000,MATCH($C2610,Asset_Register!$A$5:$A$1000,0)),"Not in register"))</f>
        <v/>
      </c>
      <c r="E2610" s="22" t="str">
        <f aca="false">IF($C2610="","",IFERROR(INDEX(Asset_Register!$D$5:$D$1000,MATCH($C2610,Asset_Register!$A$5:$A$1000,0)),"Not in register"))</f>
        <v/>
      </c>
      <c r="F2610" s="22" t="str">
        <f aca="false">IF($C2610="","",IFERROR(INDEX(Asset_Register!$R$5:$R$1000,MATCH($C2610,Asset_Register!$A$5:$A$1000,0)),"Not in register"))</f>
        <v/>
      </c>
      <c r="G2610" s="22" t="str">
        <f aca="false">IF($C2610="","",IFERROR(INDEX(Asset_Register!$Q$5:$Q$1000,MATCH($C2610,Asset_Register!$A$5:$A$1000,0)),"Not in register"))</f>
        <v/>
      </c>
      <c r="H2610" s="19"/>
      <c r="I2610" s="19"/>
      <c r="J2610" s="6"/>
      <c r="K2610" s="19"/>
      <c r="L2610" s="19"/>
      <c r="M2610" s="19"/>
      <c r="N2610" s="19"/>
      <c r="O2610" s="19"/>
      <c r="P2610" s="19"/>
      <c r="Q2610" s="22" t="str">
        <f aca="false">IF($C2610="","",IF($P2610&lt;&gt;"",$P2610,IF(AND(ISNUMBER($K2610),ISNUMBER($M2610),ISNUMBER($N2610)),IF($O2610="Lower is worse",IF($K2610&lt;=$N2610,"Danger",IF($K2610&lt;=$M2610,"Alert","OK")),IF($K2610&gt;=$N2610,"Danger",IF($K2610&gt;=$M2610,"Alert","OK"))),"Not set")))</f>
        <v/>
      </c>
      <c r="R2610" s="22" t="str">
        <f aca="false">IF(OR($Q2610="",$Q2610="Not set"),"",MATCH($Q2610,Lists!$F$2:$F$4,0)-1)</f>
        <v/>
      </c>
      <c r="S2610" s="6"/>
      <c r="T2610" s="6"/>
      <c r="U2610" s="22" t="str">
        <f aca="false">IF(OR($Q2610="",$Q2610="OK",$Q2610="Not set",NOT(ISNUMBER($G2610))),"",ROUND($G2610*IF($Q2610="Danger",Lists!$M$15,Lists!$M$16),0))</f>
        <v/>
      </c>
      <c r="V2610" s="22" t="str">
        <f aca="false">IF($U2610="","",IF(OR($Q2610="Danger",$U2610&gt;=Lists!$M$10),"P1",IF($U2610&gt;=Lists!$M$11,"P2","P3")))</f>
        <v/>
      </c>
      <c r="W2610" s="24" t="str">
        <f aca="false">IF(OR($V2610="",$B2610=""),"",$B2610+INDEX(Lists!$N$10:$N$12,MATCH($V2610,Lists!$L$10:$L$12,0)))</f>
        <v/>
      </c>
      <c r="X2610" s="19"/>
      <c r="Y2610" s="19"/>
      <c r="Z2610" s="19"/>
      <c r="AA2610" s="21"/>
      <c r="AB2610" s="19"/>
      <c r="AC2610" s="22" t="str">
        <f aca="true">IF(OR($U2610="",$B2610=""),"",IF($AA2610&lt;&gt;"",$AA2610-$B2610,TODAY()-$B2610))</f>
        <v/>
      </c>
      <c r="AD2610" s="22" t="str">
        <f aca="true">IF($W2610="","",IF($Y2610="Closed",IF($AA2610="","Closed",IF($AA2610&lt;=$W2610,"Closed on time","Closed late")),IF(TODAY()&gt;$W2610,"Overdue","Within time")))</f>
        <v/>
      </c>
      <c r="AE2610" s="6"/>
      <c r="AF2610" s="19"/>
      <c r="AG2610" s="19"/>
      <c r="AH2610" s="19"/>
      <c r="AI2610" s="19"/>
      <c r="AJ2610" s="19"/>
    </row>
    <row r="2611" customFormat="false" ht="15" hidden="false" customHeight="false" outlineLevel="0" collapsed="false">
      <c r="A2611" s="22" t="str">
        <f aca="false">IF($C2611="","","R"&amp;TEXT(ROW()-4,"00000"))</f>
        <v/>
      </c>
      <c r="B2611" s="21"/>
      <c r="C2611" s="19"/>
      <c r="D2611" s="22" t="str">
        <f aca="false">IF($C2611="","",IFERROR(INDEX(Asset_Register!$C$5:$C$1000,MATCH($C2611,Asset_Register!$A$5:$A$1000,0)),"Not in register"))</f>
        <v/>
      </c>
      <c r="E2611" s="22" t="str">
        <f aca="false">IF($C2611="","",IFERROR(INDEX(Asset_Register!$D$5:$D$1000,MATCH($C2611,Asset_Register!$A$5:$A$1000,0)),"Not in register"))</f>
        <v/>
      </c>
      <c r="F2611" s="22" t="str">
        <f aca="false">IF($C2611="","",IFERROR(INDEX(Asset_Register!$R$5:$R$1000,MATCH($C2611,Asset_Register!$A$5:$A$1000,0)),"Not in register"))</f>
        <v/>
      </c>
      <c r="G2611" s="22" t="str">
        <f aca="false">IF($C2611="","",IFERROR(INDEX(Asset_Register!$Q$5:$Q$1000,MATCH($C2611,Asset_Register!$A$5:$A$1000,0)),"Not in register"))</f>
        <v/>
      </c>
      <c r="H2611" s="19"/>
      <c r="I2611" s="19"/>
      <c r="J2611" s="6"/>
      <c r="K2611" s="19"/>
      <c r="L2611" s="19"/>
      <c r="M2611" s="19"/>
      <c r="N2611" s="19"/>
      <c r="O2611" s="19"/>
      <c r="P2611" s="19"/>
      <c r="Q2611" s="22" t="str">
        <f aca="false">IF($C2611="","",IF($P2611&lt;&gt;"",$P2611,IF(AND(ISNUMBER($K2611),ISNUMBER($M2611),ISNUMBER($N2611)),IF($O2611="Lower is worse",IF($K2611&lt;=$N2611,"Danger",IF($K2611&lt;=$M2611,"Alert","OK")),IF($K2611&gt;=$N2611,"Danger",IF($K2611&gt;=$M2611,"Alert","OK"))),"Not set")))</f>
        <v/>
      </c>
      <c r="R2611" s="22" t="str">
        <f aca="false">IF(OR($Q2611="",$Q2611="Not set"),"",MATCH($Q2611,Lists!$F$2:$F$4,0)-1)</f>
        <v/>
      </c>
      <c r="S2611" s="6"/>
      <c r="T2611" s="6"/>
      <c r="U2611" s="22" t="str">
        <f aca="false">IF(OR($Q2611="",$Q2611="OK",$Q2611="Not set",NOT(ISNUMBER($G2611))),"",ROUND($G2611*IF($Q2611="Danger",Lists!$M$15,Lists!$M$16),0))</f>
        <v/>
      </c>
      <c r="V2611" s="22" t="str">
        <f aca="false">IF($U2611="","",IF(OR($Q2611="Danger",$U2611&gt;=Lists!$M$10),"P1",IF($U2611&gt;=Lists!$M$11,"P2","P3")))</f>
        <v/>
      </c>
      <c r="W2611" s="24" t="str">
        <f aca="false">IF(OR($V2611="",$B2611=""),"",$B2611+INDEX(Lists!$N$10:$N$12,MATCH($V2611,Lists!$L$10:$L$12,0)))</f>
        <v/>
      </c>
      <c r="X2611" s="19"/>
      <c r="Y2611" s="19"/>
      <c r="Z2611" s="19"/>
      <c r="AA2611" s="21"/>
      <c r="AB2611" s="19"/>
      <c r="AC2611" s="22" t="str">
        <f aca="true">IF(OR($U2611="",$B2611=""),"",IF($AA2611&lt;&gt;"",$AA2611-$B2611,TODAY()-$B2611))</f>
        <v/>
      </c>
      <c r="AD2611" s="22" t="str">
        <f aca="true">IF($W2611="","",IF($Y2611="Closed",IF($AA2611="","Closed",IF($AA2611&lt;=$W2611,"Closed on time","Closed late")),IF(TODAY()&gt;$W2611,"Overdue","Within time")))</f>
        <v/>
      </c>
      <c r="AE2611" s="6"/>
      <c r="AF2611" s="19"/>
      <c r="AG2611" s="19"/>
      <c r="AH2611" s="19"/>
      <c r="AI2611" s="19"/>
      <c r="AJ2611" s="19"/>
    </row>
    <row r="2612" customFormat="false" ht="15" hidden="false" customHeight="false" outlineLevel="0" collapsed="false">
      <c r="A2612" s="22" t="str">
        <f aca="false">IF($C2612="","","R"&amp;TEXT(ROW()-4,"00000"))</f>
        <v/>
      </c>
      <c r="B2612" s="21"/>
      <c r="C2612" s="19"/>
      <c r="D2612" s="22" t="str">
        <f aca="false">IF($C2612="","",IFERROR(INDEX(Asset_Register!$C$5:$C$1000,MATCH($C2612,Asset_Register!$A$5:$A$1000,0)),"Not in register"))</f>
        <v/>
      </c>
      <c r="E2612" s="22" t="str">
        <f aca="false">IF($C2612="","",IFERROR(INDEX(Asset_Register!$D$5:$D$1000,MATCH($C2612,Asset_Register!$A$5:$A$1000,0)),"Not in register"))</f>
        <v/>
      </c>
      <c r="F2612" s="22" t="str">
        <f aca="false">IF($C2612="","",IFERROR(INDEX(Asset_Register!$R$5:$R$1000,MATCH($C2612,Asset_Register!$A$5:$A$1000,0)),"Not in register"))</f>
        <v/>
      </c>
      <c r="G2612" s="22" t="str">
        <f aca="false">IF($C2612="","",IFERROR(INDEX(Asset_Register!$Q$5:$Q$1000,MATCH($C2612,Asset_Register!$A$5:$A$1000,0)),"Not in register"))</f>
        <v/>
      </c>
      <c r="H2612" s="19"/>
      <c r="I2612" s="19"/>
      <c r="J2612" s="6"/>
      <c r="K2612" s="19"/>
      <c r="L2612" s="19"/>
      <c r="M2612" s="19"/>
      <c r="N2612" s="19"/>
      <c r="O2612" s="19"/>
      <c r="P2612" s="19"/>
      <c r="Q2612" s="22" t="str">
        <f aca="false">IF($C2612="","",IF($P2612&lt;&gt;"",$P2612,IF(AND(ISNUMBER($K2612),ISNUMBER($M2612),ISNUMBER($N2612)),IF($O2612="Lower is worse",IF($K2612&lt;=$N2612,"Danger",IF($K2612&lt;=$M2612,"Alert","OK")),IF($K2612&gt;=$N2612,"Danger",IF($K2612&gt;=$M2612,"Alert","OK"))),"Not set")))</f>
        <v/>
      </c>
      <c r="R2612" s="22" t="str">
        <f aca="false">IF(OR($Q2612="",$Q2612="Not set"),"",MATCH($Q2612,Lists!$F$2:$F$4,0)-1)</f>
        <v/>
      </c>
      <c r="S2612" s="6"/>
      <c r="T2612" s="6"/>
      <c r="U2612" s="22" t="str">
        <f aca="false">IF(OR($Q2612="",$Q2612="OK",$Q2612="Not set",NOT(ISNUMBER($G2612))),"",ROUND($G2612*IF($Q2612="Danger",Lists!$M$15,Lists!$M$16),0))</f>
        <v/>
      </c>
      <c r="V2612" s="22" t="str">
        <f aca="false">IF($U2612="","",IF(OR($Q2612="Danger",$U2612&gt;=Lists!$M$10),"P1",IF($U2612&gt;=Lists!$M$11,"P2","P3")))</f>
        <v/>
      </c>
      <c r="W2612" s="24" t="str">
        <f aca="false">IF(OR($V2612="",$B2612=""),"",$B2612+INDEX(Lists!$N$10:$N$12,MATCH($V2612,Lists!$L$10:$L$12,0)))</f>
        <v/>
      </c>
      <c r="X2612" s="19"/>
      <c r="Y2612" s="19"/>
      <c r="Z2612" s="19"/>
      <c r="AA2612" s="21"/>
      <c r="AB2612" s="19"/>
      <c r="AC2612" s="22" t="str">
        <f aca="true">IF(OR($U2612="",$B2612=""),"",IF($AA2612&lt;&gt;"",$AA2612-$B2612,TODAY()-$B2612))</f>
        <v/>
      </c>
      <c r="AD2612" s="22" t="str">
        <f aca="true">IF($W2612="","",IF($Y2612="Closed",IF($AA2612="","Closed",IF($AA2612&lt;=$W2612,"Closed on time","Closed late")),IF(TODAY()&gt;$W2612,"Overdue","Within time")))</f>
        <v/>
      </c>
      <c r="AE2612" s="6"/>
      <c r="AF2612" s="19"/>
      <c r="AG2612" s="19"/>
      <c r="AH2612" s="19"/>
      <c r="AI2612" s="19"/>
      <c r="AJ2612" s="19"/>
    </row>
    <row r="2613" customFormat="false" ht="15" hidden="false" customHeight="false" outlineLevel="0" collapsed="false">
      <c r="A2613" s="22" t="str">
        <f aca="false">IF($C2613="","","R"&amp;TEXT(ROW()-4,"00000"))</f>
        <v/>
      </c>
      <c r="B2613" s="21"/>
      <c r="C2613" s="19"/>
      <c r="D2613" s="22" t="str">
        <f aca="false">IF($C2613="","",IFERROR(INDEX(Asset_Register!$C$5:$C$1000,MATCH($C2613,Asset_Register!$A$5:$A$1000,0)),"Not in register"))</f>
        <v/>
      </c>
      <c r="E2613" s="22" t="str">
        <f aca="false">IF($C2613="","",IFERROR(INDEX(Asset_Register!$D$5:$D$1000,MATCH($C2613,Asset_Register!$A$5:$A$1000,0)),"Not in register"))</f>
        <v/>
      </c>
      <c r="F2613" s="22" t="str">
        <f aca="false">IF($C2613="","",IFERROR(INDEX(Asset_Register!$R$5:$R$1000,MATCH($C2613,Asset_Register!$A$5:$A$1000,0)),"Not in register"))</f>
        <v/>
      </c>
      <c r="G2613" s="22" t="str">
        <f aca="false">IF($C2613="","",IFERROR(INDEX(Asset_Register!$Q$5:$Q$1000,MATCH($C2613,Asset_Register!$A$5:$A$1000,0)),"Not in register"))</f>
        <v/>
      </c>
      <c r="H2613" s="19"/>
      <c r="I2613" s="19"/>
      <c r="J2613" s="6"/>
      <c r="K2613" s="19"/>
      <c r="L2613" s="19"/>
      <c r="M2613" s="19"/>
      <c r="N2613" s="19"/>
      <c r="O2613" s="19"/>
      <c r="P2613" s="19"/>
      <c r="Q2613" s="22" t="str">
        <f aca="false">IF($C2613="","",IF($P2613&lt;&gt;"",$P2613,IF(AND(ISNUMBER($K2613),ISNUMBER($M2613),ISNUMBER($N2613)),IF($O2613="Lower is worse",IF($K2613&lt;=$N2613,"Danger",IF($K2613&lt;=$M2613,"Alert","OK")),IF($K2613&gt;=$N2613,"Danger",IF($K2613&gt;=$M2613,"Alert","OK"))),"Not set")))</f>
        <v/>
      </c>
      <c r="R2613" s="22" t="str">
        <f aca="false">IF(OR($Q2613="",$Q2613="Not set"),"",MATCH($Q2613,Lists!$F$2:$F$4,0)-1)</f>
        <v/>
      </c>
      <c r="S2613" s="6"/>
      <c r="T2613" s="6"/>
      <c r="U2613" s="22" t="str">
        <f aca="false">IF(OR($Q2613="",$Q2613="OK",$Q2613="Not set",NOT(ISNUMBER($G2613))),"",ROUND($G2613*IF($Q2613="Danger",Lists!$M$15,Lists!$M$16),0))</f>
        <v/>
      </c>
      <c r="V2613" s="22" t="str">
        <f aca="false">IF($U2613="","",IF(OR($Q2613="Danger",$U2613&gt;=Lists!$M$10),"P1",IF($U2613&gt;=Lists!$M$11,"P2","P3")))</f>
        <v/>
      </c>
      <c r="W2613" s="24" t="str">
        <f aca="false">IF(OR($V2613="",$B2613=""),"",$B2613+INDEX(Lists!$N$10:$N$12,MATCH($V2613,Lists!$L$10:$L$12,0)))</f>
        <v/>
      </c>
      <c r="X2613" s="19"/>
      <c r="Y2613" s="19"/>
      <c r="Z2613" s="19"/>
      <c r="AA2613" s="21"/>
      <c r="AB2613" s="19"/>
      <c r="AC2613" s="22" t="str">
        <f aca="true">IF(OR($U2613="",$B2613=""),"",IF($AA2613&lt;&gt;"",$AA2613-$B2613,TODAY()-$B2613))</f>
        <v/>
      </c>
      <c r="AD2613" s="22" t="str">
        <f aca="true">IF($W2613="","",IF($Y2613="Closed",IF($AA2613="","Closed",IF($AA2613&lt;=$W2613,"Closed on time","Closed late")),IF(TODAY()&gt;$W2613,"Overdue","Within time")))</f>
        <v/>
      </c>
      <c r="AE2613" s="6"/>
      <c r="AF2613" s="19"/>
      <c r="AG2613" s="19"/>
      <c r="AH2613" s="19"/>
      <c r="AI2613" s="19"/>
      <c r="AJ2613" s="19"/>
    </row>
    <row r="2614" customFormat="false" ht="15" hidden="false" customHeight="false" outlineLevel="0" collapsed="false">
      <c r="A2614" s="22" t="str">
        <f aca="false">IF($C2614="","","R"&amp;TEXT(ROW()-4,"00000"))</f>
        <v/>
      </c>
      <c r="B2614" s="21"/>
      <c r="C2614" s="19"/>
      <c r="D2614" s="22" t="str">
        <f aca="false">IF($C2614="","",IFERROR(INDEX(Asset_Register!$C$5:$C$1000,MATCH($C2614,Asset_Register!$A$5:$A$1000,0)),"Not in register"))</f>
        <v/>
      </c>
      <c r="E2614" s="22" t="str">
        <f aca="false">IF($C2614="","",IFERROR(INDEX(Asset_Register!$D$5:$D$1000,MATCH($C2614,Asset_Register!$A$5:$A$1000,0)),"Not in register"))</f>
        <v/>
      </c>
      <c r="F2614" s="22" t="str">
        <f aca="false">IF($C2614="","",IFERROR(INDEX(Asset_Register!$R$5:$R$1000,MATCH($C2614,Asset_Register!$A$5:$A$1000,0)),"Not in register"))</f>
        <v/>
      </c>
      <c r="G2614" s="22" t="str">
        <f aca="false">IF($C2614="","",IFERROR(INDEX(Asset_Register!$Q$5:$Q$1000,MATCH($C2614,Asset_Register!$A$5:$A$1000,0)),"Not in register"))</f>
        <v/>
      </c>
      <c r="H2614" s="19"/>
      <c r="I2614" s="19"/>
      <c r="J2614" s="6"/>
      <c r="K2614" s="19"/>
      <c r="L2614" s="19"/>
      <c r="M2614" s="19"/>
      <c r="N2614" s="19"/>
      <c r="O2614" s="19"/>
      <c r="P2614" s="19"/>
      <c r="Q2614" s="22" t="str">
        <f aca="false">IF($C2614="","",IF($P2614&lt;&gt;"",$P2614,IF(AND(ISNUMBER($K2614),ISNUMBER($M2614),ISNUMBER($N2614)),IF($O2614="Lower is worse",IF($K2614&lt;=$N2614,"Danger",IF($K2614&lt;=$M2614,"Alert","OK")),IF($K2614&gt;=$N2614,"Danger",IF($K2614&gt;=$M2614,"Alert","OK"))),"Not set")))</f>
        <v/>
      </c>
      <c r="R2614" s="22" t="str">
        <f aca="false">IF(OR($Q2614="",$Q2614="Not set"),"",MATCH($Q2614,Lists!$F$2:$F$4,0)-1)</f>
        <v/>
      </c>
      <c r="S2614" s="6"/>
      <c r="T2614" s="6"/>
      <c r="U2614" s="22" t="str">
        <f aca="false">IF(OR($Q2614="",$Q2614="OK",$Q2614="Not set",NOT(ISNUMBER($G2614))),"",ROUND($G2614*IF($Q2614="Danger",Lists!$M$15,Lists!$M$16),0))</f>
        <v/>
      </c>
      <c r="V2614" s="22" t="str">
        <f aca="false">IF($U2614="","",IF(OR($Q2614="Danger",$U2614&gt;=Lists!$M$10),"P1",IF($U2614&gt;=Lists!$M$11,"P2","P3")))</f>
        <v/>
      </c>
      <c r="W2614" s="24" t="str">
        <f aca="false">IF(OR($V2614="",$B2614=""),"",$B2614+INDEX(Lists!$N$10:$N$12,MATCH($V2614,Lists!$L$10:$L$12,0)))</f>
        <v/>
      </c>
      <c r="X2614" s="19"/>
      <c r="Y2614" s="19"/>
      <c r="Z2614" s="19"/>
      <c r="AA2614" s="21"/>
      <c r="AB2614" s="19"/>
      <c r="AC2614" s="22" t="str">
        <f aca="true">IF(OR($U2614="",$B2614=""),"",IF($AA2614&lt;&gt;"",$AA2614-$B2614,TODAY()-$B2614))</f>
        <v/>
      </c>
      <c r="AD2614" s="22" t="str">
        <f aca="true">IF($W2614="","",IF($Y2614="Closed",IF($AA2614="","Closed",IF($AA2614&lt;=$W2614,"Closed on time","Closed late")),IF(TODAY()&gt;$W2614,"Overdue","Within time")))</f>
        <v/>
      </c>
      <c r="AE2614" s="6"/>
      <c r="AF2614" s="19"/>
      <c r="AG2614" s="19"/>
      <c r="AH2614" s="19"/>
      <c r="AI2614" s="19"/>
      <c r="AJ2614" s="19"/>
    </row>
    <row r="2615" customFormat="false" ht="15" hidden="false" customHeight="false" outlineLevel="0" collapsed="false">
      <c r="A2615" s="22" t="str">
        <f aca="false">IF($C2615="","","R"&amp;TEXT(ROW()-4,"00000"))</f>
        <v/>
      </c>
      <c r="B2615" s="21"/>
      <c r="C2615" s="19"/>
      <c r="D2615" s="22" t="str">
        <f aca="false">IF($C2615="","",IFERROR(INDEX(Asset_Register!$C$5:$C$1000,MATCH($C2615,Asset_Register!$A$5:$A$1000,0)),"Not in register"))</f>
        <v/>
      </c>
      <c r="E2615" s="22" t="str">
        <f aca="false">IF($C2615="","",IFERROR(INDEX(Asset_Register!$D$5:$D$1000,MATCH($C2615,Asset_Register!$A$5:$A$1000,0)),"Not in register"))</f>
        <v/>
      </c>
      <c r="F2615" s="22" t="str">
        <f aca="false">IF($C2615="","",IFERROR(INDEX(Asset_Register!$R$5:$R$1000,MATCH($C2615,Asset_Register!$A$5:$A$1000,0)),"Not in register"))</f>
        <v/>
      </c>
      <c r="G2615" s="22" t="str">
        <f aca="false">IF($C2615="","",IFERROR(INDEX(Asset_Register!$Q$5:$Q$1000,MATCH($C2615,Asset_Register!$A$5:$A$1000,0)),"Not in register"))</f>
        <v/>
      </c>
      <c r="H2615" s="19"/>
      <c r="I2615" s="19"/>
      <c r="J2615" s="6"/>
      <c r="K2615" s="19"/>
      <c r="L2615" s="19"/>
      <c r="M2615" s="19"/>
      <c r="N2615" s="19"/>
      <c r="O2615" s="19"/>
      <c r="P2615" s="19"/>
      <c r="Q2615" s="22" t="str">
        <f aca="false">IF($C2615="","",IF($P2615&lt;&gt;"",$P2615,IF(AND(ISNUMBER($K2615),ISNUMBER($M2615),ISNUMBER($N2615)),IF($O2615="Lower is worse",IF($K2615&lt;=$N2615,"Danger",IF($K2615&lt;=$M2615,"Alert","OK")),IF($K2615&gt;=$N2615,"Danger",IF($K2615&gt;=$M2615,"Alert","OK"))),"Not set")))</f>
        <v/>
      </c>
      <c r="R2615" s="22" t="str">
        <f aca="false">IF(OR($Q2615="",$Q2615="Not set"),"",MATCH($Q2615,Lists!$F$2:$F$4,0)-1)</f>
        <v/>
      </c>
      <c r="S2615" s="6"/>
      <c r="T2615" s="6"/>
      <c r="U2615" s="22" t="str">
        <f aca="false">IF(OR($Q2615="",$Q2615="OK",$Q2615="Not set",NOT(ISNUMBER($G2615))),"",ROUND($G2615*IF($Q2615="Danger",Lists!$M$15,Lists!$M$16),0))</f>
        <v/>
      </c>
      <c r="V2615" s="22" t="str">
        <f aca="false">IF($U2615="","",IF(OR($Q2615="Danger",$U2615&gt;=Lists!$M$10),"P1",IF($U2615&gt;=Lists!$M$11,"P2","P3")))</f>
        <v/>
      </c>
      <c r="W2615" s="24" t="str">
        <f aca="false">IF(OR($V2615="",$B2615=""),"",$B2615+INDEX(Lists!$N$10:$N$12,MATCH($V2615,Lists!$L$10:$L$12,0)))</f>
        <v/>
      </c>
      <c r="X2615" s="19"/>
      <c r="Y2615" s="19"/>
      <c r="Z2615" s="19"/>
      <c r="AA2615" s="21"/>
      <c r="AB2615" s="19"/>
      <c r="AC2615" s="22" t="str">
        <f aca="true">IF(OR($U2615="",$B2615=""),"",IF($AA2615&lt;&gt;"",$AA2615-$B2615,TODAY()-$B2615))</f>
        <v/>
      </c>
      <c r="AD2615" s="22" t="str">
        <f aca="true">IF($W2615="","",IF($Y2615="Closed",IF($AA2615="","Closed",IF($AA2615&lt;=$W2615,"Closed on time","Closed late")),IF(TODAY()&gt;$W2615,"Overdue","Within time")))</f>
        <v/>
      </c>
      <c r="AE2615" s="6"/>
      <c r="AF2615" s="19"/>
      <c r="AG2615" s="19"/>
      <c r="AH2615" s="19"/>
      <c r="AI2615" s="19"/>
      <c r="AJ2615" s="19"/>
    </row>
    <row r="2616" customFormat="false" ht="15" hidden="false" customHeight="false" outlineLevel="0" collapsed="false">
      <c r="A2616" s="22" t="str">
        <f aca="false">IF($C2616="","","R"&amp;TEXT(ROW()-4,"00000"))</f>
        <v/>
      </c>
      <c r="B2616" s="21"/>
      <c r="C2616" s="19"/>
      <c r="D2616" s="22" t="str">
        <f aca="false">IF($C2616="","",IFERROR(INDEX(Asset_Register!$C$5:$C$1000,MATCH($C2616,Asset_Register!$A$5:$A$1000,0)),"Not in register"))</f>
        <v/>
      </c>
      <c r="E2616" s="22" t="str">
        <f aca="false">IF($C2616="","",IFERROR(INDEX(Asset_Register!$D$5:$D$1000,MATCH($C2616,Asset_Register!$A$5:$A$1000,0)),"Not in register"))</f>
        <v/>
      </c>
      <c r="F2616" s="22" t="str">
        <f aca="false">IF($C2616="","",IFERROR(INDEX(Asset_Register!$R$5:$R$1000,MATCH($C2616,Asset_Register!$A$5:$A$1000,0)),"Not in register"))</f>
        <v/>
      </c>
      <c r="G2616" s="22" t="str">
        <f aca="false">IF($C2616="","",IFERROR(INDEX(Asset_Register!$Q$5:$Q$1000,MATCH($C2616,Asset_Register!$A$5:$A$1000,0)),"Not in register"))</f>
        <v/>
      </c>
      <c r="H2616" s="19"/>
      <c r="I2616" s="19"/>
      <c r="J2616" s="6"/>
      <c r="K2616" s="19"/>
      <c r="L2616" s="19"/>
      <c r="M2616" s="19"/>
      <c r="N2616" s="19"/>
      <c r="O2616" s="19"/>
      <c r="P2616" s="19"/>
      <c r="Q2616" s="22" t="str">
        <f aca="false">IF($C2616="","",IF($P2616&lt;&gt;"",$P2616,IF(AND(ISNUMBER($K2616),ISNUMBER($M2616),ISNUMBER($N2616)),IF($O2616="Lower is worse",IF($K2616&lt;=$N2616,"Danger",IF($K2616&lt;=$M2616,"Alert","OK")),IF($K2616&gt;=$N2616,"Danger",IF($K2616&gt;=$M2616,"Alert","OK"))),"Not set")))</f>
        <v/>
      </c>
      <c r="R2616" s="22" t="str">
        <f aca="false">IF(OR($Q2616="",$Q2616="Not set"),"",MATCH($Q2616,Lists!$F$2:$F$4,0)-1)</f>
        <v/>
      </c>
      <c r="S2616" s="6"/>
      <c r="T2616" s="6"/>
      <c r="U2616" s="22" t="str">
        <f aca="false">IF(OR($Q2616="",$Q2616="OK",$Q2616="Not set",NOT(ISNUMBER($G2616))),"",ROUND($G2616*IF($Q2616="Danger",Lists!$M$15,Lists!$M$16),0))</f>
        <v/>
      </c>
      <c r="V2616" s="22" t="str">
        <f aca="false">IF($U2616="","",IF(OR($Q2616="Danger",$U2616&gt;=Lists!$M$10),"P1",IF($U2616&gt;=Lists!$M$11,"P2","P3")))</f>
        <v/>
      </c>
      <c r="W2616" s="24" t="str">
        <f aca="false">IF(OR($V2616="",$B2616=""),"",$B2616+INDEX(Lists!$N$10:$N$12,MATCH($V2616,Lists!$L$10:$L$12,0)))</f>
        <v/>
      </c>
      <c r="X2616" s="19"/>
      <c r="Y2616" s="19"/>
      <c r="Z2616" s="19"/>
      <c r="AA2616" s="21"/>
      <c r="AB2616" s="19"/>
      <c r="AC2616" s="22" t="str">
        <f aca="true">IF(OR($U2616="",$B2616=""),"",IF($AA2616&lt;&gt;"",$AA2616-$B2616,TODAY()-$B2616))</f>
        <v/>
      </c>
      <c r="AD2616" s="22" t="str">
        <f aca="true">IF($W2616="","",IF($Y2616="Closed",IF($AA2616="","Closed",IF($AA2616&lt;=$W2616,"Closed on time","Closed late")),IF(TODAY()&gt;$W2616,"Overdue","Within time")))</f>
        <v/>
      </c>
      <c r="AE2616" s="6"/>
      <c r="AF2616" s="19"/>
      <c r="AG2616" s="19"/>
      <c r="AH2616" s="19"/>
      <c r="AI2616" s="19"/>
      <c r="AJ2616" s="19"/>
    </row>
    <row r="2617" customFormat="false" ht="15" hidden="false" customHeight="false" outlineLevel="0" collapsed="false">
      <c r="A2617" s="22" t="str">
        <f aca="false">IF($C2617="","","R"&amp;TEXT(ROW()-4,"00000"))</f>
        <v/>
      </c>
      <c r="B2617" s="21"/>
      <c r="C2617" s="19"/>
      <c r="D2617" s="22" t="str">
        <f aca="false">IF($C2617="","",IFERROR(INDEX(Asset_Register!$C$5:$C$1000,MATCH($C2617,Asset_Register!$A$5:$A$1000,0)),"Not in register"))</f>
        <v/>
      </c>
      <c r="E2617" s="22" t="str">
        <f aca="false">IF($C2617="","",IFERROR(INDEX(Asset_Register!$D$5:$D$1000,MATCH($C2617,Asset_Register!$A$5:$A$1000,0)),"Not in register"))</f>
        <v/>
      </c>
      <c r="F2617" s="22" t="str">
        <f aca="false">IF($C2617="","",IFERROR(INDEX(Asset_Register!$R$5:$R$1000,MATCH($C2617,Asset_Register!$A$5:$A$1000,0)),"Not in register"))</f>
        <v/>
      </c>
      <c r="G2617" s="22" t="str">
        <f aca="false">IF($C2617="","",IFERROR(INDEX(Asset_Register!$Q$5:$Q$1000,MATCH($C2617,Asset_Register!$A$5:$A$1000,0)),"Not in register"))</f>
        <v/>
      </c>
      <c r="H2617" s="19"/>
      <c r="I2617" s="19"/>
      <c r="J2617" s="6"/>
      <c r="K2617" s="19"/>
      <c r="L2617" s="19"/>
      <c r="M2617" s="19"/>
      <c r="N2617" s="19"/>
      <c r="O2617" s="19"/>
      <c r="P2617" s="19"/>
      <c r="Q2617" s="22" t="str">
        <f aca="false">IF($C2617="","",IF($P2617&lt;&gt;"",$P2617,IF(AND(ISNUMBER($K2617),ISNUMBER($M2617),ISNUMBER($N2617)),IF($O2617="Lower is worse",IF($K2617&lt;=$N2617,"Danger",IF($K2617&lt;=$M2617,"Alert","OK")),IF($K2617&gt;=$N2617,"Danger",IF($K2617&gt;=$M2617,"Alert","OK"))),"Not set")))</f>
        <v/>
      </c>
      <c r="R2617" s="22" t="str">
        <f aca="false">IF(OR($Q2617="",$Q2617="Not set"),"",MATCH($Q2617,Lists!$F$2:$F$4,0)-1)</f>
        <v/>
      </c>
      <c r="S2617" s="6"/>
      <c r="T2617" s="6"/>
      <c r="U2617" s="22" t="str">
        <f aca="false">IF(OR($Q2617="",$Q2617="OK",$Q2617="Not set",NOT(ISNUMBER($G2617))),"",ROUND($G2617*IF($Q2617="Danger",Lists!$M$15,Lists!$M$16),0))</f>
        <v/>
      </c>
      <c r="V2617" s="22" t="str">
        <f aca="false">IF($U2617="","",IF(OR($Q2617="Danger",$U2617&gt;=Lists!$M$10),"P1",IF($U2617&gt;=Lists!$M$11,"P2","P3")))</f>
        <v/>
      </c>
      <c r="W2617" s="24" t="str">
        <f aca="false">IF(OR($V2617="",$B2617=""),"",$B2617+INDEX(Lists!$N$10:$N$12,MATCH($V2617,Lists!$L$10:$L$12,0)))</f>
        <v/>
      </c>
      <c r="X2617" s="19"/>
      <c r="Y2617" s="19"/>
      <c r="Z2617" s="19"/>
      <c r="AA2617" s="21"/>
      <c r="AB2617" s="19"/>
      <c r="AC2617" s="22" t="str">
        <f aca="true">IF(OR($U2617="",$B2617=""),"",IF($AA2617&lt;&gt;"",$AA2617-$B2617,TODAY()-$B2617))</f>
        <v/>
      </c>
      <c r="AD2617" s="22" t="str">
        <f aca="true">IF($W2617="","",IF($Y2617="Closed",IF($AA2617="","Closed",IF($AA2617&lt;=$W2617,"Closed on time","Closed late")),IF(TODAY()&gt;$W2617,"Overdue","Within time")))</f>
        <v/>
      </c>
      <c r="AE2617" s="6"/>
      <c r="AF2617" s="19"/>
      <c r="AG2617" s="19"/>
      <c r="AH2617" s="19"/>
      <c r="AI2617" s="19"/>
      <c r="AJ2617" s="19"/>
    </row>
    <row r="2618" customFormat="false" ht="15" hidden="false" customHeight="false" outlineLevel="0" collapsed="false">
      <c r="A2618" s="22" t="str">
        <f aca="false">IF($C2618="","","R"&amp;TEXT(ROW()-4,"00000"))</f>
        <v/>
      </c>
      <c r="B2618" s="21"/>
      <c r="C2618" s="19"/>
      <c r="D2618" s="22" t="str">
        <f aca="false">IF($C2618="","",IFERROR(INDEX(Asset_Register!$C$5:$C$1000,MATCH($C2618,Asset_Register!$A$5:$A$1000,0)),"Not in register"))</f>
        <v/>
      </c>
      <c r="E2618" s="22" t="str">
        <f aca="false">IF($C2618="","",IFERROR(INDEX(Asset_Register!$D$5:$D$1000,MATCH($C2618,Asset_Register!$A$5:$A$1000,0)),"Not in register"))</f>
        <v/>
      </c>
      <c r="F2618" s="22" t="str">
        <f aca="false">IF($C2618="","",IFERROR(INDEX(Asset_Register!$R$5:$R$1000,MATCH($C2618,Asset_Register!$A$5:$A$1000,0)),"Not in register"))</f>
        <v/>
      </c>
      <c r="G2618" s="22" t="str">
        <f aca="false">IF($C2618="","",IFERROR(INDEX(Asset_Register!$Q$5:$Q$1000,MATCH($C2618,Asset_Register!$A$5:$A$1000,0)),"Not in register"))</f>
        <v/>
      </c>
      <c r="H2618" s="19"/>
      <c r="I2618" s="19"/>
      <c r="J2618" s="6"/>
      <c r="K2618" s="19"/>
      <c r="L2618" s="19"/>
      <c r="M2618" s="19"/>
      <c r="N2618" s="19"/>
      <c r="O2618" s="19"/>
      <c r="P2618" s="19"/>
      <c r="Q2618" s="22" t="str">
        <f aca="false">IF($C2618="","",IF($P2618&lt;&gt;"",$P2618,IF(AND(ISNUMBER($K2618),ISNUMBER($M2618),ISNUMBER($N2618)),IF($O2618="Lower is worse",IF($K2618&lt;=$N2618,"Danger",IF($K2618&lt;=$M2618,"Alert","OK")),IF($K2618&gt;=$N2618,"Danger",IF($K2618&gt;=$M2618,"Alert","OK"))),"Not set")))</f>
        <v/>
      </c>
      <c r="R2618" s="22" t="str">
        <f aca="false">IF(OR($Q2618="",$Q2618="Not set"),"",MATCH($Q2618,Lists!$F$2:$F$4,0)-1)</f>
        <v/>
      </c>
      <c r="S2618" s="6"/>
      <c r="T2618" s="6"/>
      <c r="U2618" s="22" t="str">
        <f aca="false">IF(OR($Q2618="",$Q2618="OK",$Q2618="Not set",NOT(ISNUMBER($G2618))),"",ROUND($G2618*IF($Q2618="Danger",Lists!$M$15,Lists!$M$16),0))</f>
        <v/>
      </c>
      <c r="V2618" s="22" t="str">
        <f aca="false">IF($U2618="","",IF(OR($Q2618="Danger",$U2618&gt;=Lists!$M$10),"P1",IF($U2618&gt;=Lists!$M$11,"P2","P3")))</f>
        <v/>
      </c>
      <c r="W2618" s="24" t="str">
        <f aca="false">IF(OR($V2618="",$B2618=""),"",$B2618+INDEX(Lists!$N$10:$N$12,MATCH($V2618,Lists!$L$10:$L$12,0)))</f>
        <v/>
      </c>
      <c r="X2618" s="19"/>
      <c r="Y2618" s="19"/>
      <c r="Z2618" s="19"/>
      <c r="AA2618" s="21"/>
      <c r="AB2618" s="19"/>
      <c r="AC2618" s="22" t="str">
        <f aca="true">IF(OR($U2618="",$B2618=""),"",IF($AA2618&lt;&gt;"",$AA2618-$B2618,TODAY()-$B2618))</f>
        <v/>
      </c>
      <c r="AD2618" s="22" t="str">
        <f aca="true">IF($W2618="","",IF($Y2618="Closed",IF($AA2618="","Closed",IF($AA2618&lt;=$W2618,"Closed on time","Closed late")),IF(TODAY()&gt;$W2618,"Overdue","Within time")))</f>
        <v/>
      </c>
      <c r="AE2618" s="6"/>
      <c r="AF2618" s="19"/>
      <c r="AG2618" s="19"/>
      <c r="AH2618" s="19"/>
      <c r="AI2618" s="19"/>
      <c r="AJ2618" s="19"/>
    </row>
    <row r="2619" customFormat="false" ht="15" hidden="false" customHeight="false" outlineLevel="0" collapsed="false">
      <c r="A2619" s="22" t="str">
        <f aca="false">IF($C2619="","","R"&amp;TEXT(ROW()-4,"00000"))</f>
        <v/>
      </c>
      <c r="B2619" s="21"/>
      <c r="C2619" s="19"/>
      <c r="D2619" s="22" t="str">
        <f aca="false">IF($C2619="","",IFERROR(INDEX(Asset_Register!$C$5:$C$1000,MATCH($C2619,Asset_Register!$A$5:$A$1000,0)),"Not in register"))</f>
        <v/>
      </c>
      <c r="E2619" s="22" t="str">
        <f aca="false">IF($C2619="","",IFERROR(INDEX(Asset_Register!$D$5:$D$1000,MATCH($C2619,Asset_Register!$A$5:$A$1000,0)),"Not in register"))</f>
        <v/>
      </c>
      <c r="F2619" s="22" t="str">
        <f aca="false">IF($C2619="","",IFERROR(INDEX(Asset_Register!$R$5:$R$1000,MATCH($C2619,Asset_Register!$A$5:$A$1000,0)),"Not in register"))</f>
        <v/>
      </c>
      <c r="G2619" s="22" t="str">
        <f aca="false">IF($C2619="","",IFERROR(INDEX(Asset_Register!$Q$5:$Q$1000,MATCH($C2619,Asset_Register!$A$5:$A$1000,0)),"Not in register"))</f>
        <v/>
      </c>
      <c r="H2619" s="19"/>
      <c r="I2619" s="19"/>
      <c r="J2619" s="6"/>
      <c r="K2619" s="19"/>
      <c r="L2619" s="19"/>
      <c r="M2619" s="19"/>
      <c r="N2619" s="19"/>
      <c r="O2619" s="19"/>
      <c r="P2619" s="19"/>
      <c r="Q2619" s="22" t="str">
        <f aca="false">IF($C2619="","",IF($P2619&lt;&gt;"",$P2619,IF(AND(ISNUMBER($K2619),ISNUMBER($M2619),ISNUMBER($N2619)),IF($O2619="Lower is worse",IF($K2619&lt;=$N2619,"Danger",IF($K2619&lt;=$M2619,"Alert","OK")),IF($K2619&gt;=$N2619,"Danger",IF($K2619&gt;=$M2619,"Alert","OK"))),"Not set")))</f>
        <v/>
      </c>
      <c r="R2619" s="22" t="str">
        <f aca="false">IF(OR($Q2619="",$Q2619="Not set"),"",MATCH($Q2619,Lists!$F$2:$F$4,0)-1)</f>
        <v/>
      </c>
      <c r="S2619" s="6"/>
      <c r="T2619" s="6"/>
      <c r="U2619" s="22" t="str">
        <f aca="false">IF(OR($Q2619="",$Q2619="OK",$Q2619="Not set",NOT(ISNUMBER($G2619))),"",ROUND($G2619*IF($Q2619="Danger",Lists!$M$15,Lists!$M$16),0))</f>
        <v/>
      </c>
      <c r="V2619" s="22" t="str">
        <f aca="false">IF($U2619="","",IF(OR($Q2619="Danger",$U2619&gt;=Lists!$M$10),"P1",IF($U2619&gt;=Lists!$M$11,"P2","P3")))</f>
        <v/>
      </c>
      <c r="W2619" s="24" t="str">
        <f aca="false">IF(OR($V2619="",$B2619=""),"",$B2619+INDEX(Lists!$N$10:$N$12,MATCH($V2619,Lists!$L$10:$L$12,0)))</f>
        <v/>
      </c>
      <c r="X2619" s="19"/>
      <c r="Y2619" s="19"/>
      <c r="Z2619" s="19"/>
      <c r="AA2619" s="21"/>
      <c r="AB2619" s="19"/>
      <c r="AC2619" s="22" t="str">
        <f aca="true">IF(OR($U2619="",$B2619=""),"",IF($AA2619&lt;&gt;"",$AA2619-$B2619,TODAY()-$B2619))</f>
        <v/>
      </c>
      <c r="AD2619" s="22" t="str">
        <f aca="true">IF($W2619="","",IF($Y2619="Closed",IF($AA2619="","Closed",IF($AA2619&lt;=$W2619,"Closed on time","Closed late")),IF(TODAY()&gt;$W2619,"Overdue","Within time")))</f>
        <v/>
      </c>
      <c r="AE2619" s="6"/>
      <c r="AF2619" s="19"/>
      <c r="AG2619" s="19"/>
      <c r="AH2619" s="19"/>
      <c r="AI2619" s="19"/>
      <c r="AJ2619" s="19"/>
    </row>
    <row r="2620" customFormat="false" ht="15" hidden="false" customHeight="false" outlineLevel="0" collapsed="false">
      <c r="A2620" s="22" t="str">
        <f aca="false">IF($C2620="","","R"&amp;TEXT(ROW()-4,"00000"))</f>
        <v/>
      </c>
      <c r="B2620" s="21"/>
      <c r="C2620" s="19"/>
      <c r="D2620" s="22" t="str">
        <f aca="false">IF($C2620="","",IFERROR(INDEX(Asset_Register!$C$5:$C$1000,MATCH($C2620,Asset_Register!$A$5:$A$1000,0)),"Not in register"))</f>
        <v/>
      </c>
      <c r="E2620" s="22" t="str">
        <f aca="false">IF($C2620="","",IFERROR(INDEX(Asset_Register!$D$5:$D$1000,MATCH($C2620,Asset_Register!$A$5:$A$1000,0)),"Not in register"))</f>
        <v/>
      </c>
      <c r="F2620" s="22" t="str">
        <f aca="false">IF($C2620="","",IFERROR(INDEX(Asset_Register!$R$5:$R$1000,MATCH($C2620,Asset_Register!$A$5:$A$1000,0)),"Not in register"))</f>
        <v/>
      </c>
      <c r="G2620" s="22" t="str">
        <f aca="false">IF($C2620="","",IFERROR(INDEX(Asset_Register!$Q$5:$Q$1000,MATCH($C2620,Asset_Register!$A$5:$A$1000,0)),"Not in register"))</f>
        <v/>
      </c>
      <c r="H2620" s="19"/>
      <c r="I2620" s="19"/>
      <c r="J2620" s="6"/>
      <c r="K2620" s="19"/>
      <c r="L2620" s="19"/>
      <c r="M2620" s="19"/>
      <c r="N2620" s="19"/>
      <c r="O2620" s="19"/>
      <c r="P2620" s="19"/>
      <c r="Q2620" s="22" t="str">
        <f aca="false">IF($C2620="","",IF($P2620&lt;&gt;"",$P2620,IF(AND(ISNUMBER($K2620),ISNUMBER($M2620),ISNUMBER($N2620)),IF($O2620="Lower is worse",IF($K2620&lt;=$N2620,"Danger",IF($K2620&lt;=$M2620,"Alert","OK")),IF($K2620&gt;=$N2620,"Danger",IF($K2620&gt;=$M2620,"Alert","OK"))),"Not set")))</f>
        <v/>
      </c>
      <c r="R2620" s="22" t="str">
        <f aca="false">IF(OR($Q2620="",$Q2620="Not set"),"",MATCH($Q2620,Lists!$F$2:$F$4,0)-1)</f>
        <v/>
      </c>
      <c r="S2620" s="6"/>
      <c r="T2620" s="6"/>
      <c r="U2620" s="22" t="str">
        <f aca="false">IF(OR($Q2620="",$Q2620="OK",$Q2620="Not set",NOT(ISNUMBER($G2620))),"",ROUND($G2620*IF($Q2620="Danger",Lists!$M$15,Lists!$M$16),0))</f>
        <v/>
      </c>
      <c r="V2620" s="22" t="str">
        <f aca="false">IF($U2620="","",IF(OR($Q2620="Danger",$U2620&gt;=Lists!$M$10),"P1",IF($U2620&gt;=Lists!$M$11,"P2","P3")))</f>
        <v/>
      </c>
      <c r="W2620" s="24" t="str">
        <f aca="false">IF(OR($V2620="",$B2620=""),"",$B2620+INDEX(Lists!$N$10:$N$12,MATCH($V2620,Lists!$L$10:$L$12,0)))</f>
        <v/>
      </c>
      <c r="X2620" s="19"/>
      <c r="Y2620" s="19"/>
      <c r="Z2620" s="19"/>
      <c r="AA2620" s="21"/>
      <c r="AB2620" s="19"/>
      <c r="AC2620" s="22" t="str">
        <f aca="true">IF(OR($U2620="",$B2620=""),"",IF($AA2620&lt;&gt;"",$AA2620-$B2620,TODAY()-$B2620))</f>
        <v/>
      </c>
      <c r="AD2620" s="22" t="str">
        <f aca="true">IF($W2620="","",IF($Y2620="Closed",IF($AA2620="","Closed",IF($AA2620&lt;=$W2620,"Closed on time","Closed late")),IF(TODAY()&gt;$W2620,"Overdue","Within time")))</f>
        <v/>
      </c>
      <c r="AE2620" s="6"/>
      <c r="AF2620" s="19"/>
      <c r="AG2620" s="19"/>
      <c r="AH2620" s="19"/>
      <c r="AI2620" s="19"/>
      <c r="AJ2620" s="19"/>
    </row>
    <row r="2621" customFormat="false" ht="15" hidden="false" customHeight="false" outlineLevel="0" collapsed="false">
      <c r="A2621" s="22" t="str">
        <f aca="false">IF($C2621="","","R"&amp;TEXT(ROW()-4,"00000"))</f>
        <v/>
      </c>
      <c r="B2621" s="21"/>
      <c r="C2621" s="19"/>
      <c r="D2621" s="22" t="str">
        <f aca="false">IF($C2621="","",IFERROR(INDEX(Asset_Register!$C$5:$C$1000,MATCH($C2621,Asset_Register!$A$5:$A$1000,0)),"Not in register"))</f>
        <v/>
      </c>
      <c r="E2621" s="22" t="str">
        <f aca="false">IF($C2621="","",IFERROR(INDEX(Asset_Register!$D$5:$D$1000,MATCH($C2621,Asset_Register!$A$5:$A$1000,0)),"Not in register"))</f>
        <v/>
      </c>
      <c r="F2621" s="22" t="str">
        <f aca="false">IF($C2621="","",IFERROR(INDEX(Asset_Register!$R$5:$R$1000,MATCH($C2621,Asset_Register!$A$5:$A$1000,0)),"Not in register"))</f>
        <v/>
      </c>
      <c r="G2621" s="22" t="str">
        <f aca="false">IF($C2621="","",IFERROR(INDEX(Asset_Register!$Q$5:$Q$1000,MATCH($C2621,Asset_Register!$A$5:$A$1000,0)),"Not in register"))</f>
        <v/>
      </c>
      <c r="H2621" s="19"/>
      <c r="I2621" s="19"/>
      <c r="J2621" s="6"/>
      <c r="K2621" s="19"/>
      <c r="L2621" s="19"/>
      <c r="M2621" s="19"/>
      <c r="N2621" s="19"/>
      <c r="O2621" s="19"/>
      <c r="P2621" s="19"/>
      <c r="Q2621" s="22" t="str">
        <f aca="false">IF($C2621="","",IF($P2621&lt;&gt;"",$P2621,IF(AND(ISNUMBER($K2621),ISNUMBER($M2621),ISNUMBER($N2621)),IF($O2621="Lower is worse",IF($K2621&lt;=$N2621,"Danger",IF($K2621&lt;=$M2621,"Alert","OK")),IF($K2621&gt;=$N2621,"Danger",IF($K2621&gt;=$M2621,"Alert","OK"))),"Not set")))</f>
        <v/>
      </c>
      <c r="R2621" s="22" t="str">
        <f aca="false">IF(OR($Q2621="",$Q2621="Not set"),"",MATCH($Q2621,Lists!$F$2:$F$4,0)-1)</f>
        <v/>
      </c>
      <c r="S2621" s="6"/>
      <c r="T2621" s="6"/>
      <c r="U2621" s="22" t="str">
        <f aca="false">IF(OR($Q2621="",$Q2621="OK",$Q2621="Not set",NOT(ISNUMBER($G2621))),"",ROUND($G2621*IF($Q2621="Danger",Lists!$M$15,Lists!$M$16),0))</f>
        <v/>
      </c>
      <c r="V2621" s="22" t="str">
        <f aca="false">IF($U2621="","",IF(OR($Q2621="Danger",$U2621&gt;=Lists!$M$10),"P1",IF($U2621&gt;=Lists!$M$11,"P2","P3")))</f>
        <v/>
      </c>
      <c r="W2621" s="24" t="str">
        <f aca="false">IF(OR($V2621="",$B2621=""),"",$B2621+INDEX(Lists!$N$10:$N$12,MATCH($V2621,Lists!$L$10:$L$12,0)))</f>
        <v/>
      </c>
      <c r="X2621" s="19"/>
      <c r="Y2621" s="19"/>
      <c r="Z2621" s="19"/>
      <c r="AA2621" s="21"/>
      <c r="AB2621" s="19"/>
      <c r="AC2621" s="22" t="str">
        <f aca="true">IF(OR($U2621="",$B2621=""),"",IF($AA2621&lt;&gt;"",$AA2621-$B2621,TODAY()-$B2621))</f>
        <v/>
      </c>
      <c r="AD2621" s="22" t="str">
        <f aca="true">IF($W2621="","",IF($Y2621="Closed",IF($AA2621="","Closed",IF($AA2621&lt;=$W2621,"Closed on time","Closed late")),IF(TODAY()&gt;$W2621,"Overdue","Within time")))</f>
        <v/>
      </c>
      <c r="AE2621" s="6"/>
      <c r="AF2621" s="19"/>
      <c r="AG2621" s="19"/>
      <c r="AH2621" s="19"/>
      <c r="AI2621" s="19"/>
      <c r="AJ2621" s="19"/>
    </row>
    <row r="2622" customFormat="false" ht="15" hidden="false" customHeight="false" outlineLevel="0" collapsed="false">
      <c r="A2622" s="22" t="str">
        <f aca="false">IF($C2622="","","R"&amp;TEXT(ROW()-4,"00000"))</f>
        <v/>
      </c>
      <c r="B2622" s="21"/>
      <c r="C2622" s="19"/>
      <c r="D2622" s="22" t="str">
        <f aca="false">IF($C2622="","",IFERROR(INDEX(Asset_Register!$C$5:$C$1000,MATCH($C2622,Asset_Register!$A$5:$A$1000,0)),"Not in register"))</f>
        <v/>
      </c>
      <c r="E2622" s="22" t="str">
        <f aca="false">IF($C2622="","",IFERROR(INDEX(Asset_Register!$D$5:$D$1000,MATCH($C2622,Asset_Register!$A$5:$A$1000,0)),"Not in register"))</f>
        <v/>
      </c>
      <c r="F2622" s="22" t="str">
        <f aca="false">IF($C2622="","",IFERROR(INDEX(Asset_Register!$R$5:$R$1000,MATCH($C2622,Asset_Register!$A$5:$A$1000,0)),"Not in register"))</f>
        <v/>
      </c>
      <c r="G2622" s="22" t="str">
        <f aca="false">IF($C2622="","",IFERROR(INDEX(Asset_Register!$Q$5:$Q$1000,MATCH($C2622,Asset_Register!$A$5:$A$1000,0)),"Not in register"))</f>
        <v/>
      </c>
      <c r="H2622" s="19"/>
      <c r="I2622" s="19"/>
      <c r="J2622" s="6"/>
      <c r="K2622" s="19"/>
      <c r="L2622" s="19"/>
      <c r="M2622" s="19"/>
      <c r="N2622" s="19"/>
      <c r="O2622" s="19"/>
      <c r="P2622" s="19"/>
      <c r="Q2622" s="22" t="str">
        <f aca="false">IF($C2622="","",IF($P2622&lt;&gt;"",$P2622,IF(AND(ISNUMBER($K2622),ISNUMBER($M2622),ISNUMBER($N2622)),IF($O2622="Lower is worse",IF($K2622&lt;=$N2622,"Danger",IF($K2622&lt;=$M2622,"Alert","OK")),IF($K2622&gt;=$N2622,"Danger",IF($K2622&gt;=$M2622,"Alert","OK"))),"Not set")))</f>
        <v/>
      </c>
      <c r="R2622" s="22" t="str">
        <f aca="false">IF(OR($Q2622="",$Q2622="Not set"),"",MATCH($Q2622,Lists!$F$2:$F$4,0)-1)</f>
        <v/>
      </c>
      <c r="S2622" s="6"/>
      <c r="T2622" s="6"/>
      <c r="U2622" s="22" t="str">
        <f aca="false">IF(OR($Q2622="",$Q2622="OK",$Q2622="Not set",NOT(ISNUMBER($G2622))),"",ROUND($G2622*IF($Q2622="Danger",Lists!$M$15,Lists!$M$16),0))</f>
        <v/>
      </c>
      <c r="V2622" s="22" t="str">
        <f aca="false">IF($U2622="","",IF(OR($Q2622="Danger",$U2622&gt;=Lists!$M$10),"P1",IF($U2622&gt;=Lists!$M$11,"P2","P3")))</f>
        <v/>
      </c>
      <c r="W2622" s="24" t="str">
        <f aca="false">IF(OR($V2622="",$B2622=""),"",$B2622+INDEX(Lists!$N$10:$N$12,MATCH($V2622,Lists!$L$10:$L$12,0)))</f>
        <v/>
      </c>
      <c r="X2622" s="19"/>
      <c r="Y2622" s="19"/>
      <c r="Z2622" s="19"/>
      <c r="AA2622" s="21"/>
      <c r="AB2622" s="19"/>
      <c r="AC2622" s="22" t="str">
        <f aca="true">IF(OR($U2622="",$B2622=""),"",IF($AA2622&lt;&gt;"",$AA2622-$B2622,TODAY()-$B2622))</f>
        <v/>
      </c>
      <c r="AD2622" s="22" t="str">
        <f aca="true">IF($W2622="","",IF($Y2622="Closed",IF($AA2622="","Closed",IF($AA2622&lt;=$W2622,"Closed on time","Closed late")),IF(TODAY()&gt;$W2622,"Overdue","Within time")))</f>
        <v/>
      </c>
      <c r="AE2622" s="6"/>
      <c r="AF2622" s="19"/>
      <c r="AG2622" s="19"/>
      <c r="AH2622" s="19"/>
      <c r="AI2622" s="19"/>
      <c r="AJ2622" s="19"/>
    </row>
    <row r="2623" customFormat="false" ht="15" hidden="false" customHeight="false" outlineLevel="0" collapsed="false">
      <c r="A2623" s="22" t="str">
        <f aca="false">IF($C2623="","","R"&amp;TEXT(ROW()-4,"00000"))</f>
        <v/>
      </c>
      <c r="B2623" s="21"/>
      <c r="C2623" s="19"/>
      <c r="D2623" s="22" t="str">
        <f aca="false">IF($C2623="","",IFERROR(INDEX(Asset_Register!$C$5:$C$1000,MATCH($C2623,Asset_Register!$A$5:$A$1000,0)),"Not in register"))</f>
        <v/>
      </c>
      <c r="E2623" s="22" t="str">
        <f aca="false">IF($C2623="","",IFERROR(INDEX(Asset_Register!$D$5:$D$1000,MATCH($C2623,Asset_Register!$A$5:$A$1000,0)),"Not in register"))</f>
        <v/>
      </c>
      <c r="F2623" s="22" t="str">
        <f aca="false">IF($C2623="","",IFERROR(INDEX(Asset_Register!$R$5:$R$1000,MATCH($C2623,Asset_Register!$A$5:$A$1000,0)),"Not in register"))</f>
        <v/>
      </c>
      <c r="G2623" s="22" t="str">
        <f aca="false">IF($C2623="","",IFERROR(INDEX(Asset_Register!$Q$5:$Q$1000,MATCH($C2623,Asset_Register!$A$5:$A$1000,0)),"Not in register"))</f>
        <v/>
      </c>
      <c r="H2623" s="19"/>
      <c r="I2623" s="19"/>
      <c r="J2623" s="6"/>
      <c r="K2623" s="19"/>
      <c r="L2623" s="19"/>
      <c r="M2623" s="19"/>
      <c r="N2623" s="19"/>
      <c r="O2623" s="19"/>
      <c r="P2623" s="19"/>
      <c r="Q2623" s="22" t="str">
        <f aca="false">IF($C2623="","",IF($P2623&lt;&gt;"",$P2623,IF(AND(ISNUMBER($K2623),ISNUMBER($M2623),ISNUMBER($N2623)),IF($O2623="Lower is worse",IF($K2623&lt;=$N2623,"Danger",IF($K2623&lt;=$M2623,"Alert","OK")),IF($K2623&gt;=$N2623,"Danger",IF($K2623&gt;=$M2623,"Alert","OK"))),"Not set")))</f>
        <v/>
      </c>
      <c r="R2623" s="22" t="str">
        <f aca="false">IF(OR($Q2623="",$Q2623="Not set"),"",MATCH($Q2623,Lists!$F$2:$F$4,0)-1)</f>
        <v/>
      </c>
      <c r="S2623" s="6"/>
      <c r="T2623" s="6"/>
      <c r="U2623" s="22" t="str">
        <f aca="false">IF(OR($Q2623="",$Q2623="OK",$Q2623="Not set",NOT(ISNUMBER($G2623))),"",ROUND($G2623*IF($Q2623="Danger",Lists!$M$15,Lists!$M$16),0))</f>
        <v/>
      </c>
      <c r="V2623" s="22" t="str">
        <f aca="false">IF($U2623="","",IF(OR($Q2623="Danger",$U2623&gt;=Lists!$M$10),"P1",IF($U2623&gt;=Lists!$M$11,"P2","P3")))</f>
        <v/>
      </c>
      <c r="W2623" s="24" t="str">
        <f aca="false">IF(OR($V2623="",$B2623=""),"",$B2623+INDEX(Lists!$N$10:$N$12,MATCH($V2623,Lists!$L$10:$L$12,0)))</f>
        <v/>
      </c>
      <c r="X2623" s="19"/>
      <c r="Y2623" s="19"/>
      <c r="Z2623" s="19"/>
      <c r="AA2623" s="21"/>
      <c r="AB2623" s="19"/>
      <c r="AC2623" s="22" t="str">
        <f aca="true">IF(OR($U2623="",$B2623=""),"",IF($AA2623&lt;&gt;"",$AA2623-$B2623,TODAY()-$B2623))</f>
        <v/>
      </c>
      <c r="AD2623" s="22" t="str">
        <f aca="true">IF($W2623="","",IF($Y2623="Closed",IF($AA2623="","Closed",IF($AA2623&lt;=$W2623,"Closed on time","Closed late")),IF(TODAY()&gt;$W2623,"Overdue","Within time")))</f>
        <v/>
      </c>
      <c r="AE2623" s="6"/>
      <c r="AF2623" s="19"/>
      <c r="AG2623" s="19"/>
      <c r="AH2623" s="19"/>
      <c r="AI2623" s="19"/>
      <c r="AJ2623" s="19"/>
    </row>
    <row r="2624" customFormat="false" ht="15" hidden="false" customHeight="false" outlineLevel="0" collapsed="false">
      <c r="A2624" s="22" t="str">
        <f aca="false">IF($C2624="","","R"&amp;TEXT(ROW()-4,"00000"))</f>
        <v/>
      </c>
      <c r="B2624" s="21"/>
      <c r="C2624" s="19"/>
      <c r="D2624" s="22" t="str">
        <f aca="false">IF($C2624="","",IFERROR(INDEX(Asset_Register!$C$5:$C$1000,MATCH($C2624,Asset_Register!$A$5:$A$1000,0)),"Not in register"))</f>
        <v/>
      </c>
      <c r="E2624" s="22" t="str">
        <f aca="false">IF($C2624="","",IFERROR(INDEX(Asset_Register!$D$5:$D$1000,MATCH($C2624,Asset_Register!$A$5:$A$1000,0)),"Not in register"))</f>
        <v/>
      </c>
      <c r="F2624" s="22" t="str">
        <f aca="false">IF($C2624="","",IFERROR(INDEX(Asset_Register!$R$5:$R$1000,MATCH($C2624,Asset_Register!$A$5:$A$1000,0)),"Not in register"))</f>
        <v/>
      </c>
      <c r="G2624" s="22" t="str">
        <f aca="false">IF($C2624="","",IFERROR(INDEX(Asset_Register!$Q$5:$Q$1000,MATCH($C2624,Asset_Register!$A$5:$A$1000,0)),"Not in register"))</f>
        <v/>
      </c>
      <c r="H2624" s="19"/>
      <c r="I2624" s="19"/>
      <c r="J2624" s="6"/>
      <c r="K2624" s="19"/>
      <c r="L2624" s="19"/>
      <c r="M2624" s="19"/>
      <c r="N2624" s="19"/>
      <c r="O2624" s="19"/>
      <c r="P2624" s="19"/>
      <c r="Q2624" s="22" t="str">
        <f aca="false">IF($C2624="","",IF($P2624&lt;&gt;"",$P2624,IF(AND(ISNUMBER($K2624),ISNUMBER($M2624),ISNUMBER($N2624)),IF($O2624="Lower is worse",IF($K2624&lt;=$N2624,"Danger",IF($K2624&lt;=$M2624,"Alert","OK")),IF($K2624&gt;=$N2624,"Danger",IF($K2624&gt;=$M2624,"Alert","OK"))),"Not set")))</f>
        <v/>
      </c>
      <c r="R2624" s="22" t="str">
        <f aca="false">IF(OR($Q2624="",$Q2624="Not set"),"",MATCH($Q2624,Lists!$F$2:$F$4,0)-1)</f>
        <v/>
      </c>
      <c r="S2624" s="6"/>
      <c r="T2624" s="6"/>
      <c r="U2624" s="22" t="str">
        <f aca="false">IF(OR($Q2624="",$Q2624="OK",$Q2624="Not set",NOT(ISNUMBER($G2624))),"",ROUND($G2624*IF($Q2624="Danger",Lists!$M$15,Lists!$M$16),0))</f>
        <v/>
      </c>
      <c r="V2624" s="22" t="str">
        <f aca="false">IF($U2624="","",IF(OR($Q2624="Danger",$U2624&gt;=Lists!$M$10),"P1",IF($U2624&gt;=Lists!$M$11,"P2","P3")))</f>
        <v/>
      </c>
      <c r="W2624" s="24" t="str">
        <f aca="false">IF(OR($V2624="",$B2624=""),"",$B2624+INDEX(Lists!$N$10:$N$12,MATCH($V2624,Lists!$L$10:$L$12,0)))</f>
        <v/>
      </c>
      <c r="X2624" s="19"/>
      <c r="Y2624" s="19"/>
      <c r="Z2624" s="19"/>
      <c r="AA2624" s="21"/>
      <c r="AB2624" s="19"/>
      <c r="AC2624" s="22" t="str">
        <f aca="true">IF(OR($U2624="",$B2624=""),"",IF($AA2624&lt;&gt;"",$AA2624-$B2624,TODAY()-$B2624))</f>
        <v/>
      </c>
      <c r="AD2624" s="22" t="str">
        <f aca="true">IF($W2624="","",IF($Y2624="Closed",IF($AA2624="","Closed",IF($AA2624&lt;=$W2624,"Closed on time","Closed late")),IF(TODAY()&gt;$W2624,"Overdue","Within time")))</f>
        <v/>
      </c>
      <c r="AE2624" s="6"/>
      <c r="AF2624" s="19"/>
      <c r="AG2624" s="19"/>
      <c r="AH2624" s="19"/>
      <c r="AI2624" s="19"/>
      <c r="AJ2624" s="19"/>
    </row>
    <row r="2625" customFormat="false" ht="15" hidden="false" customHeight="false" outlineLevel="0" collapsed="false">
      <c r="A2625" s="22" t="str">
        <f aca="false">IF($C2625="","","R"&amp;TEXT(ROW()-4,"00000"))</f>
        <v/>
      </c>
      <c r="B2625" s="21"/>
      <c r="C2625" s="19"/>
      <c r="D2625" s="22" t="str">
        <f aca="false">IF($C2625="","",IFERROR(INDEX(Asset_Register!$C$5:$C$1000,MATCH($C2625,Asset_Register!$A$5:$A$1000,0)),"Not in register"))</f>
        <v/>
      </c>
      <c r="E2625" s="22" t="str">
        <f aca="false">IF($C2625="","",IFERROR(INDEX(Asset_Register!$D$5:$D$1000,MATCH($C2625,Asset_Register!$A$5:$A$1000,0)),"Not in register"))</f>
        <v/>
      </c>
      <c r="F2625" s="22" t="str">
        <f aca="false">IF($C2625="","",IFERROR(INDEX(Asset_Register!$R$5:$R$1000,MATCH($C2625,Asset_Register!$A$5:$A$1000,0)),"Not in register"))</f>
        <v/>
      </c>
      <c r="G2625" s="22" t="str">
        <f aca="false">IF($C2625="","",IFERROR(INDEX(Asset_Register!$Q$5:$Q$1000,MATCH($C2625,Asset_Register!$A$5:$A$1000,0)),"Not in register"))</f>
        <v/>
      </c>
      <c r="H2625" s="19"/>
      <c r="I2625" s="19"/>
      <c r="J2625" s="6"/>
      <c r="K2625" s="19"/>
      <c r="L2625" s="19"/>
      <c r="M2625" s="19"/>
      <c r="N2625" s="19"/>
      <c r="O2625" s="19"/>
      <c r="P2625" s="19"/>
      <c r="Q2625" s="22" t="str">
        <f aca="false">IF($C2625="","",IF($P2625&lt;&gt;"",$P2625,IF(AND(ISNUMBER($K2625),ISNUMBER($M2625),ISNUMBER($N2625)),IF($O2625="Lower is worse",IF($K2625&lt;=$N2625,"Danger",IF($K2625&lt;=$M2625,"Alert","OK")),IF($K2625&gt;=$N2625,"Danger",IF($K2625&gt;=$M2625,"Alert","OK"))),"Not set")))</f>
        <v/>
      </c>
      <c r="R2625" s="22" t="str">
        <f aca="false">IF(OR($Q2625="",$Q2625="Not set"),"",MATCH($Q2625,Lists!$F$2:$F$4,0)-1)</f>
        <v/>
      </c>
      <c r="S2625" s="6"/>
      <c r="T2625" s="6"/>
      <c r="U2625" s="22" t="str">
        <f aca="false">IF(OR($Q2625="",$Q2625="OK",$Q2625="Not set",NOT(ISNUMBER($G2625))),"",ROUND($G2625*IF($Q2625="Danger",Lists!$M$15,Lists!$M$16),0))</f>
        <v/>
      </c>
      <c r="V2625" s="22" t="str">
        <f aca="false">IF($U2625="","",IF(OR($Q2625="Danger",$U2625&gt;=Lists!$M$10),"P1",IF($U2625&gt;=Lists!$M$11,"P2","P3")))</f>
        <v/>
      </c>
      <c r="W2625" s="24" t="str">
        <f aca="false">IF(OR($V2625="",$B2625=""),"",$B2625+INDEX(Lists!$N$10:$N$12,MATCH($V2625,Lists!$L$10:$L$12,0)))</f>
        <v/>
      </c>
      <c r="X2625" s="19"/>
      <c r="Y2625" s="19"/>
      <c r="Z2625" s="19"/>
      <c r="AA2625" s="21"/>
      <c r="AB2625" s="19"/>
      <c r="AC2625" s="22" t="str">
        <f aca="true">IF(OR($U2625="",$B2625=""),"",IF($AA2625&lt;&gt;"",$AA2625-$B2625,TODAY()-$B2625))</f>
        <v/>
      </c>
      <c r="AD2625" s="22" t="str">
        <f aca="true">IF($W2625="","",IF($Y2625="Closed",IF($AA2625="","Closed",IF($AA2625&lt;=$W2625,"Closed on time","Closed late")),IF(TODAY()&gt;$W2625,"Overdue","Within time")))</f>
        <v/>
      </c>
      <c r="AE2625" s="6"/>
      <c r="AF2625" s="19"/>
      <c r="AG2625" s="19"/>
      <c r="AH2625" s="19"/>
      <c r="AI2625" s="19"/>
      <c r="AJ2625" s="19"/>
    </row>
    <row r="2626" customFormat="false" ht="15" hidden="false" customHeight="false" outlineLevel="0" collapsed="false">
      <c r="A2626" s="22" t="str">
        <f aca="false">IF($C2626="","","R"&amp;TEXT(ROW()-4,"00000"))</f>
        <v/>
      </c>
      <c r="B2626" s="21"/>
      <c r="C2626" s="19"/>
      <c r="D2626" s="22" t="str">
        <f aca="false">IF($C2626="","",IFERROR(INDEX(Asset_Register!$C$5:$C$1000,MATCH($C2626,Asset_Register!$A$5:$A$1000,0)),"Not in register"))</f>
        <v/>
      </c>
      <c r="E2626" s="22" t="str">
        <f aca="false">IF($C2626="","",IFERROR(INDEX(Asset_Register!$D$5:$D$1000,MATCH($C2626,Asset_Register!$A$5:$A$1000,0)),"Not in register"))</f>
        <v/>
      </c>
      <c r="F2626" s="22" t="str">
        <f aca="false">IF($C2626="","",IFERROR(INDEX(Asset_Register!$R$5:$R$1000,MATCH($C2626,Asset_Register!$A$5:$A$1000,0)),"Not in register"))</f>
        <v/>
      </c>
      <c r="G2626" s="22" t="str">
        <f aca="false">IF($C2626="","",IFERROR(INDEX(Asset_Register!$Q$5:$Q$1000,MATCH($C2626,Asset_Register!$A$5:$A$1000,0)),"Not in register"))</f>
        <v/>
      </c>
      <c r="H2626" s="19"/>
      <c r="I2626" s="19"/>
      <c r="J2626" s="6"/>
      <c r="K2626" s="19"/>
      <c r="L2626" s="19"/>
      <c r="M2626" s="19"/>
      <c r="N2626" s="19"/>
      <c r="O2626" s="19"/>
      <c r="P2626" s="19"/>
      <c r="Q2626" s="22" t="str">
        <f aca="false">IF($C2626="","",IF($P2626&lt;&gt;"",$P2626,IF(AND(ISNUMBER($K2626),ISNUMBER($M2626),ISNUMBER($N2626)),IF($O2626="Lower is worse",IF($K2626&lt;=$N2626,"Danger",IF($K2626&lt;=$M2626,"Alert","OK")),IF($K2626&gt;=$N2626,"Danger",IF($K2626&gt;=$M2626,"Alert","OK"))),"Not set")))</f>
        <v/>
      </c>
      <c r="R2626" s="22" t="str">
        <f aca="false">IF(OR($Q2626="",$Q2626="Not set"),"",MATCH($Q2626,Lists!$F$2:$F$4,0)-1)</f>
        <v/>
      </c>
      <c r="S2626" s="6"/>
      <c r="T2626" s="6"/>
      <c r="U2626" s="22" t="str">
        <f aca="false">IF(OR($Q2626="",$Q2626="OK",$Q2626="Not set",NOT(ISNUMBER($G2626))),"",ROUND($G2626*IF($Q2626="Danger",Lists!$M$15,Lists!$M$16),0))</f>
        <v/>
      </c>
      <c r="V2626" s="22" t="str">
        <f aca="false">IF($U2626="","",IF(OR($Q2626="Danger",$U2626&gt;=Lists!$M$10),"P1",IF($U2626&gt;=Lists!$M$11,"P2","P3")))</f>
        <v/>
      </c>
      <c r="W2626" s="24" t="str">
        <f aca="false">IF(OR($V2626="",$B2626=""),"",$B2626+INDEX(Lists!$N$10:$N$12,MATCH($V2626,Lists!$L$10:$L$12,0)))</f>
        <v/>
      </c>
      <c r="X2626" s="19"/>
      <c r="Y2626" s="19"/>
      <c r="Z2626" s="19"/>
      <c r="AA2626" s="21"/>
      <c r="AB2626" s="19"/>
      <c r="AC2626" s="22" t="str">
        <f aca="true">IF(OR($U2626="",$B2626=""),"",IF($AA2626&lt;&gt;"",$AA2626-$B2626,TODAY()-$B2626))</f>
        <v/>
      </c>
      <c r="AD2626" s="22" t="str">
        <f aca="true">IF($W2626="","",IF($Y2626="Closed",IF($AA2626="","Closed",IF($AA2626&lt;=$W2626,"Closed on time","Closed late")),IF(TODAY()&gt;$W2626,"Overdue","Within time")))</f>
        <v/>
      </c>
      <c r="AE2626" s="6"/>
      <c r="AF2626" s="19"/>
      <c r="AG2626" s="19"/>
      <c r="AH2626" s="19"/>
      <c r="AI2626" s="19"/>
      <c r="AJ2626" s="19"/>
    </row>
    <row r="2627" customFormat="false" ht="15" hidden="false" customHeight="false" outlineLevel="0" collapsed="false">
      <c r="A2627" s="22" t="str">
        <f aca="false">IF($C2627="","","R"&amp;TEXT(ROW()-4,"00000"))</f>
        <v/>
      </c>
      <c r="B2627" s="21"/>
      <c r="C2627" s="19"/>
      <c r="D2627" s="22" t="str">
        <f aca="false">IF($C2627="","",IFERROR(INDEX(Asset_Register!$C$5:$C$1000,MATCH($C2627,Asset_Register!$A$5:$A$1000,0)),"Not in register"))</f>
        <v/>
      </c>
      <c r="E2627" s="22" t="str">
        <f aca="false">IF($C2627="","",IFERROR(INDEX(Asset_Register!$D$5:$D$1000,MATCH($C2627,Asset_Register!$A$5:$A$1000,0)),"Not in register"))</f>
        <v/>
      </c>
      <c r="F2627" s="22" t="str">
        <f aca="false">IF($C2627="","",IFERROR(INDEX(Asset_Register!$R$5:$R$1000,MATCH($C2627,Asset_Register!$A$5:$A$1000,0)),"Not in register"))</f>
        <v/>
      </c>
      <c r="G2627" s="22" t="str">
        <f aca="false">IF($C2627="","",IFERROR(INDEX(Asset_Register!$Q$5:$Q$1000,MATCH($C2627,Asset_Register!$A$5:$A$1000,0)),"Not in register"))</f>
        <v/>
      </c>
      <c r="H2627" s="19"/>
      <c r="I2627" s="19"/>
      <c r="J2627" s="6"/>
      <c r="K2627" s="19"/>
      <c r="L2627" s="19"/>
      <c r="M2627" s="19"/>
      <c r="N2627" s="19"/>
      <c r="O2627" s="19"/>
      <c r="P2627" s="19"/>
      <c r="Q2627" s="22" t="str">
        <f aca="false">IF($C2627="","",IF($P2627&lt;&gt;"",$P2627,IF(AND(ISNUMBER($K2627),ISNUMBER($M2627),ISNUMBER($N2627)),IF($O2627="Lower is worse",IF($K2627&lt;=$N2627,"Danger",IF($K2627&lt;=$M2627,"Alert","OK")),IF($K2627&gt;=$N2627,"Danger",IF($K2627&gt;=$M2627,"Alert","OK"))),"Not set")))</f>
        <v/>
      </c>
      <c r="R2627" s="22" t="str">
        <f aca="false">IF(OR($Q2627="",$Q2627="Not set"),"",MATCH($Q2627,Lists!$F$2:$F$4,0)-1)</f>
        <v/>
      </c>
      <c r="S2627" s="6"/>
      <c r="T2627" s="6"/>
      <c r="U2627" s="22" t="str">
        <f aca="false">IF(OR($Q2627="",$Q2627="OK",$Q2627="Not set",NOT(ISNUMBER($G2627))),"",ROUND($G2627*IF($Q2627="Danger",Lists!$M$15,Lists!$M$16),0))</f>
        <v/>
      </c>
      <c r="V2627" s="22" t="str">
        <f aca="false">IF($U2627="","",IF(OR($Q2627="Danger",$U2627&gt;=Lists!$M$10),"P1",IF($U2627&gt;=Lists!$M$11,"P2","P3")))</f>
        <v/>
      </c>
      <c r="W2627" s="24" t="str">
        <f aca="false">IF(OR($V2627="",$B2627=""),"",$B2627+INDEX(Lists!$N$10:$N$12,MATCH($V2627,Lists!$L$10:$L$12,0)))</f>
        <v/>
      </c>
      <c r="X2627" s="19"/>
      <c r="Y2627" s="19"/>
      <c r="Z2627" s="19"/>
      <c r="AA2627" s="21"/>
      <c r="AB2627" s="19"/>
      <c r="AC2627" s="22" t="str">
        <f aca="true">IF(OR($U2627="",$B2627=""),"",IF($AA2627&lt;&gt;"",$AA2627-$B2627,TODAY()-$B2627))</f>
        <v/>
      </c>
      <c r="AD2627" s="22" t="str">
        <f aca="true">IF($W2627="","",IF($Y2627="Closed",IF($AA2627="","Closed",IF($AA2627&lt;=$W2627,"Closed on time","Closed late")),IF(TODAY()&gt;$W2627,"Overdue","Within time")))</f>
        <v/>
      </c>
      <c r="AE2627" s="6"/>
      <c r="AF2627" s="19"/>
      <c r="AG2627" s="19"/>
      <c r="AH2627" s="19"/>
      <c r="AI2627" s="19"/>
      <c r="AJ2627" s="19"/>
    </row>
    <row r="2628" customFormat="false" ht="15" hidden="false" customHeight="false" outlineLevel="0" collapsed="false">
      <c r="A2628" s="22" t="str">
        <f aca="false">IF($C2628="","","R"&amp;TEXT(ROW()-4,"00000"))</f>
        <v/>
      </c>
      <c r="B2628" s="21"/>
      <c r="C2628" s="19"/>
      <c r="D2628" s="22" t="str">
        <f aca="false">IF($C2628="","",IFERROR(INDEX(Asset_Register!$C$5:$C$1000,MATCH($C2628,Asset_Register!$A$5:$A$1000,0)),"Not in register"))</f>
        <v/>
      </c>
      <c r="E2628" s="22" t="str">
        <f aca="false">IF($C2628="","",IFERROR(INDEX(Asset_Register!$D$5:$D$1000,MATCH($C2628,Asset_Register!$A$5:$A$1000,0)),"Not in register"))</f>
        <v/>
      </c>
      <c r="F2628" s="22" t="str">
        <f aca="false">IF($C2628="","",IFERROR(INDEX(Asset_Register!$R$5:$R$1000,MATCH($C2628,Asset_Register!$A$5:$A$1000,0)),"Not in register"))</f>
        <v/>
      </c>
      <c r="G2628" s="22" t="str">
        <f aca="false">IF($C2628="","",IFERROR(INDEX(Asset_Register!$Q$5:$Q$1000,MATCH($C2628,Asset_Register!$A$5:$A$1000,0)),"Not in register"))</f>
        <v/>
      </c>
      <c r="H2628" s="19"/>
      <c r="I2628" s="19"/>
      <c r="J2628" s="6"/>
      <c r="K2628" s="19"/>
      <c r="L2628" s="19"/>
      <c r="M2628" s="19"/>
      <c r="N2628" s="19"/>
      <c r="O2628" s="19"/>
      <c r="P2628" s="19"/>
      <c r="Q2628" s="22" t="str">
        <f aca="false">IF($C2628="","",IF($P2628&lt;&gt;"",$P2628,IF(AND(ISNUMBER($K2628),ISNUMBER($M2628),ISNUMBER($N2628)),IF($O2628="Lower is worse",IF($K2628&lt;=$N2628,"Danger",IF($K2628&lt;=$M2628,"Alert","OK")),IF($K2628&gt;=$N2628,"Danger",IF($K2628&gt;=$M2628,"Alert","OK"))),"Not set")))</f>
        <v/>
      </c>
      <c r="R2628" s="22" t="str">
        <f aca="false">IF(OR($Q2628="",$Q2628="Not set"),"",MATCH($Q2628,Lists!$F$2:$F$4,0)-1)</f>
        <v/>
      </c>
      <c r="S2628" s="6"/>
      <c r="T2628" s="6"/>
      <c r="U2628" s="22" t="str">
        <f aca="false">IF(OR($Q2628="",$Q2628="OK",$Q2628="Not set",NOT(ISNUMBER($G2628))),"",ROUND($G2628*IF($Q2628="Danger",Lists!$M$15,Lists!$M$16),0))</f>
        <v/>
      </c>
      <c r="V2628" s="22" t="str">
        <f aca="false">IF($U2628="","",IF(OR($Q2628="Danger",$U2628&gt;=Lists!$M$10),"P1",IF($U2628&gt;=Lists!$M$11,"P2","P3")))</f>
        <v/>
      </c>
      <c r="W2628" s="24" t="str">
        <f aca="false">IF(OR($V2628="",$B2628=""),"",$B2628+INDEX(Lists!$N$10:$N$12,MATCH($V2628,Lists!$L$10:$L$12,0)))</f>
        <v/>
      </c>
      <c r="X2628" s="19"/>
      <c r="Y2628" s="19"/>
      <c r="Z2628" s="19"/>
      <c r="AA2628" s="21"/>
      <c r="AB2628" s="19"/>
      <c r="AC2628" s="22" t="str">
        <f aca="true">IF(OR($U2628="",$B2628=""),"",IF($AA2628&lt;&gt;"",$AA2628-$B2628,TODAY()-$B2628))</f>
        <v/>
      </c>
      <c r="AD2628" s="22" t="str">
        <f aca="true">IF($W2628="","",IF($Y2628="Closed",IF($AA2628="","Closed",IF($AA2628&lt;=$W2628,"Closed on time","Closed late")),IF(TODAY()&gt;$W2628,"Overdue","Within time")))</f>
        <v/>
      </c>
      <c r="AE2628" s="6"/>
      <c r="AF2628" s="19"/>
      <c r="AG2628" s="19"/>
      <c r="AH2628" s="19"/>
      <c r="AI2628" s="19"/>
      <c r="AJ2628" s="19"/>
    </row>
    <row r="2629" customFormat="false" ht="15" hidden="false" customHeight="false" outlineLevel="0" collapsed="false">
      <c r="A2629" s="22" t="str">
        <f aca="false">IF($C2629="","","R"&amp;TEXT(ROW()-4,"00000"))</f>
        <v/>
      </c>
      <c r="B2629" s="21"/>
      <c r="C2629" s="19"/>
      <c r="D2629" s="22" t="str">
        <f aca="false">IF($C2629="","",IFERROR(INDEX(Asset_Register!$C$5:$C$1000,MATCH($C2629,Asset_Register!$A$5:$A$1000,0)),"Not in register"))</f>
        <v/>
      </c>
      <c r="E2629" s="22" t="str">
        <f aca="false">IF($C2629="","",IFERROR(INDEX(Asset_Register!$D$5:$D$1000,MATCH($C2629,Asset_Register!$A$5:$A$1000,0)),"Not in register"))</f>
        <v/>
      </c>
      <c r="F2629" s="22" t="str">
        <f aca="false">IF($C2629="","",IFERROR(INDEX(Asset_Register!$R$5:$R$1000,MATCH($C2629,Asset_Register!$A$5:$A$1000,0)),"Not in register"))</f>
        <v/>
      </c>
      <c r="G2629" s="22" t="str">
        <f aca="false">IF($C2629="","",IFERROR(INDEX(Asset_Register!$Q$5:$Q$1000,MATCH($C2629,Asset_Register!$A$5:$A$1000,0)),"Not in register"))</f>
        <v/>
      </c>
      <c r="H2629" s="19"/>
      <c r="I2629" s="19"/>
      <c r="J2629" s="6"/>
      <c r="K2629" s="19"/>
      <c r="L2629" s="19"/>
      <c r="M2629" s="19"/>
      <c r="N2629" s="19"/>
      <c r="O2629" s="19"/>
      <c r="P2629" s="19"/>
      <c r="Q2629" s="22" t="str">
        <f aca="false">IF($C2629="","",IF($P2629&lt;&gt;"",$P2629,IF(AND(ISNUMBER($K2629),ISNUMBER($M2629),ISNUMBER($N2629)),IF($O2629="Lower is worse",IF($K2629&lt;=$N2629,"Danger",IF($K2629&lt;=$M2629,"Alert","OK")),IF($K2629&gt;=$N2629,"Danger",IF($K2629&gt;=$M2629,"Alert","OK"))),"Not set")))</f>
        <v/>
      </c>
      <c r="R2629" s="22" t="str">
        <f aca="false">IF(OR($Q2629="",$Q2629="Not set"),"",MATCH($Q2629,Lists!$F$2:$F$4,0)-1)</f>
        <v/>
      </c>
      <c r="S2629" s="6"/>
      <c r="T2629" s="6"/>
      <c r="U2629" s="22" t="str">
        <f aca="false">IF(OR($Q2629="",$Q2629="OK",$Q2629="Not set",NOT(ISNUMBER($G2629))),"",ROUND($G2629*IF($Q2629="Danger",Lists!$M$15,Lists!$M$16),0))</f>
        <v/>
      </c>
      <c r="V2629" s="22" t="str">
        <f aca="false">IF($U2629="","",IF(OR($Q2629="Danger",$U2629&gt;=Lists!$M$10),"P1",IF($U2629&gt;=Lists!$M$11,"P2","P3")))</f>
        <v/>
      </c>
      <c r="W2629" s="24" t="str">
        <f aca="false">IF(OR($V2629="",$B2629=""),"",$B2629+INDEX(Lists!$N$10:$N$12,MATCH($V2629,Lists!$L$10:$L$12,0)))</f>
        <v/>
      </c>
      <c r="X2629" s="19"/>
      <c r="Y2629" s="19"/>
      <c r="Z2629" s="19"/>
      <c r="AA2629" s="21"/>
      <c r="AB2629" s="19"/>
      <c r="AC2629" s="22" t="str">
        <f aca="true">IF(OR($U2629="",$B2629=""),"",IF($AA2629&lt;&gt;"",$AA2629-$B2629,TODAY()-$B2629))</f>
        <v/>
      </c>
      <c r="AD2629" s="22" t="str">
        <f aca="true">IF($W2629="","",IF($Y2629="Closed",IF($AA2629="","Closed",IF($AA2629&lt;=$W2629,"Closed on time","Closed late")),IF(TODAY()&gt;$W2629,"Overdue","Within time")))</f>
        <v/>
      </c>
      <c r="AE2629" s="6"/>
      <c r="AF2629" s="19"/>
      <c r="AG2629" s="19"/>
      <c r="AH2629" s="19"/>
      <c r="AI2629" s="19"/>
      <c r="AJ2629" s="19"/>
    </row>
    <row r="2630" customFormat="false" ht="15" hidden="false" customHeight="false" outlineLevel="0" collapsed="false">
      <c r="A2630" s="22" t="str">
        <f aca="false">IF($C2630="","","R"&amp;TEXT(ROW()-4,"00000"))</f>
        <v/>
      </c>
      <c r="B2630" s="21"/>
      <c r="C2630" s="19"/>
      <c r="D2630" s="22" t="str">
        <f aca="false">IF($C2630="","",IFERROR(INDEX(Asset_Register!$C$5:$C$1000,MATCH($C2630,Asset_Register!$A$5:$A$1000,0)),"Not in register"))</f>
        <v/>
      </c>
      <c r="E2630" s="22" t="str">
        <f aca="false">IF($C2630="","",IFERROR(INDEX(Asset_Register!$D$5:$D$1000,MATCH($C2630,Asset_Register!$A$5:$A$1000,0)),"Not in register"))</f>
        <v/>
      </c>
      <c r="F2630" s="22" t="str">
        <f aca="false">IF($C2630="","",IFERROR(INDEX(Asset_Register!$R$5:$R$1000,MATCH($C2630,Asset_Register!$A$5:$A$1000,0)),"Not in register"))</f>
        <v/>
      </c>
      <c r="G2630" s="22" t="str">
        <f aca="false">IF($C2630="","",IFERROR(INDEX(Asset_Register!$Q$5:$Q$1000,MATCH($C2630,Asset_Register!$A$5:$A$1000,0)),"Not in register"))</f>
        <v/>
      </c>
      <c r="H2630" s="19"/>
      <c r="I2630" s="19"/>
      <c r="J2630" s="6"/>
      <c r="K2630" s="19"/>
      <c r="L2630" s="19"/>
      <c r="M2630" s="19"/>
      <c r="N2630" s="19"/>
      <c r="O2630" s="19"/>
      <c r="P2630" s="19"/>
      <c r="Q2630" s="22" t="str">
        <f aca="false">IF($C2630="","",IF($P2630&lt;&gt;"",$P2630,IF(AND(ISNUMBER($K2630),ISNUMBER($M2630),ISNUMBER($N2630)),IF($O2630="Lower is worse",IF($K2630&lt;=$N2630,"Danger",IF($K2630&lt;=$M2630,"Alert","OK")),IF($K2630&gt;=$N2630,"Danger",IF($K2630&gt;=$M2630,"Alert","OK"))),"Not set")))</f>
        <v/>
      </c>
      <c r="R2630" s="22" t="str">
        <f aca="false">IF(OR($Q2630="",$Q2630="Not set"),"",MATCH($Q2630,Lists!$F$2:$F$4,0)-1)</f>
        <v/>
      </c>
      <c r="S2630" s="6"/>
      <c r="T2630" s="6"/>
      <c r="U2630" s="22" t="str">
        <f aca="false">IF(OR($Q2630="",$Q2630="OK",$Q2630="Not set",NOT(ISNUMBER($G2630))),"",ROUND($G2630*IF($Q2630="Danger",Lists!$M$15,Lists!$M$16),0))</f>
        <v/>
      </c>
      <c r="V2630" s="22" t="str">
        <f aca="false">IF($U2630="","",IF(OR($Q2630="Danger",$U2630&gt;=Lists!$M$10),"P1",IF($U2630&gt;=Lists!$M$11,"P2","P3")))</f>
        <v/>
      </c>
      <c r="W2630" s="24" t="str">
        <f aca="false">IF(OR($V2630="",$B2630=""),"",$B2630+INDEX(Lists!$N$10:$N$12,MATCH($V2630,Lists!$L$10:$L$12,0)))</f>
        <v/>
      </c>
      <c r="X2630" s="19"/>
      <c r="Y2630" s="19"/>
      <c r="Z2630" s="19"/>
      <c r="AA2630" s="21"/>
      <c r="AB2630" s="19"/>
      <c r="AC2630" s="22" t="str">
        <f aca="true">IF(OR($U2630="",$B2630=""),"",IF($AA2630&lt;&gt;"",$AA2630-$B2630,TODAY()-$B2630))</f>
        <v/>
      </c>
      <c r="AD2630" s="22" t="str">
        <f aca="true">IF($W2630="","",IF($Y2630="Closed",IF($AA2630="","Closed",IF($AA2630&lt;=$W2630,"Closed on time","Closed late")),IF(TODAY()&gt;$W2630,"Overdue","Within time")))</f>
        <v/>
      </c>
      <c r="AE2630" s="6"/>
      <c r="AF2630" s="19"/>
      <c r="AG2630" s="19"/>
      <c r="AH2630" s="19"/>
      <c r="AI2630" s="19"/>
      <c r="AJ2630" s="19"/>
    </row>
    <row r="2631" customFormat="false" ht="15" hidden="false" customHeight="false" outlineLevel="0" collapsed="false">
      <c r="A2631" s="22" t="str">
        <f aca="false">IF($C2631="","","R"&amp;TEXT(ROW()-4,"00000"))</f>
        <v/>
      </c>
      <c r="B2631" s="21"/>
      <c r="C2631" s="19"/>
      <c r="D2631" s="22" t="str">
        <f aca="false">IF($C2631="","",IFERROR(INDEX(Asset_Register!$C$5:$C$1000,MATCH($C2631,Asset_Register!$A$5:$A$1000,0)),"Not in register"))</f>
        <v/>
      </c>
      <c r="E2631" s="22" t="str">
        <f aca="false">IF($C2631="","",IFERROR(INDEX(Asset_Register!$D$5:$D$1000,MATCH($C2631,Asset_Register!$A$5:$A$1000,0)),"Not in register"))</f>
        <v/>
      </c>
      <c r="F2631" s="22" t="str">
        <f aca="false">IF($C2631="","",IFERROR(INDEX(Asset_Register!$R$5:$R$1000,MATCH($C2631,Asset_Register!$A$5:$A$1000,0)),"Not in register"))</f>
        <v/>
      </c>
      <c r="G2631" s="22" t="str">
        <f aca="false">IF($C2631="","",IFERROR(INDEX(Asset_Register!$Q$5:$Q$1000,MATCH($C2631,Asset_Register!$A$5:$A$1000,0)),"Not in register"))</f>
        <v/>
      </c>
      <c r="H2631" s="19"/>
      <c r="I2631" s="19"/>
      <c r="J2631" s="6"/>
      <c r="K2631" s="19"/>
      <c r="L2631" s="19"/>
      <c r="M2631" s="19"/>
      <c r="N2631" s="19"/>
      <c r="O2631" s="19"/>
      <c r="P2631" s="19"/>
      <c r="Q2631" s="22" t="str">
        <f aca="false">IF($C2631="","",IF($P2631&lt;&gt;"",$P2631,IF(AND(ISNUMBER($K2631),ISNUMBER($M2631),ISNUMBER($N2631)),IF($O2631="Lower is worse",IF($K2631&lt;=$N2631,"Danger",IF($K2631&lt;=$M2631,"Alert","OK")),IF($K2631&gt;=$N2631,"Danger",IF($K2631&gt;=$M2631,"Alert","OK"))),"Not set")))</f>
        <v/>
      </c>
      <c r="R2631" s="22" t="str">
        <f aca="false">IF(OR($Q2631="",$Q2631="Not set"),"",MATCH($Q2631,Lists!$F$2:$F$4,0)-1)</f>
        <v/>
      </c>
      <c r="S2631" s="6"/>
      <c r="T2631" s="6"/>
      <c r="U2631" s="22" t="str">
        <f aca="false">IF(OR($Q2631="",$Q2631="OK",$Q2631="Not set",NOT(ISNUMBER($G2631))),"",ROUND($G2631*IF($Q2631="Danger",Lists!$M$15,Lists!$M$16),0))</f>
        <v/>
      </c>
      <c r="V2631" s="22" t="str">
        <f aca="false">IF($U2631="","",IF(OR($Q2631="Danger",$U2631&gt;=Lists!$M$10),"P1",IF($U2631&gt;=Lists!$M$11,"P2","P3")))</f>
        <v/>
      </c>
      <c r="W2631" s="24" t="str">
        <f aca="false">IF(OR($V2631="",$B2631=""),"",$B2631+INDEX(Lists!$N$10:$N$12,MATCH($V2631,Lists!$L$10:$L$12,0)))</f>
        <v/>
      </c>
      <c r="X2631" s="19"/>
      <c r="Y2631" s="19"/>
      <c r="Z2631" s="19"/>
      <c r="AA2631" s="21"/>
      <c r="AB2631" s="19"/>
      <c r="AC2631" s="22" t="str">
        <f aca="true">IF(OR($U2631="",$B2631=""),"",IF($AA2631&lt;&gt;"",$AA2631-$B2631,TODAY()-$B2631))</f>
        <v/>
      </c>
      <c r="AD2631" s="22" t="str">
        <f aca="true">IF($W2631="","",IF($Y2631="Closed",IF($AA2631="","Closed",IF($AA2631&lt;=$W2631,"Closed on time","Closed late")),IF(TODAY()&gt;$W2631,"Overdue","Within time")))</f>
        <v/>
      </c>
      <c r="AE2631" s="6"/>
      <c r="AF2631" s="19"/>
      <c r="AG2631" s="19"/>
      <c r="AH2631" s="19"/>
      <c r="AI2631" s="19"/>
      <c r="AJ2631" s="19"/>
    </row>
    <row r="2632" customFormat="false" ht="15" hidden="false" customHeight="false" outlineLevel="0" collapsed="false">
      <c r="A2632" s="22" t="str">
        <f aca="false">IF($C2632="","","R"&amp;TEXT(ROW()-4,"00000"))</f>
        <v/>
      </c>
      <c r="B2632" s="21"/>
      <c r="C2632" s="19"/>
      <c r="D2632" s="22" t="str">
        <f aca="false">IF($C2632="","",IFERROR(INDEX(Asset_Register!$C$5:$C$1000,MATCH($C2632,Asset_Register!$A$5:$A$1000,0)),"Not in register"))</f>
        <v/>
      </c>
      <c r="E2632" s="22" t="str">
        <f aca="false">IF($C2632="","",IFERROR(INDEX(Asset_Register!$D$5:$D$1000,MATCH($C2632,Asset_Register!$A$5:$A$1000,0)),"Not in register"))</f>
        <v/>
      </c>
      <c r="F2632" s="22" t="str">
        <f aca="false">IF($C2632="","",IFERROR(INDEX(Asset_Register!$R$5:$R$1000,MATCH($C2632,Asset_Register!$A$5:$A$1000,0)),"Not in register"))</f>
        <v/>
      </c>
      <c r="G2632" s="22" t="str">
        <f aca="false">IF($C2632="","",IFERROR(INDEX(Asset_Register!$Q$5:$Q$1000,MATCH($C2632,Asset_Register!$A$5:$A$1000,0)),"Not in register"))</f>
        <v/>
      </c>
      <c r="H2632" s="19"/>
      <c r="I2632" s="19"/>
      <c r="J2632" s="6"/>
      <c r="K2632" s="19"/>
      <c r="L2632" s="19"/>
      <c r="M2632" s="19"/>
      <c r="N2632" s="19"/>
      <c r="O2632" s="19"/>
      <c r="P2632" s="19"/>
      <c r="Q2632" s="22" t="str">
        <f aca="false">IF($C2632="","",IF($P2632&lt;&gt;"",$P2632,IF(AND(ISNUMBER($K2632),ISNUMBER($M2632),ISNUMBER($N2632)),IF($O2632="Lower is worse",IF($K2632&lt;=$N2632,"Danger",IF($K2632&lt;=$M2632,"Alert","OK")),IF($K2632&gt;=$N2632,"Danger",IF($K2632&gt;=$M2632,"Alert","OK"))),"Not set")))</f>
        <v/>
      </c>
      <c r="R2632" s="22" t="str">
        <f aca="false">IF(OR($Q2632="",$Q2632="Not set"),"",MATCH($Q2632,Lists!$F$2:$F$4,0)-1)</f>
        <v/>
      </c>
      <c r="S2632" s="6"/>
      <c r="T2632" s="6"/>
      <c r="U2632" s="22" t="str">
        <f aca="false">IF(OR($Q2632="",$Q2632="OK",$Q2632="Not set",NOT(ISNUMBER($G2632))),"",ROUND($G2632*IF($Q2632="Danger",Lists!$M$15,Lists!$M$16),0))</f>
        <v/>
      </c>
      <c r="V2632" s="22" t="str">
        <f aca="false">IF($U2632="","",IF(OR($Q2632="Danger",$U2632&gt;=Lists!$M$10),"P1",IF($U2632&gt;=Lists!$M$11,"P2","P3")))</f>
        <v/>
      </c>
      <c r="W2632" s="24" t="str">
        <f aca="false">IF(OR($V2632="",$B2632=""),"",$B2632+INDEX(Lists!$N$10:$N$12,MATCH($V2632,Lists!$L$10:$L$12,0)))</f>
        <v/>
      </c>
      <c r="X2632" s="19"/>
      <c r="Y2632" s="19"/>
      <c r="Z2632" s="19"/>
      <c r="AA2632" s="21"/>
      <c r="AB2632" s="19"/>
      <c r="AC2632" s="22" t="str">
        <f aca="true">IF(OR($U2632="",$B2632=""),"",IF($AA2632&lt;&gt;"",$AA2632-$B2632,TODAY()-$B2632))</f>
        <v/>
      </c>
      <c r="AD2632" s="22" t="str">
        <f aca="true">IF($W2632="","",IF($Y2632="Closed",IF($AA2632="","Closed",IF($AA2632&lt;=$W2632,"Closed on time","Closed late")),IF(TODAY()&gt;$W2632,"Overdue","Within time")))</f>
        <v/>
      </c>
      <c r="AE2632" s="6"/>
      <c r="AF2632" s="19"/>
      <c r="AG2632" s="19"/>
      <c r="AH2632" s="19"/>
      <c r="AI2632" s="19"/>
      <c r="AJ2632" s="19"/>
    </row>
    <row r="2633" customFormat="false" ht="15" hidden="false" customHeight="false" outlineLevel="0" collapsed="false">
      <c r="A2633" s="22" t="str">
        <f aca="false">IF($C2633="","","R"&amp;TEXT(ROW()-4,"00000"))</f>
        <v/>
      </c>
      <c r="B2633" s="21"/>
      <c r="C2633" s="19"/>
      <c r="D2633" s="22" t="str">
        <f aca="false">IF($C2633="","",IFERROR(INDEX(Asset_Register!$C$5:$C$1000,MATCH($C2633,Asset_Register!$A$5:$A$1000,0)),"Not in register"))</f>
        <v/>
      </c>
      <c r="E2633" s="22" t="str">
        <f aca="false">IF($C2633="","",IFERROR(INDEX(Asset_Register!$D$5:$D$1000,MATCH($C2633,Asset_Register!$A$5:$A$1000,0)),"Not in register"))</f>
        <v/>
      </c>
      <c r="F2633" s="22" t="str">
        <f aca="false">IF($C2633="","",IFERROR(INDEX(Asset_Register!$R$5:$R$1000,MATCH($C2633,Asset_Register!$A$5:$A$1000,0)),"Not in register"))</f>
        <v/>
      </c>
      <c r="G2633" s="22" t="str">
        <f aca="false">IF($C2633="","",IFERROR(INDEX(Asset_Register!$Q$5:$Q$1000,MATCH($C2633,Asset_Register!$A$5:$A$1000,0)),"Not in register"))</f>
        <v/>
      </c>
      <c r="H2633" s="19"/>
      <c r="I2633" s="19"/>
      <c r="J2633" s="6"/>
      <c r="K2633" s="19"/>
      <c r="L2633" s="19"/>
      <c r="M2633" s="19"/>
      <c r="N2633" s="19"/>
      <c r="O2633" s="19"/>
      <c r="P2633" s="19"/>
      <c r="Q2633" s="22" t="str">
        <f aca="false">IF($C2633="","",IF($P2633&lt;&gt;"",$P2633,IF(AND(ISNUMBER($K2633),ISNUMBER($M2633),ISNUMBER($N2633)),IF($O2633="Lower is worse",IF($K2633&lt;=$N2633,"Danger",IF($K2633&lt;=$M2633,"Alert","OK")),IF($K2633&gt;=$N2633,"Danger",IF($K2633&gt;=$M2633,"Alert","OK"))),"Not set")))</f>
        <v/>
      </c>
      <c r="R2633" s="22" t="str">
        <f aca="false">IF(OR($Q2633="",$Q2633="Not set"),"",MATCH($Q2633,Lists!$F$2:$F$4,0)-1)</f>
        <v/>
      </c>
      <c r="S2633" s="6"/>
      <c r="T2633" s="6"/>
      <c r="U2633" s="22" t="str">
        <f aca="false">IF(OR($Q2633="",$Q2633="OK",$Q2633="Not set",NOT(ISNUMBER($G2633))),"",ROUND($G2633*IF($Q2633="Danger",Lists!$M$15,Lists!$M$16),0))</f>
        <v/>
      </c>
      <c r="V2633" s="22" t="str">
        <f aca="false">IF($U2633="","",IF(OR($Q2633="Danger",$U2633&gt;=Lists!$M$10),"P1",IF($U2633&gt;=Lists!$M$11,"P2","P3")))</f>
        <v/>
      </c>
      <c r="W2633" s="24" t="str">
        <f aca="false">IF(OR($V2633="",$B2633=""),"",$B2633+INDEX(Lists!$N$10:$N$12,MATCH($V2633,Lists!$L$10:$L$12,0)))</f>
        <v/>
      </c>
      <c r="X2633" s="19"/>
      <c r="Y2633" s="19"/>
      <c r="Z2633" s="19"/>
      <c r="AA2633" s="21"/>
      <c r="AB2633" s="19"/>
      <c r="AC2633" s="22" t="str">
        <f aca="true">IF(OR($U2633="",$B2633=""),"",IF($AA2633&lt;&gt;"",$AA2633-$B2633,TODAY()-$B2633))</f>
        <v/>
      </c>
      <c r="AD2633" s="22" t="str">
        <f aca="true">IF($W2633="","",IF($Y2633="Closed",IF($AA2633="","Closed",IF($AA2633&lt;=$W2633,"Closed on time","Closed late")),IF(TODAY()&gt;$W2633,"Overdue","Within time")))</f>
        <v/>
      </c>
      <c r="AE2633" s="6"/>
      <c r="AF2633" s="19"/>
      <c r="AG2633" s="19"/>
      <c r="AH2633" s="19"/>
      <c r="AI2633" s="19"/>
      <c r="AJ2633" s="19"/>
    </row>
    <row r="2634" customFormat="false" ht="15" hidden="false" customHeight="false" outlineLevel="0" collapsed="false">
      <c r="A2634" s="22" t="str">
        <f aca="false">IF($C2634="","","R"&amp;TEXT(ROW()-4,"00000"))</f>
        <v/>
      </c>
      <c r="B2634" s="21"/>
      <c r="C2634" s="19"/>
      <c r="D2634" s="22" t="str">
        <f aca="false">IF($C2634="","",IFERROR(INDEX(Asset_Register!$C$5:$C$1000,MATCH($C2634,Asset_Register!$A$5:$A$1000,0)),"Not in register"))</f>
        <v/>
      </c>
      <c r="E2634" s="22" t="str">
        <f aca="false">IF($C2634="","",IFERROR(INDEX(Asset_Register!$D$5:$D$1000,MATCH($C2634,Asset_Register!$A$5:$A$1000,0)),"Not in register"))</f>
        <v/>
      </c>
      <c r="F2634" s="22" t="str">
        <f aca="false">IF($C2634="","",IFERROR(INDEX(Asset_Register!$R$5:$R$1000,MATCH($C2634,Asset_Register!$A$5:$A$1000,0)),"Not in register"))</f>
        <v/>
      </c>
      <c r="G2634" s="22" t="str">
        <f aca="false">IF($C2634="","",IFERROR(INDEX(Asset_Register!$Q$5:$Q$1000,MATCH($C2634,Asset_Register!$A$5:$A$1000,0)),"Not in register"))</f>
        <v/>
      </c>
      <c r="H2634" s="19"/>
      <c r="I2634" s="19"/>
      <c r="J2634" s="6"/>
      <c r="K2634" s="19"/>
      <c r="L2634" s="19"/>
      <c r="M2634" s="19"/>
      <c r="N2634" s="19"/>
      <c r="O2634" s="19"/>
      <c r="P2634" s="19"/>
      <c r="Q2634" s="22" t="str">
        <f aca="false">IF($C2634="","",IF($P2634&lt;&gt;"",$P2634,IF(AND(ISNUMBER($K2634),ISNUMBER($M2634),ISNUMBER($N2634)),IF($O2634="Lower is worse",IF($K2634&lt;=$N2634,"Danger",IF($K2634&lt;=$M2634,"Alert","OK")),IF($K2634&gt;=$N2634,"Danger",IF($K2634&gt;=$M2634,"Alert","OK"))),"Not set")))</f>
        <v/>
      </c>
      <c r="R2634" s="22" t="str">
        <f aca="false">IF(OR($Q2634="",$Q2634="Not set"),"",MATCH($Q2634,Lists!$F$2:$F$4,0)-1)</f>
        <v/>
      </c>
      <c r="S2634" s="6"/>
      <c r="T2634" s="6"/>
      <c r="U2634" s="22" t="str">
        <f aca="false">IF(OR($Q2634="",$Q2634="OK",$Q2634="Not set",NOT(ISNUMBER($G2634))),"",ROUND($G2634*IF($Q2634="Danger",Lists!$M$15,Lists!$M$16),0))</f>
        <v/>
      </c>
      <c r="V2634" s="22" t="str">
        <f aca="false">IF($U2634="","",IF(OR($Q2634="Danger",$U2634&gt;=Lists!$M$10),"P1",IF($U2634&gt;=Lists!$M$11,"P2","P3")))</f>
        <v/>
      </c>
      <c r="W2634" s="24" t="str">
        <f aca="false">IF(OR($V2634="",$B2634=""),"",$B2634+INDEX(Lists!$N$10:$N$12,MATCH($V2634,Lists!$L$10:$L$12,0)))</f>
        <v/>
      </c>
      <c r="X2634" s="19"/>
      <c r="Y2634" s="19"/>
      <c r="Z2634" s="19"/>
      <c r="AA2634" s="21"/>
      <c r="AB2634" s="19"/>
      <c r="AC2634" s="22" t="str">
        <f aca="true">IF(OR($U2634="",$B2634=""),"",IF($AA2634&lt;&gt;"",$AA2634-$B2634,TODAY()-$B2634))</f>
        <v/>
      </c>
      <c r="AD2634" s="22" t="str">
        <f aca="true">IF($W2634="","",IF($Y2634="Closed",IF($AA2634="","Closed",IF($AA2634&lt;=$W2634,"Closed on time","Closed late")),IF(TODAY()&gt;$W2634,"Overdue","Within time")))</f>
        <v/>
      </c>
      <c r="AE2634" s="6"/>
      <c r="AF2634" s="19"/>
      <c r="AG2634" s="19"/>
      <c r="AH2634" s="19"/>
      <c r="AI2634" s="19"/>
      <c r="AJ2634" s="19"/>
    </row>
    <row r="2635" customFormat="false" ht="15" hidden="false" customHeight="false" outlineLevel="0" collapsed="false">
      <c r="A2635" s="22" t="str">
        <f aca="false">IF($C2635="","","R"&amp;TEXT(ROW()-4,"00000"))</f>
        <v/>
      </c>
      <c r="B2635" s="21"/>
      <c r="C2635" s="19"/>
      <c r="D2635" s="22" t="str">
        <f aca="false">IF($C2635="","",IFERROR(INDEX(Asset_Register!$C$5:$C$1000,MATCH($C2635,Asset_Register!$A$5:$A$1000,0)),"Not in register"))</f>
        <v/>
      </c>
      <c r="E2635" s="22" t="str">
        <f aca="false">IF($C2635="","",IFERROR(INDEX(Asset_Register!$D$5:$D$1000,MATCH($C2635,Asset_Register!$A$5:$A$1000,0)),"Not in register"))</f>
        <v/>
      </c>
      <c r="F2635" s="22" t="str">
        <f aca="false">IF($C2635="","",IFERROR(INDEX(Asset_Register!$R$5:$R$1000,MATCH($C2635,Asset_Register!$A$5:$A$1000,0)),"Not in register"))</f>
        <v/>
      </c>
      <c r="G2635" s="22" t="str">
        <f aca="false">IF($C2635="","",IFERROR(INDEX(Asset_Register!$Q$5:$Q$1000,MATCH($C2635,Asset_Register!$A$5:$A$1000,0)),"Not in register"))</f>
        <v/>
      </c>
      <c r="H2635" s="19"/>
      <c r="I2635" s="19"/>
      <c r="J2635" s="6"/>
      <c r="K2635" s="19"/>
      <c r="L2635" s="19"/>
      <c r="M2635" s="19"/>
      <c r="N2635" s="19"/>
      <c r="O2635" s="19"/>
      <c r="P2635" s="19"/>
      <c r="Q2635" s="22" t="str">
        <f aca="false">IF($C2635="","",IF($P2635&lt;&gt;"",$P2635,IF(AND(ISNUMBER($K2635),ISNUMBER($M2635),ISNUMBER($N2635)),IF($O2635="Lower is worse",IF($K2635&lt;=$N2635,"Danger",IF($K2635&lt;=$M2635,"Alert","OK")),IF($K2635&gt;=$N2635,"Danger",IF($K2635&gt;=$M2635,"Alert","OK"))),"Not set")))</f>
        <v/>
      </c>
      <c r="R2635" s="22" t="str">
        <f aca="false">IF(OR($Q2635="",$Q2635="Not set"),"",MATCH($Q2635,Lists!$F$2:$F$4,0)-1)</f>
        <v/>
      </c>
      <c r="S2635" s="6"/>
      <c r="T2635" s="6"/>
      <c r="U2635" s="22" t="str">
        <f aca="false">IF(OR($Q2635="",$Q2635="OK",$Q2635="Not set",NOT(ISNUMBER($G2635))),"",ROUND($G2635*IF($Q2635="Danger",Lists!$M$15,Lists!$M$16),0))</f>
        <v/>
      </c>
      <c r="V2635" s="22" t="str">
        <f aca="false">IF($U2635="","",IF(OR($Q2635="Danger",$U2635&gt;=Lists!$M$10),"P1",IF($U2635&gt;=Lists!$M$11,"P2","P3")))</f>
        <v/>
      </c>
      <c r="W2635" s="24" t="str">
        <f aca="false">IF(OR($V2635="",$B2635=""),"",$B2635+INDEX(Lists!$N$10:$N$12,MATCH($V2635,Lists!$L$10:$L$12,0)))</f>
        <v/>
      </c>
      <c r="X2635" s="19"/>
      <c r="Y2635" s="19"/>
      <c r="Z2635" s="19"/>
      <c r="AA2635" s="21"/>
      <c r="AB2635" s="19"/>
      <c r="AC2635" s="22" t="str">
        <f aca="true">IF(OR($U2635="",$B2635=""),"",IF($AA2635&lt;&gt;"",$AA2635-$B2635,TODAY()-$B2635))</f>
        <v/>
      </c>
      <c r="AD2635" s="22" t="str">
        <f aca="true">IF($W2635="","",IF($Y2635="Closed",IF($AA2635="","Closed",IF($AA2635&lt;=$W2635,"Closed on time","Closed late")),IF(TODAY()&gt;$W2635,"Overdue","Within time")))</f>
        <v/>
      </c>
      <c r="AE2635" s="6"/>
      <c r="AF2635" s="19"/>
      <c r="AG2635" s="19"/>
      <c r="AH2635" s="19"/>
      <c r="AI2635" s="19"/>
      <c r="AJ2635" s="19"/>
    </row>
    <row r="2636" customFormat="false" ht="15" hidden="false" customHeight="false" outlineLevel="0" collapsed="false">
      <c r="A2636" s="22" t="str">
        <f aca="false">IF($C2636="","","R"&amp;TEXT(ROW()-4,"00000"))</f>
        <v/>
      </c>
      <c r="B2636" s="21"/>
      <c r="C2636" s="19"/>
      <c r="D2636" s="22" t="str">
        <f aca="false">IF($C2636="","",IFERROR(INDEX(Asset_Register!$C$5:$C$1000,MATCH($C2636,Asset_Register!$A$5:$A$1000,0)),"Not in register"))</f>
        <v/>
      </c>
      <c r="E2636" s="22" t="str">
        <f aca="false">IF($C2636="","",IFERROR(INDEX(Asset_Register!$D$5:$D$1000,MATCH($C2636,Asset_Register!$A$5:$A$1000,0)),"Not in register"))</f>
        <v/>
      </c>
      <c r="F2636" s="22" t="str">
        <f aca="false">IF($C2636="","",IFERROR(INDEX(Asset_Register!$R$5:$R$1000,MATCH($C2636,Asset_Register!$A$5:$A$1000,0)),"Not in register"))</f>
        <v/>
      </c>
      <c r="G2636" s="22" t="str">
        <f aca="false">IF($C2636="","",IFERROR(INDEX(Asset_Register!$Q$5:$Q$1000,MATCH($C2636,Asset_Register!$A$5:$A$1000,0)),"Not in register"))</f>
        <v/>
      </c>
      <c r="H2636" s="19"/>
      <c r="I2636" s="19"/>
      <c r="J2636" s="6"/>
      <c r="K2636" s="19"/>
      <c r="L2636" s="19"/>
      <c r="M2636" s="19"/>
      <c r="N2636" s="19"/>
      <c r="O2636" s="19"/>
      <c r="P2636" s="19"/>
      <c r="Q2636" s="22" t="str">
        <f aca="false">IF($C2636="","",IF($P2636&lt;&gt;"",$P2636,IF(AND(ISNUMBER($K2636),ISNUMBER($M2636),ISNUMBER($N2636)),IF($O2636="Lower is worse",IF($K2636&lt;=$N2636,"Danger",IF($K2636&lt;=$M2636,"Alert","OK")),IF($K2636&gt;=$N2636,"Danger",IF($K2636&gt;=$M2636,"Alert","OK"))),"Not set")))</f>
        <v/>
      </c>
      <c r="R2636" s="22" t="str">
        <f aca="false">IF(OR($Q2636="",$Q2636="Not set"),"",MATCH($Q2636,Lists!$F$2:$F$4,0)-1)</f>
        <v/>
      </c>
      <c r="S2636" s="6"/>
      <c r="T2636" s="6"/>
      <c r="U2636" s="22" t="str">
        <f aca="false">IF(OR($Q2636="",$Q2636="OK",$Q2636="Not set",NOT(ISNUMBER($G2636))),"",ROUND($G2636*IF($Q2636="Danger",Lists!$M$15,Lists!$M$16),0))</f>
        <v/>
      </c>
      <c r="V2636" s="22" t="str">
        <f aca="false">IF($U2636="","",IF(OR($Q2636="Danger",$U2636&gt;=Lists!$M$10),"P1",IF($U2636&gt;=Lists!$M$11,"P2","P3")))</f>
        <v/>
      </c>
      <c r="W2636" s="24" t="str">
        <f aca="false">IF(OR($V2636="",$B2636=""),"",$B2636+INDEX(Lists!$N$10:$N$12,MATCH($V2636,Lists!$L$10:$L$12,0)))</f>
        <v/>
      </c>
      <c r="X2636" s="19"/>
      <c r="Y2636" s="19"/>
      <c r="Z2636" s="19"/>
      <c r="AA2636" s="21"/>
      <c r="AB2636" s="19"/>
      <c r="AC2636" s="22" t="str">
        <f aca="true">IF(OR($U2636="",$B2636=""),"",IF($AA2636&lt;&gt;"",$AA2636-$B2636,TODAY()-$B2636))</f>
        <v/>
      </c>
      <c r="AD2636" s="22" t="str">
        <f aca="true">IF($W2636="","",IF($Y2636="Closed",IF($AA2636="","Closed",IF($AA2636&lt;=$W2636,"Closed on time","Closed late")),IF(TODAY()&gt;$W2636,"Overdue","Within time")))</f>
        <v/>
      </c>
      <c r="AE2636" s="6"/>
      <c r="AF2636" s="19"/>
      <c r="AG2636" s="19"/>
      <c r="AH2636" s="19"/>
      <c r="AI2636" s="19"/>
      <c r="AJ2636" s="19"/>
    </row>
    <row r="2637" customFormat="false" ht="15" hidden="false" customHeight="false" outlineLevel="0" collapsed="false">
      <c r="A2637" s="22" t="str">
        <f aca="false">IF($C2637="","","R"&amp;TEXT(ROW()-4,"00000"))</f>
        <v/>
      </c>
      <c r="B2637" s="21"/>
      <c r="C2637" s="19"/>
      <c r="D2637" s="22" t="str">
        <f aca="false">IF($C2637="","",IFERROR(INDEX(Asset_Register!$C$5:$C$1000,MATCH($C2637,Asset_Register!$A$5:$A$1000,0)),"Not in register"))</f>
        <v/>
      </c>
      <c r="E2637" s="22" t="str">
        <f aca="false">IF($C2637="","",IFERROR(INDEX(Asset_Register!$D$5:$D$1000,MATCH($C2637,Asset_Register!$A$5:$A$1000,0)),"Not in register"))</f>
        <v/>
      </c>
      <c r="F2637" s="22" t="str">
        <f aca="false">IF($C2637="","",IFERROR(INDEX(Asset_Register!$R$5:$R$1000,MATCH($C2637,Asset_Register!$A$5:$A$1000,0)),"Not in register"))</f>
        <v/>
      </c>
      <c r="G2637" s="22" t="str">
        <f aca="false">IF($C2637="","",IFERROR(INDEX(Asset_Register!$Q$5:$Q$1000,MATCH($C2637,Asset_Register!$A$5:$A$1000,0)),"Not in register"))</f>
        <v/>
      </c>
      <c r="H2637" s="19"/>
      <c r="I2637" s="19"/>
      <c r="J2637" s="6"/>
      <c r="K2637" s="19"/>
      <c r="L2637" s="19"/>
      <c r="M2637" s="19"/>
      <c r="N2637" s="19"/>
      <c r="O2637" s="19"/>
      <c r="P2637" s="19"/>
      <c r="Q2637" s="22" t="str">
        <f aca="false">IF($C2637="","",IF($P2637&lt;&gt;"",$P2637,IF(AND(ISNUMBER($K2637),ISNUMBER($M2637),ISNUMBER($N2637)),IF($O2637="Lower is worse",IF($K2637&lt;=$N2637,"Danger",IF($K2637&lt;=$M2637,"Alert","OK")),IF($K2637&gt;=$N2637,"Danger",IF($K2637&gt;=$M2637,"Alert","OK"))),"Not set")))</f>
        <v/>
      </c>
      <c r="R2637" s="22" t="str">
        <f aca="false">IF(OR($Q2637="",$Q2637="Not set"),"",MATCH($Q2637,Lists!$F$2:$F$4,0)-1)</f>
        <v/>
      </c>
      <c r="S2637" s="6"/>
      <c r="T2637" s="6"/>
      <c r="U2637" s="22" t="str">
        <f aca="false">IF(OR($Q2637="",$Q2637="OK",$Q2637="Not set",NOT(ISNUMBER($G2637))),"",ROUND($G2637*IF($Q2637="Danger",Lists!$M$15,Lists!$M$16),0))</f>
        <v/>
      </c>
      <c r="V2637" s="22" t="str">
        <f aca="false">IF($U2637="","",IF(OR($Q2637="Danger",$U2637&gt;=Lists!$M$10),"P1",IF($U2637&gt;=Lists!$M$11,"P2","P3")))</f>
        <v/>
      </c>
      <c r="W2637" s="24" t="str">
        <f aca="false">IF(OR($V2637="",$B2637=""),"",$B2637+INDEX(Lists!$N$10:$N$12,MATCH($V2637,Lists!$L$10:$L$12,0)))</f>
        <v/>
      </c>
      <c r="X2637" s="19"/>
      <c r="Y2637" s="19"/>
      <c r="Z2637" s="19"/>
      <c r="AA2637" s="21"/>
      <c r="AB2637" s="19"/>
      <c r="AC2637" s="22" t="str">
        <f aca="true">IF(OR($U2637="",$B2637=""),"",IF($AA2637&lt;&gt;"",$AA2637-$B2637,TODAY()-$B2637))</f>
        <v/>
      </c>
      <c r="AD2637" s="22" t="str">
        <f aca="true">IF($W2637="","",IF($Y2637="Closed",IF($AA2637="","Closed",IF($AA2637&lt;=$W2637,"Closed on time","Closed late")),IF(TODAY()&gt;$W2637,"Overdue","Within time")))</f>
        <v/>
      </c>
      <c r="AE2637" s="6"/>
      <c r="AF2637" s="19"/>
      <c r="AG2637" s="19"/>
      <c r="AH2637" s="19"/>
      <c r="AI2637" s="19"/>
      <c r="AJ2637" s="19"/>
    </row>
    <row r="2638" customFormat="false" ht="15" hidden="false" customHeight="false" outlineLevel="0" collapsed="false">
      <c r="A2638" s="22" t="str">
        <f aca="false">IF($C2638="","","R"&amp;TEXT(ROW()-4,"00000"))</f>
        <v/>
      </c>
      <c r="B2638" s="21"/>
      <c r="C2638" s="19"/>
      <c r="D2638" s="22" t="str">
        <f aca="false">IF($C2638="","",IFERROR(INDEX(Asset_Register!$C$5:$C$1000,MATCH($C2638,Asset_Register!$A$5:$A$1000,0)),"Not in register"))</f>
        <v/>
      </c>
      <c r="E2638" s="22" t="str">
        <f aca="false">IF($C2638="","",IFERROR(INDEX(Asset_Register!$D$5:$D$1000,MATCH($C2638,Asset_Register!$A$5:$A$1000,0)),"Not in register"))</f>
        <v/>
      </c>
      <c r="F2638" s="22" t="str">
        <f aca="false">IF($C2638="","",IFERROR(INDEX(Asset_Register!$R$5:$R$1000,MATCH($C2638,Asset_Register!$A$5:$A$1000,0)),"Not in register"))</f>
        <v/>
      </c>
      <c r="G2638" s="22" t="str">
        <f aca="false">IF($C2638="","",IFERROR(INDEX(Asset_Register!$Q$5:$Q$1000,MATCH($C2638,Asset_Register!$A$5:$A$1000,0)),"Not in register"))</f>
        <v/>
      </c>
      <c r="H2638" s="19"/>
      <c r="I2638" s="19"/>
      <c r="J2638" s="6"/>
      <c r="K2638" s="19"/>
      <c r="L2638" s="19"/>
      <c r="M2638" s="19"/>
      <c r="N2638" s="19"/>
      <c r="O2638" s="19"/>
      <c r="P2638" s="19"/>
      <c r="Q2638" s="22" t="str">
        <f aca="false">IF($C2638="","",IF($P2638&lt;&gt;"",$P2638,IF(AND(ISNUMBER($K2638),ISNUMBER($M2638),ISNUMBER($N2638)),IF($O2638="Lower is worse",IF($K2638&lt;=$N2638,"Danger",IF($K2638&lt;=$M2638,"Alert","OK")),IF($K2638&gt;=$N2638,"Danger",IF($K2638&gt;=$M2638,"Alert","OK"))),"Not set")))</f>
        <v/>
      </c>
      <c r="R2638" s="22" t="str">
        <f aca="false">IF(OR($Q2638="",$Q2638="Not set"),"",MATCH($Q2638,Lists!$F$2:$F$4,0)-1)</f>
        <v/>
      </c>
      <c r="S2638" s="6"/>
      <c r="T2638" s="6"/>
      <c r="U2638" s="22" t="str">
        <f aca="false">IF(OR($Q2638="",$Q2638="OK",$Q2638="Not set",NOT(ISNUMBER($G2638))),"",ROUND($G2638*IF($Q2638="Danger",Lists!$M$15,Lists!$M$16),0))</f>
        <v/>
      </c>
      <c r="V2638" s="22" t="str">
        <f aca="false">IF($U2638="","",IF(OR($Q2638="Danger",$U2638&gt;=Lists!$M$10),"P1",IF($U2638&gt;=Lists!$M$11,"P2","P3")))</f>
        <v/>
      </c>
      <c r="W2638" s="24" t="str">
        <f aca="false">IF(OR($V2638="",$B2638=""),"",$B2638+INDEX(Lists!$N$10:$N$12,MATCH($V2638,Lists!$L$10:$L$12,0)))</f>
        <v/>
      </c>
      <c r="X2638" s="19"/>
      <c r="Y2638" s="19"/>
      <c r="Z2638" s="19"/>
      <c r="AA2638" s="21"/>
      <c r="AB2638" s="19"/>
      <c r="AC2638" s="22" t="str">
        <f aca="true">IF(OR($U2638="",$B2638=""),"",IF($AA2638&lt;&gt;"",$AA2638-$B2638,TODAY()-$B2638))</f>
        <v/>
      </c>
      <c r="AD2638" s="22" t="str">
        <f aca="true">IF($W2638="","",IF($Y2638="Closed",IF($AA2638="","Closed",IF($AA2638&lt;=$W2638,"Closed on time","Closed late")),IF(TODAY()&gt;$W2638,"Overdue","Within time")))</f>
        <v/>
      </c>
      <c r="AE2638" s="6"/>
      <c r="AF2638" s="19"/>
      <c r="AG2638" s="19"/>
      <c r="AH2638" s="19"/>
      <c r="AI2638" s="19"/>
      <c r="AJ2638" s="19"/>
    </row>
    <row r="2639" customFormat="false" ht="15" hidden="false" customHeight="false" outlineLevel="0" collapsed="false">
      <c r="A2639" s="22" t="str">
        <f aca="false">IF($C2639="","","R"&amp;TEXT(ROW()-4,"00000"))</f>
        <v/>
      </c>
      <c r="B2639" s="21"/>
      <c r="C2639" s="19"/>
      <c r="D2639" s="22" t="str">
        <f aca="false">IF($C2639="","",IFERROR(INDEX(Asset_Register!$C$5:$C$1000,MATCH($C2639,Asset_Register!$A$5:$A$1000,0)),"Not in register"))</f>
        <v/>
      </c>
      <c r="E2639" s="22" t="str">
        <f aca="false">IF($C2639="","",IFERROR(INDEX(Asset_Register!$D$5:$D$1000,MATCH($C2639,Asset_Register!$A$5:$A$1000,0)),"Not in register"))</f>
        <v/>
      </c>
      <c r="F2639" s="22" t="str">
        <f aca="false">IF($C2639="","",IFERROR(INDEX(Asset_Register!$R$5:$R$1000,MATCH($C2639,Asset_Register!$A$5:$A$1000,0)),"Not in register"))</f>
        <v/>
      </c>
      <c r="G2639" s="22" t="str">
        <f aca="false">IF($C2639="","",IFERROR(INDEX(Asset_Register!$Q$5:$Q$1000,MATCH($C2639,Asset_Register!$A$5:$A$1000,0)),"Not in register"))</f>
        <v/>
      </c>
      <c r="H2639" s="19"/>
      <c r="I2639" s="19"/>
      <c r="J2639" s="6"/>
      <c r="K2639" s="19"/>
      <c r="L2639" s="19"/>
      <c r="M2639" s="19"/>
      <c r="N2639" s="19"/>
      <c r="O2639" s="19"/>
      <c r="P2639" s="19"/>
      <c r="Q2639" s="22" t="str">
        <f aca="false">IF($C2639="","",IF($P2639&lt;&gt;"",$P2639,IF(AND(ISNUMBER($K2639),ISNUMBER($M2639),ISNUMBER($N2639)),IF($O2639="Lower is worse",IF($K2639&lt;=$N2639,"Danger",IF($K2639&lt;=$M2639,"Alert","OK")),IF($K2639&gt;=$N2639,"Danger",IF($K2639&gt;=$M2639,"Alert","OK"))),"Not set")))</f>
        <v/>
      </c>
      <c r="R2639" s="22" t="str">
        <f aca="false">IF(OR($Q2639="",$Q2639="Not set"),"",MATCH($Q2639,Lists!$F$2:$F$4,0)-1)</f>
        <v/>
      </c>
      <c r="S2639" s="6"/>
      <c r="T2639" s="6"/>
      <c r="U2639" s="22" t="str">
        <f aca="false">IF(OR($Q2639="",$Q2639="OK",$Q2639="Not set",NOT(ISNUMBER($G2639))),"",ROUND($G2639*IF($Q2639="Danger",Lists!$M$15,Lists!$M$16),0))</f>
        <v/>
      </c>
      <c r="V2639" s="22" t="str">
        <f aca="false">IF($U2639="","",IF(OR($Q2639="Danger",$U2639&gt;=Lists!$M$10),"P1",IF($U2639&gt;=Lists!$M$11,"P2","P3")))</f>
        <v/>
      </c>
      <c r="W2639" s="24" t="str">
        <f aca="false">IF(OR($V2639="",$B2639=""),"",$B2639+INDEX(Lists!$N$10:$N$12,MATCH($V2639,Lists!$L$10:$L$12,0)))</f>
        <v/>
      </c>
      <c r="X2639" s="19"/>
      <c r="Y2639" s="19"/>
      <c r="Z2639" s="19"/>
      <c r="AA2639" s="21"/>
      <c r="AB2639" s="19"/>
      <c r="AC2639" s="22" t="str">
        <f aca="true">IF(OR($U2639="",$B2639=""),"",IF($AA2639&lt;&gt;"",$AA2639-$B2639,TODAY()-$B2639))</f>
        <v/>
      </c>
      <c r="AD2639" s="22" t="str">
        <f aca="true">IF($W2639="","",IF($Y2639="Closed",IF($AA2639="","Closed",IF($AA2639&lt;=$W2639,"Closed on time","Closed late")),IF(TODAY()&gt;$W2639,"Overdue","Within time")))</f>
        <v/>
      </c>
      <c r="AE2639" s="6"/>
      <c r="AF2639" s="19"/>
      <c r="AG2639" s="19"/>
      <c r="AH2639" s="19"/>
      <c r="AI2639" s="19"/>
      <c r="AJ2639" s="19"/>
    </row>
    <row r="2640" customFormat="false" ht="15" hidden="false" customHeight="false" outlineLevel="0" collapsed="false">
      <c r="A2640" s="22" t="str">
        <f aca="false">IF($C2640="","","R"&amp;TEXT(ROW()-4,"00000"))</f>
        <v/>
      </c>
      <c r="B2640" s="21"/>
      <c r="C2640" s="19"/>
      <c r="D2640" s="22" t="str">
        <f aca="false">IF($C2640="","",IFERROR(INDEX(Asset_Register!$C$5:$C$1000,MATCH($C2640,Asset_Register!$A$5:$A$1000,0)),"Not in register"))</f>
        <v/>
      </c>
      <c r="E2640" s="22" t="str">
        <f aca="false">IF($C2640="","",IFERROR(INDEX(Asset_Register!$D$5:$D$1000,MATCH($C2640,Asset_Register!$A$5:$A$1000,0)),"Not in register"))</f>
        <v/>
      </c>
      <c r="F2640" s="22" t="str">
        <f aca="false">IF($C2640="","",IFERROR(INDEX(Asset_Register!$R$5:$R$1000,MATCH($C2640,Asset_Register!$A$5:$A$1000,0)),"Not in register"))</f>
        <v/>
      </c>
      <c r="G2640" s="22" t="str">
        <f aca="false">IF($C2640="","",IFERROR(INDEX(Asset_Register!$Q$5:$Q$1000,MATCH($C2640,Asset_Register!$A$5:$A$1000,0)),"Not in register"))</f>
        <v/>
      </c>
      <c r="H2640" s="19"/>
      <c r="I2640" s="19"/>
      <c r="J2640" s="6"/>
      <c r="K2640" s="19"/>
      <c r="L2640" s="19"/>
      <c r="M2640" s="19"/>
      <c r="N2640" s="19"/>
      <c r="O2640" s="19"/>
      <c r="P2640" s="19"/>
      <c r="Q2640" s="22" t="str">
        <f aca="false">IF($C2640="","",IF($P2640&lt;&gt;"",$P2640,IF(AND(ISNUMBER($K2640),ISNUMBER($M2640),ISNUMBER($N2640)),IF($O2640="Lower is worse",IF($K2640&lt;=$N2640,"Danger",IF($K2640&lt;=$M2640,"Alert","OK")),IF($K2640&gt;=$N2640,"Danger",IF($K2640&gt;=$M2640,"Alert","OK"))),"Not set")))</f>
        <v/>
      </c>
      <c r="R2640" s="22" t="str">
        <f aca="false">IF(OR($Q2640="",$Q2640="Not set"),"",MATCH($Q2640,Lists!$F$2:$F$4,0)-1)</f>
        <v/>
      </c>
      <c r="S2640" s="6"/>
      <c r="T2640" s="6"/>
      <c r="U2640" s="22" t="str">
        <f aca="false">IF(OR($Q2640="",$Q2640="OK",$Q2640="Not set",NOT(ISNUMBER($G2640))),"",ROUND($G2640*IF($Q2640="Danger",Lists!$M$15,Lists!$M$16),0))</f>
        <v/>
      </c>
      <c r="V2640" s="22" t="str">
        <f aca="false">IF($U2640="","",IF(OR($Q2640="Danger",$U2640&gt;=Lists!$M$10),"P1",IF($U2640&gt;=Lists!$M$11,"P2","P3")))</f>
        <v/>
      </c>
      <c r="W2640" s="24" t="str">
        <f aca="false">IF(OR($V2640="",$B2640=""),"",$B2640+INDEX(Lists!$N$10:$N$12,MATCH($V2640,Lists!$L$10:$L$12,0)))</f>
        <v/>
      </c>
      <c r="X2640" s="19"/>
      <c r="Y2640" s="19"/>
      <c r="Z2640" s="19"/>
      <c r="AA2640" s="21"/>
      <c r="AB2640" s="19"/>
      <c r="AC2640" s="22" t="str">
        <f aca="true">IF(OR($U2640="",$B2640=""),"",IF($AA2640&lt;&gt;"",$AA2640-$B2640,TODAY()-$B2640))</f>
        <v/>
      </c>
      <c r="AD2640" s="22" t="str">
        <f aca="true">IF($W2640="","",IF($Y2640="Closed",IF($AA2640="","Closed",IF($AA2640&lt;=$W2640,"Closed on time","Closed late")),IF(TODAY()&gt;$W2640,"Overdue","Within time")))</f>
        <v/>
      </c>
      <c r="AE2640" s="6"/>
      <c r="AF2640" s="19"/>
      <c r="AG2640" s="19"/>
      <c r="AH2640" s="19"/>
      <c r="AI2640" s="19"/>
      <c r="AJ2640" s="19"/>
    </row>
    <row r="2641" customFormat="false" ht="15" hidden="false" customHeight="false" outlineLevel="0" collapsed="false">
      <c r="A2641" s="22" t="str">
        <f aca="false">IF($C2641="","","R"&amp;TEXT(ROW()-4,"00000"))</f>
        <v/>
      </c>
      <c r="B2641" s="21"/>
      <c r="C2641" s="19"/>
      <c r="D2641" s="22" t="str">
        <f aca="false">IF($C2641="","",IFERROR(INDEX(Asset_Register!$C$5:$C$1000,MATCH($C2641,Asset_Register!$A$5:$A$1000,0)),"Not in register"))</f>
        <v/>
      </c>
      <c r="E2641" s="22" t="str">
        <f aca="false">IF($C2641="","",IFERROR(INDEX(Asset_Register!$D$5:$D$1000,MATCH($C2641,Asset_Register!$A$5:$A$1000,0)),"Not in register"))</f>
        <v/>
      </c>
      <c r="F2641" s="22" t="str">
        <f aca="false">IF($C2641="","",IFERROR(INDEX(Asset_Register!$R$5:$R$1000,MATCH($C2641,Asset_Register!$A$5:$A$1000,0)),"Not in register"))</f>
        <v/>
      </c>
      <c r="G2641" s="22" t="str">
        <f aca="false">IF($C2641="","",IFERROR(INDEX(Asset_Register!$Q$5:$Q$1000,MATCH($C2641,Asset_Register!$A$5:$A$1000,0)),"Not in register"))</f>
        <v/>
      </c>
      <c r="H2641" s="19"/>
      <c r="I2641" s="19"/>
      <c r="J2641" s="6"/>
      <c r="K2641" s="19"/>
      <c r="L2641" s="19"/>
      <c r="M2641" s="19"/>
      <c r="N2641" s="19"/>
      <c r="O2641" s="19"/>
      <c r="P2641" s="19"/>
      <c r="Q2641" s="22" t="str">
        <f aca="false">IF($C2641="","",IF($P2641&lt;&gt;"",$P2641,IF(AND(ISNUMBER($K2641),ISNUMBER($M2641),ISNUMBER($N2641)),IF($O2641="Lower is worse",IF($K2641&lt;=$N2641,"Danger",IF($K2641&lt;=$M2641,"Alert","OK")),IF($K2641&gt;=$N2641,"Danger",IF($K2641&gt;=$M2641,"Alert","OK"))),"Not set")))</f>
        <v/>
      </c>
      <c r="R2641" s="22" t="str">
        <f aca="false">IF(OR($Q2641="",$Q2641="Not set"),"",MATCH($Q2641,Lists!$F$2:$F$4,0)-1)</f>
        <v/>
      </c>
      <c r="S2641" s="6"/>
      <c r="T2641" s="6"/>
      <c r="U2641" s="22" t="str">
        <f aca="false">IF(OR($Q2641="",$Q2641="OK",$Q2641="Not set",NOT(ISNUMBER($G2641))),"",ROUND($G2641*IF($Q2641="Danger",Lists!$M$15,Lists!$M$16),0))</f>
        <v/>
      </c>
      <c r="V2641" s="22" t="str">
        <f aca="false">IF($U2641="","",IF(OR($Q2641="Danger",$U2641&gt;=Lists!$M$10),"P1",IF($U2641&gt;=Lists!$M$11,"P2","P3")))</f>
        <v/>
      </c>
      <c r="W2641" s="24" t="str">
        <f aca="false">IF(OR($V2641="",$B2641=""),"",$B2641+INDEX(Lists!$N$10:$N$12,MATCH($V2641,Lists!$L$10:$L$12,0)))</f>
        <v/>
      </c>
      <c r="X2641" s="19"/>
      <c r="Y2641" s="19"/>
      <c r="Z2641" s="19"/>
      <c r="AA2641" s="21"/>
      <c r="AB2641" s="19"/>
      <c r="AC2641" s="22" t="str">
        <f aca="true">IF(OR($U2641="",$B2641=""),"",IF($AA2641&lt;&gt;"",$AA2641-$B2641,TODAY()-$B2641))</f>
        <v/>
      </c>
      <c r="AD2641" s="22" t="str">
        <f aca="true">IF($W2641="","",IF($Y2641="Closed",IF($AA2641="","Closed",IF($AA2641&lt;=$W2641,"Closed on time","Closed late")),IF(TODAY()&gt;$W2641,"Overdue","Within time")))</f>
        <v/>
      </c>
      <c r="AE2641" s="6"/>
      <c r="AF2641" s="19"/>
      <c r="AG2641" s="19"/>
      <c r="AH2641" s="19"/>
      <c r="AI2641" s="19"/>
      <c r="AJ2641" s="19"/>
    </row>
    <row r="2642" customFormat="false" ht="15" hidden="false" customHeight="false" outlineLevel="0" collapsed="false">
      <c r="A2642" s="22" t="str">
        <f aca="false">IF($C2642="","","R"&amp;TEXT(ROW()-4,"00000"))</f>
        <v/>
      </c>
      <c r="B2642" s="21"/>
      <c r="C2642" s="19"/>
      <c r="D2642" s="22" t="str">
        <f aca="false">IF($C2642="","",IFERROR(INDEX(Asset_Register!$C$5:$C$1000,MATCH($C2642,Asset_Register!$A$5:$A$1000,0)),"Not in register"))</f>
        <v/>
      </c>
      <c r="E2642" s="22" t="str">
        <f aca="false">IF($C2642="","",IFERROR(INDEX(Asset_Register!$D$5:$D$1000,MATCH($C2642,Asset_Register!$A$5:$A$1000,0)),"Not in register"))</f>
        <v/>
      </c>
      <c r="F2642" s="22" t="str">
        <f aca="false">IF($C2642="","",IFERROR(INDEX(Asset_Register!$R$5:$R$1000,MATCH($C2642,Asset_Register!$A$5:$A$1000,0)),"Not in register"))</f>
        <v/>
      </c>
      <c r="G2642" s="22" t="str">
        <f aca="false">IF($C2642="","",IFERROR(INDEX(Asset_Register!$Q$5:$Q$1000,MATCH($C2642,Asset_Register!$A$5:$A$1000,0)),"Not in register"))</f>
        <v/>
      </c>
      <c r="H2642" s="19"/>
      <c r="I2642" s="19"/>
      <c r="J2642" s="6"/>
      <c r="K2642" s="19"/>
      <c r="L2642" s="19"/>
      <c r="M2642" s="19"/>
      <c r="N2642" s="19"/>
      <c r="O2642" s="19"/>
      <c r="P2642" s="19"/>
      <c r="Q2642" s="22" t="str">
        <f aca="false">IF($C2642="","",IF($P2642&lt;&gt;"",$P2642,IF(AND(ISNUMBER($K2642),ISNUMBER($M2642),ISNUMBER($N2642)),IF($O2642="Lower is worse",IF($K2642&lt;=$N2642,"Danger",IF($K2642&lt;=$M2642,"Alert","OK")),IF($K2642&gt;=$N2642,"Danger",IF($K2642&gt;=$M2642,"Alert","OK"))),"Not set")))</f>
        <v/>
      </c>
      <c r="R2642" s="22" t="str">
        <f aca="false">IF(OR($Q2642="",$Q2642="Not set"),"",MATCH($Q2642,Lists!$F$2:$F$4,0)-1)</f>
        <v/>
      </c>
      <c r="S2642" s="6"/>
      <c r="T2642" s="6"/>
      <c r="U2642" s="22" t="str">
        <f aca="false">IF(OR($Q2642="",$Q2642="OK",$Q2642="Not set",NOT(ISNUMBER($G2642))),"",ROUND($G2642*IF($Q2642="Danger",Lists!$M$15,Lists!$M$16),0))</f>
        <v/>
      </c>
      <c r="V2642" s="22" t="str">
        <f aca="false">IF($U2642="","",IF(OR($Q2642="Danger",$U2642&gt;=Lists!$M$10),"P1",IF($U2642&gt;=Lists!$M$11,"P2","P3")))</f>
        <v/>
      </c>
      <c r="W2642" s="24" t="str">
        <f aca="false">IF(OR($V2642="",$B2642=""),"",$B2642+INDEX(Lists!$N$10:$N$12,MATCH($V2642,Lists!$L$10:$L$12,0)))</f>
        <v/>
      </c>
      <c r="X2642" s="19"/>
      <c r="Y2642" s="19"/>
      <c r="Z2642" s="19"/>
      <c r="AA2642" s="21"/>
      <c r="AB2642" s="19"/>
      <c r="AC2642" s="22" t="str">
        <f aca="true">IF(OR($U2642="",$B2642=""),"",IF($AA2642&lt;&gt;"",$AA2642-$B2642,TODAY()-$B2642))</f>
        <v/>
      </c>
      <c r="AD2642" s="22" t="str">
        <f aca="true">IF($W2642="","",IF($Y2642="Closed",IF($AA2642="","Closed",IF($AA2642&lt;=$W2642,"Closed on time","Closed late")),IF(TODAY()&gt;$W2642,"Overdue","Within time")))</f>
        <v/>
      </c>
      <c r="AE2642" s="6"/>
      <c r="AF2642" s="19"/>
      <c r="AG2642" s="19"/>
      <c r="AH2642" s="19"/>
      <c r="AI2642" s="19"/>
      <c r="AJ2642" s="19"/>
    </row>
    <row r="2643" customFormat="false" ht="15" hidden="false" customHeight="false" outlineLevel="0" collapsed="false">
      <c r="A2643" s="22" t="str">
        <f aca="false">IF($C2643="","","R"&amp;TEXT(ROW()-4,"00000"))</f>
        <v/>
      </c>
      <c r="B2643" s="21"/>
      <c r="C2643" s="19"/>
      <c r="D2643" s="22" t="str">
        <f aca="false">IF($C2643="","",IFERROR(INDEX(Asset_Register!$C$5:$C$1000,MATCH($C2643,Asset_Register!$A$5:$A$1000,0)),"Not in register"))</f>
        <v/>
      </c>
      <c r="E2643" s="22" t="str">
        <f aca="false">IF($C2643="","",IFERROR(INDEX(Asset_Register!$D$5:$D$1000,MATCH($C2643,Asset_Register!$A$5:$A$1000,0)),"Not in register"))</f>
        <v/>
      </c>
      <c r="F2643" s="22" t="str">
        <f aca="false">IF($C2643="","",IFERROR(INDEX(Asset_Register!$R$5:$R$1000,MATCH($C2643,Asset_Register!$A$5:$A$1000,0)),"Not in register"))</f>
        <v/>
      </c>
      <c r="G2643" s="22" t="str">
        <f aca="false">IF($C2643="","",IFERROR(INDEX(Asset_Register!$Q$5:$Q$1000,MATCH($C2643,Asset_Register!$A$5:$A$1000,0)),"Not in register"))</f>
        <v/>
      </c>
      <c r="H2643" s="19"/>
      <c r="I2643" s="19"/>
      <c r="J2643" s="6"/>
      <c r="K2643" s="19"/>
      <c r="L2643" s="19"/>
      <c r="M2643" s="19"/>
      <c r="N2643" s="19"/>
      <c r="O2643" s="19"/>
      <c r="P2643" s="19"/>
      <c r="Q2643" s="22" t="str">
        <f aca="false">IF($C2643="","",IF($P2643&lt;&gt;"",$P2643,IF(AND(ISNUMBER($K2643),ISNUMBER($M2643),ISNUMBER($N2643)),IF($O2643="Lower is worse",IF($K2643&lt;=$N2643,"Danger",IF($K2643&lt;=$M2643,"Alert","OK")),IF($K2643&gt;=$N2643,"Danger",IF($K2643&gt;=$M2643,"Alert","OK"))),"Not set")))</f>
        <v/>
      </c>
      <c r="R2643" s="22" t="str">
        <f aca="false">IF(OR($Q2643="",$Q2643="Not set"),"",MATCH($Q2643,Lists!$F$2:$F$4,0)-1)</f>
        <v/>
      </c>
      <c r="S2643" s="6"/>
      <c r="T2643" s="6"/>
      <c r="U2643" s="22" t="str">
        <f aca="false">IF(OR($Q2643="",$Q2643="OK",$Q2643="Not set",NOT(ISNUMBER($G2643))),"",ROUND($G2643*IF($Q2643="Danger",Lists!$M$15,Lists!$M$16),0))</f>
        <v/>
      </c>
      <c r="V2643" s="22" t="str">
        <f aca="false">IF($U2643="","",IF(OR($Q2643="Danger",$U2643&gt;=Lists!$M$10),"P1",IF($U2643&gt;=Lists!$M$11,"P2","P3")))</f>
        <v/>
      </c>
      <c r="W2643" s="24" t="str">
        <f aca="false">IF(OR($V2643="",$B2643=""),"",$B2643+INDEX(Lists!$N$10:$N$12,MATCH($V2643,Lists!$L$10:$L$12,0)))</f>
        <v/>
      </c>
      <c r="X2643" s="19"/>
      <c r="Y2643" s="19"/>
      <c r="Z2643" s="19"/>
      <c r="AA2643" s="21"/>
      <c r="AB2643" s="19"/>
      <c r="AC2643" s="22" t="str">
        <f aca="true">IF(OR($U2643="",$B2643=""),"",IF($AA2643&lt;&gt;"",$AA2643-$B2643,TODAY()-$B2643))</f>
        <v/>
      </c>
      <c r="AD2643" s="22" t="str">
        <f aca="true">IF($W2643="","",IF($Y2643="Closed",IF($AA2643="","Closed",IF($AA2643&lt;=$W2643,"Closed on time","Closed late")),IF(TODAY()&gt;$W2643,"Overdue","Within time")))</f>
        <v/>
      </c>
      <c r="AE2643" s="6"/>
      <c r="AF2643" s="19"/>
      <c r="AG2643" s="19"/>
      <c r="AH2643" s="19"/>
      <c r="AI2643" s="19"/>
      <c r="AJ2643" s="19"/>
    </row>
    <row r="2644" customFormat="false" ht="15" hidden="false" customHeight="false" outlineLevel="0" collapsed="false">
      <c r="A2644" s="22" t="str">
        <f aca="false">IF($C2644="","","R"&amp;TEXT(ROW()-4,"00000"))</f>
        <v/>
      </c>
      <c r="B2644" s="21"/>
      <c r="C2644" s="19"/>
      <c r="D2644" s="22" t="str">
        <f aca="false">IF($C2644="","",IFERROR(INDEX(Asset_Register!$C$5:$C$1000,MATCH($C2644,Asset_Register!$A$5:$A$1000,0)),"Not in register"))</f>
        <v/>
      </c>
      <c r="E2644" s="22" t="str">
        <f aca="false">IF($C2644="","",IFERROR(INDEX(Asset_Register!$D$5:$D$1000,MATCH($C2644,Asset_Register!$A$5:$A$1000,0)),"Not in register"))</f>
        <v/>
      </c>
      <c r="F2644" s="22" t="str">
        <f aca="false">IF($C2644="","",IFERROR(INDEX(Asset_Register!$R$5:$R$1000,MATCH($C2644,Asset_Register!$A$5:$A$1000,0)),"Not in register"))</f>
        <v/>
      </c>
      <c r="G2644" s="22" t="str">
        <f aca="false">IF($C2644="","",IFERROR(INDEX(Asset_Register!$Q$5:$Q$1000,MATCH($C2644,Asset_Register!$A$5:$A$1000,0)),"Not in register"))</f>
        <v/>
      </c>
      <c r="H2644" s="19"/>
      <c r="I2644" s="19"/>
      <c r="J2644" s="6"/>
      <c r="K2644" s="19"/>
      <c r="L2644" s="19"/>
      <c r="M2644" s="19"/>
      <c r="N2644" s="19"/>
      <c r="O2644" s="19"/>
      <c r="P2644" s="19"/>
      <c r="Q2644" s="22" t="str">
        <f aca="false">IF($C2644="","",IF($P2644&lt;&gt;"",$P2644,IF(AND(ISNUMBER($K2644),ISNUMBER($M2644),ISNUMBER($N2644)),IF($O2644="Lower is worse",IF($K2644&lt;=$N2644,"Danger",IF($K2644&lt;=$M2644,"Alert","OK")),IF($K2644&gt;=$N2644,"Danger",IF($K2644&gt;=$M2644,"Alert","OK"))),"Not set")))</f>
        <v/>
      </c>
      <c r="R2644" s="22" t="str">
        <f aca="false">IF(OR($Q2644="",$Q2644="Not set"),"",MATCH($Q2644,Lists!$F$2:$F$4,0)-1)</f>
        <v/>
      </c>
      <c r="S2644" s="6"/>
      <c r="T2644" s="6"/>
      <c r="U2644" s="22" t="str">
        <f aca="false">IF(OR($Q2644="",$Q2644="OK",$Q2644="Not set",NOT(ISNUMBER($G2644))),"",ROUND($G2644*IF($Q2644="Danger",Lists!$M$15,Lists!$M$16),0))</f>
        <v/>
      </c>
      <c r="V2644" s="22" t="str">
        <f aca="false">IF($U2644="","",IF(OR($Q2644="Danger",$U2644&gt;=Lists!$M$10),"P1",IF($U2644&gt;=Lists!$M$11,"P2","P3")))</f>
        <v/>
      </c>
      <c r="W2644" s="24" t="str">
        <f aca="false">IF(OR($V2644="",$B2644=""),"",$B2644+INDEX(Lists!$N$10:$N$12,MATCH($V2644,Lists!$L$10:$L$12,0)))</f>
        <v/>
      </c>
      <c r="X2644" s="19"/>
      <c r="Y2644" s="19"/>
      <c r="Z2644" s="19"/>
      <c r="AA2644" s="21"/>
      <c r="AB2644" s="19"/>
      <c r="AC2644" s="22" t="str">
        <f aca="true">IF(OR($U2644="",$B2644=""),"",IF($AA2644&lt;&gt;"",$AA2644-$B2644,TODAY()-$B2644))</f>
        <v/>
      </c>
      <c r="AD2644" s="22" t="str">
        <f aca="true">IF($W2644="","",IF($Y2644="Closed",IF($AA2644="","Closed",IF($AA2644&lt;=$W2644,"Closed on time","Closed late")),IF(TODAY()&gt;$W2644,"Overdue","Within time")))</f>
        <v/>
      </c>
      <c r="AE2644" s="6"/>
      <c r="AF2644" s="19"/>
      <c r="AG2644" s="19"/>
      <c r="AH2644" s="19"/>
      <c r="AI2644" s="19"/>
      <c r="AJ2644" s="19"/>
    </row>
    <row r="2645" customFormat="false" ht="15" hidden="false" customHeight="false" outlineLevel="0" collapsed="false">
      <c r="A2645" s="22" t="str">
        <f aca="false">IF($C2645="","","R"&amp;TEXT(ROW()-4,"00000"))</f>
        <v/>
      </c>
      <c r="B2645" s="21"/>
      <c r="C2645" s="19"/>
      <c r="D2645" s="22" t="str">
        <f aca="false">IF($C2645="","",IFERROR(INDEX(Asset_Register!$C$5:$C$1000,MATCH($C2645,Asset_Register!$A$5:$A$1000,0)),"Not in register"))</f>
        <v/>
      </c>
      <c r="E2645" s="22" t="str">
        <f aca="false">IF($C2645="","",IFERROR(INDEX(Asset_Register!$D$5:$D$1000,MATCH($C2645,Asset_Register!$A$5:$A$1000,0)),"Not in register"))</f>
        <v/>
      </c>
      <c r="F2645" s="22" t="str">
        <f aca="false">IF($C2645="","",IFERROR(INDEX(Asset_Register!$R$5:$R$1000,MATCH($C2645,Asset_Register!$A$5:$A$1000,0)),"Not in register"))</f>
        <v/>
      </c>
      <c r="G2645" s="22" t="str">
        <f aca="false">IF($C2645="","",IFERROR(INDEX(Asset_Register!$Q$5:$Q$1000,MATCH($C2645,Asset_Register!$A$5:$A$1000,0)),"Not in register"))</f>
        <v/>
      </c>
      <c r="H2645" s="19"/>
      <c r="I2645" s="19"/>
      <c r="J2645" s="6"/>
      <c r="K2645" s="19"/>
      <c r="L2645" s="19"/>
      <c r="M2645" s="19"/>
      <c r="N2645" s="19"/>
      <c r="O2645" s="19"/>
      <c r="P2645" s="19"/>
      <c r="Q2645" s="22" t="str">
        <f aca="false">IF($C2645="","",IF($P2645&lt;&gt;"",$P2645,IF(AND(ISNUMBER($K2645),ISNUMBER($M2645),ISNUMBER($N2645)),IF($O2645="Lower is worse",IF($K2645&lt;=$N2645,"Danger",IF($K2645&lt;=$M2645,"Alert","OK")),IF($K2645&gt;=$N2645,"Danger",IF($K2645&gt;=$M2645,"Alert","OK"))),"Not set")))</f>
        <v/>
      </c>
      <c r="R2645" s="22" t="str">
        <f aca="false">IF(OR($Q2645="",$Q2645="Not set"),"",MATCH($Q2645,Lists!$F$2:$F$4,0)-1)</f>
        <v/>
      </c>
      <c r="S2645" s="6"/>
      <c r="T2645" s="6"/>
      <c r="U2645" s="22" t="str">
        <f aca="false">IF(OR($Q2645="",$Q2645="OK",$Q2645="Not set",NOT(ISNUMBER($G2645))),"",ROUND($G2645*IF($Q2645="Danger",Lists!$M$15,Lists!$M$16),0))</f>
        <v/>
      </c>
      <c r="V2645" s="22" t="str">
        <f aca="false">IF($U2645="","",IF(OR($Q2645="Danger",$U2645&gt;=Lists!$M$10),"P1",IF($U2645&gt;=Lists!$M$11,"P2","P3")))</f>
        <v/>
      </c>
      <c r="W2645" s="24" t="str">
        <f aca="false">IF(OR($V2645="",$B2645=""),"",$B2645+INDEX(Lists!$N$10:$N$12,MATCH($V2645,Lists!$L$10:$L$12,0)))</f>
        <v/>
      </c>
      <c r="X2645" s="19"/>
      <c r="Y2645" s="19"/>
      <c r="Z2645" s="19"/>
      <c r="AA2645" s="21"/>
      <c r="AB2645" s="19"/>
      <c r="AC2645" s="22" t="str">
        <f aca="true">IF(OR($U2645="",$B2645=""),"",IF($AA2645&lt;&gt;"",$AA2645-$B2645,TODAY()-$B2645))</f>
        <v/>
      </c>
      <c r="AD2645" s="22" t="str">
        <f aca="true">IF($W2645="","",IF($Y2645="Closed",IF($AA2645="","Closed",IF($AA2645&lt;=$W2645,"Closed on time","Closed late")),IF(TODAY()&gt;$W2645,"Overdue","Within time")))</f>
        <v/>
      </c>
      <c r="AE2645" s="6"/>
      <c r="AF2645" s="19"/>
      <c r="AG2645" s="19"/>
      <c r="AH2645" s="19"/>
      <c r="AI2645" s="19"/>
      <c r="AJ2645" s="19"/>
    </row>
    <row r="2646" customFormat="false" ht="15" hidden="false" customHeight="false" outlineLevel="0" collapsed="false">
      <c r="A2646" s="22" t="str">
        <f aca="false">IF($C2646="","","R"&amp;TEXT(ROW()-4,"00000"))</f>
        <v/>
      </c>
      <c r="B2646" s="21"/>
      <c r="C2646" s="19"/>
      <c r="D2646" s="22" t="str">
        <f aca="false">IF($C2646="","",IFERROR(INDEX(Asset_Register!$C$5:$C$1000,MATCH($C2646,Asset_Register!$A$5:$A$1000,0)),"Not in register"))</f>
        <v/>
      </c>
      <c r="E2646" s="22" t="str">
        <f aca="false">IF($C2646="","",IFERROR(INDEX(Asset_Register!$D$5:$D$1000,MATCH($C2646,Asset_Register!$A$5:$A$1000,0)),"Not in register"))</f>
        <v/>
      </c>
      <c r="F2646" s="22" t="str">
        <f aca="false">IF($C2646="","",IFERROR(INDEX(Asset_Register!$R$5:$R$1000,MATCH($C2646,Asset_Register!$A$5:$A$1000,0)),"Not in register"))</f>
        <v/>
      </c>
      <c r="G2646" s="22" t="str">
        <f aca="false">IF($C2646="","",IFERROR(INDEX(Asset_Register!$Q$5:$Q$1000,MATCH($C2646,Asset_Register!$A$5:$A$1000,0)),"Not in register"))</f>
        <v/>
      </c>
      <c r="H2646" s="19"/>
      <c r="I2646" s="19"/>
      <c r="J2646" s="6"/>
      <c r="K2646" s="19"/>
      <c r="L2646" s="19"/>
      <c r="M2646" s="19"/>
      <c r="N2646" s="19"/>
      <c r="O2646" s="19"/>
      <c r="P2646" s="19"/>
      <c r="Q2646" s="22" t="str">
        <f aca="false">IF($C2646="","",IF($P2646&lt;&gt;"",$P2646,IF(AND(ISNUMBER($K2646),ISNUMBER($M2646),ISNUMBER($N2646)),IF($O2646="Lower is worse",IF($K2646&lt;=$N2646,"Danger",IF($K2646&lt;=$M2646,"Alert","OK")),IF($K2646&gt;=$N2646,"Danger",IF($K2646&gt;=$M2646,"Alert","OK"))),"Not set")))</f>
        <v/>
      </c>
      <c r="R2646" s="22" t="str">
        <f aca="false">IF(OR($Q2646="",$Q2646="Not set"),"",MATCH($Q2646,Lists!$F$2:$F$4,0)-1)</f>
        <v/>
      </c>
      <c r="S2646" s="6"/>
      <c r="T2646" s="6"/>
      <c r="U2646" s="22" t="str">
        <f aca="false">IF(OR($Q2646="",$Q2646="OK",$Q2646="Not set",NOT(ISNUMBER($G2646))),"",ROUND($G2646*IF($Q2646="Danger",Lists!$M$15,Lists!$M$16),0))</f>
        <v/>
      </c>
      <c r="V2646" s="22" t="str">
        <f aca="false">IF($U2646="","",IF(OR($Q2646="Danger",$U2646&gt;=Lists!$M$10),"P1",IF($U2646&gt;=Lists!$M$11,"P2","P3")))</f>
        <v/>
      </c>
      <c r="W2646" s="24" t="str">
        <f aca="false">IF(OR($V2646="",$B2646=""),"",$B2646+INDEX(Lists!$N$10:$N$12,MATCH($V2646,Lists!$L$10:$L$12,0)))</f>
        <v/>
      </c>
      <c r="X2646" s="19"/>
      <c r="Y2646" s="19"/>
      <c r="Z2646" s="19"/>
      <c r="AA2646" s="21"/>
      <c r="AB2646" s="19"/>
      <c r="AC2646" s="22" t="str">
        <f aca="true">IF(OR($U2646="",$B2646=""),"",IF($AA2646&lt;&gt;"",$AA2646-$B2646,TODAY()-$B2646))</f>
        <v/>
      </c>
      <c r="AD2646" s="22" t="str">
        <f aca="true">IF($W2646="","",IF($Y2646="Closed",IF($AA2646="","Closed",IF($AA2646&lt;=$W2646,"Closed on time","Closed late")),IF(TODAY()&gt;$W2646,"Overdue","Within time")))</f>
        <v/>
      </c>
      <c r="AE2646" s="6"/>
      <c r="AF2646" s="19"/>
      <c r="AG2646" s="19"/>
      <c r="AH2646" s="19"/>
      <c r="AI2646" s="19"/>
      <c r="AJ2646" s="19"/>
    </row>
    <row r="2647" customFormat="false" ht="15" hidden="false" customHeight="false" outlineLevel="0" collapsed="false">
      <c r="A2647" s="22" t="str">
        <f aca="false">IF($C2647="","","R"&amp;TEXT(ROW()-4,"00000"))</f>
        <v/>
      </c>
      <c r="B2647" s="21"/>
      <c r="C2647" s="19"/>
      <c r="D2647" s="22" t="str">
        <f aca="false">IF($C2647="","",IFERROR(INDEX(Asset_Register!$C$5:$C$1000,MATCH($C2647,Asset_Register!$A$5:$A$1000,0)),"Not in register"))</f>
        <v/>
      </c>
      <c r="E2647" s="22" t="str">
        <f aca="false">IF($C2647="","",IFERROR(INDEX(Asset_Register!$D$5:$D$1000,MATCH($C2647,Asset_Register!$A$5:$A$1000,0)),"Not in register"))</f>
        <v/>
      </c>
      <c r="F2647" s="22" t="str">
        <f aca="false">IF($C2647="","",IFERROR(INDEX(Asset_Register!$R$5:$R$1000,MATCH($C2647,Asset_Register!$A$5:$A$1000,0)),"Not in register"))</f>
        <v/>
      </c>
      <c r="G2647" s="22" t="str">
        <f aca="false">IF($C2647="","",IFERROR(INDEX(Asset_Register!$Q$5:$Q$1000,MATCH($C2647,Asset_Register!$A$5:$A$1000,0)),"Not in register"))</f>
        <v/>
      </c>
      <c r="H2647" s="19"/>
      <c r="I2647" s="19"/>
      <c r="J2647" s="6"/>
      <c r="K2647" s="19"/>
      <c r="L2647" s="19"/>
      <c r="M2647" s="19"/>
      <c r="N2647" s="19"/>
      <c r="O2647" s="19"/>
      <c r="P2647" s="19"/>
      <c r="Q2647" s="22" t="str">
        <f aca="false">IF($C2647="","",IF($P2647&lt;&gt;"",$P2647,IF(AND(ISNUMBER($K2647),ISNUMBER($M2647),ISNUMBER($N2647)),IF($O2647="Lower is worse",IF($K2647&lt;=$N2647,"Danger",IF($K2647&lt;=$M2647,"Alert","OK")),IF($K2647&gt;=$N2647,"Danger",IF($K2647&gt;=$M2647,"Alert","OK"))),"Not set")))</f>
        <v/>
      </c>
      <c r="R2647" s="22" t="str">
        <f aca="false">IF(OR($Q2647="",$Q2647="Not set"),"",MATCH($Q2647,Lists!$F$2:$F$4,0)-1)</f>
        <v/>
      </c>
      <c r="S2647" s="6"/>
      <c r="T2647" s="6"/>
      <c r="U2647" s="22" t="str">
        <f aca="false">IF(OR($Q2647="",$Q2647="OK",$Q2647="Not set",NOT(ISNUMBER($G2647))),"",ROUND($G2647*IF($Q2647="Danger",Lists!$M$15,Lists!$M$16),0))</f>
        <v/>
      </c>
      <c r="V2647" s="22" t="str">
        <f aca="false">IF($U2647="","",IF(OR($Q2647="Danger",$U2647&gt;=Lists!$M$10),"P1",IF($U2647&gt;=Lists!$M$11,"P2","P3")))</f>
        <v/>
      </c>
      <c r="W2647" s="24" t="str">
        <f aca="false">IF(OR($V2647="",$B2647=""),"",$B2647+INDEX(Lists!$N$10:$N$12,MATCH($V2647,Lists!$L$10:$L$12,0)))</f>
        <v/>
      </c>
      <c r="X2647" s="19"/>
      <c r="Y2647" s="19"/>
      <c r="Z2647" s="19"/>
      <c r="AA2647" s="21"/>
      <c r="AB2647" s="19"/>
      <c r="AC2647" s="22" t="str">
        <f aca="true">IF(OR($U2647="",$B2647=""),"",IF($AA2647&lt;&gt;"",$AA2647-$B2647,TODAY()-$B2647))</f>
        <v/>
      </c>
      <c r="AD2647" s="22" t="str">
        <f aca="true">IF($W2647="","",IF($Y2647="Closed",IF($AA2647="","Closed",IF($AA2647&lt;=$W2647,"Closed on time","Closed late")),IF(TODAY()&gt;$W2647,"Overdue","Within time")))</f>
        <v/>
      </c>
      <c r="AE2647" s="6"/>
      <c r="AF2647" s="19"/>
      <c r="AG2647" s="19"/>
      <c r="AH2647" s="19"/>
      <c r="AI2647" s="19"/>
      <c r="AJ2647" s="19"/>
    </row>
    <row r="2648" customFormat="false" ht="15" hidden="false" customHeight="false" outlineLevel="0" collapsed="false">
      <c r="A2648" s="22" t="str">
        <f aca="false">IF($C2648="","","R"&amp;TEXT(ROW()-4,"00000"))</f>
        <v/>
      </c>
      <c r="B2648" s="21"/>
      <c r="C2648" s="19"/>
      <c r="D2648" s="22" t="str">
        <f aca="false">IF($C2648="","",IFERROR(INDEX(Asset_Register!$C$5:$C$1000,MATCH($C2648,Asset_Register!$A$5:$A$1000,0)),"Not in register"))</f>
        <v/>
      </c>
      <c r="E2648" s="22" t="str">
        <f aca="false">IF($C2648="","",IFERROR(INDEX(Asset_Register!$D$5:$D$1000,MATCH($C2648,Asset_Register!$A$5:$A$1000,0)),"Not in register"))</f>
        <v/>
      </c>
      <c r="F2648" s="22" t="str">
        <f aca="false">IF($C2648="","",IFERROR(INDEX(Asset_Register!$R$5:$R$1000,MATCH($C2648,Asset_Register!$A$5:$A$1000,0)),"Not in register"))</f>
        <v/>
      </c>
      <c r="G2648" s="22" t="str">
        <f aca="false">IF($C2648="","",IFERROR(INDEX(Asset_Register!$Q$5:$Q$1000,MATCH($C2648,Asset_Register!$A$5:$A$1000,0)),"Not in register"))</f>
        <v/>
      </c>
      <c r="H2648" s="19"/>
      <c r="I2648" s="19"/>
      <c r="J2648" s="6"/>
      <c r="K2648" s="19"/>
      <c r="L2648" s="19"/>
      <c r="M2648" s="19"/>
      <c r="N2648" s="19"/>
      <c r="O2648" s="19"/>
      <c r="P2648" s="19"/>
      <c r="Q2648" s="22" t="str">
        <f aca="false">IF($C2648="","",IF($P2648&lt;&gt;"",$P2648,IF(AND(ISNUMBER($K2648),ISNUMBER($M2648),ISNUMBER($N2648)),IF($O2648="Lower is worse",IF($K2648&lt;=$N2648,"Danger",IF($K2648&lt;=$M2648,"Alert","OK")),IF($K2648&gt;=$N2648,"Danger",IF($K2648&gt;=$M2648,"Alert","OK"))),"Not set")))</f>
        <v/>
      </c>
      <c r="R2648" s="22" t="str">
        <f aca="false">IF(OR($Q2648="",$Q2648="Not set"),"",MATCH($Q2648,Lists!$F$2:$F$4,0)-1)</f>
        <v/>
      </c>
      <c r="S2648" s="6"/>
      <c r="T2648" s="6"/>
      <c r="U2648" s="22" t="str">
        <f aca="false">IF(OR($Q2648="",$Q2648="OK",$Q2648="Not set",NOT(ISNUMBER($G2648))),"",ROUND($G2648*IF($Q2648="Danger",Lists!$M$15,Lists!$M$16),0))</f>
        <v/>
      </c>
      <c r="V2648" s="22" t="str">
        <f aca="false">IF($U2648="","",IF(OR($Q2648="Danger",$U2648&gt;=Lists!$M$10),"P1",IF($U2648&gt;=Lists!$M$11,"P2","P3")))</f>
        <v/>
      </c>
      <c r="W2648" s="24" t="str">
        <f aca="false">IF(OR($V2648="",$B2648=""),"",$B2648+INDEX(Lists!$N$10:$N$12,MATCH($V2648,Lists!$L$10:$L$12,0)))</f>
        <v/>
      </c>
      <c r="X2648" s="19"/>
      <c r="Y2648" s="19"/>
      <c r="Z2648" s="19"/>
      <c r="AA2648" s="21"/>
      <c r="AB2648" s="19"/>
      <c r="AC2648" s="22" t="str">
        <f aca="true">IF(OR($U2648="",$B2648=""),"",IF($AA2648&lt;&gt;"",$AA2648-$B2648,TODAY()-$B2648))</f>
        <v/>
      </c>
      <c r="AD2648" s="22" t="str">
        <f aca="true">IF($W2648="","",IF($Y2648="Closed",IF($AA2648="","Closed",IF($AA2648&lt;=$W2648,"Closed on time","Closed late")),IF(TODAY()&gt;$W2648,"Overdue","Within time")))</f>
        <v/>
      </c>
      <c r="AE2648" s="6"/>
      <c r="AF2648" s="19"/>
      <c r="AG2648" s="19"/>
      <c r="AH2648" s="19"/>
      <c r="AI2648" s="19"/>
      <c r="AJ2648" s="19"/>
    </row>
    <row r="2649" customFormat="false" ht="15" hidden="false" customHeight="false" outlineLevel="0" collapsed="false">
      <c r="A2649" s="22" t="str">
        <f aca="false">IF($C2649="","","R"&amp;TEXT(ROW()-4,"00000"))</f>
        <v/>
      </c>
      <c r="B2649" s="21"/>
      <c r="C2649" s="19"/>
      <c r="D2649" s="22" t="str">
        <f aca="false">IF($C2649="","",IFERROR(INDEX(Asset_Register!$C$5:$C$1000,MATCH($C2649,Asset_Register!$A$5:$A$1000,0)),"Not in register"))</f>
        <v/>
      </c>
      <c r="E2649" s="22" t="str">
        <f aca="false">IF($C2649="","",IFERROR(INDEX(Asset_Register!$D$5:$D$1000,MATCH($C2649,Asset_Register!$A$5:$A$1000,0)),"Not in register"))</f>
        <v/>
      </c>
      <c r="F2649" s="22" t="str">
        <f aca="false">IF($C2649="","",IFERROR(INDEX(Asset_Register!$R$5:$R$1000,MATCH($C2649,Asset_Register!$A$5:$A$1000,0)),"Not in register"))</f>
        <v/>
      </c>
      <c r="G2649" s="22" t="str">
        <f aca="false">IF($C2649="","",IFERROR(INDEX(Asset_Register!$Q$5:$Q$1000,MATCH($C2649,Asset_Register!$A$5:$A$1000,0)),"Not in register"))</f>
        <v/>
      </c>
      <c r="H2649" s="19"/>
      <c r="I2649" s="19"/>
      <c r="J2649" s="6"/>
      <c r="K2649" s="19"/>
      <c r="L2649" s="19"/>
      <c r="M2649" s="19"/>
      <c r="N2649" s="19"/>
      <c r="O2649" s="19"/>
      <c r="P2649" s="19"/>
      <c r="Q2649" s="22" t="str">
        <f aca="false">IF($C2649="","",IF($P2649&lt;&gt;"",$P2649,IF(AND(ISNUMBER($K2649),ISNUMBER($M2649),ISNUMBER($N2649)),IF($O2649="Lower is worse",IF($K2649&lt;=$N2649,"Danger",IF($K2649&lt;=$M2649,"Alert","OK")),IF($K2649&gt;=$N2649,"Danger",IF($K2649&gt;=$M2649,"Alert","OK"))),"Not set")))</f>
        <v/>
      </c>
      <c r="R2649" s="22" t="str">
        <f aca="false">IF(OR($Q2649="",$Q2649="Not set"),"",MATCH($Q2649,Lists!$F$2:$F$4,0)-1)</f>
        <v/>
      </c>
      <c r="S2649" s="6"/>
      <c r="T2649" s="6"/>
      <c r="U2649" s="22" t="str">
        <f aca="false">IF(OR($Q2649="",$Q2649="OK",$Q2649="Not set",NOT(ISNUMBER($G2649))),"",ROUND($G2649*IF($Q2649="Danger",Lists!$M$15,Lists!$M$16),0))</f>
        <v/>
      </c>
      <c r="V2649" s="22" t="str">
        <f aca="false">IF($U2649="","",IF(OR($Q2649="Danger",$U2649&gt;=Lists!$M$10),"P1",IF($U2649&gt;=Lists!$M$11,"P2","P3")))</f>
        <v/>
      </c>
      <c r="W2649" s="24" t="str">
        <f aca="false">IF(OR($V2649="",$B2649=""),"",$B2649+INDEX(Lists!$N$10:$N$12,MATCH($V2649,Lists!$L$10:$L$12,0)))</f>
        <v/>
      </c>
      <c r="X2649" s="19"/>
      <c r="Y2649" s="19"/>
      <c r="Z2649" s="19"/>
      <c r="AA2649" s="21"/>
      <c r="AB2649" s="19"/>
      <c r="AC2649" s="22" t="str">
        <f aca="true">IF(OR($U2649="",$B2649=""),"",IF($AA2649&lt;&gt;"",$AA2649-$B2649,TODAY()-$B2649))</f>
        <v/>
      </c>
      <c r="AD2649" s="22" t="str">
        <f aca="true">IF($W2649="","",IF($Y2649="Closed",IF($AA2649="","Closed",IF($AA2649&lt;=$W2649,"Closed on time","Closed late")),IF(TODAY()&gt;$W2649,"Overdue","Within time")))</f>
        <v/>
      </c>
      <c r="AE2649" s="6"/>
      <c r="AF2649" s="19"/>
      <c r="AG2649" s="19"/>
      <c r="AH2649" s="19"/>
      <c r="AI2649" s="19"/>
      <c r="AJ2649" s="19"/>
    </row>
    <row r="2650" customFormat="false" ht="15" hidden="false" customHeight="false" outlineLevel="0" collapsed="false">
      <c r="A2650" s="22" t="str">
        <f aca="false">IF($C2650="","","R"&amp;TEXT(ROW()-4,"00000"))</f>
        <v/>
      </c>
      <c r="B2650" s="21"/>
      <c r="C2650" s="19"/>
      <c r="D2650" s="22" t="str">
        <f aca="false">IF($C2650="","",IFERROR(INDEX(Asset_Register!$C$5:$C$1000,MATCH($C2650,Asset_Register!$A$5:$A$1000,0)),"Not in register"))</f>
        <v/>
      </c>
      <c r="E2650" s="22" t="str">
        <f aca="false">IF($C2650="","",IFERROR(INDEX(Asset_Register!$D$5:$D$1000,MATCH($C2650,Asset_Register!$A$5:$A$1000,0)),"Not in register"))</f>
        <v/>
      </c>
      <c r="F2650" s="22" t="str">
        <f aca="false">IF($C2650="","",IFERROR(INDEX(Asset_Register!$R$5:$R$1000,MATCH($C2650,Asset_Register!$A$5:$A$1000,0)),"Not in register"))</f>
        <v/>
      </c>
      <c r="G2650" s="22" t="str">
        <f aca="false">IF($C2650="","",IFERROR(INDEX(Asset_Register!$Q$5:$Q$1000,MATCH($C2650,Asset_Register!$A$5:$A$1000,0)),"Not in register"))</f>
        <v/>
      </c>
      <c r="H2650" s="19"/>
      <c r="I2650" s="19"/>
      <c r="J2650" s="6"/>
      <c r="K2650" s="19"/>
      <c r="L2650" s="19"/>
      <c r="M2650" s="19"/>
      <c r="N2650" s="19"/>
      <c r="O2650" s="19"/>
      <c r="P2650" s="19"/>
      <c r="Q2650" s="22" t="str">
        <f aca="false">IF($C2650="","",IF($P2650&lt;&gt;"",$P2650,IF(AND(ISNUMBER($K2650),ISNUMBER($M2650),ISNUMBER($N2650)),IF($O2650="Lower is worse",IF($K2650&lt;=$N2650,"Danger",IF($K2650&lt;=$M2650,"Alert","OK")),IF($K2650&gt;=$N2650,"Danger",IF($K2650&gt;=$M2650,"Alert","OK"))),"Not set")))</f>
        <v/>
      </c>
      <c r="R2650" s="22" t="str">
        <f aca="false">IF(OR($Q2650="",$Q2650="Not set"),"",MATCH($Q2650,Lists!$F$2:$F$4,0)-1)</f>
        <v/>
      </c>
      <c r="S2650" s="6"/>
      <c r="T2650" s="6"/>
      <c r="U2650" s="22" t="str">
        <f aca="false">IF(OR($Q2650="",$Q2650="OK",$Q2650="Not set",NOT(ISNUMBER($G2650))),"",ROUND($G2650*IF($Q2650="Danger",Lists!$M$15,Lists!$M$16),0))</f>
        <v/>
      </c>
      <c r="V2650" s="22" t="str">
        <f aca="false">IF($U2650="","",IF(OR($Q2650="Danger",$U2650&gt;=Lists!$M$10),"P1",IF($U2650&gt;=Lists!$M$11,"P2","P3")))</f>
        <v/>
      </c>
      <c r="W2650" s="24" t="str">
        <f aca="false">IF(OR($V2650="",$B2650=""),"",$B2650+INDEX(Lists!$N$10:$N$12,MATCH($V2650,Lists!$L$10:$L$12,0)))</f>
        <v/>
      </c>
      <c r="X2650" s="19"/>
      <c r="Y2650" s="19"/>
      <c r="Z2650" s="19"/>
      <c r="AA2650" s="21"/>
      <c r="AB2650" s="19"/>
      <c r="AC2650" s="22" t="str">
        <f aca="true">IF(OR($U2650="",$B2650=""),"",IF($AA2650&lt;&gt;"",$AA2650-$B2650,TODAY()-$B2650))</f>
        <v/>
      </c>
      <c r="AD2650" s="22" t="str">
        <f aca="true">IF($W2650="","",IF($Y2650="Closed",IF($AA2650="","Closed",IF($AA2650&lt;=$W2650,"Closed on time","Closed late")),IF(TODAY()&gt;$W2650,"Overdue","Within time")))</f>
        <v/>
      </c>
      <c r="AE2650" s="6"/>
      <c r="AF2650" s="19"/>
      <c r="AG2650" s="19"/>
      <c r="AH2650" s="19"/>
      <c r="AI2650" s="19"/>
      <c r="AJ2650" s="19"/>
    </row>
    <row r="2651" customFormat="false" ht="15" hidden="false" customHeight="false" outlineLevel="0" collapsed="false">
      <c r="A2651" s="22" t="str">
        <f aca="false">IF($C2651="","","R"&amp;TEXT(ROW()-4,"00000"))</f>
        <v/>
      </c>
      <c r="B2651" s="21"/>
      <c r="C2651" s="19"/>
      <c r="D2651" s="22" t="str">
        <f aca="false">IF($C2651="","",IFERROR(INDEX(Asset_Register!$C$5:$C$1000,MATCH($C2651,Asset_Register!$A$5:$A$1000,0)),"Not in register"))</f>
        <v/>
      </c>
      <c r="E2651" s="22" t="str">
        <f aca="false">IF($C2651="","",IFERROR(INDEX(Asset_Register!$D$5:$D$1000,MATCH($C2651,Asset_Register!$A$5:$A$1000,0)),"Not in register"))</f>
        <v/>
      </c>
      <c r="F2651" s="22" t="str">
        <f aca="false">IF($C2651="","",IFERROR(INDEX(Asset_Register!$R$5:$R$1000,MATCH($C2651,Asset_Register!$A$5:$A$1000,0)),"Not in register"))</f>
        <v/>
      </c>
      <c r="G2651" s="22" t="str">
        <f aca="false">IF($C2651="","",IFERROR(INDEX(Asset_Register!$Q$5:$Q$1000,MATCH($C2651,Asset_Register!$A$5:$A$1000,0)),"Not in register"))</f>
        <v/>
      </c>
      <c r="H2651" s="19"/>
      <c r="I2651" s="19"/>
      <c r="J2651" s="6"/>
      <c r="K2651" s="19"/>
      <c r="L2651" s="19"/>
      <c r="M2651" s="19"/>
      <c r="N2651" s="19"/>
      <c r="O2651" s="19"/>
      <c r="P2651" s="19"/>
      <c r="Q2651" s="22" t="str">
        <f aca="false">IF($C2651="","",IF($P2651&lt;&gt;"",$P2651,IF(AND(ISNUMBER($K2651),ISNUMBER($M2651),ISNUMBER($N2651)),IF($O2651="Lower is worse",IF($K2651&lt;=$N2651,"Danger",IF($K2651&lt;=$M2651,"Alert","OK")),IF($K2651&gt;=$N2651,"Danger",IF($K2651&gt;=$M2651,"Alert","OK"))),"Not set")))</f>
        <v/>
      </c>
      <c r="R2651" s="22" t="str">
        <f aca="false">IF(OR($Q2651="",$Q2651="Not set"),"",MATCH($Q2651,Lists!$F$2:$F$4,0)-1)</f>
        <v/>
      </c>
      <c r="S2651" s="6"/>
      <c r="T2651" s="6"/>
      <c r="U2651" s="22" t="str">
        <f aca="false">IF(OR($Q2651="",$Q2651="OK",$Q2651="Not set",NOT(ISNUMBER($G2651))),"",ROUND($G2651*IF($Q2651="Danger",Lists!$M$15,Lists!$M$16),0))</f>
        <v/>
      </c>
      <c r="V2651" s="22" t="str">
        <f aca="false">IF($U2651="","",IF(OR($Q2651="Danger",$U2651&gt;=Lists!$M$10),"P1",IF($U2651&gt;=Lists!$M$11,"P2","P3")))</f>
        <v/>
      </c>
      <c r="W2651" s="24" t="str">
        <f aca="false">IF(OR($V2651="",$B2651=""),"",$B2651+INDEX(Lists!$N$10:$N$12,MATCH($V2651,Lists!$L$10:$L$12,0)))</f>
        <v/>
      </c>
      <c r="X2651" s="19"/>
      <c r="Y2651" s="19"/>
      <c r="Z2651" s="19"/>
      <c r="AA2651" s="21"/>
      <c r="AB2651" s="19"/>
      <c r="AC2651" s="22" t="str">
        <f aca="true">IF(OR($U2651="",$B2651=""),"",IF($AA2651&lt;&gt;"",$AA2651-$B2651,TODAY()-$B2651))</f>
        <v/>
      </c>
      <c r="AD2651" s="22" t="str">
        <f aca="true">IF($W2651="","",IF($Y2651="Closed",IF($AA2651="","Closed",IF($AA2651&lt;=$W2651,"Closed on time","Closed late")),IF(TODAY()&gt;$W2651,"Overdue","Within time")))</f>
        <v/>
      </c>
      <c r="AE2651" s="6"/>
      <c r="AF2651" s="19"/>
      <c r="AG2651" s="19"/>
      <c r="AH2651" s="19"/>
      <c r="AI2651" s="19"/>
      <c r="AJ2651" s="19"/>
    </row>
    <row r="2652" customFormat="false" ht="15" hidden="false" customHeight="false" outlineLevel="0" collapsed="false">
      <c r="A2652" s="22" t="str">
        <f aca="false">IF($C2652="","","R"&amp;TEXT(ROW()-4,"00000"))</f>
        <v/>
      </c>
      <c r="B2652" s="21"/>
      <c r="C2652" s="19"/>
      <c r="D2652" s="22" t="str">
        <f aca="false">IF($C2652="","",IFERROR(INDEX(Asset_Register!$C$5:$C$1000,MATCH($C2652,Asset_Register!$A$5:$A$1000,0)),"Not in register"))</f>
        <v/>
      </c>
      <c r="E2652" s="22" t="str">
        <f aca="false">IF($C2652="","",IFERROR(INDEX(Asset_Register!$D$5:$D$1000,MATCH($C2652,Asset_Register!$A$5:$A$1000,0)),"Not in register"))</f>
        <v/>
      </c>
      <c r="F2652" s="22" t="str">
        <f aca="false">IF($C2652="","",IFERROR(INDEX(Asset_Register!$R$5:$R$1000,MATCH($C2652,Asset_Register!$A$5:$A$1000,0)),"Not in register"))</f>
        <v/>
      </c>
      <c r="G2652" s="22" t="str">
        <f aca="false">IF($C2652="","",IFERROR(INDEX(Asset_Register!$Q$5:$Q$1000,MATCH($C2652,Asset_Register!$A$5:$A$1000,0)),"Not in register"))</f>
        <v/>
      </c>
      <c r="H2652" s="19"/>
      <c r="I2652" s="19"/>
      <c r="J2652" s="6"/>
      <c r="K2652" s="19"/>
      <c r="L2652" s="19"/>
      <c r="M2652" s="19"/>
      <c r="N2652" s="19"/>
      <c r="O2652" s="19"/>
      <c r="P2652" s="19"/>
      <c r="Q2652" s="22" t="str">
        <f aca="false">IF($C2652="","",IF($P2652&lt;&gt;"",$P2652,IF(AND(ISNUMBER($K2652),ISNUMBER($M2652),ISNUMBER($N2652)),IF($O2652="Lower is worse",IF($K2652&lt;=$N2652,"Danger",IF($K2652&lt;=$M2652,"Alert","OK")),IF($K2652&gt;=$N2652,"Danger",IF($K2652&gt;=$M2652,"Alert","OK"))),"Not set")))</f>
        <v/>
      </c>
      <c r="R2652" s="22" t="str">
        <f aca="false">IF(OR($Q2652="",$Q2652="Not set"),"",MATCH($Q2652,Lists!$F$2:$F$4,0)-1)</f>
        <v/>
      </c>
      <c r="S2652" s="6"/>
      <c r="T2652" s="6"/>
      <c r="U2652" s="22" t="str">
        <f aca="false">IF(OR($Q2652="",$Q2652="OK",$Q2652="Not set",NOT(ISNUMBER($G2652))),"",ROUND($G2652*IF($Q2652="Danger",Lists!$M$15,Lists!$M$16),0))</f>
        <v/>
      </c>
      <c r="V2652" s="22" t="str">
        <f aca="false">IF($U2652="","",IF(OR($Q2652="Danger",$U2652&gt;=Lists!$M$10),"P1",IF($U2652&gt;=Lists!$M$11,"P2","P3")))</f>
        <v/>
      </c>
      <c r="W2652" s="24" t="str">
        <f aca="false">IF(OR($V2652="",$B2652=""),"",$B2652+INDEX(Lists!$N$10:$N$12,MATCH($V2652,Lists!$L$10:$L$12,0)))</f>
        <v/>
      </c>
      <c r="X2652" s="19"/>
      <c r="Y2652" s="19"/>
      <c r="Z2652" s="19"/>
      <c r="AA2652" s="21"/>
      <c r="AB2652" s="19"/>
      <c r="AC2652" s="22" t="str">
        <f aca="true">IF(OR($U2652="",$B2652=""),"",IF($AA2652&lt;&gt;"",$AA2652-$B2652,TODAY()-$B2652))</f>
        <v/>
      </c>
      <c r="AD2652" s="22" t="str">
        <f aca="true">IF($W2652="","",IF($Y2652="Closed",IF($AA2652="","Closed",IF($AA2652&lt;=$W2652,"Closed on time","Closed late")),IF(TODAY()&gt;$W2652,"Overdue","Within time")))</f>
        <v/>
      </c>
      <c r="AE2652" s="6"/>
      <c r="AF2652" s="19"/>
      <c r="AG2652" s="19"/>
      <c r="AH2652" s="19"/>
      <c r="AI2652" s="19"/>
      <c r="AJ2652" s="19"/>
    </row>
    <row r="2653" customFormat="false" ht="15" hidden="false" customHeight="false" outlineLevel="0" collapsed="false">
      <c r="A2653" s="22" t="str">
        <f aca="false">IF($C2653="","","R"&amp;TEXT(ROW()-4,"00000"))</f>
        <v/>
      </c>
      <c r="B2653" s="21"/>
      <c r="C2653" s="19"/>
      <c r="D2653" s="22" t="str">
        <f aca="false">IF($C2653="","",IFERROR(INDEX(Asset_Register!$C$5:$C$1000,MATCH($C2653,Asset_Register!$A$5:$A$1000,0)),"Not in register"))</f>
        <v/>
      </c>
      <c r="E2653" s="22" t="str">
        <f aca="false">IF($C2653="","",IFERROR(INDEX(Asset_Register!$D$5:$D$1000,MATCH($C2653,Asset_Register!$A$5:$A$1000,0)),"Not in register"))</f>
        <v/>
      </c>
      <c r="F2653" s="22" t="str">
        <f aca="false">IF($C2653="","",IFERROR(INDEX(Asset_Register!$R$5:$R$1000,MATCH($C2653,Asset_Register!$A$5:$A$1000,0)),"Not in register"))</f>
        <v/>
      </c>
      <c r="G2653" s="22" t="str">
        <f aca="false">IF($C2653="","",IFERROR(INDEX(Asset_Register!$Q$5:$Q$1000,MATCH($C2653,Asset_Register!$A$5:$A$1000,0)),"Not in register"))</f>
        <v/>
      </c>
      <c r="H2653" s="19"/>
      <c r="I2653" s="19"/>
      <c r="J2653" s="6"/>
      <c r="K2653" s="19"/>
      <c r="L2653" s="19"/>
      <c r="M2653" s="19"/>
      <c r="N2653" s="19"/>
      <c r="O2653" s="19"/>
      <c r="P2653" s="19"/>
      <c r="Q2653" s="22" t="str">
        <f aca="false">IF($C2653="","",IF($P2653&lt;&gt;"",$P2653,IF(AND(ISNUMBER($K2653),ISNUMBER($M2653),ISNUMBER($N2653)),IF($O2653="Lower is worse",IF($K2653&lt;=$N2653,"Danger",IF($K2653&lt;=$M2653,"Alert","OK")),IF($K2653&gt;=$N2653,"Danger",IF($K2653&gt;=$M2653,"Alert","OK"))),"Not set")))</f>
        <v/>
      </c>
      <c r="R2653" s="22" t="str">
        <f aca="false">IF(OR($Q2653="",$Q2653="Not set"),"",MATCH($Q2653,Lists!$F$2:$F$4,0)-1)</f>
        <v/>
      </c>
      <c r="S2653" s="6"/>
      <c r="T2653" s="6"/>
      <c r="U2653" s="22" t="str">
        <f aca="false">IF(OR($Q2653="",$Q2653="OK",$Q2653="Not set",NOT(ISNUMBER($G2653))),"",ROUND($G2653*IF($Q2653="Danger",Lists!$M$15,Lists!$M$16),0))</f>
        <v/>
      </c>
      <c r="V2653" s="22" t="str">
        <f aca="false">IF($U2653="","",IF(OR($Q2653="Danger",$U2653&gt;=Lists!$M$10),"P1",IF($U2653&gt;=Lists!$M$11,"P2","P3")))</f>
        <v/>
      </c>
      <c r="W2653" s="24" t="str">
        <f aca="false">IF(OR($V2653="",$B2653=""),"",$B2653+INDEX(Lists!$N$10:$N$12,MATCH($V2653,Lists!$L$10:$L$12,0)))</f>
        <v/>
      </c>
      <c r="X2653" s="19"/>
      <c r="Y2653" s="19"/>
      <c r="Z2653" s="19"/>
      <c r="AA2653" s="21"/>
      <c r="AB2653" s="19"/>
      <c r="AC2653" s="22" t="str">
        <f aca="true">IF(OR($U2653="",$B2653=""),"",IF($AA2653&lt;&gt;"",$AA2653-$B2653,TODAY()-$B2653))</f>
        <v/>
      </c>
      <c r="AD2653" s="22" t="str">
        <f aca="true">IF($W2653="","",IF($Y2653="Closed",IF($AA2653="","Closed",IF($AA2653&lt;=$W2653,"Closed on time","Closed late")),IF(TODAY()&gt;$W2653,"Overdue","Within time")))</f>
        <v/>
      </c>
      <c r="AE2653" s="6"/>
      <c r="AF2653" s="19"/>
      <c r="AG2653" s="19"/>
      <c r="AH2653" s="19"/>
      <c r="AI2653" s="19"/>
      <c r="AJ2653" s="19"/>
    </row>
    <row r="2654" customFormat="false" ht="15" hidden="false" customHeight="false" outlineLevel="0" collapsed="false">
      <c r="A2654" s="22" t="str">
        <f aca="false">IF($C2654="","","R"&amp;TEXT(ROW()-4,"00000"))</f>
        <v/>
      </c>
      <c r="B2654" s="21"/>
      <c r="C2654" s="19"/>
      <c r="D2654" s="22" t="str">
        <f aca="false">IF($C2654="","",IFERROR(INDEX(Asset_Register!$C$5:$C$1000,MATCH($C2654,Asset_Register!$A$5:$A$1000,0)),"Not in register"))</f>
        <v/>
      </c>
      <c r="E2654" s="22" t="str">
        <f aca="false">IF($C2654="","",IFERROR(INDEX(Asset_Register!$D$5:$D$1000,MATCH($C2654,Asset_Register!$A$5:$A$1000,0)),"Not in register"))</f>
        <v/>
      </c>
      <c r="F2654" s="22" t="str">
        <f aca="false">IF($C2654="","",IFERROR(INDEX(Asset_Register!$R$5:$R$1000,MATCH($C2654,Asset_Register!$A$5:$A$1000,0)),"Not in register"))</f>
        <v/>
      </c>
      <c r="G2654" s="22" t="str">
        <f aca="false">IF($C2654="","",IFERROR(INDEX(Asset_Register!$Q$5:$Q$1000,MATCH($C2654,Asset_Register!$A$5:$A$1000,0)),"Not in register"))</f>
        <v/>
      </c>
      <c r="H2654" s="19"/>
      <c r="I2654" s="19"/>
      <c r="J2654" s="6"/>
      <c r="K2654" s="19"/>
      <c r="L2654" s="19"/>
      <c r="M2654" s="19"/>
      <c r="N2654" s="19"/>
      <c r="O2654" s="19"/>
      <c r="P2654" s="19"/>
      <c r="Q2654" s="22" t="str">
        <f aca="false">IF($C2654="","",IF($P2654&lt;&gt;"",$P2654,IF(AND(ISNUMBER($K2654),ISNUMBER($M2654),ISNUMBER($N2654)),IF($O2654="Lower is worse",IF($K2654&lt;=$N2654,"Danger",IF($K2654&lt;=$M2654,"Alert","OK")),IF($K2654&gt;=$N2654,"Danger",IF($K2654&gt;=$M2654,"Alert","OK"))),"Not set")))</f>
        <v/>
      </c>
      <c r="R2654" s="22" t="str">
        <f aca="false">IF(OR($Q2654="",$Q2654="Not set"),"",MATCH($Q2654,Lists!$F$2:$F$4,0)-1)</f>
        <v/>
      </c>
      <c r="S2654" s="6"/>
      <c r="T2654" s="6"/>
      <c r="U2654" s="22" t="str">
        <f aca="false">IF(OR($Q2654="",$Q2654="OK",$Q2654="Not set",NOT(ISNUMBER($G2654))),"",ROUND($G2654*IF($Q2654="Danger",Lists!$M$15,Lists!$M$16),0))</f>
        <v/>
      </c>
      <c r="V2654" s="22" t="str">
        <f aca="false">IF($U2654="","",IF(OR($Q2654="Danger",$U2654&gt;=Lists!$M$10),"P1",IF($U2654&gt;=Lists!$M$11,"P2","P3")))</f>
        <v/>
      </c>
      <c r="W2654" s="24" t="str">
        <f aca="false">IF(OR($V2654="",$B2654=""),"",$B2654+INDEX(Lists!$N$10:$N$12,MATCH($V2654,Lists!$L$10:$L$12,0)))</f>
        <v/>
      </c>
      <c r="X2654" s="19"/>
      <c r="Y2654" s="19"/>
      <c r="Z2654" s="19"/>
      <c r="AA2654" s="21"/>
      <c r="AB2654" s="19"/>
      <c r="AC2654" s="22" t="str">
        <f aca="true">IF(OR($U2654="",$B2654=""),"",IF($AA2654&lt;&gt;"",$AA2654-$B2654,TODAY()-$B2654))</f>
        <v/>
      </c>
      <c r="AD2654" s="22" t="str">
        <f aca="true">IF($W2654="","",IF($Y2654="Closed",IF($AA2654="","Closed",IF($AA2654&lt;=$W2654,"Closed on time","Closed late")),IF(TODAY()&gt;$W2654,"Overdue","Within time")))</f>
        <v/>
      </c>
      <c r="AE2654" s="6"/>
      <c r="AF2654" s="19"/>
      <c r="AG2654" s="19"/>
      <c r="AH2654" s="19"/>
      <c r="AI2654" s="19"/>
      <c r="AJ2654" s="19"/>
    </row>
    <row r="2655" customFormat="false" ht="15" hidden="false" customHeight="false" outlineLevel="0" collapsed="false">
      <c r="A2655" s="22" t="str">
        <f aca="false">IF($C2655="","","R"&amp;TEXT(ROW()-4,"00000"))</f>
        <v/>
      </c>
      <c r="B2655" s="21"/>
      <c r="C2655" s="19"/>
      <c r="D2655" s="22" t="str">
        <f aca="false">IF($C2655="","",IFERROR(INDEX(Asset_Register!$C$5:$C$1000,MATCH($C2655,Asset_Register!$A$5:$A$1000,0)),"Not in register"))</f>
        <v/>
      </c>
      <c r="E2655" s="22" t="str">
        <f aca="false">IF($C2655="","",IFERROR(INDEX(Asset_Register!$D$5:$D$1000,MATCH($C2655,Asset_Register!$A$5:$A$1000,0)),"Not in register"))</f>
        <v/>
      </c>
      <c r="F2655" s="22" t="str">
        <f aca="false">IF($C2655="","",IFERROR(INDEX(Asset_Register!$R$5:$R$1000,MATCH($C2655,Asset_Register!$A$5:$A$1000,0)),"Not in register"))</f>
        <v/>
      </c>
      <c r="G2655" s="22" t="str">
        <f aca="false">IF($C2655="","",IFERROR(INDEX(Asset_Register!$Q$5:$Q$1000,MATCH($C2655,Asset_Register!$A$5:$A$1000,0)),"Not in register"))</f>
        <v/>
      </c>
      <c r="H2655" s="19"/>
      <c r="I2655" s="19"/>
      <c r="J2655" s="6"/>
      <c r="K2655" s="19"/>
      <c r="L2655" s="19"/>
      <c r="M2655" s="19"/>
      <c r="N2655" s="19"/>
      <c r="O2655" s="19"/>
      <c r="P2655" s="19"/>
      <c r="Q2655" s="22" t="str">
        <f aca="false">IF($C2655="","",IF($P2655&lt;&gt;"",$P2655,IF(AND(ISNUMBER($K2655),ISNUMBER($M2655),ISNUMBER($N2655)),IF($O2655="Lower is worse",IF($K2655&lt;=$N2655,"Danger",IF($K2655&lt;=$M2655,"Alert","OK")),IF($K2655&gt;=$N2655,"Danger",IF($K2655&gt;=$M2655,"Alert","OK"))),"Not set")))</f>
        <v/>
      </c>
      <c r="R2655" s="22" t="str">
        <f aca="false">IF(OR($Q2655="",$Q2655="Not set"),"",MATCH($Q2655,Lists!$F$2:$F$4,0)-1)</f>
        <v/>
      </c>
      <c r="S2655" s="6"/>
      <c r="T2655" s="6"/>
      <c r="U2655" s="22" t="str">
        <f aca="false">IF(OR($Q2655="",$Q2655="OK",$Q2655="Not set",NOT(ISNUMBER($G2655))),"",ROUND($G2655*IF($Q2655="Danger",Lists!$M$15,Lists!$M$16),0))</f>
        <v/>
      </c>
      <c r="V2655" s="22" t="str">
        <f aca="false">IF($U2655="","",IF(OR($Q2655="Danger",$U2655&gt;=Lists!$M$10),"P1",IF($U2655&gt;=Lists!$M$11,"P2","P3")))</f>
        <v/>
      </c>
      <c r="W2655" s="24" t="str">
        <f aca="false">IF(OR($V2655="",$B2655=""),"",$B2655+INDEX(Lists!$N$10:$N$12,MATCH($V2655,Lists!$L$10:$L$12,0)))</f>
        <v/>
      </c>
      <c r="X2655" s="19"/>
      <c r="Y2655" s="19"/>
      <c r="Z2655" s="19"/>
      <c r="AA2655" s="21"/>
      <c r="AB2655" s="19"/>
      <c r="AC2655" s="22" t="str">
        <f aca="true">IF(OR($U2655="",$B2655=""),"",IF($AA2655&lt;&gt;"",$AA2655-$B2655,TODAY()-$B2655))</f>
        <v/>
      </c>
      <c r="AD2655" s="22" t="str">
        <f aca="true">IF($W2655="","",IF($Y2655="Closed",IF($AA2655="","Closed",IF($AA2655&lt;=$W2655,"Closed on time","Closed late")),IF(TODAY()&gt;$W2655,"Overdue","Within time")))</f>
        <v/>
      </c>
      <c r="AE2655" s="6"/>
      <c r="AF2655" s="19"/>
      <c r="AG2655" s="19"/>
      <c r="AH2655" s="19"/>
      <c r="AI2655" s="19"/>
      <c r="AJ2655" s="19"/>
    </row>
    <row r="2656" customFormat="false" ht="15" hidden="false" customHeight="false" outlineLevel="0" collapsed="false">
      <c r="A2656" s="22" t="str">
        <f aca="false">IF($C2656="","","R"&amp;TEXT(ROW()-4,"00000"))</f>
        <v/>
      </c>
      <c r="B2656" s="21"/>
      <c r="C2656" s="19"/>
      <c r="D2656" s="22" t="str">
        <f aca="false">IF($C2656="","",IFERROR(INDEX(Asset_Register!$C$5:$C$1000,MATCH($C2656,Asset_Register!$A$5:$A$1000,0)),"Not in register"))</f>
        <v/>
      </c>
      <c r="E2656" s="22" t="str">
        <f aca="false">IF($C2656="","",IFERROR(INDEX(Asset_Register!$D$5:$D$1000,MATCH($C2656,Asset_Register!$A$5:$A$1000,0)),"Not in register"))</f>
        <v/>
      </c>
      <c r="F2656" s="22" t="str">
        <f aca="false">IF($C2656="","",IFERROR(INDEX(Asset_Register!$R$5:$R$1000,MATCH($C2656,Asset_Register!$A$5:$A$1000,0)),"Not in register"))</f>
        <v/>
      </c>
      <c r="G2656" s="22" t="str">
        <f aca="false">IF($C2656="","",IFERROR(INDEX(Asset_Register!$Q$5:$Q$1000,MATCH($C2656,Asset_Register!$A$5:$A$1000,0)),"Not in register"))</f>
        <v/>
      </c>
      <c r="H2656" s="19"/>
      <c r="I2656" s="19"/>
      <c r="J2656" s="6"/>
      <c r="K2656" s="19"/>
      <c r="L2656" s="19"/>
      <c r="M2656" s="19"/>
      <c r="N2656" s="19"/>
      <c r="O2656" s="19"/>
      <c r="P2656" s="19"/>
      <c r="Q2656" s="22" t="str">
        <f aca="false">IF($C2656="","",IF($P2656&lt;&gt;"",$P2656,IF(AND(ISNUMBER($K2656),ISNUMBER($M2656),ISNUMBER($N2656)),IF($O2656="Lower is worse",IF($K2656&lt;=$N2656,"Danger",IF($K2656&lt;=$M2656,"Alert","OK")),IF($K2656&gt;=$N2656,"Danger",IF($K2656&gt;=$M2656,"Alert","OK"))),"Not set")))</f>
        <v/>
      </c>
      <c r="R2656" s="22" t="str">
        <f aca="false">IF(OR($Q2656="",$Q2656="Not set"),"",MATCH($Q2656,Lists!$F$2:$F$4,0)-1)</f>
        <v/>
      </c>
      <c r="S2656" s="6"/>
      <c r="T2656" s="6"/>
      <c r="U2656" s="22" t="str">
        <f aca="false">IF(OR($Q2656="",$Q2656="OK",$Q2656="Not set",NOT(ISNUMBER($G2656))),"",ROUND($G2656*IF($Q2656="Danger",Lists!$M$15,Lists!$M$16),0))</f>
        <v/>
      </c>
      <c r="V2656" s="22" t="str">
        <f aca="false">IF($U2656="","",IF(OR($Q2656="Danger",$U2656&gt;=Lists!$M$10),"P1",IF($U2656&gt;=Lists!$M$11,"P2","P3")))</f>
        <v/>
      </c>
      <c r="W2656" s="24" t="str">
        <f aca="false">IF(OR($V2656="",$B2656=""),"",$B2656+INDEX(Lists!$N$10:$N$12,MATCH($V2656,Lists!$L$10:$L$12,0)))</f>
        <v/>
      </c>
      <c r="X2656" s="19"/>
      <c r="Y2656" s="19"/>
      <c r="Z2656" s="19"/>
      <c r="AA2656" s="21"/>
      <c r="AB2656" s="19"/>
      <c r="AC2656" s="22" t="str">
        <f aca="true">IF(OR($U2656="",$B2656=""),"",IF($AA2656&lt;&gt;"",$AA2656-$B2656,TODAY()-$B2656))</f>
        <v/>
      </c>
      <c r="AD2656" s="22" t="str">
        <f aca="true">IF($W2656="","",IF($Y2656="Closed",IF($AA2656="","Closed",IF($AA2656&lt;=$W2656,"Closed on time","Closed late")),IF(TODAY()&gt;$W2656,"Overdue","Within time")))</f>
        <v/>
      </c>
      <c r="AE2656" s="6"/>
      <c r="AF2656" s="19"/>
      <c r="AG2656" s="19"/>
      <c r="AH2656" s="19"/>
      <c r="AI2656" s="19"/>
      <c r="AJ2656" s="19"/>
    </row>
    <row r="2657" customFormat="false" ht="15" hidden="false" customHeight="false" outlineLevel="0" collapsed="false">
      <c r="A2657" s="22" t="str">
        <f aca="false">IF($C2657="","","R"&amp;TEXT(ROW()-4,"00000"))</f>
        <v/>
      </c>
      <c r="B2657" s="21"/>
      <c r="C2657" s="19"/>
      <c r="D2657" s="22" t="str">
        <f aca="false">IF($C2657="","",IFERROR(INDEX(Asset_Register!$C$5:$C$1000,MATCH($C2657,Asset_Register!$A$5:$A$1000,0)),"Not in register"))</f>
        <v/>
      </c>
      <c r="E2657" s="22" t="str">
        <f aca="false">IF($C2657="","",IFERROR(INDEX(Asset_Register!$D$5:$D$1000,MATCH($C2657,Asset_Register!$A$5:$A$1000,0)),"Not in register"))</f>
        <v/>
      </c>
      <c r="F2657" s="22" t="str">
        <f aca="false">IF($C2657="","",IFERROR(INDEX(Asset_Register!$R$5:$R$1000,MATCH($C2657,Asset_Register!$A$5:$A$1000,0)),"Not in register"))</f>
        <v/>
      </c>
      <c r="G2657" s="22" t="str">
        <f aca="false">IF($C2657="","",IFERROR(INDEX(Asset_Register!$Q$5:$Q$1000,MATCH($C2657,Asset_Register!$A$5:$A$1000,0)),"Not in register"))</f>
        <v/>
      </c>
      <c r="H2657" s="19"/>
      <c r="I2657" s="19"/>
      <c r="J2657" s="6"/>
      <c r="K2657" s="19"/>
      <c r="L2657" s="19"/>
      <c r="M2657" s="19"/>
      <c r="N2657" s="19"/>
      <c r="O2657" s="19"/>
      <c r="P2657" s="19"/>
      <c r="Q2657" s="22" t="str">
        <f aca="false">IF($C2657="","",IF($P2657&lt;&gt;"",$P2657,IF(AND(ISNUMBER($K2657),ISNUMBER($M2657),ISNUMBER($N2657)),IF($O2657="Lower is worse",IF($K2657&lt;=$N2657,"Danger",IF($K2657&lt;=$M2657,"Alert","OK")),IF($K2657&gt;=$N2657,"Danger",IF($K2657&gt;=$M2657,"Alert","OK"))),"Not set")))</f>
        <v/>
      </c>
      <c r="R2657" s="22" t="str">
        <f aca="false">IF(OR($Q2657="",$Q2657="Not set"),"",MATCH($Q2657,Lists!$F$2:$F$4,0)-1)</f>
        <v/>
      </c>
      <c r="S2657" s="6"/>
      <c r="T2657" s="6"/>
      <c r="U2657" s="22" t="str">
        <f aca="false">IF(OR($Q2657="",$Q2657="OK",$Q2657="Not set",NOT(ISNUMBER($G2657))),"",ROUND($G2657*IF($Q2657="Danger",Lists!$M$15,Lists!$M$16),0))</f>
        <v/>
      </c>
      <c r="V2657" s="22" t="str">
        <f aca="false">IF($U2657="","",IF(OR($Q2657="Danger",$U2657&gt;=Lists!$M$10),"P1",IF($U2657&gt;=Lists!$M$11,"P2","P3")))</f>
        <v/>
      </c>
      <c r="W2657" s="24" t="str">
        <f aca="false">IF(OR($V2657="",$B2657=""),"",$B2657+INDEX(Lists!$N$10:$N$12,MATCH($V2657,Lists!$L$10:$L$12,0)))</f>
        <v/>
      </c>
      <c r="X2657" s="19"/>
      <c r="Y2657" s="19"/>
      <c r="Z2657" s="19"/>
      <c r="AA2657" s="21"/>
      <c r="AB2657" s="19"/>
      <c r="AC2657" s="22" t="str">
        <f aca="true">IF(OR($U2657="",$B2657=""),"",IF($AA2657&lt;&gt;"",$AA2657-$B2657,TODAY()-$B2657))</f>
        <v/>
      </c>
      <c r="AD2657" s="22" t="str">
        <f aca="true">IF($W2657="","",IF($Y2657="Closed",IF($AA2657="","Closed",IF($AA2657&lt;=$W2657,"Closed on time","Closed late")),IF(TODAY()&gt;$W2657,"Overdue","Within time")))</f>
        <v/>
      </c>
      <c r="AE2657" s="6"/>
      <c r="AF2657" s="19"/>
      <c r="AG2657" s="19"/>
      <c r="AH2657" s="19"/>
      <c r="AI2657" s="19"/>
      <c r="AJ2657" s="19"/>
    </row>
    <row r="2658" customFormat="false" ht="15" hidden="false" customHeight="false" outlineLevel="0" collapsed="false">
      <c r="A2658" s="22" t="str">
        <f aca="false">IF($C2658="","","R"&amp;TEXT(ROW()-4,"00000"))</f>
        <v/>
      </c>
      <c r="B2658" s="21"/>
      <c r="C2658" s="19"/>
      <c r="D2658" s="22" t="str">
        <f aca="false">IF($C2658="","",IFERROR(INDEX(Asset_Register!$C$5:$C$1000,MATCH($C2658,Asset_Register!$A$5:$A$1000,0)),"Not in register"))</f>
        <v/>
      </c>
      <c r="E2658" s="22" t="str">
        <f aca="false">IF($C2658="","",IFERROR(INDEX(Asset_Register!$D$5:$D$1000,MATCH($C2658,Asset_Register!$A$5:$A$1000,0)),"Not in register"))</f>
        <v/>
      </c>
      <c r="F2658" s="22" t="str">
        <f aca="false">IF($C2658="","",IFERROR(INDEX(Asset_Register!$R$5:$R$1000,MATCH($C2658,Asset_Register!$A$5:$A$1000,0)),"Not in register"))</f>
        <v/>
      </c>
      <c r="G2658" s="22" t="str">
        <f aca="false">IF($C2658="","",IFERROR(INDEX(Asset_Register!$Q$5:$Q$1000,MATCH($C2658,Asset_Register!$A$5:$A$1000,0)),"Not in register"))</f>
        <v/>
      </c>
      <c r="H2658" s="19"/>
      <c r="I2658" s="19"/>
      <c r="J2658" s="6"/>
      <c r="K2658" s="19"/>
      <c r="L2658" s="19"/>
      <c r="M2658" s="19"/>
      <c r="N2658" s="19"/>
      <c r="O2658" s="19"/>
      <c r="P2658" s="19"/>
      <c r="Q2658" s="22" t="str">
        <f aca="false">IF($C2658="","",IF($P2658&lt;&gt;"",$P2658,IF(AND(ISNUMBER($K2658),ISNUMBER($M2658),ISNUMBER($N2658)),IF($O2658="Lower is worse",IF($K2658&lt;=$N2658,"Danger",IF($K2658&lt;=$M2658,"Alert","OK")),IF($K2658&gt;=$N2658,"Danger",IF($K2658&gt;=$M2658,"Alert","OK"))),"Not set")))</f>
        <v/>
      </c>
      <c r="R2658" s="22" t="str">
        <f aca="false">IF(OR($Q2658="",$Q2658="Not set"),"",MATCH($Q2658,Lists!$F$2:$F$4,0)-1)</f>
        <v/>
      </c>
      <c r="S2658" s="6"/>
      <c r="T2658" s="6"/>
      <c r="U2658" s="22" t="str">
        <f aca="false">IF(OR($Q2658="",$Q2658="OK",$Q2658="Not set",NOT(ISNUMBER($G2658))),"",ROUND($G2658*IF($Q2658="Danger",Lists!$M$15,Lists!$M$16),0))</f>
        <v/>
      </c>
      <c r="V2658" s="22" t="str">
        <f aca="false">IF($U2658="","",IF(OR($Q2658="Danger",$U2658&gt;=Lists!$M$10),"P1",IF($U2658&gt;=Lists!$M$11,"P2","P3")))</f>
        <v/>
      </c>
      <c r="W2658" s="24" t="str">
        <f aca="false">IF(OR($V2658="",$B2658=""),"",$B2658+INDEX(Lists!$N$10:$N$12,MATCH($V2658,Lists!$L$10:$L$12,0)))</f>
        <v/>
      </c>
      <c r="X2658" s="19"/>
      <c r="Y2658" s="19"/>
      <c r="Z2658" s="19"/>
      <c r="AA2658" s="21"/>
      <c r="AB2658" s="19"/>
      <c r="AC2658" s="22" t="str">
        <f aca="true">IF(OR($U2658="",$B2658=""),"",IF($AA2658&lt;&gt;"",$AA2658-$B2658,TODAY()-$B2658))</f>
        <v/>
      </c>
      <c r="AD2658" s="22" t="str">
        <f aca="true">IF($W2658="","",IF($Y2658="Closed",IF($AA2658="","Closed",IF($AA2658&lt;=$W2658,"Closed on time","Closed late")),IF(TODAY()&gt;$W2658,"Overdue","Within time")))</f>
        <v/>
      </c>
      <c r="AE2658" s="6"/>
      <c r="AF2658" s="19"/>
      <c r="AG2658" s="19"/>
      <c r="AH2658" s="19"/>
      <c r="AI2658" s="19"/>
      <c r="AJ2658" s="19"/>
    </row>
    <row r="2659" customFormat="false" ht="15" hidden="false" customHeight="false" outlineLevel="0" collapsed="false">
      <c r="A2659" s="22" t="str">
        <f aca="false">IF($C2659="","","R"&amp;TEXT(ROW()-4,"00000"))</f>
        <v/>
      </c>
      <c r="B2659" s="21"/>
      <c r="C2659" s="19"/>
      <c r="D2659" s="22" t="str">
        <f aca="false">IF($C2659="","",IFERROR(INDEX(Asset_Register!$C$5:$C$1000,MATCH($C2659,Asset_Register!$A$5:$A$1000,0)),"Not in register"))</f>
        <v/>
      </c>
      <c r="E2659" s="22" t="str">
        <f aca="false">IF($C2659="","",IFERROR(INDEX(Asset_Register!$D$5:$D$1000,MATCH($C2659,Asset_Register!$A$5:$A$1000,0)),"Not in register"))</f>
        <v/>
      </c>
      <c r="F2659" s="22" t="str">
        <f aca="false">IF($C2659="","",IFERROR(INDEX(Asset_Register!$R$5:$R$1000,MATCH($C2659,Asset_Register!$A$5:$A$1000,0)),"Not in register"))</f>
        <v/>
      </c>
      <c r="G2659" s="22" t="str">
        <f aca="false">IF($C2659="","",IFERROR(INDEX(Asset_Register!$Q$5:$Q$1000,MATCH($C2659,Asset_Register!$A$5:$A$1000,0)),"Not in register"))</f>
        <v/>
      </c>
      <c r="H2659" s="19"/>
      <c r="I2659" s="19"/>
      <c r="J2659" s="6"/>
      <c r="K2659" s="19"/>
      <c r="L2659" s="19"/>
      <c r="M2659" s="19"/>
      <c r="N2659" s="19"/>
      <c r="O2659" s="19"/>
      <c r="P2659" s="19"/>
      <c r="Q2659" s="22" t="str">
        <f aca="false">IF($C2659="","",IF($P2659&lt;&gt;"",$P2659,IF(AND(ISNUMBER($K2659),ISNUMBER($M2659),ISNUMBER($N2659)),IF($O2659="Lower is worse",IF($K2659&lt;=$N2659,"Danger",IF($K2659&lt;=$M2659,"Alert","OK")),IF($K2659&gt;=$N2659,"Danger",IF($K2659&gt;=$M2659,"Alert","OK"))),"Not set")))</f>
        <v/>
      </c>
      <c r="R2659" s="22" t="str">
        <f aca="false">IF(OR($Q2659="",$Q2659="Not set"),"",MATCH($Q2659,Lists!$F$2:$F$4,0)-1)</f>
        <v/>
      </c>
      <c r="S2659" s="6"/>
      <c r="T2659" s="6"/>
      <c r="U2659" s="22" t="str">
        <f aca="false">IF(OR($Q2659="",$Q2659="OK",$Q2659="Not set",NOT(ISNUMBER($G2659))),"",ROUND($G2659*IF($Q2659="Danger",Lists!$M$15,Lists!$M$16),0))</f>
        <v/>
      </c>
      <c r="V2659" s="22" t="str">
        <f aca="false">IF($U2659="","",IF(OR($Q2659="Danger",$U2659&gt;=Lists!$M$10),"P1",IF($U2659&gt;=Lists!$M$11,"P2","P3")))</f>
        <v/>
      </c>
      <c r="W2659" s="24" t="str">
        <f aca="false">IF(OR($V2659="",$B2659=""),"",$B2659+INDEX(Lists!$N$10:$N$12,MATCH($V2659,Lists!$L$10:$L$12,0)))</f>
        <v/>
      </c>
      <c r="X2659" s="19"/>
      <c r="Y2659" s="19"/>
      <c r="Z2659" s="19"/>
      <c r="AA2659" s="21"/>
      <c r="AB2659" s="19"/>
      <c r="AC2659" s="22" t="str">
        <f aca="true">IF(OR($U2659="",$B2659=""),"",IF($AA2659&lt;&gt;"",$AA2659-$B2659,TODAY()-$B2659))</f>
        <v/>
      </c>
      <c r="AD2659" s="22" t="str">
        <f aca="true">IF($W2659="","",IF($Y2659="Closed",IF($AA2659="","Closed",IF($AA2659&lt;=$W2659,"Closed on time","Closed late")),IF(TODAY()&gt;$W2659,"Overdue","Within time")))</f>
        <v/>
      </c>
      <c r="AE2659" s="6"/>
      <c r="AF2659" s="19"/>
      <c r="AG2659" s="19"/>
      <c r="AH2659" s="19"/>
      <c r="AI2659" s="19"/>
      <c r="AJ2659" s="19"/>
    </row>
    <row r="2660" customFormat="false" ht="15" hidden="false" customHeight="false" outlineLevel="0" collapsed="false">
      <c r="A2660" s="22" t="str">
        <f aca="false">IF($C2660="","","R"&amp;TEXT(ROW()-4,"00000"))</f>
        <v/>
      </c>
      <c r="B2660" s="21"/>
      <c r="C2660" s="19"/>
      <c r="D2660" s="22" t="str">
        <f aca="false">IF($C2660="","",IFERROR(INDEX(Asset_Register!$C$5:$C$1000,MATCH($C2660,Asset_Register!$A$5:$A$1000,0)),"Not in register"))</f>
        <v/>
      </c>
      <c r="E2660" s="22" t="str">
        <f aca="false">IF($C2660="","",IFERROR(INDEX(Asset_Register!$D$5:$D$1000,MATCH($C2660,Asset_Register!$A$5:$A$1000,0)),"Not in register"))</f>
        <v/>
      </c>
      <c r="F2660" s="22" t="str">
        <f aca="false">IF($C2660="","",IFERROR(INDEX(Asset_Register!$R$5:$R$1000,MATCH($C2660,Asset_Register!$A$5:$A$1000,0)),"Not in register"))</f>
        <v/>
      </c>
      <c r="G2660" s="22" t="str">
        <f aca="false">IF($C2660="","",IFERROR(INDEX(Asset_Register!$Q$5:$Q$1000,MATCH($C2660,Asset_Register!$A$5:$A$1000,0)),"Not in register"))</f>
        <v/>
      </c>
      <c r="H2660" s="19"/>
      <c r="I2660" s="19"/>
      <c r="J2660" s="6"/>
      <c r="K2660" s="19"/>
      <c r="L2660" s="19"/>
      <c r="M2660" s="19"/>
      <c r="N2660" s="19"/>
      <c r="O2660" s="19"/>
      <c r="P2660" s="19"/>
      <c r="Q2660" s="22" t="str">
        <f aca="false">IF($C2660="","",IF($P2660&lt;&gt;"",$P2660,IF(AND(ISNUMBER($K2660),ISNUMBER($M2660),ISNUMBER($N2660)),IF($O2660="Lower is worse",IF($K2660&lt;=$N2660,"Danger",IF($K2660&lt;=$M2660,"Alert","OK")),IF($K2660&gt;=$N2660,"Danger",IF($K2660&gt;=$M2660,"Alert","OK"))),"Not set")))</f>
        <v/>
      </c>
      <c r="R2660" s="22" t="str">
        <f aca="false">IF(OR($Q2660="",$Q2660="Not set"),"",MATCH($Q2660,Lists!$F$2:$F$4,0)-1)</f>
        <v/>
      </c>
      <c r="S2660" s="6"/>
      <c r="T2660" s="6"/>
      <c r="U2660" s="22" t="str">
        <f aca="false">IF(OR($Q2660="",$Q2660="OK",$Q2660="Not set",NOT(ISNUMBER($G2660))),"",ROUND($G2660*IF($Q2660="Danger",Lists!$M$15,Lists!$M$16),0))</f>
        <v/>
      </c>
      <c r="V2660" s="22" t="str">
        <f aca="false">IF($U2660="","",IF(OR($Q2660="Danger",$U2660&gt;=Lists!$M$10),"P1",IF($U2660&gt;=Lists!$M$11,"P2","P3")))</f>
        <v/>
      </c>
      <c r="W2660" s="24" t="str">
        <f aca="false">IF(OR($V2660="",$B2660=""),"",$B2660+INDEX(Lists!$N$10:$N$12,MATCH($V2660,Lists!$L$10:$L$12,0)))</f>
        <v/>
      </c>
      <c r="X2660" s="19"/>
      <c r="Y2660" s="19"/>
      <c r="Z2660" s="19"/>
      <c r="AA2660" s="21"/>
      <c r="AB2660" s="19"/>
      <c r="AC2660" s="22" t="str">
        <f aca="true">IF(OR($U2660="",$B2660=""),"",IF($AA2660&lt;&gt;"",$AA2660-$B2660,TODAY()-$B2660))</f>
        <v/>
      </c>
      <c r="AD2660" s="22" t="str">
        <f aca="true">IF($W2660="","",IF($Y2660="Closed",IF($AA2660="","Closed",IF($AA2660&lt;=$W2660,"Closed on time","Closed late")),IF(TODAY()&gt;$W2660,"Overdue","Within time")))</f>
        <v/>
      </c>
      <c r="AE2660" s="6"/>
      <c r="AF2660" s="19"/>
      <c r="AG2660" s="19"/>
      <c r="AH2660" s="19"/>
      <c r="AI2660" s="19"/>
      <c r="AJ2660" s="19"/>
    </row>
    <row r="2661" customFormat="false" ht="15" hidden="false" customHeight="false" outlineLevel="0" collapsed="false">
      <c r="A2661" s="22" t="str">
        <f aca="false">IF($C2661="","","R"&amp;TEXT(ROW()-4,"00000"))</f>
        <v/>
      </c>
      <c r="B2661" s="21"/>
      <c r="C2661" s="19"/>
      <c r="D2661" s="22" t="str">
        <f aca="false">IF($C2661="","",IFERROR(INDEX(Asset_Register!$C$5:$C$1000,MATCH($C2661,Asset_Register!$A$5:$A$1000,0)),"Not in register"))</f>
        <v/>
      </c>
      <c r="E2661" s="22" t="str">
        <f aca="false">IF($C2661="","",IFERROR(INDEX(Asset_Register!$D$5:$D$1000,MATCH($C2661,Asset_Register!$A$5:$A$1000,0)),"Not in register"))</f>
        <v/>
      </c>
      <c r="F2661" s="22" t="str">
        <f aca="false">IF($C2661="","",IFERROR(INDEX(Asset_Register!$R$5:$R$1000,MATCH($C2661,Asset_Register!$A$5:$A$1000,0)),"Not in register"))</f>
        <v/>
      </c>
      <c r="G2661" s="22" t="str">
        <f aca="false">IF($C2661="","",IFERROR(INDEX(Asset_Register!$Q$5:$Q$1000,MATCH($C2661,Asset_Register!$A$5:$A$1000,0)),"Not in register"))</f>
        <v/>
      </c>
      <c r="H2661" s="19"/>
      <c r="I2661" s="19"/>
      <c r="J2661" s="6"/>
      <c r="K2661" s="19"/>
      <c r="L2661" s="19"/>
      <c r="M2661" s="19"/>
      <c r="N2661" s="19"/>
      <c r="O2661" s="19"/>
      <c r="P2661" s="19"/>
      <c r="Q2661" s="22" t="str">
        <f aca="false">IF($C2661="","",IF($P2661&lt;&gt;"",$P2661,IF(AND(ISNUMBER($K2661),ISNUMBER($M2661),ISNUMBER($N2661)),IF($O2661="Lower is worse",IF($K2661&lt;=$N2661,"Danger",IF($K2661&lt;=$M2661,"Alert","OK")),IF($K2661&gt;=$N2661,"Danger",IF($K2661&gt;=$M2661,"Alert","OK"))),"Not set")))</f>
        <v/>
      </c>
      <c r="R2661" s="22" t="str">
        <f aca="false">IF(OR($Q2661="",$Q2661="Not set"),"",MATCH($Q2661,Lists!$F$2:$F$4,0)-1)</f>
        <v/>
      </c>
      <c r="S2661" s="6"/>
      <c r="T2661" s="6"/>
      <c r="U2661" s="22" t="str">
        <f aca="false">IF(OR($Q2661="",$Q2661="OK",$Q2661="Not set",NOT(ISNUMBER($G2661))),"",ROUND($G2661*IF($Q2661="Danger",Lists!$M$15,Lists!$M$16),0))</f>
        <v/>
      </c>
      <c r="V2661" s="22" t="str">
        <f aca="false">IF($U2661="","",IF(OR($Q2661="Danger",$U2661&gt;=Lists!$M$10),"P1",IF($U2661&gt;=Lists!$M$11,"P2","P3")))</f>
        <v/>
      </c>
      <c r="W2661" s="24" t="str">
        <f aca="false">IF(OR($V2661="",$B2661=""),"",$B2661+INDEX(Lists!$N$10:$N$12,MATCH($V2661,Lists!$L$10:$L$12,0)))</f>
        <v/>
      </c>
      <c r="X2661" s="19"/>
      <c r="Y2661" s="19"/>
      <c r="Z2661" s="19"/>
      <c r="AA2661" s="21"/>
      <c r="AB2661" s="19"/>
      <c r="AC2661" s="22" t="str">
        <f aca="true">IF(OR($U2661="",$B2661=""),"",IF($AA2661&lt;&gt;"",$AA2661-$B2661,TODAY()-$B2661))</f>
        <v/>
      </c>
      <c r="AD2661" s="22" t="str">
        <f aca="true">IF($W2661="","",IF($Y2661="Closed",IF($AA2661="","Closed",IF($AA2661&lt;=$W2661,"Closed on time","Closed late")),IF(TODAY()&gt;$W2661,"Overdue","Within time")))</f>
        <v/>
      </c>
      <c r="AE2661" s="6"/>
      <c r="AF2661" s="19"/>
      <c r="AG2661" s="19"/>
      <c r="AH2661" s="19"/>
      <c r="AI2661" s="19"/>
      <c r="AJ2661" s="19"/>
    </row>
    <row r="2662" customFormat="false" ht="15" hidden="false" customHeight="false" outlineLevel="0" collapsed="false">
      <c r="A2662" s="22" t="str">
        <f aca="false">IF($C2662="","","R"&amp;TEXT(ROW()-4,"00000"))</f>
        <v/>
      </c>
      <c r="B2662" s="21"/>
      <c r="C2662" s="19"/>
      <c r="D2662" s="22" t="str">
        <f aca="false">IF($C2662="","",IFERROR(INDEX(Asset_Register!$C$5:$C$1000,MATCH($C2662,Asset_Register!$A$5:$A$1000,0)),"Not in register"))</f>
        <v/>
      </c>
      <c r="E2662" s="22" t="str">
        <f aca="false">IF($C2662="","",IFERROR(INDEX(Asset_Register!$D$5:$D$1000,MATCH($C2662,Asset_Register!$A$5:$A$1000,0)),"Not in register"))</f>
        <v/>
      </c>
      <c r="F2662" s="22" t="str">
        <f aca="false">IF($C2662="","",IFERROR(INDEX(Asset_Register!$R$5:$R$1000,MATCH($C2662,Asset_Register!$A$5:$A$1000,0)),"Not in register"))</f>
        <v/>
      </c>
      <c r="G2662" s="22" t="str">
        <f aca="false">IF($C2662="","",IFERROR(INDEX(Asset_Register!$Q$5:$Q$1000,MATCH($C2662,Asset_Register!$A$5:$A$1000,0)),"Not in register"))</f>
        <v/>
      </c>
      <c r="H2662" s="19"/>
      <c r="I2662" s="19"/>
      <c r="J2662" s="6"/>
      <c r="K2662" s="19"/>
      <c r="L2662" s="19"/>
      <c r="M2662" s="19"/>
      <c r="N2662" s="19"/>
      <c r="O2662" s="19"/>
      <c r="P2662" s="19"/>
      <c r="Q2662" s="22" t="str">
        <f aca="false">IF($C2662="","",IF($P2662&lt;&gt;"",$P2662,IF(AND(ISNUMBER($K2662),ISNUMBER($M2662),ISNUMBER($N2662)),IF($O2662="Lower is worse",IF($K2662&lt;=$N2662,"Danger",IF($K2662&lt;=$M2662,"Alert","OK")),IF($K2662&gt;=$N2662,"Danger",IF($K2662&gt;=$M2662,"Alert","OK"))),"Not set")))</f>
        <v/>
      </c>
      <c r="R2662" s="22" t="str">
        <f aca="false">IF(OR($Q2662="",$Q2662="Not set"),"",MATCH($Q2662,Lists!$F$2:$F$4,0)-1)</f>
        <v/>
      </c>
      <c r="S2662" s="6"/>
      <c r="T2662" s="6"/>
      <c r="U2662" s="22" t="str">
        <f aca="false">IF(OR($Q2662="",$Q2662="OK",$Q2662="Not set",NOT(ISNUMBER($G2662))),"",ROUND($G2662*IF($Q2662="Danger",Lists!$M$15,Lists!$M$16),0))</f>
        <v/>
      </c>
      <c r="V2662" s="22" t="str">
        <f aca="false">IF($U2662="","",IF(OR($Q2662="Danger",$U2662&gt;=Lists!$M$10),"P1",IF($U2662&gt;=Lists!$M$11,"P2","P3")))</f>
        <v/>
      </c>
      <c r="W2662" s="24" t="str">
        <f aca="false">IF(OR($V2662="",$B2662=""),"",$B2662+INDEX(Lists!$N$10:$N$12,MATCH($V2662,Lists!$L$10:$L$12,0)))</f>
        <v/>
      </c>
      <c r="X2662" s="19"/>
      <c r="Y2662" s="19"/>
      <c r="Z2662" s="19"/>
      <c r="AA2662" s="21"/>
      <c r="AB2662" s="19"/>
      <c r="AC2662" s="22" t="str">
        <f aca="true">IF(OR($U2662="",$B2662=""),"",IF($AA2662&lt;&gt;"",$AA2662-$B2662,TODAY()-$B2662))</f>
        <v/>
      </c>
      <c r="AD2662" s="22" t="str">
        <f aca="true">IF($W2662="","",IF($Y2662="Closed",IF($AA2662="","Closed",IF($AA2662&lt;=$W2662,"Closed on time","Closed late")),IF(TODAY()&gt;$W2662,"Overdue","Within time")))</f>
        <v/>
      </c>
      <c r="AE2662" s="6"/>
      <c r="AF2662" s="19"/>
      <c r="AG2662" s="19"/>
      <c r="AH2662" s="19"/>
      <c r="AI2662" s="19"/>
      <c r="AJ2662" s="19"/>
    </row>
    <row r="2663" customFormat="false" ht="15" hidden="false" customHeight="false" outlineLevel="0" collapsed="false">
      <c r="A2663" s="22" t="str">
        <f aca="false">IF($C2663="","","R"&amp;TEXT(ROW()-4,"00000"))</f>
        <v/>
      </c>
      <c r="B2663" s="21"/>
      <c r="C2663" s="19"/>
      <c r="D2663" s="22" t="str">
        <f aca="false">IF($C2663="","",IFERROR(INDEX(Asset_Register!$C$5:$C$1000,MATCH($C2663,Asset_Register!$A$5:$A$1000,0)),"Not in register"))</f>
        <v/>
      </c>
      <c r="E2663" s="22" t="str">
        <f aca="false">IF($C2663="","",IFERROR(INDEX(Asset_Register!$D$5:$D$1000,MATCH($C2663,Asset_Register!$A$5:$A$1000,0)),"Not in register"))</f>
        <v/>
      </c>
      <c r="F2663" s="22" t="str">
        <f aca="false">IF($C2663="","",IFERROR(INDEX(Asset_Register!$R$5:$R$1000,MATCH($C2663,Asset_Register!$A$5:$A$1000,0)),"Not in register"))</f>
        <v/>
      </c>
      <c r="G2663" s="22" t="str">
        <f aca="false">IF($C2663="","",IFERROR(INDEX(Asset_Register!$Q$5:$Q$1000,MATCH($C2663,Asset_Register!$A$5:$A$1000,0)),"Not in register"))</f>
        <v/>
      </c>
      <c r="H2663" s="19"/>
      <c r="I2663" s="19"/>
      <c r="J2663" s="6"/>
      <c r="K2663" s="19"/>
      <c r="L2663" s="19"/>
      <c r="M2663" s="19"/>
      <c r="N2663" s="19"/>
      <c r="O2663" s="19"/>
      <c r="P2663" s="19"/>
      <c r="Q2663" s="22" t="str">
        <f aca="false">IF($C2663="","",IF($P2663&lt;&gt;"",$P2663,IF(AND(ISNUMBER($K2663),ISNUMBER($M2663),ISNUMBER($N2663)),IF($O2663="Lower is worse",IF($K2663&lt;=$N2663,"Danger",IF($K2663&lt;=$M2663,"Alert","OK")),IF($K2663&gt;=$N2663,"Danger",IF($K2663&gt;=$M2663,"Alert","OK"))),"Not set")))</f>
        <v/>
      </c>
      <c r="R2663" s="22" t="str">
        <f aca="false">IF(OR($Q2663="",$Q2663="Not set"),"",MATCH($Q2663,Lists!$F$2:$F$4,0)-1)</f>
        <v/>
      </c>
      <c r="S2663" s="6"/>
      <c r="T2663" s="6"/>
      <c r="U2663" s="22" t="str">
        <f aca="false">IF(OR($Q2663="",$Q2663="OK",$Q2663="Not set",NOT(ISNUMBER($G2663))),"",ROUND($G2663*IF($Q2663="Danger",Lists!$M$15,Lists!$M$16),0))</f>
        <v/>
      </c>
      <c r="V2663" s="22" t="str">
        <f aca="false">IF($U2663="","",IF(OR($Q2663="Danger",$U2663&gt;=Lists!$M$10),"P1",IF($U2663&gt;=Lists!$M$11,"P2","P3")))</f>
        <v/>
      </c>
      <c r="W2663" s="24" t="str">
        <f aca="false">IF(OR($V2663="",$B2663=""),"",$B2663+INDEX(Lists!$N$10:$N$12,MATCH($V2663,Lists!$L$10:$L$12,0)))</f>
        <v/>
      </c>
      <c r="X2663" s="19"/>
      <c r="Y2663" s="19"/>
      <c r="Z2663" s="19"/>
      <c r="AA2663" s="21"/>
      <c r="AB2663" s="19"/>
      <c r="AC2663" s="22" t="str">
        <f aca="true">IF(OR($U2663="",$B2663=""),"",IF($AA2663&lt;&gt;"",$AA2663-$B2663,TODAY()-$B2663))</f>
        <v/>
      </c>
      <c r="AD2663" s="22" t="str">
        <f aca="true">IF($W2663="","",IF($Y2663="Closed",IF($AA2663="","Closed",IF($AA2663&lt;=$W2663,"Closed on time","Closed late")),IF(TODAY()&gt;$W2663,"Overdue","Within time")))</f>
        <v/>
      </c>
      <c r="AE2663" s="6"/>
      <c r="AF2663" s="19"/>
      <c r="AG2663" s="19"/>
      <c r="AH2663" s="19"/>
      <c r="AI2663" s="19"/>
      <c r="AJ2663" s="19"/>
    </row>
    <row r="2664" customFormat="false" ht="15" hidden="false" customHeight="false" outlineLevel="0" collapsed="false">
      <c r="A2664" s="22" t="str">
        <f aca="false">IF($C2664="","","R"&amp;TEXT(ROW()-4,"00000"))</f>
        <v/>
      </c>
      <c r="B2664" s="21"/>
      <c r="C2664" s="19"/>
      <c r="D2664" s="22" t="str">
        <f aca="false">IF($C2664="","",IFERROR(INDEX(Asset_Register!$C$5:$C$1000,MATCH($C2664,Asset_Register!$A$5:$A$1000,0)),"Not in register"))</f>
        <v/>
      </c>
      <c r="E2664" s="22" t="str">
        <f aca="false">IF($C2664="","",IFERROR(INDEX(Asset_Register!$D$5:$D$1000,MATCH($C2664,Asset_Register!$A$5:$A$1000,0)),"Not in register"))</f>
        <v/>
      </c>
      <c r="F2664" s="22" t="str">
        <f aca="false">IF($C2664="","",IFERROR(INDEX(Asset_Register!$R$5:$R$1000,MATCH($C2664,Asset_Register!$A$5:$A$1000,0)),"Not in register"))</f>
        <v/>
      </c>
      <c r="G2664" s="22" t="str">
        <f aca="false">IF($C2664="","",IFERROR(INDEX(Asset_Register!$Q$5:$Q$1000,MATCH($C2664,Asset_Register!$A$5:$A$1000,0)),"Not in register"))</f>
        <v/>
      </c>
      <c r="H2664" s="19"/>
      <c r="I2664" s="19"/>
      <c r="J2664" s="6"/>
      <c r="K2664" s="19"/>
      <c r="L2664" s="19"/>
      <c r="M2664" s="19"/>
      <c r="N2664" s="19"/>
      <c r="O2664" s="19"/>
      <c r="P2664" s="19"/>
      <c r="Q2664" s="22" t="str">
        <f aca="false">IF($C2664="","",IF($P2664&lt;&gt;"",$P2664,IF(AND(ISNUMBER($K2664),ISNUMBER($M2664),ISNUMBER($N2664)),IF($O2664="Lower is worse",IF($K2664&lt;=$N2664,"Danger",IF($K2664&lt;=$M2664,"Alert","OK")),IF($K2664&gt;=$N2664,"Danger",IF($K2664&gt;=$M2664,"Alert","OK"))),"Not set")))</f>
        <v/>
      </c>
      <c r="R2664" s="22" t="str">
        <f aca="false">IF(OR($Q2664="",$Q2664="Not set"),"",MATCH($Q2664,Lists!$F$2:$F$4,0)-1)</f>
        <v/>
      </c>
      <c r="S2664" s="6"/>
      <c r="T2664" s="6"/>
      <c r="U2664" s="22" t="str">
        <f aca="false">IF(OR($Q2664="",$Q2664="OK",$Q2664="Not set",NOT(ISNUMBER($G2664))),"",ROUND($G2664*IF($Q2664="Danger",Lists!$M$15,Lists!$M$16),0))</f>
        <v/>
      </c>
      <c r="V2664" s="22" t="str">
        <f aca="false">IF($U2664="","",IF(OR($Q2664="Danger",$U2664&gt;=Lists!$M$10),"P1",IF($U2664&gt;=Lists!$M$11,"P2","P3")))</f>
        <v/>
      </c>
      <c r="W2664" s="24" t="str">
        <f aca="false">IF(OR($V2664="",$B2664=""),"",$B2664+INDEX(Lists!$N$10:$N$12,MATCH($V2664,Lists!$L$10:$L$12,0)))</f>
        <v/>
      </c>
      <c r="X2664" s="19"/>
      <c r="Y2664" s="19"/>
      <c r="Z2664" s="19"/>
      <c r="AA2664" s="21"/>
      <c r="AB2664" s="19"/>
      <c r="AC2664" s="22" t="str">
        <f aca="true">IF(OR($U2664="",$B2664=""),"",IF($AA2664&lt;&gt;"",$AA2664-$B2664,TODAY()-$B2664))</f>
        <v/>
      </c>
      <c r="AD2664" s="22" t="str">
        <f aca="true">IF($W2664="","",IF($Y2664="Closed",IF($AA2664="","Closed",IF($AA2664&lt;=$W2664,"Closed on time","Closed late")),IF(TODAY()&gt;$W2664,"Overdue","Within time")))</f>
        <v/>
      </c>
      <c r="AE2664" s="6"/>
      <c r="AF2664" s="19"/>
      <c r="AG2664" s="19"/>
      <c r="AH2664" s="19"/>
      <c r="AI2664" s="19"/>
      <c r="AJ2664" s="19"/>
    </row>
    <row r="2665" customFormat="false" ht="15" hidden="false" customHeight="false" outlineLevel="0" collapsed="false">
      <c r="A2665" s="22" t="str">
        <f aca="false">IF($C2665="","","R"&amp;TEXT(ROW()-4,"00000"))</f>
        <v/>
      </c>
      <c r="B2665" s="21"/>
      <c r="C2665" s="19"/>
      <c r="D2665" s="22" t="str">
        <f aca="false">IF($C2665="","",IFERROR(INDEX(Asset_Register!$C$5:$C$1000,MATCH($C2665,Asset_Register!$A$5:$A$1000,0)),"Not in register"))</f>
        <v/>
      </c>
      <c r="E2665" s="22" t="str">
        <f aca="false">IF($C2665="","",IFERROR(INDEX(Asset_Register!$D$5:$D$1000,MATCH($C2665,Asset_Register!$A$5:$A$1000,0)),"Not in register"))</f>
        <v/>
      </c>
      <c r="F2665" s="22" t="str">
        <f aca="false">IF($C2665="","",IFERROR(INDEX(Asset_Register!$R$5:$R$1000,MATCH($C2665,Asset_Register!$A$5:$A$1000,0)),"Not in register"))</f>
        <v/>
      </c>
      <c r="G2665" s="22" t="str">
        <f aca="false">IF($C2665="","",IFERROR(INDEX(Asset_Register!$Q$5:$Q$1000,MATCH($C2665,Asset_Register!$A$5:$A$1000,0)),"Not in register"))</f>
        <v/>
      </c>
      <c r="H2665" s="19"/>
      <c r="I2665" s="19"/>
      <c r="J2665" s="6"/>
      <c r="K2665" s="19"/>
      <c r="L2665" s="19"/>
      <c r="M2665" s="19"/>
      <c r="N2665" s="19"/>
      <c r="O2665" s="19"/>
      <c r="P2665" s="19"/>
      <c r="Q2665" s="22" t="str">
        <f aca="false">IF($C2665="","",IF($P2665&lt;&gt;"",$P2665,IF(AND(ISNUMBER($K2665),ISNUMBER($M2665),ISNUMBER($N2665)),IF($O2665="Lower is worse",IF($K2665&lt;=$N2665,"Danger",IF($K2665&lt;=$M2665,"Alert","OK")),IF($K2665&gt;=$N2665,"Danger",IF($K2665&gt;=$M2665,"Alert","OK"))),"Not set")))</f>
        <v/>
      </c>
      <c r="R2665" s="22" t="str">
        <f aca="false">IF(OR($Q2665="",$Q2665="Not set"),"",MATCH($Q2665,Lists!$F$2:$F$4,0)-1)</f>
        <v/>
      </c>
      <c r="S2665" s="6"/>
      <c r="T2665" s="6"/>
      <c r="U2665" s="22" t="str">
        <f aca="false">IF(OR($Q2665="",$Q2665="OK",$Q2665="Not set",NOT(ISNUMBER($G2665))),"",ROUND($G2665*IF($Q2665="Danger",Lists!$M$15,Lists!$M$16),0))</f>
        <v/>
      </c>
      <c r="V2665" s="22" t="str">
        <f aca="false">IF($U2665="","",IF(OR($Q2665="Danger",$U2665&gt;=Lists!$M$10),"P1",IF($U2665&gt;=Lists!$M$11,"P2","P3")))</f>
        <v/>
      </c>
      <c r="W2665" s="24" t="str">
        <f aca="false">IF(OR($V2665="",$B2665=""),"",$B2665+INDEX(Lists!$N$10:$N$12,MATCH($V2665,Lists!$L$10:$L$12,0)))</f>
        <v/>
      </c>
      <c r="X2665" s="19"/>
      <c r="Y2665" s="19"/>
      <c r="Z2665" s="19"/>
      <c r="AA2665" s="21"/>
      <c r="AB2665" s="19"/>
      <c r="AC2665" s="22" t="str">
        <f aca="true">IF(OR($U2665="",$B2665=""),"",IF($AA2665&lt;&gt;"",$AA2665-$B2665,TODAY()-$B2665))</f>
        <v/>
      </c>
      <c r="AD2665" s="22" t="str">
        <f aca="true">IF($W2665="","",IF($Y2665="Closed",IF($AA2665="","Closed",IF($AA2665&lt;=$W2665,"Closed on time","Closed late")),IF(TODAY()&gt;$W2665,"Overdue","Within time")))</f>
        <v/>
      </c>
      <c r="AE2665" s="6"/>
      <c r="AF2665" s="19"/>
      <c r="AG2665" s="19"/>
      <c r="AH2665" s="19"/>
      <c r="AI2665" s="19"/>
      <c r="AJ2665" s="19"/>
    </row>
    <row r="2666" customFormat="false" ht="15" hidden="false" customHeight="false" outlineLevel="0" collapsed="false">
      <c r="A2666" s="22" t="str">
        <f aca="false">IF($C2666="","","R"&amp;TEXT(ROW()-4,"00000"))</f>
        <v/>
      </c>
      <c r="B2666" s="21"/>
      <c r="C2666" s="19"/>
      <c r="D2666" s="22" t="str">
        <f aca="false">IF($C2666="","",IFERROR(INDEX(Asset_Register!$C$5:$C$1000,MATCH($C2666,Asset_Register!$A$5:$A$1000,0)),"Not in register"))</f>
        <v/>
      </c>
      <c r="E2666" s="22" t="str">
        <f aca="false">IF($C2666="","",IFERROR(INDEX(Asset_Register!$D$5:$D$1000,MATCH($C2666,Asset_Register!$A$5:$A$1000,0)),"Not in register"))</f>
        <v/>
      </c>
      <c r="F2666" s="22" t="str">
        <f aca="false">IF($C2666="","",IFERROR(INDEX(Asset_Register!$R$5:$R$1000,MATCH($C2666,Asset_Register!$A$5:$A$1000,0)),"Not in register"))</f>
        <v/>
      </c>
      <c r="G2666" s="22" t="str">
        <f aca="false">IF($C2666="","",IFERROR(INDEX(Asset_Register!$Q$5:$Q$1000,MATCH($C2666,Asset_Register!$A$5:$A$1000,0)),"Not in register"))</f>
        <v/>
      </c>
      <c r="H2666" s="19"/>
      <c r="I2666" s="19"/>
      <c r="J2666" s="6"/>
      <c r="K2666" s="19"/>
      <c r="L2666" s="19"/>
      <c r="M2666" s="19"/>
      <c r="N2666" s="19"/>
      <c r="O2666" s="19"/>
      <c r="P2666" s="19"/>
      <c r="Q2666" s="22" t="str">
        <f aca="false">IF($C2666="","",IF($P2666&lt;&gt;"",$P2666,IF(AND(ISNUMBER($K2666),ISNUMBER($M2666),ISNUMBER($N2666)),IF($O2666="Lower is worse",IF($K2666&lt;=$N2666,"Danger",IF($K2666&lt;=$M2666,"Alert","OK")),IF($K2666&gt;=$N2666,"Danger",IF($K2666&gt;=$M2666,"Alert","OK"))),"Not set")))</f>
        <v/>
      </c>
      <c r="R2666" s="22" t="str">
        <f aca="false">IF(OR($Q2666="",$Q2666="Not set"),"",MATCH($Q2666,Lists!$F$2:$F$4,0)-1)</f>
        <v/>
      </c>
      <c r="S2666" s="6"/>
      <c r="T2666" s="6"/>
      <c r="U2666" s="22" t="str">
        <f aca="false">IF(OR($Q2666="",$Q2666="OK",$Q2666="Not set",NOT(ISNUMBER($G2666))),"",ROUND($G2666*IF($Q2666="Danger",Lists!$M$15,Lists!$M$16),0))</f>
        <v/>
      </c>
      <c r="V2666" s="22" t="str">
        <f aca="false">IF($U2666="","",IF(OR($Q2666="Danger",$U2666&gt;=Lists!$M$10),"P1",IF($U2666&gt;=Lists!$M$11,"P2","P3")))</f>
        <v/>
      </c>
      <c r="W2666" s="24" t="str">
        <f aca="false">IF(OR($V2666="",$B2666=""),"",$B2666+INDEX(Lists!$N$10:$N$12,MATCH($V2666,Lists!$L$10:$L$12,0)))</f>
        <v/>
      </c>
      <c r="X2666" s="19"/>
      <c r="Y2666" s="19"/>
      <c r="Z2666" s="19"/>
      <c r="AA2666" s="21"/>
      <c r="AB2666" s="19"/>
      <c r="AC2666" s="22" t="str">
        <f aca="true">IF(OR($U2666="",$B2666=""),"",IF($AA2666&lt;&gt;"",$AA2666-$B2666,TODAY()-$B2666))</f>
        <v/>
      </c>
      <c r="AD2666" s="22" t="str">
        <f aca="true">IF($W2666="","",IF($Y2666="Closed",IF($AA2666="","Closed",IF($AA2666&lt;=$W2666,"Closed on time","Closed late")),IF(TODAY()&gt;$W2666,"Overdue","Within time")))</f>
        <v/>
      </c>
      <c r="AE2666" s="6"/>
      <c r="AF2666" s="19"/>
      <c r="AG2666" s="19"/>
      <c r="AH2666" s="19"/>
      <c r="AI2666" s="19"/>
      <c r="AJ2666" s="19"/>
    </row>
    <row r="2667" customFormat="false" ht="15" hidden="false" customHeight="false" outlineLevel="0" collapsed="false">
      <c r="A2667" s="22" t="str">
        <f aca="false">IF($C2667="","","R"&amp;TEXT(ROW()-4,"00000"))</f>
        <v/>
      </c>
      <c r="B2667" s="21"/>
      <c r="C2667" s="19"/>
      <c r="D2667" s="22" t="str">
        <f aca="false">IF($C2667="","",IFERROR(INDEX(Asset_Register!$C$5:$C$1000,MATCH($C2667,Asset_Register!$A$5:$A$1000,0)),"Not in register"))</f>
        <v/>
      </c>
      <c r="E2667" s="22" t="str">
        <f aca="false">IF($C2667="","",IFERROR(INDEX(Asset_Register!$D$5:$D$1000,MATCH($C2667,Asset_Register!$A$5:$A$1000,0)),"Not in register"))</f>
        <v/>
      </c>
      <c r="F2667" s="22" t="str">
        <f aca="false">IF($C2667="","",IFERROR(INDEX(Asset_Register!$R$5:$R$1000,MATCH($C2667,Asset_Register!$A$5:$A$1000,0)),"Not in register"))</f>
        <v/>
      </c>
      <c r="G2667" s="22" t="str">
        <f aca="false">IF($C2667="","",IFERROR(INDEX(Asset_Register!$Q$5:$Q$1000,MATCH($C2667,Asset_Register!$A$5:$A$1000,0)),"Not in register"))</f>
        <v/>
      </c>
      <c r="H2667" s="19"/>
      <c r="I2667" s="19"/>
      <c r="J2667" s="6"/>
      <c r="K2667" s="19"/>
      <c r="L2667" s="19"/>
      <c r="M2667" s="19"/>
      <c r="N2667" s="19"/>
      <c r="O2667" s="19"/>
      <c r="P2667" s="19"/>
      <c r="Q2667" s="22" t="str">
        <f aca="false">IF($C2667="","",IF($P2667&lt;&gt;"",$P2667,IF(AND(ISNUMBER($K2667),ISNUMBER($M2667),ISNUMBER($N2667)),IF($O2667="Lower is worse",IF($K2667&lt;=$N2667,"Danger",IF($K2667&lt;=$M2667,"Alert","OK")),IF($K2667&gt;=$N2667,"Danger",IF($K2667&gt;=$M2667,"Alert","OK"))),"Not set")))</f>
        <v/>
      </c>
      <c r="R2667" s="22" t="str">
        <f aca="false">IF(OR($Q2667="",$Q2667="Not set"),"",MATCH($Q2667,Lists!$F$2:$F$4,0)-1)</f>
        <v/>
      </c>
      <c r="S2667" s="6"/>
      <c r="T2667" s="6"/>
      <c r="U2667" s="22" t="str">
        <f aca="false">IF(OR($Q2667="",$Q2667="OK",$Q2667="Not set",NOT(ISNUMBER($G2667))),"",ROUND($G2667*IF($Q2667="Danger",Lists!$M$15,Lists!$M$16),0))</f>
        <v/>
      </c>
      <c r="V2667" s="22" t="str">
        <f aca="false">IF($U2667="","",IF(OR($Q2667="Danger",$U2667&gt;=Lists!$M$10),"P1",IF($U2667&gt;=Lists!$M$11,"P2","P3")))</f>
        <v/>
      </c>
      <c r="W2667" s="24" t="str">
        <f aca="false">IF(OR($V2667="",$B2667=""),"",$B2667+INDEX(Lists!$N$10:$N$12,MATCH($V2667,Lists!$L$10:$L$12,0)))</f>
        <v/>
      </c>
      <c r="X2667" s="19"/>
      <c r="Y2667" s="19"/>
      <c r="Z2667" s="19"/>
      <c r="AA2667" s="21"/>
      <c r="AB2667" s="19"/>
      <c r="AC2667" s="22" t="str">
        <f aca="true">IF(OR($U2667="",$B2667=""),"",IF($AA2667&lt;&gt;"",$AA2667-$B2667,TODAY()-$B2667))</f>
        <v/>
      </c>
      <c r="AD2667" s="22" t="str">
        <f aca="true">IF($W2667="","",IF($Y2667="Closed",IF($AA2667="","Closed",IF($AA2667&lt;=$W2667,"Closed on time","Closed late")),IF(TODAY()&gt;$W2667,"Overdue","Within time")))</f>
        <v/>
      </c>
      <c r="AE2667" s="6"/>
      <c r="AF2667" s="19"/>
      <c r="AG2667" s="19"/>
      <c r="AH2667" s="19"/>
      <c r="AI2667" s="19"/>
      <c r="AJ2667" s="19"/>
    </row>
    <row r="2668" customFormat="false" ht="15" hidden="false" customHeight="false" outlineLevel="0" collapsed="false">
      <c r="A2668" s="22" t="str">
        <f aca="false">IF($C2668="","","R"&amp;TEXT(ROW()-4,"00000"))</f>
        <v/>
      </c>
      <c r="B2668" s="21"/>
      <c r="C2668" s="19"/>
      <c r="D2668" s="22" t="str">
        <f aca="false">IF($C2668="","",IFERROR(INDEX(Asset_Register!$C$5:$C$1000,MATCH($C2668,Asset_Register!$A$5:$A$1000,0)),"Not in register"))</f>
        <v/>
      </c>
      <c r="E2668" s="22" t="str">
        <f aca="false">IF($C2668="","",IFERROR(INDEX(Asset_Register!$D$5:$D$1000,MATCH($C2668,Asset_Register!$A$5:$A$1000,0)),"Not in register"))</f>
        <v/>
      </c>
      <c r="F2668" s="22" t="str">
        <f aca="false">IF($C2668="","",IFERROR(INDEX(Asset_Register!$R$5:$R$1000,MATCH($C2668,Asset_Register!$A$5:$A$1000,0)),"Not in register"))</f>
        <v/>
      </c>
      <c r="G2668" s="22" t="str">
        <f aca="false">IF($C2668="","",IFERROR(INDEX(Asset_Register!$Q$5:$Q$1000,MATCH($C2668,Asset_Register!$A$5:$A$1000,0)),"Not in register"))</f>
        <v/>
      </c>
      <c r="H2668" s="19"/>
      <c r="I2668" s="19"/>
      <c r="J2668" s="6"/>
      <c r="K2668" s="19"/>
      <c r="L2668" s="19"/>
      <c r="M2668" s="19"/>
      <c r="N2668" s="19"/>
      <c r="O2668" s="19"/>
      <c r="P2668" s="19"/>
      <c r="Q2668" s="22" t="str">
        <f aca="false">IF($C2668="","",IF($P2668&lt;&gt;"",$P2668,IF(AND(ISNUMBER($K2668),ISNUMBER($M2668),ISNUMBER($N2668)),IF($O2668="Lower is worse",IF($K2668&lt;=$N2668,"Danger",IF($K2668&lt;=$M2668,"Alert","OK")),IF($K2668&gt;=$N2668,"Danger",IF($K2668&gt;=$M2668,"Alert","OK"))),"Not set")))</f>
        <v/>
      </c>
      <c r="R2668" s="22" t="str">
        <f aca="false">IF(OR($Q2668="",$Q2668="Not set"),"",MATCH($Q2668,Lists!$F$2:$F$4,0)-1)</f>
        <v/>
      </c>
      <c r="S2668" s="6"/>
      <c r="T2668" s="6"/>
      <c r="U2668" s="22" t="str">
        <f aca="false">IF(OR($Q2668="",$Q2668="OK",$Q2668="Not set",NOT(ISNUMBER($G2668))),"",ROUND($G2668*IF($Q2668="Danger",Lists!$M$15,Lists!$M$16),0))</f>
        <v/>
      </c>
      <c r="V2668" s="22" t="str">
        <f aca="false">IF($U2668="","",IF(OR($Q2668="Danger",$U2668&gt;=Lists!$M$10),"P1",IF($U2668&gt;=Lists!$M$11,"P2","P3")))</f>
        <v/>
      </c>
      <c r="W2668" s="24" t="str">
        <f aca="false">IF(OR($V2668="",$B2668=""),"",$B2668+INDEX(Lists!$N$10:$N$12,MATCH($V2668,Lists!$L$10:$L$12,0)))</f>
        <v/>
      </c>
      <c r="X2668" s="19"/>
      <c r="Y2668" s="19"/>
      <c r="Z2668" s="19"/>
      <c r="AA2668" s="21"/>
      <c r="AB2668" s="19"/>
      <c r="AC2668" s="22" t="str">
        <f aca="true">IF(OR($U2668="",$B2668=""),"",IF($AA2668&lt;&gt;"",$AA2668-$B2668,TODAY()-$B2668))</f>
        <v/>
      </c>
      <c r="AD2668" s="22" t="str">
        <f aca="true">IF($W2668="","",IF($Y2668="Closed",IF($AA2668="","Closed",IF($AA2668&lt;=$W2668,"Closed on time","Closed late")),IF(TODAY()&gt;$W2668,"Overdue","Within time")))</f>
        <v/>
      </c>
      <c r="AE2668" s="6"/>
      <c r="AF2668" s="19"/>
      <c r="AG2668" s="19"/>
      <c r="AH2668" s="19"/>
      <c r="AI2668" s="19"/>
      <c r="AJ2668" s="19"/>
    </row>
    <row r="2669" customFormat="false" ht="15" hidden="false" customHeight="false" outlineLevel="0" collapsed="false">
      <c r="A2669" s="22" t="str">
        <f aca="false">IF($C2669="","","R"&amp;TEXT(ROW()-4,"00000"))</f>
        <v/>
      </c>
      <c r="B2669" s="21"/>
      <c r="C2669" s="19"/>
      <c r="D2669" s="22" t="str">
        <f aca="false">IF($C2669="","",IFERROR(INDEX(Asset_Register!$C$5:$C$1000,MATCH($C2669,Asset_Register!$A$5:$A$1000,0)),"Not in register"))</f>
        <v/>
      </c>
      <c r="E2669" s="22" t="str">
        <f aca="false">IF($C2669="","",IFERROR(INDEX(Asset_Register!$D$5:$D$1000,MATCH($C2669,Asset_Register!$A$5:$A$1000,0)),"Not in register"))</f>
        <v/>
      </c>
      <c r="F2669" s="22" t="str">
        <f aca="false">IF($C2669="","",IFERROR(INDEX(Asset_Register!$R$5:$R$1000,MATCH($C2669,Asset_Register!$A$5:$A$1000,0)),"Not in register"))</f>
        <v/>
      </c>
      <c r="G2669" s="22" t="str">
        <f aca="false">IF($C2669="","",IFERROR(INDEX(Asset_Register!$Q$5:$Q$1000,MATCH($C2669,Asset_Register!$A$5:$A$1000,0)),"Not in register"))</f>
        <v/>
      </c>
      <c r="H2669" s="19"/>
      <c r="I2669" s="19"/>
      <c r="J2669" s="6"/>
      <c r="K2669" s="19"/>
      <c r="L2669" s="19"/>
      <c r="M2669" s="19"/>
      <c r="N2669" s="19"/>
      <c r="O2669" s="19"/>
      <c r="P2669" s="19"/>
      <c r="Q2669" s="22" t="str">
        <f aca="false">IF($C2669="","",IF($P2669&lt;&gt;"",$P2669,IF(AND(ISNUMBER($K2669),ISNUMBER($M2669),ISNUMBER($N2669)),IF($O2669="Lower is worse",IF($K2669&lt;=$N2669,"Danger",IF($K2669&lt;=$M2669,"Alert","OK")),IF($K2669&gt;=$N2669,"Danger",IF($K2669&gt;=$M2669,"Alert","OK"))),"Not set")))</f>
        <v/>
      </c>
      <c r="R2669" s="22" t="str">
        <f aca="false">IF(OR($Q2669="",$Q2669="Not set"),"",MATCH($Q2669,Lists!$F$2:$F$4,0)-1)</f>
        <v/>
      </c>
      <c r="S2669" s="6"/>
      <c r="T2669" s="6"/>
      <c r="U2669" s="22" t="str">
        <f aca="false">IF(OR($Q2669="",$Q2669="OK",$Q2669="Not set",NOT(ISNUMBER($G2669))),"",ROUND($G2669*IF($Q2669="Danger",Lists!$M$15,Lists!$M$16),0))</f>
        <v/>
      </c>
      <c r="V2669" s="22" t="str">
        <f aca="false">IF($U2669="","",IF(OR($Q2669="Danger",$U2669&gt;=Lists!$M$10),"P1",IF($U2669&gt;=Lists!$M$11,"P2","P3")))</f>
        <v/>
      </c>
      <c r="W2669" s="24" t="str">
        <f aca="false">IF(OR($V2669="",$B2669=""),"",$B2669+INDEX(Lists!$N$10:$N$12,MATCH($V2669,Lists!$L$10:$L$12,0)))</f>
        <v/>
      </c>
      <c r="X2669" s="19"/>
      <c r="Y2669" s="19"/>
      <c r="Z2669" s="19"/>
      <c r="AA2669" s="21"/>
      <c r="AB2669" s="19"/>
      <c r="AC2669" s="22" t="str">
        <f aca="true">IF(OR($U2669="",$B2669=""),"",IF($AA2669&lt;&gt;"",$AA2669-$B2669,TODAY()-$B2669))</f>
        <v/>
      </c>
      <c r="AD2669" s="22" t="str">
        <f aca="true">IF($W2669="","",IF($Y2669="Closed",IF($AA2669="","Closed",IF($AA2669&lt;=$W2669,"Closed on time","Closed late")),IF(TODAY()&gt;$W2669,"Overdue","Within time")))</f>
        <v/>
      </c>
      <c r="AE2669" s="6"/>
      <c r="AF2669" s="19"/>
      <c r="AG2669" s="19"/>
      <c r="AH2669" s="19"/>
      <c r="AI2669" s="19"/>
      <c r="AJ2669" s="19"/>
    </row>
    <row r="2670" customFormat="false" ht="15" hidden="false" customHeight="false" outlineLevel="0" collapsed="false">
      <c r="A2670" s="22" t="str">
        <f aca="false">IF($C2670="","","R"&amp;TEXT(ROW()-4,"00000"))</f>
        <v/>
      </c>
      <c r="B2670" s="21"/>
      <c r="C2670" s="19"/>
      <c r="D2670" s="22" t="str">
        <f aca="false">IF($C2670="","",IFERROR(INDEX(Asset_Register!$C$5:$C$1000,MATCH($C2670,Asset_Register!$A$5:$A$1000,0)),"Not in register"))</f>
        <v/>
      </c>
      <c r="E2670" s="22" t="str">
        <f aca="false">IF($C2670="","",IFERROR(INDEX(Asset_Register!$D$5:$D$1000,MATCH($C2670,Asset_Register!$A$5:$A$1000,0)),"Not in register"))</f>
        <v/>
      </c>
      <c r="F2670" s="22" t="str">
        <f aca="false">IF($C2670="","",IFERROR(INDEX(Asset_Register!$R$5:$R$1000,MATCH($C2670,Asset_Register!$A$5:$A$1000,0)),"Not in register"))</f>
        <v/>
      </c>
      <c r="G2670" s="22" t="str">
        <f aca="false">IF($C2670="","",IFERROR(INDEX(Asset_Register!$Q$5:$Q$1000,MATCH($C2670,Asset_Register!$A$5:$A$1000,0)),"Not in register"))</f>
        <v/>
      </c>
      <c r="H2670" s="19"/>
      <c r="I2670" s="19"/>
      <c r="J2670" s="6"/>
      <c r="K2670" s="19"/>
      <c r="L2670" s="19"/>
      <c r="M2670" s="19"/>
      <c r="N2670" s="19"/>
      <c r="O2670" s="19"/>
      <c r="P2670" s="19"/>
      <c r="Q2670" s="22" t="str">
        <f aca="false">IF($C2670="","",IF($P2670&lt;&gt;"",$P2670,IF(AND(ISNUMBER($K2670),ISNUMBER($M2670),ISNUMBER($N2670)),IF($O2670="Lower is worse",IF($K2670&lt;=$N2670,"Danger",IF($K2670&lt;=$M2670,"Alert","OK")),IF($K2670&gt;=$N2670,"Danger",IF($K2670&gt;=$M2670,"Alert","OK"))),"Not set")))</f>
        <v/>
      </c>
      <c r="R2670" s="22" t="str">
        <f aca="false">IF(OR($Q2670="",$Q2670="Not set"),"",MATCH($Q2670,Lists!$F$2:$F$4,0)-1)</f>
        <v/>
      </c>
      <c r="S2670" s="6"/>
      <c r="T2670" s="6"/>
      <c r="U2670" s="22" t="str">
        <f aca="false">IF(OR($Q2670="",$Q2670="OK",$Q2670="Not set",NOT(ISNUMBER($G2670))),"",ROUND($G2670*IF($Q2670="Danger",Lists!$M$15,Lists!$M$16),0))</f>
        <v/>
      </c>
      <c r="V2670" s="22" t="str">
        <f aca="false">IF($U2670="","",IF(OR($Q2670="Danger",$U2670&gt;=Lists!$M$10),"P1",IF($U2670&gt;=Lists!$M$11,"P2","P3")))</f>
        <v/>
      </c>
      <c r="W2670" s="24" t="str">
        <f aca="false">IF(OR($V2670="",$B2670=""),"",$B2670+INDEX(Lists!$N$10:$N$12,MATCH($V2670,Lists!$L$10:$L$12,0)))</f>
        <v/>
      </c>
      <c r="X2670" s="19"/>
      <c r="Y2670" s="19"/>
      <c r="Z2670" s="19"/>
      <c r="AA2670" s="21"/>
      <c r="AB2670" s="19"/>
      <c r="AC2670" s="22" t="str">
        <f aca="true">IF(OR($U2670="",$B2670=""),"",IF($AA2670&lt;&gt;"",$AA2670-$B2670,TODAY()-$B2670))</f>
        <v/>
      </c>
      <c r="AD2670" s="22" t="str">
        <f aca="true">IF($W2670="","",IF($Y2670="Closed",IF($AA2670="","Closed",IF($AA2670&lt;=$W2670,"Closed on time","Closed late")),IF(TODAY()&gt;$W2670,"Overdue","Within time")))</f>
        <v/>
      </c>
      <c r="AE2670" s="6"/>
      <c r="AF2670" s="19"/>
      <c r="AG2670" s="19"/>
      <c r="AH2670" s="19"/>
      <c r="AI2670" s="19"/>
      <c r="AJ2670" s="19"/>
    </row>
    <row r="2671" customFormat="false" ht="15" hidden="false" customHeight="false" outlineLevel="0" collapsed="false">
      <c r="A2671" s="22" t="str">
        <f aca="false">IF($C2671="","","R"&amp;TEXT(ROW()-4,"00000"))</f>
        <v/>
      </c>
      <c r="B2671" s="21"/>
      <c r="C2671" s="19"/>
      <c r="D2671" s="22" t="str">
        <f aca="false">IF($C2671="","",IFERROR(INDEX(Asset_Register!$C$5:$C$1000,MATCH($C2671,Asset_Register!$A$5:$A$1000,0)),"Not in register"))</f>
        <v/>
      </c>
      <c r="E2671" s="22" t="str">
        <f aca="false">IF($C2671="","",IFERROR(INDEX(Asset_Register!$D$5:$D$1000,MATCH($C2671,Asset_Register!$A$5:$A$1000,0)),"Not in register"))</f>
        <v/>
      </c>
      <c r="F2671" s="22" t="str">
        <f aca="false">IF($C2671="","",IFERROR(INDEX(Asset_Register!$R$5:$R$1000,MATCH($C2671,Asset_Register!$A$5:$A$1000,0)),"Not in register"))</f>
        <v/>
      </c>
      <c r="G2671" s="22" t="str">
        <f aca="false">IF($C2671="","",IFERROR(INDEX(Asset_Register!$Q$5:$Q$1000,MATCH($C2671,Asset_Register!$A$5:$A$1000,0)),"Not in register"))</f>
        <v/>
      </c>
      <c r="H2671" s="19"/>
      <c r="I2671" s="19"/>
      <c r="J2671" s="6"/>
      <c r="K2671" s="19"/>
      <c r="L2671" s="19"/>
      <c r="M2671" s="19"/>
      <c r="N2671" s="19"/>
      <c r="O2671" s="19"/>
      <c r="P2671" s="19"/>
      <c r="Q2671" s="22" t="str">
        <f aca="false">IF($C2671="","",IF($P2671&lt;&gt;"",$P2671,IF(AND(ISNUMBER($K2671),ISNUMBER($M2671),ISNUMBER($N2671)),IF($O2671="Lower is worse",IF($K2671&lt;=$N2671,"Danger",IF($K2671&lt;=$M2671,"Alert","OK")),IF($K2671&gt;=$N2671,"Danger",IF($K2671&gt;=$M2671,"Alert","OK"))),"Not set")))</f>
        <v/>
      </c>
      <c r="R2671" s="22" t="str">
        <f aca="false">IF(OR($Q2671="",$Q2671="Not set"),"",MATCH($Q2671,Lists!$F$2:$F$4,0)-1)</f>
        <v/>
      </c>
      <c r="S2671" s="6"/>
      <c r="T2671" s="6"/>
      <c r="U2671" s="22" t="str">
        <f aca="false">IF(OR($Q2671="",$Q2671="OK",$Q2671="Not set",NOT(ISNUMBER($G2671))),"",ROUND($G2671*IF($Q2671="Danger",Lists!$M$15,Lists!$M$16),0))</f>
        <v/>
      </c>
      <c r="V2671" s="22" t="str">
        <f aca="false">IF($U2671="","",IF(OR($Q2671="Danger",$U2671&gt;=Lists!$M$10),"P1",IF($U2671&gt;=Lists!$M$11,"P2","P3")))</f>
        <v/>
      </c>
      <c r="W2671" s="24" t="str">
        <f aca="false">IF(OR($V2671="",$B2671=""),"",$B2671+INDEX(Lists!$N$10:$N$12,MATCH($V2671,Lists!$L$10:$L$12,0)))</f>
        <v/>
      </c>
      <c r="X2671" s="19"/>
      <c r="Y2671" s="19"/>
      <c r="Z2671" s="19"/>
      <c r="AA2671" s="21"/>
      <c r="AB2671" s="19"/>
      <c r="AC2671" s="22" t="str">
        <f aca="true">IF(OR($U2671="",$B2671=""),"",IF($AA2671&lt;&gt;"",$AA2671-$B2671,TODAY()-$B2671))</f>
        <v/>
      </c>
      <c r="AD2671" s="22" t="str">
        <f aca="true">IF($W2671="","",IF($Y2671="Closed",IF($AA2671="","Closed",IF($AA2671&lt;=$W2671,"Closed on time","Closed late")),IF(TODAY()&gt;$W2671,"Overdue","Within time")))</f>
        <v/>
      </c>
      <c r="AE2671" s="6"/>
      <c r="AF2671" s="19"/>
      <c r="AG2671" s="19"/>
      <c r="AH2671" s="19"/>
      <c r="AI2671" s="19"/>
      <c r="AJ2671" s="19"/>
    </row>
    <row r="2672" customFormat="false" ht="15" hidden="false" customHeight="false" outlineLevel="0" collapsed="false">
      <c r="A2672" s="22" t="str">
        <f aca="false">IF($C2672="","","R"&amp;TEXT(ROW()-4,"00000"))</f>
        <v/>
      </c>
      <c r="B2672" s="21"/>
      <c r="C2672" s="19"/>
      <c r="D2672" s="22" t="str">
        <f aca="false">IF($C2672="","",IFERROR(INDEX(Asset_Register!$C$5:$C$1000,MATCH($C2672,Asset_Register!$A$5:$A$1000,0)),"Not in register"))</f>
        <v/>
      </c>
      <c r="E2672" s="22" t="str">
        <f aca="false">IF($C2672="","",IFERROR(INDEX(Asset_Register!$D$5:$D$1000,MATCH($C2672,Asset_Register!$A$5:$A$1000,0)),"Not in register"))</f>
        <v/>
      </c>
      <c r="F2672" s="22" t="str">
        <f aca="false">IF($C2672="","",IFERROR(INDEX(Asset_Register!$R$5:$R$1000,MATCH($C2672,Asset_Register!$A$5:$A$1000,0)),"Not in register"))</f>
        <v/>
      </c>
      <c r="G2672" s="22" t="str">
        <f aca="false">IF($C2672="","",IFERROR(INDEX(Asset_Register!$Q$5:$Q$1000,MATCH($C2672,Asset_Register!$A$5:$A$1000,0)),"Not in register"))</f>
        <v/>
      </c>
      <c r="H2672" s="19"/>
      <c r="I2672" s="19"/>
      <c r="J2672" s="6"/>
      <c r="K2672" s="19"/>
      <c r="L2672" s="19"/>
      <c r="M2672" s="19"/>
      <c r="N2672" s="19"/>
      <c r="O2672" s="19"/>
      <c r="P2672" s="19"/>
      <c r="Q2672" s="22" t="str">
        <f aca="false">IF($C2672="","",IF($P2672&lt;&gt;"",$P2672,IF(AND(ISNUMBER($K2672),ISNUMBER($M2672),ISNUMBER($N2672)),IF($O2672="Lower is worse",IF($K2672&lt;=$N2672,"Danger",IF($K2672&lt;=$M2672,"Alert","OK")),IF($K2672&gt;=$N2672,"Danger",IF($K2672&gt;=$M2672,"Alert","OK"))),"Not set")))</f>
        <v/>
      </c>
      <c r="R2672" s="22" t="str">
        <f aca="false">IF(OR($Q2672="",$Q2672="Not set"),"",MATCH($Q2672,Lists!$F$2:$F$4,0)-1)</f>
        <v/>
      </c>
      <c r="S2672" s="6"/>
      <c r="T2672" s="6"/>
      <c r="U2672" s="22" t="str">
        <f aca="false">IF(OR($Q2672="",$Q2672="OK",$Q2672="Not set",NOT(ISNUMBER($G2672))),"",ROUND($G2672*IF($Q2672="Danger",Lists!$M$15,Lists!$M$16),0))</f>
        <v/>
      </c>
      <c r="V2672" s="22" t="str">
        <f aca="false">IF($U2672="","",IF(OR($Q2672="Danger",$U2672&gt;=Lists!$M$10),"P1",IF($U2672&gt;=Lists!$M$11,"P2","P3")))</f>
        <v/>
      </c>
      <c r="W2672" s="24" t="str">
        <f aca="false">IF(OR($V2672="",$B2672=""),"",$B2672+INDEX(Lists!$N$10:$N$12,MATCH($V2672,Lists!$L$10:$L$12,0)))</f>
        <v/>
      </c>
      <c r="X2672" s="19"/>
      <c r="Y2672" s="19"/>
      <c r="Z2672" s="19"/>
      <c r="AA2672" s="21"/>
      <c r="AB2672" s="19"/>
      <c r="AC2672" s="22" t="str">
        <f aca="true">IF(OR($U2672="",$B2672=""),"",IF($AA2672&lt;&gt;"",$AA2672-$B2672,TODAY()-$B2672))</f>
        <v/>
      </c>
      <c r="AD2672" s="22" t="str">
        <f aca="true">IF($W2672="","",IF($Y2672="Closed",IF($AA2672="","Closed",IF($AA2672&lt;=$W2672,"Closed on time","Closed late")),IF(TODAY()&gt;$W2672,"Overdue","Within time")))</f>
        <v/>
      </c>
      <c r="AE2672" s="6"/>
      <c r="AF2672" s="19"/>
      <c r="AG2672" s="19"/>
      <c r="AH2672" s="19"/>
      <c r="AI2672" s="19"/>
      <c r="AJ2672" s="19"/>
    </row>
    <row r="2673" customFormat="false" ht="15" hidden="false" customHeight="false" outlineLevel="0" collapsed="false">
      <c r="A2673" s="22" t="str">
        <f aca="false">IF($C2673="","","R"&amp;TEXT(ROW()-4,"00000"))</f>
        <v/>
      </c>
      <c r="B2673" s="21"/>
      <c r="C2673" s="19"/>
      <c r="D2673" s="22" t="str">
        <f aca="false">IF($C2673="","",IFERROR(INDEX(Asset_Register!$C$5:$C$1000,MATCH($C2673,Asset_Register!$A$5:$A$1000,0)),"Not in register"))</f>
        <v/>
      </c>
      <c r="E2673" s="22" t="str">
        <f aca="false">IF($C2673="","",IFERROR(INDEX(Asset_Register!$D$5:$D$1000,MATCH($C2673,Asset_Register!$A$5:$A$1000,0)),"Not in register"))</f>
        <v/>
      </c>
      <c r="F2673" s="22" t="str">
        <f aca="false">IF($C2673="","",IFERROR(INDEX(Asset_Register!$R$5:$R$1000,MATCH($C2673,Asset_Register!$A$5:$A$1000,0)),"Not in register"))</f>
        <v/>
      </c>
      <c r="G2673" s="22" t="str">
        <f aca="false">IF($C2673="","",IFERROR(INDEX(Asset_Register!$Q$5:$Q$1000,MATCH($C2673,Asset_Register!$A$5:$A$1000,0)),"Not in register"))</f>
        <v/>
      </c>
      <c r="H2673" s="19"/>
      <c r="I2673" s="19"/>
      <c r="J2673" s="6"/>
      <c r="K2673" s="19"/>
      <c r="L2673" s="19"/>
      <c r="M2673" s="19"/>
      <c r="N2673" s="19"/>
      <c r="O2673" s="19"/>
      <c r="P2673" s="19"/>
      <c r="Q2673" s="22" t="str">
        <f aca="false">IF($C2673="","",IF($P2673&lt;&gt;"",$P2673,IF(AND(ISNUMBER($K2673),ISNUMBER($M2673),ISNUMBER($N2673)),IF($O2673="Lower is worse",IF($K2673&lt;=$N2673,"Danger",IF($K2673&lt;=$M2673,"Alert","OK")),IF($K2673&gt;=$N2673,"Danger",IF($K2673&gt;=$M2673,"Alert","OK"))),"Not set")))</f>
        <v/>
      </c>
      <c r="R2673" s="22" t="str">
        <f aca="false">IF(OR($Q2673="",$Q2673="Not set"),"",MATCH($Q2673,Lists!$F$2:$F$4,0)-1)</f>
        <v/>
      </c>
      <c r="S2673" s="6"/>
      <c r="T2673" s="6"/>
      <c r="U2673" s="22" t="str">
        <f aca="false">IF(OR($Q2673="",$Q2673="OK",$Q2673="Not set",NOT(ISNUMBER($G2673))),"",ROUND($G2673*IF($Q2673="Danger",Lists!$M$15,Lists!$M$16),0))</f>
        <v/>
      </c>
      <c r="V2673" s="22" t="str">
        <f aca="false">IF($U2673="","",IF(OR($Q2673="Danger",$U2673&gt;=Lists!$M$10),"P1",IF($U2673&gt;=Lists!$M$11,"P2","P3")))</f>
        <v/>
      </c>
      <c r="W2673" s="24" t="str">
        <f aca="false">IF(OR($V2673="",$B2673=""),"",$B2673+INDEX(Lists!$N$10:$N$12,MATCH($V2673,Lists!$L$10:$L$12,0)))</f>
        <v/>
      </c>
      <c r="X2673" s="19"/>
      <c r="Y2673" s="19"/>
      <c r="Z2673" s="19"/>
      <c r="AA2673" s="21"/>
      <c r="AB2673" s="19"/>
      <c r="AC2673" s="22" t="str">
        <f aca="true">IF(OR($U2673="",$B2673=""),"",IF($AA2673&lt;&gt;"",$AA2673-$B2673,TODAY()-$B2673))</f>
        <v/>
      </c>
      <c r="AD2673" s="22" t="str">
        <f aca="true">IF($W2673="","",IF($Y2673="Closed",IF($AA2673="","Closed",IF($AA2673&lt;=$W2673,"Closed on time","Closed late")),IF(TODAY()&gt;$W2673,"Overdue","Within time")))</f>
        <v/>
      </c>
      <c r="AE2673" s="6"/>
      <c r="AF2673" s="19"/>
      <c r="AG2673" s="19"/>
      <c r="AH2673" s="19"/>
      <c r="AI2673" s="19"/>
      <c r="AJ2673" s="19"/>
    </row>
    <row r="2674" customFormat="false" ht="15" hidden="false" customHeight="false" outlineLevel="0" collapsed="false">
      <c r="A2674" s="22" t="str">
        <f aca="false">IF($C2674="","","R"&amp;TEXT(ROW()-4,"00000"))</f>
        <v/>
      </c>
      <c r="B2674" s="21"/>
      <c r="C2674" s="19"/>
      <c r="D2674" s="22" t="str">
        <f aca="false">IF($C2674="","",IFERROR(INDEX(Asset_Register!$C$5:$C$1000,MATCH($C2674,Asset_Register!$A$5:$A$1000,0)),"Not in register"))</f>
        <v/>
      </c>
      <c r="E2674" s="22" t="str">
        <f aca="false">IF($C2674="","",IFERROR(INDEX(Asset_Register!$D$5:$D$1000,MATCH($C2674,Asset_Register!$A$5:$A$1000,0)),"Not in register"))</f>
        <v/>
      </c>
      <c r="F2674" s="22" t="str">
        <f aca="false">IF($C2674="","",IFERROR(INDEX(Asset_Register!$R$5:$R$1000,MATCH($C2674,Asset_Register!$A$5:$A$1000,0)),"Not in register"))</f>
        <v/>
      </c>
      <c r="G2674" s="22" t="str">
        <f aca="false">IF($C2674="","",IFERROR(INDEX(Asset_Register!$Q$5:$Q$1000,MATCH($C2674,Asset_Register!$A$5:$A$1000,0)),"Not in register"))</f>
        <v/>
      </c>
      <c r="H2674" s="19"/>
      <c r="I2674" s="19"/>
      <c r="J2674" s="6"/>
      <c r="K2674" s="19"/>
      <c r="L2674" s="19"/>
      <c r="M2674" s="19"/>
      <c r="N2674" s="19"/>
      <c r="O2674" s="19"/>
      <c r="P2674" s="19"/>
      <c r="Q2674" s="22" t="str">
        <f aca="false">IF($C2674="","",IF($P2674&lt;&gt;"",$P2674,IF(AND(ISNUMBER($K2674),ISNUMBER($M2674),ISNUMBER($N2674)),IF($O2674="Lower is worse",IF($K2674&lt;=$N2674,"Danger",IF($K2674&lt;=$M2674,"Alert","OK")),IF($K2674&gt;=$N2674,"Danger",IF($K2674&gt;=$M2674,"Alert","OK"))),"Not set")))</f>
        <v/>
      </c>
      <c r="R2674" s="22" t="str">
        <f aca="false">IF(OR($Q2674="",$Q2674="Not set"),"",MATCH($Q2674,Lists!$F$2:$F$4,0)-1)</f>
        <v/>
      </c>
      <c r="S2674" s="6"/>
      <c r="T2674" s="6"/>
      <c r="U2674" s="22" t="str">
        <f aca="false">IF(OR($Q2674="",$Q2674="OK",$Q2674="Not set",NOT(ISNUMBER($G2674))),"",ROUND($G2674*IF($Q2674="Danger",Lists!$M$15,Lists!$M$16),0))</f>
        <v/>
      </c>
      <c r="V2674" s="22" t="str">
        <f aca="false">IF($U2674="","",IF(OR($Q2674="Danger",$U2674&gt;=Lists!$M$10),"P1",IF($U2674&gt;=Lists!$M$11,"P2","P3")))</f>
        <v/>
      </c>
      <c r="W2674" s="24" t="str">
        <f aca="false">IF(OR($V2674="",$B2674=""),"",$B2674+INDEX(Lists!$N$10:$N$12,MATCH($V2674,Lists!$L$10:$L$12,0)))</f>
        <v/>
      </c>
      <c r="X2674" s="19"/>
      <c r="Y2674" s="19"/>
      <c r="Z2674" s="19"/>
      <c r="AA2674" s="21"/>
      <c r="AB2674" s="19"/>
      <c r="AC2674" s="22" t="str">
        <f aca="true">IF(OR($U2674="",$B2674=""),"",IF($AA2674&lt;&gt;"",$AA2674-$B2674,TODAY()-$B2674))</f>
        <v/>
      </c>
      <c r="AD2674" s="22" t="str">
        <f aca="true">IF($W2674="","",IF($Y2674="Closed",IF($AA2674="","Closed",IF($AA2674&lt;=$W2674,"Closed on time","Closed late")),IF(TODAY()&gt;$W2674,"Overdue","Within time")))</f>
        <v/>
      </c>
      <c r="AE2674" s="6"/>
      <c r="AF2674" s="19"/>
      <c r="AG2674" s="19"/>
      <c r="AH2674" s="19"/>
      <c r="AI2674" s="19"/>
      <c r="AJ2674" s="19"/>
    </row>
    <row r="2675" customFormat="false" ht="15" hidden="false" customHeight="false" outlineLevel="0" collapsed="false">
      <c r="A2675" s="22" t="str">
        <f aca="false">IF($C2675="","","R"&amp;TEXT(ROW()-4,"00000"))</f>
        <v/>
      </c>
      <c r="B2675" s="21"/>
      <c r="C2675" s="19"/>
      <c r="D2675" s="22" t="str">
        <f aca="false">IF($C2675="","",IFERROR(INDEX(Asset_Register!$C$5:$C$1000,MATCH($C2675,Asset_Register!$A$5:$A$1000,0)),"Not in register"))</f>
        <v/>
      </c>
      <c r="E2675" s="22" t="str">
        <f aca="false">IF($C2675="","",IFERROR(INDEX(Asset_Register!$D$5:$D$1000,MATCH($C2675,Asset_Register!$A$5:$A$1000,0)),"Not in register"))</f>
        <v/>
      </c>
      <c r="F2675" s="22" t="str">
        <f aca="false">IF($C2675="","",IFERROR(INDEX(Asset_Register!$R$5:$R$1000,MATCH($C2675,Asset_Register!$A$5:$A$1000,0)),"Not in register"))</f>
        <v/>
      </c>
      <c r="G2675" s="22" t="str">
        <f aca="false">IF($C2675="","",IFERROR(INDEX(Asset_Register!$Q$5:$Q$1000,MATCH($C2675,Asset_Register!$A$5:$A$1000,0)),"Not in register"))</f>
        <v/>
      </c>
      <c r="H2675" s="19"/>
      <c r="I2675" s="19"/>
      <c r="J2675" s="6"/>
      <c r="K2675" s="19"/>
      <c r="L2675" s="19"/>
      <c r="M2675" s="19"/>
      <c r="N2675" s="19"/>
      <c r="O2675" s="19"/>
      <c r="P2675" s="19"/>
      <c r="Q2675" s="22" t="str">
        <f aca="false">IF($C2675="","",IF($P2675&lt;&gt;"",$P2675,IF(AND(ISNUMBER($K2675),ISNUMBER($M2675),ISNUMBER($N2675)),IF($O2675="Lower is worse",IF($K2675&lt;=$N2675,"Danger",IF($K2675&lt;=$M2675,"Alert","OK")),IF($K2675&gt;=$N2675,"Danger",IF($K2675&gt;=$M2675,"Alert","OK"))),"Not set")))</f>
        <v/>
      </c>
      <c r="R2675" s="22" t="str">
        <f aca="false">IF(OR($Q2675="",$Q2675="Not set"),"",MATCH($Q2675,Lists!$F$2:$F$4,0)-1)</f>
        <v/>
      </c>
      <c r="S2675" s="6"/>
      <c r="T2675" s="6"/>
      <c r="U2675" s="22" t="str">
        <f aca="false">IF(OR($Q2675="",$Q2675="OK",$Q2675="Not set",NOT(ISNUMBER($G2675))),"",ROUND($G2675*IF($Q2675="Danger",Lists!$M$15,Lists!$M$16),0))</f>
        <v/>
      </c>
      <c r="V2675" s="22" t="str">
        <f aca="false">IF($U2675="","",IF(OR($Q2675="Danger",$U2675&gt;=Lists!$M$10),"P1",IF($U2675&gt;=Lists!$M$11,"P2","P3")))</f>
        <v/>
      </c>
      <c r="W2675" s="24" t="str">
        <f aca="false">IF(OR($V2675="",$B2675=""),"",$B2675+INDEX(Lists!$N$10:$N$12,MATCH($V2675,Lists!$L$10:$L$12,0)))</f>
        <v/>
      </c>
      <c r="X2675" s="19"/>
      <c r="Y2675" s="19"/>
      <c r="Z2675" s="19"/>
      <c r="AA2675" s="21"/>
      <c r="AB2675" s="19"/>
      <c r="AC2675" s="22" t="str">
        <f aca="true">IF(OR($U2675="",$B2675=""),"",IF($AA2675&lt;&gt;"",$AA2675-$B2675,TODAY()-$B2675))</f>
        <v/>
      </c>
      <c r="AD2675" s="22" t="str">
        <f aca="true">IF($W2675="","",IF($Y2675="Closed",IF($AA2675="","Closed",IF($AA2675&lt;=$W2675,"Closed on time","Closed late")),IF(TODAY()&gt;$W2675,"Overdue","Within time")))</f>
        <v/>
      </c>
      <c r="AE2675" s="6"/>
      <c r="AF2675" s="19"/>
      <c r="AG2675" s="19"/>
      <c r="AH2675" s="19"/>
      <c r="AI2675" s="19"/>
      <c r="AJ2675" s="19"/>
    </row>
    <row r="2676" customFormat="false" ht="15" hidden="false" customHeight="false" outlineLevel="0" collapsed="false">
      <c r="A2676" s="22" t="str">
        <f aca="false">IF($C2676="","","R"&amp;TEXT(ROW()-4,"00000"))</f>
        <v/>
      </c>
      <c r="B2676" s="21"/>
      <c r="C2676" s="19"/>
      <c r="D2676" s="22" t="str">
        <f aca="false">IF($C2676="","",IFERROR(INDEX(Asset_Register!$C$5:$C$1000,MATCH($C2676,Asset_Register!$A$5:$A$1000,0)),"Not in register"))</f>
        <v/>
      </c>
      <c r="E2676" s="22" t="str">
        <f aca="false">IF($C2676="","",IFERROR(INDEX(Asset_Register!$D$5:$D$1000,MATCH($C2676,Asset_Register!$A$5:$A$1000,0)),"Not in register"))</f>
        <v/>
      </c>
      <c r="F2676" s="22" t="str">
        <f aca="false">IF($C2676="","",IFERROR(INDEX(Asset_Register!$R$5:$R$1000,MATCH($C2676,Asset_Register!$A$5:$A$1000,0)),"Not in register"))</f>
        <v/>
      </c>
      <c r="G2676" s="22" t="str">
        <f aca="false">IF($C2676="","",IFERROR(INDEX(Asset_Register!$Q$5:$Q$1000,MATCH($C2676,Asset_Register!$A$5:$A$1000,0)),"Not in register"))</f>
        <v/>
      </c>
      <c r="H2676" s="19"/>
      <c r="I2676" s="19"/>
      <c r="J2676" s="6"/>
      <c r="K2676" s="19"/>
      <c r="L2676" s="19"/>
      <c r="M2676" s="19"/>
      <c r="N2676" s="19"/>
      <c r="O2676" s="19"/>
      <c r="P2676" s="19"/>
      <c r="Q2676" s="22" t="str">
        <f aca="false">IF($C2676="","",IF($P2676&lt;&gt;"",$P2676,IF(AND(ISNUMBER($K2676),ISNUMBER($M2676),ISNUMBER($N2676)),IF($O2676="Lower is worse",IF($K2676&lt;=$N2676,"Danger",IF($K2676&lt;=$M2676,"Alert","OK")),IF($K2676&gt;=$N2676,"Danger",IF($K2676&gt;=$M2676,"Alert","OK"))),"Not set")))</f>
        <v/>
      </c>
      <c r="R2676" s="22" t="str">
        <f aca="false">IF(OR($Q2676="",$Q2676="Not set"),"",MATCH($Q2676,Lists!$F$2:$F$4,0)-1)</f>
        <v/>
      </c>
      <c r="S2676" s="6"/>
      <c r="T2676" s="6"/>
      <c r="U2676" s="22" t="str">
        <f aca="false">IF(OR($Q2676="",$Q2676="OK",$Q2676="Not set",NOT(ISNUMBER($G2676))),"",ROUND($G2676*IF($Q2676="Danger",Lists!$M$15,Lists!$M$16),0))</f>
        <v/>
      </c>
      <c r="V2676" s="22" t="str">
        <f aca="false">IF($U2676="","",IF(OR($Q2676="Danger",$U2676&gt;=Lists!$M$10),"P1",IF($U2676&gt;=Lists!$M$11,"P2","P3")))</f>
        <v/>
      </c>
      <c r="W2676" s="24" t="str">
        <f aca="false">IF(OR($V2676="",$B2676=""),"",$B2676+INDEX(Lists!$N$10:$N$12,MATCH($V2676,Lists!$L$10:$L$12,0)))</f>
        <v/>
      </c>
      <c r="X2676" s="19"/>
      <c r="Y2676" s="19"/>
      <c r="Z2676" s="19"/>
      <c r="AA2676" s="21"/>
      <c r="AB2676" s="19"/>
      <c r="AC2676" s="22" t="str">
        <f aca="true">IF(OR($U2676="",$B2676=""),"",IF($AA2676&lt;&gt;"",$AA2676-$B2676,TODAY()-$B2676))</f>
        <v/>
      </c>
      <c r="AD2676" s="22" t="str">
        <f aca="true">IF($W2676="","",IF($Y2676="Closed",IF($AA2676="","Closed",IF($AA2676&lt;=$W2676,"Closed on time","Closed late")),IF(TODAY()&gt;$W2676,"Overdue","Within time")))</f>
        <v/>
      </c>
      <c r="AE2676" s="6"/>
      <c r="AF2676" s="19"/>
      <c r="AG2676" s="19"/>
      <c r="AH2676" s="19"/>
      <c r="AI2676" s="19"/>
      <c r="AJ2676" s="19"/>
    </row>
    <row r="2677" customFormat="false" ht="15" hidden="false" customHeight="false" outlineLevel="0" collapsed="false">
      <c r="A2677" s="22" t="str">
        <f aca="false">IF($C2677="","","R"&amp;TEXT(ROW()-4,"00000"))</f>
        <v/>
      </c>
      <c r="B2677" s="21"/>
      <c r="C2677" s="19"/>
      <c r="D2677" s="22" t="str">
        <f aca="false">IF($C2677="","",IFERROR(INDEX(Asset_Register!$C$5:$C$1000,MATCH($C2677,Asset_Register!$A$5:$A$1000,0)),"Not in register"))</f>
        <v/>
      </c>
      <c r="E2677" s="22" t="str">
        <f aca="false">IF($C2677="","",IFERROR(INDEX(Asset_Register!$D$5:$D$1000,MATCH($C2677,Asset_Register!$A$5:$A$1000,0)),"Not in register"))</f>
        <v/>
      </c>
      <c r="F2677" s="22" t="str">
        <f aca="false">IF($C2677="","",IFERROR(INDEX(Asset_Register!$R$5:$R$1000,MATCH($C2677,Asset_Register!$A$5:$A$1000,0)),"Not in register"))</f>
        <v/>
      </c>
      <c r="G2677" s="22" t="str">
        <f aca="false">IF($C2677="","",IFERROR(INDEX(Asset_Register!$Q$5:$Q$1000,MATCH($C2677,Asset_Register!$A$5:$A$1000,0)),"Not in register"))</f>
        <v/>
      </c>
      <c r="H2677" s="19"/>
      <c r="I2677" s="19"/>
      <c r="J2677" s="6"/>
      <c r="K2677" s="19"/>
      <c r="L2677" s="19"/>
      <c r="M2677" s="19"/>
      <c r="N2677" s="19"/>
      <c r="O2677" s="19"/>
      <c r="P2677" s="19"/>
      <c r="Q2677" s="22" t="str">
        <f aca="false">IF($C2677="","",IF($P2677&lt;&gt;"",$P2677,IF(AND(ISNUMBER($K2677),ISNUMBER($M2677),ISNUMBER($N2677)),IF($O2677="Lower is worse",IF($K2677&lt;=$N2677,"Danger",IF($K2677&lt;=$M2677,"Alert","OK")),IF($K2677&gt;=$N2677,"Danger",IF($K2677&gt;=$M2677,"Alert","OK"))),"Not set")))</f>
        <v/>
      </c>
      <c r="R2677" s="22" t="str">
        <f aca="false">IF(OR($Q2677="",$Q2677="Not set"),"",MATCH($Q2677,Lists!$F$2:$F$4,0)-1)</f>
        <v/>
      </c>
      <c r="S2677" s="6"/>
      <c r="T2677" s="6"/>
      <c r="U2677" s="22" t="str">
        <f aca="false">IF(OR($Q2677="",$Q2677="OK",$Q2677="Not set",NOT(ISNUMBER($G2677))),"",ROUND($G2677*IF($Q2677="Danger",Lists!$M$15,Lists!$M$16),0))</f>
        <v/>
      </c>
      <c r="V2677" s="22" t="str">
        <f aca="false">IF($U2677="","",IF(OR($Q2677="Danger",$U2677&gt;=Lists!$M$10),"P1",IF($U2677&gt;=Lists!$M$11,"P2","P3")))</f>
        <v/>
      </c>
      <c r="W2677" s="24" t="str">
        <f aca="false">IF(OR($V2677="",$B2677=""),"",$B2677+INDEX(Lists!$N$10:$N$12,MATCH($V2677,Lists!$L$10:$L$12,0)))</f>
        <v/>
      </c>
      <c r="X2677" s="19"/>
      <c r="Y2677" s="19"/>
      <c r="Z2677" s="19"/>
      <c r="AA2677" s="21"/>
      <c r="AB2677" s="19"/>
      <c r="AC2677" s="22" t="str">
        <f aca="true">IF(OR($U2677="",$B2677=""),"",IF($AA2677&lt;&gt;"",$AA2677-$B2677,TODAY()-$B2677))</f>
        <v/>
      </c>
      <c r="AD2677" s="22" t="str">
        <f aca="true">IF($W2677="","",IF($Y2677="Closed",IF($AA2677="","Closed",IF($AA2677&lt;=$W2677,"Closed on time","Closed late")),IF(TODAY()&gt;$W2677,"Overdue","Within time")))</f>
        <v/>
      </c>
      <c r="AE2677" s="6"/>
      <c r="AF2677" s="19"/>
      <c r="AG2677" s="19"/>
      <c r="AH2677" s="19"/>
      <c r="AI2677" s="19"/>
      <c r="AJ2677" s="19"/>
    </row>
    <row r="2678" customFormat="false" ht="15" hidden="false" customHeight="false" outlineLevel="0" collapsed="false">
      <c r="A2678" s="22" t="str">
        <f aca="false">IF($C2678="","","R"&amp;TEXT(ROW()-4,"00000"))</f>
        <v/>
      </c>
      <c r="B2678" s="21"/>
      <c r="C2678" s="19"/>
      <c r="D2678" s="22" t="str">
        <f aca="false">IF($C2678="","",IFERROR(INDEX(Asset_Register!$C$5:$C$1000,MATCH($C2678,Asset_Register!$A$5:$A$1000,0)),"Not in register"))</f>
        <v/>
      </c>
      <c r="E2678" s="22" t="str">
        <f aca="false">IF($C2678="","",IFERROR(INDEX(Asset_Register!$D$5:$D$1000,MATCH($C2678,Asset_Register!$A$5:$A$1000,0)),"Not in register"))</f>
        <v/>
      </c>
      <c r="F2678" s="22" t="str">
        <f aca="false">IF($C2678="","",IFERROR(INDEX(Asset_Register!$R$5:$R$1000,MATCH($C2678,Asset_Register!$A$5:$A$1000,0)),"Not in register"))</f>
        <v/>
      </c>
      <c r="G2678" s="22" t="str">
        <f aca="false">IF($C2678="","",IFERROR(INDEX(Asset_Register!$Q$5:$Q$1000,MATCH($C2678,Asset_Register!$A$5:$A$1000,0)),"Not in register"))</f>
        <v/>
      </c>
      <c r="H2678" s="19"/>
      <c r="I2678" s="19"/>
      <c r="J2678" s="6"/>
      <c r="K2678" s="19"/>
      <c r="L2678" s="19"/>
      <c r="M2678" s="19"/>
      <c r="N2678" s="19"/>
      <c r="O2678" s="19"/>
      <c r="P2678" s="19"/>
      <c r="Q2678" s="22" t="str">
        <f aca="false">IF($C2678="","",IF($P2678&lt;&gt;"",$P2678,IF(AND(ISNUMBER($K2678),ISNUMBER($M2678),ISNUMBER($N2678)),IF($O2678="Lower is worse",IF($K2678&lt;=$N2678,"Danger",IF($K2678&lt;=$M2678,"Alert","OK")),IF($K2678&gt;=$N2678,"Danger",IF($K2678&gt;=$M2678,"Alert","OK"))),"Not set")))</f>
        <v/>
      </c>
      <c r="R2678" s="22" t="str">
        <f aca="false">IF(OR($Q2678="",$Q2678="Not set"),"",MATCH($Q2678,Lists!$F$2:$F$4,0)-1)</f>
        <v/>
      </c>
      <c r="S2678" s="6"/>
      <c r="T2678" s="6"/>
      <c r="U2678" s="22" t="str">
        <f aca="false">IF(OR($Q2678="",$Q2678="OK",$Q2678="Not set",NOT(ISNUMBER($G2678))),"",ROUND($G2678*IF($Q2678="Danger",Lists!$M$15,Lists!$M$16),0))</f>
        <v/>
      </c>
      <c r="V2678" s="22" t="str">
        <f aca="false">IF($U2678="","",IF(OR($Q2678="Danger",$U2678&gt;=Lists!$M$10),"P1",IF($U2678&gt;=Lists!$M$11,"P2","P3")))</f>
        <v/>
      </c>
      <c r="W2678" s="24" t="str">
        <f aca="false">IF(OR($V2678="",$B2678=""),"",$B2678+INDEX(Lists!$N$10:$N$12,MATCH($V2678,Lists!$L$10:$L$12,0)))</f>
        <v/>
      </c>
      <c r="X2678" s="19"/>
      <c r="Y2678" s="19"/>
      <c r="Z2678" s="19"/>
      <c r="AA2678" s="21"/>
      <c r="AB2678" s="19"/>
      <c r="AC2678" s="22" t="str">
        <f aca="true">IF(OR($U2678="",$B2678=""),"",IF($AA2678&lt;&gt;"",$AA2678-$B2678,TODAY()-$B2678))</f>
        <v/>
      </c>
      <c r="AD2678" s="22" t="str">
        <f aca="true">IF($W2678="","",IF($Y2678="Closed",IF($AA2678="","Closed",IF($AA2678&lt;=$W2678,"Closed on time","Closed late")),IF(TODAY()&gt;$W2678,"Overdue","Within time")))</f>
        <v/>
      </c>
      <c r="AE2678" s="6"/>
      <c r="AF2678" s="19"/>
      <c r="AG2678" s="19"/>
      <c r="AH2678" s="19"/>
      <c r="AI2678" s="19"/>
      <c r="AJ2678" s="19"/>
    </row>
    <row r="2679" customFormat="false" ht="15" hidden="false" customHeight="false" outlineLevel="0" collapsed="false">
      <c r="A2679" s="22" t="str">
        <f aca="false">IF($C2679="","","R"&amp;TEXT(ROW()-4,"00000"))</f>
        <v/>
      </c>
      <c r="B2679" s="21"/>
      <c r="C2679" s="19"/>
      <c r="D2679" s="22" t="str">
        <f aca="false">IF($C2679="","",IFERROR(INDEX(Asset_Register!$C$5:$C$1000,MATCH($C2679,Asset_Register!$A$5:$A$1000,0)),"Not in register"))</f>
        <v/>
      </c>
      <c r="E2679" s="22" t="str">
        <f aca="false">IF($C2679="","",IFERROR(INDEX(Asset_Register!$D$5:$D$1000,MATCH($C2679,Asset_Register!$A$5:$A$1000,0)),"Not in register"))</f>
        <v/>
      </c>
      <c r="F2679" s="22" t="str">
        <f aca="false">IF($C2679="","",IFERROR(INDEX(Asset_Register!$R$5:$R$1000,MATCH($C2679,Asset_Register!$A$5:$A$1000,0)),"Not in register"))</f>
        <v/>
      </c>
      <c r="G2679" s="22" t="str">
        <f aca="false">IF($C2679="","",IFERROR(INDEX(Asset_Register!$Q$5:$Q$1000,MATCH($C2679,Asset_Register!$A$5:$A$1000,0)),"Not in register"))</f>
        <v/>
      </c>
      <c r="H2679" s="19"/>
      <c r="I2679" s="19"/>
      <c r="J2679" s="6"/>
      <c r="K2679" s="19"/>
      <c r="L2679" s="19"/>
      <c r="M2679" s="19"/>
      <c r="N2679" s="19"/>
      <c r="O2679" s="19"/>
      <c r="P2679" s="19"/>
      <c r="Q2679" s="22" t="str">
        <f aca="false">IF($C2679="","",IF($P2679&lt;&gt;"",$P2679,IF(AND(ISNUMBER($K2679),ISNUMBER($M2679),ISNUMBER($N2679)),IF($O2679="Lower is worse",IF($K2679&lt;=$N2679,"Danger",IF($K2679&lt;=$M2679,"Alert","OK")),IF($K2679&gt;=$N2679,"Danger",IF($K2679&gt;=$M2679,"Alert","OK"))),"Not set")))</f>
        <v/>
      </c>
      <c r="R2679" s="22" t="str">
        <f aca="false">IF(OR($Q2679="",$Q2679="Not set"),"",MATCH($Q2679,Lists!$F$2:$F$4,0)-1)</f>
        <v/>
      </c>
      <c r="S2679" s="6"/>
      <c r="T2679" s="6"/>
      <c r="U2679" s="22" t="str">
        <f aca="false">IF(OR($Q2679="",$Q2679="OK",$Q2679="Not set",NOT(ISNUMBER($G2679))),"",ROUND($G2679*IF($Q2679="Danger",Lists!$M$15,Lists!$M$16),0))</f>
        <v/>
      </c>
      <c r="V2679" s="22" t="str">
        <f aca="false">IF($U2679="","",IF(OR($Q2679="Danger",$U2679&gt;=Lists!$M$10),"P1",IF($U2679&gt;=Lists!$M$11,"P2","P3")))</f>
        <v/>
      </c>
      <c r="W2679" s="24" t="str">
        <f aca="false">IF(OR($V2679="",$B2679=""),"",$B2679+INDEX(Lists!$N$10:$N$12,MATCH($V2679,Lists!$L$10:$L$12,0)))</f>
        <v/>
      </c>
      <c r="X2679" s="19"/>
      <c r="Y2679" s="19"/>
      <c r="Z2679" s="19"/>
      <c r="AA2679" s="21"/>
      <c r="AB2679" s="19"/>
      <c r="AC2679" s="22" t="str">
        <f aca="true">IF(OR($U2679="",$B2679=""),"",IF($AA2679&lt;&gt;"",$AA2679-$B2679,TODAY()-$B2679))</f>
        <v/>
      </c>
      <c r="AD2679" s="22" t="str">
        <f aca="true">IF($W2679="","",IF($Y2679="Closed",IF($AA2679="","Closed",IF($AA2679&lt;=$W2679,"Closed on time","Closed late")),IF(TODAY()&gt;$W2679,"Overdue","Within time")))</f>
        <v/>
      </c>
      <c r="AE2679" s="6"/>
      <c r="AF2679" s="19"/>
      <c r="AG2679" s="19"/>
      <c r="AH2679" s="19"/>
      <c r="AI2679" s="19"/>
      <c r="AJ2679" s="19"/>
    </row>
    <row r="2680" customFormat="false" ht="15" hidden="false" customHeight="false" outlineLevel="0" collapsed="false">
      <c r="A2680" s="22" t="str">
        <f aca="false">IF($C2680="","","R"&amp;TEXT(ROW()-4,"00000"))</f>
        <v/>
      </c>
      <c r="B2680" s="21"/>
      <c r="C2680" s="19"/>
      <c r="D2680" s="22" t="str">
        <f aca="false">IF($C2680="","",IFERROR(INDEX(Asset_Register!$C$5:$C$1000,MATCH($C2680,Asset_Register!$A$5:$A$1000,0)),"Not in register"))</f>
        <v/>
      </c>
      <c r="E2680" s="22" t="str">
        <f aca="false">IF($C2680="","",IFERROR(INDEX(Asset_Register!$D$5:$D$1000,MATCH($C2680,Asset_Register!$A$5:$A$1000,0)),"Not in register"))</f>
        <v/>
      </c>
      <c r="F2680" s="22" t="str">
        <f aca="false">IF($C2680="","",IFERROR(INDEX(Asset_Register!$R$5:$R$1000,MATCH($C2680,Asset_Register!$A$5:$A$1000,0)),"Not in register"))</f>
        <v/>
      </c>
      <c r="G2680" s="22" t="str">
        <f aca="false">IF($C2680="","",IFERROR(INDEX(Asset_Register!$Q$5:$Q$1000,MATCH($C2680,Asset_Register!$A$5:$A$1000,0)),"Not in register"))</f>
        <v/>
      </c>
      <c r="H2680" s="19"/>
      <c r="I2680" s="19"/>
      <c r="J2680" s="6"/>
      <c r="K2680" s="19"/>
      <c r="L2680" s="19"/>
      <c r="M2680" s="19"/>
      <c r="N2680" s="19"/>
      <c r="O2680" s="19"/>
      <c r="P2680" s="19"/>
      <c r="Q2680" s="22" t="str">
        <f aca="false">IF($C2680="","",IF($P2680&lt;&gt;"",$P2680,IF(AND(ISNUMBER($K2680),ISNUMBER($M2680),ISNUMBER($N2680)),IF($O2680="Lower is worse",IF($K2680&lt;=$N2680,"Danger",IF($K2680&lt;=$M2680,"Alert","OK")),IF($K2680&gt;=$N2680,"Danger",IF($K2680&gt;=$M2680,"Alert","OK"))),"Not set")))</f>
        <v/>
      </c>
      <c r="R2680" s="22" t="str">
        <f aca="false">IF(OR($Q2680="",$Q2680="Not set"),"",MATCH($Q2680,Lists!$F$2:$F$4,0)-1)</f>
        <v/>
      </c>
      <c r="S2680" s="6"/>
      <c r="T2680" s="6"/>
      <c r="U2680" s="22" t="str">
        <f aca="false">IF(OR($Q2680="",$Q2680="OK",$Q2680="Not set",NOT(ISNUMBER($G2680))),"",ROUND($G2680*IF($Q2680="Danger",Lists!$M$15,Lists!$M$16),0))</f>
        <v/>
      </c>
      <c r="V2680" s="22" t="str">
        <f aca="false">IF($U2680="","",IF(OR($Q2680="Danger",$U2680&gt;=Lists!$M$10),"P1",IF($U2680&gt;=Lists!$M$11,"P2","P3")))</f>
        <v/>
      </c>
      <c r="W2680" s="24" t="str">
        <f aca="false">IF(OR($V2680="",$B2680=""),"",$B2680+INDEX(Lists!$N$10:$N$12,MATCH($V2680,Lists!$L$10:$L$12,0)))</f>
        <v/>
      </c>
      <c r="X2680" s="19"/>
      <c r="Y2680" s="19"/>
      <c r="Z2680" s="19"/>
      <c r="AA2680" s="21"/>
      <c r="AB2680" s="19"/>
      <c r="AC2680" s="22" t="str">
        <f aca="true">IF(OR($U2680="",$B2680=""),"",IF($AA2680&lt;&gt;"",$AA2680-$B2680,TODAY()-$B2680))</f>
        <v/>
      </c>
      <c r="AD2680" s="22" t="str">
        <f aca="true">IF($W2680="","",IF($Y2680="Closed",IF($AA2680="","Closed",IF($AA2680&lt;=$W2680,"Closed on time","Closed late")),IF(TODAY()&gt;$W2680,"Overdue","Within time")))</f>
        <v/>
      </c>
      <c r="AE2680" s="6"/>
      <c r="AF2680" s="19"/>
      <c r="AG2680" s="19"/>
      <c r="AH2680" s="19"/>
      <c r="AI2680" s="19"/>
      <c r="AJ2680" s="19"/>
    </row>
    <row r="2681" customFormat="false" ht="15" hidden="false" customHeight="false" outlineLevel="0" collapsed="false">
      <c r="A2681" s="22" t="str">
        <f aca="false">IF($C2681="","","R"&amp;TEXT(ROW()-4,"00000"))</f>
        <v/>
      </c>
      <c r="B2681" s="21"/>
      <c r="C2681" s="19"/>
      <c r="D2681" s="22" t="str">
        <f aca="false">IF($C2681="","",IFERROR(INDEX(Asset_Register!$C$5:$C$1000,MATCH($C2681,Asset_Register!$A$5:$A$1000,0)),"Not in register"))</f>
        <v/>
      </c>
      <c r="E2681" s="22" t="str">
        <f aca="false">IF($C2681="","",IFERROR(INDEX(Asset_Register!$D$5:$D$1000,MATCH($C2681,Asset_Register!$A$5:$A$1000,0)),"Not in register"))</f>
        <v/>
      </c>
      <c r="F2681" s="22" t="str">
        <f aca="false">IF($C2681="","",IFERROR(INDEX(Asset_Register!$R$5:$R$1000,MATCH($C2681,Asset_Register!$A$5:$A$1000,0)),"Not in register"))</f>
        <v/>
      </c>
      <c r="G2681" s="22" t="str">
        <f aca="false">IF($C2681="","",IFERROR(INDEX(Asset_Register!$Q$5:$Q$1000,MATCH($C2681,Asset_Register!$A$5:$A$1000,0)),"Not in register"))</f>
        <v/>
      </c>
      <c r="H2681" s="19"/>
      <c r="I2681" s="19"/>
      <c r="J2681" s="6"/>
      <c r="K2681" s="19"/>
      <c r="L2681" s="19"/>
      <c r="M2681" s="19"/>
      <c r="N2681" s="19"/>
      <c r="O2681" s="19"/>
      <c r="P2681" s="19"/>
      <c r="Q2681" s="22" t="str">
        <f aca="false">IF($C2681="","",IF($P2681&lt;&gt;"",$P2681,IF(AND(ISNUMBER($K2681),ISNUMBER($M2681),ISNUMBER($N2681)),IF($O2681="Lower is worse",IF($K2681&lt;=$N2681,"Danger",IF($K2681&lt;=$M2681,"Alert","OK")),IF($K2681&gt;=$N2681,"Danger",IF($K2681&gt;=$M2681,"Alert","OK"))),"Not set")))</f>
        <v/>
      </c>
      <c r="R2681" s="22" t="str">
        <f aca="false">IF(OR($Q2681="",$Q2681="Not set"),"",MATCH($Q2681,Lists!$F$2:$F$4,0)-1)</f>
        <v/>
      </c>
      <c r="S2681" s="6"/>
      <c r="T2681" s="6"/>
      <c r="U2681" s="22" t="str">
        <f aca="false">IF(OR($Q2681="",$Q2681="OK",$Q2681="Not set",NOT(ISNUMBER($G2681))),"",ROUND($G2681*IF($Q2681="Danger",Lists!$M$15,Lists!$M$16),0))</f>
        <v/>
      </c>
      <c r="V2681" s="22" t="str">
        <f aca="false">IF($U2681="","",IF(OR($Q2681="Danger",$U2681&gt;=Lists!$M$10),"P1",IF($U2681&gt;=Lists!$M$11,"P2","P3")))</f>
        <v/>
      </c>
      <c r="W2681" s="24" t="str">
        <f aca="false">IF(OR($V2681="",$B2681=""),"",$B2681+INDEX(Lists!$N$10:$N$12,MATCH($V2681,Lists!$L$10:$L$12,0)))</f>
        <v/>
      </c>
      <c r="X2681" s="19"/>
      <c r="Y2681" s="19"/>
      <c r="Z2681" s="19"/>
      <c r="AA2681" s="21"/>
      <c r="AB2681" s="19"/>
      <c r="AC2681" s="22" t="str">
        <f aca="true">IF(OR($U2681="",$B2681=""),"",IF($AA2681&lt;&gt;"",$AA2681-$B2681,TODAY()-$B2681))</f>
        <v/>
      </c>
      <c r="AD2681" s="22" t="str">
        <f aca="true">IF($W2681="","",IF($Y2681="Closed",IF($AA2681="","Closed",IF($AA2681&lt;=$W2681,"Closed on time","Closed late")),IF(TODAY()&gt;$W2681,"Overdue","Within time")))</f>
        <v/>
      </c>
      <c r="AE2681" s="6"/>
      <c r="AF2681" s="19"/>
      <c r="AG2681" s="19"/>
      <c r="AH2681" s="19"/>
      <c r="AI2681" s="19"/>
      <c r="AJ2681" s="19"/>
    </row>
    <row r="2682" customFormat="false" ht="15" hidden="false" customHeight="false" outlineLevel="0" collapsed="false">
      <c r="A2682" s="22" t="str">
        <f aca="false">IF($C2682="","","R"&amp;TEXT(ROW()-4,"00000"))</f>
        <v/>
      </c>
      <c r="B2682" s="21"/>
      <c r="C2682" s="19"/>
      <c r="D2682" s="22" t="str">
        <f aca="false">IF($C2682="","",IFERROR(INDEX(Asset_Register!$C$5:$C$1000,MATCH($C2682,Asset_Register!$A$5:$A$1000,0)),"Not in register"))</f>
        <v/>
      </c>
      <c r="E2682" s="22" t="str">
        <f aca="false">IF($C2682="","",IFERROR(INDEX(Asset_Register!$D$5:$D$1000,MATCH($C2682,Asset_Register!$A$5:$A$1000,0)),"Not in register"))</f>
        <v/>
      </c>
      <c r="F2682" s="22" t="str">
        <f aca="false">IF($C2682="","",IFERROR(INDEX(Asset_Register!$R$5:$R$1000,MATCH($C2682,Asset_Register!$A$5:$A$1000,0)),"Not in register"))</f>
        <v/>
      </c>
      <c r="G2682" s="22" t="str">
        <f aca="false">IF($C2682="","",IFERROR(INDEX(Asset_Register!$Q$5:$Q$1000,MATCH($C2682,Asset_Register!$A$5:$A$1000,0)),"Not in register"))</f>
        <v/>
      </c>
      <c r="H2682" s="19"/>
      <c r="I2682" s="19"/>
      <c r="J2682" s="6"/>
      <c r="K2682" s="19"/>
      <c r="L2682" s="19"/>
      <c r="M2682" s="19"/>
      <c r="N2682" s="19"/>
      <c r="O2682" s="19"/>
      <c r="P2682" s="19"/>
      <c r="Q2682" s="22" t="str">
        <f aca="false">IF($C2682="","",IF($P2682&lt;&gt;"",$P2682,IF(AND(ISNUMBER($K2682),ISNUMBER($M2682),ISNUMBER($N2682)),IF($O2682="Lower is worse",IF($K2682&lt;=$N2682,"Danger",IF($K2682&lt;=$M2682,"Alert","OK")),IF($K2682&gt;=$N2682,"Danger",IF($K2682&gt;=$M2682,"Alert","OK"))),"Not set")))</f>
        <v/>
      </c>
      <c r="R2682" s="22" t="str">
        <f aca="false">IF(OR($Q2682="",$Q2682="Not set"),"",MATCH($Q2682,Lists!$F$2:$F$4,0)-1)</f>
        <v/>
      </c>
      <c r="S2682" s="6"/>
      <c r="T2682" s="6"/>
      <c r="U2682" s="22" t="str">
        <f aca="false">IF(OR($Q2682="",$Q2682="OK",$Q2682="Not set",NOT(ISNUMBER($G2682))),"",ROUND($G2682*IF($Q2682="Danger",Lists!$M$15,Lists!$M$16),0))</f>
        <v/>
      </c>
      <c r="V2682" s="22" t="str">
        <f aca="false">IF($U2682="","",IF(OR($Q2682="Danger",$U2682&gt;=Lists!$M$10),"P1",IF($U2682&gt;=Lists!$M$11,"P2","P3")))</f>
        <v/>
      </c>
      <c r="W2682" s="24" t="str">
        <f aca="false">IF(OR($V2682="",$B2682=""),"",$B2682+INDEX(Lists!$N$10:$N$12,MATCH($V2682,Lists!$L$10:$L$12,0)))</f>
        <v/>
      </c>
      <c r="X2682" s="19"/>
      <c r="Y2682" s="19"/>
      <c r="Z2682" s="19"/>
      <c r="AA2682" s="21"/>
      <c r="AB2682" s="19"/>
      <c r="AC2682" s="22" t="str">
        <f aca="true">IF(OR($U2682="",$B2682=""),"",IF($AA2682&lt;&gt;"",$AA2682-$B2682,TODAY()-$B2682))</f>
        <v/>
      </c>
      <c r="AD2682" s="22" t="str">
        <f aca="true">IF($W2682="","",IF($Y2682="Closed",IF($AA2682="","Closed",IF($AA2682&lt;=$W2682,"Closed on time","Closed late")),IF(TODAY()&gt;$W2682,"Overdue","Within time")))</f>
        <v/>
      </c>
      <c r="AE2682" s="6"/>
      <c r="AF2682" s="19"/>
      <c r="AG2682" s="19"/>
      <c r="AH2682" s="19"/>
      <c r="AI2682" s="19"/>
      <c r="AJ2682" s="19"/>
    </row>
    <row r="2683" customFormat="false" ht="15" hidden="false" customHeight="false" outlineLevel="0" collapsed="false">
      <c r="A2683" s="22" t="str">
        <f aca="false">IF($C2683="","","R"&amp;TEXT(ROW()-4,"00000"))</f>
        <v/>
      </c>
      <c r="B2683" s="21"/>
      <c r="C2683" s="19"/>
      <c r="D2683" s="22" t="str">
        <f aca="false">IF($C2683="","",IFERROR(INDEX(Asset_Register!$C$5:$C$1000,MATCH($C2683,Asset_Register!$A$5:$A$1000,0)),"Not in register"))</f>
        <v/>
      </c>
      <c r="E2683" s="22" t="str">
        <f aca="false">IF($C2683="","",IFERROR(INDEX(Asset_Register!$D$5:$D$1000,MATCH($C2683,Asset_Register!$A$5:$A$1000,0)),"Not in register"))</f>
        <v/>
      </c>
      <c r="F2683" s="22" t="str">
        <f aca="false">IF($C2683="","",IFERROR(INDEX(Asset_Register!$R$5:$R$1000,MATCH($C2683,Asset_Register!$A$5:$A$1000,0)),"Not in register"))</f>
        <v/>
      </c>
      <c r="G2683" s="22" t="str">
        <f aca="false">IF($C2683="","",IFERROR(INDEX(Asset_Register!$Q$5:$Q$1000,MATCH($C2683,Asset_Register!$A$5:$A$1000,0)),"Not in register"))</f>
        <v/>
      </c>
      <c r="H2683" s="19"/>
      <c r="I2683" s="19"/>
      <c r="J2683" s="6"/>
      <c r="K2683" s="19"/>
      <c r="L2683" s="19"/>
      <c r="M2683" s="19"/>
      <c r="N2683" s="19"/>
      <c r="O2683" s="19"/>
      <c r="P2683" s="19"/>
      <c r="Q2683" s="22" t="str">
        <f aca="false">IF($C2683="","",IF($P2683&lt;&gt;"",$P2683,IF(AND(ISNUMBER($K2683),ISNUMBER($M2683),ISNUMBER($N2683)),IF($O2683="Lower is worse",IF($K2683&lt;=$N2683,"Danger",IF($K2683&lt;=$M2683,"Alert","OK")),IF($K2683&gt;=$N2683,"Danger",IF($K2683&gt;=$M2683,"Alert","OK"))),"Not set")))</f>
        <v/>
      </c>
      <c r="R2683" s="22" t="str">
        <f aca="false">IF(OR($Q2683="",$Q2683="Not set"),"",MATCH($Q2683,Lists!$F$2:$F$4,0)-1)</f>
        <v/>
      </c>
      <c r="S2683" s="6"/>
      <c r="T2683" s="6"/>
      <c r="U2683" s="22" t="str">
        <f aca="false">IF(OR($Q2683="",$Q2683="OK",$Q2683="Not set",NOT(ISNUMBER($G2683))),"",ROUND($G2683*IF($Q2683="Danger",Lists!$M$15,Lists!$M$16),0))</f>
        <v/>
      </c>
      <c r="V2683" s="22" t="str">
        <f aca="false">IF($U2683="","",IF(OR($Q2683="Danger",$U2683&gt;=Lists!$M$10),"P1",IF($U2683&gt;=Lists!$M$11,"P2","P3")))</f>
        <v/>
      </c>
      <c r="W2683" s="24" t="str">
        <f aca="false">IF(OR($V2683="",$B2683=""),"",$B2683+INDEX(Lists!$N$10:$N$12,MATCH($V2683,Lists!$L$10:$L$12,0)))</f>
        <v/>
      </c>
      <c r="X2683" s="19"/>
      <c r="Y2683" s="19"/>
      <c r="Z2683" s="19"/>
      <c r="AA2683" s="21"/>
      <c r="AB2683" s="19"/>
      <c r="AC2683" s="22" t="str">
        <f aca="true">IF(OR($U2683="",$B2683=""),"",IF($AA2683&lt;&gt;"",$AA2683-$B2683,TODAY()-$B2683))</f>
        <v/>
      </c>
      <c r="AD2683" s="22" t="str">
        <f aca="true">IF($W2683="","",IF($Y2683="Closed",IF($AA2683="","Closed",IF($AA2683&lt;=$W2683,"Closed on time","Closed late")),IF(TODAY()&gt;$W2683,"Overdue","Within time")))</f>
        <v/>
      </c>
      <c r="AE2683" s="6"/>
      <c r="AF2683" s="19"/>
      <c r="AG2683" s="19"/>
      <c r="AH2683" s="19"/>
      <c r="AI2683" s="19"/>
      <c r="AJ2683" s="19"/>
    </row>
    <row r="2684" customFormat="false" ht="15" hidden="false" customHeight="false" outlineLevel="0" collapsed="false">
      <c r="A2684" s="22" t="str">
        <f aca="false">IF($C2684="","","R"&amp;TEXT(ROW()-4,"00000"))</f>
        <v/>
      </c>
      <c r="B2684" s="21"/>
      <c r="C2684" s="19"/>
      <c r="D2684" s="22" t="str">
        <f aca="false">IF($C2684="","",IFERROR(INDEX(Asset_Register!$C$5:$C$1000,MATCH($C2684,Asset_Register!$A$5:$A$1000,0)),"Not in register"))</f>
        <v/>
      </c>
      <c r="E2684" s="22" t="str">
        <f aca="false">IF($C2684="","",IFERROR(INDEX(Asset_Register!$D$5:$D$1000,MATCH($C2684,Asset_Register!$A$5:$A$1000,0)),"Not in register"))</f>
        <v/>
      </c>
      <c r="F2684" s="22" t="str">
        <f aca="false">IF($C2684="","",IFERROR(INDEX(Asset_Register!$R$5:$R$1000,MATCH($C2684,Asset_Register!$A$5:$A$1000,0)),"Not in register"))</f>
        <v/>
      </c>
      <c r="G2684" s="22" t="str">
        <f aca="false">IF($C2684="","",IFERROR(INDEX(Asset_Register!$Q$5:$Q$1000,MATCH($C2684,Asset_Register!$A$5:$A$1000,0)),"Not in register"))</f>
        <v/>
      </c>
      <c r="H2684" s="19"/>
      <c r="I2684" s="19"/>
      <c r="J2684" s="6"/>
      <c r="K2684" s="19"/>
      <c r="L2684" s="19"/>
      <c r="M2684" s="19"/>
      <c r="N2684" s="19"/>
      <c r="O2684" s="19"/>
      <c r="P2684" s="19"/>
      <c r="Q2684" s="22" t="str">
        <f aca="false">IF($C2684="","",IF($P2684&lt;&gt;"",$P2684,IF(AND(ISNUMBER($K2684),ISNUMBER($M2684),ISNUMBER($N2684)),IF($O2684="Lower is worse",IF($K2684&lt;=$N2684,"Danger",IF($K2684&lt;=$M2684,"Alert","OK")),IF($K2684&gt;=$N2684,"Danger",IF($K2684&gt;=$M2684,"Alert","OK"))),"Not set")))</f>
        <v/>
      </c>
      <c r="R2684" s="22" t="str">
        <f aca="false">IF(OR($Q2684="",$Q2684="Not set"),"",MATCH($Q2684,Lists!$F$2:$F$4,0)-1)</f>
        <v/>
      </c>
      <c r="S2684" s="6"/>
      <c r="T2684" s="6"/>
      <c r="U2684" s="22" t="str">
        <f aca="false">IF(OR($Q2684="",$Q2684="OK",$Q2684="Not set",NOT(ISNUMBER($G2684))),"",ROUND($G2684*IF($Q2684="Danger",Lists!$M$15,Lists!$M$16),0))</f>
        <v/>
      </c>
      <c r="V2684" s="22" t="str">
        <f aca="false">IF($U2684="","",IF(OR($Q2684="Danger",$U2684&gt;=Lists!$M$10),"P1",IF($U2684&gt;=Lists!$M$11,"P2","P3")))</f>
        <v/>
      </c>
      <c r="W2684" s="24" t="str">
        <f aca="false">IF(OR($V2684="",$B2684=""),"",$B2684+INDEX(Lists!$N$10:$N$12,MATCH($V2684,Lists!$L$10:$L$12,0)))</f>
        <v/>
      </c>
      <c r="X2684" s="19"/>
      <c r="Y2684" s="19"/>
      <c r="Z2684" s="19"/>
      <c r="AA2684" s="21"/>
      <c r="AB2684" s="19"/>
      <c r="AC2684" s="22" t="str">
        <f aca="true">IF(OR($U2684="",$B2684=""),"",IF($AA2684&lt;&gt;"",$AA2684-$B2684,TODAY()-$B2684))</f>
        <v/>
      </c>
      <c r="AD2684" s="22" t="str">
        <f aca="true">IF($W2684="","",IF($Y2684="Closed",IF($AA2684="","Closed",IF($AA2684&lt;=$W2684,"Closed on time","Closed late")),IF(TODAY()&gt;$W2684,"Overdue","Within time")))</f>
        <v/>
      </c>
      <c r="AE2684" s="6"/>
      <c r="AF2684" s="19"/>
      <c r="AG2684" s="19"/>
      <c r="AH2684" s="19"/>
      <c r="AI2684" s="19"/>
      <c r="AJ2684" s="19"/>
    </row>
    <row r="2685" customFormat="false" ht="15" hidden="false" customHeight="false" outlineLevel="0" collapsed="false">
      <c r="A2685" s="22" t="str">
        <f aca="false">IF($C2685="","","R"&amp;TEXT(ROW()-4,"00000"))</f>
        <v/>
      </c>
      <c r="B2685" s="21"/>
      <c r="C2685" s="19"/>
      <c r="D2685" s="22" t="str">
        <f aca="false">IF($C2685="","",IFERROR(INDEX(Asset_Register!$C$5:$C$1000,MATCH($C2685,Asset_Register!$A$5:$A$1000,0)),"Not in register"))</f>
        <v/>
      </c>
      <c r="E2685" s="22" t="str">
        <f aca="false">IF($C2685="","",IFERROR(INDEX(Asset_Register!$D$5:$D$1000,MATCH($C2685,Asset_Register!$A$5:$A$1000,0)),"Not in register"))</f>
        <v/>
      </c>
      <c r="F2685" s="22" t="str">
        <f aca="false">IF($C2685="","",IFERROR(INDEX(Asset_Register!$R$5:$R$1000,MATCH($C2685,Asset_Register!$A$5:$A$1000,0)),"Not in register"))</f>
        <v/>
      </c>
      <c r="G2685" s="22" t="str">
        <f aca="false">IF($C2685="","",IFERROR(INDEX(Asset_Register!$Q$5:$Q$1000,MATCH($C2685,Asset_Register!$A$5:$A$1000,0)),"Not in register"))</f>
        <v/>
      </c>
      <c r="H2685" s="19"/>
      <c r="I2685" s="19"/>
      <c r="J2685" s="6"/>
      <c r="K2685" s="19"/>
      <c r="L2685" s="19"/>
      <c r="M2685" s="19"/>
      <c r="N2685" s="19"/>
      <c r="O2685" s="19"/>
      <c r="P2685" s="19"/>
      <c r="Q2685" s="22" t="str">
        <f aca="false">IF($C2685="","",IF($P2685&lt;&gt;"",$P2685,IF(AND(ISNUMBER($K2685),ISNUMBER($M2685),ISNUMBER($N2685)),IF($O2685="Lower is worse",IF($K2685&lt;=$N2685,"Danger",IF($K2685&lt;=$M2685,"Alert","OK")),IF($K2685&gt;=$N2685,"Danger",IF($K2685&gt;=$M2685,"Alert","OK"))),"Not set")))</f>
        <v/>
      </c>
      <c r="R2685" s="22" t="str">
        <f aca="false">IF(OR($Q2685="",$Q2685="Not set"),"",MATCH($Q2685,Lists!$F$2:$F$4,0)-1)</f>
        <v/>
      </c>
      <c r="S2685" s="6"/>
      <c r="T2685" s="6"/>
      <c r="U2685" s="22" t="str">
        <f aca="false">IF(OR($Q2685="",$Q2685="OK",$Q2685="Not set",NOT(ISNUMBER($G2685))),"",ROUND($G2685*IF($Q2685="Danger",Lists!$M$15,Lists!$M$16),0))</f>
        <v/>
      </c>
      <c r="V2685" s="22" t="str">
        <f aca="false">IF($U2685="","",IF(OR($Q2685="Danger",$U2685&gt;=Lists!$M$10),"P1",IF($U2685&gt;=Lists!$M$11,"P2","P3")))</f>
        <v/>
      </c>
      <c r="W2685" s="24" t="str">
        <f aca="false">IF(OR($V2685="",$B2685=""),"",$B2685+INDEX(Lists!$N$10:$N$12,MATCH($V2685,Lists!$L$10:$L$12,0)))</f>
        <v/>
      </c>
      <c r="X2685" s="19"/>
      <c r="Y2685" s="19"/>
      <c r="Z2685" s="19"/>
      <c r="AA2685" s="21"/>
      <c r="AB2685" s="19"/>
      <c r="AC2685" s="22" t="str">
        <f aca="true">IF(OR($U2685="",$B2685=""),"",IF($AA2685&lt;&gt;"",$AA2685-$B2685,TODAY()-$B2685))</f>
        <v/>
      </c>
      <c r="AD2685" s="22" t="str">
        <f aca="true">IF($W2685="","",IF($Y2685="Closed",IF($AA2685="","Closed",IF($AA2685&lt;=$W2685,"Closed on time","Closed late")),IF(TODAY()&gt;$W2685,"Overdue","Within time")))</f>
        <v/>
      </c>
      <c r="AE2685" s="6"/>
      <c r="AF2685" s="19"/>
      <c r="AG2685" s="19"/>
      <c r="AH2685" s="19"/>
      <c r="AI2685" s="19"/>
      <c r="AJ2685" s="19"/>
    </row>
    <row r="2686" customFormat="false" ht="15" hidden="false" customHeight="false" outlineLevel="0" collapsed="false">
      <c r="A2686" s="22" t="str">
        <f aca="false">IF($C2686="","","R"&amp;TEXT(ROW()-4,"00000"))</f>
        <v/>
      </c>
      <c r="B2686" s="21"/>
      <c r="C2686" s="19"/>
      <c r="D2686" s="22" t="str">
        <f aca="false">IF($C2686="","",IFERROR(INDEX(Asset_Register!$C$5:$C$1000,MATCH($C2686,Asset_Register!$A$5:$A$1000,0)),"Not in register"))</f>
        <v/>
      </c>
      <c r="E2686" s="22" t="str">
        <f aca="false">IF($C2686="","",IFERROR(INDEX(Asset_Register!$D$5:$D$1000,MATCH($C2686,Asset_Register!$A$5:$A$1000,0)),"Not in register"))</f>
        <v/>
      </c>
      <c r="F2686" s="22" t="str">
        <f aca="false">IF($C2686="","",IFERROR(INDEX(Asset_Register!$R$5:$R$1000,MATCH($C2686,Asset_Register!$A$5:$A$1000,0)),"Not in register"))</f>
        <v/>
      </c>
      <c r="G2686" s="22" t="str">
        <f aca="false">IF($C2686="","",IFERROR(INDEX(Asset_Register!$Q$5:$Q$1000,MATCH($C2686,Asset_Register!$A$5:$A$1000,0)),"Not in register"))</f>
        <v/>
      </c>
      <c r="H2686" s="19"/>
      <c r="I2686" s="19"/>
      <c r="J2686" s="6"/>
      <c r="K2686" s="19"/>
      <c r="L2686" s="19"/>
      <c r="M2686" s="19"/>
      <c r="N2686" s="19"/>
      <c r="O2686" s="19"/>
      <c r="P2686" s="19"/>
      <c r="Q2686" s="22" t="str">
        <f aca="false">IF($C2686="","",IF($P2686&lt;&gt;"",$P2686,IF(AND(ISNUMBER($K2686),ISNUMBER($M2686),ISNUMBER($N2686)),IF($O2686="Lower is worse",IF($K2686&lt;=$N2686,"Danger",IF($K2686&lt;=$M2686,"Alert","OK")),IF($K2686&gt;=$N2686,"Danger",IF($K2686&gt;=$M2686,"Alert","OK"))),"Not set")))</f>
        <v/>
      </c>
      <c r="R2686" s="22" t="str">
        <f aca="false">IF(OR($Q2686="",$Q2686="Not set"),"",MATCH($Q2686,Lists!$F$2:$F$4,0)-1)</f>
        <v/>
      </c>
      <c r="S2686" s="6"/>
      <c r="T2686" s="6"/>
      <c r="U2686" s="22" t="str">
        <f aca="false">IF(OR($Q2686="",$Q2686="OK",$Q2686="Not set",NOT(ISNUMBER($G2686))),"",ROUND($G2686*IF($Q2686="Danger",Lists!$M$15,Lists!$M$16),0))</f>
        <v/>
      </c>
      <c r="V2686" s="22" t="str">
        <f aca="false">IF($U2686="","",IF(OR($Q2686="Danger",$U2686&gt;=Lists!$M$10),"P1",IF($U2686&gt;=Lists!$M$11,"P2","P3")))</f>
        <v/>
      </c>
      <c r="W2686" s="24" t="str">
        <f aca="false">IF(OR($V2686="",$B2686=""),"",$B2686+INDEX(Lists!$N$10:$N$12,MATCH($V2686,Lists!$L$10:$L$12,0)))</f>
        <v/>
      </c>
      <c r="X2686" s="19"/>
      <c r="Y2686" s="19"/>
      <c r="Z2686" s="19"/>
      <c r="AA2686" s="21"/>
      <c r="AB2686" s="19"/>
      <c r="AC2686" s="22" t="str">
        <f aca="true">IF(OR($U2686="",$B2686=""),"",IF($AA2686&lt;&gt;"",$AA2686-$B2686,TODAY()-$B2686))</f>
        <v/>
      </c>
      <c r="AD2686" s="22" t="str">
        <f aca="true">IF($W2686="","",IF($Y2686="Closed",IF($AA2686="","Closed",IF($AA2686&lt;=$W2686,"Closed on time","Closed late")),IF(TODAY()&gt;$W2686,"Overdue","Within time")))</f>
        <v/>
      </c>
      <c r="AE2686" s="6"/>
      <c r="AF2686" s="19"/>
      <c r="AG2686" s="19"/>
      <c r="AH2686" s="19"/>
      <c r="AI2686" s="19"/>
      <c r="AJ2686" s="19"/>
    </row>
    <row r="2687" customFormat="false" ht="15" hidden="false" customHeight="false" outlineLevel="0" collapsed="false">
      <c r="A2687" s="22" t="str">
        <f aca="false">IF($C2687="","","R"&amp;TEXT(ROW()-4,"00000"))</f>
        <v/>
      </c>
      <c r="B2687" s="21"/>
      <c r="C2687" s="19"/>
      <c r="D2687" s="22" t="str">
        <f aca="false">IF($C2687="","",IFERROR(INDEX(Asset_Register!$C$5:$C$1000,MATCH($C2687,Asset_Register!$A$5:$A$1000,0)),"Not in register"))</f>
        <v/>
      </c>
      <c r="E2687" s="22" t="str">
        <f aca="false">IF($C2687="","",IFERROR(INDEX(Asset_Register!$D$5:$D$1000,MATCH($C2687,Asset_Register!$A$5:$A$1000,0)),"Not in register"))</f>
        <v/>
      </c>
      <c r="F2687" s="22" t="str">
        <f aca="false">IF($C2687="","",IFERROR(INDEX(Asset_Register!$R$5:$R$1000,MATCH($C2687,Asset_Register!$A$5:$A$1000,0)),"Not in register"))</f>
        <v/>
      </c>
      <c r="G2687" s="22" t="str">
        <f aca="false">IF($C2687="","",IFERROR(INDEX(Asset_Register!$Q$5:$Q$1000,MATCH($C2687,Asset_Register!$A$5:$A$1000,0)),"Not in register"))</f>
        <v/>
      </c>
      <c r="H2687" s="19"/>
      <c r="I2687" s="19"/>
      <c r="J2687" s="6"/>
      <c r="K2687" s="19"/>
      <c r="L2687" s="19"/>
      <c r="M2687" s="19"/>
      <c r="N2687" s="19"/>
      <c r="O2687" s="19"/>
      <c r="P2687" s="19"/>
      <c r="Q2687" s="22" t="str">
        <f aca="false">IF($C2687="","",IF($P2687&lt;&gt;"",$P2687,IF(AND(ISNUMBER($K2687),ISNUMBER($M2687),ISNUMBER($N2687)),IF($O2687="Lower is worse",IF($K2687&lt;=$N2687,"Danger",IF($K2687&lt;=$M2687,"Alert","OK")),IF($K2687&gt;=$N2687,"Danger",IF($K2687&gt;=$M2687,"Alert","OK"))),"Not set")))</f>
        <v/>
      </c>
      <c r="R2687" s="22" t="str">
        <f aca="false">IF(OR($Q2687="",$Q2687="Not set"),"",MATCH($Q2687,Lists!$F$2:$F$4,0)-1)</f>
        <v/>
      </c>
      <c r="S2687" s="6"/>
      <c r="T2687" s="6"/>
      <c r="U2687" s="22" t="str">
        <f aca="false">IF(OR($Q2687="",$Q2687="OK",$Q2687="Not set",NOT(ISNUMBER($G2687))),"",ROUND($G2687*IF($Q2687="Danger",Lists!$M$15,Lists!$M$16),0))</f>
        <v/>
      </c>
      <c r="V2687" s="22" t="str">
        <f aca="false">IF($U2687="","",IF(OR($Q2687="Danger",$U2687&gt;=Lists!$M$10),"P1",IF($U2687&gt;=Lists!$M$11,"P2","P3")))</f>
        <v/>
      </c>
      <c r="W2687" s="24" t="str">
        <f aca="false">IF(OR($V2687="",$B2687=""),"",$B2687+INDEX(Lists!$N$10:$N$12,MATCH($V2687,Lists!$L$10:$L$12,0)))</f>
        <v/>
      </c>
      <c r="X2687" s="19"/>
      <c r="Y2687" s="19"/>
      <c r="Z2687" s="19"/>
      <c r="AA2687" s="21"/>
      <c r="AB2687" s="19"/>
      <c r="AC2687" s="22" t="str">
        <f aca="true">IF(OR($U2687="",$B2687=""),"",IF($AA2687&lt;&gt;"",$AA2687-$B2687,TODAY()-$B2687))</f>
        <v/>
      </c>
      <c r="AD2687" s="22" t="str">
        <f aca="true">IF($W2687="","",IF($Y2687="Closed",IF($AA2687="","Closed",IF($AA2687&lt;=$W2687,"Closed on time","Closed late")),IF(TODAY()&gt;$W2687,"Overdue","Within time")))</f>
        <v/>
      </c>
      <c r="AE2687" s="6"/>
      <c r="AF2687" s="19"/>
      <c r="AG2687" s="19"/>
      <c r="AH2687" s="19"/>
      <c r="AI2687" s="19"/>
      <c r="AJ2687" s="19"/>
    </row>
    <row r="2688" customFormat="false" ht="15" hidden="false" customHeight="false" outlineLevel="0" collapsed="false">
      <c r="A2688" s="22" t="str">
        <f aca="false">IF($C2688="","","R"&amp;TEXT(ROW()-4,"00000"))</f>
        <v/>
      </c>
      <c r="B2688" s="21"/>
      <c r="C2688" s="19"/>
      <c r="D2688" s="22" t="str">
        <f aca="false">IF($C2688="","",IFERROR(INDEX(Asset_Register!$C$5:$C$1000,MATCH($C2688,Asset_Register!$A$5:$A$1000,0)),"Not in register"))</f>
        <v/>
      </c>
      <c r="E2688" s="22" t="str">
        <f aca="false">IF($C2688="","",IFERROR(INDEX(Asset_Register!$D$5:$D$1000,MATCH($C2688,Asset_Register!$A$5:$A$1000,0)),"Not in register"))</f>
        <v/>
      </c>
      <c r="F2688" s="22" t="str">
        <f aca="false">IF($C2688="","",IFERROR(INDEX(Asset_Register!$R$5:$R$1000,MATCH($C2688,Asset_Register!$A$5:$A$1000,0)),"Not in register"))</f>
        <v/>
      </c>
      <c r="G2688" s="22" t="str">
        <f aca="false">IF($C2688="","",IFERROR(INDEX(Asset_Register!$Q$5:$Q$1000,MATCH($C2688,Asset_Register!$A$5:$A$1000,0)),"Not in register"))</f>
        <v/>
      </c>
      <c r="H2688" s="19"/>
      <c r="I2688" s="19"/>
      <c r="J2688" s="6"/>
      <c r="K2688" s="19"/>
      <c r="L2688" s="19"/>
      <c r="M2688" s="19"/>
      <c r="N2688" s="19"/>
      <c r="O2688" s="19"/>
      <c r="P2688" s="19"/>
      <c r="Q2688" s="22" t="str">
        <f aca="false">IF($C2688="","",IF($P2688&lt;&gt;"",$P2688,IF(AND(ISNUMBER($K2688),ISNUMBER($M2688),ISNUMBER($N2688)),IF($O2688="Lower is worse",IF($K2688&lt;=$N2688,"Danger",IF($K2688&lt;=$M2688,"Alert","OK")),IF($K2688&gt;=$N2688,"Danger",IF($K2688&gt;=$M2688,"Alert","OK"))),"Not set")))</f>
        <v/>
      </c>
      <c r="R2688" s="22" t="str">
        <f aca="false">IF(OR($Q2688="",$Q2688="Not set"),"",MATCH($Q2688,Lists!$F$2:$F$4,0)-1)</f>
        <v/>
      </c>
      <c r="S2688" s="6"/>
      <c r="T2688" s="6"/>
      <c r="U2688" s="22" t="str">
        <f aca="false">IF(OR($Q2688="",$Q2688="OK",$Q2688="Not set",NOT(ISNUMBER($G2688))),"",ROUND($G2688*IF($Q2688="Danger",Lists!$M$15,Lists!$M$16),0))</f>
        <v/>
      </c>
      <c r="V2688" s="22" t="str">
        <f aca="false">IF($U2688="","",IF(OR($Q2688="Danger",$U2688&gt;=Lists!$M$10),"P1",IF($U2688&gt;=Lists!$M$11,"P2","P3")))</f>
        <v/>
      </c>
      <c r="W2688" s="24" t="str">
        <f aca="false">IF(OR($V2688="",$B2688=""),"",$B2688+INDEX(Lists!$N$10:$N$12,MATCH($V2688,Lists!$L$10:$L$12,0)))</f>
        <v/>
      </c>
      <c r="X2688" s="19"/>
      <c r="Y2688" s="19"/>
      <c r="Z2688" s="19"/>
      <c r="AA2688" s="21"/>
      <c r="AB2688" s="19"/>
      <c r="AC2688" s="22" t="str">
        <f aca="true">IF(OR($U2688="",$B2688=""),"",IF($AA2688&lt;&gt;"",$AA2688-$B2688,TODAY()-$B2688))</f>
        <v/>
      </c>
      <c r="AD2688" s="22" t="str">
        <f aca="true">IF($W2688="","",IF($Y2688="Closed",IF($AA2688="","Closed",IF($AA2688&lt;=$W2688,"Closed on time","Closed late")),IF(TODAY()&gt;$W2688,"Overdue","Within time")))</f>
        <v/>
      </c>
      <c r="AE2688" s="6"/>
      <c r="AF2688" s="19"/>
      <c r="AG2688" s="19"/>
      <c r="AH2688" s="19"/>
      <c r="AI2688" s="19"/>
      <c r="AJ2688" s="19"/>
    </row>
    <row r="2689" customFormat="false" ht="15" hidden="false" customHeight="false" outlineLevel="0" collapsed="false">
      <c r="A2689" s="22" t="str">
        <f aca="false">IF($C2689="","","R"&amp;TEXT(ROW()-4,"00000"))</f>
        <v/>
      </c>
      <c r="B2689" s="21"/>
      <c r="C2689" s="19"/>
      <c r="D2689" s="22" t="str">
        <f aca="false">IF($C2689="","",IFERROR(INDEX(Asset_Register!$C$5:$C$1000,MATCH($C2689,Asset_Register!$A$5:$A$1000,0)),"Not in register"))</f>
        <v/>
      </c>
      <c r="E2689" s="22" t="str">
        <f aca="false">IF($C2689="","",IFERROR(INDEX(Asset_Register!$D$5:$D$1000,MATCH($C2689,Asset_Register!$A$5:$A$1000,0)),"Not in register"))</f>
        <v/>
      </c>
      <c r="F2689" s="22" t="str">
        <f aca="false">IF($C2689="","",IFERROR(INDEX(Asset_Register!$R$5:$R$1000,MATCH($C2689,Asset_Register!$A$5:$A$1000,0)),"Not in register"))</f>
        <v/>
      </c>
      <c r="G2689" s="22" t="str">
        <f aca="false">IF($C2689="","",IFERROR(INDEX(Asset_Register!$Q$5:$Q$1000,MATCH($C2689,Asset_Register!$A$5:$A$1000,0)),"Not in register"))</f>
        <v/>
      </c>
      <c r="H2689" s="19"/>
      <c r="I2689" s="19"/>
      <c r="J2689" s="6"/>
      <c r="K2689" s="19"/>
      <c r="L2689" s="19"/>
      <c r="M2689" s="19"/>
      <c r="N2689" s="19"/>
      <c r="O2689" s="19"/>
      <c r="P2689" s="19"/>
      <c r="Q2689" s="22" t="str">
        <f aca="false">IF($C2689="","",IF($P2689&lt;&gt;"",$P2689,IF(AND(ISNUMBER($K2689),ISNUMBER($M2689),ISNUMBER($N2689)),IF($O2689="Lower is worse",IF($K2689&lt;=$N2689,"Danger",IF($K2689&lt;=$M2689,"Alert","OK")),IF($K2689&gt;=$N2689,"Danger",IF($K2689&gt;=$M2689,"Alert","OK"))),"Not set")))</f>
        <v/>
      </c>
      <c r="R2689" s="22" t="str">
        <f aca="false">IF(OR($Q2689="",$Q2689="Not set"),"",MATCH($Q2689,Lists!$F$2:$F$4,0)-1)</f>
        <v/>
      </c>
      <c r="S2689" s="6"/>
      <c r="T2689" s="6"/>
      <c r="U2689" s="22" t="str">
        <f aca="false">IF(OR($Q2689="",$Q2689="OK",$Q2689="Not set",NOT(ISNUMBER($G2689))),"",ROUND($G2689*IF($Q2689="Danger",Lists!$M$15,Lists!$M$16),0))</f>
        <v/>
      </c>
      <c r="V2689" s="22" t="str">
        <f aca="false">IF($U2689="","",IF(OR($Q2689="Danger",$U2689&gt;=Lists!$M$10),"P1",IF($U2689&gt;=Lists!$M$11,"P2","P3")))</f>
        <v/>
      </c>
      <c r="W2689" s="24" t="str">
        <f aca="false">IF(OR($V2689="",$B2689=""),"",$B2689+INDEX(Lists!$N$10:$N$12,MATCH($V2689,Lists!$L$10:$L$12,0)))</f>
        <v/>
      </c>
      <c r="X2689" s="19"/>
      <c r="Y2689" s="19"/>
      <c r="Z2689" s="19"/>
      <c r="AA2689" s="21"/>
      <c r="AB2689" s="19"/>
      <c r="AC2689" s="22" t="str">
        <f aca="true">IF(OR($U2689="",$B2689=""),"",IF($AA2689&lt;&gt;"",$AA2689-$B2689,TODAY()-$B2689))</f>
        <v/>
      </c>
      <c r="AD2689" s="22" t="str">
        <f aca="true">IF($W2689="","",IF($Y2689="Closed",IF($AA2689="","Closed",IF($AA2689&lt;=$W2689,"Closed on time","Closed late")),IF(TODAY()&gt;$W2689,"Overdue","Within time")))</f>
        <v/>
      </c>
      <c r="AE2689" s="6"/>
      <c r="AF2689" s="19"/>
      <c r="AG2689" s="19"/>
      <c r="AH2689" s="19"/>
      <c r="AI2689" s="19"/>
      <c r="AJ2689" s="19"/>
    </row>
    <row r="2690" customFormat="false" ht="15" hidden="false" customHeight="false" outlineLevel="0" collapsed="false">
      <c r="A2690" s="22" t="str">
        <f aca="false">IF($C2690="","","R"&amp;TEXT(ROW()-4,"00000"))</f>
        <v/>
      </c>
      <c r="B2690" s="21"/>
      <c r="C2690" s="19"/>
      <c r="D2690" s="22" t="str">
        <f aca="false">IF($C2690="","",IFERROR(INDEX(Asset_Register!$C$5:$C$1000,MATCH($C2690,Asset_Register!$A$5:$A$1000,0)),"Not in register"))</f>
        <v/>
      </c>
      <c r="E2690" s="22" t="str">
        <f aca="false">IF($C2690="","",IFERROR(INDEX(Asset_Register!$D$5:$D$1000,MATCH($C2690,Asset_Register!$A$5:$A$1000,0)),"Not in register"))</f>
        <v/>
      </c>
      <c r="F2690" s="22" t="str">
        <f aca="false">IF($C2690="","",IFERROR(INDEX(Asset_Register!$R$5:$R$1000,MATCH($C2690,Asset_Register!$A$5:$A$1000,0)),"Not in register"))</f>
        <v/>
      </c>
      <c r="G2690" s="22" t="str">
        <f aca="false">IF($C2690="","",IFERROR(INDEX(Asset_Register!$Q$5:$Q$1000,MATCH($C2690,Asset_Register!$A$5:$A$1000,0)),"Not in register"))</f>
        <v/>
      </c>
      <c r="H2690" s="19"/>
      <c r="I2690" s="19"/>
      <c r="J2690" s="6"/>
      <c r="K2690" s="19"/>
      <c r="L2690" s="19"/>
      <c r="M2690" s="19"/>
      <c r="N2690" s="19"/>
      <c r="O2690" s="19"/>
      <c r="P2690" s="19"/>
      <c r="Q2690" s="22" t="str">
        <f aca="false">IF($C2690="","",IF($P2690&lt;&gt;"",$P2690,IF(AND(ISNUMBER($K2690),ISNUMBER($M2690),ISNUMBER($N2690)),IF($O2690="Lower is worse",IF($K2690&lt;=$N2690,"Danger",IF($K2690&lt;=$M2690,"Alert","OK")),IF($K2690&gt;=$N2690,"Danger",IF($K2690&gt;=$M2690,"Alert","OK"))),"Not set")))</f>
        <v/>
      </c>
      <c r="R2690" s="22" t="str">
        <f aca="false">IF(OR($Q2690="",$Q2690="Not set"),"",MATCH($Q2690,Lists!$F$2:$F$4,0)-1)</f>
        <v/>
      </c>
      <c r="S2690" s="6"/>
      <c r="T2690" s="6"/>
      <c r="U2690" s="22" t="str">
        <f aca="false">IF(OR($Q2690="",$Q2690="OK",$Q2690="Not set",NOT(ISNUMBER($G2690))),"",ROUND($G2690*IF($Q2690="Danger",Lists!$M$15,Lists!$M$16),0))</f>
        <v/>
      </c>
      <c r="V2690" s="22" t="str">
        <f aca="false">IF($U2690="","",IF(OR($Q2690="Danger",$U2690&gt;=Lists!$M$10),"P1",IF($U2690&gt;=Lists!$M$11,"P2","P3")))</f>
        <v/>
      </c>
      <c r="W2690" s="24" t="str">
        <f aca="false">IF(OR($V2690="",$B2690=""),"",$B2690+INDEX(Lists!$N$10:$N$12,MATCH($V2690,Lists!$L$10:$L$12,0)))</f>
        <v/>
      </c>
      <c r="X2690" s="19"/>
      <c r="Y2690" s="19"/>
      <c r="Z2690" s="19"/>
      <c r="AA2690" s="21"/>
      <c r="AB2690" s="19"/>
      <c r="AC2690" s="22" t="str">
        <f aca="true">IF(OR($U2690="",$B2690=""),"",IF($AA2690&lt;&gt;"",$AA2690-$B2690,TODAY()-$B2690))</f>
        <v/>
      </c>
      <c r="AD2690" s="22" t="str">
        <f aca="true">IF($W2690="","",IF($Y2690="Closed",IF($AA2690="","Closed",IF($AA2690&lt;=$W2690,"Closed on time","Closed late")),IF(TODAY()&gt;$W2690,"Overdue","Within time")))</f>
        <v/>
      </c>
      <c r="AE2690" s="6"/>
      <c r="AF2690" s="19"/>
      <c r="AG2690" s="19"/>
      <c r="AH2690" s="19"/>
      <c r="AI2690" s="19"/>
      <c r="AJ2690" s="19"/>
    </row>
    <row r="2691" customFormat="false" ht="15" hidden="false" customHeight="false" outlineLevel="0" collapsed="false">
      <c r="A2691" s="22" t="str">
        <f aca="false">IF($C2691="","","R"&amp;TEXT(ROW()-4,"00000"))</f>
        <v/>
      </c>
      <c r="B2691" s="21"/>
      <c r="C2691" s="19"/>
      <c r="D2691" s="22" t="str">
        <f aca="false">IF($C2691="","",IFERROR(INDEX(Asset_Register!$C$5:$C$1000,MATCH($C2691,Asset_Register!$A$5:$A$1000,0)),"Not in register"))</f>
        <v/>
      </c>
      <c r="E2691" s="22" t="str">
        <f aca="false">IF($C2691="","",IFERROR(INDEX(Asset_Register!$D$5:$D$1000,MATCH($C2691,Asset_Register!$A$5:$A$1000,0)),"Not in register"))</f>
        <v/>
      </c>
      <c r="F2691" s="22" t="str">
        <f aca="false">IF($C2691="","",IFERROR(INDEX(Asset_Register!$R$5:$R$1000,MATCH($C2691,Asset_Register!$A$5:$A$1000,0)),"Not in register"))</f>
        <v/>
      </c>
      <c r="G2691" s="22" t="str">
        <f aca="false">IF($C2691="","",IFERROR(INDEX(Asset_Register!$Q$5:$Q$1000,MATCH($C2691,Asset_Register!$A$5:$A$1000,0)),"Not in register"))</f>
        <v/>
      </c>
      <c r="H2691" s="19"/>
      <c r="I2691" s="19"/>
      <c r="J2691" s="6"/>
      <c r="K2691" s="19"/>
      <c r="L2691" s="19"/>
      <c r="M2691" s="19"/>
      <c r="N2691" s="19"/>
      <c r="O2691" s="19"/>
      <c r="P2691" s="19"/>
      <c r="Q2691" s="22" t="str">
        <f aca="false">IF($C2691="","",IF($P2691&lt;&gt;"",$P2691,IF(AND(ISNUMBER($K2691),ISNUMBER($M2691),ISNUMBER($N2691)),IF($O2691="Lower is worse",IF($K2691&lt;=$N2691,"Danger",IF($K2691&lt;=$M2691,"Alert","OK")),IF($K2691&gt;=$N2691,"Danger",IF($K2691&gt;=$M2691,"Alert","OK"))),"Not set")))</f>
        <v/>
      </c>
      <c r="R2691" s="22" t="str">
        <f aca="false">IF(OR($Q2691="",$Q2691="Not set"),"",MATCH($Q2691,Lists!$F$2:$F$4,0)-1)</f>
        <v/>
      </c>
      <c r="S2691" s="6"/>
      <c r="T2691" s="6"/>
      <c r="U2691" s="22" t="str">
        <f aca="false">IF(OR($Q2691="",$Q2691="OK",$Q2691="Not set",NOT(ISNUMBER($G2691))),"",ROUND($G2691*IF($Q2691="Danger",Lists!$M$15,Lists!$M$16),0))</f>
        <v/>
      </c>
      <c r="V2691" s="22" t="str">
        <f aca="false">IF($U2691="","",IF(OR($Q2691="Danger",$U2691&gt;=Lists!$M$10),"P1",IF($U2691&gt;=Lists!$M$11,"P2","P3")))</f>
        <v/>
      </c>
      <c r="W2691" s="24" t="str">
        <f aca="false">IF(OR($V2691="",$B2691=""),"",$B2691+INDEX(Lists!$N$10:$N$12,MATCH($V2691,Lists!$L$10:$L$12,0)))</f>
        <v/>
      </c>
      <c r="X2691" s="19"/>
      <c r="Y2691" s="19"/>
      <c r="Z2691" s="19"/>
      <c r="AA2691" s="21"/>
      <c r="AB2691" s="19"/>
      <c r="AC2691" s="22" t="str">
        <f aca="true">IF(OR($U2691="",$B2691=""),"",IF($AA2691&lt;&gt;"",$AA2691-$B2691,TODAY()-$B2691))</f>
        <v/>
      </c>
      <c r="AD2691" s="22" t="str">
        <f aca="true">IF($W2691="","",IF($Y2691="Closed",IF($AA2691="","Closed",IF($AA2691&lt;=$W2691,"Closed on time","Closed late")),IF(TODAY()&gt;$W2691,"Overdue","Within time")))</f>
        <v/>
      </c>
      <c r="AE2691" s="6"/>
      <c r="AF2691" s="19"/>
      <c r="AG2691" s="19"/>
      <c r="AH2691" s="19"/>
      <c r="AI2691" s="19"/>
      <c r="AJ2691" s="19"/>
    </row>
    <row r="2692" customFormat="false" ht="15" hidden="false" customHeight="false" outlineLevel="0" collapsed="false">
      <c r="A2692" s="22" t="str">
        <f aca="false">IF($C2692="","","R"&amp;TEXT(ROW()-4,"00000"))</f>
        <v/>
      </c>
      <c r="B2692" s="21"/>
      <c r="C2692" s="19"/>
      <c r="D2692" s="22" t="str">
        <f aca="false">IF($C2692="","",IFERROR(INDEX(Asset_Register!$C$5:$C$1000,MATCH($C2692,Asset_Register!$A$5:$A$1000,0)),"Not in register"))</f>
        <v/>
      </c>
      <c r="E2692" s="22" t="str">
        <f aca="false">IF($C2692="","",IFERROR(INDEX(Asset_Register!$D$5:$D$1000,MATCH($C2692,Asset_Register!$A$5:$A$1000,0)),"Not in register"))</f>
        <v/>
      </c>
      <c r="F2692" s="22" t="str">
        <f aca="false">IF($C2692="","",IFERROR(INDEX(Asset_Register!$R$5:$R$1000,MATCH($C2692,Asset_Register!$A$5:$A$1000,0)),"Not in register"))</f>
        <v/>
      </c>
      <c r="G2692" s="22" t="str">
        <f aca="false">IF($C2692="","",IFERROR(INDEX(Asset_Register!$Q$5:$Q$1000,MATCH($C2692,Asset_Register!$A$5:$A$1000,0)),"Not in register"))</f>
        <v/>
      </c>
      <c r="H2692" s="19"/>
      <c r="I2692" s="19"/>
      <c r="J2692" s="6"/>
      <c r="K2692" s="19"/>
      <c r="L2692" s="19"/>
      <c r="M2692" s="19"/>
      <c r="N2692" s="19"/>
      <c r="O2692" s="19"/>
      <c r="P2692" s="19"/>
      <c r="Q2692" s="22" t="str">
        <f aca="false">IF($C2692="","",IF($P2692&lt;&gt;"",$P2692,IF(AND(ISNUMBER($K2692),ISNUMBER($M2692),ISNUMBER($N2692)),IF($O2692="Lower is worse",IF($K2692&lt;=$N2692,"Danger",IF($K2692&lt;=$M2692,"Alert","OK")),IF($K2692&gt;=$N2692,"Danger",IF($K2692&gt;=$M2692,"Alert","OK"))),"Not set")))</f>
        <v/>
      </c>
      <c r="R2692" s="22" t="str">
        <f aca="false">IF(OR($Q2692="",$Q2692="Not set"),"",MATCH($Q2692,Lists!$F$2:$F$4,0)-1)</f>
        <v/>
      </c>
      <c r="S2692" s="6"/>
      <c r="T2692" s="6"/>
      <c r="U2692" s="22" t="str">
        <f aca="false">IF(OR($Q2692="",$Q2692="OK",$Q2692="Not set",NOT(ISNUMBER($G2692))),"",ROUND($G2692*IF($Q2692="Danger",Lists!$M$15,Lists!$M$16),0))</f>
        <v/>
      </c>
      <c r="V2692" s="22" t="str">
        <f aca="false">IF($U2692="","",IF(OR($Q2692="Danger",$U2692&gt;=Lists!$M$10),"P1",IF($U2692&gt;=Lists!$M$11,"P2","P3")))</f>
        <v/>
      </c>
      <c r="W2692" s="24" t="str">
        <f aca="false">IF(OR($V2692="",$B2692=""),"",$B2692+INDEX(Lists!$N$10:$N$12,MATCH($V2692,Lists!$L$10:$L$12,0)))</f>
        <v/>
      </c>
      <c r="X2692" s="19"/>
      <c r="Y2692" s="19"/>
      <c r="Z2692" s="19"/>
      <c r="AA2692" s="21"/>
      <c r="AB2692" s="19"/>
      <c r="AC2692" s="22" t="str">
        <f aca="true">IF(OR($U2692="",$B2692=""),"",IF($AA2692&lt;&gt;"",$AA2692-$B2692,TODAY()-$B2692))</f>
        <v/>
      </c>
      <c r="AD2692" s="22" t="str">
        <f aca="true">IF($W2692="","",IF($Y2692="Closed",IF($AA2692="","Closed",IF($AA2692&lt;=$W2692,"Closed on time","Closed late")),IF(TODAY()&gt;$W2692,"Overdue","Within time")))</f>
        <v/>
      </c>
      <c r="AE2692" s="6"/>
      <c r="AF2692" s="19"/>
      <c r="AG2692" s="19"/>
      <c r="AH2692" s="19"/>
      <c r="AI2692" s="19"/>
      <c r="AJ2692" s="19"/>
    </row>
    <row r="2693" customFormat="false" ht="15" hidden="false" customHeight="false" outlineLevel="0" collapsed="false">
      <c r="A2693" s="22" t="str">
        <f aca="false">IF($C2693="","","R"&amp;TEXT(ROW()-4,"00000"))</f>
        <v/>
      </c>
      <c r="B2693" s="21"/>
      <c r="C2693" s="19"/>
      <c r="D2693" s="22" t="str">
        <f aca="false">IF($C2693="","",IFERROR(INDEX(Asset_Register!$C$5:$C$1000,MATCH($C2693,Asset_Register!$A$5:$A$1000,0)),"Not in register"))</f>
        <v/>
      </c>
      <c r="E2693" s="22" t="str">
        <f aca="false">IF($C2693="","",IFERROR(INDEX(Asset_Register!$D$5:$D$1000,MATCH($C2693,Asset_Register!$A$5:$A$1000,0)),"Not in register"))</f>
        <v/>
      </c>
      <c r="F2693" s="22" t="str">
        <f aca="false">IF($C2693="","",IFERROR(INDEX(Asset_Register!$R$5:$R$1000,MATCH($C2693,Asset_Register!$A$5:$A$1000,0)),"Not in register"))</f>
        <v/>
      </c>
      <c r="G2693" s="22" t="str">
        <f aca="false">IF($C2693="","",IFERROR(INDEX(Asset_Register!$Q$5:$Q$1000,MATCH($C2693,Asset_Register!$A$5:$A$1000,0)),"Not in register"))</f>
        <v/>
      </c>
      <c r="H2693" s="19"/>
      <c r="I2693" s="19"/>
      <c r="J2693" s="6"/>
      <c r="K2693" s="19"/>
      <c r="L2693" s="19"/>
      <c r="M2693" s="19"/>
      <c r="N2693" s="19"/>
      <c r="O2693" s="19"/>
      <c r="P2693" s="19"/>
      <c r="Q2693" s="22" t="str">
        <f aca="false">IF($C2693="","",IF($P2693&lt;&gt;"",$P2693,IF(AND(ISNUMBER($K2693),ISNUMBER($M2693),ISNUMBER($N2693)),IF($O2693="Lower is worse",IF($K2693&lt;=$N2693,"Danger",IF($K2693&lt;=$M2693,"Alert","OK")),IF($K2693&gt;=$N2693,"Danger",IF($K2693&gt;=$M2693,"Alert","OK"))),"Not set")))</f>
        <v/>
      </c>
      <c r="R2693" s="22" t="str">
        <f aca="false">IF(OR($Q2693="",$Q2693="Not set"),"",MATCH($Q2693,Lists!$F$2:$F$4,0)-1)</f>
        <v/>
      </c>
      <c r="S2693" s="6"/>
      <c r="T2693" s="6"/>
      <c r="U2693" s="22" t="str">
        <f aca="false">IF(OR($Q2693="",$Q2693="OK",$Q2693="Not set",NOT(ISNUMBER($G2693))),"",ROUND($G2693*IF($Q2693="Danger",Lists!$M$15,Lists!$M$16),0))</f>
        <v/>
      </c>
      <c r="V2693" s="22" t="str">
        <f aca="false">IF($U2693="","",IF(OR($Q2693="Danger",$U2693&gt;=Lists!$M$10),"P1",IF($U2693&gt;=Lists!$M$11,"P2","P3")))</f>
        <v/>
      </c>
      <c r="W2693" s="24" t="str">
        <f aca="false">IF(OR($V2693="",$B2693=""),"",$B2693+INDEX(Lists!$N$10:$N$12,MATCH($V2693,Lists!$L$10:$L$12,0)))</f>
        <v/>
      </c>
      <c r="X2693" s="19"/>
      <c r="Y2693" s="19"/>
      <c r="Z2693" s="19"/>
      <c r="AA2693" s="21"/>
      <c r="AB2693" s="19"/>
      <c r="AC2693" s="22" t="str">
        <f aca="true">IF(OR($U2693="",$B2693=""),"",IF($AA2693&lt;&gt;"",$AA2693-$B2693,TODAY()-$B2693))</f>
        <v/>
      </c>
      <c r="AD2693" s="22" t="str">
        <f aca="true">IF($W2693="","",IF($Y2693="Closed",IF($AA2693="","Closed",IF($AA2693&lt;=$W2693,"Closed on time","Closed late")),IF(TODAY()&gt;$W2693,"Overdue","Within time")))</f>
        <v/>
      </c>
      <c r="AE2693" s="6"/>
      <c r="AF2693" s="19"/>
      <c r="AG2693" s="19"/>
      <c r="AH2693" s="19"/>
      <c r="AI2693" s="19"/>
      <c r="AJ2693" s="19"/>
    </row>
    <row r="2694" customFormat="false" ht="15" hidden="false" customHeight="false" outlineLevel="0" collapsed="false">
      <c r="A2694" s="22" t="str">
        <f aca="false">IF($C2694="","","R"&amp;TEXT(ROW()-4,"00000"))</f>
        <v/>
      </c>
      <c r="B2694" s="21"/>
      <c r="C2694" s="19"/>
      <c r="D2694" s="22" t="str">
        <f aca="false">IF($C2694="","",IFERROR(INDEX(Asset_Register!$C$5:$C$1000,MATCH($C2694,Asset_Register!$A$5:$A$1000,0)),"Not in register"))</f>
        <v/>
      </c>
      <c r="E2694" s="22" t="str">
        <f aca="false">IF($C2694="","",IFERROR(INDEX(Asset_Register!$D$5:$D$1000,MATCH($C2694,Asset_Register!$A$5:$A$1000,0)),"Not in register"))</f>
        <v/>
      </c>
      <c r="F2694" s="22" t="str">
        <f aca="false">IF($C2694="","",IFERROR(INDEX(Asset_Register!$R$5:$R$1000,MATCH($C2694,Asset_Register!$A$5:$A$1000,0)),"Not in register"))</f>
        <v/>
      </c>
      <c r="G2694" s="22" t="str">
        <f aca="false">IF($C2694="","",IFERROR(INDEX(Asset_Register!$Q$5:$Q$1000,MATCH($C2694,Asset_Register!$A$5:$A$1000,0)),"Not in register"))</f>
        <v/>
      </c>
      <c r="H2694" s="19"/>
      <c r="I2694" s="19"/>
      <c r="J2694" s="6"/>
      <c r="K2694" s="19"/>
      <c r="L2694" s="19"/>
      <c r="M2694" s="19"/>
      <c r="N2694" s="19"/>
      <c r="O2694" s="19"/>
      <c r="P2694" s="19"/>
      <c r="Q2694" s="22" t="str">
        <f aca="false">IF($C2694="","",IF($P2694&lt;&gt;"",$P2694,IF(AND(ISNUMBER($K2694),ISNUMBER($M2694),ISNUMBER($N2694)),IF($O2694="Lower is worse",IF($K2694&lt;=$N2694,"Danger",IF($K2694&lt;=$M2694,"Alert","OK")),IF($K2694&gt;=$N2694,"Danger",IF($K2694&gt;=$M2694,"Alert","OK"))),"Not set")))</f>
        <v/>
      </c>
      <c r="R2694" s="22" t="str">
        <f aca="false">IF(OR($Q2694="",$Q2694="Not set"),"",MATCH($Q2694,Lists!$F$2:$F$4,0)-1)</f>
        <v/>
      </c>
      <c r="S2694" s="6"/>
      <c r="T2694" s="6"/>
      <c r="U2694" s="22" t="str">
        <f aca="false">IF(OR($Q2694="",$Q2694="OK",$Q2694="Not set",NOT(ISNUMBER($G2694))),"",ROUND($G2694*IF($Q2694="Danger",Lists!$M$15,Lists!$M$16),0))</f>
        <v/>
      </c>
      <c r="V2694" s="22" t="str">
        <f aca="false">IF($U2694="","",IF(OR($Q2694="Danger",$U2694&gt;=Lists!$M$10),"P1",IF($U2694&gt;=Lists!$M$11,"P2","P3")))</f>
        <v/>
      </c>
      <c r="W2694" s="24" t="str">
        <f aca="false">IF(OR($V2694="",$B2694=""),"",$B2694+INDEX(Lists!$N$10:$N$12,MATCH($V2694,Lists!$L$10:$L$12,0)))</f>
        <v/>
      </c>
      <c r="X2694" s="19"/>
      <c r="Y2694" s="19"/>
      <c r="Z2694" s="19"/>
      <c r="AA2694" s="21"/>
      <c r="AB2694" s="19"/>
      <c r="AC2694" s="22" t="str">
        <f aca="true">IF(OR($U2694="",$B2694=""),"",IF($AA2694&lt;&gt;"",$AA2694-$B2694,TODAY()-$B2694))</f>
        <v/>
      </c>
      <c r="AD2694" s="22" t="str">
        <f aca="true">IF($W2694="","",IF($Y2694="Closed",IF($AA2694="","Closed",IF($AA2694&lt;=$W2694,"Closed on time","Closed late")),IF(TODAY()&gt;$W2694,"Overdue","Within time")))</f>
        <v/>
      </c>
      <c r="AE2694" s="6"/>
      <c r="AF2694" s="19"/>
      <c r="AG2694" s="19"/>
      <c r="AH2694" s="19"/>
      <c r="AI2694" s="19"/>
      <c r="AJ2694" s="19"/>
    </row>
    <row r="2695" customFormat="false" ht="15" hidden="false" customHeight="false" outlineLevel="0" collapsed="false">
      <c r="A2695" s="22" t="str">
        <f aca="false">IF($C2695="","","R"&amp;TEXT(ROW()-4,"00000"))</f>
        <v/>
      </c>
      <c r="B2695" s="21"/>
      <c r="C2695" s="19"/>
      <c r="D2695" s="22" t="str">
        <f aca="false">IF($C2695="","",IFERROR(INDEX(Asset_Register!$C$5:$C$1000,MATCH($C2695,Asset_Register!$A$5:$A$1000,0)),"Not in register"))</f>
        <v/>
      </c>
      <c r="E2695" s="22" t="str">
        <f aca="false">IF($C2695="","",IFERROR(INDEX(Asset_Register!$D$5:$D$1000,MATCH($C2695,Asset_Register!$A$5:$A$1000,0)),"Not in register"))</f>
        <v/>
      </c>
      <c r="F2695" s="22" t="str">
        <f aca="false">IF($C2695="","",IFERROR(INDEX(Asset_Register!$R$5:$R$1000,MATCH($C2695,Asset_Register!$A$5:$A$1000,0)),"Not in register"))</f>
        <v/>
      </c>
      <c r="G2695" s="22" t="str">
        <f aca="false">IF($C2695="","",IFERROR(INDEX(Asset_Register!$Q$5:$Q$1000,MATCH($C2695,Asset_Register!$A$5:$A$1000,0)),"Not in register"))</f>
        <v/>
      </c>
      <c r="H2695" s="19"/>
      <c r="I2695" s="19"/>
      <c r="J2695" s="6"/>
      <c r="K2695" s="19"/>
      <c r="L2695" s="19"/>
      <c r="M2695" s="19"/>
      <c r="N2695" s="19"/>
      <c r="O2695" s="19"/>
      <c r="P2695" s="19"/>
      <c r="Q2695" s="22" t="str">
        <f aca="false">IF($C2695="","",IF($P2695&lt;&gt;"",$P2695,IF(AND(ISNUMBER($K2695),ISNUMBER($M2695),ISNUMBER($N2695)),IF($O2695="Lower is worse",IF($K2695&lt;=$N2695,"Danger",IF($K2695&lt;=$M2695,"Alert","OK")),IF($K2695&gt;=$N2695,"Danger",IF($K2695&gt;=$M2695,"Alert","OK"))),"Not set")))</f>
        <v/>
      </c>
      <c r="R2695" s="22" t="str">
        <f aca="false">IF(OR($Q2695="",$Q2695="Not set"),"",MATCH($Q2695,Lists!$F$2:$F$4,0)-1)</f>
        <v/>
      </c>
      <c r="S2695" s="6"/>
      <c r="T2695" s="6"/>
      <c r="U2695" s="22" t="str">
        <f aca="false">IF(OR($Q2695="",$Q2695="OK",$Q2695="Not set",NOT(ISNUMBER($G2695))),"",ROUND($G2695*IF($Q2695="Danger",Lists!$M$15,Lists!$M$16),0))</f>
        <v/>
      </c>
      <c r="V2695" s="22" t="str">
        <f aca="false">IF($U2695="","",IF(OR($Q2695="Danger",$U2695&gt;=Lists!$M$10),"P1",IF($U2695&gt;=Lists!$M$11,"P2","P3")))</f>
        <v/>
      </c>
      <c r="W2695" s="24" t="str">
        <f aca="false">IF(OR($V2695="",$B2695=""),"",$B2695+INDEX(Lists!$N$10:$N$12,MATCH($V2695,Lists!$L$10:$L$12,0)))</f>
        <v/>
      </c>
      <c r="X2695" s="19"/>
      <c r="Y2695" s="19"/>
      <c r="Z2695" s="19"/>
      <c r="AA2695" s="21"/>
      <c r="AB2695" s="19"/>
      <c r="AC2695" s="22" t="str">
        <f aca="true">IF(OR($U2695="",$B2695=""),"",IF($AA2695&lt;&gt;"",$AA2695-$B2695,TODAY()-$B2695))</f>
        <v/>
      </c>
      <c r="AD2695" s="22" t="str">
        <f aca="true">IF($W2695="","",IF($Y2695="Closed",IF($AA2695="","Closed",IF($AA2695&lt;=$W2695,"Closed on time","Closed late")),IF(TODAY()&gt;$W2695,"Overdue","Within time")))</f>
        <v/>
      </c>
      <c r="AE2695" s="6"/>
      <c r="AF2695" s="19"/>
      <c r="AG2695" s="19"/>
      <c r="AH2695" s="19"/>
      <c r="AI2695" s="19"/>
      <c r="AJ2695" s="19"/>
    </row>
    <row r="2696" customFormat="false" ht="15" hidden="false" customHeight="false" outlineLevel="0" collapsed="false">
      <c r="A2696" s="22" t="str">
        <f aca="false">IF($C2696="","","R"&amp;TEXT(ROW()-4,"00000"))</f>
        <v/>
      </c>
      <c r="B2696" s="21"/>
      <c r="C2696" s="19"/>
      <c r="D2696" s="22" t="str">
        <f aca="false">IF($C2696="","",IFERROR(INDEX(Asset_Register!$C$5:$C$1000,MATCH($C2696,Asset_Register!$A$5:$A$1000,0)),"Not in register"))</f>
        <v/>
      </c>
      <c r="E2696" s="22" t="str">
        <f aca="false">IF($C2696="","",IFERROR(INDEX(Asset_Register!$D$5:$D$1000,MATCH($C2696,Asset_Register!$A$5:$A$1000,0)),"Not in register"))</f>
        <v/>
      </c>
      <c r="F2696" s="22" t="str">
        <f aca="false">IF($C2696="","",IFERROR(INDEX(Asset_Register!$R$5:$R$1000,MATCH($C2696,Asset_Register!$A$5:$A$1000,0)),"Not in register"))</f>
        <v/>
      </c>
      <c r="G2696" s="22" t="str">
        <f aca="false">IF($C2696="","",IFERROR(INDEX(Asset_Register!$Q$5:$Q$1000,MATCH($C2696,Asset_Register!$A$5:$A$1000,0)),"Not in register"))</f>
        <v/>
      </c>
      <c r="H2696" s="19"/>
      <c r="I2696" s="19"/>
      <c r="J2696" s="6"/>
      <c r="K2696" s="19"/>
      <c r="L2696" s="19"/>
      <c r="M2696" s="19"/>
      <c r="N2696" s="19"/>
      <c r="O2696" s="19"/>
      <c r="P2696" s="19"/>
      <c r="Q2696" s="22" t="str">
        <f aca="false">IF($C2696="","",IF($P2696&lt;&gt;"",$P2696,IF(AND(ISNUMBER($K2696),ISNUMBER($M2696),ISNUMBER($N2696)),IF($O2696="Lower is worse",IF($K2696&lt;=$N2696,"Danger",IF($K2696&lt;=$M2696,"Alert","OK")),IF($K2696&gt;=$N2696,"Danger",IF($K2696&gt;=$M2696,"Alert","OK"))),"Not set")))</f>
        <v/>
      </c>
      <c r="R2696" s="22" t="str">
        <f aca="false">IF(OR($Q2696="",$Q2696="Not set"),"",MATCH($Q2696,Lists!$F$2:$F$4,0)-1)</f>
        <v/>
      </c>
      <c r="S2696" s="6"/>
      <c r="T2696" s="6"/>
      <c r="U2696" s="22" t="str">
        <f aca="false">IF(OR($Q2696="",$Q2696="OK",$Q2696="Not set",NOT(ISNUMBER($G2696))),"",ROUND($G2696*IF($Q2696="Danger",Lists!$M$15,Lists!$M$16),0))</f>
        <v/>
      </c>
      <c r="V2696" s="22" t="str">
        <f aca="false">IF($U2696="","",IF(OR($Q2696="Danger",$U2696&gt;=Lists!$M$10),"P1",IF($U2696&gt;=Lists!$M$11,"P2","P3")))</f>
        <v/>
      </c>
      <c r="W2696" s="24" t="str">
        <f aca="false">IF(OR($V2696="",$B2696=""),"",$B2696+INDEX(Lists!$N$10:$N$12,MATCH($V2696,Lists!$L$10:$L$12,0)))</f>
        <v/>
      </c>
      <c r="X2696" s="19"/>
      <c r="Y2696" s="19"/>
      <c r="Z2696" s="19"/>
      <c r="AA2696" s="21"/>
      <c r="AB2696" s="19"/>
      <c r="AC2696" s="22" t="str">
        <f aca="true">IF(OR($U2696="",$B2696=""),"",IF($AA2696&lt;&gt;"",$AA2696-$B2696,TODAY()-$B2696))</f>
        <v/>
      </c>
      <c r="AD2696" s="22" t="str">
        <f aca="true">IF($W2696="","",IF($Y2696="Closed",IF($AA2696="","Closed",IF($AA2696&lt;=$W2696,"Closed on time","Closed late")),IF(TODAY()&gt;$W2696,"Overdue","Within time")))</f>
        <v/>
      </c>
      <c r="AE2696" s="6"/>
      <c r="AF2696" s="19"/>
      <c r="AG2696" s="19"/>
      <c r="AH2696" s="19"/>
      <c r="AI2696" s="19"/>
      <c r="AJ2696" s="19"/>
    </row>
    <row r="2697" customFormat="false" ht="15" hidden="false" customHeight="false" outlineLevel="0" collapsed="false">
      <c r="A2697" s="22" t="str">
        <f aca="false">IF($C2697="","","R"&amp;TEXT(ROW()-4,"00000"))</f>
        <v/>
      </c>
      <c r="B2697" s="21"/>
      <c r="C2697" s="19"/>
      <c r="D2697" s="22" t="str">
        <f aca="false">IF($C2697="","",IFERROR(INDEX(Asset_Register!$C$5:$C$1000,MATCH($C2697,Asset_Register!$A$5:$A$1000,0)),"Not in register"))</f>
        <v/>
      </c>
      <c r="E2697" s="22" t="str">
        <f aca="false">IF($C2697="","",IFERROR(INDEX(Asset_Register!$D$5:$D$1000,MATCH($C2697,Asset_Register!$A$5:$A$1000,0)),"Not in register"))</f>
        <v/>
      </c>
      <c r="F2697" s="22" t="str">
        <f aca="false">IF($C2697="","",IFERROR(INDEX(Asset_Register!$R$5:$R$1000,MATCH($C2697,Asset_Register!$A$5:$A$1000,0)),"Not in register"))</f>
        <v/>
      </c>
      <c r="G2697" s="22" t="str">
        <f aca="false">IF($C2697="","",IFERROR(INDEX(Asset_Register!$Q$5:$Q$1000,MATCH($C2697,Asset_Register!$A$5:$A$1000,0)),"Not in register"))</f>
        <v/>
      </c>
      <c r="H2697" s="19"/>
      <c r="I2697" s="19"/>
      <c r="J2697" s="6"/>
      <c r="K2697" s="19"/>
      <c r="L2697" s="19"/>
      <c r="M2697" s="19"/>
      <c r="N2697" s="19"/>
      <c r="O2697" s="19"/>
      <c r="P2697" s="19"/>
      <c r="Q2697" s="22" t="str">
        <f aca="false">IF($C2697="","",IF($P2697&lt;&gt;"",$P2697,IF(AND(ISNUMBER($K2697),ISNUMBER($M2697),ISNUMBER($N2697)),IF($O2697="Lower is worse",IF($K2697&lt;=$N2697,"Danger",IF($K2697&lt;=$M2697,"Alert","OK")),IF($K2697&gt;=$N2697,"Danger",IF($K2697&gt;=$M2697,"Alert","OK"))),"Not set")))</f>
        <v/>
      </c>
      <c r="R2697" s="22" t="str">
        <f aca="false">IF(OR($Q2697="",$Q2697="Not set"),"",MATCH($Q2697,Lists!$F$2:$F$4,0)-1)</f>
        <v/>
      </c>
      <c r="S2697" s="6"/>
      <c r="T2697" s="6"/>
      <c r="U2697" s="22" t="str">
        <f aca="false">IF(OR($Q2697="",$Q2697="OK",$Q2697="Not set",NOT(ISNUMBER($G2697))),"",ROUND($G2697*IF($Q2697="Danger",Lists!$M$15,Lists!$M$16),0))</f>
        <v/>
      </c>
      <c r="V2697" s="22" t="str">
        <f aca="false">IF($U2697="","",IF(OR($Q2697="Danger",$U2697&gt;=Lists!$M$10),"P1",IF($U2697&gt;=Lists!$M$11,"P2","P3")))</f>
        <v/>
      </c>
      <c r="W2697" s="24" t="str">
        <f aca="false">IF(OR($V2697="",$B2697=""),"",$B2697+INDEX(Lists!$N$10:$N$12,MATCH($V2697,Lists!$L$10:$L$12,0)))</f>
        <v/>
      </c>
      <c r="X2697" s="19"/>
      <c r="Y2697" s="19"/>
      <c r="Z2697" s="19"/>
      <c r="AA2697" s="21"/>
      <c r="AB2697" s="19"/>
      <c r="AC2697" s="22" t="str">
        <f aca="true">IF(OR($U2697="",$B2697=""),"",IF($AA2697&lt;&gt;"",$AA2697-$B2697,TODAY()-$B2697))</f>
        <v/>
      </c>
      <c r="AD2697" s="22" t="str">
        <f aca="true">IF($W2697="","",IF($Y2697="Closed",IF($AA2697="","Closed",IF($AA2697&lt;=$W2697,"Closed on time","Closed late")),IF(TODAY()&gt;$W2697,"Overdue","Within time")))</f>
        <v/>
      </c>
      <c r="AE2697" s="6"/>
      <c r="AF2697" s="19"/>
      <c r="AG2697" s="19"/>
      <c r="AH2697" s="19"/>
      <c r="AI2697" s="19"/>
      <c r="AJ2697" s="19"/>
    </row>
    <row r="2698" customFormat="false" ht="15" hidden="false" customHeight="false" outlineLevel="0" collapsed="false">
      <c r="A2698" s="22" t="str">
        <f aca="false">IF($C2698="","","R"&amp;TEXT(ROW()-4,"00000"))</f>
        <v/>
      </c>
      <c r="B2698" s="21"/>
      <c r="C2698" s="19"/>
      <c r="D2698" s="22" t="str">
        <f aca="false">IF($C2698="","",IFERROR(INDEX(Asset_Register!$C$5:$C$1000,MATCH($C2698,Asset_Register!$A$5:$A$1000,0)),"Not in register"))</f>
        <v/>
      </c>
      <c r="E2698" s="22" t="str">
        <f aca="false">IF($C2698="","",IFERROR(INDEX(Asset_Register!$D$5:$D$1000,MATCH($C2698,Asset_Register!$A$5:$A$1000,0)),"Not in register"))</f>
        <v/>
      </c>
      <c r="F2698" s="22" t="str">
        <f aca="false">IF($C2698="","",IFERROR(INDEX(Asset_Register!$R$5:$R$1000,MATCH($C2698,Asset_Register!$A$5:$A$1000,0)),"Not in register"))</f>
        <v/>
      </c>
      <c r="G2698" s="22" t="str">
        <f aca="false">IF($C2698="","",IFERROR(INDEX(Asset_Register!$Q$5:$Q$1000,MATCH($C2698,Asset_Register!$A$5:$A$1000,0)),"Not in register"))</f>
        <v/>
      </c>
      <c r="H2698" s="19"/>
      <c r="I2698" s="19"/>
      <c r="J2698" s="6"/>
      <c r="K2698" s="19"/>
      <c r="L2698" s="19"/>
      <c r="M2698" s="19"/>
      <c r="N2698" s="19"/>
      <c r="O2698" s="19"/>
      <c r="P2698" s="19"/>
      <c r="Q2698" s="22" t="str">
        <f aca="false">IF($C2698="","",IF($P2698&lt;&gt;"",$P2698,IF(AND(ISNUMBER($K2698),ISNUMBER($M2698),ISNUMBER($N2698)),IF($O2698="Lower is worse",IF($K2698&lt;=$N2698,"Danger",IF($K2698&lt;=$M2698,"Alert","OK")),IF($K2698&gt;=$N2698,"Danger",IF($K2698&gt;=$M2698,"Alert","OK"))),"Not set")))</f>
        <v/>
      </c>
      <c r="R2698" s="22" t="str">
        <f aca="false">IF(OR($Q2698="",$Q2698="Not set"),"",MATCH($Q2698,Lists!$F$2:$F$4,0)-1)</f>
        <v/>
      </c>
      <c r="S2698" s="6"/>
      <c r="T2698" s="6"/>
      <c r="U2698" s="22" t="str">
        <f aca="false">IF(OR($Q2698="",$Q2698="OK",$Q2698="Not set",NOT(ISNUMBER($G2698))),"",ROUND($G2698*IF($Q2698="Danger",Lists!$M$15,Lists!$M$16),0))</f>
        <v/>
      </c>
      <c r="V2698" s="22" t="str">
        <f aca="false">IF($U2698="","",IF(OR($Q2698="Danger",$U2698&gt;=Lists!$M$10),"P1",IF($U2698&gt;=Lists!$M$11,"P2","P3")))</f>
        <v/>
      </c>
      <c r="W2698" s="24" t="str">
        <f aca="false">IF(OR($V2698="",$B2698=""),"",$B2698+INDEX(Lists!$N$10:$N$12,MATCH($V2698,Lists!$L$10:$L$12,0)))</f>
        <v/>
      </c>
      <c r="X2698" s="19"/>
      <c r="Y2698" s="19"/>
      <c r="Z2698" s="19"/>
      <c r="AA2698" s="21"/>
      <c r="AB2698" s="19"/>
      <c r="AC2698" s="22" t="str">
        <f aca="true">IF(OR($U2698="",$B2698=""),"",IF($AA2698&lt;&gt;"",$AA2698-$B2698,TODAY()-$B2698))</f>
        <v/>
      </c>
      <c r="AD2698" s="22" t="str">
        <f aca="true">IF($W2698="","",IF($Y2698="Closed",IF($AA2698="","Closed",IF($AA2698&lt;=$W2698,"Closed on time","Closed late")),IF(TODAY()&gt;$W2698,"Overdue","Within time")))</f>
        <v/>
      </c>
      <c r="AE2698" s="6"/>
      <c r="AF2698" s="19"/>
      <c r="AG2698" s="19"/>
      <c r="AH2698" s="19"/>
      <c r="AI2698" s="19"/>
      <c r="AJ2698" s="19"/>
    </row>
    <row r="2699" customFormat="false" ht="15" hidden="false" customHeight="false" outlineLevel="0" collapsed="false">
      <c r="A2699" s="22" t="str">
        <f aca="false">IF($C2699="","","R"&amp;TEXT(ROW()-4,"00000"))</f>
        <v/>
      </c>
      <c r="B2699" s="21"/>
      <c r="C2699" s="19"/>
      <c r="D2699" s="22" t="str">
        <f aca="false">IF($C2699="","",IFERROR(INDEX(Asset_Register!$C$5:$C$1000,MATCH($C2699,Asset_Register!$A$5:$A$1000,0)),"Not in register"))</f>
        <v/>
      </c>
      <c r="E2699" s="22" t="str">
        <f aca="false">IF($C2699="","",IFERROR(INDEX(Asset_Register!$D$5:$D$1000,MATCH($C2699,Asset_Register!$A$5:$A$1000,0)),"Not in register"))</f>
        <v/>
      </c>
      <c r="F2699" s="22" t="str">
        <f aca="false">IF($C2699="","",IFERROR(INDEX(Asset_Register!$R$5:$R$1000,MATCH($C2699,Asset_Register!$A$5:$A$1000,0)),"Not in register"))</f>
        <v/>
      </c>
      <c r="G2699" s="22" t="str">
        <f aca="false">IF($C2699="","",IFERROR(INDEX(Asset_Register!$Q$5:$Q$1000,MATCH($C2699,Asset_Register!$A$5:$A$1000,0)),"Not in register"))</f>
        <v/>
      </c>
      <c r="H2699" s="19"/>
      <c r="I2699" s="19"/>
      <c r="J2699" s="6"/>
      <c r="K2699" s="19"/>
      <c r="L2699" s="19"/>
      <c r="M2699" s="19"/>
      <c r="N2699" s="19"/>
      <c r="O2699" s="19"/>
      <c r="P2699" s="19"/>
      <c r="Q2699" s="22" t="str">
        <f aca="false">IF($C2699="","",IF($P2699&lt;&gt;"",$P2699,IF(AND(ISNUMBER($K2699),ISNUMBER($M2699),ISNUMBER($N2699)),IF($O2699="Lower is worse",IF($K2699&lt;=$N2699,"Danger",IF($K2699&lt;=$M2699,"Alert","OK")),IF($K2699&gt;=$N2699,"Danger",IF($K2699&gt;=$M2699,"Alert","OK"))),"Not set")))</f>
        <v/>
      </c>
      <c r="R2699" s="22" t="str">
        <f aca="false">IF(OR($Q2699="",$Q2699="Not set"),"",MATCH($Q2699,Lists!$F$2:$F$4,0)-1)</f>
        <v/>
      </c>
      <c r="S2699" s="6"/>
      <c r="T2699" s="6"/>
      <c r="U2699" s="22" t="str">
        <f aca="false">IF(OR($Q2699="",$Q2699="OK",$Q2699="Not set",NOT(ISNUMBER($G2699))),"",ROUND($G2699*IF($Q2699="Danger",Lists!$M$15,Lists!$M$16),0))</f>
        <v/>
      </c>
      <c r="V2699" s="22" t="str">
        <f aca="false">IF($U2699="","",IF(OR($Q2699="Danger",$U2699&gt;=Lists!$M$10),"P1",IF($U2699&gt;=Lists!$M$11,"P2","P3")))</f>
        <v/>
      </c>
      <c r="W2699" s="24" t="str">
        <f aca="false">IF(OR($V2699="",$B2699=""),"",$B2699+INDEX(Lists!$N$10:$N$12,MATCH($V2699,Lists!$L$10:$L$12,0)))</f>
        <v/>
      </c>
      <c r="X2699" s="19"/>
      <c r="Y2699" s="19"/>
      <c r="Z2699" s="19"/>
      <c r="AA2699" s="21"/>
      <c r="AB2699" s="19"/>
      <c r="AC2699" s="22" t="str">
        <f aca="true">IF(OR($U2699="",$B2699=""),"",IF($AA2699&lt;&gt;"",$AA2699-$B2699,TODAY()-$B2699))</f>
        <v/>
      </c>
      <c r="AD2699" s="22" t="str">
        <f aca="true">IF($W2699="","",IF($Y2699="Closed",IF($AA2699="","Closed",IF($AA2699&lt;=$W2699,"Closed on time","Closed late")),IF(TODAY()&gt;$W2699,"Overdue","Within time")))</f>
        <v/>
      </c>
      <c r="AE2699" s="6"/>
      <c r="AF2699" s="19"/>
      <c r="AG2699" s="19"/>
      <c r="AH2699" s="19"/>
      <c r="AI2699" s="19"/>
      <c r="AJ2699" s="19"/>
    </row>
    <row r="2700" customFormat="false" ht="15" hidden="false" customHeight="false" outlineLevel="0" collapsed="false">
      <c r="A2700" s="22" t="str">
        <f aca="false">IF($C2700="","","R"&amp;TEXT(ROW()-4,"00000"))</f>
        <v/>
      </c>
      <c r="B2700" s="21"/>
      <c r="C2700" s="19"/>
      <c r="D2700" s="22" t="str">
        <f aca="false">IF($C2700="","",IFERROR(INDEX(Asset_Register!$C$5:$C$1000,MATCH($C2700,Asset_Register!$A$5:$A$1000,0)),"Not in register"))</f>
        <v/>
      </c>
      <c r="E2700" s="22" t="str">
        <f aca="false">IF($C2700="","",IFERROR(INDEX(Asset_Register!$D$5:$D$1000,MATCH($C2700,Asset_Register!$A$5:$A$1000,0)),"Not in register"))</f>
        <v/>
      </c>
      <c r="F2700" s="22" t="str">
        <f aca="false">IF($C2700="","",IFERROR(INDEX(Asset_Register!$R$5:$R$1000,MATCH($C2700,Asset_Register!$A$5:$A$1000,0)),"Not in register"))</f>
        <v/>
      </c>
      <c r="G2700" s="22" t="str">
        <f aca="false">IF($C2700="","",IFERROR(INDEX(Asset_Register!$Q$5:$Q$1000,MATCH($C2700,Asset_Register!$A$5:$A$1000,0)),"Not in register"))</f>
        <v/>
      </c>
      <c r="H2700" s="19"/>
      <c r="I2700" s="19"/>
      <c r="J2700" s="6"/>
      <c r="K2700" s="19"/>
      <c r="L2700" s="19"/>
      <c r="M2700" s="19"/>
      <c r="N2700" s="19"/>
      <c r="O2700" s="19"/>
      <c r="P2700" s="19"/>
      <c r="Q2700" s="22" t="str">
        <f aca="false">IF($C2700="","",IF($P2700&lt;&gt;"",$P2700,IF(AND(ISNUMBER($K2700),ISNUMBER($M2700),ISNUMBER($N2700)),IF($O2700="Lower is worse",IF($K2700&lt;=$N2700,"Danger",IF($K2700&lt;=$M2700,"Alert","OK")),IF($K2700&gt;=$N2700,"Danger",IF($K2700&gt;=$M2700,"Alert","OK"))),"Not set")))</f>
        <v/>
      </c>
      <c r="R2700" s="22" t="str">
        <f aca="false">IF(OR($Q2700="",$Q2700="Not set"),"",MATCH($Q2700,Lists!$F$2:$F$4,0)-1)</f>
        <v/>
      </c>
      <c r="S2700" s="6"/>
      <c r="T2700" s="6"/>
      <c r="U2700" s="22" t="str">
        <f aca="false">IF(OR($Q2700="",$Q2700="OK",$Q2700="Not set",NOT(ISNUMBER($G2700))),"",ROUND($G2700*IF($Q2700="Danger",Lists!$M$15,Lists!$M$16),0))</f>
        <v/>
      </c>
      <c r="V2700" s="22" t="str">
        <f aca="false">IF($U2700="","",IF(OR($Q2700="Danger",$U2700&gt;=Lists!$M$10),"P1",IF($U2700&gt;=Lists!$M$11,"P2","P3")))</f>
        <v/>
      </c>
      <c r="W2700" s="24" t="str">
        <f aca="false">IF(OR($V2700="",$B2700=""),"",$B2700+INDEX(Lists!$N$10:$N$12,MATCH($V2700,Lists!$L$10:$L$12,0)))</f>
        <v/>
      </c>
      <c r="X2700" s="19"/>
      <c r="Y2700" s="19"/>
      <c r="Z2700" s="19"/>
      <c r="AA2700" s="21"/>
      <c r="AB2700" s="19"/>
      <c r="AC2700" s="22" t="str">
        <f aca="true">IF(OR($U2700="",$B2700=""),"",IF($AA2700&lt;&gt;"",$AA2700-$B2700,TODAY()-$B2700))</f>
        <v/>
      </c>
      <c r="AD2700" s="22" t="str">
        <f aca="true">IF($W2700="","",IF($Y2700="Closed",IF($AA2700="","Closed",IF($AA2700&lt;=$W2700,"Closed on time","Closed late")),IF(TODAY()&gt;$W2700,"Overdue","Within time")))</f>
        <v/>
      </c>
      <c r="AE2700" s="6"/>
      <c r="AF2700" s="19"/>
      <c r="AG2700" s="19"/>
      <c r="AH2700" s="19"/>
      <c r="AI2700" s="19"/>
      <c r="AJ2700" s="19"/>
    </row>
    <row r="2701" customFormat="false" ht="15" hidden="false" customHeight="false" outlineLevel="0" collapsed="false">
      <c r="A2701" s="22" t="str">
        <f aca="false">IF($C2701="","","R"&amp;TEXT(ROW()-4,"00000"))</f>
        <v/>
      </c>
      <c r="B2701" s="21"/>
      <c r="C2701" s="19"/>
      <c r="D2701" s="22" t="str">
        <f aca="false">IF($C2701="","",IFERROR(INDEX(Asset_Register!$C$5:$C$1000,MATCH($C2701,Asset_Register!$A$5:$A$1000,0)),"Not in register"))</f>
        <v/>
      </c>
      <c r="E2701" s="22" t="str">
        <f aca="false">IF($C2701="","",IFERROR(INDEX(Asset_Register!$D$5:$D$1000,MATCH($C2701,Asset_Register!$A$5:$A$1000,0)),"Not in register"))</f>
        <v/>
      </c>
      <c r="F2701" s="22" t="str">
        <f aca="false">IF($C2701="","",IFERROR(INDEX(Asset_Register!$R$5:$R$1000,MATCH($C2701,Asset_Register!$A$5:$A$1000,0)),"Not in register"))</f>
        <v/>
      </c>
      <c r="G2701" s="22" t="str">
        <f aca="false">IF($C2701="","",IFERROR(INDEX(Asset_Register!$Q$5:$Q$1000,MATCH($C2701,Asset_Register!$A$5:$A$1000,0)),"Not in register"))</f>
        <v/>
      </c>
      <c r="H2701" s="19"/>
      <c r="I2701" s="19"/>
      <c r="J2701" s="6"/>
      <c r="K2701" s="19"/>
      <c r="L2701" s="19"/>
      <c r="M2701" s="19"/>
      <c r="N2701" s="19"/>
      <c r="O2701" s="19"/>
      <c r="P2701" s="19"/>
      <c r="Q2701" s="22" t="str">
        <f aca="false">IF($C2701="","",IF($P2701&lt;&gt;"",$P2701,IF(AND(ISNUMBER($K2701),ISNUMBER($M2701),ISNUMBER($N2701)),IF($O2701="Lower is worse",IF($K2701&lt;=$N2701,"Danger",IF($K2701&lt;=$M2701,"Alert","OK")),IF($K2701&gt;=$N2701,"Danger",IF($K2701&gt;=$M2701,"Alert","OK"))),"Not set")))</f>
        <v/>
      </c>
      <c r="R2701" s="22" t="str">
        <f aca="false">IF(OR($Q2701="",$Q2701="Not set"),"",MATCH($Q2701,Lists!$F$2:$F$4,0)-1)</f>
        <v/>
      </c>
      <c r="S2701" s="6"/>
      <c r="T2701" s="6"/>
      <c r="U2701" s="22" t="str">
        <f aca="false">IF(OR($Q2701="",$Q2701="OK",$Q2701="Not set",NOT(ISNUMBER($G2701))),"",ROUND($G2701*IF($Q2701="Danger",Lists!$M$15,Lists!$M$16),0))</f>
        <v/>
      </c>
      <c r="V2701" s="22" t="str">
        <f aca="false">IF($U2701="","",IF(OR($Q2701="Danger",$U2701&gt;=Lists!$M$10),"P1",IF($U2701&gt;=Lists!$M$11,"P2","P3")))</f>
        <v/>
      </c>
      <c r="W2701" s="24" t="str">
        <f aca="false">IF(OR($V2701="",$B2701=""),"",$B2701+INDEX(Lists!$N$10:$N$12,MATCH($V2701,Lists!$L$10:$L$12,0)))</f>
        <v/>
      </c>
      <c r="X2701" s="19"/>
      <c r="Y2701" s="19"/>
      <c r="Z2701" s="19"/>
      <c r="AA2701" s="21"/>
      <c r="AB2701" s="19"/>
      <c r="AC2701" s="22" t="str">
        <f aca="true">IF(OR($U2701="",$B2701=""),"",IF($AA2701&lt;&gt;"",$AA2701-$B2701,TODAY()-$B2701))</f>
        <v/>
      </c>
      <c r="AD2701" s="22" t="str">
        <f aca="true">IF($W2701="","",IF($Y2701="Closed",IF($AA2701="","Closed",IF($AA2701&lt;=$W2701,"Closed on time","Closed late")),IF(TODAY()&gt;$W2701,"Overdue","Within time")))</f>
        <v/>
      </c>
      <c r="AE2701" s="6"/>
      <c r="AF2701" s="19"/>
      <c r="AG2701" s="19"/>
      <c r="AH2701" s="19"/>
      <c r="AI2701" s="19"/>
      <c r="AJ2701" s="19"/>
    </row>
    <row r="2702" customFormat="false" ht="15" hidden="false" customHeight="false" outlineLevel="0" collapsed="false">
      <c r="A2702" s="22" t="str">
        <f aca="false">IF($C2702="","","R"&amp;TEXT(ROW()-4,"00000"))</f>
        <v/>
      </c>
      <c r="B2702" s="21"/>
      <c r="C2702" s="19"/>
      <c r="D2702" s="22" t="str">
        <f aca="false">IF($C2702="","",IFERROR(INDEX(Asset_Register!$C$5:$C$1000,MATCH($C2702,Asset_Register!$A$5:$A$1000,0)),"Not in register"))</f>
        <v/>
      </c>
      <c r="E2702" s="22" t="str">
        <f aca="false">IF($C2702="","",IFERROR(INDEX(Asset_Register!$D$5:$D$1000,MATCH($C2702,Asset_Register!$A$5:$A$1000,0)),"Not in register"))</f>
        <v/>
      </c>
      <c r="F2702" s="22" t="str">
        <f aca="false">IF($C2702="","",IFERROR(INDEX(Asset_Register!$R$5:$R$1000,MATCH($C2702,Asset_Register!$A$5:$A$1000,0)),"Not in register"))</f>
        <v/>
      </c>
      <c r="G2702" s="22" t="str">
        <f aca="false">IF($C2702="","",IFERROR(INDEX(Asset_Register!$Q$5:$Q$1000,MATCH($C2702,Asset_Register!$A$5:$A$1000,0)),"Not in register"))</f>
        <v/>
      </c>
      <c r="H2702" s="19"/>
      <c r="I2702" s="19"/>
      <c r="J2702" s="6"/>
      <c r="K2702" s="19"/>
      <c r="L2702" s="19"/>
      <c r="M2702" s="19"/>
      <c r="N2702" s="19"/>
      <c r="O2702" s="19"/>
      <c r="P2702" s="19"/>
      <c r="Q2702" s="22" t="str">
        <f aca="false">IF($C2702="","",IF($P2702&lt;&gt;"",$P2702,IF(AND(ISNUMBER($K2702),ISNUMBER($M2702),ISNUMBER($N2702)),IF($O2702="Lower is worse",IF($K2702&lt;=$N2702,"Danger",IF($K2702&lt;=$M2702,"Alert","OK")),IF($K2702&gt;=$N2702,"Danger",IF($K2702&gt;=$M2702,"Alert","OK"))),"Not set")))</f>
        <v/>
      </c>
      <c r="R2702" s="22" t="str">
        <f aca="false">IF(OR($Q2702="",$Q2702="Not set"),"",MATCH($Q2702,Lists!$F$2:$F$4,0)-1)</f>
        <v/>
      </c>
      <c r="S2702" s="6"/>
      <c r="T2702" s="6"/>
      <c r="U2702" s="22" t="str">
        <f aca="false">IF(OR($Q2702="",$Q2702="OK",$Q2702="Not set",NOT(ISNUMBER($G2702))),"",ROUND($G2702*IF($Q2702="Danger",Lists!$M$15,Lists!$M$16),0))</f>
        <v/>
      </c>
      <c r="V2702" s="22" t="str">
        <f aca="false">IF($U2702="","",IF(OR($Q2702="Danger",$U2702&gt;=Lists!$M$10),"P1",IF($U2702&gt;=Lists!$M$11,"P2","P3")))</f>
        <v/>
      </c>
      <c r="W2702" s="24" t="str">
        <f aca="false">IF(OR($V2702="",$B2702=""),"",$B2702+INDEX(Lists!$N$10:$N$12,MATCH($V2702,Lists!$L$10:$L$12,0)))</f>
        <v/>
      </c>
      <c r="X2702" s="19"/>
      <c r="Y2702" s="19"/>
      <c r="Z2702" s="19"/>
      <c r="AA2702" s="21"/>
      <c r="AB2702" s="19"/>
      <c r="AC2702" s="22" t="str">
        <f aca="true">IF(OR($U2702="",$B2702=""),"",IF($AA2702&lt;&gt;"",$AA2702-$B2702,TODAY()-$B2702))</f>
        <v/>
      </c>
      <c r="AD2702" s="22" t="str">
        <f aca="true">IF($W2702="","",IF($Y2702="Closed",IF($AA2702="","Closed",IF($AA2702&lt;=$W2702,"Closed on time","Closed late")),IF(TODAY()&gt;$W2702,"Overdue","Within time")))</f>
        <v/>
      </c>
      <c r="AE2702" s="6"/>
      <c r="AF2702" s="19"/>
      <c r="AG2702" s="19"/>
      <c r="AH2702" s="19"/>
      <c r="AI2702" s="19"/>
      <c r="AJ2702" s="19"/>
    </row>
    <row r="2703" customFormat="false" ht="15" hidden="false" customHeight="false" outlineLevel="0" collapsed="false">
      <c r="A2703" s="22" t="str">
        <f aca="false">IF($C2703="","","R"&amp;TEXT(ROW()-4,"00000"))</f>
        <v/>
      </c>
      <c r="B2703" s="21"/>
      <c r="C2703" s="19"/>
      <c r="D2703" s="22" t="str">
        <f aca="false">IF($C2703="","",IFERROR(INDEX(Asset_Register!$C$5:$C$1000,MATCH($C2703,Asset_Register!$A$5:$A$1000,0)),"Not in register"))</f>
        <v/>
      </c>
      <c r="E2703" s="22" t="str">
        <f aca="false">IF($C2703="","",IFERROR(INDEX(Asset_Register!$D$5:$D$1000,MATCH($C2703,Asset_Register!$A$5:$A$1000,0)),"Not in register"))</f>
        <v/>
      </c>
      <c r="F2703" s="22" t="str">
        <f aca="false">IF($C2703="","",IFERROR(INDEX(Asset_Register!$R$5:$R$1000,MATCH($C2703,Asset_Register!$A$5:$A$1000,0)),"Not in register"))</f>
        <v/>
      </c>
      <c r="G2703" s="22" t="str">
        <f aca="false">IF($C2703="","",IFERROR(INDEX(Asset_Register!$Q$5:$Q$1000,MATCH($C2703,Asset_Register!$A$5:$A$1000,0)),"Not in register"))</f>
        <v/>
      </c>
      <c r="H2703" s="19"/>
      <c r="I2703" s="19"/>
      <c r="J2703" s="6"/>
      <c r="K2703" s="19"/>
      <c r="L2703" s="19"/>
      <c r="M2703" s="19"/>
      <c r="N2703" s="19"/>
      <c r="O2703" s="19"/>
      <c r="P2703" s="19"/>
      <c r="Q2703" s="22" t="str">
        <f aca="false">IF($C2703="","",IF($P2703&lt;&gt;"",$P2703,IF(AND(ISNUMBER($K2703),ISNUMBER($M2703),ISNUMBER($N2703)),IF($O2703="Lower is worse",IF($K2703&lt;=$N2703,"Danger",IF($K2703&lt;=$M2703,"Alert","OK")),IF($K2703&gt;=$N2703,"Danger",IF($K2703&gt;=$M2703,"Alert","OK"))),"Not set")))</f>
        <v/>
      </c>
      <c r="R2703" s="22" t="str">
        <f aca="false">IF(OR($Q2703="",$Q2703="Not set"),"",MATCH($Q2703,Lists!$F$2:$F$4,0)-1)</f>
        <v/>
      </c>
      <c r="S2703" s="6"/>
      <c r="T2703" s="6"/>
      <c r="U2703" s="22" t="str">
        <f aca="false">IF(OR($Q2703="",$Q2703="OK",$Q2703="Not set",NOT(ISNUMBER($G2703))),"",ROUND($G2703*IF($Q2703="Danger",Lists!$M$15,Lists!$M$16),0))</f>
        <v/>
      </c>
      <c r="V2703" s="22" t="str">
        <f aca="false">IF($U2703="","",IF(OR($Q2703="Danger",$U2703&gt;=Lists!$M$10),"P1",IF($U2703&gt;=Lists!$M$11,"P2","P3")))</f>
        <v/>
      </c>
      <c r="W2703" s="24" t="str">
        <f aca="false">IF(OR($V2703="",$B2703=""),"",$B2703+INDEX(Lists!$N$10:$N$12,MATCH($V2703,Lists!$L$10:$L$12,0)))</f>
        <v/>
      </c>
      <c r="X2703" s="19"/>
      <c r="Y2703" s="19"/>
      <c r="Z2703" s="19"/>
      <c r="AA2703" s="21"/>
      <c r="AB2703" s="19"/>
      <c r="AC2703" s="22" t="str">
        <f aca="true">IF(OR($U2703="",$B2703=""),"",IF($AA2703&lt;&gt;"",$AA2703-$B2703,TODAY()-$B2703))</f>
        <v/>
      </c>
      <c r="AD2703" s="22" t="str">
        <f aca="true">IF($W2703="","",IF($Y2703="Closed",IF($AA2703="","Closed",IF($AA2703&lt;=$W2703,"Closed on time","Closed late")),IF(TODAY()&gt;$W2703,"Overdue","Within time")))</f>
        <v/>
      </c>
      <c r="AE2703" s="6"/>
      <c r="AF2703" s="19"/>
      <c r="AG2703" s="19"/>
      <c r="AH2703" s="19"/>
      <c r="AI2703" s="19"/>
      <c r="AJ2703" s="19"/>
    </row>
    <row r="2704" customFormat="false" ht="15" hidden="false" customHeight="false" outlineLevel="0" collapsed="false">
      <c r="A2704" s="22" t="str">
        <f aca="false">IF($C2704="","","R"&amp;TEXT(ROW()-4,"00000"))</f>
        <v/>
      </c>
      <c r="B2704" s="21"/>
      <c r="C2704" s="19"/>
      <c r="D2704" s="22" t="str">
        <f aca="false">IF($C2704="","",IFERROR(INDEX(Asset_Register!$C$5:$C$1000,MATCH($C2704,Asset_Register!$A$5:$A$1000,0)),"Not in register"))</f>
        <v/>
      </c>
      <c r="E2704" s="22" t="str">
        <f aca="false">IF($C2704="","",IFERROR(INDEX(Asset_Register!$D$5:$D$1000,MATCH($C2704,Asset_Register!$A$5:$A$1000,0)),"Not in register"))</f>
        <v/>
      </c>
      <c r="F2704" s="22" t="str">
        <f aca="false">IF($C2704="","",IFERROR(INDEX(Asset_Register!$R$5:$R$1000,MATCH($C2704,Asset_Register!$A$5:$A$1000,0)),"Not in register"))</f>
        <v/>
      </c>
      <c r="G2704" s="22" t="str">
        <f aca="false">IF($C2704="","",IFERROR(INDEX(Asset_Register!$Q$5:$Q$1000,MATCH($C2704,Asset_Register!$A$5:$A$1000,0)),"Not in register"))</f>
        <v/>
      </c>
      <c r="H2704" s="19"/>
      <c r="I2704" s="19"/>
      <c r="J2704" s="6"/>
      <c r="K2704" s="19"/>
      <c r="L2704" s="19"/>
      <c r="M2704" s="19"/>
      <c r="N2704" s="19"/>
      <c r="O2704" s="19"/>
      <c r="P2704" s="19"/>
      <c r="Q2704" s="22" t="str">
        <f aca="false">IF($C2704="","",IF($P2704&lt;&gt;"",$P2704,IF(AND(ISNUMBER($K2704),ISNUMBER($M2704),ISNUMBER($N2704)),IF($O2704="Lower is worse",IF($K2704&lt;=$N2704,"Danger",IF($K2704&lt;=$M2704,"Alert","OK")),IF($K2704&gt;=$N2704,"Danger",IF($K2704&gt;=$M2704,"Alert","OK"))),"Not set")))</f>
        <v/>
      </c>
      <c r="R2704" s="22" t="str">
        <f aca="false">IF(OR($Q2704="",$Q2704="Not set"),"",MATCH($Q2704,Lists!$F$2:$F$4,0)-1)</f>
        <v/>
      </c>
      <c r="S2704" s="6"/>
      <c r="T2704" s="6"/>
      <c r="U2704" s="22" t="str">
        <f aca="false">IF(OR($Q2704="",$Q2704="OK",$Q2704="Not set",NOT(ISNUMBER($G2704))),"",ROUND($G2704*IF($Q2704="Danger",Lists!$M$15,Lists!$M$16),0))</f>
        <v/>
      </c>
      <c r="V2704" s="22" t="str">
        <f aca="false">IF($U2704="","",IF(OR($Q2704="Danger",$U2704&gt;=Lists!$M$10),"P1",IF($U2704&gt;=Lists!$M$11,"P2","P3")))</f>
        <v/>
      </c>
      <c r="W2704" s="24" t="str">
        <f aca="false">IF(OR($V2704="",$B2704=""),"",$B2704+INDEX(Lists!$N$10:$N$12,MATCH($V2704,Lists!$L$10:$L$12,0)))</f>
        <v/>
      </c>
      <c r="X2704" s="19"/>
      <c r="Y2704" s="19"/>
      <c r="Z2704" s="19"/>
      <c r="AA2704" s="21"/>
      <c r="AB2704" s="19"/>
      <c r="AC2704" s="22" t="str">
        <f aca="true">IF(OR($U2704="",$B2704=""),"",IF($AA2704&lt;&gt;"",$AA2704-$B2704,TODAY()-$B2704))</f>
        <v/>
      </c>
      <c r="AD2704" s="22" t="str">
        <f aca="true">IF($W2704="","",IF($Y2704="Closed",IF($AA2704="","Closed",IF($AA2704&lt;=$W2704,"Closed on time","Closed late")),IF(TODAY()&gt;$W2704,"Overdue","Within time")))</f>
        <v/>
      </c>
      <c r="AE2704" s="6"/>
      <c r="AF2704" s="19"/>
      <c r="AG2704" s="19"/>
      <c r="AH2704" s="19"/>
      <c r="AI2704" s="19"/>
      <c r="AJ2704" s="19"/>
    </row>
    <row r="2705" customFormat="false" ht="15" hidden="false" customHeight="false" outlineLevel="0" collapsed="false">
      <c r="A2705" s="22" t="str">
        <f aca="false">IF($C2705="","","R"&amp;TEXT(ROW()-4,"00000"))</f>
        <v/>
      </c>
      <c r="B2705" s="21"/>
      <c r="C2705" s="19"/>
      <c r="D2705" s="22" t="str">
        <f aca="false">IF($C2705="","",IFERROR(INDEX(Asset_Register!$C$5:$C$1000,MATCH($C2705,Asset_Register!$A$5:$A$1000,0)),"Not in register"))</f>
        <v/>
      </c>
      <c r="E2705" s="22" t="str">
        <f aca="false">IF($C2705="","",IFERROR(INDEX(Asset_Register!$D$5:$D$1000,MATCH($C2705,Asset_Register!$A$5:$A$1000,0)),"Not in register"))</f>
        <v/>
      </c>
      <c r="F2705" s="22" t="str">
        <f aca="false">IF($C2705="","",IFERROR(INDEX(Asset_Register!$R$5:$R$1000,MATCH($C2705,Asset_Register!$A$5:$A$1000,0)),"Not in register"))</f>
        <v/>
      </c>
      <c r="G2705" s="22" t="str">
        <f aca="false">IF($C2705="","",IFERROR(INDEX(Asset_Register!$Q$5:$Q$1000,MATCH($C2705,Asset_Register!$A$5:$A$1000,0)),"Not in register"))</f>
        <v/>
      </c>
      <c r="H2705" s="19"/>
      <c r="I2705" s="19"/>
      <c r="J2705" s="6"/>
      <c r="K2705" s="19"/>
      <c r="L2705" s="19"/>
      <c r="M2705" s="19"/>
      <c r="N2705" s="19"/>
      <c r="O2705" s="19"/>
      <c r="P2705" s="19"/>
      <c r="Q2705" s="22" t="str">
        <f aca="false">IF($C2705="","",IF($P2705&lt;&gt;"",$P2705,IF(AND(ISNUMBER($K2705),ISNUMBER($M2705),ISNUMBER($N2705)),IF($O2705="Lower is worse",IF($K2705&lt;=$N2705,"Danger",IF($K2705&lt;=$M2705,"Alert","OK")),IF($K2705&gt;=$N2705,"Danger",IF($K2705&gt;=$M2705,"Alert","OK"))),"Not set")))</f>
        <v/>
      </c>
      <c r="R2705" s="22" t="str">
        <f aca="false">IF(OR($Q2705="",$Q2705="Not set"),"",MATCH($Q2705,Lists!$F$2:$F$4,0)-1)</f>
        <v/>
      </c>
      <c r="S2705" s="6"/>
      <c r="T2705" s="6"/>
      <c r="U2705" s="22" t="str">
        <f aca="false">IF(OR($Q2705="",$Q2705="OK",$Q2705="Not set",NOT(ISNUMBER($G2705))),"",ROUND($G2705*IF($Q2705="Danger",Lists!$M$15,Lists!$M$16),0))</f>
        <v/>
      </c>
      <c r="V2705" s="22" t="str">
        <f aca="false">IF($U2705="","",IF(OR($Q2705="Danger",$U2705&gt;=Lists!$M$10),"P1",IF($U2705&gt;=Lists!$M$11,"P2","P3")))</f>
        <v/>
      </c>
      <c r="W2705" s="24" t="str">
        <f aca="false">IF(OR($V2705="",$B2705=""),"",$B2705+INDEX(Lists!$N$10:$N$12,MATCH($V2705,Lists!$L$10:$L$12,0)))</f>
        <v/>
      </c>
      <c r="X2705" s="19"/>
      <c r="Y2705" s="19"/>
      <c r="Z2705" s="19"/>
      <c r="AA2705" s="21"/>
      <c r="AB2705" s="19"/>
      <c r="AC2705" s="22" t="str">
        <f aca="true">IF(OR($U2705="",$B2705=""),"",IF($AA2705&lt;&gt;"",$AA2705-$B2705,TODAY()-$B2705))</f>
        <v/>
      </c>
      <c r="AD2705" s="22" t="str">
        <f aca="true">IF($W2705="","",IF($Y2705="Closed",IF($AA2705="","Closed",IF($AA2705&lt;=$W2705,"Closed on time","Closed late")),IF(TODAY()&gt;$W2705,"Overdue","Within time")))</f>
        <v/>
      </c>
      <c r="AE2705" s="6"/>
      <c r="AF2705" s="19"/>
      <c r="AG2705" s="19"/>
      <c r="AH2705" s="19"/>
      <c r="AI2705" s="19"/>
      <c r="AJ2705" s="19"/>
    </row>
    <row r="2706" customFormat="false" ht="15" hidden="false" customHeight="false" outlineLevel="0" collapsed="false">
      <c r="A2706" s="22" t="str">
        <f aca="false">IF($C2706="","","R"&amp;TEXT(ROW()-4,"00000"))</f>
        <v/>
      </c>
      <c r="B2706" s="21"/>
      <c r="C2706" s="19"/>
      <c r="D2706" s="22" t="str">
        <f aca="false">IF($C2706="","",IFERROR(INDEX(Asset_Register!$C$5:$C$1000,MATCH($C2706,Asset_Register!$A$5:$A$1000,0)),"Not in register"))</f>
        <v/>
      </c>
      <c r="E2706" s="22" t="str">
        <f aca="false">IF($C2706="","",IFERROR(INDEX(Asset_Register!$D$5:$D$1000,MATCH($C2706,Asset_Register!$A$5:$A$1000,0)),"Not in register"))</f>
        <v/>
      </c>
      <c r="F2706" s="22" t="str">
        <f aca="false">IF($C2706="","",IFERROR(INDEX(Asset_Register!$R$5:$R$1000,MATCH($C2706,Asset_Register!$A$5:$A$1000,0)),"Not in register"))</f>
        <v/>
      </c>
      <c r="G2706" s="22" t="str">
        <f aca="false">IF($C2706="","",IFERROR(INDEX(Asset_Register!$Q$5:$Q$1000,MATCH($C2706,Asset_Register!$A$5:$A$1000,0)),"Not in register"))</f>
        <v/>
      </c>
      <c r="H2706" s="19"/>
      <c r="I2706" s="19"/>
      <c r="J2706" s="6"/>
      <c r="K2706" s="19"/>
      <c r="L2706" s="19"/>
      <c r="M2706" s="19"/>
      <c r="N2706" s="19"/>
      <c r="O2706" s="19"/>
      <c r="P2706" s="19"/>
      <c r="Q2706" s="22" t="str">
        <f aca="false">IF($C2706="","",IF($P2706&lt;&gt;"",$P2706,IF(AND(ISNUMBER($K2706),ISNUMBER($M2706),ISNUMBER($N2706)),IF($O2706="Lower is worse",IF($K2706&lt;=$N2706,"Danger",IF($K2706&lt;=$M2706,"Alert","OK")),IF($K2706&gt;=$N2706,"Danger",IF($K2706&gt;=$M2706,"Alert","OK"))),"Not set")))</f>
        <v/>
      </c>
      <c r="R2706" s="22" t="str">
        <f aca="false">IF(OR($Q2706="",$Q2706="Not set"),"",MATCH($Q2706,Lists!$F$2:$F$4,0)-1)</f>
        <v/>
      </c>
      <c r="S2706" s="6"/>
      <c r="T2706" s="6"/>
      <c r="U2706" s="22" t="str">
        <f aca="false">IF(OR($Q2706="",$Q2706="OK",$Q2706="Not set",NOT(ISNUMBER($G2706))),"",ROUND($G2706*IF($Q2706="Danger",Lists!$M$15,Lists!$M$16),0))</f>
        <v/>
      </c>
      <c r="V2706" s="22" t="str">
        <f aca="false">IF($U2706="","",IF(OR($Q2706="Danger",$U2706&gt;=Lists!$M$10),"P1",IF($U2706&gt;=Lists!$M$11,"P2","P3")))</f>
        <v/>
      </c>
      <c r="W2706" s="24" t="str">
        <f aca="false">IF(OR($V2706="",$B2706=""),"",$B2706+INDEX(Lists!$N$10:$N$12,MATCH($V2706,Lists!$L$10:$L$12,0)))</f>
        <v/>
      </c>
      <c r="X2706" s="19"/>
      <c r="Y2706" s="19"/>
      <c r="Z2706" s="19"/>
      <c r="AA2706" s="21"/>
      <c r="AB2706" s="19"/>
      <c r="AC2706" s="22" t="str">
        <f aca="true">IF(OR($U2706="",$B2706=""),"",IF($AA2706&lt;&gt;"",$AA2706-$B2706,TODAY()-$B2706))</f>
        <v/>
      </c>
      <c r="AD2706" s="22" t="str">
        <f aca="true">IF($W2706="","",IF($Y2706="Closed",IF($AA2706="","Closed",IF($AA2706&lt;=$W2706,"Closed on time","Closed late")),IF(TODAY()&gt;$W2706,"Overdue","Within time")))</f>
        <v/>
      </c>
      <c r="AE2706" s="6"/>
      <c r="AF2706" s="19"/>
      <c r="AG2706" s="19"/>
      <c r="AH2706" s="19"/>
      <c r="AI2706" s="19"/>
      <c r="AJ2706" s="19"/>
    </row>
    <row r="2707" customFormat="false" ht="15" hidden="false" customHeight="false" outlineLevel="0" collapsed="false">
      <c r="A2707" s="22" t="str">
        <f aca="false">IF($C2707="","","R"&amp;TEXT(ROW()-4,"00000"))</f>
        <v/>
      </c>
      <c r="B2707" s="21"/>
      <c r="C2707" s="19"/>
      <c r="D2707" s="22" t="str">
        <f aca="false">IF($C2707="","",IFERROR(INDEX(Asset_Register!$C$5:$C$1000,MATCH($C2707,Asset_Register!$A$5:$A$1000,0)),"Not in register"))</f>
        <v/>
      </c>
      <c r="E2707" s="22" t="str">
        <f aca="false">IF($C2707="","",IFERROR(INDEX(Asset_Register!$D$5:$D$1000,MATCH($C2707,Asset_Register!$A$5:$A$1000,0)),"Not in register"))</f>
        <v/>
      </c>
      <c r="F2707" s="22" t="str">
        <f aca="false">IF($C2707="","",IFERROR(INDEX(Asset_Register!$R$5:$R$1000,MATCH($C2707,Asset_Register!$A$5:$A$1000,0)),"Not in register"))</f>
        <v/>
      </c>
      <c r="G2707" s="22" t="str">
        <f aca="false">IF($C2707="","",IFERROR(INDEX(Asset_Register!$Q$5:$Q$1000,MATCH($C2707,Asset_Register!$A$5:$A$1000,0)),"Not in register"))</f>
        <v/>
      </c>
      <c r="H2707" s="19"/>
      <c r="I2707" s="19"/>
      <c r="J2707" s="6"/>
      <c r="K2707" s="19"/>
      <c r="L2707" s="19"/>
      <c r="M2707" s="19"/>
      <c r="N2707" s="19"/>
      <c r="O2707" s="19"/>
      <c r="P2707" s="19"/>
      <c r="Q2707" s="22" t="str">
        <f aca="false">IF($C2707="","",IF($P2707&lt;&gt;"",$P2707,IF(AND(ISNUMBER($K2707),ISNUMBER($M2707),ISNUMBER($N2707)),IF($O2707="Lower is worse",IF($K2707&lt;=$N2707,"Danger",IF($K2707&lt;=$M2707,"Alert","OK")),IF($K2707&gt;=$N2707,"Danger",IF($K2707&gt;=$M2707,"Alert","OK"))),"Not set")))</f>
        <v/>
      </c>
      <c r="R2707" s="22" t="str">
        <f aca="false">IF(OR($Q2707="",$Q2707="Not set"),"",MATCH($Q2707,Lists!$F$2:$F$4,0)-1)</f>
        <v/>
      </c>
      <c r="S2707" s="6"/>
      <c r="T2707" s="6"/>
      <c r="U2707" s="22" t="str">
        <f aca="false">IF(OR($Q2707="",$Q2707="OK",$Q2707="Not set",NOT(ISNUMBER($G2707))),"",ROUND($G2707*IF($Q2707="Danger",Lists!$M$15,Lists!$M$16),0))</f>
        <v/>
      </c>
      <c r="V2707" s="22" t="str">
        <f aca="false">IF($U2707="","",IF(OR($Q2707="Danger",$U2707&gt;=Lists!$M$10),"P1",IF($U2707&gt;=Lists!$M$11,"P2","P3")))</f>
        <v/>
      </c>
      <c r="W2707" s="24" t="str">
        <f aca="false">IF(OR($V2707="",$B2707=""),"",$B2707+INDEX(Lists!$N$10:$N$12,MATCH($V2707,Lists!$L$10:$L$12,0)))</f>
        <v/>
      </c>
      <c r="X2707" s="19"/>
      <c r="Y2707" s="19"/>
      <c r="Z2707" s="19"/>
      <c r="AA2707" s="21"/>
      <c r="AB2707" s="19"/>
      <c r="AC2707" s="22" t="str">
        <f aca="true">IF(OR($U2707="",$B2707=""),"",IF($AA2707&lt;&gt;"",$AA2707-$B2707,TODAY()-$B2707))</f>
        <v/>
      </c>
      <c r="AD2707" s="22" t="str">
        <f aca="true">IF($W2707="","",IF($Y2707="Closed",IF($AA2707="","Closed",IF($AA2707&lt;=$W2707,"Closed on time","Closed late")),IF(TODAY()&gt;$W2707,"Overdue","Within time")))</f>
        <v/>
      </c>
      <c r="AE2707" s="6"/>
      <c r="AF2707" s="19"/>
      <c r="AG2707" s="19"/>
      <c r="AH2707" s="19"/>
      <c r="AI2707" s="19"/>
      <c r="AJ2707" s="19"/>
    </row>
    <row r="2708" customFormat="false" ht="15" hidden="false" customHeight="false" outlineLevel="0" collapsed="false">
      <c r="A2708" s="22" t="str">
        <f aca="false">IF($C2708="","","R"&amp;TEXT(ROW()-4,"00000"))</f>
        <v/>
      </c>
      <c r="B2708" s="21"/>
      <c r="C2708" s="19"/>
      <c r="D2708" s="22" t="str">
        <f aca="false">IF($C2708="","",IFERROR(INDEX(Asset_Register!$C$5:$C$1000,MATCH($C2708,Asset_Register!$A$5:$A$1000,0)),"Not in register"))</f>
        <v/>
      </c>
      <c r="E2708" s="22" t="str">
        <f aca="false">IF($C2708="","",IFERROR(INDEX(Asset_Register!$D$5:$D$1000,MATCH($C2708,Asset_Register!$A$5:$A$1000,0)),"Not in register"))</f>
        <v/>
      </c>
      <c r="F2708" s="22" t="str">
        <f aca="false">IF($C2708="","",IFERROR(INDEX(Asset_Register!$R$5:$R$1000,MATCH($C2708,Asset_Register!$A$5:$A$1000,0)),"Not in register"))</f>
        <v/>
      </c>
      <c r="G2708" s="22" t="str">
        <f aca="false">IF($C2708="","",IFERROR(INDEX(Asset_Register!$Q$5:$Q$1000,MATCH($C2708,Asset_Register!$A$5:$A$1000,0)),"Not in register"))</f>
        <v/>
      </c>
      <c r="H2708" s="19"/>
      <c r="I2708" s="19"/>
      <c r="J2708" s="6"/>
      <c r="K2708" s="19"/>
      <c r="L2708" s="19"/>
      <c r="M2708" s="19"/>
      <c r="N2708" s="19"/>
      <c r="O2708" s="19"/>
      <c r="P2708" s="19"/>
      <c r="Q2708" s="22" t="str">
        <f aca="false">IF($C2708="","",IF($P2708&lt;&gt;"",$P2708,IF(AND(ISNUMBER($K2708),ISNUMBER($M2708),ISNUMBER($N2708)),IF($O2708="Lower is worse",IF($K2708&lt;=$N2708,"Danger",IF($K2708&lt;=$M2708,"Alert","OK")),IF($K2708&gt;=$N2708,"Danger",IF($K2708&gt;=$M2708,"Alert","OK"))),"Not set")))</f>
        <v/>
      </c>
      <c r="R2708" s="22" t="str">
        <f aca="false">IF(OR($Q2708="",$Q2708="Not set"),"",MATCH($Q2708,Lists!$F$2:$F$4,0)-1)</f>
        <v/>
      </c>
      <c r="S2708" s="6"/>
      <c r="T2708" s="6"/>
      <c r="U2708" s="22" t="str">
        <f aca="false">IF(OR($Q2708="",$Q2708="OK",$Q2708="Not set",NOT(ISNUMBER($G2708))),"",ROUND($G2708*IF($Q2708="Danger",Lists!$M$15,Lists!$M$16),0))</f>
        <v/>
      </c>
      <c r="V2708" s="22" t="str">
        <f aca="false">IF($U2708="","",IF(OR($Q2708="Danger",$U2708&gt;=Lists!$M$10),"P1",IF($U2708&gt;=Lists!$M$11,"P2","P3")))</f>
        <v/>
      </c>
      <c r="W2708" s="24" t="str">
        <f aca="false">IF(OR($V2708="",$B2708=""),"",$B2708+INDEX(Lists!$N$10:$N$12,MATCH($V2708,Lists!$L$10:$L$12,0)))</f>
        <v/>
      </c>
      <c r="X2708" s="19"/>
      <c r="Y2708" s="19"/>
      <c r="Z2708" s="19"/>
      <c r="AA2708" s="21"/>
      <c r="AB2708" s="19"/>
      <c r="AC2708" s="22" t="str">
        <f aca="true">IF(OR($U2708="",$B2708=""),"",IF($AA2708&lt;&gt;"",$AA2708-$B2708,TODAY()-$B2708))</f>
        <v/>
      </c>
      <c r="AD2708" s="22" t="str">
        <f aca="true">IF($W2708="","",IF($Y2708="Closed",IF($AA2708="","Closed",IF($AA2708&lt;=$W2708,"Closed on time","Closed late")),IF(TODAY()&gt;$W2708,"Overdue","Within time")))</f>
        <v/>
      </c>
      <c r="AE2708" s="6"/>
      <c r="AF2708" s="19"/>
      <c r="AG2708" s="19"/>
      <c r="AH2708" s="19"/>
      <c r="AI2708" s="19"/>
      <c r="AJ2708" s="19"/>
    </row>
    <row r="2709" customFormat="false" ht="15" hidden="false" customHeight="false" outlineLevel="0" collapsed="false">
      <c r="A2709" s="22" t="str">
        <f aca="false">IF($C2709="","","R"&amp;TEXT(ROW()-4,"00000"))</f>
        <v/>
      </c>
      <c r="B2709" s="21"/>
      <c r="C2709" s="19"/>
      <c r="D2709" s="22" t="str">
        <f aca="false">IF($C2709="","",IFERROR(INDEX(Asset_Register!$C$5:$C$1000,MATCH($C2709,Asset_Register!$A$5:$A$1000,0)),"Not in register"))</f>
        <v/>
      </c>
      <c r="E2709" s="22" t="str">
        <f aca="false">IF($C2709="","",IFERROR(INDEX(Asset_Register!$D$5:$D$1000,MATCH($C2709,Asset_Register!$A$5:$A$1000,0)),"Not in register"))</f>
        <v/>
      </c>
      <c r="F2709" s="22" t="str">
        <f aca="false">IF($C2709="","",IFERROR(INDEX(Asset_Register!$R$5:$R$1000,MATCH($C2709,Asset_Register!$A$5:$A$1000,0)),"Not in register"))</f>
        <v/>
      </c>
      <c r="G2709" s="22" t="str">
        <f aca="false">IF($C2709="","",IFERROR(INDEX(Asset_Register!$Q$5:$Q$1000,MATCH($C2709,Asset_Register!$A$5:$A$1000,0)),"Not in register"))</f>
        <v/>
      </c>
      <c r="H2709" s="19"/>
      <c r="I2709" s="19"/>
      <c r="J2709" s="6"/>
      <c r="K2709" s="19"/>
      <c r="L2709" s="19"/>
      <c r="M2709" s="19"/>
      <c r="N2709" s="19"/>
      <c r="O2709" s="19"/>
      <c r="P2709" s="19"/>
      <c r="Q2709" s="22" t="str">
        <f aca="false">IF($C2709="","",IF($P2709&lt;&gt;"",$P2709,IF(AND(ISNUMBER($K2709),ISNUMBER($M2709),ISNUMBER($N2709)),IF($O2709="Lower is worse",IF($K2709&lt;=$N2709,"Danger",IF($K2709&lt;=$M2709,"Alert","OK")),IF($K2709&gt;=$N2709,"Danger",IF($K2709&gt;=$M2709,"Alert","OK"))),"Not set")))</f>
        <v/>
      </c>
      <c r="R2709" s="22" t="str">
        <f aca="false">IF(OR($Q2709="",$Q2709="Not set"),"",MATCH($Q2709,Lists!$F$2:$F$4,0)-1)</f>
        <v/>
      </c>
      <c r="S2709" s="6"/>
      <c r="T2709" s="6"/>
      <c r="U2709" s="22" t="str">
        <f aca="false">IF(OR($Q2709="",$Q2709="OK",$Q2709="Not set",NOT(ISNUMBER($G2709))),"",ROUND($G2709*IF($Q2709="Danger",Lists!$M$15,Lists!$M$16),0))</f>
        <v/>
      </c>
      <c r="V2709" s="22" t="str">
        <f aca="false">IF($U2709="","",IF(OR($Q2709="Danger",$U2709&gt;=Lists!$M$10),"P1",IF($U2709&gt;=Lists!$M$11,"P2","P3")))</f>
        <v/>
      </c>
      <c r="W2709" s="24" t="str">
        <f aca="false">IF(OR($V2709="",$B2709=""),"",$B2709+INDEX(Lists!$N$10:$N$12,MATCH($V2709,Lists!$L$10:$L$12,0)))</f>
        <v/>
      </c>
      <c r="X2709" s="19"/>
      <c r="Y2709" s="19"/>
      <c r="Z2709" s="19"/>
      <c r="AA2709" s="21"/>
      <c r="AB2709" s="19"/>
      <c r="AC2709" s="22" t="str">
        <f aca="true">IF(OR($U2709="",$B2709=""),"",IF($AA2709&lt;&gt;"",$AA2709-$B2709,TODAY()-$B2709))</f>
        <v/>
      </c>
      <c r="AD2709" s="22" t="str">
        <f aca="true">IF($W2709="","",IF($Y2709="Closed",IF($AA2709="","Closed",IF($AA2709&lt;=$W2709,"Closed on time","Closed late")),IF(TODAY()&gt;$W2709,"Overdue","Within time")))</f>
        <v/>
      </c>
      <c r="AE2709" s="6"/>
      <c r="AF2709" s="19"/>
      <c r="AG2709" s="19"/>
      <c r="AH2709" s="19"/>
      <c r="AI2709" s="19"/>
      <c r="AJ2709" s="19"/>
    </row>
    <row r="2710" customFormat="false" ht="15" hidden="false" customHeight="false" outlineLevel="0" collapsed="false">
      <c r="A2710" s="22" t="str">
        <f aca="false">IF($C2710="","","R"&amp;TEXT(ROW()-4,"00000"))</f>
        <v/>
      </c>
      <c r="B2710" s="21"/>
      <c r="C2710" s="19"/>
      <c r="D2710" s="22" t="str">
        <f aca="false">IF($C2710="","",IFERROR(INDEX(Asset_Register!$C$5:$C$1000,MATCH($C2710,Asset_Register!$A$5:$A$1000,0)),"Not in register"))</f>
        <v/>
      </c>
      <c r="E2710" s="22" t="str">
        <f aca="false">IF($C2710="","",IFERROR(INDEX(Asset_Register!$D$5:$D$1000,MATCH($C2710,Asset_Register!$A$5:$A$1000,0)),"Not in register"))</f>
        <v/>
      </c>
      <c r="F2710" s="22" t="str">
        <f aca="false">IF($C2710="","",IFERROR(INDEX(Asset_Register!$R$5:$R$1000,MATCH($C2710,Asset_Register!$A$5:$A$1000,0)),"Not in register"))</f>
        <v/>
      </c>
      <c r="G2710" s="22" t="str">
        <f aca="false">IF($C2710="","",IFERROR(INDEX(Asset_Register!$Q$5:$Q$1000,MATCH($C2710,Asset_Register!$A$5:$A$1000,0)),"Not in register"))</f>
        <v/>
      </c>
      <c r="H2710" s="19"/>
      <c r="I2710" s="19"/>
      <c r="J2710" s="6"/>
      <c r="K2710" s="19"/>
      <c r="L2710" s="19"/>
      <c r="M2710" s="19"/>
      <c r="N2710" s="19"/>
      <c r="O2710" s="19"/>
      <c r="P2710" s="19"/>
      <c r="Q2710" s="22" t="str">
        <f aca="false">IF($C2710="","",IF($P2710&lt;&gt;"",$P2710,IF(AND(ISNUMBER($K2710),ISNUMBER($M2710),ISNUMBER($N2710)),IF($O2710="Lower is worse",IF($K2710&lt;=$N2710,"Danger",IF($K2710&lt;=$M2710,"Alert","OK")),IF($K2710&gt;=$N2710,"Danger",IF($K2710&gt;=$M2710,"Alert","OK"))),"Not set")))</f>
        <v/>
      </c>
      <c r="R2710" s="22" t="str">
        <f aca="false">IF(OR($Q2710="",$Q2710="Not set"),"",MATCH($Q2710,Lists!$F$2:$F$4,0)-1)</f>
        <v/>
      </c>
      <c r="S2710" s="6"/>
      <c r="T2710" s="6"/>
      <c r="U2710" s="22" t="str">
        <f aca="false">IF(OR($Q2710="",$Q2710="OK",$Q2710="Not set",NOT(ISNUMBER($G2710))),"",ROUND($G2710*IF($Q2710="Danger",Lists!$M$15,Lists!$M$16),0))</f>
        <v/>
      </c>
      <c r="V2710" s="22" t="str">
        <f aca="false">IF($U2710="","",IF(OR($Q2710="Danger",$U2710&gt;=Lists!$M$10),"P1",IF($U2710&gt;=Lists!$M$11,"P2","P3")))</f>
        <v/>
      </c>
      <c r="W2710" s="24" t="str">
        <f aca="false">IF(OR($V2710="",$B2710=""),"",$B2710+INDEX(Lists!$N$10:$N$12,MATCH($V2710,Lists!$L$10:$L$12,0)))</f>
        <v/>
      </c>
      <c r="X2710" s="19"/>
      <c r="Y2710" s="19"/>
      <c r="Z2710" s="19"/>
      <c r="AA2710" s="21"/>
      <c r="AB2710" s="19"/>
      <c r="AC2710" s="22" t="str">
        <f aca="true">IF(OR($U2710="",$B2710=""),"",IF($AA2710&lt;&gt;"",$AA2710-$B2710,TODAY()-$B2710))</f>
        <v/>
      </c>
      <c r="AD2710" s="22" t="str">
        <f aca="true">IF($W2710="","",IF($Y2710="Closed",IF($AA2710="","Closed",IF($AA2710&lt;=$W2710,"Closed on time","Closed late")),IF(TODAY()&gt;$W2710,"Overdue","Within time")))</f>
        <v/>
      </c>
      <c r="AE2710" s="6"/>
      <c r="AF2710" s="19"/>
      <c r="AG2710" s="19"/>
      <c r="AH2710" s="19"/>
      <c r="AI2710" s="19"/>
      <c r="AJ2710" s="19"/>
    </row>
    <row r="2711" customFormat="false" ht="15" hidden="false" customHeight="false" outlineLevel="0" collapsed="false">
      <c r="A2711" s="22" t="str">
        <f aca="false">IF($C2711="","","R"&amp;TEXT(ROW()-4,"00000"))</f>
        <v/>
      </c>
      <c r="B2711" s="21"/>
      <c r="C2711" s="19"/>
      <c r="D2711" s="22" t="str">
        <f aca="false">IF($C2711="","",IFERROR(INDEX(Asset_Register!$C$5:$C$1000,MATCH($C2711,Asset_Register!$A$5:$A$1000,0)),"Not in register"))</f>
        <v/>
      </c>
      <c r="E2711" s="22" t="str">
        <f aca="false">IF($C2711="","",IFERROR(INDEX(Asset_Register!$D$5:$D$1000,MATCH($C2711,Asset_Register!$A$5:$A$1000,0)),"Not in register"))</f>
        <v/>
      </c>
      <c r="F2711" s="22" t="str">
        <f aca="false">IF($C2711="","",IFERROR(INDEX(Asset_Register!$R$5:$R$1000,MATCH($C2711,Asset_Register!$A$5:$A$1000,0)),"Not in register"))</f>
        <v/>
      </c>
      <c r="G2711" s="22" t="str">
        <f aca="false">IF($C2711="","",IFERROR(INDEX(Asset_Register!$Q$5:$Q$1000,MATCH($C2711,Asset_Register!$A$5:$A$1000,0)),"Not in register"))</f>
        <v/>
      </c>
      <c r="H2711" s="19"/>
      <c r="I2711" s="19"/>
      <c r="J2711" s="6"/>
      <c r="K2711" s="19"/>
      <c r="L2711" s="19"/>
      <c r="M2711" s="19"/>
      <c r="N2711" s="19"/>
      <c r="O2711" s="19"/>
      <c r="P2711" s="19"/>
      <c r="Q2711" s="22" t="str">
        <f aca="false">IF($C2711="","",IF($P2711&lt;&gt;"",$P2711,IF(AND(ISNUMBER($K2711),ISNUMBER($M2711),ISNUMBER($N2711)),IF($O2711="Lower is worse",IF($K2711&lt;=$N2711,"Danger",IF($K2711&lt;=$M2711,"Alert","OK")),IF($K2711&gt;=$N2711,"Danger",IF($K2711&gt;=$M2711,"Alert","OK"))),"Not set")))</f>
        <v/>
      </c>
      <c r="R2711" s="22" t="str">
        <f aca="false">IF(OR($Q2711="",$Q2711="Not set"),"",MATCH($Q2711,Lists!$F$2:$F$4,0)-1)</f>
        <v/>
      </c>
      <c r="S2711" s="6"/>
      <c r="T2711" s="6"/>
      <c r="U2711" s="22" t="str">
        <f aca="false">IF(OR($Q2711="",$Q2711="OK",$Q2711="Not set",NOT(ISNUMBER($G2711))),"",ROUND($G2711*IF($Q2711="Danger",Lists!$M$15,Lists!$M$16),0))</f>
        <v/>
      </c>
      <c r="V2711" s="22" t="str">
        <f aca="false">IF($U2711="","",IF(OR($Q2711="Danger",$U2711&gt;=Lists!$M$10),"P1",IF($U2711&gt;=Lists!$M$11,"P2","P3")))</f>
        <v/>
      </c>
      <c r="W2711" s="24" t="str">
        <f aca="false">IF(OR($V2711="",$B2711=""),"",$B2711+INDEX(Lists!$N$10:$N$12,MATCH($V2711,Lists!$L$10:$L$12,0)))</f>
        <v/>
      </c>
      <c r="X2711" s="19"/>
      <c r="Y2711" s="19"/>
      <c r="Z2711" s="19"/>
      <c r="AA2711" s="21"/>
      <c r="AB2711" s="19"/>
      <c r="AC2711" s="22" t="str">
        <f aca="true">IF(OR($U2711="",$B2711=""),"",IF($AA2711&lt;&gt;"",$AA2711-$B2711,TODAY()-$B2711))</f>
        <v/>
      </c>
      <c r="AD2711" s="22" t="str">
        <f aca="true">IF($W2711="","",IF($Y2711="Closed",IF($AA2711="","Closed",IF($AA2711&lt;=$W2711,"Closed on time","Closed late")),IF(TODAY()&gt;$W2711,"Overdue","Within time")))</f>
        <v/>
      </c>
      <c r="AE2711" s="6"/>
      <c r="AF2711" s="19"/>
      <c r="AG2711" s="19"/>
      <c r="AH2711" s="19"/>
      <c r="AI2711" s="19"/>
      <c r="AJ2711" s="19"/>
    </row>
    <row r="2712" customFormat="false" ht="15" hidden="false" customHeight="false" outlineLevel="0" collapsed="false">
      <c r="A2712" s="22" t="str">
        <f aca="false">IF($C2712="","","R"&amp;TEXT(ROW()-4,"00000"))</f>
        <v/>
      </c>
      <c r="B2712" s="21"/>
      <c r="C2712" s="19"/>
      <c r="D2712" s="22" t="str">
        <f aca="false">IF($C2712="","",IFERROR(INDEX(Asset_Register!$C$5:$C$1000,MATCH($C2712,Asset_Register!$A$5:$A$1000,0)),"Not in register"))</f>
        <v/>
      </c>
      <c r="E2712" s="22" t="str">
        <f aca="false">IF($C2712="","",IFERROR(INDEX(Asset_Register!$D$5:$D$1000,MATCH($C2712,Asset_Register!$A$5:$A$1000,0)),"Not in register"))</f>
        <v/>
      </c>
      <c r="F2712" s="22" t="str">
        <f aca="false">IF($C2712="","",IFERROR(INDEX(Asset_Register!$R$5:$R$1000,MATCH($C2712,Asset_Register!$A$5:$A$1000,0)),"Not in register"))</f>
        <v/>
      </c>
      <c r="G2712" s="22" t="str">
        <f aca="false">IF($C2712="","",IFERROR(INDEX(Asset_Register!$Q$5:$Q$1000,MATCH($C2712,Asset_Register!$A$5:$A$1000,0)),"Not in register"))</f>
        <v/>
      </c>
      <c r="H2712" s="19"/>
      <c r="I2712" s="19"/>
      <c r="J2712" s="6"/>
      <c r="K2712" s="19"/>
      <c r="L2712" s="19"/>
      <c r="M2712" s="19"/>
      <c r="N2712" s="19"/>
      <c r="O2712" s="19"/>
      <c r="P2712" s="19"/>
      <c r="Q2712" s="22" t="str">
        <f aca="false">IF($C2712="","",IF($P2712&lt;&gt;"",$P2712,IF(AND(ISNUMBER($K2712),ISNUMBER($M2712),ISNUMBER($N2712)),IF($O2712="Lower is worse",IF($K2712&lt;=$N2712,"Danger",IF($K2712&lt;=$M2712,"Alert","OK")),IF($K2712&gt;=$N2712,"Danger",IF($K2712&gt;=$M2712,"Alert","OK"))),"Not set")))</f>
        <v/>
      </c>
      <c r="R2712" s="22" t="str">
        <f aca="false">IF(OR($Q2712="",$Q2712="Not set"),"",MATCH($Q2712,Lists!$F$2:$F$4,0)-1)</f>
        <v/>
      </c>
      <c r="S2712" s="6"/>
      <c r="T2712" s="6"/>
      <c r="U2712" s="22" t="str">
        <f aca="false">IF(OR($Q2712="",$Q2712="OK",$Q2712="Not set",NOT(ISNUMBER($G2712))),"",ROUND($G2712*IF($Q2712="Danger",Lists!$M$15,Lists!$M$16),0))</f>
        <v/>
      </c>
      <c r="V2712" s="22" t="str">
        <f aca="false">IF($U2712="","",IF(OR($Q2712="Danger",$U2712&gt;=Lists!$M$10),"P1",IF($U2712&gt;=Lists!$M$11,"P2","P3")))</f>
        <v/>
      </c>
      <c r="W2712" s="24" t="str">
        <f aca="false">IF(OR($V2712="",$B2712=""),"",$B2712+INDEX(Lists!$N$10:$N$12,MATCH($V2712,Lists!$L$10:$L$12,0)))</f>
        <v/>
      </c>
      <c r="X2712" s="19"/>
      <c r="Y2712" s="19"/>
      <c r="Z2712" s="19"/>
      <c r="AA2712" s="21"/>
      <c r="AB2712" s="19"/>
      <c r="AC2712" s="22" t="str">
        <f aca="true">IF(OR($U2712="",$B2712=""),"",IF($AA2712&lt;&gt;"",$AA2712-$B2712,TODAY()-$B2712))</f>
        <v/>
      </c>
      <c r="AD2712" s="22" t="str">
        <f aca="true">IF($W2712="","",IF($Y2712="Closed",IF($AA2712="","Closed",IF($AA2712&lt;=$W2712,"Closed on time","Closed late")),IF(TODAY()&gt;$W2712,"Overdue","Within time")))</f>
        <v/>
      </c>
      <c r="AE2712" s="6"/>
      <c r="AF2712" s="19"/>
      <c r="AG2712" s="19"/>
      <c r="AH2712" s="19"/>
      <c r="AI2712" s="19"/>
      <c r="AJ2712" s="19"/>
    </row>
    <row r="2713" customFormat="false" ht="15" hidden="false" customHeight="false" outlineLevel="0" collapsed="false">
      <c r="A2713" s="22" t="str">
        <f aca="false">IF($C2713="","","R"&amp;TEXT(ROW()-4,"00000"))</f>
        <v/>
      </c>
      <c r="B2713" s="21"/>
      <c r="C2713" s="19"/>
      <c r="D2713" s="22" t="str">
        <f aca="false">IF($C2713="","",IFERROR(INDEX(Asset_Register!$C$5:$C$1000,MATCH($C2713,Asset_Register!$A$5:$A$1000,0)),"Not in register"))</f>
        <v/>
      </c>
      <c r="E2713" s="22" t="str">
        <f aca="false">IF($C2713="","",IFERROR(INDEX(Asset_Register!$D$5:$D$1000,MATCH($C2713,Asset_Register!$A$5:$A$1000,0)),"Not in register"))</f>
        <v/>
      </c>
      <c r="F2713" s="22" t="str">
        <f aca="false">IF($C2713="","",IFERROR(INDEX(Asset_Register!$R$5:$R$1000,MATCH($C2713,Asset_Register!$A$5:$A$1000,0)),"Not in register"))</f>
        <v/>
      </c>
      <c r="G2713" s="22" t="str">
        <f aca="false">IF($C2713="","",IFERROR(INDEX(Asset_Register!$Q$5:$Q$1000,MATCH($C2713,Asset_Register!$A$5:$A$1000,0)),"Not in register"))</f>
        <v/>
      </c>
      <c r="H2713" s="19"/>
      <c r="I2713" s="19"/>
      <c r="J2713" s="6"/>
      <c r="K2713" s="19"/>
      <c r="L2713" s="19"/>
      <c r="M2713" s="19"/>
      <c r="N2713" s="19"/>
      <c r="O2713" s="19"/>
      <c r="P2713" s="19"/>
      <c r="Q2713" s="22" t="str">
        <f aca="false">IF($C2713="","",IF($P2713&lt;&gt;"",$P2713,IF(AND(ISNUMBER($K2713),ISNUMBER($M2713),ISNUMBER($N2713)),IF($O2713="Lower is worse",IF($K2713&lt;=$N2713,"Danger",IF($K2713&lt;=$M2713,"Alert","OK")),IF($K2713&gt;=$N2713,"Danger",IF($K2713&gt;=$M2713,"Alert","OK"))),"Not set")))</f>
        <v/>
      </c>
      <c r="R2713" s="22" t="str">
        <f aca="false">IF(OR($Q2713="",$Q2713="Not set"),"",MATCH($Q2713,Lists!$F$2:$F$4,0)-1)</f>
        <v/>
      </c>
      <c r="S2713" s="6"/>
      <c r="T2713" s="6"/>
      <c r="U2713" s="22" t="str">
        <f aca="false">IF(OR($Q2713="",$Q2713="OK",$Q2713="Not set",NOT(ISNUMBER($G2713))),"",ROUND($G2713*IF($Q2713="Danger",Lists!$M$15,Lists!$M$16),0))</f>
        <v/>
      </c>
      <c r="V2713" s="22" t="str">
        <f aca="false">IF($U2713="","",IF(OR($Q2713="Danger",$U2713&gt;=Lists!$M$10),"P1",IF($U2713&gt;=Lists!$M$11,"P2","P3")))</f>
        <v/>
      </c>
      <c r="W2713" s="24" t="str">
        <f aca="false">IF(OR($V2713="",$B2713=""),"",$B2713+INDEX(Lists!$N$10:$N$12,MATCH($V2713,Lists!$L$10:$L$12,0)))</f>
        <v/>
      </c>
      <c r="X2713" s="19"/>
      <c r="Y2713" s="19"/>
      <c r="Z2713" s="19"/>
      <c r="AA2713" s="21"/>
      <c r="AB2713" s="19"/>
      <c r="AC2713" s="22" t="str">
        <f aca="true">IF(OR($U2713="",$B2713=""),"",IF($AA2713&lt;&gt;"",$AA2713-$B2713,TODAY()-$B2713))</f>
        <v/>
      </c>
      <c r="AD2713" s="22" t="str">
        <f aca="true">IF($W2713="","",IF($Y2713="Closed",IF($AA2713="","Closed",IF($AA2713&lt;=$W2713,"Closed on time","Closed late")),IF(TODAY()&gt;$W2713,"Overdue","Within time")))</f>
        <v/>
      </c>
      <c r="AE2713" s="6"/>
      <c r="AF2713" s="19"/>
      <c r="AG2713" s="19"/>
      <c r="AH2713" s="19"/>
      <c r="AI2713" s="19"/>
      <c r="AJ2713" s="19"/>
    </row>
    <row r="2714" customFormat="false" ht="15" hidden="false" customHeight="false" outlineLevel="0" collapsed="false">
      <c r="A2714" s="22" t="str">
        <f aca="false">IF($C2714="","","R"&amp;TEXT(ROW()-4,"00000"))</f>
        <v/>
      </c>
      <c r="B2714" s="21"/>
      <c r="C2714" s="19"/>
      <c r="D2714" s="22" t="str">
        <f aca="false">IF($C2714="","",IFERROR(INDEX(Asset_Register!$C$5:$C$1000,MATCH($C2714,Asset_Register!$A$5:$A$1000,0)),"Not in register"))</f>
        <v/>
      </c>
      <c r="E2714" s="22" t="str">
        <f aca="false">IF($C2714="","",IFERROR(INDEX(Asset_Register!$D$5:$D$1000,MATCH($C2714,Asset_Register!$A$5:$A$1000,0)),"Not in register"))</f>
        <v/>
      </c>
      <c r="F2714" s="22" t="str">
        <f aca="false">IF($C2714="","",IFERROR(INDEX(Asset_Register!$R$5:$R$1000,MATCH($C2714,Asset_Register!$A$5:$A$1000,0)),"Not in register"))</f>
        <v/>
      </c>
      <c r="G2714" s="22" t="str">
        <f aca="false">IF($C2714="","",IFERROR(INDEX(Asset_Register!$Q$5:$Q$1000,MATCH($C2714,Asset_Register!$A$5:$A$1000,0)),"Not in register"))</f>
        <v/>
      </c>
      <c r="H2714" s="19"/>
      <c r="I2714" s="19"/>
      <c r="J2714" s="6"/>
      <c r="K2714" s="19"/>
      <c r="L2714" s="19"/>
      <c r="M2714" s="19"/>
      <c r="N2714" s="19"/>
      <c r="O2714" s="19"/>
      <c r="P2714" s="19"/>
      <c r="Q2714" s="22" t="str">
        <f aca="false">IF($C2714="","",IF($P2714&lt;&gt;"",$P2714,IF(AND(ISNUMBER($K2714),ISNUMBER($M2714),ISNUMBER($N2714)),IF($O2714="Lower is worse",IF($K2714&lt;=$N2714,"Danger",IF($K2714&lt;=$M2714,"Alert","OK")),IF($K2714&gt;=$N2714,"Danger",IF($K2714&gt;=$M2714,"Alert","OK"))),"Not set")))</f>
        <v/>
      </c>
      <c r="R2714" s="22" t="str">
        <f aca="false">IF(OR($Q2714="",$Q2714="Not set"),"",MATCH($Q2714,Lists!$F$2:$F$4,0)-1)</f>
        <v/>
      </c>
      <c r="S2714" s="6"/>
      <c r="T2714" s="6"/>
      <c r="U2714" s="22" t="str">
        <f aca="false">IF(OR($Q2714="",$Q2714="OK",$Q2714="Not set",NOT(ISNUMBER($G2714))),"",ROUND($G2714*IF($Q2714="Danger",Lists!$M$15,Lists!$M$16),0))</f>
        <v/>
      </c>
      <c r="V2714" s="22" t="str">
        <f aca="false">IF($U2714="","",IF(OR($Q2714="Danger",$U2714&gt;=Lists!$M$10),"P1",IF($U2714&gt;=Lists!$M$11,"P2","P3")))</f>
        <v/>
      </c>
      <c r="W2714" s="24" t="str">
        <f aca="false">IF(OR($V2714="",$B2714=""),"",$B2714+INDEX(Lists!$N$10:$N$12,MATCH($V2714,Lists!$L$10:$L$12,0)))</f>
        <v/>
      </c>
      <c r="X2714" s="19"/>
      <c r="Y2714" s="19"/>
      <c r="Z2714" s="19"/>
      <c r="AA2714" s="21"/>
      <c r="AB2714" s="19"/>
      <c r="AC2714" s="22" t="str">
        <f aca="true">IF(OR($U2714="",$B2714=""),"",IF($AA2714&lt;&gt;"",$AA2714-$B2714,TODAY()-$B2714))</f>
        <v/>
      </c>
      <c r="AD2714" s="22" t="str">
        <f aca="true">IF($W2714="","",IF($Y2714="Closed",IF($AA2714="","Closed",IF($AA2714&lt;=$W2714,"Closed on time","Closed late")),IF(TODAY()&gt;$W2714,"Overdue","Within time")))</f>
        <v/>
      </c>
      <c r="AE2714" s="6"/>
      <c r="AF2714" s="19"/>
      <c r="AG2714" s="19"/>
      <c r="AH2714" s="19"/>
      <c r="AI2714" s="19"/>
      <c r="AJ2714" s="19"/>
    </row>
    <row r="2715" customFormat="false" ht="15" hidden="false" customHeight="false" outlineLevel="0" collapsed="false">
      <c r="A2715" s="22" t="str">
        <f aca="false">IF($C2715="","","R"&amp;TEXT(ROW()-4,"00000"))</f>
        <v/>
      </c>
      <c r="B2715" s="21"/>
      <c r="C2715" s="19"/>
      <c r="D2715" s="22" t="str">
        <f aca="false">IF($C2715="","",IFERROR(INDEX(Asset_Register!$C$5:$C$1000,MATCH($C2715,Asset_Register!$A$5:$A$1000,0)),"Not in register"))</f>
        <v/>
      </c>
      <c r="E2715" s="22" t="str">
        <f aca="false">IF($C2715="","",IFERROR(INDEX(Asset_Register!$D$5:$D$1000,MATCH($C2715,Asset_Register!$A$5:$A$1000,0)),"Not in register"))</f>
        <v/>
      </c>
      <c r="F2715" s="22" t="str">
        <f aca="false">IF($C2715="","",IFERROR(INDEX(Asset_Register!$R$5:$R$1000,MATCH($C2715,Asset_Register!$A$5:$A$1000,0)),"Not in register"))</f>
        <v/>
      </c>
      <c r="G2715" s="22" t="str">
        <f aca="false">IF($C2715="","",IFERROR(INDEX(Asset_Register!$Q$5:$Q$1000,MATCH($C2715,Asset_Register!$A$5:$A$1000,0)),"Not in register"))</f>
        <v/>
      </c>
      <c r="H2715" s="19"/>
      <c r="I2715" s="19"/>
      <c r="J2715" s="6"/>
      <c r="K2715" s="19"/>
      <c r="L2715" s="19"/>
      <c r="M2715" s="19"/>
      <c r="N2715" s="19"/>
      <c r="O2715" s="19"/>
      <c r="P2715" s="19"/>
      <c r="Q2715" s="22" t="str">
        <f aca="false">IF($C2715="","",IF($P2715&lt;&gt;"",$P2715,IF(AND(ISNUMBER($K2715),ISNUMBER($M2715),ISNUMBER($N2715)),IF($O2715="Lower is worse",IF($K2715&lt;=$N2715,"Danger",IF($K2715&lt;=$M2715,"Alert","OK")),IF($K2715&gt;=$N2715,"Danger",IF($K2715&gt;=$M2715,"Alert","OK"))),"Not set")))</f>
        <v/>
      </c>
      <c r="R2715" s="22" t="str">
        <f aca="false">IF(OR($Q2715="",$Q2715="Not set"),"",MATCH($Q2715,Lists!$F$2:$F$4,0)-1)</f>
        <v/>
      </c>
      <c r="S2715" s="6"/>
      <c r="T2715" s="6"/>
      <c r="U2715" s="22" t="str">
        <f aca="false">IF(OR($Q2715="",$Q2715="OK",$Q2715="Not set",NOT(ISNUMBER($G2715))),"",ROUND($G2715*IF($Q2715="Danger",Lists!$M$15,Lists!$M$16),0))</f>
        <v/>
      </c>
      <c r="V2715" s="22" t="str">
        <f aca="false">IF($U2715="","",IF(OR($Q2715="Danger",$U2715&gt;=Lists!$M$10),"P1",IF($U2715&gt;=Lists!$M$11,"P2","P3")))</f>
        <v/>
      </c>
      <c r="W2715" s="24" t="str">
        <f aca="false">IF(OR($V2715="",$B2715=""),"",$B2715+INDEX(Lists!$N$10:$N$12,MATCH($V2715,Lists!$L$10:$L$12,0)))</f>
        <v/>
      </c>
      <c r="X2715" s="19"/>
      <c r="Y2715" s="19"/>
      <c r="Z2715" s="19"/>
      <c r="AA2715" s="21"/>
      <c r="AB2715" s="19"/>
      <c r="AC2715" s="22" t="str">
        <f aca="true">IF(OR($U2715="",$B2715=""),"",IF($AA2715&lt;&gt;"",$AA2715-$B2715,TODAY()-$B2715))</f>
        <v/>
      </c>
      <c r="AD2715" s="22" t="str">
        <f aca="true">IF($W2715="","",IF($Y2715="Closed",IF($AA2715="","Closed",IF($AA2715&lt;=$W2715,"Closed on time","Closed late")),IF(TODAY()&gt;$W2715,"Overdue","Within time")))</f>
        <v/>
      </c>
      <c r="AE2715" s="6"/>
      <c r="AF2715" s="19"/>
      <c r="AG2715" s="19"/>
      <c r="AH2715" s="19"/>
      <c r="AI2715" s="19"/>
      <c r="AJ2715" s="19"/>
    </row>
    <row r="2716" customFormat="false" ht="15" hidden="false" customHeight="false" outlineLevel="0" collapsed="false">
      <c r="A2716" s="22" t="str">
        <f aca="false">IF($C2716="","","R"&amp;TEXT(ROW()-4,"00000"))</f>
        <v/>
      </c>
      <c r="B2716" s="21"/>
      <c r="C2716" s="19"/>
      <c r="D2716" s="22" t="str">
        <f aca="false">IF($C2716="","",IFERROR(INDEX(Asset_Register!$C$5:$C$1000,MATCH($C2716,Asset_Register!$A$5:$A$1000,0)),"Not in register"))</f>
        <v/>
      </c>
      <c r="E2716" s="22" t="str">
        <f aca="false">IF($C2716="","",IFERROR(INDEX(Asset_Register!$D$5:$D$1000,MATCH($C2716,Asset_Register!$A$5:$A$1000,0)),"Not in register"))</f>
        <v/>
      </c>
      <c r="F2716" s="22" t="str">
        <f aca="false">IF($C2716="","",IFERROR(INDEX(Asset_Register!$R$5:$R$1000,MATCH($C2716,Asset_Register!$A$5:$A$1000,0)),"Not in register"))</f>
        <v/>
      </c>
      <c r="G2716" s="22" t="str">
        <f aca="false">IF($C2716="","",IFERROR(INDEX(Asset_Register!$Q$5:$Q$1000,MATCH($C2716,Asset_Register!$A$5:$A$1000,0)),"Not in register"))</f>
        <v/>
      </c>
      <c r="H2716" s="19"/>
      <c r="I2716" s="19"/>
      <c r="J2716" s="6"/>
      <c r="K2716" s="19"/>
      <c r="L2716" s="19"/>
      <c r="M2716" s="19"/>
      <c r="N2716" s="19"/>
      <c r="O2716" s="19"/>
      <c r="P2716" s="19"/>
      <c r="Q2716" s="22" t="str">
        <f aca="false">IF($C2716="","",IF($P2716&lt;&gt;"",$P2716,IF(AND(ISNUMBER($K2716),ISNUMBER($M2716),ISNUMBER($N2716)),IF($O2716="Lower is worse",IF($K2716&lt;=$N2716,"Danger",IF($K2716&lt;=$M2716,"Alert","OK")),IF($K2716&gt;=$N2716,"Danger",IF($K2716&gt;=$M2716,"Alert","OK"))),"Not set")))</f>
        <v/>
      </c>
      <c r="R2716" s="22" t="str">
        <f aca="false">IF(OR($Q2716="",$Q2716="Not set"),"",MATCH($Q2716,Lists!$F$2:$F$4,0)-1)</f>
        <v/>
      </c>
      <c r="S2716" s="6"/>
      <c r="T2716" s="6"/>
      <c r="U2716" s="22" t="str">
        <f aca="false">IF(OR($Q2716="",$Q2716="OK",$Q2716="Not set",NOT(ISNUMBER($G2716))),"",ROUND($G2716*IF($Q2716="Danger",Lists!$M$15,Lists!$M$16),0))</f>
        <v/>
      </c>
      <c r="V2716" s="22" t="str">
        <f aca="false">IF($U2716="","",IF(OR($Q2716="Danger",$U2716&gt;=Lists!$M$10),"P1",IF($U2716&gt;=Lists!$M$11,"P2","P3")))</f>
        <v/>
      </c>
      <c r="W2716" s="24" t="str">
        <f aca="false">IF(OR($V2716="",$B2716=""),"",$B2716+INDEX(Lists!$N$10:$N$12,MATCH($V2716,Lists!$L$10:$L$12,0)))</f>
        <v/>
      </c>
      <c r="X2716" s="19"/>
      <c r="Y2716" s="19"/>
      <c r="Z2716" s="19"/>
      <c r="AA2716" s="21"/>
      <c r="AB2716" s="19"/>
      <c r="AC2716" s="22" t="str">
        <f aca="true">IF(OR($U2716="",$B2716=""),"",IF($AA2716&lt;&gt;"",$AA2716-$B2716,TODAY()-$B2716))</f>
        <v/>
      </c>
      <c r="AD2716" s="22" t="str">
        <f aca="true">IF($W2716="","",IF($Y2716="Closed",IF($AA2716="","Closed",IF($AA2716&lt;=$W2716,"Closed on time","Closed late")),IF(TODAY()&gt;$W2716,"Overdue","Within time")))</f>
        <v/>
      </c>
      <c r="AE2716" s="6"/>
      <c r="AF2716" s="19"/>
      <c r="AG2716" s="19"/>
      <c r="AH2716" s="19"/>
      <c r="AI2716" s="19"/>
      <c r="AJ2716" s="19"/>
    </row>
    <row r="2717" customFormat="false" ht="15" hidden="false" customHeight="false" outlineLevel="0" collapsed="false">
      <c r="A2717" s="22" t="str">
        <f aca="false">IF($C2717="","","R"&amp;TEXT(ROW()-4,"00000"))</f>
        <v/>
      </c>
      <c r="B2717" s="21"/>
      <c r="C2717" s="19"/>
      <c r="D2717" s="22" t="str">
        <f aca="false">IF($C2717="","",IFERROR(INDEX(Asset_Register!$C$5:$C$1000,MATCH($C2717,Asset_Register!$A$5:$A$1000,0)),"Not in register"))</f>
        <v/>
      </c>
      <c r="E2717" s="22" t="str">
        <f aca="false">IF($C2717="","",IFERROR(INDEX(Asset_Register!$D$5:$D$1000,MATCH($C2717,Asset_Register!$A$5:$A$1000,0)),"Not in register"))</f>
        <v/>
      </c>
      <c r="F2717" s="22" t="str">
        <f aca="false">IF($C2717="","",IFERROR(INDEX(Asset_Register!$R$5:$R$1000,MATCH($C2717,Asset_Register!$A$5:$A$1000,0)),"Not in register"))</f>
        <v/>
      </c>
      <c r="G2717" s="22" t="str">
        <f aca="false">IF($C2717="","",IFERROR(INDEX(Asset_Register!$Q$5:$Q$1000,MATCH($C2717,Asset_Register!$A$5:$A$1000,0)),"Not in register"))</f>
        <v/>
      </c>
      <c r="H2717" s="19"/>
      <c r="I2717" s="19"/>
      <c r="J2717" s="6"/>
      <c r="K2717" s="19"/>
      <c r="L2717" s="19"/>
      <c r="M2717" s="19"/>
      <c r="N2717" s="19"/>
      <c r="O2717" s="19"/>
      <c r="P2717" s="19"/>
      <c r="Q2717" s="22" t="str">
        <f aca="false">IF($C2717="","",IF($P2717&lt;&gt;"",$P2717,IF(AND(ISNUMBER($K2717),ISNUMBER($M2717),ISNUMBER($N2717)),IF($O2717="Lower is worse",IF($K2717&lt;=$N2717,"Danger",IF($K2717&lt;=$M2717,"Alert","OK")),IF($K2717&gt;=$N2717,"Danger",IF($K2717&gt;=$M2717,"Alert","OK"))),"Not set")))</f>
        <v/>
      </c>
      <c r="R2717" s="22" t="str">
        <f aca="false">IF(OR($Q2717="",$Q2717="Not set"),"",MATCH($Q2717,Lists!$F$2:$F$4,0)-1)</f>
        <v/>
      </c>
      <c r="S2717" s="6"/>
      <c r="T2717" s="6"/>
      <c r="U2717" s="22" t="str">
        <f aca="false">IF(OR($Q2717="",$Q2717="OK",$Q2717="Not set",NOT(ISNUMBER($G2717))),"",ROUND($G2717*IF($Q2717="Danger",Lists!$M$15,Lists!$M$16),0))</f>
        <v/>
      </c>
      <c r="V2717" s="22" t="str">
        <f aca="false">IF($U2717="","",IF(OR($Q2717="Danger",$U2717&gt;=Lists!$M$10),"P1",IF($U2717&gt;=Lists!$M$11,"P2","P3")))</f>
        <v/>
      </c>
      <c r="W2717" s="24" t="str">
        <f aca="false">IF(OR($V2717="",$B2717=""),"",$B2717+INDEX(Lists!$N$10:$N$12,MATCH($V2717,Lists!$L$10:$L$12,0)))</f>
        <v/>
      </c>
      <c r="X2717" s="19"/>
      <c r="Y2717" s="19"/>
      <c r="Z2717" s="19"/>
      <c r="AA2717" s="21"/>
      <c r="AB2717" s="19"/>
      <c r="AC2717" s="22" t="str">
        <f aca="true">IF(OR($U2717="",$B2717=""),"",IF($AA2717&lt;&gt;"",$AA2717-$B2717,TODAY()-$B2717))</f>
        <v/>
      </c>
      <c r="AD2717" s="22" t="str">
        <f aca="true">IF($W2717="","",IF($Y2717="Closed",IF($AA2717="","Closed",IF($AA2717&lt;=$W2717,"Closed on time","Closed late")),IF(TODAY()&gt;$W2717,"Overdue","Within time")))</f>
        <v/>
      </c>
      <c r="AE2717" s="6"/>
      <c r="AF2717" s="19"/>
      <c r="AG2717" s="19"/>
      <c r="AH2717" s="19"/>
      <c r="AI2717" s="19"/>
      <c r="AJ2717" s="19"/>
    </row>
    <row r="2718" customFormat="false" ht="15" hidden="false" customHeight="false" outlineLevel="0" collapsed="false">
      <c r="A2718" s="22" t="str">
        <f aca="false">IF($C2718="","","R"&amp;TEXT(ROW()-4,"00000"))</f>
        <v/>
      </c>
      <c r="B2718" s="21"/>
      <c r="C2718" s="19"/>
      <c r="D2718" s="22" t="str">
        <f aca="false">IF($C2718="","",IFERROR(INDEX(Asset_Register!$C$5:$C$1000,MATCH($C2718,Asset_Register!$A$5:$A$1000,0)),"Not in register"))</f>
        <v/>
      </c>
      <c r="E2718" s="22" t="str">
        <f aca="false">IF($C2718="","",IFERROR(INDEX(Asset_Register!$D$5:$D$1000,MATCH($C2718,Asset_Register!$A$5:$A$1000,0)),"Not in register"))</f>
        <v/>
      </c>
      <c r="F2718" s="22" t="str">
        <f aca="false">IF($C2718="","",IFERROR(INDEX(Asset_Register!$R$5:$R$1000,MATCH($C2718,Asset_Register!$A$5:$A$1000,0)),"Not in register"))</f>
        <v/>
      </c>
      <c r="G2718" s="22" t="str">
        <f aca="false">IF($C2718="","",IFERROR(INDEX(Asset_Register!$Q$5:$Q$1000,MATCH($C2718,Asset_Register!$A$5:$A$1000,0)),"Not in register"))</f>
        <v/>
      </c>
      <c r="H2718" s="19"/>
      <c r="I2718" s="19"/>
      <c r="J2718" s="6"/>
      <c r="K2718" s="19"/>
      <c r="L2718" s="19"/>
      <c r="M2718" s="19"/>
      <c r="N2718" s="19"/>
      <c r="O2718" s="19"/>
      <c r="P2718" s="19"/>
      <c r="Q2718" s="22" t="str">
        <f aca="false">IF($C2718="","",IF($P2718&lt;&gt;"",$P2718,IF(AND(ISNUMBER($K2718),ISNUMBER($M2718),ISNUMBER($N2718)),IF($O2718="Lower is worse",IF($K2718&lt;=$N2718,"Danger",IF($K2718&lt;=$M2718,"Alert","OK")),IF($K2718&gt;=$N2718,"Danger",IF($K2718&gt;=$M2718,"Alert","OK"))),"Not set")))</f>
        <v/>
      </c>
      <c r="R2718" s="22" t="str">
        <f aca="false">IF(OR($Q2718="",$Q2718="Not set"),"",MATCH($Q2718,Lists!$F$2:$F$4,0)-1)</f>
        <v/>
      </c>
      <c r="S2718" s="6"/>
      <c r="T2718" s="6"/>
      <c r="U2718" s="22" t="str">
        <f aca="false">IF(OR($Q2718="",$Q2718="OK",$Q2718="Not set",NOT(ISNUMBER($G2718))),"",ROUND($G2718*IF($Q2718="Danger",Lists!$M$15,Lists!$M$16),0))</f>
        <v/>
      </c>
      <c r="V2718" s="22" t="str">
        <f aca="false">IF($U2718="","",IF(OR($Q2718="Danger",$U2718&gt;=Lists!$M$10),"P1",IF($U2718&gt;=Lists!$M$11,"P2","P3")))</f>
        <v/>
      </c>
      <c r="W2718" s="24" t="str">
        <f aca="false">IF(OR($V2718="",$B2718=""),"",$B2718+INDEX(Lists!$N$10:$N$12,MATCH($V2718,Lists!$L$10:$L$12,0)))</f>
        <v/>
      </c>
      <c r="X2718" s="19"/>
      <c r="Y2718" s="19"/>
      <c r="Z2718" s="19"/>
      <c r="AA2718" s="21"/>
      <c r="AB2718" s="19"/>
      <c r="AC2718" s="22" t="str">
        <f aca="true">IF(OR($U2718="",$B2718=""),"",IF($AA2718&lt;&gt;"",$AA2718-$B2718,TODAY()-$B2718))</f>
        <v/>
      </c>
      <c r="AD2718" s="22" t="str">
        <f aca="true">IF($W2718="","",IF($Y2718="Closed",IF($AA2718="","Closed",IF($AA2718&lt;=$W2718,"Closed on time","Closed late")),IF(TODAY()&gt;$W2718,"Overdue","Within time")))</f>
        <v/>
      </c>
      <c r="AE2718" s="6"/>
      <c r="AF2718" s="19"/>
      <c r="AG2718" s="19"/>
      <c r="AH2718" s="19"/>
      <c r="AI2718" s="19"/>
      <c r="AJ2718" s="19"/>
    </row>
    <row r="2719" customFormat="false" ht="15" hidden="false" customHeight="false" outlineLevel="0" collapsed="false">
      <c r="A2719" s="22" t="str">
        <f aca="false">IF($C2719="","","R"&amp;TEXT(ROW()-4,"00000"))</f>
        <v/>
      </c>
      <c r="B2719" s="21"/>
      <c r="C2719" s="19"/>
      <c r="D2719" s="22" t="str">
        <f aca="false">IF($C2719="","",IFERROR(INDEX(Asset_Register!$C$5:$C$1000,MATCH($C2719,Asset_Register!$A$5:$A$1000,0)),"Not in register"))</f>
        <v/>
      </c>
      <c r="E2719" s="22" t="str">
        <f aca="false">IF($C2719="","",IFERROR(INDEX(Asset_Register!$D$5:$D$1000,MATCH($C2719,Asset_Register!$A$5:$A$1000,0)),"Not in register"))</f>
        <v/>
      </c>
      <c r="F2719" s="22" t="str">
        <f aca="false">IF($C2719="","",IFERROR(INDEX(Asset_Register!$R$5:$R$1000,MATCH($C2719,Asset_Register!$A$5:$A$1000,0)),"Not in register"))</f>
        <v/>
      </c>
      <c r="G2719" s="22" t="str">
        <f aca="false">IF($C2719="","",IFERROR(INDEX(Asset_Register!$Q$5:$Q$1000,MATCH($C2719,Asset_Register!$A$5:$A$1000,0)),"Not in register"))</f>
        <v/>
      </c>
      <c r="H2719" s="19"/>
      <c r="I2719" s="19"/>
      <c r="J2719" s="6"/>
      <c r="K2719" s="19"/>
      <c r="L2719" s="19"/>
      <c r="M2719" s="19"/>
      <c r="N2719" s="19"/>
      <c r="O2719" s="19"/>
      <c r="P2719" s="19"/>
      <c r="Q2719" s="22" t="str">
        <f aca="false">IF($C2719="","",IF($P2719&lt;&gt;"",$P2719,IF(AND(ISNUMBER($K2719),ISNUMBER($M2719),ISNUMBER($N2719)),IF($O2719="Lower is worse",IF($K2719&lt;=$N2719,"Danger",IF($K2719&lt;=$M2719,"Alert","OK")),IF($K2719&gt;=$N2719,"Danger",IF($K2719&gt;=$M2719,"Alert","OK"))),"Not set")))</f>
        <v/>
      </c>
      <c r="R2719" s="22" t="str">
        <f aca="false">IF(OR($Q2719="",$Q2719="Not set"),"",MATCH($Q2719,Lists!$F$2:$F$4,0)-1)</f>
        <v/>
      </c>
      <c r="S2719" s="6"/>
      <c r="T2719" s="6"/>
      <c r="U2719" s="22" t="str">
        <f aca="false">IF(OR($Q2719="",$Q2719="OK",$Q2719="Not set",NOT(ISNUMBER($G2719))),"",ROUND($G2719*IF($Q2719="Danger",Lists!$M$15,Lists!$M$16),0))</f>
        <v/>
      </c>
      <c r="V2719" s="22" t="str">
        <f aca="false">IF($U2719="","",IF(OR($Q2719="Danger",$U2719&gt;=Lists!$M$10),"P1",IF($U2719&gt;=Lists!$M$11,"P2","P3")))</f>
        <v/>
      </c>
      <c r="W2719" s="24" t="str">
        <f aca="false">IF(OR($V2719="",$B2719=""),"",$B2719+INDEX(Lists!$N$10:$N$12,MATCH($V2719,Lists!$L$10:$L$12,0)))</f>
        <v/>
      </c>
      <c r="X2719" s="19"/>
      <c r="Y2719" s="19"/>
      <c r="Z2719" s="19"/>
      <c r="AA2719" s="21"/>
      <c r="AB2719" s="19"/>
      <c r="AC2719" s="22" t="str">
        <f aca="true">IF(OR($U2719="",$B2719=""),"",IF($AA2719&lt;&gt;"",$AA2719-$B2719,TODAY()-$B2719))</f>
        <v/>
      </c>
      <c r="AD2719" s="22" t="str">
        <f aca="true">IF($W2719="","",IF($Y2719="Closed",IF($AA2719="","Closed",IF($AA2719&lt;=$W2719,"Closed on time","Closed late")),IF(TODAY()&gt;$W2719,"Overdue","Within time")))</f>
        <v/>
      </c>
      <c r="AE2719" s="6"/>
      <c r="AF2719" s="19"/>
      <c r="AG2719" s="19"/>
      <c r="AH2719" s="19"/>
      <c r="AI2719" s="19"/>
      <c r="AJ2719" s="19"/>
    </row>
    <row r="2720" customFormat="false" ht="15" hidden="false" customHeight="false" outlineLevel="0" collapsed="false">
      <c r="A2720" s="22" t="str">
        <f aca="false">IF($C2720="","","R"&amp;TEXT(ROW()-4,"00000"))</f>
        <v/>
      </c>
      <c r="B2720" s="21"/>
      <c r="C2720" s="19"/>
      <c r="D2720" s="22" t="str">
        <f aca="false">IF($C2720="","",IFERROR(INDEX(Asset_Register!$C$5:$C$1000,MATCH($C2720,Asset_Register!$A$5:$A$1000,0)),"Not in register"))</f>
        <v/>
      </c>
      <c r="E2720" s="22" t="str">
        <f aca="false">IF($C2720="","",IFERROR(INDEX(Asset_Register!$D$5:$D$1000,MATCH($C2720,Asset_Register!$A$5:$A$1000,0)),"Not in register"))</f>
        <v/>
      </c>
      <c r="F2720" s="22" t="str">
        <f aca="false">IF($C2720="","",IFERROR(INDEX(Asset_Register!$R$5:$R$1000,MATCH($C2720,Asset_Register!$A$5:$A$1000,0)),"Not in register"))</f>
        <v/>
      </c>
      <c r="G2720" s="22" t="str">
        <f aca="false">IF($C2720="","",IFERROR(INDEX(Asset_Register!$Q$5:$Q$1000,MATCH($C2720,Asset_Register!$A$5:$A$1000,0)),"Not in register"))</f>
        <v/>
      </c>
      <c r="H2720" s="19"/>
      <c r="I2720" s="19"/>
      <c r="J2720" s="6"/>
      <c r="K2720" s="19"/>
      <c r="L2720" s="19"/>
      <c r="M2720" s="19"/>
      <c r="N2720" s="19"/>
      <c r="O2720" s="19"/>
      <c r="P2720" s="19"/>
      <c r="Q2720" s="22" t="str">
        <f aca="false">IF($C2720="","",IF($P2720&lt;&gt;"",$P2720,IF(AND(ISNUMBER($K2720),ISNUMBER($M2720),ISNUMBER($N2720)),IF($O2720="Lower is worse",IF($K2720&lt;=$N2720,"Danger",IF($K2720&lt;=$M2720,"Alert","OK")),IF($K2720&gt;=$N2720,"Danger",IF($K2720&gt;=$M2720,"Alert","OK"))),"Not set")))</f>
        <v/>
      </c>
      <c r="R2720" s="22" t="str">
        <f aca="false">IF(OR($Q2720="",$Q2720="Not set"),"",MATCH($Q2720,Lists!$F$2:$F$4,0)-1)</f>
        <v/>
      </c>
      <c r="S2720" s="6"/>
      <c r="T2720" s="6"/>
      <c r="U2720" s="22" t="str">
        <f aca="false">IF(OR($Q2720="",$Q2720="OK",$Q2720="Not set",NOT(ISNUMBER($G2720))),"",ROUND($G2720*IF($Q2720="Danger",Lists!$M$15,Lists!$M$16),0))</f>
        <v/>
      </c>
      <c r="V2720" s="22" t="str">
        <f aca="false">IF($U2720="","",IF(OR($Q2720="Danger",$U2720&gt;=Lists!$M$10),"P1",IF($U2720&gt;=Lists!$M$11,"P2","P3")))</f>
        <v/>
      </c>
      <c r="W2720" s="24" t="str">
        <f aca="false">IF(OR($V2720="",$B2720=""),"",$B2720+INDEX(Lists!$N$10:$N$12,MATCH($V2720,Lists!$L$10:$L$12,0)))</f>
        <v/>
      </c>
      <c r="X2720" s="19"/>
      <c r="Y2720" s="19"/>
      <c r="Z2720" s="19"/>
      <c r="AA2720" s="21"/>
      <c r="AB2720" s="19"/>
      <c r="AC2720" s="22" t="str">
        <f aca="true">IF(OR($U2720="",$B2720=""),"",IF($AA2720&lt;&gt;"",$AA2720-$B2720,TODAY()-$B2720))</f>
        <v/>
      </c>
      <c r="AD2720" s="22" t="str">
        <f aca="true">IF($W2720="","",IF($Y2720="Closed",IF($AA2720="","Closed",IF($AA2720&lt;=$W2720,"Closed on time","Closed late")),IF(TODAY()&gt;$W2720,"Overdue","Within time")))</f>
        <v/>
      </c>
      <c r="AE2720" s="6"/>
      <c r="AF2720" s="19"/>
      <c r="AG2720" s="19"/>
      <c r="AH2720" s="19"/>
      <c r="AI2720" s="19"/>
      <c r="AJ2720" s="19"/>
    </row>
    <row r="2721" customFormat="false" ht="15" hidden="false" customHeight="false" outlineLevel="0" collapsed="false">
      <c r="A2721" s="22" t="str">
        <f aca="false">IF($C2721="","","R"&amp;TEXT(ROW()-4,"00000"))</f>
        <v/>
      </c>
      <c r="B2721" s="21"/>
      <c r="C2721" s="19"/>
      <c r="D2721" s="22" t="str">
        <f aca="false">IF($C2721="","",IFERROR(INDEX(Asset_Register!$C$5:$C$1000,MATCH($C2721,Asset_Register!$A$5:$A$1000,0)),"Not in register"))</f>
        <v/>
      </c>
      <c r="E2721" s="22" t="str">
        <f aca="false">IF($C2721="","",IFERROR(INDEX(Asset_Register!$D$5:$D$1000,MATCH($C2721,Asset_Register!$A$5:$A$1000,0)),"Not in register"))</f>
        <v/>
      </c>
      <c r="F2721" s="22" t="str">
        <f aca="false">IF($C2721="","",IFERROR(INDEX(Asset_Register!$R$5:$R$1000,MATCH($C2721,Asset_Register!$A$5:$A$1000,0)),"Not in register"))</f>
        <v/>
      </c>
      <c r="G2721" s="22" t="str">
        <f aca="false">IF($C2721="","",IFERROR(INDEX(Asset_Register!$Q$5:$Q$1000,MATCH($C2721,Asset_Register!$A$5:$A$1000,0)),"Not in register"))</f>
        <v/>
      </c>
      <c r="H2721" s="19"/>
      <c r="I2721" s="19"/>
      <c r="J2721" s="6"/>
      <c r="K2721" s="19"/>
      <c r="L2721" s="19"/>
      <c r="M2721" s="19"/>
      <c r="N2721" s="19"/>
      <c r="O2721" s="19"/>
      <c r="P2721" s="19"/>
      <c r="Q2721" s="22" t="str">
        <f aca="false">IF($C2721="","",IF($P2721&lt;&gt;"",$P2721,IF(AND(ISNUMBER($K2721),ISNUMBER($M2721),ISNUMBER($N2721)),IF($O2721="Lower is worse",IF($K2721&lt;=$N2721,"Danger",IF($K2721&lt;=$M2721,"Alert","OK")),IF($K2721&gt;=$N2721,"Danger",IF($K2721&gt;=$M2721,"Alert","OK"))),"Not set")))</f>
        <v/>
      </c>
      <c r="R2721" s="22" t="str">
        <f aca="false">IF(OR($Q2721="",$Q2721="Not set"),"",MATCH($Q2721,Lists!$F$2:$F$4,0)-1)</f>
        <v/>
      </c>
      <c r="S2721" s="6"/>
      <c r="T2721" s="6"/>
      <c r="U2721" s="22" t="str">
        <f aca="false">IF(OR($Q2721="",$Q2721="OK",$Q2721="Not set",NOT(ISNUMBER($G2721))),"",ROUND($G2721*IF($Q2721="Danger",Lists!$M$15,Lists!$M$16),0))</f>
        <v/>
      </c>
      <c r="V2721" s="22" t="str">
        <f aca="false">IF($U2721="","",IF(OR($Q2721="Danger",$U2721&gt;=Lists!$M$10),"P1",IF($U2721&gt;=Lists!$M$11,"P2","P3")))</f>
        <v/>
      </c>
      <c r="W2721" s="24" t="str">
        <f aca="false">IF(OR($V2721="",$B2721=""),"",$B2721+INDEX(Lists!$N$10:$N$12,MATCH($V2721,Lists!$L$10:$L$12,0)))</f>
        <v/>
      </c>
      <c r="X2721" s="19"/>
      <c r="Y2721" s="19"/>
      <c r="Z2721" s="19"/>
      <c r="AA2721" s="21"/>
      <c r="AB2721" s="19"/>
      <c r="AC2721" s="22" t="str">
        <f aca="true">IF(OR($U2721="",$B2721=""),"",IF($AA2721&lt;&gt;"",$AA2721-$B2721,TODAY()-$B2721))</f>
        <v/>
      </c>
      <c r="AD2721" s="22" t="str">
        <f aca="true">IF($W2721="","",IF($Y2721="Closed",IF($AA2721="","Closed",IF($AA2721&lt;=$W2721,"Closed on time","Closed late")),IF(TODAY()&gt;$W2721,"Overdue","Within time")))</f>
        <v/>
      </c>
      <c r="AE2721" s="6"/>
      <c r="AF2721" s="19"/>
      <c r="AG2721" s="19"/>
      <c r="AH2721" s="19"/>
      <c r="AI2721" s="19"/>
      <c r="AJ2721" s="19"/>
    </row>
    <row r="2722" customFormat="false" ht="15" hidden="false" customHeight="false" outlineLevel="0" collapsed="false">
      <c r="A2722" s="22" t="str">
        <f aca="false">IF($C2722="","","R"&amp;TEXT(ROW()-4,"00000"))</f>
        <v/>
      </c>
      <c r="B2722" s="21"/>
      <c r="C2722" s="19"/>
      <c r="D2722" s="22" t="str">
        <f aca="false">IF($C2722="","",IFERROR(INDEX(Asset_Register!$C$5:$C$1000,MATCH($C2722,Asset_Register!$A$5:$A$1000,0)),"Not in register"))</f>
        <v/>
      </c>
      <c r="E2722" s="22" t="str">
        <f aca="false">IF($C2722="","",IFERROR(INDEX(Asset_Register!$D$5:$D$1000,MATCH($C2722,Asset_Register!$A$5:$A$1000,0)),"Not in register"))</f>
        <v/>
      </c>
      <c r="F2722" s="22" t="str">
        <f aca="false">IF($C2722="","",IFERROR(INDEX(Asset_Register!$R$5:$R$1000,MATCH($C2722,Asset_Register!$A$5:$A$1000,0)),"Not in register"))</f>
        <v/>
      </c>
      <c r="G2722" s="22" t="str">
        <f aca="false">IF($C2722="","",IFERROR(INDEX(Asset_Register!$Q$5:$Q$1000,MATCH($C2722,Asset_Register!$A$5:$A$1000,0)),"Not in register"))</f>
        <v/>
      </c>
      <c r="H2722" s="19"/>
      <c r="I2722" s="19"/>
      <c r="J2722" s="6"/>
      <c r="K2722" s="19"/>
      <c r="L2722" s="19"/>
      <c r="M2722" s="19"/>
      <c r="N2722" s="19"/>
      <c r="O2722" s="19"/>
      <c r="P2722" s="19"/>
      <c r="Q2722" s="22" t="str">
        <f aca="false">IF($C2722="","",IF($P2722&lt;&gt;"",$P2722,IF(AND(ISNUMBER($K2722),ISNUMBER($M2722),ISNUMBER($N2722)),IF($O2722="Lower is worse",IF($K2722&lt;=$N2722,"Danger",IF($K2722&lt;=$M2722,"Alert","OK")),IF($K2722&gt;=$N2722,"Danger",IF($K2722&gt;=$M2722,"Alert","OK"))),"Not set")))</f>
        <v/>
      </c>
      <c r="R2722" s="22" t="str">
        <f aca="false">IF(OR($Q2722="",$Q2722="Not set"),"",MATCH($Q2722,Lists!$F$2:$F$4,0)-1)</f>
        <v/>
      </c>
      <c r="S2722" s="6"/>
      <c r="T2722" s="6"/>
      <c r="U2722" s="22" t="str">
        <f aca="false">IF(OR($Q2722="",$Q2722="OK",$Q2722="Not set",NOT(ISNUMBER($G2722))),"",ROUND($G2722*IF($Q2722="Danger",Lists!$M$15,Lists!$M$16),0))</f>
        <v/>
      </c>
      <c r="V2722" s="22" t="str">
        <f aca="false">IF($U2722="","",IF(OR($Q2722="Danger",$U2722&gt;=Lists!$M$10),"P1",IF($U2722&gt;=Lists!$M$11,"P2","P3")))</f>
        <v/>
      </c>
      <c r="W2722" s="24" t="str">
        <f aca="false">IF(OR($V2722="",$B2722=""),"",$B2722+INDEX(Lists!$N$10:$N$12,MATCH($V2722,Lists!$L$10:$L$12,0)))</f>
        <v/>
      </c>
      <c r="X2722" s="19"/>
      <c r="Y2722" s="19"/>
      <c r="Z2722" s="19"/>
      <c r="AA2722" s="21"/>
      <c r="AB2722" s="19"/>
      <c r="AC2722" s="22" t="str">
        <f aca="true">IF(OR($U2722="",$B2722=""),"",IF($AA2722&lt;&gt;"",$AA2722-$B2722,TODAY()-$B2722))</f>
        <v/>
      </c>
      <c r="AD2722" s="22" t="str">
        <f aca="true">IF($W2722="","",IF($Y2722="Closed",IF($AA2722="","Closed",IF($AA2722&lt;=$W2722,"Closed on time","Closed late")),IF(TODAY()&gt;$W2722,"Overdue","Within time")))</f>
        <v/>
      </c>
      <c r="AE2722" s="6"/>
      <c r="AF2722" s="19"/>
      <c r="AG2722" s="19"/>
      <c r="AH2722" s="19"/>
      <c r="AI2722" s="19"/>
      <c r="AJ2722" s="19"/>
    </row>
    <row r="2723" customFormat="false" ht="15" hidden="false" customHeight="false" outlineLevel="0" collapsed="false">
      <c r="A2723" s="22" t="str">
        <f aca="false">IF($C2723="","","R"&amp;TEXT(ROW()-4,"00000"))</f>
        <v/>
      </c>
      <c r="B2723" s="21"/>
      <c r="C2723" s="19"/>
      <c r="D2723" s="22" t="str">
        <f aca="false">IF($C2723="","",IFERROR(INDEX(Asset_Register!$C$5:$C$1000,MATCH($C2723,Asset_Register!$A$5:$A$1000,0)),"Not in register"))</f>
        <v/>
      </c>
      <c r="E2723" s="22" t="str">
        <f aca="false">IF($C2723="","",IFERROR(INDEX(Asset_Register!$D$5:$D$1000,MATCH($C2723,Asset_Register!$A$5:$A$1000,0)),"Not in register"))</f>
        <v/>
      </c>
      <c r="F2723" s="22" t="str">
        <f aca="false">IF($C2723="","",IFERROR(INDEX(Asset_Register!$R$5:$R$1000,MATCH($C2723,Asset_Register!$A$5:$A$1000,0)),"Not in register"))</f>
        <v/>
      </c>
      <c r="G2723" s="22" t="str">
        <f aca="false">IF($C2723="","",IFERROR(INDEX(Asset_Register!$Q$5:$Q$1000,MATCH($C2723,Asset_Register!$A$5:$A$1000,0)),"Not in register"))</f>
        <v/>
      </c>
      <c r="H2723" s="19"/>
      <c r="I2723" s="19"/>
      <c r="J2723" s="6"/>
      <c r="K2723" s="19"/>
      <c r="L2723" s="19"/>
      <c r="M2723" s="19"/>
      <c r="N2723" s="19"/>
      <c r="O2723" s="19"/>
      <c r="P2723" s="19"/>
      <c r="Q2723" s="22" t="str">
        <f aca="false">IF($C2723="","",IF($P2723&lt;&gt;"",$P2723,IF(AND(ISNUMBER($K2723),ISNUMBER($M2723),ISNUMBER($N2723)),IF($O2723="Lower is worse",IF($K2723&lt;=$N2723,"Danger",IF($K2723&lt;=$M2723,"Alert","OK")),IF($K2723&gt;=$N2723,"Danger",IF($K2723&gt;=$M2723,"Alert","OK"))),"Not set")))</f>
        <v/>
      </c>
      <c r="R2723" s="22" t="str">
        <f aca="false">IF(OR($Q2723="",$Q2723="Not set"),"",MATCH($Q2723,Lists!$F$2:$F$4,0)-1)</f>
        <v/>
      </c>
      <c r="S2723" s="6"/>
      <c r="T2723" s="6"/>
      <c r="U2723" s="22" t="str">
        <f aca="false">IF(OR($Q2723="",$Q2723="OK",$Q2723="Not set",NOT(ISNUMBER($G2723))),"",ROUND($G2723*IF($Q2723="Danger",Lists!$M$15,Lists!$M$16),0))</f>
        <v/>
      </c>
      <c r="V2723" s="22" t="str">
        <f aca="false">IF($U2723="","",IF(OR($Q2723="Danger",$U2723&gt;=Lists!$M$10),"P1",IF($U2723&gt;=Lists!$M$11,"P2","P3")))</f>
        <v/>
      </c>
      <c r="W2723" s="24" t="str">
        <f aca="false">IF(OR($V2723="",$B2723=""),"",$B2723+INDEX(Lists!$N$10:$N$12,MATCH($V2723,Lists!$L$10:$L$12,0)))</f>
        <v/>
      </c>
      <c r="X2723" s="19"/>
      <c r="Y2723" s="19"/>
      <c r="Z2723" s="19"/>
      <c r="AA2723" s="21"/>
      <c r="AB2723" s="19"/>
      <c r="AC2723" s="22" t="str">
        <f aca="true">IF(OR($U2723="",$B2723=""),"",IF($AA2723&lt;&gt;"",$AA2723-$B2723,TODAY()-$B2723))</f>
        <v/>
      </c>
      <c r="AD2723" s="22" t="str">
        <f aca="true">IF($W2723="","",IF($Y2723="Closed",IF($AA2723="","Closed",IF($AA2723&lt;=$W2723,"Closed on time","Closed late")),IF(TODAY()&gt;$W2723,"Overdue","Within time")))</f>
        <v/>
      </c>
      <c r="AE2723" s="6"/>
      <c r="AF2723" s="19"/>
      <c r="AG2723" s="19"/>
      <c r="AH2723" s="19"/>
      <c r="AI2723" s="19"/>
      <c r="AJ2723" s="19"/>
    </row>
    <row r="2724" customFormat="false" ht="15" hidden="false" customHeight="false" outlineLevel="0" collapsed="false">
      <c r="A2724" s="22" t="str">
        <f aca="false">IF($C2724="","","R"&amp;TEXT(ROW()-4,"00000"))</f>
        <v/>
      </c>
      <c r="B2724" s="21"/>
      <c r="C2724" s="19"/>
      <c r="D2724" s="22" t="str">
        <f aca="false">IF($C2724="","",IFERROR(INDEX(Asset_Register!$C$5:$C$1000,MATCH($C2724,Asset_Register!$A$5:$A$1000,0)),"Not in register"))</f>
        <v/>
      </c>
      <c r="E2724" s="22" t="str">
        <f aca="false">IF($C2724="","",IFERROR(INDEX(Asset_Register!$D$5:$D$1000,MATCH($C2724,Asset_Register!$A$5:$A$1000,0)),"Not in register"))</f>
        <v/>
      </c>
      <c r="F2724" s="22" t="str">
        <f aca="false">IF($C2724="","",IFERROR(INDEX(Asset_Register!$R$5:$R$1000,MATCH($C2724,Asset_Register!$A$5:$A$1000,0)),"Not in register"))</f>
        <v/>
      </c>
      <c r="G2724" s="22" t="str">
        <f aca="false">IF($C2724="","",IFERROR(INDEX(Asset_Register!$Q$5:$Q$1000,MATCH($C2724,Asset_Register!$A$5:$A$1000,0)),"Not in register"))</f>
        <v/>
      </c>
      <c r="H2724" s="19"/>
      <c r="I2724" s="19"/>
      <c r="J2724" s="6"/>
      <c r="K2724" s="19"/>
      <c r="L2724" s="19"/>
      <c r="M2724" s="19"/>
      <c r="N2724" s="19"/>
      <c r="O2724" s="19"/>
      <c r="P2724" s="19"/>
      <c r="Q2724" s="22" t="str">
        <f aca="false">IF($C2724="","",IF($P2724&lt;&gt;"",$P2724,IF(AND(ISNUMBER($K2724),ISNUMBER($M2724),ISNUMBER($N2724)),IF($O2724="Lower is worse",IF($K2724&lt;=$N2724,"Danger",IF($K2724&lt;=$M2724,"Alert","OK")),IF($K2724&gt;=$N2724,"Danger",IF($K2724&gt;=$M2724,"Alert","OK"))),"Not set")))</f>
        <v/>
      </c>
      <c r="R2724" s="22" t="str">
        <f aca="false">IF(OR($Q2724="",$Q2724="Not set"),"",MATCH($Q2724,Lists!$F$2:$F$4,0)-1)</f>
        <v/>
      </c>
      <c r="S2724" s="6"/>
      <c r="T2724" s="6"/>
      <c r="U2724" s="22" t="str">
        <f aca="false">IF(OR($Q2724="",$Q2724="OK",$Q2724="Not set",NOT(ISNUMBER($G2724))),"",ROUND($G2724*IF($Q2724="Danger",Lists!$M$15,Lists!$M$16),0))</f>
        <v/>
      </c>
      <c r="V2724" s="22" t="str">
        <f aca="false">IF($U2724="","",IF(OR($Q2724="Danger",$U2724&gt;=Lists!$M$10),"P1",IF($U2724&gt;=Lists!$M$11,"P2","P3")))</f>
        <v/>
      </c>
      <c r="W2724" s="24" t="str">
        <f aca="false">IF(OR($V2724="",$B2724=""),"",$B2724+INDEX(Lists!$N$10:$N$12,MATCH($V2724,Lists!$L$10:$L$12,0)))</f>
        <v/>
      </c>
      <c r="X2724" s="19"/>
      <c r="Y2724" s="19"/>
      <c r="Z2724" s="19"/>
      <c r="AA2724" s="21"/>
      <c r="AB2724" s="19"/>
      <c r="AC2724" s="22" t="str">
        <f aca="true">IF(OR($U2724="",$B2724=""),"",IF($AA2724&lt;&gt;"",$AA2724-$B2724,TODAY()-$B2724))</f>
        <v/>
      </c>
      <c r="AD2724" s="22" t="str">
        <f aca="true">IF($W2724="","",IF($Y2724="Closed",IF($AA2724="","Closed",IF($AA2724&lt;=$W2724,"Closed on time","Closed late")),IF(TODAY()&gt;$W2724,"Overdue","Within time")))</f>
        <v/>
      </c>
      <c r="AE2724" s="6"/>
      <c r="AF2724" s="19"/>
      <c r="AG2724" s="19"/>
      <c r="AH2724" s="19"/>
      <c r="AI2724" s="19"/>
      <c r="AJ2724" s="19"/>
    </row>
    <row r="2725" customFormat="false" ht="15" hidden="false" customHeight="false" outlineLevel="0" collapsed="false">
      <c r="A2725" s="22" t="str">
        <f aca="false">IF($C2725="","","R"&amp;TEXT(ROW()-4,"00000"))</f>
        <v/>
      </c>
      <c r="B2725" s="21"/>
      <c r="C2725" s="19"/>
      <c r="D2725" s="22" t="str">
        <f aca="false">IF($C2725="","",IFERROR(INDEX(Asset_Register!$C$5:$C$1000,MATCH($C2725,Asset_Register!$A$5:$A$1000,0)),"Not in register"))</f>
        <v/>
      </c>
      <c r="E2725" s="22" t="str">
        <f aca="false">IF($C2725="","",IFERROR(INDEX(Asset_Register!$D$5:$D$1000,MATCH($C2725,Asset_Register!$A$5:$A$1000,0)),"Not in register"))</f>
        <v/>
      </c>
      <c r="F2725" s="22" t="str">
        <f aca="false">IF($C2725="","",IFERROR(INDEX(Asset_Register!$R$5:$R$1000,MATCH($C2725,Asset_Register!$A$5:$A$1000,0)),"Not in register"))</f>
        <v/>
      </c>
      <c r="G2725" s="22" t="str">
        <f aca="false">IF($C2725="","",IFERROR(INDEX(Asset_Register!$Q$5:$Q$1000,MATCH($C2725,Asset_Register!$A$5:$A$1000,0)),"Not in register"))</f>
        <v/>
      </c>
      <c r="H2725" s="19"/>
      <c r="I2725" s="19"/>
      <c r="J2725" s="6"/>
      <c r="K2725" s="19"/>
      <c r="L2725" s="19"/>
      <c r="M2725" s="19"/>
      <c r="N2725" s="19"/>
      <c r="O2725" s="19"/>
      <c r="P2725" s="19"/>
      <c r="Q2725" s="22" t="str">
        <f aca="false">IF($C2725="","",IF($P2725&lt;&gt;"",$P2725,IF(AND(ISNUMBER($K2725),ISNUMBER($M2725),ISNUMBER($N2725)),IF($O2725="Lower is worse",IF($K2725&lt;=$N2725,"Danger",IF($K2725&lt;=$M2725,"Alert","OK")),IF($K2725&gt;=$N2725,"Danger",IF($K2725&gt;=$M2725,"Alert","OK"))),"Not set")))</f>
        <v/>
      </c>
      <c r="R2725" s="22" t="str">
        <f aca="false">IF(OR($Q2725="",$Q2725="Not set"),"",MATCH($Q2725,Lists!$F$2:$F$4,0)-1)</f>
        <v/>
      </c>
      <c r="S2725" s="6"/>
      <c r="T2725" s="6"/>
      <c r="U2725" s="22" t="str">
        <f aca="false">IF(OR($Q2725="",$Q2725="OK",$Q2725="Not set",NOT(ISNUMBER($G2725))),"",ROUND($G2725*IF($Q2725="Danger",Lists!$M$15,Lists!$M$16),0))</f>
        <v/>
      </c>
      <c r="V2725" s="22" t="str">
        <f aca="false">IF($U2725="","",IF(OR($Q2725="Danger",$U2725&gt;=Lists!$M$10),"P1",IF($U2725&gt;=Lists!$M$11,"P2","P3")))</f>
        <v/>
      </c>
      <c r="W2725" s="24" t="str">
        <f aca="false">IF(OR($V2725="",$B2725=""),"",$B2725+INDEX(Lists!$N$10:$N$12,MATCH($V2725,Lists!$L$10:$L$12,0)))</f>
        <v/>
      </c>
      <c r="X2725" s="19"/>
      <c r="Y2725" s="19"/>
      <c r="Z2725" s="19"/>
      <c r="AA2725" s="21"/>
      <c r="AB2725" s="19"/>
      <c r="AC2725" s="22" t="str">
        <f aca="true">IF(OR($U2725="",$B2725=""),"",IF($AA2725&lt;&gt;"",$AA2725-$B2725,TODAY()-$B2725))</f>
        <v/>
      </c>
      <c r="AD2725" s="22" t="str">
        <f aca="true">IF($W2725="","",IF($Y2725="Closed",IF($AA2725="","Closed",IF($AA2725&lt;=$W2725,"Closed on time","Closed late")),IF(TODAY()&gt;$W2725,"Overdue","Within time")))</f>
        <v/>
      </c>
      <c r="AE2725" s="6"/>
      <c r="AF2725" s="19"/>
      <c r="AG2725" s="19"/>
      <c r="AH2725" s="19"/>
      <c r="AI2725" s="19"/>
      <c r="AJ2725" s="19"/>
    </row>
    <row r="2726" customFormat="false" ht="15" hidden="false" customHeight="false" outlineLevel="0" collapsed="false">
      <c r="A2726" s="22" t="str">
        <f aca="false">IF($C2726="","","R"&amp;TEXT(ROW()-4,"00000"))</f>
        <v/>
      </c>
      <c r="B2726" s="21"/>
      <c r="C2726" s="19"/>
      <c r="D2726" s="22" t="str">
        <f aca="false">IF($C2726="","",IFERROR(INDEX(Asset_Register!$C$5:$C$1000,MATCH($C2726,Asset_Register!$A$5:$A$1000,0)),"Not in register"))</f>
        <v/>
      </c>
      <c r="E2726" s="22" t="str">
        <f aca="false">IF($C2726="","",IFERROR(INDEX(Asset_Register!$D$5:$D$1000,MATCH($C2726,Asset_Register!$A$5:$A$1000,0)),"Not in register"))</f>
        <v/>
      </c>
      <c r="F2726" s="22" t="str">
        <f aca="false">IF($C2726="","",IFERROR(INDEX(Asset_Register!$R$5:$R$1000,MATCH($C2726,Asset_Register!$A$5:$A$1000,0)),"Not in register"))</f>
        <v/>
      </c>
      <c r="G2726" s="22" t="str">
        <f aca="false">IF($C2726="","",IFERROR(INDEX(Asset_Register!$Q$5:$Q$1000,MATCH($C2726,Asset_Register!$A$5:$A$1000,0)),"Not in register"))</f>
        <v/>
      </c>
      <c r="H2726" s="19"/>
      <c r="I2726" s="19"/>
      <c r="J2726" s="6"/>
      <c r="K2726" s="19"/>
      <c r="L2726" s="19"/>
      <c r="M2726" s="19"/>
      <c r="N2726" s="19"/>
      <c r="O2726" s="19"/>
      <c r="P2726" s="19"/>
      <c r="Q2726" s="22" t="str">
        <f aca="false">IF($C2726="","",IF($P2726&lt;&gt;"",$P2726,IF(AND(ISNUMBER($K2726),ISNUMBER($M2726),ISNUMBER($N2726)),IF($O2726="Lower is worse",IF($K2726&lt;=$N2726,"Danger",IF($K2726&lt;=$M2726,"Alert","OK")),IF($K2726&gt;=$N2726,"Danger",IF($K2726&gt;=$M2726,"Alert","OK"))),"Not set")))</f>
        <v/>
      </c>
      <c r="R2726" s="22" t="str">
        <f aca="false">IF(OR($Q2726="",$Q2726="Not set"),"",MATCH($Q2726,Lists!$F$2:$F$4,0)-1)</f>
        <v/>
      </c>
      <c r="S2726" s="6"/>
      <c r="T2726" s="6"/>
      <c r="U2726" s="22" t="str">
        <f aca="false">IF(OR($Q2726="",$Q2726="OK",$Q2726="Not set",NOT(ISNUMBER($G2726))),"",ROUND($G2726*IF($Q2726="Danger",Lists!$M$15,Lists!$M$16),0))</f>
        <v/>
      </c>
      <c r="V2726" s="22" t="str">
        <f aca="false">IF($U2726="","",IF(OR($Q2726="Danger",$U2726&gt;=Lists!$M$10),"P1",IF($U2726&gt;=Lists!$M$11,"P2","P3")))</f>
        <v/>
      </c>
      <c r="W2726" s="24" t="str">
        <f aca="false">IF(OR($V2726="",$B2726=""),"",$B2726+INDEX(Lists!$N$10:$N$12,MATCH($V2726,Lists!$L$10:$L$12,0)))</f>
        <v/>
      </c>
      <c r="X2726" s="19"/>
      <c r="Y2726" s="19"/>
      <c r="Z2726" s="19"/>
      <c r="AA2726" s="21"/>
      <c r="AB2726" s="19"/>
      <c r="AC2726" s="22" t="str">
        <f aca="true">IF(OR($U2726="",$B2726=""),"",IF($AA2726&lt;&gt;"",$AA2726-$B2726,TODAY()-$B2726))</f>
        <v/>
      </c>
      <c r="AD2726" s="22" t="str">
        <f aca="true">IF($W2726="","",IF($Y2726="Closed",IF($AA2726="","Closed",IF($AA2726&lt;=$W2726,"Closed on time","Closed late")),IF(TODAY()&gt;$W2726,"Overdue","Within time")))</f>
        <v/>
      </c>
      <c r="AE2726" s="6"/>
      <c r="AF2726" s="19"/>
      <c r="AG2726" s="19"/>
      <c r="AH2726" s="19"/>
      <c r="AI2726" s="19"/>
      <c r="AJ2726" s="19"/>
    </row>
    <row r="2727" customFormat="false" ht="15" hidden="false" customHeight="false" outlineLevel="0" collapsed="false">
      <c r="A2727" s="22" t="str">
        <f aca="false">IF($C2727="","","R"&amp;TEXT(ROW()-4,"00000"))</f>
        <v/>
      </c>
      <c r="B2727" s="21"/>
      <c r="C2727" s="19"/>
      <c r="D2727" s="22" t="str">
        <f aca="false">IF($C2727="","",IFERROR(INDEX(Asset_Register!$C$5:$C$1000,MATCH($C2727,Asset_Register!$A$5:$A$1000,0)),"Not in register"))</f>
        <v/>
      </c>
      <c r="E2727" s="22" t="str">
        <f aca="false">IF($C2727="","",IFERROR(INDEX(Asset_Register!$D$5:$D$1000,MATCH($C2727,Asset_Register!$A$5:$A$1000,0)),"Not in register"))</f>
        <v/>
      </c>
      <c r="F2727" s="22" t="str">
        <f aca="false">IF($C2727="","",IFERROR(INDEX(Asset_Register!$R$5:$R$1000,MATCH($C2727,Asset_Register!$A$5:$A$1000,0)),"Not in register"))</f>
        <v/>
      </c>
      <c r="G2727" s="22" t="str">
        <f aca="false">IF($C2727="","",IFERROR(INDEX(Asset_Register!$Q$5:$Q$1000,MATCH($C2727,Asset_Register!$A$5:$A$1000,0)),"Not in register"))</f>
        <v/>
      </c>
      <c r="H2727" s="19"/>
      <c r="I2727" s="19"/>
      <c r="J2727" s="6"/>
      <c r="K2727" s="19"/>
      <c r="L2727" s="19"/>
      <c r="M2727" s="19"/>
      <c r="N2727" s="19"/>
      <c r="O2727" s="19"/>
      <c r="P2727" s="19"/>
      <c r="Q2727" s="22" t="str">
        <f aca="false">IF($C2727="","",IF($P2727&lt;&gt;"",$P2727,IF(AND(ISNUMBER($K2727),ISNUMBER($M2727),ISNUMBER($N2727)),IF($O2727="Lower is worse",IF($K2727&lt;=$N2727,"Danger",IF($K2727&lt;=$M2727,"Alert","OK")),IF($K2727&gt;=$N2727,"Danger",IF($K2727&gt;=$M2727,"Alert","OK"))),"Not set")))</f>
        <v/>
      </c>
      <c r="R2727" s="22" t="str">
        <f aca="false">IF(OR($Q2727="",$Q2727="Not set"),"",MATCH($Q2727,Lists!$F$2:$F$4,0)-1)</f>
        <v/>
      </c>
      <c r="S2727" s="6"/>
      <c r="T2727" s="6"/>
      <c r="U2727" s="22" t="str">
        <f aca="false">IF(OR($Q2727="",$Q2727="OK",$Q2727="Not set",NOT(ISNUMBER($G2727))),"",ROUND($G2727*IF($Q2727="Danger",Lists!$M$15,Lists!$M$16),0))</f>
        <v/>
      </c>
      <c r="V2727" s="22" t="str">
        <f aca="false">IF($U2727="","",IF(OR($Q2727="Danger",$U2727&gt;=Lists!$M$10),"P1",IF($U2727&gt;=Lists!$M$11,"P2","P3")))</f>
        <v/>
      </c>
      <c r="W2727" s="24" t="str">
        <f aca="false">IF(OR($V2727="",$B2727=""),"",$B2727+INDEX(Lists!$N$10:$N$12,MATCH($V2727,Lists!$L$10:$L$12,0)))</f>
        <v/>
      </c>
      <c r="X2727" s="19"/>
      <c r="Y2727" s="19"/>
      <c r="Z2727" s="19"/>
      <c r="AA2727" s="21"/>
      <c r="AB2727" s="19"/>
      <c r="AC2727" s="22" t="str">
        <f aca="true">IF(OR($U2727="",$B2727=""),"",IF($AA2727&lt;&gt;"",$AA2727-$B2727,TODAY()-$B2727))</f>
        <v/>
      </c>
      <c r="AD2727" s="22" t="str">
        <f aca="true">IF($W2727="","",IF($Y2727="Closed",IF($AA2727="","Closed",IF($AA2727&lt;=$W2727,"Closed on time","Closed late")),IF(TODAY()&gt;$W2727,"Overdue","Within time")))</f>
        <v/>
      </c>
      <c r="AE2727" s="6"/>
      <c r="AF2727" s="19"/>
      <c r="AG2727" s="19"/>
      <c r="AH2727" s="19"/>
      <c r="AI2727" s="19"/>
      <c r="AJ2727" s="19"/>
    </row>
    <row r="2728" customFormat="false" ht="15" hidden="false" customHeight="false" outlineLevel="0" collapsed="false">
      <c r="A2728" s="22" t="str">
        <f aca="false">IF($C2728="","","R"&amp;TEXT(ROW()-4,"00000"))</f>
        <v/>
      </c>
      <c r="B2728" s="21"/>
      <c r="C2728" s="19"/>
      <c r="D2728" s="22" t="str">
        <f aca="false">IF($C2728="","",IFERROR(INDEX(Asset_Register!$C$5:$C$1000,MATCH($C2728,Asset_Register!$A$5:$A$1000,0)),"Not in register"))</f>
        <v/>
      </c>
      <c r="E2728" s="22" t="str">
        <f aca="false">IF($C2728="","",IFERROR(INDEX(Asset_Register!$D$5:$D$1000,MATCH($C2728,Asset_Register!$A$5:$A$1000,0)),"Not in register"))</f>
        <v/>
      </c>
      <c r="F2728" s="22" t="str">
        <f aca="false">IF($C2728="","",IFERROR(INDEX(Asset_Register!$R$5:$R$1000,MATCH($C2728,Asset_Register!$A$5:$A$1000,0)),"Not in register"))</f>
        <v/>
      </c>
      <c r="G2728" s="22" t="str">
        <f aca="false">IF($C2728="","",IFERROR(INDEX(Asset_Register!$Q$5:$Q$1000,MATCH($C2728,Asset_Register!$A$5:$A$1000,0)),"Not in register"))</f>
        <v/>
      </c>
      <c r="H2728" s="19"/>
      <c r="I2728" s="19"/>
      <c r="J2728" s="6"/>
      <c r="K2728" s="19"/>
      <c r="L2728" s="19"/>
      <c r="M2728" s="19"/>
      <c r="N2728" s="19"/>
      <c r="O2728" s="19"/>
      <c r="P2728" s="19"/>
      <c r="Q2728" s="22" t="str">
        <f aca="false">IF($C2728="","",IF($P2728&lt;&gt;"",$P2728,IF(AND(ISNUMBER($K2728),ISNUMBER($M2728),ISNUMBER($N2728)),IF($O2728="Lower is worse",IF($K2728&lt;=$N2728,"Danger",IF($K2728&lt;=$M2728,"Alert","OK")),IF($K2728&gt;=$N2728,"Danger",IF($K2728&gt;=$M2728,"Alert","OK"))),"Not set")))</f>
        <v/>
      </c>
      <c r="R2728" s="22" t="str">
        <f aca="false">IF(OR($Q2728="",$Q2728="Not set"),"",MATCH($Q2728,Lists!$F$2:$F$4,0)-1)</f>
        <v/>
      </c>
      <c r="S2728" s="6"/>
      <c r="T2728" s="6"/>
      <c r="U2728" s="22" t="str">
        <f aca="false">IF(OR($Q2728="",$Q2728="OK",$Q2728="Not set",NOT(ISNUMBER($G2728))),"",ROUND($G2728*IF($Q2728="Danger",Lists!$M$15,Lists!$M$16),0))</f>
        <v/>
      </c>
      <c r="V2728" s="22" t="str">
        <f aca="false">IF($U2728="","",IF(OR($Q2728="Danger",$U2728&gt;=Lists!$M$10),"P1",IF($U2728&gt;=Lists!$M$11,"P2","P3")))</f>
        <v/>
      </c>
      <c r="W2728" s="24" t="str">
        <f aca="false">IF(OR($V2728="",$B2728=""),"",$B2728+INDEX(Lists!$N$10:$N$12,MATCH($V2728,Lists!$L$10:$L$12,0)))</f>
        <v/>
      </c>
      <c r="X2728" s="19"/>
      <c r="Y2728" s="19"/>
      <c r="Z2728" s="19"/>
      <c r="AA2728" s="21"/>
      <c r="AB2728" s="19"/>
      <c r="AC2728" s="22" t="str">
        <f aca="true">IF(OR($U2728="",$B2728=""),"",IF($AA2728&lt;&gt;"",$AA2728-$B2728,TODAY()-$B2728))</f>
        <v/>
      </c>
      <c r="AD2728" s="22" t="str">
        <f aca="true">IF($W2728="","",IF($Y2728="Closed",IF($AA2728="","Closed",IF($AA2728&lt;=$W2728,"Closed on time","Closed late")),IF(TODAY()&gt;$W2728,"Overdue","Within time")))</f>
        <v/>
      </c>
      <c r="AE2728" s="6"/>
      <c r="AF2728" s="19"/>
      <c r="AG2728" s="19"/>
      <c r="AH2728" s="19"/>
      <c r="AI2728" s="19"/>
      <c r="AJ2728" s="19"/>
    </row>
    <row r="2729" customFormat="false" ht="15" hidden="false" customHeight="false" outlineLevel="0" collapsed="false">
      <c r="A2729" s="22" t="str">
        <f aca="false">IF($C2729="","","R"&amp;TEXT(ROW()-4,"00000"))</f>
        <v/>
      </c>
      <c r="B2729" s="21"/>
      <c r="C2729" s="19"/>
      <c r="D2729" s="22" t="str">
        <f aca="false">IF($C2729="","",IFERROR(INDEX(Asset_Register!$C$5:$C$1000,MATCH($C2729,Asset_Register!$A$5:$A$1000,0)),"Not in register"))</f>
        <v/>
      </c>
      <c r="E2729" s="22" t="str">
        <f aca="false">IF($C2729="","",IFERROR(INDEX(Asset_Register!$D$5:$D$1000,MATCH($C2729,Asset_Register!$A$5:$A$1000,0)),"Not in register"))</f>
        <v/>
      </c>
      <c r="F2729" s="22" t="str">
        <f aca="false">IF($C2729="","",IFERROR(INDEX(Asset_Register!$R$5:$R$1000,MATCH($C2729,Asset_Register!$A$5:$A$1000,0)),"Not in register"))</f>
        <v/>
      </c>
      <c r="G2729" s="22" t="str">
        <f aca="false">IF($C2729="","",IFERROR(INDEX(Asset_Register!$Q$5:$Q$1000,MATCH($C2729,Asset_Register!$A$5:$A$1000,0)),"Not in register"))</f>
        <v/>
      </c>
      <c r="H2729" s="19"/>
      <c r="I2729" s="19"/>
      <c r="J2729" s="6"/>
      <c r="K2729" s="19"/>
      <c r="L2729" s="19"/>
      <c r="M2729" s="19"/>
      <c r="N2729" s="19"/>
      <c r="O2729" s="19"/>
      <c r="P2729" s="19"/>
      <c r="Q2729" s="22" t="str">
        <f aca="false">IF($C2729="","",IF($P2729&lt;&gt;"",$P2729,IF(AND(ISNUMBER($K2729),ISNUMBER($M2729),ISNUMBER($N2729)),IF($O2729="Lower is worse",IF($K2729&lt;=$N2729,"Danger",IF($K2729&lt;=$M2729,"Alert","OK")),IF($K2729&gt;=$N2729,"Danger",IF($K2729&gt;=$M2729,"Alert","OK"))),"Not set")))</f>
        <v/>
      </c>
      <c r="R2729" s="22" t="str">
        <f aca="false">IF(OR($Q2729="",$Q2729="Not set"),"",MATCH($Q2729,Lists!$F$2:$F$4,0)-1)</f>
        <v/>
      </c>
      <c r="S2729" s="6"/>
      <c r="T2729" s="6"/>
      <c r="U2729" s="22" t="str">
        <f aca="false">IF(OR($Q2729="",$Q2729="OK",$Q2729="Not set",NOT(ISNUMBER($G2729))),"",ROUND($G2729*IF($Q2729="Danger",Lists!$M$15,Lists!$M$16),0))</f>
        <v/>
      </c>
      <c r="V2729" s="22" t="str">
        <f aca="false">IF($U2729="","",IF(OR($Q2729="Danger",$U2729&gt;=Lists!$M$10),"P1",IF($U2729&gt;=Lists!$M$11,"P2","P3")))</f>
        <v/>
      </c>
      <c r="W2729" s="24" t="str">
        <f aca="false">IF(OR($V2729="",$B2729=""),"",$B2729+INDEX(Lists!$N$10:$N$12,MATCH($V2729,Lists!$L$10:$L$12,0)))</f>
        <v/>
      </c>
      <c r="X2729" s="19"/>
      <c r="Y2729" s="19"/>
      <c r="Z2729" s="19"/>
      <c r="AA2729" s="21"/>
      <c r="AB2729" s="19"/>
      <c r="AC2729" s="22" t="str">
        <f aca="true">IF(OR($U2729="",$B2729=""),"",IF($AA2729&lt;&gt;"",$AA2729-$B2729,TODAY()-$B2729))</f>
        <v/>
      </c>
      <c r="AD2729" s="22" t="str">
        <f aca="true">IF($W2729="","",IF($Y2729="Closed",IF($AA2729="","Closed",IF($AA2729&lt;=$W2729,"Closed on time","Closed late")),IF(TODAY()&gt;$W2729,"Overdue","Within time")))</f>
        <v/>
      </c>
      <c r="AE2729" s="6"/>
      <c r="AF2729" s="19"/>
      <c r="AG2729" s="19"/>
      <c r="AH2729" s="19"/>
      <c r="AI2729" s="19"/>
      <c r="AJ2729" s="19"/>
    </row>
    <row r="2730" customFormat="false" ht="15" hidden="false" customHeight="false" outlineLevel="0" collapsed="false">
      <c r="A2730" s="22" t="str">
        <f aca="false">IF($C2730="","","R"&amp;TEXT(ROW()-4,"00000"))</f>
        <v/>
      </c>
      <c r="B2730" s="21"/>
      <c r="C2730" s="19"/>
      <c r="D2730" s="22" t="str">
        <f aca="false">IF($C2730="","",IFERROR(INDEX(Asset_Register!$C$5:$C$1000,MATCH($C2730,Asset_Register!$A$5:$A$1000,0)),"Not in register"))</f>
        <v/>
      </c>
      <c r="E2730" s="22" t="str">
        <f aca="false">IF($C2730="","",IFERROR(INDEX(Asset_Register!$D$5:$D$1000,MATCH($C2730,Asset_Register!$A$5:$A$1000,0)),"Not in register"))</f>
        <v/>
      </c>
      <c r="F2730" s="22" t="str">
        <f aca="false">IF($C2730="","",IFERROR(INDEX(Asset_Register!$R$5:$R$1000,MATCH($C2730,Asset_Register!$A$5:$A$1000,0)),"Not in register"))</f>
        <v/>
      </c>
      <c r="G2730" s="22" t="str">
        <f aca="false">IF($C2730="","",IFERROR(INDEX(Asset_Register!$Q$5:$Q$1000,MATCH($C2730,Asset_Register!$A$5:$A$1000,0)),"Not in register"))</f>
        <v/>
      </c>
      <c r="H2730" s="19"/>
      <c r="I2730" s="19"/>
      <c r="J2730" s="6"/>
      <c r="K2730" s="19"/>
      <c r="L2730" s="19"/>
      <c r="M2730" s="19"/>
      <c r="N2730" s="19"/>
      <c r="O2730" s="19"/>
      <c r="P2730" s="19"/>
      <c r="Q2730" s="22" t="str">
        <f aca="false">IF($C2730="","",IF($P2730&lt;&gt;"",$P2730,IF(AND(ISNUMBER($K2730),ISNUMBER($M2730),ISNUMBER($N2730)),IF($O2730="Lower is worse",IF($K2730&lt;=$N2730,"Danger",IF($K2730&lt;=$M2730,"Alert","OK")),IF($K2730&gt;=$N2730,"Danger",IF($K2730&gt;=$M2730,"Alert","OK"))),"Not set")))</f>
        <v/>
      </c>
      <c r="R2730" s="22" t="str">
        <f aca="false">IF(OR($Q2730="",$Q2730="Not set"),"",MATCH($Q2730,Lists!$F$2:$F$4,0)-1)</f>
        <v/>
      </c>
      <c r="S2730" s="6"/>
      <c r="T2730" s="6"/>
      <c r="U2730" s="22" t="str">
        <f aca="false">IF(OR($Q2730="",$Q2730="OK",$Q2730="Not set",NOT(ISNUMBER($G2730))),"",ROUND($G2730*IF($Q2730="Danger",Lists!$M$15,Lists!$M$16),0))</f>
        <v/>
      </c>
      <c r="V2730" s="22" t="str">
        <f aca="false">IF($U2730="","",IF(OR($Q2730="Danger",$U2730&gt;=Lists!$M$10),"P1",IF($U2730&gt;=Lists!$M$11,"P2","P3")))</f>
        <v/>
      </c>
      <c r="W2730" s="24" t="str">
        <f aca="false">IF(OR($V2730="",$B2730=""),"",$B2730+INDEX(Lists!$N$10:$N$12,MATCH($V2730,Lists!$L$10:$L$12,0)))</f>
        <v/>
      </c>
      <c r="X2730" s="19"/>
      <c r="Y2730" s="19"/>
      <c r="Z2730" s="19"/>
      <c r="AA2730" s="21"/>
      <c r="AB2730" s="19"/>
      <c r="AC2730" s="22" t="str">
        <f aca="true">IF(OR($U2730="",$B2730=""),"",IF($AA2730&lt;&gt;"",$AA2730-$B2730,TODAY()-$B2730))</f>
        <v/>
      </c>
      <c r="AD2730" s="22" t="str">
        <f aca="true">IF($W2730="","",IF($Y2730="Closed",IF($AA2730="","Closed",IF($AA2730&lt;=$W2730,"Closed on time","Closed late")),IF(TODAY()&gt;$W2730,"Overdue","Within time")))</f>
        <v/>
      </c>
      <c r="AE2730" s="6"/>
      <c r="AF2730" s="19"/>
      <c r="AG2730" s="19"/>
      <c r="AH2730" s="19"/>
      <c r="AI2730" s="19"/>
      <c r="AJ2730" s="19"/>
    </row>
    <row r="2731" customFormat="false" ht="15" hidden="false" customHeight="false" outlineLevel="0" collapsed="false">
      <c r="A2731" s="22" t="str">
        <f aca="false">IF($C2731="","","R"&amp;TEXT(ROW()-4,"00000"))</f>
        <v/>
      </c>
      <c r="B2731" s="21"/>
      <c r="C2731" s="19"/>
      <c r="D2731" s="22" t="str">
        <f aca="false">IF($C2731="","",IFERROR(INDEX(Asset_Register!$C$5:$C$1000,MATCH($C2731,Asset_Register!$A$5:$A$1000,0)),"Not in register"))</f>
        <v/>
      </c>
      <c r="E2731" s="22" t="str">
        <f aca="false">IF($C2731="","",IFERROR(INDEX(Asset_Register!$D$5:$D$1000,MATCH($C2731,Asset_Register!$A$5:$A$1000,0)),"Not in register"))</f>
        <v/>
      </c>
      <c r="F2731" s="22" t="str">
        <f aca="false">IF($C2731="","",IFERROR(INDEX(Asset_Register!$R$5:$R$1000,MATCH($C2731,Asset_Register!$A$5:$A$1000,0)),"Not in register"))</f>
        <v/>
      </c>
      <c r="G2731" s="22" t="str">
        <f aca="false">IF($C2731="","",IFERROR(INDEX(Asset_Register!$Q$5:$Q$1000,MATCH($C2731,Asset_Register!$A$5:$A$1000,0)),"Not in register"))</f>
        <v/>
      </c>
      <c r="H2731" s="19"/>
      <c r="I2731" s="19"/>
      <c r="J2731" s="6"/>
      <c r="K2731" s="19"/>
      <c r="L2731" s="19"/>
      <c r="M2731" s="19"/>
      <c r="N2731" s="19"/>
      <c r="O2731" s="19"/>
      <c r="P2731" s="19"/>
      <c r="Q2731" s="22" t="str">
        <f aca="false">IF($C2731="","",IF($P2731&lt;&gt;"",$P2731,IF(AND(ISNUMBER($K2731),ISNUMBER($M2731),ISNUMBER($N2731)),IF($O2731="Lower is worse",IF($K2731&lt;=$N2731,"Danger",IF($K2731&lt;=$M2731,"Alert","OK")),IF($K2731&gt;=$N2731,"Danger",IF($K2731&gt;=$M2731,"Alert","OK"))),"Not set")))</f>
        <v/>
      </c>
      <c r="R2731" s="22" t="str">
        <f aca="false">IF(OR($Q2731="",$Q2731="Not set"),"",MATCH($Q2731,Lists!$F$2:$F$4,0)-1)</f>
        <v/>
      </c>
      <c r="S2731" s="6"/>
      <c r="T2731" s="6"/>
      <c r="U2731" s="22" t="str">
        <f aca="false">IF(OR($Q2731="",$Q2731="OK",$Q2731="Not set",NOT(ISNUMBER($G2731))),"",ROUND($G2731*IF($Q2731="Danger",Lists!$M$15,Lists!$M$16),0))</f>
        <v/>
      </c>
      <c r="V2731" s="22" t="str">
        <f aca="false">IF($U2731="","",IF(OR($Q2731="Danger",$U2731&gt;=Lists!$M$10),"P1",IF($U2731&gt;=Lists!$M$11,"P2","P3")))</f>
        <v/>
      </c>
      <c r="W2731" s="24" t="str">
        <f aca="false">IF(OR($V2731="",$B2731=""),"",$B2731+INDEX(Lists!$N$10:$N$12,MATCH($V2731,Lists!$L$10:$L$12,0)))</f>
        <v/>
      </c>
      <c r="X2731" s="19"/>
      <c r="Y2731" s="19"/>
      <c r="Z2731" s="19"/>
      <c r="AA2731" s="21"/>
      <c r="AB2731" s="19"/>
      <c r="AC2731" s="22" t="str">
        <f aca="true">IF(OR($U2731="",$B2731=""),"",IF($AA2731&lt;&gt;"",$AA2731-$B2731,TODAY()-$B2731))</f>
        <v/>
      </c>
      <c r="AD2731" s="22" t="str">
        <f aca="true">IF($W2731="","",IF($Y2731="Closed",IF($AA2731="","Closed",IF($AA2731&lt;=$W2731,"Closed on time","Closed late")),IF(TODAY()&gt;$W2731,"Overdue","Within time")))</f>
        <v/>
      </c>
      <c r="AE2731" s="6"/>
      <c r="AF2731" s="19"/>
      <c r="AG2731" s="19"/>
      <c r="AH2731" s="19"/>
      <c r="AI2731" s="19"/>
      <c r="AJ2731" s="19"/>
    </row>
    <row r="2732" customFormat="false" ht="15" hidden="false" customHeight="false" outlineLevel="0" collapsed="false">
      <c r="A2732" s="22" t="str">
        <f aca="false">IF($C2732="","","R"&amp;TEXT(ROW()-4,"00000"))</f>
        <v/>
      </c>
      <c r="B2732" s="21"/>
      <c r="C2732" s="19"/>
      <c r="D2732" s="22" t="str">
        <f aca="false">IF($C2732="","",IFERROR(INDEX(Asset_Register!$C$5:$C$1000,MATCH($C2732,Asset_Register!$A$5:$A$1000,0)),"Not in register"))</f>
        <v/>
      </c>
      <c r="E2732" s="22" t="str">
        <f aca="false">IF($C2732="","",IFERROR(INDEX(Asset_Register!$D$5:$D$1000,MATCH($C2732,Asset_Register!$A$5:$A$1000,0)),"Not in register"))</f>
        <v/>
      </c>
      <c r="F2732" s="22" t="str">
        <f aca="false">IF($C2732="","",IFERROR(INDEX(Asset_Register!$R$5:$R$1000,MATCH($C2732,Asset_Register!$A$5:$A$1000,0)),"Not in register"))</f>
        <v/>
      </c>
      <c r="G2732" s="22" t="str">
        <f aca="false">IF($C2732="","",IFERROR(INDEX(Asset_Register!$Q$5:$Q$1000,MATCH($C2732,Asset_Register!$A$5:$A$1000,0)),"Not in register"))</f>
        <v/>
      </c>
      <c r="H2732" s="19"/>
      <c r="I2732" s="19"/>
      <c r="J2732" s="6"/>
      <c r="K2732" s="19"/>
      <c r="L2732" s="19"/>
      <c r="M2732" s="19"/>
      <c r="N2732" s="19"/>
      <c r="O2732" s="19"/>
      <c r="P2732" s="19"/>
      <c r="Q2732" s="22" t="str">
        <f aca="false">IF($C2732="","",IF($P2732&lt;&gt;"",$P2732,IF(AND(ISNUMBER($K2732),ISNUMBER($M2732),ISNUMBER($N2732)),IF($O2732="Lower is worse",IF($K2732&lt;=$N2732,"Danger",IF($K2732&lt;=$M2732,"Alert","OK")),IF($K2732&gt;=$N2732,"Danger",IF($K2732&gt;=$M2732,"Alert","OK"))),"Not set")))</f>
        <v/>
      </c>
      <c r="R2732" s="22" t="str">
        <f aca="false">IF(OR($Q2732="",$Q2732="Not set"),"",MATCH($Q2732,Lists!$F$2:$F$4,0)-1)</f>
        <v/>
      </c>
      <c r="S2732" s="6"/>
      <c r="T2732" s="6"/>
      <c r="U2732" s="22" t="str">
        <f aca="false">IF(OR($Q2732="",$Q2732="OK",$Q2732="Not set",NOT(ISNUMBER($G2732))),"",ROUND($G2732*IF($Q2732="Danger",Lists!$M$15,Lists!$M$16),0))</f>
        <v/>
      </c>
      <c r="V2732" s="22" t="str">
        <f aca="false">IF($U2732="","",IF(OR($Q2732="Danger",$U2732&gt;=Lists!$M$10),"P1",IF($U2732&gt;=Lists!$M$11,"P2","P3")))</f>
        <v/>
      </c>
      <c r="W2732" s="24" t="str">
        <f aca="false">IF(OR($V2732="",$B2732=""),"",$B2732+INDEX(Lists!$N$10:$N$12,MATCH($V2732,Lists!$L$10:$L$12,0)))</f>
        <v/>
      </c>
      <c r="X2732" s="19"/>
      <c r="Y2732" s="19"/>
      <c r="Z2732" s="19"/>
      <c r="AA2732" s="21"/>
      <c r="AB2732" s="19"/>
      <c r="AC2732" s="22" t="str">
        <f aca="true">IF(OR($U2732="",$B2732=""),"",IF($AA2732&lt;&gt;"",$AA2732-$B2732,TODAY()-$B2732))</f>
        <v/>
      </c>
      <c r="AD2732" s="22" t="str">
        <f aca="true">IF($W2732="","",IF($Y2732="Closed",IF($AA2732="","Closed",IF($AA2732&lt;=$W2732,"Closed on time","Closed late")),IF(TODAY()&gt;$W2732,"Overdue","Within time")))</f>
        <v/>
      </c>
      <c r="AE2732" s="6"/>
      <c r="AF2732" s="19"/>
      <c r="AG2732" s="19"/>
      <c r="AH2732" s="19"/>
      <c r="AI2732" s="19"/>
      <c r="AJ2732" s="19"/>
    </row>
    <row r="2733" customFormat="false" ht="15" hidden="false" customHeight="false" outlineLevel="0" collapsed="false">
      <c r="A2733" s="22" t="str">
        <f aca="false">IF($C2733="","","R"&amp;TEXT(ROW()-4,"00000"))</f>
        <v/>
      </c>
      <c r="B2733" s="21"/>
      <c r="C2733" s="19"/>
      <c r="D2733" s="22" t="str">
        <f aca="false">IF($C2733="","",IFERROR(INDEX(Asset_Register!$C$5:$C$1000,MATCH($C2733,Asset_Register!$A$5:$A$1000,0)),"Not in register"))</f>
        <v/>
      </c>
      <c r="E2733" s="22" t="str">
        <f aca="false">IF($C2733="","",IFERROR(INDEX(Asset_Register!$D$5:$D$1000,MATCH($C2733,Asset_Register!$A$5:$A$1000,0)),"Not in register"))</f>
        <v/>
      </c>
      <c r="F2733" s="22" t="str">
        <f aca="false">IF($C2733="","",IFERROR(INDEX(Asset_Register!$R$5:$R$1000,MATCH($C2733,Asset_Register!$A$5:$A$1000,0)),"Not in register"))</f>
        <v/>
      </c>
      <c r="G2733" s="22" t="str">
        <f aca="false">IF($C2733="","",IFERROR(INDEX(Asset_Register!$Q$5:$Q$1000,MATCH($C2733,Asset_Register!$A$5:$A$1000,0)),"Not in register"))</f>
        <v/>
      </c>
      <c r="H2733" s="19"/>
      <c r="I2733" s="19"/>
      <c r="J2733" s="6"/>
      <c r="K2733" s="19"/>
      <c r="L2733" s="19"/>
      <c r="M2733" s="19"/>
      <c r="N2733" s="19"/>
      <c r="O2733" s="19"/>
      <c r="P2733" s="19"/>
      <c r="Q2733" s="22" t="str">
        <f aca="false">IF($C2733="","",IF($P2733&lt;&gt;"",$P2733,IF(AND(ISNUMBER($K2733),ISNUMBER($M2733),ISNUMBER($N2733)),IF($O2733="Lower is worse",IF($K2733&lt;=$N2733,"Danger",IF($K2733&lt;=$M2733,"Alert","OK")),IF($K2733&gt;=$N2733,"Danger",IF($K2733&gt;=$M2733,"Alert","OK"))),"Not set")))</f>
        <v/>
      </c>
      <c r="R2733" s="22" t="str">
        <f aca="false">IF(OR($Q2733="",$Q2733="Not set"),"",MATCH($Q2733,Lists!$F$2:$F$4,0)-1)</f>
        <v/>
      </c>
      <c r="S2733" s="6"/>
      <c r="T2733" s="6"/>
      <c r="U2733" s="22" t="str">
        <f aca="false">IF(OR($Q2733="",$Q2733="OK",$Q2733="Not set",NOT(ISNUMBER($G2733))),"",ROUND($G2733*IF($Q2733="Danger",Lists!$M$15,Lists!$M$16),0))</f>
        <v/>
      </c>
      <c r="V2733" s="22" t="str">
        <f aca="false">IF($U2733="","",IF(OR($Q2733="Danger",$U2733&gt;=Lists!$M$10),"P1",IF($U2733&gt;=Lists!$M$11,"P2","P3")))</f>
        <v/>
      </c>
      <c r="W2733" s="24" t="str">
        <f aca="false">IF(OR($V2733="",$B2733=""),"",$B2733+INDEX(Lists!$N$10:$N$12,MATCH($V2733,Lists!$L$10:$L$12,0)))</f>
        <v/>
      </c>
      <c r="X2733" s="19"/>
      <c r="Y2733" s="19"/>
      <c r="Z2733" s="19"/>
      <c r="AA2733" s="21"/>
      <c r="AB2733" s="19"/>
      <c r="AC2733" s="22" t="str">
        <f aca="true">IF(OR($U2733="",$B2733=""),"",IF($AA2733&lt;&gt;"",$AA2733-$B2733,TODAY()-$B2733))</f>
        <v/>
      </c>
      <c r="AD2733" s="22" t="str">
        <f aca="true">IF($W2733="","",IF($Y2733="Closed",IF($AA2733="","Closed",IF($AA2733&lt;=$W2733,"Closed on time","Closed late")),IF(TODAY()&gt;$W2733,"Overdue","Within time")))</f>
        <v/>
      </c>
      <c r="AE2733" s="6"/>
      <c r="AF2733" s="19"/>
      <c r="AG2733" s="19"/>
      <c r="AH2733" s="19"/>
      <c r="AI2733" s="19"/>
      <c r="AJ2733" s="19"/>
    </row>
    <row r="2734" customFormat="false" ht="15" hidden="false" customHeight="false" outlineLevel="0" collapsed="false">
      <c r="A2734" s="22" t="str">
        <f aca="false">IF($C2734="","","R"&amp;TEXT(ROW()-4,"00000"))</f>
        <v/>
      </c>
      <c r="B2734" s="21"/>
      <c r="C2734" s="19"/>
      <c r="D2734" s="22" t="str">
        <f aca="false">IF($C2734="","",IFERROR(INDEX(Asset_Register!$C$5:$C$1000,MATCH($C2734,Asset_Register!$A$5:$A$1000,0)),"Not in register"))</f>
        <v/>
      </c>
      <c r="E2734" s="22" t="str">
        <f aca="false">IF($C2734="","",IFERROR(INDEX(Asset_Register!$D$5:$D$1000,MATCH($C2734,Asset_Register!$A$5:$A$1000,0)),"Not in register"))</f>
        <v/>
      </c>
      <c r="F2734" s="22" t="str">
        <f aca="false">IF($C2734="","",IFERROR(INDEX(Asset_Register!$R$5:$R$1000,MATCH($C2734,Asset_Register!$A$5:$A$1000,0)),"Not in register"))</f>
        <v/>
      </c>
      <c r="G2734" s="22" t="str">
        <f aca="false">IF($C2734="","",IFERROR(INDEX(Asset_Register!$Q$5:$Q$1000,MATCH($C2734,Asset_Register!$A$5:$A$1000,0)),"Not in register"))</f>
        <v/>
      </c>
      <c r="H2734" s="19"/>
      <c r="I2734" s="19"/>
      <c r="J2734" s="6"/>
      <c r="K2734" s="19"/>
      <c r="L2734" s="19"/>
      <c r="M2734" s="19"/>
      <c r="N2734" s="19"/>
      <c r="O2734" s="19"/>
      <c r="P2734" s="19"/>
      <c r="Q2734" s="22" t="str">
        <f aca="false">IF($C2734="","",IF($P2734&lt;&gt;"",$P2734,IF(AND(ISNUMBER($K2734),ISNUMBER($M2734),ISNUMBER($N2734)),IF($O2734="Lower is worse",IF($K2734&lt;=$N2734,"Danger",IF($K2734&lt;=$M2734,"Alert","OK")),IF($K2734&gt;=$N2734,"Danger",IF($K2734&gt;=$M2734,"Alert","OK"))),"Not set")))</f>
        <v/>
      </c>
      <c r="R2734" s="22" t="str">
        <f aca="false">IF(OR($Q2734="",$Q2734="Not set"),"",MATCH($Q2734,Lists!$F$2:$F$4,0)-1)</f>
        <v/>
      </c>
      <c r="S2734" s="6"/>
      <c r="T2734" s="6"/>
      <c r="U2734" s="22" t="str">
        <f aca="false">IF(OR($Q2734="",$Q2734="OK",$Q2734="Not set",NOT(ISNUMBER($G2734))),"",ROUND($G2734*IF($Q2734="Danger",Lists!$M$15,Lists!$M$16),0))</f>
        <v/>
      </c>
      <c r="V2734" s="22" t="str">
        <f aca="false">IF($U2734="","",IF(OR($Q2734="Danger",$U2734&gt;=Lists!$M$10),"P1",IF($U2734&gt;=Lists!$M$11,"P2","P3")))</f>
        <v/>
      </c>
      <c r="W2734" s="24" t="str">
        <f aca="false">IF(OR($V2734="",$B2734=""),"",$B2734+INDEX(Lists!$N$10:$N$12,MATCH($V2734,Lists!$L$10:$L$12,0)))</f>
        <v/>
      </c>
      <c r="X2734" s="19"/>
      <c r="Y2734" s="19"/>
      <c r="Z2734" s="19"/>
      <c r="AA2734" s="21"/>
      <c r="AB2734" s="19"/>
      <c r="AC2734" s="22" t="str">
        <f aca="true">IF(OR($U2734="",$B2734=""),"",IF($AA2734&lt;&gt;"",$AA2734-$B2734,TODAY()-$B2734))</f>
        <v/>
      </c>
      <c r="AD2734" s="22" t="str">
        <f aca="true">IF($W2734="","",IF($Y2734="Closed",IF($AA2734="","Closed",IF($AA2734&lt;=$W2734,"Closed on time","Closed late")),IF(TODAY()&gt;$W2734,"Overdue","Within time")))</f>
        <v/>
      </c>
      <c r="AE2734" s="6"/>
      <c r="AF2734" s="19"/>
      <c r="AG2734" s="19"/>
      <c r="AH2734" s="19"/>
      <c r="AI2734" s="19"/>
      <c r="AJ2734" s="19"/>
    </row>
    <row r="2735" customFormat="false" ht="15" hidden="false" customHeight="false" outlineLevel="0" collapsed="false">
      <c r="A2735" s="22" t="str">
        <f aca="false">IF($C2735="","","R"&amp;TEXT(ROW()-4,"00000"))</f>
        <v/>
      </c>
      <c r="B2735" s="21"/>
      <c r="C2735" s="19"/>
      <c r="D2735" s="22" t="str">
        <f aca="false">IF($C2735="","",IFERROR(INDEX(Asset_Register!$C$5:$C$1000,MATCH($C2735,Asset_Register!$A$5:$A$1000,0)),"Not in register"))</f>
        <v/>
      </c>
      <c r="E2735" s="22" t="str">
        <f aca="false">IF($C2735="","",IFERROR(INDEX(Asset_Register!$D$5:$D$1000,MATCH($C2735,Asset_Register!$A$5:$A$1000,0)),"Not in register"))</f>
        <v/>
      </c>
      <c r="F2735" s="22" t="str">
        <f aca="false">IF($C2735="","",IFERROR(INDEX(Asset_Register!$R$5:$R$1000,MATCH($C2735,Asset_Register!$A$5:$A$1000,0)),"Not in register"))</f>
        <v/>
      </c>
      <c r="G2735" s="22" t="str">
        <f aca="false">IF($C2735="","",IFERROR(INDEX(Asset_Register!$Q$5:$Q$1000,MATCH($C2735,Asset_Register!$A$5:$A$1000,0)),"Not in register"))</f>
        <v/>
      </c>
      <c r="H2735" s="19"/>
      <c r="I2735" s="19"/>
      <c r="J2735" s="6"/>
      <c r="K2735" s="19"/>
      <c r="L2735" s="19"/>
      <c r="M2735" s="19"/>
      <c r="N2735" s="19"/>
      <c r="O2735" s="19"/>
      <c r="P2735" s="19"/>
      <c r="Q2735" s="22" t="str">
        <f aca="false">IF($C2735="","",IF($P2735&lt;&gt;"",$P2735,IF(AND(ISNUMBER($K2735),ISNUMBER($M2735),ISNUMBER($N2735)),IF($O2735="Lower is worse",IF($K2735&lt;=$N2735,"Danger",IF($K2735&lt;=$M2735,"Alert","OK")),IF($K2735&gt;=$N2735,"Danger",IF($K2735&gt;=$M2735,"Alert","OK"))),"Not set")))</f>
        <v/>
      </c>
      <c r="R2735" s="22" t="str">
        <f aca="false">IF(OR($Q2735="",$Q2735="Not set"),"",MATCH($Q2735,Lists!$F$2:$F$4,0)-1)</f>
        <v/>
      </c>
      <c r="S2735" s="6"/>
      <c r="T2735" s="6"/>
      <c r="U2735" s="22" t="str">
        <f aca="false">IF(OR($Q2735="",$Q2735="OK",$Q2735="Not set",NOT(ISNUMBER($G2735))),"",ROUND($G2735*IF($Q2735="Danger",Lists!$M$15,Lists!$M$16),0))</f>
        <v/>
      </c>
      <c r="V2735" s="22" t="str">
        <f aca="false">IF($U2735="","",IF(OR($Q2735="Danger",$U2735&gt;=Lists!$M$10),"P1",IF($U2735&gt;=Lists!$M$11,"P2","P3")))</f>
        <v/>
      </c>
      <c r="W2735" s="24" t="str">
        <f aca="false">IF(OR($V2735="",$B2735=""),"",$B2735+INDEX(Lists!$N$10:$N$12,MATCH($V2735,Lists!$L$10:$L$12,0)))</f>
        <v/>
      </c>
      <c r="X2735" s="19"/>
      <c r="Y2735" s="19"/>
      <c r="Z2735" s="19"/>
      <c r="AA2735" s="21"/>
      <c r="AB2735" s="19"/>
      <c r="AC2735" s="22" t="str">
        <f aca="true">IF(OR($U2735="",$B2735=""),"",IF($AA2735&lt;&gt;"",$AA2735-$B2735,TODAY()-$B2735))</f>
        <v/>
      </c>
      <c r="AD2735" s="22" t="str">
        <f aca="true">IF($W2735="","",IF($Y2735="Closed",IF($AA2735="","Closed",IF($AA2735&lt;=$W2735,"Closed on time","Closed late")),IF(TODAY()&gt;$W2735,"Overdue","Within time")))</f>
        <v/>
      </c>
      <c r="AE2735" s="6"/>
      <c r="AF2735" s="19"/>
      <c r="AG2735" s="19"/>
      <c r="AH2735" s="19"/>
      <c r="AI2735" s="19"/>
      <c r="AJ2735" s="19"/>
    </row>
    <row r="2736" customFormat="false" ht="15" hidden="false" customHeight="false" outlineLevel="0" collapsed="false">
      <c r="A2736" s="22" t="str">
        <f aca="false">IF($C2736="","","R"&amp;TEXT(ROW()-4,"00000"))</f>
        <v/>
      </c>
      <c r="B2736" s="21"/>
      <c r="C2736" s="19"/>
      <c r="D2736" s="22" t="str">
        <f aca="false">IF($C2736="","",IFERROR(INDEX(Asset_Register!$C$5:$C$1000,MATCH($C2736,Asset_Register!$A$5:$A$1000,0)),"Not in register"))</f>
        <v/>
      </c>
      <c r="E2736" s="22" t="str">
        <f aca="false">IF($C2736="","",IFERROR(INDEX(Asset_Register!$D$5:$D$1000,MATCH($C2736,Asset_Register!$A$5:$A$1000,0)),"Not in register"))</f>
        <v/>
      </c>
      <c r="F2736" s="22" t="str">
        <f aca="false">IF($C2736="","",IFERROR(INDEX(Asset_Register!$R$5:$R$1000,MATCH($C2736,Asset_Register!$A$5:$A$1000,0)),"Not in register"))</f>
        <v/>
      </c>
      <c r="G2736" s="22" t="str">
        <f aca="false">IF($C2736="","",IFERROR(INDEX(Asset_Register!$Q$5:$Q$1000,MATCH($C2736,Asset_Register!$A$5:$A$1000,0)),"Not in register"))</f>
        <v/>
      </c>
      <c r="H2736" s="19"/>
      <c r="I2736" s="19"/>
      <c r="J2736" s="6"/>
      <c r="K2736" s="19"/>
      <c r="L2736" s="19"/>
      <c r="M2736" s="19"/>
      <c r="N2736" s="19"/>
      <c r="O2736" s="19"/>
      <c r="P2736" s="19"/>
      <c r="Q2736" s="22" t="str">
        <f aca="false">IF($C2736="","",IF($P2736&lt;&gt;"",$P2736,IF(AND(ISNUMBER($K2736),ISNUMBER($M2736),ISNUMBER($N2736)),IF($O2736="Lower is worse",IF($K2736&lt;=$N2736,"Danger",IF($K2736&lt;=$M2736,"Alert","OK")),IF($K2736&gt;=$N2736,"Danger",IF($K2736&gt;=$M2736,"Alert","OK"))),"Not set")))</f>
        <v/>
      </c>
      <c r="R2736" s="22" t="str">
        <f aca="false">IF(OR($Q2736="",$Q2736="Not set"),"",MATCH($Q2736,Lists!$F$2:$F$4,0)-1)</f>
        <v/>
      </c>
      <c r="S2736" s="6"/>
      <c r="T2736" s="6"/>
      <c r="U2736" s="22" t="str">
        <f aca="false">IF(OR($Q2736="",$Q2736="OK",$Q2736="Not set",NOT(ISNUMBER($G2736))),"",ROUND($G2736*IF($Q2736="Danger",Lists!$M$15,Lists!$M$16),0))</f>
        <v/>
      </c>
      <c r="V2736" s="22" t="str">
        <f aca="false">IF($U2736="","",IF(OR($Q2736="Danger",$U2736&gt;=Lists!$M$10),"P1",IF($U2736&gt;=Lists!$M$11,"P2","P3")))</f>
        <v/>
      </c>
      <c r="W2736" s="24" t="str">
        <f aca="false">IF(OR($V2736="",$B2736=""),"",$B2736+INDEX(Lists!$N$10:$N$12,MATCH($V2736,Lists!$L$10:$L$12,0)))</f>
        <v/>
      </c>
      <c r="X2736" s="19"/>
      <c r="Y2736" s="19"/>
      <c r="Z2736" s="19"/>
      <c r="AA2736" s="21"/>
      <c r="AB2736" s="19"/>
      <c r="AC2736" s="22" t="str">
        <f aca="true">IF(OR($U2736="",$B2736=""),"",IF($AA2736&lt;&gt;"",$AA2736-$B2736,TODAY()-$B2736))</f>
        <v/>
      </c>
      <c r="AD2736" s="22" t="str">
        <f aca="true">IF($W2736="","",IF($Y2736="Closed",IF($AA2736="","Closed",IF($AA2736&lt;=$W2736,"Closed on time","Closed late")),IF(TODAY()&gt;$W2736,"Overdue","Within time")))</f>
        <v/>
      </c>
      <c r="AE2736" s="6"/>
      <c r="AF2736" s="19"/>
      <c r="AG2736" s="19"/>
      <c r="AH2736" s="19"/>
      <c r="AI2736" s="19"/>
      <c r="AJ2736" s="19"/>
    </row>
    <row r="2737" customFormat="false" ht="15" hidden="false" customHeight="false" outlineLevel="0" collapsed="false">
      <c r="A2737" s="22" t="str">
        <f aca="false">IF($C2737="","","R"&amp;TEXT(ROW()-4,"00000"))</f>
        <v/>
      </c>
      <c r="B2737" s="21"/>
      <c r="C2737" s="19"/>
      <c r="D2737" s="22" t="str">
        <f aca="false">IF($C2737="","",IFERROR(INDEX(Asset_Register!$C$5:$C$1000,MATCH($C2737,Asset_Register!$A$5:$A$1000,0)),"Not in register"))</f>
        <v/>
      </c>
      <c r="E2737" s="22" t="str">
        <f aca="false">IF($C2737="","",IFERROR(INDEX(Asset_Register!$D$5:$D$1000,MATCH($C2737,Asset_Register!$A$5:$A$1000,0)),"Not in register"))</f>
        <v/>
      </c>
      <c r="F2737" s="22" t="str">
        <f aca="false">IF($C2737="","",IFERROR(INDEX(Asset_Register!$R$5:$R$1000,MATCH($C2737,Asset_Register!$A$5:$A$1000,0)),"Not in register"))</f>
        <v/>
      </c>
      <c r="G2737" s="22" t="str">
        <f aca="false">IF($C2737="","",IFERROR(INDEX(Asset_Register!$Q$5:$Q$1000,MATCH($C2737,Asset_Register!$A$5:$A$1000,0)),"Not in register"))</f>
        <v/>
      </c>
      <c r="H2737" s="19"/>
      <c r="I2737" s="19"/>
      <c r="J2737" s="6"/>
      <c r="K2737" s="19"/>
      <c r="L2737" s="19"/>
      <c r="M2737" s="19"/>
      <c r="N2737" s="19"/>
      <c r="O2737" s="19"/>
      <c r="P2737" s="19"/>
      <c r="Q2737" s="22" t="str">
        <f aca="false">IF($C2737="","",IF($P2737&lt;&gt;"",$P2737,IF(AND(ISNUMBER($K2737),ISNUMBER($M2737),ISNUMBER($N2737)),IF($O2737="Lower is worse",IF($K2737&lt;=$N2737,"Danger",IF($K2737&lt;=$M2737,"Alert","OK")),IF($K2737&gt;=$N2737,"Danger",IF($K2737&gt;=$M2737,"Alert","OK"))),"Not set")))</f>
        <v/>
      </c>
      <c r="R2737" s="22" t="str">
        <f aca="false">IF(OR($Q2737="",$Q2737="Not set"),"",MATCH($Q2737,Lists!$F$2:$F$4,0)-1)</f>
        <v/>
      </c>
      <c r="S2737" s="6"/>
      <c r="T2737" s="6"/>
      <c r="U2737" s="22" t="str">
        <f aca="false">IF(OR($Q2737="",$Q2737="OK",$Q2737="Not set",NOT(ISNUMBER($G2737))),"",ROUND($G2737*IF($Q2737="Danger",Lists!$M$15,Lists!$M$16),0))</f>
        <v/>
      </c>
      <c r="V2737" s="22" t="str">
        <f aca="false">IF($U2737="","",IF(OR($Q2737="Danger",$U2737&gt;=Lists!$M$10),"P1",IF($U2737&gt;=Lists!$M$11,"P2","P3")))</f>
        <v/>
      </c>
      <c r="W2737" s="24" t="str">
        <f aca="false">IF(OR($V2737="",$B2737=""),"",$B2737+INDEX(Lists!$N$10:$N$12,MATCH($V2737,Lists!$L$10:$L$12,0)))</f>
        <v/>
      </c>
      <c r="X2737" s="19"/>
      <c r="Y2737" s="19"/>
      <c r="Z2737" s="19"/>
      <c r="AA2737" s="21"/>
      <c r="AB2737" s="19"/>
      <c r="AC2737" s="22" t="str">
        <f aca="true">IF(OR($U2737="",$B2737=""),"",IF($AA2737&lt;&gt;"",$AA2737-$B2737,TODAY()-$B2737))</f>
        <v/>
      </c>
      <c r="AD2737" s="22" t="str">
        <f aca="true">IF($W2737="","",IF($Y2737="Closed",IF($AA2737="","Closed",IF($AA2737&lt;=$W2737,"Closed on time","Closed late")),IF(TODAY()&gt;$W2737,"Overdue","Within time")))</f>
        <v/>
      </c>
      <c r="AE2737" s="6"/>
      <c r="AF2737" s="19"/>
      <c r="AG2737" s="19"/>
      <c r="AH2737" s="19"/>
      <c r="AI2737" s="19"/>
      <c r="AJ2737" s="19"/>
    </row>
    <row r="2738" customFormat="false" ht="15" hidden="false" customHeight="false" outlineLevel="0" collapsed="false">
      <c r="A2738" s="22" t="str">
        <f aca="false">IF($C2738="","","R"&amp;TEXT(ROW()-4,"00000"))</f>
        <v/>
      </c>
      <c r="B2738" s="21"/>
      <c r="C2738" s="19"/>
      <c r="D2738" s="22" t="str">
        <f aca="false">IF($C2738="","",IFERROR(INDEX(Asset_Register!$C$5:$C$1000,MATCH($C2738,Asset_Register!$A$5:$A$1000,0)),"Not in register"))</f>
        <v/>
      </c>
      <c r="E2738" s="22" t="str">
        <f aca="false">IF($C2738="","",IFERROR(INDEX(Asset_Register!$D$5:$D$1000,MATCH($C2738,Asset_Register!$A$5:$A$1000,0)),"Not in register"))</f>
        <v/>
      </c>
      <c r="F2738" s="22" t="str">
        <f aca="false">IF($C2738="","",IFERROR(INDEX(Asset_Register!$R$5:$R$1000,MATCH($C2738,Asset_Register!$A$5:$A$1000,0)),"Not in register"))</f>
        <v/>
      </c>
      <c r="G2738" s="22" t="str">
        <f aca="false">IF($C2738="","",IFERROR(INDEX(Asset_Register!$Q$5:$Q$1000,MATCH($C2738,Asset_Register!$A$5:$A$1000,0)),"Not in register"))</f>
        <v/>
      </c>
      <c r="H2738" s="19"/>
      <c r="I2738" s="19"/>
      <c r="J2738" s="6"/>
      <c r="K2738" s="19"/>
      <c r="L2738" s="19"/>
      <c r="M2738" s="19"/>
      <c r="N2738" s="19"/>
      <c r="O2738" s="19"/>
      <c r="P2738" s="19"/>
      <c r="Q2738" s="22" t="str">
        <f aca="false">IF($C2738="","",IF($P2738&lt;&gt;"",$P2738,IF(AND(ISNUMBER($K2738),ISNUMBER($M2738),ISNUMBER($N2738)),IF($O2738="Lower is worse",IF($K2738&lt;=$N2738,"Danger",IF($K2738&lt;=$M2738,"Alert","OK")),IF($K2738&gt;=$N2738,"Danger",IF($K2738&gt;=$M2738,"Alert","OK"))),"Not set")))</f>
        <v/>
      </c>
      <c r="R2738" s="22" t="str">
        <f aca="false">IF(OR($Q2738="",$Q2738="Not set"),"",MATCH($Q2738,Lists!$F$2:$F$4,0)-1)</f>
        <v/>
      </c>
      <c r="S2738" s="6"/>
      <c r="T2738" s="6"/>
      <c r="U2738" s="22" t="str">
        <f aca="false">IF(OR($Q2738="",$Q2738="OK",$Q2738="Not set",NOT(ISNUMBER($G2738))),"",ROUND($G2738*IF($Q2738="Danger",Lists!$M$15,Lists!$M$16),0))</f>
        <v/>
      </c>
      <c r="V2738" s="22" t="str">
        <f aca="false">IF($U2738="","",IF(OR($Q2738="Danger",$U2738&gt;=Lists!$M$10),"P1",IF($U2738&gt;=Lists!$M$11,"P2","P3")))</f>
        <v/>
      </c>
      <c r="W2738" s="24" t="str">
        <f aca="false">IF(OR($V2738="",$B2738=""),"",$B2738+INDEX(Lists!$N$10:$N$12,MATCH($V2738,Lists!$L$10:$L$12,0)))</f>
        <v/>
      </c>
      <c r="X2738" s="19"/>
      <c r="Y2738" s="19"/>
      <c r="Z2738" s="19"/>
      <c r="AA2738" s="21"/>
      <c r="AB2738" s="19"/>
      <c r="AC2738" s="22" t="str">
        <f aca="true">IF(OR($U2738="",$B2738=""),"",IF($AA2738&lt;&gt;"",$AA2738-$B2738,TODAY()-$B2738))</f>
        <v/>
      </c>
      <c r="AD2738" s="22" t="str">
        <f aca="true">IF($W2738="","",IF($Y2738="Closed",IF($AA2738="","Closed",IF($AA2738&lt;=$W2738,"Closed on time","Closed late")),IF(TODAY()&gt;$W2738,"Overdue","Within time")))</f>
        <v/>
      </c>
      <c r="AE2738" s="6"/>
      <c r="AF2738" s="19"/>
      <c r="AG2738" s="19"/>
      <c r="AH2738" s="19"/>
      <c r="AI2738" s="19"/>
      <c r="AJ2738" s="19"/>
    </row>
    <row r="2739" customFormat="false" ht="15" hidden="false" customHeight="false" outlineLevel="0" collapsed="false">
      <c r="A2739" s="22" t="str">
        <f aca="false">IF($C2739="","","R"&amp;TEXT(ROW()-4,"00000"))</f>
        <v/>
      </c>
      <c r="B2739" s="21"/>
      <c r="C2739" s="19"/>
      <c r="D2739" s="22" t="str">
        <f aca="false">IF($C2739="","",IFERROR(INDEX(Asset_Register!$C$5:$C$1000,MATCH($C2739,Asset_Register!$A$5:$A$1000,0)),"Not in register"))</f>
        <v/>
      </c>
      <c r="E2739" s="22" t="str">
        <f aca="false">IF($C2739="","",IFERROR(INDEX(Asset_Register!$D$5:$D$1000,MATCH($C2739,Asset_Register!$A$5:$A$1000,0)),"Not in register"))</f>
        <v/>
      </c>
      <c r="F2739" s="22" t="str">
        <f aca="false">IF($C2739="","",IFERROR(INDEX(Asset_Register!$R$5:$R$1000,MATCH($C2739,Asset_Register!$A$5:$A$1000,0)),"Not in register"))</f>
        <v/>
      </c>
      <c r="G2739" s="22" t="str">
        <f aca="false">IF($C2739="","",IFERROR(INDEX(Asset_Register!$Q$5:$Q$1000,MATCH($C2739,Asset_Register!$A$5:$A$1000,0)),"Not in register"))</f>
        <v/>
      </c>
      <c r="H2739" s="19"/>
      <c r="I2739" s="19"/>
      <c r="J2739" s="6"/>
      <c r="K2739" s="19"/>
      <c r="L2739" s="19"/>
      <c r="M2739" s="19"/>
      <c r="N2739" s="19"/>
      <c r="O2739" s="19"/>
      <c r="P2739" s="19"/>
      <c r="Q2739" s="22" t="str">
        <f aca="false">IF($C2739="","",IF($P2739&lt;&gt;"",$P2739,IF(AND(ISNUMBER($K2739),ISNUMBER($M2739),ISNUMBER($N2739)),IF($O2739="Lower is worse",IF($K2739&lt;=$N2739,"Danger",IF($K2739&lt;=$M2739,"Alert","OK")),IF($K2739&gt;=$N2739,"Danger",IF($K2739&gt;=$M2739,"Alert","OK"))),"Not set")))</f>
        <v/>
      </c>
      <c r="R2739" s="22" t="str">
        <f aca="false">IF(OR($Q2739="",$Q2739="Not set"),"",MATCH($Q2739,Lists!$F$2:$F$4,0)-1)</f>
        <v/>
      </c>
      <c r="S2739" s="6"/>
      <c r="T2739" s="6"/>
      <c r="U2739" s="22" t="str">
        <f aca="false">IF(OR($Q2739="",$Q2739="OK",$Q2739="Not set",NOT(ISNUMBER($G2739))),"",ROUND($G2739*IF($Q2739="Danger",Lists!$M$15,Lists!$M$16),0))</f>
        <v/>
      </c>
      <c r="V2739" s="22" t="str">
        <f aca="false">IF($U2739="","",IF(OR($Q2739="Danger",$U2739&gt;=Lists!$M$10),"P1",IF($U2739&gt;=Lists!$M$11,"P2","P3")))</f>
        <v/>
      </c>
      <c r="W2739" s="24" t="str">
        <f aca="false">IF(OR($V2739="",$B2739=""),"",$B2739+INDEX(Lists!$N$10:$N$12,MATCH($V2739,Lists!$L$10:$L$12,0)))</f>
        <v/>
      </c>
      <c r="X2739" s="19"/>
      <c r="Y2739" s="19"/>
      <c r="Z2739" s="19"/>
      <c r="AA2739" s="21"/>
      <c r="AB2739" s="19"/>
      <c r="AC2739" s="22" t="str">
        <f aca="true">IF(OR($U2739="",$B2739=""),"",IF($AA2739&lt;&gt;"",$AA2739-$B2739,TODAY()-$B2739))</f>
        <v/>
      </c>
      <c r="AD2739" s="22" t="str">
        <f aca="true">IF($W2739="","",IF($Y2739="Closed",IF($AA2739="","Closed",IF($AA2739&lt;=$W2739,"Closed on time","Closed late")),IF(TODAY()&gt;$W2739,"Overdue","Within time")))</f>
        <v/>
      </c>
      <c r="AE2739" s="6"/>
      <c r="AF2739" s="19"/>
      <c r="AG2739" s="19"/>
      <c r="AH2739" s="19"/>
      <c r="AI2739" s="19"/>
      <c r="AJ2739" s="19"/>
    </row>
    <row r="2740" customFormat="false" ht="15" hidden="false" customHeight="false" outlineLevel="0" collapsed="false">
      <c r="A2740" s="22" t="str">
        <f aca="false">IF($C2740="","","R"&amp;TEXT(ROW()-4,"00000"))</f>
        <v/>
      </c>
      <c r="B2740" s="21"/>
      <c r="C2740" s="19"/>
      <c r="D2740" s="22" t="str">
        <f aca="false">IF($C2740="","",IFERROR(INDEX(Asset_Register!$C$5:$C$1000,MATCH($C2740,Asset_Register!$A$5:$A$1000,0)),"Not in register"))</f>
        <v/>
      </c>
      <c r="E2740" s="22" t="str">
        <f aca="false">IF($C2740="","",IFERROR(INDEX(Asset_Register!$D$5:$D$1000,MATCH($C2740,Asset_Register!$A$5:$A$1000,0)),"Not in register"))</f>
        <v/>
      </c>
      <c r="F2740" s="22" t="str">
        <f aca="false">IF($C2740="","",IFERROR(INDEX(Asset_Register!$R$5:$R$1000,MATCH($C2740,Asset_Register!$A$5:$A$1000,0)),"Not in register"))</f>
        <v/>
      </c>
      <c r="G2740" s="22" t="str">
        <f aca="false">IF($C2740="","",IFERROR(INDEX(Asset_Register!$Q$5:$Q$1000,MATCH($C2740,Asset_Register!$A$5:$A$1000,0)),"Not in register"))</f>
        <v/>
      </c>
      <c r="H2740" s="19"/>
      <c r="I2740" s="19"/>
      <c r="J2740" s="6"/>
      <c r="K2740" s="19"/>
      <c r="L2740" s="19"/>
      <c r="M2740" s="19"/>
      <c r="N2740" s="19"/>
      <c r="O2740" s="19"/>
      <c r="P2740" s="19"/>
      <c r="Q2740" s="22" t="str">
        <f aca="false">IF($C2740="","",IF($P2740&lt;&gt;"",$P2740,IF(AND(ISNUMBER($K2740),ISNUMBER($M2740),ISNUMBER($N2740)),IF($O2740="Lower is worse",IF($K2740&lt;=$N2740,"Danger",IF($K2740&lt;=$M2740,"Alert","OK")),IF($K2740&gt;=$N2740,"Danger",IF($K2740&gt;=$M2740,"Alert","OK"))),"Not set")))</f>
        <v/>
      </c>
      <c r="R2740" s="22" t="str">
        <f aca="false">IF(OR($Q2740="",$Q2740="Not set"),"",MATCH($Q2740,Lists!$F$2:$F$4,0)-1)</f>
        <v/>
      </c>
      <c r="S2740" s="6"/>
      <c r="T2740" s="6"/>
      <c r="U2740" s="22" t="str">
        <f aca="false">IF(OR($Q2740="",$Q2740="OK",$Q2740="Not set",NOT(ISNUMBER($G2740))),"",ROUND($G2740*IF($Q2740="Danger",Lists!$M$15,Lists!$M$16),0))</f>
        <v/>
      </c>
      <c r="V2740" s="22" t="str">
        <f aca="false">IF($U2740="","",IF(OR($Q2740="Danger",$U2740&gt;=Lists!$M$10),"P1",IF($U2740&gt;=Lists!$M$11,"P2","P3")))</f>
        <v/>
      </c>
      <c r="W2740" s="24" t="str">
        <f aca="false">IF(OR($V2740="",$B2740=""),"",$B2740+INDEX(Lists!$N$10:$N$12,MATCH($V2740,Lists!$L$10:$L$12,0)))</f>
        <v/>
      </c>
      <c r="X2740" s="19"/>
      <c r="Y2740" s="19"/>
      <c r="Z2740" s="19"/>
      <c r="AA2740" s="21"/>
      <c r="AB2740" s="19"/>
      <c r="AC2740" s="22" t="str">
        <f aca="true">IF(OR($U2740="",$B2740=""),"",IF($AA2740&lt;&gt;"",$AA2740-$B2740,TODAY()-$B2740))</f>
        <v/>
      </c>
      <c r="AD2740" s="22" t="str">
        <f aca="true">IF($W2740="","",IF($Y2740="Closed",IF($AA2740="","Closed",IF($AA2740&lt;=$W2740,"Closed on time","Closed late")),IF(TODAY()&gt;$W2740,"Overdue","Within time")))</f>
        <v/>
      </c>
      <c r="AE2740" s="6"/>
      <c r="AF2740" s="19"/>
      <c r="AG2740" s="19"/>
      <c r="AH2740" s="19"/>
      <c r="AI2740" s="19"/>
      <c r="AJ2740" s="19"/>
    </row>
    <row r="2741" customFormat="false" ht="15" hidden="false" customHeight="false" outlineLevel="0" collapsed="false">
      <c r="A2741" s="22" t="str">
        <f aca="false">IF($C2741="","","R"&amp;TEXT(ROW()-4,"00000"))</f>
        <v/>
      </c>
      <c r="B2741" s="21"/>
      <c r="C2741" s="19"/>
      <c r="D2741" s="22" t="str">
        <f aca="false">IF($C2741="","",IFERROR(INDEX(Asset_Register!$C$5:$C$1000,MATCH($C2741,Asset_Register!$A$5:$A$1000,0)),"Not in register"))</f>
        <v/>
      </c>
      <c r="E2741" s="22" t="str">
        <f aca="false">IF($C2741="","",IFERROR(INDEX(Asset_Register!$D$5:$D$1000,MATCH($C2741,Asset_Register!$A$5:$A$1000,0)),"Not in register"))</f>
        <v/>
      </c>
      <c r="F2741" s="22" t="str">
        <f aca="false">IF($C2741="","",IFERROR(INDEX(Asset_Register!$R$5:$R$1000,MATCH($C2741,Asset_Register!$A$5:$A$1000,0)),"Not in register"))</f>
        <v/>
      </c>
      <c r="G2741" s="22" t="str">
        <f aca="false">IF($C2741="","",IFERROR(INDEX(Asset_Register!$Q$5:$Q$1000,MATCH($C2741,Asset_Register!$A$5:$A$1000,0)),"Not in register"))</f>
        <v/>
      </c>
      <c r="H2741" s="19"/>
      <c r="I2741" s="19"/>
      <c r="J2741" s="6"/>
      <c r="K2741" s="19"/>
      <c r="L2741" s="19"/>
      <c r="M2741" s="19"/>
      <c r="N2741" s="19"/>
      <c r="O2741" s="19"/>
      <c r="P2741" s="19"/>
      <c r="Q2741" s="22" t="str">
        <f aca="false">IF($C2741="","",IF($P2741&lt;&gt;"",$P2741,IF(AND(ISNUMBER($K2741),ISNUMBER($M2741),ISNUMBER($N2741)),IF($O2741="Lower is worse",IF($K2741&lt;=$N2741,"Danger",IF($K2741&lt;=$M2741,"Alert","OK")),IF($K2741&gt;=$N2741,"Danger",IF($K2741&gt;=$M2741,"Alert","OK"))),"Not set")))</f>
        <v/>
      </c>
      <c r="R2741" s="22" t="str">
        <f aca="false">IF(OR($Q2741="",$Q2741="Not set"),"",MATCH($Q2741,Lists!$F$2:$F$4,0)-1)</f>
        <v/>
      </c>
      <c r="S2741" s="6"/>
      <c r="T2741" s="6"/>
      <c r="U2741" s="22" t="str">
        <f aca="false">IF(OR($Q2741="",$Q2741="OK",$Q2741="Not set",NOT(ISNUMBER($G2741))),"",ROUND($G2741*IF($Q2741="Danger",Lists!$M$15,Lists!$M$16),0))</f>
        <v/>
      </c>
      <c r="V2741" s="22" t="str">
        <f aca="false">IF($U2741="","",IF(OR($Q2741="Danger",$U2741&gt;=Lists!$M$10),"P1",IF($U2741&gt;=Lists!$M$11,"P2","P3")))</f>
        <v/>
      </c>
      <c r="W2741" s="24" t="str">
        <f aca="false">IF(OR($V2741="",$B2741=""),"",$B2741+INDEX(Lists!$N$10:$N$12,MATCH($V2741,Lists!$L$10:$L$12,0)))</f>
        <v/>
      </c>
      <c r="X2741" s="19"/>
      <c r="Y2741" s="19"/>
      <c r="Z2741" s="19"/>
      <c r="AA2741" s="21"/>
      <c r="AB2741" s="19"/>
      <c r="AC2741" s="22" t="str">
        <f aca="true">IF(OR($U2741="",$B2741=""),"",IF($AA2741&lt;&gt;"",$AA2741-$B2741,TODAY()-$B2741))</f>
        <v/>
      </c>
      <c r="AD2741" s="22" t="str">
        <f aca="true">IF($W2741="","",IF($Y2741="Closed",IF($AA2741="","Closed",IF($AA2741&lt;=$W2741,"Closed on time","Closed late")),IF(TODAY()&gt;$W2741,"Overdue","Within time")))</f>
        <v/>
      </c>
      <c r="AE2741" s="6"/>
      <c r="AF2741" s="19"/>
      <c r="AG2741" s="19"/>
      <c r="AH2741" s="19"/>
      <c r="AI2741" s="19"/>
      <c r="AJ2741" s="19"/>
    </row>
    <row r="2742" customFormat="false" ht="15" hidden="false" customHeight="false" outlineLevel="0" collapsed="false">
      <c r="A2742" s="22" t="str">
        <f aca="false">IF($C2742="","","R"&amp;TEXT(ROW()-4,"00000"))</f>
        <v/>
      </c>
      <c r="B2742" s="21"/>
      <c r="C2742" s="19"/>
      <c r="D2742" s="22" t="str">
        <f aca="false">IF($C2742="","",IFERROR(INDEX(Asset_Register!$C$5:$C$1000,MATCH($C2742,Asset_Register!$A$5:$A$1000,0)),"Not in register"))</f>
        <v/>
      </c>
      <c r="E2742" s="22" t="str">
        <f aca="false">IF($C2742="","",IFERROR(INDEX(Asset_Register!$D$5:$D$1000,MATCH($C2742,Asset_Register!$A$5:$A$1000,0)),"Not in register"))</f>
        <v/>
      </c>
      <c r="F2742" s="22" t="str">
        <f aca="false">IF($C2742="","",IFERROR(INDEX(Asset_Register!$R$5:$R$1000,MATCH($C2742,Asset_Register!$A$5:$A$1000,0)),"Not in register"))</f>
        <v/>
      </c>
      <c r="G2742" s="22" t="str">
        <f aca="false">IF($C2742="","",IFERROR(INDEX(Asset_Register!$Q$5:$Q$1000,MATCH($C2742,Asset_Register!$A$5:$A$1000,0)),"Not in register"))</f>
        <v/>
      </c>
      <c r="H2742" s="19"/>
      <c r="I2742" s="19"/>
      <c r="J2742" s="6"/>
      <c r="K2742" s="19"/>
      <c r="L2742" s="19"/>
      <c r="M2742" s="19"/>
      <c r="N2742" s="19"/>
      <c r="O2742" s="19"/>
      <c r="P2742" s="19"/>
      <c r="Q2742" s="22" t="str">
        <f aca="false">IF($C2742="","",IF($P2742&lt;&gt;"",$P2742,IF(AND(ISNUMBER($K2742),ISNUMBER($M2742),ISNUMBER($N2742)),IF($O2742="Lower is worse",IF($K2742&lt;=$N2742,"Danger",IF($K2742&lt;=$M2742,"Alert","OK")),IF($K2742&gt;=$N2742,"Danger",IF($K2742&gt;=$M2742,"Alert","OK"))),"Not set")))</f>
        <v/>
      </c>
      <c r="R2742" s="22" t="str">
        <f aca="false">IF(OR($Q2742="",$Q2742="Not set"),"",MATCH($Q2742,Lists!$F$2:$F$4,0)-1)</f>
        <v/>
      </c>
      <c r="S2742" s="6"/>
      <c r="T2742" s="6"/>
      <c r="U2742" s="22" t="str">
        <f aca="false">IF(OR($Q2742="",$Q2742="OK",$Q2742="Not set",NOT(ISNUMBER($G2742))),"",ROUND($G2742*IF($Q2742="Danger",Lists!$M$15,Lists!$M$16),0))</f>
        <v/>
      </c>
      <c r="V2742" s="22" t="str">
        <f aca="false">IF($U2742="","",IF(OR($Q2742="Danger",$U2742&gt;=Lists!$M$10),"P1",IF($U2742&gt;=Lists!$M$11,"P2","P3")))</f>
        <v/>
      </c>
      <c r="W2742" s="24" t="str">
        <f aca="false">IF(OR($V2742="",$B2742=""),"",$B2742+INDEX(Lists!$N$10:$N$12,MATCH($V2742,Lists!$L$10:$L$12,0)))</f>
        <v/>
      </c>
      <c r="X2742" s="19"/>
      <c r="Y2742" s="19"/>
      <c r="Z2742" s="19"/>
      <c r="AA2742" s="21"/>
      <c r="AB2742" s="19"/>
      <c r="AC2742" s="22" t="str">
        <f aca="true">IF(OR($U2742="",$B2742=""),"",IF($AA2742&lt;&gt;"",$AA2742-$B2742,TODAY()-$B2742))</f>
        <v/>
      </c>
      <c r="AD2742" s="22" t="str">
        <f aca="true">IF($W2742="","",IF($Y2742="Closed",IF($AA2742="","Closed",IF($AA2742&lt;=$W2742,"Closed on time","Closed late")),IF(TODAY()&gt;$W2742,"Overdue","Within time")))</f>
        <v/>
      </c>
      <c r="AE2742" s="6"/>
      <c r="AF2742" s="19"/>
      <c r="AG2742" s="19"/>
      <c r="AH2742" s="19"/>
      <c r="AI2742" s="19"/>
      <c r="AJ2742" s="19"/>
    </row>
    <row r="2743" customFormat="false" ht="15" hidden="false" customHeight="false" outlineLevel="0" collapsed="false">
      <c r="A2743" s="22" t="str">
        <f aca="false">IF($C2743="","","R"&amp;TEXT(ROW()-4,"00000"))</f>
        <v/>
      </c>
      <c r="B2743" s="21"/>
      <c r="C2743" s="19"/>
      <c r="D2743" s="22" t="str">
        <f aca="false">IF($C2743="","",IFERROR(INDEX(Asset_Register!$C$5:$C$1000,MATCH($C2743,Asset_Register!$A$5:$A$1000,0)),"Not in register"))</f>
        <v/>
      </c>
      <c r="E2743" s="22" t="str">
        <f aca="false">IF($C2743="","",IFERROR(INDEX(Asset_Register!$D$5:$D$1000,MATCH($C2743,Asset_Register!$A$5:$A$1000,0)),"Not in register"))</f>
        <v/>
      </c>
      <c r="F2743" s="22" t="str">
        <f aca="false">IF($C2743="","",IFERROR(INDEX(Asset_Register!$R$5:$R$1000,MATCH($C2743,Asset_Register!$A$5:$A$1000,0)),"Not in register"))</f>
        <v/>
      </c>
      <c r="G2743" s="22" t="str">
        <f aca="false">IF($C2743="","",IFERROR(INDEX(Asset_Register!$Q$5:$Q$1000,MATCH($C2743,Asset_Register!$A$5:$A$1000,0)),"Not in register"))</f>
        <v/>
      </c>
      <c r="H2743" s="19"/>
      <c r="I2743" s="19"/>
      <c r="J2743" s="6"/>
      <c r="K2743" s="19"/>
      <c r="L2743" s="19"/>
      <c r="M2743" s="19"/>
      <c r="N2743" s="19"/>
      <c r="O2743" s="19"/>
      <c r="P2743" s="19"/>
      <c r="Q2743" s="22" t="str">
        <f aca="false">IF($C2743="","",IF($P2743&lt;&gt;"",$P2743,IF(AND(ISNUMBER($K2743),ISNUMBER($M2743),ISNUMBER($N2743)),IF($O2743="Lower is worse",IF($K2743&lt;=$N2743,"Danger",IF($K2743&lt;=$M2743,"Alert","OK")),IF($K2743&gt;=$N2743,"Danger",IF($K2743&gt;=$M2743,"Alert","OK"))),"Not set")))</f>
        <v/>
      </c>
      <c r="R2743" s="22" t="str">
        <f aca="false">IF(OR($Q2743="",$Q2743="Not set"),"",MATCH($Q2743,Lists!$F$2:$F$4,0)-1)</f>
        <v/>
      </c>
      <c r="S2743" s="6"/>
      <c r="T2743" s="6"/>
      <c r="U2743" s="22" t="str">
        <f aca="false">IF(OR($Q2743="",$Q2743="OK",$Q2743="Not set",NOT(ISNUMBER($G2743))),"",ROUND($G2743*IF($Q2743="Danger",Lists!$M$15,Lists!$M$16),0))</f>
        <v/>
      </c>
      <c r="V2743" s="22" t="str">
        <f aca="false">IF($U2743="","",IF(OR($Q2743="Danger",$U2743&gt;=Lists!$M$10),"P1",IF($U2743&gt;=Lists!$M$11,"P2","P3")))</f>
        <v/>
      </c>
      <c r="W2743" s="24" t="str">
        <f aca="false">IF(OR($V2743="",$B2743=""),"",$B2743+INDEX(Lists!$N$10:$N$12,MATCH($V2743,Lists!$L$10:$L$12,0)))</f>
        <v/>
      </c>
      <c r="X2743" s="19"/>
      <c r="Y2743" s="19"/>
      <c r="Z2743" s="19"/>
      <c r="AA2743" s="21"/>
      <c r="AB2743" s="19"/>
      <c r="AC2743" s="22" t="str">
        <f aca="true">IF(OR($U2743="",$B2743=""),"",IF($AA2743&lt;&gt;"",$AA2743-$B2743,TODAY()-$B2743))</f>
        <v/>
      </c>
      <c r="AD2743" s="22" t="str">
        <f aca="true">IF($W2743="","",IF($Y2743="Closed",IF($AA2743="","Closed",IF($AA2743&lt;=$W2743,"Closed on time","Closed late")),IF(TODAY()&gt;$W2743,"Overdue","Within time")))</f>
        <v/>
      </c>
      <c r="AE2743" s="6"/>
      <c r="AF2743" s="19"/>
      <c r="AG2743" s="19"/>
      <c r="AH2743" s="19"/>
      <c r="AI2743" s="19"/>
      <c r="AJ2743" s="19"/>
    </row>
    <row r="2744" customFormat="false" ht="15" hidden="false" customHeight="false" outlineLevel="0" collapsed="false">
      <c r="A2744" s="22" t="str">
        <f aca="false">IF($C2744="","","R"&amp;TEXT(ROW()-4,"00000"))</f>
        <v/>
      </c>
      <c r="B2744" s="21"/>
      <c r="C2744" s="19"/>
      <c r="D2744" s="22" t="str">
        <f aca="false">IF($C2744="","",IFERROR(INDEX(Asset_Register!$C$5:$C$1000,MATCH($C2744,Asset_Register!$A$5:$A$1000,0)),"Not in register"))</f>
        <v/>
      </c>
      <c r="E2744" s="22" t="str">
        <f aca="false">IF($C2744="","",IFERROR(INDEX(Asset_Register!$D$5:$D$1000,MATCH($C2744,Asset_Register!$A$5:$A$1000,0)),"Not in register"))</f>
        <v/>
      </c>
      <c r="F2744" s="22" t="str">
        <f aca="false">IF($C2744="","",IFERROR(INDEX(Asset_Register!$R$5:$R$1000,MATCH($C2744,Asset_Register!$A$5:$A$1000,0)),"Not in register"))</f>
        <v/>
      </c>
      <c r="G2744" s="22" t="str">
        <f aca="false">IF($C2744="","",IFERROR(INDEX(Asset_Register!$Q$5:$Q$1000,MATCH($C2744,Asset_Register!$A$5:$A$1000,0)),"Not in register"))</f>
        <v/>
      </c>
      <c r="H2744" s="19"/>
      <c r="I2744" s="19"/>
      <c r="J2744" s="6"/>
      <c r="K2744" s="19"/>
      <c r="L2744" s="19"/>
      <c r="M2744" s="19"/>
      <c r="N2744" s="19"/>
      <c r="O2744" s="19"/>
      <c r="P2744" s="19"/>
      <c r="Q2744" s="22" t="str">
        <f aca="false">IF($C2744="","",IF($P2744&lt;&gt;"",$P2744,IF(AND(ISNUMBER($K2744),ISNUMBER($M2744),ISNUMBER($N2744)),IF($O2744="Lower is worse",IF($K2744&lt;=$N2744,"Danger",IF($K2744&lt;=$M2744,"Alert","OK")),IF($K2744&gt;=$N2744,"Danger",IF($K2744&gt;=$M2744,"Alert","OK"))),"Not set")))</f>
        <v/>
      </c>
      <c r="R2744" s="22" t="str">
        <f aca="false">IF(OR($Q2744="",$Q2744="Not set"),"",MATCH($Q2744,Lists!$F$2:$F$4,0)-1)</f>
        <v/>
      </c>
      <c r="S2744" s="6"/>
      <c r="T2744" s="6"/>
      <c r="U2744" s="22" t="str">
        <f aca="false">IF(OR($Q2744="",$Q2744="OK",$Q2744="Not set",NOT(ISNUMBER($G2744))),"",ROUND($G2744*IF($Q2744="Danger",Lists!$M$15,Lists!$M$16),0))</f>
        <v/>
      </c>
      <c r="V2744" s="22" t="str">
        <f aca="false">IF($U2744="","",IF(OR($Q2744="Danger",$U2744&gt;=Lists!$M$10),"P1",IF($U2744&gt;=Lists!$M$11,"P2","P3")))</f>
        <v/>
      </c>
      <c r="W2744" s="24" t="str">
        <f aca="false">IF(OR($V2744="",$B2744=""),"",$B2744+INDEX(Lists!$N$10:$N$12,MATCH($V2744,Lists!$L$10:$L$12,0)))</f>
        <v/>
      </c>
      <c r="X2744" s="19"/>
      <c r="Y2744" s="19"/>
      <c r="Z2744" s="19"/>
      <c r="AA2744" s="21"/>
      <c r="AB2744" s="19"/>
      <c r="AC2744" s="22" t="str">
        <f aca="true">IF(OR($U2744="",$B2744=""),"",IF($AA2744&lt;&gt;"",$AA2744-$B2744,TODAY()-$B2744))</f>
        <v/>
      </c>
      <c r="AD2744" s="22" t="str">
        <f aca="true">IF($W2744="","",IF($Y2744="Closed",IF($AA2744="","Closed",IF($AA2744&lt;=$W2744,"Closed on time","Closed late")),IF(TODAY()&gt;$W2744,"Overdue","Within time")))</f>
        <v/>
      </c>
      <c r="AE2744" s="6"/>
      <c r="AF2744" s="19"/>
      <c r="AG2744" s="19"/>
      <c r="AH2744" s="19"/>
      <c r="AI2744" s="19"/>
      <c r="AJ2744" s="19"/>
    </row>
    <row r="2745" customFormat="false" ht="15" hidden="false" customHeight="false" outlineLevel="0" collapsed="false">
      <c r="A2745" s="22" t="str">
        <f aca="false">IF($C2745="","","R"&amp;TEXT(ROW()-4,"00000"))</f>
        <v/>
      </c>
      <c r="B2745" s="21"/>
      <c r="C2745" s="19"/>
      <c r="D2745" s="22" t="str">
        <f aca="false">IF($C2745="","",IFERROR(INDEX(Asset_Register!$C$5:$C$1000,MATCH($C2745,Asset_Register!$A$5:$A$1000,0)),"Not in register"))</f>
        <v/>
      </c>
      <c r="E2745" s="22" t="str">
        <f aca="false">IF($C2745="","",IFERROR(INDEX(Asset_Register!$D$5:$D$1000,MATCH($C2745,Asset_Register!$A$5:$A$1000,0)),"Not in register"))</f>
        <v/>
      </c>
      <c r="F2745" s="22" t="str">
        <f aca="false">IF($C2745="","",IFERROR(INDEX(Asset_Register!$R$5:$R$1000,MATCH($C2745,Asset_Register!$A$5:$A$1000,0)),"Not in register"))</f>
        <v/>
      </c>
      <c r="G2745" s="22" t="str">
        <f aca="false">IF($C2745="","",IFERROR(INDEX(Asset_Register!$Q$5:$Q$1000,MATCH($C2745,Asset_Register!$A$5:$A$1000,0)),"Not in register"))</f>
        <v/>
      </c>
      <c r="H2745" s="19"/>
      <c r="I2745" s="19"/>
      <c r="J2745" s="6"/>
      <c r="K2745" s="19"/>
      <c r="L2745" s="19"/>
      <c r="M2745" s="19"/>
      <c r="N2745" s="19"/>
      <c r="O2745" s="19"/>
      <c r="P2745" s="19"/>
      <c r="Q2745" s="22" t="str">
        <f aca="false">IF($C2745="","",IF($P2745&lt;&gt;"",$P2745,IF(AND(ISNUMBER($K2745),ISNUMBER($M2745),ISNUMBER($N2745)),IF($O2745="Lower is worse",IF($K2745&lt;=$N2745,"Danger",IF($K2745&lt;=$M2745,"Alert","OK")),IF($K2745&gt;=$N2745,"Danger",IF($K2745&gt;=$M2745,"Alert","OK"))),"Not set")))</f>
        <v/>
      </c>
      <c r="R2745" s="22" t="str">
        <f aca="false">IF(OR($Q2745="",$Q2745="Not set"),"",MATCH($Q2745,Lists!$F$2:$F$4,0)-1)</f>
        <v/>
      </c>
      <c r="S2745" s="6"/>
      <c r="T2745" s="6"/>
      <c r="U2745" s="22" t="str">
        <f aca="false">IF(OR($Q2745="",$Q2745="OK",$Q2745="Not set",NOT(ISNUMBER($G2745))),"",ROUND($G2745*IF($Q2745="Danger",Lists!$M$15,Lists!$M$16),0))</f>
        <v/>
      </c>
      <c r="V2745" s="22" t="str">
        <f aca="false">IF($U2745="","",IF(OR($Q2745="Danger",$U2745&gt;=Lists!$M$10),"P1",IF($U2745&gt;=Lists!$M$11,"P2","P3")))</f>
        <v/>
      </c>
      <c r="W2745" s="24" t="str">
        <f aca="false">IF(OR($V2745="",$B2745=""),"",$B2745+INDEX(Lists!$N$10:$N$12,MATCH($V2745,Lists!$L$10:$L$12,0)))</f>
        <v/>
      </c>
      <c r="X2745" s="19"/>
      <c r="Y2745" s="19"/>
      <c r="Z2745" s="19"/>
      <c r="AA2745" s="21"/>
      <c r="AB2745" s="19"/>
      <c r="AC2745" s="22" t="str">
        <f aca="true">IF(OR($U2745="",$B2745=""),"",IF($AA2745&lt;&gt;"",$AA2745-$B2745,TODAY()-$B2745))</f>
        <v/>
      </c>
      <c r="AD2745" s="22" t="str">
        <f aca="true">IF($W2745="","",IF($Y2745="Closed",IF($AA2745="","Closed",IF($AA2745&lt;=$W2745,"Closed on time","Closed late")),IF(TODAY()&gt;$W2745,"Overdue","Within time")))</f>
        <v/>
      </c>
      <c r="AE2745" s="6"/>
      <c r="AF2745" s="19"/>
      <c r="AG2745" s="19"/>
      <c r="AH2745" s="19"/>
      <c r="AI2745" s="19"/>
      <c r="AJ2745" s="19"/>
    </row>
    <row r="2746" customFormat="false" ht="15" hidden="false" customHeight="false" outlineLevel="0" collapsed="false">
      <c r="A2746" s="22" t="str">
        <f aca="false">IF($C2746="","","R"&amp;TEXT(ROW()-4,"00000"))</f>
        <v/>
      </c>
      <c r="B2746" s="21"/>
      <c r="C2746" s="19"/>
      <c r="D2746" s="22" t="str">
        <f aca="false">IF($C2746="","",IFERROR(INDEX(Asset_Register!$C$5:$C$1000,MATCH($C2746,Asset_Register!$A$5:$A$1000,0)),"Not in register"))</f>
        <v/>
      </c>
      <c r="E2746" s="22" t="str">
        <f aca="false">IF($C2746="","",IFERROR(INDEX(Asset_Register!$D$5:$D$1000,MATCH($C2746,Asset_Register!$A$5:$A$1000,0)),"Not in register"))</f>
        <v/>
      </c>
      <c r="F2746" s="22" t="str">
        <f aca="false">IF($C2746="","",IFERROR(INDEX(Asset_Register!$R$5:$R$1000,MATCH($C2746,Asset_Register!$A$5:$A$1000,0)),"Not in register"))</f>
        <v/>
      </c>
      <c r="G2746" s="22" t="str">
        <f aca="false">IF($C2746="","",IFERROR(INDEX(Asset_Register!$Q$5:$Q$1000,MATCH($C2746,Asset_Register!$A$5:$A$1000,0)),"Not in register"))</f>
        <v/>
      </c>
      <c r="H2746" s="19"/>
      <c r="I2746" s="19"/>
      <c r="J2746" s="6"/>
      <c r="K2746" s="19"/>
      <c r="L2746" s="19"/>
      <c r="M2746" s="19"/>
      <c r="N2746" s="19"/>
      <c r="O2746" s="19"/>
      <c r="P2746" s="19"/>
      <c r="Q2746" s="22" t="str">
        <f aca="false">IF($C2746="","",IF($P2746&lt;&gt;"",$P2746,IF(AND(ISNUMBER($K2746),ISNUMBER($M2746),ISNUMBER($N2746)),IF($O2746="Lower is worse",IF($K2746&lt;=$N2746,"Danger",IF($K2746&lt;=$M2746,"Alert","OK")),IF($K2746&gt;=$N2746,"Danger",IF($K2746&gt;=$M2746,"Alert","OK"))),"Not set")))</f>
        <v/>
      </c>
      <c r="R2746" s="22" t="str">
        <f aca="false">IF(OR($Q2746="",$Q2746="Not set"),"",MATCH($Q2746,Lists!$F$2:$F$4,0)-1)</f>
        <v/>
      </c>
      <c r="S2746" s="6"/>
      <c r="T2746" s="6"/>
      <c r="U2746" s="22" t="str">
        <f aca="false">IF(OR($Q2746="",$Q2746="OK",$Q2746="Not set",NOT(ISNUMBER($G2746))),"",ROUND($G2746*IF($Q2746="Danger",Lists!$M$15,Lists!$M$16),0))</f>
        <v/>
      </c>
      <c r="V2746" s="22" t="str">
        <f aca="false">IF($U2746="","",IF(OR($Q2746="Danger",$U2746&gt;=Lists!$M$10),"P1",IF($U2746&gt;=Lists!$M$11,"P2","P3")))</f>
        <v/>
      </c>
      <c r="W2746" s="24" t="str">
        <f aca="false">IF(OR($V2746="",$B2746=""),"",$B2746+INDEX(Lists!$N$10:$N$12,MATCH($V2746,Lists!$L$10:$L$12,0)))</f>
        <v/>
      </c>
      <c r="X2746" s="19"/>
      <c r="Y2746" s="19"/>
      <c r="Z2746" s="19"/>
      <c r="AA2746" s="21"/>
      <c r="AB2746" s="19"/>
      <c r="AC2746" s="22" t="str">
        <f aca="true">IF(OR($U2746="",$B2746=""),"",IF($AA2746&lt;&gt;"",$AA2746-$B2746,TODAY()-$B2746))</f>
        <v/>
      </c>
      <c r="AD2746" s="22" t="str">
        <f aca="true">IF($W2746="","",IF($Y2746="Closed",IF($AA2746="","Closed",IF($AA2746&lt;=$W2746,"Closed on time","Closed late")),IF(TODAY()&gt;$W2746,"Overdue","Within time")))</f>
        <v/>
      </c>
      <c r="AE2746" s="6"/>
      <c r="AF2746" s="19"/>
      <c r="AG2746" s="19"/>
      <c r="AH2746" s="19"/>
      <c r="AI2746" s="19"/>
      <c r="AJ2746" s="19"/>
    </row>
    <row r="2747" customFormat="false" ht="15" hidden="false" customHeight="false" outlineLevel="0" collapsed="false">
      <c r="A2747" s="22" t="str">
        <f aca="false">IF($C2747="","","R"&amp;TEXT(ROW()-4,"00000"))</f>
        <v/>
      </c>
      <c r="B2747" s="21"/>
      <c r="C2747" s="19"/>
      <c r="D2747" s="22" t="str">
        <f aca="false">IF($C2747="","",IFERROR(INDEX(Asset_Register!$C$5:$C$1000,MATCH($C2747,Asset_Register!$A$5:$A$1000,0)),"Not in register"))</f>
        <v/>
      </c>
      <c r="E2747" s="22" t="str">
        <f aca="false">IF($C2747="","",IFERROR(INDEX(Asset_Register!$D$5:$D$1000,MATCH($C2747,Asset_Register!$A$5:$A$1000,0)),"Not in register"))</f>
        <v/>
      </c>
      <c r="F2747" s="22" t="str">
        <f aca="false">IF($C2747="","",IFERROR(INDEX(Asset_Register!$R$5:$R$1000,MATCH($C2747,Asset_Register!$A$5:$A$1000,0)),"Not in register"))</f>
        <v/>
      </c>
      <c r="G2747" s="22" t="str">
        <f aca="false">IF($C2747="","",IFERROR(INDEX(Asset_Register!$Q$5:$Q$1000,MATCH($C2747,Asset_Register!$A$5:$A$1000,0)),"Not in register"))</f>
        <v/>
      </c>
      <c r="H2747" s="19"/>
      <c r="I2747" s="19"/>
      <c r="J2747" s="6"/>
      <c r="K2747" s="19"/>
      <c r="L2747" s="19"/>
      <c r="M2747" s="19"/>
      <c r="N2747" s="19"/>
      <c r="O2747" s="19"/>
      <c r="P2747" s="19"/>
      <c r="Q2747" s="22" t="str">
        <f aca="false">IF($C2747="","",IF($P2747&lt;&gt;"",$P2747,IF(AND(ISNUMBER($K2747),ISNUMBER($M2747),ISNUMBER($N2747)),IF($O2747="Lower is worse",IF($K2747&lt;=$N2747,"Danger",IF($K2747&lt;=$M2747,"Alert","OK")),IF($K2747&gt;=$N2747,"Danger",IF($K2747&gt;=$M2747,"Alert","OK"))),"Not set")))</f>
        <v/>
      </c>
      <c r="R2747" s="22" t="str">
        <f aca="false">IF(OR($Q2747="",$Q2747="Not set"),"",MATCH($Q2747,Lists!$F$2:$F$4,0)-1)</f>
        <v/>
      </c>
      <c r="S2747" s="6"/>
      <c r="T2747" s="6"/>
      <c r="U2747" s="22" t="str">
        <f aca="false">IF(OR($Q2747="",$Q2747="OK",$Q2747="Not set",NOT(ISNUMBER($G2747))),"",ROUND($G2747*IF($Q2747="Danger",Lists!$M$15,Lists!$M$16),0))</f>
        <v/>
      </c>
      <c r="V2747" s="22" t="str">
        <f aca="false">IF($U2747="","",IF(OR($Q2747="Danger",$U2747&gt;=Lists!$M$10),"P1",IF($U2747&gt;=Lists!$M$11,"P2","P3")))</f>
        <v/>
      </c>
      <c r="W2747" s="24" t="str">
        <f aca="false">IF(OR($V2747="",$B2747=""),"",$B2747+INDEX(Lists!$N$10:$N$12,MATCH($V2747,Lists!$L$10:$L$12,0)))</f>
        <v/>
      </c>
      <c r="X2747" s="19"/>
      <c r="Y2747" s="19"/>
      <c r="Z2747" s="19"/>
      <c r="AA2747" s="21"/>
      <c r="AB2747" s="19"/>
      <c r="AC2747" s="22" t="str">
        <f aca="true">IF(OR($U2747="",$B2747=""),"",IF($AA2747&lt;&gt;"",$AA2747-$B2747,TODAY()-$B2747))</f>
        <v/>
      </c>
      <c r="AD2747" s="22" t="str">
        <f aca="true">IF($W2747="","",IF($Y2747="Closed",IF($AA2747="","Closed",IF($AA2747&lt;=$W2747,"Closed on time","Closed late")),IF(TODAY()&gt;$W2747,"Overdue","Within time")))</f>
        <v/>
      </c>
      <c r="AE2747" s="6"/>
      <c r="AF2747" s="19"/>
      <c r="AG2747" s="19"/>
      <c r="AH2747" s="19"/>
      <c r="AI2747" s="19"/>
      <c r="AJ2747" s="19"/>
    </row>
    <row r="2748" customFormat="false" ht="15" hidden="false" customHeight="false" outlineLevel="0" collapsed="false">
      <c r="A2748" s="22" t="str">
        <f aca="false">IF($C2748="","","R"&amp;TEXT(ROW()-4,"00000"))</f>
        <v/>
      </c>
      <c r="B2748" s="21"/>
      <c r="C2748" s="19"/>
      <c r="D2748" s="22" t="str">
        <f aca="false">IF($C2748="","",IFERROR(INDEX(Asset_Register!$C$5:$C$1000,MATCH($C2748,Asset_Register!$A$5:$A$1000,0)),"Not in register"))</f>
        <v/>
      </c>
      <c r="E2748" s="22" t="str">
        <f aca="false">IF($C2748="","",IFERROR(INDEX(Asset_Register!$D$5:$D$1000,MATCH($C2748,Asset_Register!$A$5:$A$1000,0)),"Not in register"))</f>
        <v/>
      </c>
      <c r="F2748" s="22" t="str">
        <f aca="false">IF($C2748="","",IFERROR(INDEX(Asset_Register!$R$5:$R$1000,MATCH($C2748,Asset_Register!$A$5:$A$1000,0)),"Not in register"))</f>
        <v/>
      </c>
      <c r="G2748" s="22" t="str">
        <f aca="false">IF($C2748="","",IFERROR(INDEX(Asset_Register!$Q$5:$Q$1000,MATCH($C2748,Asset_Register!$A$5:$A$1000,0)),"Not in register"))</f>
        <v/>
      </c>
      <c r="H2748" s="19"/>
      <c r="I2748" s="19"/>
      <c r="J2748" s="6"/>
      <c r="K2748" s="19"/>
      <c r="L2748" s="19"/>
      <c r="M2748" s="19"/>
      <c r="N2748" s="19"/>
      <c r="O2748" s="19"/>
      <c r="P2748" s="19"/>
      <c r="Q2748" s="22" t="str">
        <f aca="false">IF($C2748="","",IF($P2748&lt;&gt;"",$P2748,IF(AND(ISNUMBER($K2748),ISNUMBER($M2748),ISNUMBER($N2748)),IF($O2748="Lower is worse",IF($K2748&lt;=$N2748,"Danger",IF($K2748&lt;=$M2748,"Alert","OK")),IF($K2748&gt;=$N2748,"Danger",IF($K2748&gt;=$M2748,"Alert","OK"))),"Not set")))</f>
        <v/>
      </c>
      <c r="R2748" s="22" t="str">
        <f aca="false">IF(OR($Q2748="",$Q2748="Not set"),"",MATCH($Q2748,Lists!$F$2:$F$4,0)-1)</f>
        <v/>
      </c>
      <c r="S2748" s="6"/>
      <c r="T2748" s="6"/>
      <c r="U2748" s="22" t="str">
        <f aca="false">IF(OR($Q2748="",$Q2748="OK",$Q2748="Not set",NOT(ISNUMBER($G2748))),"",ROUND($G2748*IF($Q2748="Danger",Lists!$M$15,Lists!$M$16),0))</f>
        <v/>
      </c>
      <c r="V2748" s="22" t="str">
        <f aca="false">IF($U2748="","",IF(OR($Q2748="Danger",$U2748&gt;=Lists!$M$10),"P1",IF($U2748&gt;=Lists!$M$11,"P2","P3")))</f>
        <v/>
      </c>
      <c r="W2748" s="24" t="str">
        <f aca="false">IF(OR($V2748="",$B2748=""),"",$B2748+INDEX(Lists!$N$10:$N$12,MATCH($V2748,Lists!$L$10:$L$12,0)))</f>
        <v/>
      </c>
      <c r="X2748" s="19"/>
      <c r="Y2748" s="19"/>
      <c r="Z2748" s="19"/>
      <c r="AA2748" s="21"/>
      <c r="AB2748" s="19"/>
      <c r="AC2748" s="22" t="str">
        <f aca="true">IF(OR($U2748="",$B2748=""),"",IF($AA2748&lt;&gt;"",$AA2748-$B2748,TODAY()-$B2748))</f>
        <v/>
      </c>
      <c r="AD2748" s="22" t="str">
        <f aca="true">IF($W2748="","",IF($Y2748="Closed",IF($AA2748="","Closed",IF($AA2748&lt;=$W2748,"Closed on time","Closed late")),IF(TODAY()&gt;$W2748,"Overdue","Within time")))</f>
        <v/>
      </c>
      <c r="AE2748" s="6"/>
      <c r="AF2748" s="19"/>
      <c r="AG2748" s="19"/>
      <c r="AH2748" s="19"/>
      <c r="AI2748" s="19"/>
      <c r="AJ2748" s="19"/>
    </row>
    <row r="2749" customFormat="false" ht="15" hidden="false" customHeight="false" outlineLevel="0" collapsed="false">
      <c r="A2749" s="22" t="str">
        <f aca="false">IF($C2749="","","R"&amp;TEXT(ROW()-4,"00000"))</f>
        <v/>
      </c>
      <c r="B2749" s="21"/>
      <c r="C2749" s="19"/>
      <c r="D2749" s="22" t="str">
        <f aca="false">IF($C2749="","",IFERROR(INDEX(Asset_Register!$C$5:$C$1000,MATCH($C2749,Asset_Register!$A$5:$A$1000,0)),"Not in register"))</f>
        <v/>
      </c>
      <c r="E2749" s="22" t="str">
        <f aca="false">IF($C2749="","",IFERROR(INDEX(Asset_Register!$D$5:$D$1000,MATCH($C2749,Asset_Register!$A$5:$A$1000,0)),"Not in register"))</f>
        <v/>
      </c>
      <c r="F2749" s="22" t="str">
        <f aca="false">IF($C2749="","",IFERROR(INDEX(Asset_Register!$R$5:$R$1000,MATCH($C2749,Asset_Register!$A$5:$A$1000,0)),"Not in register"))</f>
        <v/>
      </c>
      <c r="G2749" s="22" t="str">
        <f aca="false">IF($C2749="","",IFERROR(INDEX(Asset_Register!$Q$5:$Q$1000,MATCH($C2749,Asset_Register!$A$5:$A$1000,0)),"Not in register"))</f>
        <v/>
      </c>
      <c r="H2749" s="19"/>
      <c r="I2749" s="19"/>
      <c r="J2749" s="6"/>
      <c r="K2749" s="19"/>
      <c r="L2749" s="19"/>
      <c r="M2749" s="19"/>
      <c r="N2749" s="19"/>
      <c r="O2749" s="19"/>
      <c r="P2749" s="19"/>
      <c r="Q2749" s="22" t="str">
        <f aca="false">IF($C2749="","",IF($P2749&lt;&gt;"",$P2749,IF(AND(ISNUMBER($K2749),ISNUMBER($M2749),ISNUMBER($N2749)),IF($O2749="Lower is worse",IF($K2749&lt;=$N2749,"Danger",IF($K2749&lt;=$M2749,"Alert","OK")),IF($K2749&gt;=$N2749,"Danger",IF($K2749&gt;=$M2749,"Alert","OK"))),"Not set")))</f>
        <v/>
      </c>
      <c r="R2749" s="22" t="str">
        <f aca="false">IF(OR($Q2749="",$Q2749="Not set"),"",MATCH($Q2749,Lists!$F$2:$F$4,0)-1)</f>
        <v/>
      </c>
      <c r="S2749" s="6"/>
      <c r="T2749" s="6"/>
      <c r="U2749" s="22" t="str">
        <f aca="false">IF(OR($Q2749="",$Q2749="OK",$Q2749="Not set",NOT(ISNUMBER($G2749))),"",ROUND($G2749*IF($Q2749="Danger",Lists!$M$15,Lists!$M$16),0))</f>
        <v/>
      </c>
      <c r="V2749" s="22" t="str">
        <f aca="false">IF($U2749="","",IF(OR($Q2749="Danger",$U2749&gt;=Lists!$M$10),"P1",IF($U2749&gt;=Lists!$M$11,"P2","P3")))</f>
        <v/>
      </c>
      <c r="W2749" s="24" t="str">
        <f aca="false">IF(OR($V2749="",$B2749=""),"",$B2749+INDEX(Lists!$N$10:$N$12,MATCH($V2749,Lists!$L$10:$L$12,0)))</f>
        <v/>
      </c>
      <c r="X2749" s="19"/>
      <c r="Y2749" s="19"/>
      <c r="Z2749" s="19"/>
      <c r="AA2749" s="21"/>
      <c r="AB2749" s="19"/>
      <c r="AC2749" s="22" t="str">
        <f aca="true">IF(OR($U2749="",$B2749=""),"",IF($AA2749&lt;&gt;"",$AA2749-$B2749,TODAY()-$B2749))</f>
        <v/>
      </c>
      <c r="AD2749" s="22" t="str">
        <f aca="true">IF($W2749="","",IF($Y2749="Closed",IF($AA2749="","Closed",IF($AA2749&lt;=$W2749,"Closed on time","Closed late")),IF(TODAY()&gt;$W2749,"Overdue","Within time")))</f>
        <v/>
      </c>
      <c r="AE2749" s="6"/>
      <c r="AF2749" s="19"/>
      <c r="AG2749" s="19"/>
      <c r="AH2749" s="19"/>
      <c r="AI2749" s="19"/>
      <c r="AJ2749" s="19"/>
    </row>
    <row r="2750" customFormat="false" ht="15" hidden="false" customHeight="false" outlineLevel="0" collapsed="false">
      <c r="A2750" s="22" t="str">
        <f aca="false">IF($C2750="","","R"&amp;TEXT(ROW()-4,"00000"))</f>
        <v/>
      </c>
      <c r="B2750" s="21"/>
      <c r="C2750" s="19"/>
      <c r="D2750" s="22" t="str">
        <f aca="false">IF($C2750="","",IFERROR(INDEX(Asset_Register!$C$5:$C$1000,MATCH($C2750,Asset_Register!$A$5:$A$1000,0)),"Not in register"))</f>
        <v/>
      </c>
      <c r="E2750" s="22" t="str">
        <f aca="false">IF($C2750="","",IFERROR(INDEX(Asset_Register!$D$5:$D$1000,MATCH($C2750,Asset_Register!$A$5:$A$1000,0)),"Not in register"))</f>
        <v/>
      </c>
      <c r="F2750" s="22" t="str">
        <f aca="false">IF($C2750="","",IFERROR(INDEX(Asset_Register!$R$5:$R$1000,MATCH($C2750,Asset_Register!$A$5:$A$1000,0)),"Not in register"))</f>
        <v/>
      </c>
      <c r="G2750" s="22" t="str">
        <f aca="false">IF($C2750="","",IFERROR(INDEX(Asset_Register!$Q$5:$Q$1000,MATCH($C2750,Asset_Register!$A$5:$A$1000,0)),"Not in register"))</f>
        <v/>
      </c>
      <c r="H2750" s="19"/>
      <c r="I2750" s="19"/>
      <c r="J2750" s="6"/>
      <c r="K2750" s="19"/>
      <c r="L2750" s="19"/>
      <c r="M2750" s="19"/>
      <c r="N2750" s="19"/>
      <c r="O2750" s="19"/>
      <c r="P2750" s="19"/>
      <c r="Q2750" s="22" t="str">
        <f aca="false">IF($C2750="","",IF($P2750&lt;&gt;"",$P2750,IF(AND(ISNUMBER($K2750),ISNUMBER($M2750),ISNUMBER($N2750)),IF($O2750="Lower is worse",IF($K2750&lt;=$N2750,"Danger",IF($K2750&lt;=$M2750,"Alert","OK")),IF($K2750&gt;=$N2750,"Danger",IF($K2750&gt;=$M2750,"Alert","OK"))),"Not set")))</f>
        <v/>
      </c>
      <c r="R2750" s="22" t="str">
        <f aca="false">IF(OR($Q2750="",$Q2750="Not set"),"",MATCH($Q2750,Lists!$F$2:$F$4,0)-1)</f>
        <v/>
      </c>
      <c r="S2750" s="6"/>
      <c r="T2750" s="6"/>
      <c r="U2750" s="22" t="str">
        <f aca="false">IF(OR($Q2750="",$Q2750="OK",$Q2750="Not set",NOT(ISNUMBER($G2750))),"",ROUND($G2750*IF($Q2750="Danger",Lists!$M$15,Lists!$M$16),0))</f>
        <v/>
      </c>
      <c r="V2750" s="22" t="str">
        <f aca="false">IF($U2750="","",IF(OR($Q2750="Danger",$U2750&gt;=Lists!$M$10),"P1",IF($U2750&gt;=Lists!$M$11,"P2","P3")))</f>
        <v/>
      </c>
      <c r="W2750" s="24" t="str">
        <f aca="false">IF(OR($V2750="",$B2750=""),"",$B2750+INDEX(Lists!$N$10:$N$12,MATCH($V2750,Lists!$L$10:$L$12,0)))</f>
        <v/>
      </c>
      <c r="X2750" s="19"/>
      <c r="Y2750" s="19"/>
      <c r="Z2750" s="19"/>
      <c r="AA2750" s="21"/>
      <c r="AB2750" s="19"/>
      <c r="AC2750" s="22" t="str">
        <f aca="true">IF(OR($U2750="",$B2750=""),"",IF($AA2750&lt;&gt;"",$AA2750-$B2750,TODAY()-$B2750))</f>
        <v/>
      </c>
      <c r="AD2750" s="22" t="str">
        <f aca="true">IF($W2750="","",IF($Y2750="Closed",IF($AA2750="","Closed",IF($AA2750&lt;=$W2750,"Closed on time","Closed late")),IF(TODAY()&gt;$W2750,"Overdue","Within time")))</f>
        <v/>
      </c>
      <c r="AE2750" s="6"/>
      <c r="AF2750" s="19"/>
      <c r="AG2750" s="19"/>
      <c r="AH2750" s="19"/>
      <c r="AI2750" s="19"/>
      <c r="AJ2750" s="19"/>
    </row>
    <row r="2751" customFormat="false" ht="15" hidden="false" customHeight="false" outlineLevel="0" collapsed="false">
      <c r="A2751" s="22" t="str">
        <f aca="false">IF($C2751="","","R"&amp;TEXT(ROW()-4,"00000"))</f>
        <v/>
      </c>
      <c r="B2751" s="21"/>
      <c r="C2751" s="19"/>
      <c r="D2751" s="22" t="str">
        <f aca="false">IF($C2751="","",IFERROR(INDEX(Asset_Register!$C$5:$C$1000,MATCH($C2751,Asset_Register!$A$5:$A$1000,0)),"Not in register"))</f>
        <v/>
      </c>
      <c r="E2751" s="22" t="str">
        <f aca="false">IF($C2751="","",IFERROR(INDEX(Asset_Register!$D$5:$D$1000,MATCH($C2751,Asset_Register!$A$5:$A$1000,0)),"Not in register"))</f>
        <v/>
      </c>
      <c r="F2751" s="22" t="str">
        <f aca="false">IF($C2751="","",IFERROR(INDEX(Asset_Register!$R$5:$R$1000,MATCH($C2751,Asset_Register!$A$5:$A$1000,0)),"Not in register"))</f>
        <v/>
      </c>
      <c r="G2751" s="22" t="str">
        <f aca="false">IF($C2751="","",IFERROR(INDEX(Asset_Register!$Q$5:$Q$1000,MATCH($C2751,Asset_Register!$A$5:$A$1000,0)),"Not in register"))</f>
        <v/>
      </c>
      <c r="H2751" s="19"/>
      <c r="I2751" s="19"/>
      <c r="J2751" s="6"/>
      <c r="K2751" s="19"/>
      <c r="L2751" s="19"/>
      <c r="M2751" s="19"/>
      <c r="N2751" s="19"/>
      <c r="O2751" s="19"/>
      <c r="P2751" s="19"/>
      <c r="Q2751" s="22" t="str">
        <f aca="false">IF($C2751="","",IF($P2751&lt;&gt;"",$P2751,IF(AND(ISNUMBER($K2751),ISNUMBER($M2751),ISNUMBER($N2751)),IF($O2751="Lower is worse",IF($K2751&lt;=$N2751,"Danger",IF($K2751&lt;=$M2751,"Alert","OK")),IF($K2751&gt;=$N2751,"Danger",IF($K2751&gt;=$M2751,"Alert","OK"))),"Not set")))</f>
        <v/>
      </c>
      <c r="R2751" s="22" t="str">
        <f aca="false">IF(OR($Q2751="",$Q2751="Not set"),"",MATCH($Q2751,Lists!$F$2:$F$4,0)-1)</f>
        <v/>
      </c>
      <c r="S2751" s="6"/>
      <c r="T2751" s="6"/>
      <c r="U2751" s="22" t="str">
        <f aca="false">IF(OR($Q2751="",$Q2751="OK",$Q2751="Not set",NOT(ISNUMBER($G2751))),"",ROUND($G2751*IF($Q2751="Danger",Lists!$M$15,Lists!$M$16),0))</f>
        <v/>
      </c>
      <c r="V2751" s="22" t="str">
        <f aca="false">IF($U2751="","",IF(OR($Q2751="Danger",$U2751&gt;=Lists!$M$10),"P1",IF($U2751&gt;=Lists!$M$11,"P2","P3")))</f>
        <v/>
      </c>
      <c r="W2751" s="24" t="str">
        <f aca="false">IF(OR($V2751="",$B2751=""),"",$B2751+INDEX(Lists!$N$10:$N$12,MATCH($V2751,Lists!$L$10:$L$12,0)))</f>
        <v/>
      </c>
      <c r="X2751" s="19"/>
      <c r="Y2751" s="19"/>
      <c r="Z2751" s="19"/>
      <c r="AA2751" s="21"/>
      <c r="AB2751" s="19"/>
      <c r="AC2751" s="22" t="str">
        <f aca="true">IF(OR($U2751="",$B2751=""),"",IF($AA2751&lt;&gt;"",$AA2751-$B2751,TODAY()-$B2751))</f>
        <v/>
      </c>
      <c r="AD2751" s="22" t="str">
        <f aca="true">IF($W2751="","",IF($Y2751="Closed",IF($AA2751="","Closed",IF($AA2751&lt;=$W2751,"Closed on time","Closed late")),IF(TODAY()&gt;$W2751,"Overdue","Within time")))</f>
        <v/>
      </c>
      <c r="AE2751" s="6"/>
      <c r="AF2751" s="19"/>
      <c r="AG2751" s="19"/>
      <c r="AH2751" s="19"/>
      <c r="AI2751" s="19"/>
      <c r="AJ2751" s="19"/>
    </row>
    <row r="2752" customFormat="false" ht="15" hidden="false" customHeight="false" outlineLevel="0" collapsed="false">
      <c r="A2752" s="22" t="str">
        <f aca="false">IF($C2752="","","R"&amp;TEXT(ROW()-4,"00000"))</f>
        <v/>
      </c>
      <c r="B2752" s="21"/>
      <c r="C2752" s="19"/>
      <c r="D2752" s="22" t="str">
        <f aca="false">IF($C2752="","",IFERROR(INDEX(Asset_Register!$C$5:$C$1000,MATCH($C2752,Asset_Register!$A$5:$A$1000,0)),"Not in register"))</f>
        <v/>
      </c>
      <c r="E2752" s="22" t="str">
        <f aca="false">IF($C2752="","",IFERROR(INDEX(Asset_Register!$D$5:$D$1000,MATCH($C2752,Asset_Register!$A$5:$A$1000,0)),"Not in register"))</f>
        <v/>
      </c>
      <c r="F2752" s="22" t="str">
        <f aca="false">IF($C2752="","",IFERROR(INDEX(Asset_Register!$R$5:$R$1000,MATCH($C2752,Asset_Register!$A$5:$A$1000,0)),"Not in register"))</f>
        <v/>
      </c>
      <c r="G2752" s="22" t="str">
        <f aca="false">IF($C2752="","",IFERROR(INDEX(Asset_Register!$Q$5:$Q$1000,MATCH($C2752,Asset_Register!$A$5:$A$1000,0)),"Not in register"))</f>
        <v/>
      </c>
      <c r="H2752" s="19"/>
      <c r="I2752" s="19"/>
      <c r="J2752" s="6"/>
      <c r="K2752" s="19"/>
      <c r="L2752" s="19"/>
      <c r="M2752" s="19"/>
      <c r="N2752" s="19"/>
      <c r="O2752" s="19"/>
      <c r="P2752" s="19"/>
      <c r="Q2752" s="22" t="str">
        <f aca="false">IF($C2752="","",IF($P2752&lt;&gt;"",$P2752,IF(AND(ISNUMBER($K2752),ISNUMBER($M2752),ISNUMBER($N2752)),IF($O2752="Lower is worse",IF($K2752&lt;=$N2752,"Danger",IF($K2752&lt;=$M2752,"Alert","OK")),IF($K2752&gt;=$N2752,"Danger",IF($K2752&gt;=$M2752,"Alert","OK"))),"Not set")))</f>
        <v/>
      </c>
      <c r="R2752" s="22" t="str">
        <f aca="false">IF(OR($Q2752="",$Q2752="Not set"),"",MATCH($Q2752,Lists!$F$2:$F$4,0)-1)</f>
        <v/>
      </c>
      <c r="S2752" s="6"/>
      <c r="T2752" s="6"/>
      <c r="U2752" s="22" t="str">
        <f aca="false">IF(OR($Q2752="",$Q2752="OK",$Q2752="Not set",NOT(ISNUMBER($G2752))),"",ROUND($G2752*IF($Q2752="Danger",Lists!$M$15,Lists!$M$16),0))</f>
        <v/>
      </c>
      <c r="V2752" s="22" t="str">
        <f aca="false">IF($U2752="","",IF(OR($Q2752="Danger",$U2752&gt;=Lists!$M$10),"P1",IF($U2752&gt;=Lists!$M$11,"P2","P3")))</f>
        <v/>
      </c>
      <c r="W2752" s="24" t="str">
        <f aca="false">IF(OR($V2752="",$B2752=""),"",$B2752+INDEX(Lists!$N$10:$N$12,MATCH($V2752,Lists!$L$10:$L$12,0)))</f>
        <v/>
      </c>
      <c r="X2752" s="19"/>
      <c r="Y2752" s="19"/>
      <c r="Z2752" s="19"/>
      <c r="AA2752" s="21"/>
      <c r="AB2752" s="19"/>
      <c r="AC2752" s="22" t="str">
        <f aca="true">IF(OR($U2752="",$B2752=""),"",IF($AA2752&lt;&gt;"",$AA2752-$B2752,TODAY()-$B2752))</f>
        <v/>
      </c>
      <c r="AD2752" s="22" t="str">
        <f aca="true">IF($W2752="","",IF($Y2752="Closed",IF($AA2752="","Closed",IF($AA2752&lt;=$W2752,"Closed on time","Closed late")),IF(TODAY()&gt;$W2752,"Overdue","Within time")))</f>
        <v/>
      </c>
      <c r="AE2752" s="6"/>
      <c r="AF2752" s="19"/>
      <c r="AG2752" s="19"/>
      <c r="AH2752" s="19"/>
      <c r="AI2752" s="19"/>
      <c r="AJ2752" s="19"/>
    </row>
    <row r="2753" customFormat="false" ht="15" hidden="false" customHeight="false" outlineLevel="0" collapsed="false">
      <c r="A2753" s="22" t="str">
        <f aca="false">IF($C2753="","","R"&amp;TEXT(ROW()-4,"00000"))</f>
        <v/>
      </c>
      <c r="B2753" s="21"/>
      <c r="C2753" s="19"/>
      <c r="D2753" s="22" t="str">
        <f aca="false">IF($C2753="","",IFERROR(INDEX(Asset_Register!$C$5:$C$1000,MATCH($C2753,Asset_Register!$A$5:$A$1000,0)),"Not in register"))</f>
        <v/>
      </c>
      <c r="E2753" s="22" t="str">
        <f aca="false">IF($C2753="","",IFERROR(INDEX(Asset_Register!$D$5:$D$1000,MATCH($C2753,Asset_Register!$A$5:$A$1000,0)),"Not in register"))</f>
        <v/>
      </c>
      <c r="F2753" s="22" t="str">
        <f aca="false">IF($C2753="","",IFERROR(INDEX(Asset_Register!$R$5:$R$1000,MATCH($C2753,Asset_Register!$A$5:$A$1000,0)),"Not in register"))</f>
        <v/>
      </c>
      <c r="G2753" s="22" t="str">
        <f aca="false">IF($C2753="","",IFERROR(INDEX(Asset_Register!$Q$5:$Q$1000,MATCH($C2753,Asset_Register!$A$5:$A$1000,0)),"Not in register"))</f>
        <v/>
      </c>
      <c r="H2753" s="19"/>
      <c r="I2753" s="19"/>
      <c r="J2753" s="6"/>
      <c r="K2753" s="19"/>
      <c r="L2753" s="19"/>
      <c r="M2753" s="19"/>
      <c r="N2753" s="19"/>
      <c r="O2753" s="19"/>
      <c r="P2753" s="19"/>
      <c r="Q2753" s="22" t="str">
        <f aca="false">IF($C2753="","",IF($P2753&lt;&gt;"",$P2753,IF(AND(ISNUMBER($K2753),ISNUMBER($M2753),ISNUMBER($N2753)),IF($O2753="Lower is worse",IF($K2753&lt;=$N2753,"Danger",IF($K2753&lt;=$M2753,"Alert","OK")),IF($K2753&gt;=$N2753,"Danger",IF($K2753&gt;=$M2753,"Alert","OK"))),"Not set")))</f>
        <v/>
      </c>
      <c r="R2753" s="22" t="str">
        <f aca="false">IF(OR($Q2753="",$Q2753="Not set"),"",MATCH($Q2753,Lists!$F$2:$F$4,0)-1)</f>
        <v/>
      </c>
      <c r="S2753" s="6"/>
      <c r="T2753" s="6"/>
      <c r="U2753" s="22" t="str">
        <f aca="false">IF(OR($Q2753="",$Q2753="OK",$Q2753="Not set",NOT(ISNUMBER($G2753))),"",ROUND($G2753*IF($Q2753="Danger",Lists!$M$15,Lists!$M$16),0))</f>
        <v/>
      </c>
      <c r="V2753" s="22" t="str">
        <f aca="false">IF($U2753="","",IF(OR($Q2753="Danger",$U2753&gt;=Lists!$M$10),"P1",IF($U2753&gt;=Lists!$M$11,"P2","P3")))</f>
        <v/>
      </c>
      <c r="W2753" s="24" t="str">
        <f aca="false">IF(OR($V2753="",$B2753=""),"",$B2753+INDEX(Lists!$N$10:$N$12,MATCH($V2753,Lists!$L$10:$L$12,0)))</f>
        <v/>
      </c>
      <c r="X2753" s="19"/>
      <c r="Y2753" s="19"/>
      <c r="Z2753" s="19"/>
      <c r="AA2753" s="21"/>
      <c r="AB2753" s="19"/>
      <c r="AC2753" s="22" t="str">
        <f aca="true">IF(OR($U2753="",$B2753=""),"",IF($AA2753&lt;&gt;"",$AA2753-$B2753,TODAY()-$B2753))</f>
        <v/>
      </c>
      <c r="AD2753" s="22" t="str">
        <f aca="true">IF($W2753="","",IF($Y2753="Closed",IF($AA2753="","Closed",IF($AA2753&lt;=$W2753,"Closed on time","Closed late")),IF(TODAY()&gt;$W2753,"Overdue","Within time")))</f>
        <v/>
      </c>
      <c r="AE2753" s="6"/>
      <c r="AF2753" s="19"/>
      <c r="AG2753" s="19"/>
      <c r="AH2753" s="19"/>
      <c r="AI2753" s="19"/>
      <c r="AJ2753" s="19"/>
    </row>
    <row r="2754" customFormat="false" ht="15" hidden="false" customHeight="false" outlineLevel="0" collapsed="false">
      <c r="A2754" s="22" t="str">
        <f aca="false">IF($C2754="","","R"&amp;TEXT(ROW()-4,"00000"))</f>
        <v/>
      </c>
      <c r="B2754" s="21"/>
      <c r="C2754" s="19"/>
      <c r="D2754" s="22" t="str">
        <f aca="false">IF($C2754="","",IFERROR(INDEX(Asset_Register!$C$5:$C$1000,MATCH($C2754,Asset_Register!$A$5:$A$1000,0)),"Not in register"))</f>
        <v/>
      </c>
      <c r="E2754" s="22" t="str">
        <f aca="false">IF($C2754="","",IFERROR(INDEX(Asset_Register!$D$5:$D$1000,MATCH($C2754,Asset_Register!$A$5:$A$1000,0)),"Not in register"))</f>
        <v/>
      </c>
      <c r="F2754" s="22" t="str">
        <f aca="false">IF($C2754="","",IFERROR(INDEX(Asset_Register!$R$5:$R$1000,MATCH($C2754,Asset_Register!$A$5:$A$1000,0)),"Not in register"))</f>
        <v/>
      </c>
      <c r="G2754" s="22" t="str">
        <f aca="false">IF($C2754="","",IFERROR(INDEX(Asset_Register!$Q$5:$Q$1000,MATCH($C2754,Asset_Register!$A$5:$A$1000,0)),"Not in register"))</f>
        <v/>
      </c>
      <c r="H2754" s="19"/>
      <c r="I2754" s="19"/>
      <c r="J2754" s="6"/>
      <c r="K2754" s="19"/>
      <c r="L2754" s="19"/>
      <c r="M2754" s="19"/>
      <c r="N2754" s="19"/>
      <c r="O2754" s="19"/>
      <c r="P2754" s="19"/>
      <c r="Q2754" s="22" t="str">
        <f aca="false">IF($C2754="","",IF($P2754&lt;&gt;"",$P2754,IF(AND(ISNUMBER($K2754),ISNUMBER($M2754),ISNUMBER($N2754)),IF($O2754="Lower is worse",IF($K2754&lt;=$N2754,"Danger",IF($K2754&lt;=$M2754,"Alert","OK")),IF($K2754&gt;=$N2754,"Danger",IF($K2754&gt;=$M2754,"Alert","OK"))),"Not set")))</f>
        <v/>
      </c>
      <c r="R2754" s="22" t="str">
        <f aca="false">IF(OR($Q2754="",$Q2754="Not set"),"",MATCH($Q2754,Lists!$F$2:$F$4,0)-1)</f>
        <v/>
      </c>
      <c r="S2754" s="6"/>
      <c r="T2754" s="6"/>
      <c r="U2754" s="22" t="str">
        <f aca="false">IF(OR($Q2754="",$Q2754="OK",$Q2754="Not set",NOT(ISNUMBER($G2754))),"",ROUND($G2754*IF($Q2754="Danger",Lists!$M$15,Lists!$M$16),0))</f>
        <v/>
      </c>
      <c r="V2754" s="22" t="str">
        <f aca="false">IF($U2754="","",IF(OR($Q2754="Danger",$U2754&gt;=Lists!$M$10),"P1",IF($U2754&gt;=Lists!$M$11,"P2","P3")))</f>
        <v/>
      </c>
      <c r="W2754" s="24" t="str">
        <f aca="false">IF(OR($V2754="",$B2754=""),"",$B2754+INDEX(Lists!$N$10:$N$12,MATCH($V2754,Lists!$L$10:$L$12,0)))</f>
        <v/>
      </c>
      <c r="X2754" s="19"/>
      <c r="Y2754" s="19"/>
      <c r="Z2754" s="19"/>
      <c r="AA2754" s="21"/>
      <c r="AB2754" s="19"/>
      <c r="AC2754" s="22" t="str">
        <f aca="true">IF(OR($U2754="",$B2754=""),"",IF($AA2754&lt;&gt;"",$AA2754-$B2754,TODAY()-$B2754))</f>
        <v/>
      </c>
      <c r="AD2754" s="22" t="str">
        <f aca="true">IF($W2754="","",IF($Y2754="Closed",IF($AA2754="","Closed",IF($AA2754&lt;=$W2754,"Closed on time","Closed late")),IF(TODAY()&gt;$W2754,"Overdue","Within time")))</f>
        <v/>
      </c>
      <c r="AE2754" s="6"/>
      <c r="AF2754" s="19"/>
      <c r="AG2754" s="19"/>
      <c r="AH2754" s="19"/>
      <c r="AI2754" s="19"/>
      <c r="AJ2754" s="19"/>
    </row>
    <row r="2755" customFormat="false" ht="15" hidden="false" customHeight="false" outlineLevel="0" collapsed="false">
      <c r="A2755" s="22" t="str">
        <f aca="false">IF($C2755="","","R"&amp;TEXT(ROW()-4,"00000"))</f>
        <v/>
      </c>
      <c r="B2755" s="21"/>
      <c r="C2755" s="19"/>
      <c r="D2755" s="22" t="str">
        <f aca="false">IF($C2755="","",IFERROR(INDEX(Asset_Register!$C$5:$C$1000,MATCH($C2755,Asset_Register!$A$5:$A$1000,0)),"Not in register"))</f>
        <v/>
      </c>
      <c r="E2755" s="22" t="str">
        <f aca="false">IF($C2755="","",IFERROR(INDEX(Asset_Register!$D$5:$D$1000,MATCH($C2755,Asset_Register!$A$5:$A$1000,0)),"Not in register"))</f>
        <v/>
      </c>
      <c r="F2755" s="22" t="str">
        <f aca="false">IF($C2755="","",IFERROR(INDEX(Asset_Register!$R$5:$R$1000,MATCH($C2755,Asset_Register!$A$5:$A$1000,0)),"Not in register"))</f>
        <v/>
      </c>
      <c r="G2755" s="22" t="str">
        <f aca="false">IF($C2755="","",IFERROR(INDEX(Asset_Register!$Q$5:$Q$1000,MATCH($C2755,Asset_Register!$A$5:$A$1000,0)),"Not in register"))</f>
        <v/>
      </c>
      <c r="H2755" s="19"/>
      <c r="I2755" s="19"/>
      <c r="J2755" s="6"/>
      <c r="K2755" s="19"/>
      <c r="L2755" s="19"/>
      <c r="M2755" s="19"/>
      <c r="N2755" s="19"/>
      <c r="O2755" s="19"/>
      <c r="P2755" s="19"/>
      <c r="Q2755" s="22" t="str">
        <f aca="false">IF($C2755="","",IF($P2755&lt;&gt;"",$P2755,IF(AND(ISNUMBER($K2755),ISNUMBER($M2755),ISNUMBER($N2755)),IF($O2755="Lower is worse",IF($K2755&lt;=$N2755,"Danger",IF($K2755&lt;=$M2755,"Alert","OK")),IF($K2755&gt;=$N2755,"Danger",IF($K2755&gt;=$M2755,"Alert","OK"))),"Not set")))</f>
        <v/>
      </c>
      <c r="R2755" s="22" t="str">
        <f aca="false">IF(OR($Q2755="",$Q2755="Not set"),"",MATCH($Q2755,Lists!$F$2:$F$4,0)-1)</f>
        <v/>
      </c>
      <c r="S2755" s="6"/>
      <c r="T2755" s="6"/>
      <c r="U2755" s="22" t="str">
        <f aca="false">IF(OR($Q2755="",$Q2755="OK",$Q2755="Not set",NOT(ISNUMBER($G2755))),"",ROUND($G2755*IF($Q2755="Danger",Lists!$M$15,Lists!$M$16),0))</f>
        <v/>
      </c>
      <c r="V2755" s="22" t="str">
        <f aca="false">IF($U2755="","",IF(OR($Q2755="Danger",$U2755&gt;=Lists!$M$10),"P1",IF($U2755&gt;=Lists!$M$11,"P2","P3")))</f>
        <v/>
      </c>
      <c r="W2755" s="24" t="str">
        <f aca="false">IF(OR($V2755="",$B2755=""),"",$B2755+INDEX(Lists!$N$10:$N$12,MATCH($V2755,Lists!$L$10:$L$12,0)))</f>
        <v/>
      </c>
      <c r="X2755" s="19"/>
      <c r="Y2755" s="19"/>
      <c r="Z2755" s="19"/>
      <c r="AA2755" s="21"/>
      <c r="AB2755" s="19"/>
      <c r="AC2755" s="22" t="str">
        <f aca="true">IF(OR($U2755="",$B2755=""),"",IF($AA2755&lt;&gt;"",$AA2755-$B2755,TODAY()-$B2755))</f>
        <v/>
      </c>
      <c r="AD2755" s="22" t="str">
        <f aca="true">IF($W2755="","",IF($Y2755="Closed",IF($AA2755="","Closed",IF($AA2755&lt;=$W2755,"Closed on time","Closed late")),IF(TODAY()&gt;$W2755,"Overdue","Within time")))</f>
        <v/>
      </c>
      <c r="AE2755" s="6"/>
      <c r="AF2755" s="19"/>
      <c r="AG2755" s="19"/>
      <c r="AH2755" s="19"/>
      <c r="AI2755" s="19"/>
      <c r="AJ2755" s="19"/>
    </row>
    <row r="2756" customFormat="false" ht="15" hidden="false" customHeight="false" outlineLevel="0" collapsed="false">
      <c r="A2756" s="22" t="str">
        <f aca="false">IF($C2756="","","R"&amp;TEXT(ROW()-4,"00000"))</f>
        <v/>
      </c>
      <c r="B2756" s="21"/>
      <c r="C2756" s="19"/>
      <c r="D2756" s="22" t="str">
        <f aca="false">IF($C2756="","",IFERROR(INDEX(Asset_Register!$C$5:$C$1000,MATCH($C2756,Asset_Register!$A$5:$A$1000,0)),"Not in register"))</f>
        <v/>
      </c>
      <c r="E2756" s="22" t="str">
        <f aca="false">IF($C2756="","",IFERROR(INDEX(Asset_Register!$D$5:$D$1000,MATCH($C2756,Asset_Register!$A$5:$A$1000,0)),"Not in register"))</f>
        <v/>
      </c>
      <c r="F2756" s="22" t="str">
        <f aca="false">IF($C2756="","",IFERROR(INDEX(Asset_Register!$R$5:$R$1000,MATCH($C2756,Asset_Register!$A$5:$A$1000,0)),"Not in register"))</f>
        <v/>
      </c>
      <c r="G2756" s="22" t="str">
        <f aca="false">IF($C2756="","",IFERROR(INDEX(Asset_Register!$Q$5:$Q$1000,MATCH($C2756,Asset_Register!$A$5:$A$1000,0)),"Not in register"))</f>
        <v/>
      </c>
      <c r="H2756" s="19"/>
      <c r="I2756" s="19"/>
      <c r="J2756" s="6"/>
      <c r="K2756" s="19"/>
      <c r="L2756" s="19"/>
      <c r="M2756" s="19"/>
      <c r="N2756" s="19"/>
      <c r="O2756" s="19"/>
      <c r="P2756" s="19"/>
      <c r="Q2756" s="22" t="str">
        <f aca="false">IF($C2756="","",IF($P2756&lt;&gt;"",$P2756,IF(AND(ISNUMBER($K2756),ISNUMBER($M2756),ISNUMBER($N2756)),IF($O2756="Lower is worse",IF($K2756&lt;=$N2756,"Danger",IF($K2756&lt;=$M2756,"Alert","OK")),IF($K2756&gt;=$N2756,"Danger",IF($K2756&gt;=$M2756,"Alert","OK"))),"Not set")))</f>
        <v/>
      </c>
      <c r="R2756" s="22" t="str">
        <f aca="false">IF(OR($Q2756="",$Q2756="Not set"),"",MATCH($Q2756,Lists!$F$2:$F$4,0)-1)</f>
        <v/>
      </c>
      <c r="S2756" s="6"/>
      <c r="T2756" s="6"/>
      <c r="U2756" s="22" t="str">
        <f aca="false">IF(OR($Q2756="",$Q2756="OK",$Q2756="Not set",NOT(ISNUMBER($G2756))),"",ROUND($G2756*IF($Q2756="Danger",Lists!$M$15,Lists!$M$16),0))</f>
        <v/>
      </c>
      <c r="V2756" s="22" t="str">
        <f aca="false">IF($U2756="","",IF(OR($Q2756="Danger",$U2756&gt;=Lists!$M$10),"P1",IF($U2756&gt;=Lists!$M$11,"P2","P3")))</f>
        <v/>
      </c>
      <c r="W2756" s="24" t="str">
        <f aca="false">IF(OR($V2756="",$B2756=""),"",$B2756+INDEX(Lists!$N$10:$N$12,MATCH($V2756,Lists!$L$10:$L$12,0)))</f>
        <v/>
      </c>
      <c r="X2756" s="19"/>
      <c r="Y2756" s="19"/>
      <c r="Z2756" s="19"/>
      <c r="AA2756" s="21"/>
      <c r="AB2756" s="19"/>
      <c r="AC2756" s="22" t="str">
        <f aca="true">IF(OR($U2756="",$B2756=""),"",IF($AA2756&lt;&gt;"",$AA2756-$B2756,TODAY()-$B2756))</f>
        <v/>
      </c>
      <c r="AD2756" s="22" t="str">
        <f aca="true">IF($W2756="","",IF($Y2756="Closed",IF($AA2756="","Closed",IF($AA2756&lt;=$W2756,"Closed on time","Closed late")),IF(TODAY()&gt;$W2756,"Overdue","Within time")))</f>
        <v/>
      </c>
      <c r="AE2756" s="6"/>
      <c r="AF2756" s="19"/>
      <c r="AG2756" s="19"/>
      <c r="AH2756" s="19"/>
      <c r="AI2756" s="19"/>
      <c r="AJ2756" s="19"/>
    </row>
    <row r="2757" customFormat="false" ht="15" hidden="false" customHeight="false" outlineLevel="0" collapsed="false">
      <c r="A2757" s="22" t="str">
        <f aca="false">IF($C2757="","","R"&amp;TEXT(ROW()-4,"00000"))</f>
        <v/>
      </c>
      <c r="B2757" s="21"/>
      <c r="C2757" s="19"/>
      <c r="D2757" s="22" t="str">
        <f aca="false">IF($C2757="","",IFERROR(INDEX(Asset_Register!$C$5:$C$1000,MATCH($C2757,Asset_Register!$A$5:$A$1000,0)),"Not in register"))</f>
        <v/>
      </c>
      <c r="E2757" s="22" t="str">
        <f aca="false">IF($C2757="","",IFERROR(INDEX(Asset_Register!$D$5:$D$1000,MATCH($C2757,Asset_Register!$A$5:$A$1000,0)),"Not in register"))</f>
        <v/>
      </c>
      <c r="F2757" s="22" t="str">
        <f aca="false">IF($C2757="","",IFERROR(INDEX(Asset_Register!$R$5:$R$1000,MATCH($C2757,Asset_Register!$A$5:$A$1000,0)),"Not in register"))</f>
        <v/>
      </c>
      <c r="G2757" s="22" t="str">
        <f aca="false">IF($C2757="","",IFERROR(INDEX(Asset_Register!$Q$5:$Q$1000,MATCH($C2757,Asset_Register!$A$5:$A$1000,0)),"Not in register"))</f>
        <v/>
      </c>
      <c r="H2757" s="19"/>
      <c r="I2757" s="19"/>
      <c r="J2757" s="6"/>
      <c r="K2757" s="19"/>
      <c r="L2757" s="19"/>
      <c r="M2757" s="19"/>
      <c r="N2757" s="19"/>
      <c r="O2757" s="19"/>
      <c r="P2757" s="19"/>
      <c r="Q2757" s="22" t="str">
        <f aca="false">IF($C2757="","",IF($P2757&lt;&gt;"",$P2757,IF(AND(ISNUMBER($K2757),ISNUMBER($M2757),ISNUMBER($N2757)),IF($O2757="Lower is worse",IF($K2757&lt;=$N2757,"Danger",IF($K2757&lt;=$M2757,"Alert","OK")),IF($K2757&gt;=$N2757,"Danger",IF($K2757&gt;=$M2757,"Alert","OK"))),"Not set")))</f>
        <v/>
      </c>
      <c r="R2757" s="22" t="str">
        <f aca="false">IF(OR($Q2757="",$Q2757="Not set"),"",MATCH($Q2757,Lists!$F$2:$F$4,0)-1)</f>
        <v/>
      </c>
      <c r="S2757" s="6"/>
      <c r="T2757" s="6"/>
      <c r="U2757" s="22" t="str">
        <f aca="false">IF(OR($Q2757="",$Q2757="OK",$Q2757="Not set",NOT(ISNUMBER($G2757))),"",ROUND($G2757*IF($Q2757="Danger",Lists!$M$15,Lists!$M$16),0))</f>
        <v/>
      </c>
      <c r="V2757" s="22" t="str">
        <f aca="false">IF($U2757="","",IF(OR($Q2757="Danger",$U2757&gt;=Lists!$M$10),"P1",IF($U2757&gt;=Lists!$M$11,"P2","P3")))</f>
        <v/>
      </c>
      <c r="W2757" s="24" t="str">
        <f aca="false">IF(OR($V2757="",$B2757=""),"",$B2757+INDEX(Lists!$N$10:$N$12,MATCH($V2757,Lists!$L$10:$L$12,0)))</f>
        <v/>
      </c>
      <c r="X2757" s="19"/>
      <c r="Y2757" s="19"/>
      <c r="Z2757" s="19"/>
      <c r="AA2757" s="21"/>
      <c r="AB2757" s="19"/>
      <c r="AC2757" s="22" t="str">
        <f aca="true">IF(OR($U2757="",$B2757=""),"",IF($AA2757&lt;&gt;"",$AA2757-$B2757,TODAY()-$B2757))</f>
        <v/>
      </c>
      <c r="AD2757" s="22" t="str">
        <f aca="true">IF($W2757="","",IF($Y2757="Closed",IF($AA2757="","Closed",IF($AA2757&lt;=$W2757,"Closed on time","Closed late")),IF(TODAY()&gt;$W2757,"Overdue","Within time")))</f>
        <v/>
      </c>
      <c r="AE2757" s="6"/>
      <c r="AF2757" s="19"/>
      <c r="AG2757" s="19"/>
      <c r="AH2757" s="19"/>
      <c r="AI2757" s="19"/>
      <c r="AJ2757" s="19"/>
    </row>
    <row r="2758" customFormat="false" ht="15" hidden="false" customHeight="false" outlineLevel="0" collapsed="false">
      <c r="A2758" s="22" t="str">
        <f aca="false">IF($C2758="","","R"&amp;TEXT(ROW()-4,"00000"))</f>
        <v/>
      </c>
      <c r="B2758" s="21"/>
      <c r="C2758" s="19"/>
      <c r="D2758" s="22" t="str">
        <f aca="false">IF($C2758="","",IFERROR(INDEX(Asset_Register!$C$5:$C$1000,MATCH($C2758,Asset_Register!$A$5:$A$1000,0)),"Not in register"))</f>
        <v/>
      </c>
      <c r="E2758" s="22" t="str">
        <f aca="false">IF($C2758="","",IFERROR(INDEX(Asset_Register!$D$5:$D$1000,MATCH($C2758,Asset_Register!$A$5:$A$1000,0)),"Not in register"))</f>
        <v/>
      </c>
      <c r="F2758" s="22" t="str">
        <f aca="false">IF($C2758="","",IFERROR(INDEX(Asset_Register!$R$5:$R$1000,MATCH($C2758,Asset_Register!$A$5:$A$1000,0)),"Not in register"))</f>
        <v/>
      </c>
      <c r="G2758" s="22" t="str">
        <f aca="false">IF($C2758="","",IFERROR(INDEX(Asset_Register!$Q$5:$Q$1000,MATCH($C2758,Asset_Register!$A$5:$A$1000,0)),"Not in register"))</f>
        <v/>
      </c>
      <c r="H2758" s="19"/>
      <c r="I2758" s="19"/>
      <c r="J2758" s="6"/>
      <c r="K2758" s="19"/>
      <c r="L2758" s="19"/>
      <c r="M2758" s="19"/>
      <c r="N2758" s="19"/>
      <c r="O2758" s="19"/>
      <c r="P2758" s="19"/>
      <c r="Q2758" s="22" t="str">
        <f aca="false">IF($C2758="","",IF($P2758&lt;&gt;"",$P2758,IF(AND(ISNUMBER($K2758),ISNUMBER($M2758),ISNUMBER($N2758)),IF($O2758="Lower is worse",IF($K2758&lt;=$N2758,"Danger",IF($K2758&lt;=$M2758,"Alert","OK")),IF($K2758&gt;=$N2758,"Danger",IF($K2758&gt;=$M2758,"Alert","OK"))),"Not set")))</f>
        <v/>
      </c>
      <c r="R2758" s="22" t="str">
        <f aca="false">IF(OR($Q2758="",$Q2758="Not set"),"",MATCH($Q2758,Lists!$F$2:$F$4,0)-1)</f>
        <v/>
      </c>
      <c r="S2758" s="6"/>
      <c r="T2758" s="6"/>
      <c r="U2758" s="22" t="str">
        <f aca="false">IF(OR($Q2758="",$Q2758="OK",$Q2758="Not set",NOT(ISNUMBER($G2758))),"",ROUND($G2758*IF($Q2758="Danger",Lists!$M$15,Lists!$M$16),0))</f>
        <v/>
      </c>
      <c r="V2758" s="22" t="str">
        <f aca="false">IF($U2758="","",IF(OR($Q2758="Danger",$U2758&gt;=Lists!$M$10),"P1",IF($U2758&gt;=Lists!$M$11,"P2","P3")))</f>
        <v/>
      </c>
      <c r="W2758" s="24" t="str">
        <f aca="false">IF(OR($V2758="",$B2758=""),"",$B2758+INDEX(Lists!$N$10:$N$12,MATCH($V2758,Lists!$L$10:$L$12,0)))</f>
        <v/>
      </c>
      <c r="X2758" s="19"/>
      <c r="Y2758" s="19"/>
      <c r="Z2758" s="19"/>
      <c r="AA2758" s="21"/>
      <c r="AB2758" s="19"/>
      <c r="AC2758" s="22" t="str">
        <f aca="true">IF(OR($U2758="",$B2758=""),"",IF($AA2758&lt;&gt;"",$AA2758-$B2758,TODAY()-$B2758))</f>
        <v/>
      </c>
      <c r="AD2758" s="22" t="str">
        <f aca="true">IF($W2758="","",IF($Y2758="Closed",IF($AA2758="","Closed",IF($AA2758&lt;=$W2758,"Closed on time","Closed late")),IF(TODAY()&gt;$W2758,"Overdue","Within time")))</f>
        <v/>
      </c>
      <c r="AE2758" s="6"/>
      <c r="AF2758" s="19"/>
      <c r="AG2758" s="19"/>
      <c r="AH2758" s="19"/>
      <c r="AI2758" s="19"/>
      <c r="AJ2758" s="19"/>
    </row>
    <row r="2759" customFormat="false" ht="15" hidden="false" customHeight="false" outlineLevel="0" collapsed="false">
      <c r="A2759" s="22" t="str">
        <f aca="false">IF($C2759="","","R"&amp;TEXT(ROW()-4,"00000"))</f>
        <v/>
      </c>
      <c r="B2759" s="21"/>
      <c r="C2759" s="19"/>
      <c r="D2759" s="22" t="str">
        <f aca="false">IF($C2759="","",IFERROR(INDEX(Asset_Register!$C$5:$C$1000,MATCH($C2759,Asset_Register!$A$5:$A$1000,0)),"Not in register"))</f>
        <v/>
      </c>
      <c r="E2759" s="22" t="str">
        <f aca="false">IF($C2759="","",IFERROR(INDEX(Asset_Register!$D$5:$D$1000,MATCH($C2759,Asset_Register!$A$5:$A$1000,0)),"Not in register"))</f>
        <v/>
      </c>
      <c r="F2759" s="22" t="str">
        <f aca="false">IF($C2759="","",IFERROR(INDEX(Asset_Register!$R$5:$R$1000,MATCH($C2759,Asset_Register!$A$5:$A$1000,0)),"Not in register"))</f>
        <v/>
      </c>
      <c r="G2759" s="22" t="str">
        <f aca="false">IF($C2759="","",IFERROR(INDEX(Asset_Register!$Q$5:$Q$1000,MATCH($C2759,Asset_Register!$A$5:$A$1000,0)),"Not in register"))</f>
        <v/>
      </c>
      <c r="H2759" s="19"/>
      <c r="I2759" s="19"/>
      <c r="J2759" s="6"/>
      <c r="K2759" s="19"/>
      <c r="L2759" s="19"/>
      <c r="M2759" s="19"/>
      <c r="N2759" s="19"/>
      <c r="O2759" s="19"/>
      <c r="P2759" s="19"/>
      <c r="Q2759" s="22" t="str">
        <f aca="false">IF($C2759="","",IF($P2759&lt;&gt;"",$P2759,IF(AND(ISNUMBER($K2759),ISNUMBER($M2759),ISNUMBER($N2759)),IF($O2759="Lower is worse",IF($K2759&lt;=$N2759,"Danger",IF($K2759&lt;=$M2759,"Alert","OK")),IF($K2759&gt;=$N2759,"Danger",IF($K2759&gt;=$M2759,"Alert","OK"))),"Not set")))</f>
        <v/>
      </c>
      <c r="R2759" s="22" t="str">
        <f aca="false">IF(OR($Q2759="",$Q2759="Not set"),"",MATCH($Q2759,Lists!$F$2:$F$4,0)-1)</f>
        <v/>
      </c>
      <c r="S2759" s="6"/>
      <c r="T2759" s="6"/>
      <c r="U2759" s="22" t="str">
        <f aca="false">IF(OR($Q2759="",$Q2759="OK",$Q2759="Not set",NOT(ISNUMBER($G2759))),"",ROUND($G2759*IF($Q2759="Danger",Lists!$M$15,Lists!$M$16),0))</f>
        <v/>
      </c>
      <c r="V2759" s="22" t="str">
        <f aca="false">IF($U2759="","",IF(OR($Q2759="Danger",$U2759&gt;=Lists!$M$10),"P1",IF($U2759&gt;=Lists!$M$11,"P2","P3")))</f>
        <v/>
      </c>
      <c r="W2759" s="24" t="str">
        <f aca="false">IF(OR($V2759="",$B2759=""),"",$B2759+INDEX(Lists!$N$10:$N$12,MATCH($V2759,Lists!$L$10:$L$12,0)))</f>
        <v/>
      </c>
      <c r="X2759" s="19"/>
      <c r="Y2759" s="19"/>
      <c r="Z2759" s="19"/>
      <c r="AA2759" s="21"/>
      <c r="AB2759" s="19"/>
      <c r="AC2759" s="22" t="str">
        <f aca="true">IF(OR($U2759="",$B2759=""),"",IF($AA2759&lt;&gt;"",$AA2759-$B2759,TODAY()-$B2759))</f>
        <v/>
      </c>
      <c r="AD2759" s="22" t="str">
        <f aca="true">IF($W2759="","",IF($Y2759="Closed",IF($AA2759="","Closed",IF($AA2759&lt;=$W2759,"Closed on time","Closed late")),IF(TODAY()&gt;$W2759,"Overdue","Within time")))</f>
        <v/>
      </c>
      <c r="AE2759" s="6"/>
      <c r="AF2759" s="19"/>
      <c r="AG2759" s="19"/>
      <c r="AH2759" s="19"/>
      <c r="AI2759" s="19"/>
      <c r="AJ2759" s="19"/>
    </row>
    <row r="2760" customFormat="false" ht="15" hidden="false" customHeight="false" outlineLevel="0" collapsed="false">
      <c r="A2760" s="22" t="str">
        <f aca="false">IF($C2760="","","R"&amp;TEXT(ROW()-4,"00000"))</f>
        <v/>
      </c>
      <c r="B2760" s="21"/>
      <c r="C2760" s="19"/>
      <c r="D2760" s="22" t="str">
        <f aca="false">IF($C2760="","",IFERROR(INDEX(Asset_Register!$C$5:$C$1000,MATCH($C2760,Asset_Register!$A$5:$A$1000,0)),"Not in register"))</f>
        <v/>
      </c>
      <c r="E2760" s="22" t="str">
        <f aca="false">IF($C2760="","",IFERROR(INDEX(Asset_Register!$D$5:$D$1000,MATCH($C2760,Asset_Register!$A$5:$A$1000,0)),"Not in register"))</f>
        <v/>
      </c>
      <c r="F2760" s="22" t="str">
        <f aca="false">IF($C2760="","",IFERROR(INDEX(Asset_Register!$R$5:$R$1000,MATCH($C2760,Asset_Register!$A$5:$A$1000,0)),"Not in register"))</f>
        <v/>
      </c>
      <c r="G2760" s="22" t="str">
        <f aca="false">IF($C2760="","",IFERROR(INDEX(Asset_Register!$Q$5:$Q$1000,MATCH($C2760,Asset_Register!$A$5:$A$1000,0)),"Not in register"))</f>
        <v/>
      </c>
      <c r="H2760" s="19"/>
      <c r="I2760" s="19"/>
      <c r="J2760" s="6"/>
      <c r="K2760" s="19"/>
      <c r="L2760" s="19"/>
      <c r="M2760" s="19"/>
      <c r="N2760" s="19"/>
      <c r="O2760" s="19"/>
      <c r="P2760" s="19"/>
      <c r="Q2760" s="22" t="str">
        <f aca="false">IF($C2760="","",IF($P2760&lt;&gt;"",$P2760,IF(AND(ISNUMBER($K2760),ISNUMBER($M2760),ISNUMBER($N2760)),IF($O2760="Lower is worse",IF($K2760&lt;=$N2760,"Danger",IF($K2760&lt;=$M2760,"Alert","OK")),IF($K2760&gt;=$N2760,"Danger",IF($K2760&gt;=$M2760,"Alert","OK"))),"Not set")))</f>
        <v/>
      </c>
      <c r="R2760" s="22" t="str">
        <f aca="false">IF(OR($Q2760="",$Q2760="Not set"),"",MATCH($Q2760,Lists!$F$2:$F$4,0)-1)</f>
        <v/>
      </c>
      <c r="S2760" s="6"/>
      <c r="T2760" s="6"/>
      <c r="U2760" s="22" t="str">
        <f aca="false">IF(OR($Q2760="",$Q2760="OK",$Q2760="Not set",NOT(ISNUMBER($G2760))),"",ROUND($G2760*IF($Q2760="Danger",Lists!$M$15,Lists!$M$16),0))</f>
        <v/>
      </c>
      <c r="V2760" s="22" t="str">
        <f aca="false">IF($U2760="","",IF(OR($Q2760="Danger",$U2760&gt;=Lists!$M$10),"P1",IF($U2760&gt;=Lists!$M$11,"P2","P3")))</f>
        <v/>
      </c>
      <c r="W2760" s="24" t="str">
        <f aca="false">IF(OR($V2760="",$B2760=""),"",$B2760+INDEX(Lists!$N$10:$N$12,MATCH($V2760,Lists!$L$10:$L$12,0)))</f>
        <v/>
      </c>
      <c r="X2760" s="19"/>
      <c r="Y2760" s="19"/>
      <c r="Z2760" s="19"/>
      <c r="AA2760" s="21"/>
      <c r="AB2760" s="19"/>
      <c r="AC2760" s="22" t="str">
        <f aca="true">IF(OR($U2760="",$B2760=""),"",IF($AA2760&lt;&gt;"",$AA2760-$B2760,TODAY()-$B2760))</f>
        <v/>
      </c>
      <c r="AD2760" s="22" t="str">
        <f aca="true">IF($W2760="","",IF($Y2760="Closed",IF($AA2760="","Closed",IF($AA2760&lt;=$W2760,"Closed on time","Closed late")),IF(TODAY()&gt;$W2760,"Overdue","Within time")))</f>
        <v/>
      </c>
      <c r="AE2760" s="6"/>
      <c r="AF2760" s="19"/>
      <c r="AG2760" s="19"/>
      <c r="AH2760" s="19"/>
      <c r="AI2760" s="19"/>
      <c r="AJ2760" s="19"/>
    </row>
    <row r="2761" customFormat="false" ht="15" hidden="false" customHeight="false" outlineLevel="0" collapsed="false">
      <c r="A2761" s="22" t="str">
        <f aca="false">IF($C2761="","","R"&amp;TEXT(ROW()-4,"00000"))</f>
        <v/>
      </c>
      <c r="B2761" s="21"/>
      <c r="C2761" s="19"/>
      <c r="D2761" s="22" t="str">
        <f aca="false">IF($C2761="","",IFERROR(INDEX(Asset_Register!$C$5:$C$1000,MATCH($C2761,Asset_Register!$A$5:$A$1000,0)),"Not in register"))</f>
        <v/>
      </c>
      <c r="E2761" s="22" t="str">
        <f aca="false">IF($C2761="","",IFERROR(INDEX(Asset_Register!$D$5:$D$1000,MATCH($C2761,Asset_Register!$A$5:$A$1000,0)),"Not in register"))</f>
        <v/>
      </c>
      <c r="F2761" s="22" t="str">
        <f aca="false">IF($C2761="","",IFERROR(INDEX(Asset_Register!$R$5:$R$1000,MATCH($C2761,Asset_Register!$A$5:$A$1000,0)),"Not in register"))</f>
        <v/>
      </c>
      <c r="G2761" s="22" t="str">
        <f aca="false">IF($C2761="","",IFERROR(INDEX(Asset_Register!$Q$5:$Q$1000,MATCH($C2761,Asset_Register!$A$5:$A$1000,0)),"Not in register"))</f>
        <v/>
      </c>
      <c r="H2761" s="19"/>
      <c r="I2761" s="19"/>
      <c r="J2761" s="6"/>
      <c r="K2761" s="19"/>
      <c r="L2761" s="19"/>
      <c r="M2761" s="19"/>
      <c r="N2761" s="19"/>
      <c r="O2761" s="19"/>
      <c r="P2761" s="19"/>
      <c r="Q2761" s="22" t="str">
        <f aca="false">IF($C2761="","",IF($P2761&lt;&gt;"",$P2761,IF(AND(ISNUMBER($K2761),ISNUMBER($M2761),ISNUMBER($N2761)),IF($O2761="Lower is worse",IF($K2761&lt;=$N2761,"Danger",IF($K2761&lt;=$M2761,"Alert","OK")),IF($K2761&gt;=$N2761,"Danger",IF($K2761&gt;=$M2761,"Alert","OK"))),"Not set")))</f>
        <v/>
      </c>
      <c r="R2761" s="22" t="str">
        <f aca="false">IF(OR($Q2761="",$Q2761="Not set"),"",MATCH($Q2761,Lists!$F$2:$F$4,0)-1)</f>
        <v/>
      </c>
      <c r="S2761" s="6"/>
      <c r="T2761" s="6"/>
      <c r="U2761" s="22" t="str">
        <f aca="false">IF(OR($Q2761="",$Q2761="OK",$Q2761="Not set",NOT(ISNUMBER($G2761))),"",ROUND($G2761*IF($Q2761="Danger",Lists!$M$15,Lists!$M$16),0))</f>
        <v/>
      </c>
      <c r="V2761" s="22" t="str">
        <f aca="false">IF($U2761="","",IF(OR($Q2761="Danger",$U2761&gt;=Lists!$M$10),"P1",IF($U2761&gt;=Lists!$M$11,"P2","P3")))</f>
        <v/>
      </c>
      <c r="W2761" s="24" t="str">
        <f aca="false">IF(OR($V2761="",$B2761=""),"",$B2761+INDEX(Lists!$N$10:$N$12,MATCH($V2761,Lists!$L$10:$L$12,0)))</f>
        <v/>
      </c>
      <c r="X2761" s="19"/>
      <c r="Y2761" s="19"/>
      <c r="Z2761" s="19"/>
      <c r="AA2761" s="21"/>
      <c r="AB2761" s="19"/>
      <c r="AC2761" s="22" t="str">
        <f aca="true">IF(OR($U2761="",$B2761=""),"",IF($AA2761&lt;&gt;"",$AA2761-$B2761,TODAY()-$B2761))</f>
        <v/>
      </c>
      <c r="AD2761" s="22" t="str">
        <f aca="true">IF($W2761="","",IF($Y2761="Closed",IF($AA2761="","Closed",IF($AA2761&lt;=$W2761,"Closed on time","Closed late")),IF(TODAY()&gt;$W2761,"Overdue","Within time")))</f>
        <v/>
      </c>
      <c r="AE2761" s="6"/>
      <c r="AF2761" s="19"/>
      <c r="AG2761" s="19"/>
      <c r="AH2761" s="19"/>
      <c r="AI2761" s="19"/>
      <c r="AJ2761" s="19"/>
    </row>
    <row r="2762" customFormat="false" ht="15" hidden="false" customHeight="false" outlineLevel="0" collapsed="false">
      <c r="A2762" s="22" t="str">
        <f aca="false">IF($C2762="","","R"&amp;TEXT(ROW()-4,"00000"))</f>
        <v/>
      </c>
      <c r="B2762" s="21"/>
      <c r="C2762" s="19"/>
      <c r="D2762" s="22" t="str">
        <f aca="false">IF($C2762="","",IFERROR(INDEX(Asset_Register!$C$5:$C$1000,MATCH($C2762,Asset_Register!$A$5:$A$1000,0)),"Not in register"))</f>
        <v/>
      </c>
      <c r="E2762" s="22" t="str">
        <f aca="false">IF($C2762="","",IFERROR(INDEX(Asset_Register!$D$5:$D$1000,MATCH($C2762,Asset_Register!$A$5:$A$1000,0)),"Not in register"))</f>
        <v/>
      </c>
      <c r="F2762" s="22" t="str">
        <f aca="false">IF($C2762="","",IFERROR(INDEX(Asset_Register!$R$5:$R$1000,MATCH($C2762,Asset_Register!$A$5:$A$1000,0)),"Not in register"))</f>
        <v/>
      </c>
      <c r="G2762" s="22" t="str">
        <f aca="false">IF($C2762="","",IFERROR(INDEX(Asset_Register!$Q$5:$Q$1000,MATCH($C2762,Asset_Register!$A$5:$A$1000,0)),"Not in register"))</f>
        <v/>
      </c>
      <c r="H2762" s="19"/>
      <c r="I2762" s="19"/>
      <c r="J2762" s="6"/>
      <c r="K2762" s="19"/>
      <c r="L2762" s="19"/>
      <c r="M2762" s="19"/>
      <c r="N2762" s="19"/>
      <c r="O2762" s="19"/>
      <c r="P2762" s="19"/>
      <c r="Q2762" s="22" t="str">
        <f aca="false">IF($C2762="","",IF($P2762&lt;&gt;"",$P2762,IF(AND(ISNUMBER($K2762),ISNUMBER($M2762),ISNUMBER($N2762)),IF($O2762="Lower is worse",IF($K2762&lt;=$N2762,"Danger",IF($K2762&lt;=$M2762,"Alert","OK")),IF($K2762&gt;=$N2762,"Danger",IF($K2762&gt;=$M2762,"Alert","OK"))),"Not set")))</f>
        <v/>
      </c>
      <c r="R2762" s="22" t="str">
        <f aca="false">IF(OR($Q2762="",$Q2762="Not set"),"",MATCH($Q2762,Lists!$F$2:$F$4,0)-1)</f>
        <v/>
      </c>
      <c r="S2762" s="6"/>
      <c r="T2762" s="6"/>
      <c r="U2762" s="22" t="str">
        <f aca="false">IF(OR($Q2762="",$Q2762="OK",$Q2762="Not set",NOT(ISNUMBER($G2762))),"",ROUND($G2762*IF($Q2762="Danger",Lists!$M$15,Lists!$M$16),0))</f>
        <v/>
      </c>
      <c r="V2762" s="22" t="str">
        <f aca="false">IF($U2762="","",IF(OR($Q2762="Danger",$U2762&gt;=Lists!$M$10),"P1",IF($U2762&gt;=Lists!$M$11,"P2","P3")))</f>
        <v/>
      </c>
      <c r="W2762" s="24" t="str">
        <f aca="false">IF(OR($V2762="",$B2762=""),"",$B2762+INDEX(Lists!$N$10:$N$12,MATCH($V2762,Lists!$L$10:$L$12,0)))</f>
        <v/>
      </c>
      <c r="X2762" s="19"/>
      <c r="Y2762" s="19"/>
      <c r="Z2762" s="19"/>
      <c r="AA2762" s="21"/>
      <c r="AB2762" s="19"/>
      <c r="AC2762" s="22" t="str">
        <f aca="true">IF(OR($U2762="",$B2762=""),"",IF($AA2762&lt;&gt;"",$AA2762-$B2762,TODAY()-$B2762))</f>
        <v/>
      </c>
      <c r="AD2762" s="22" t="str">
        <f aca="true">IF($W2762="","",IF($Y2762="Closed",IF($AA2762="","Closed",IF($AA2762&lt;=$W2762,"Closed on time","Closed late")),IF(TODAY()&gt;$W2762,"Overdue","Within time")))</f>
        <v/>
      </c>
      <c r="AE2762" s="6"/>
      <c r="AF2762" s="19"/>
      <c r="AG2762" s="19"/>
      <c r="AH2762" s="19"/>
      <c r="AI2762" s="19"/>
      <c r="AJ2762" s="19"/>
    </row>
    <row r="2763" customFormat="false" ht="15" hidden="false" customHeight="false" outlineLevel="0" collapsed="false">
      <c r="A2763" s="22" t="str">
        <f aca="false">IF($C2763="","","R"&amp;TEXT(ROW()-4,"00000"))</f>
        <v/>
      </c>
      <c r="B2763" s="21"/>
      <c r="C2763" s="19"/>
      <c r="D2763" s="22" t="str">
        <f aca="false">IF($C2763="","",IFERROR(INDEX(Asset_Register!$C$5:$C$1000,MATCH($C2763,Asset_Register!$A$5:$A$1000,0)),"Not in register"))</f>
        <v/>
      </c>
      <c r="E2763" s="22" t="str">
        <f aca="false">IF($C2763="","",IFERROR(INDEX(Asset_Register!$D$5:$D$1000,MATCH($C2763,Asset_Register!$A$5:$A$1000,0)),"Not in register"))</f>
        <v/>
      </c>
      <c r="F2763" s="22" t="str">
        <f aca="false">IF($C2763="","",IFERROR(INDEX(Asset_Register!$R$5:$R$1000,MATCH($C2763,Asset_Register!$A$5:$A$1000,0)),"Not in register"))</f>
        <v/>
      </c>
      <c r="G2763" s="22" t="str">
        <f aca="false">IF($C2763="","",IFERROR(INDEX(Asset_Register!$Q$5:$Q$1000,MATCH($C2763,Asset_Register!$A$5:$A$1000,0)),"Not in register"))</f>
        <v/>
      </c>
      <c r="H2763" s="19"/>
      <c r="I2763" s="19"/>
      <c r="J2763" s="6"/>
      <c r="K2763" s="19"/>
      <c r="L2763" s="19"/>
      <c r="M2763" s="19"/>
      <c r="N2763" s="19"/>
      <c r="O2763" s="19"/>
      <c r="P2763" s="19"/>
      <c r="Q2763" s="22" t="str">
        <f aca="false">IF($C2763="","",IF($P2763&lt;&gt;"",$P2763,IF(AND(ISNUMBER($K2763),ISNUMBER($M2763),ISNUMBER($N2763)),IF($O2763="Lower is worse",IF($K2763&lt;=$N2763,"Danger",IF($K2763&lt;=$M2763,"Alert","OK")),IF($K2763&gt;=$N2763,"Danger",IF($K2763&gt;=$M2763,"Alert","OK"))),"Not set")))</f>
        <v/>
      </c>
      <c r="R2763" s="22" t="str">
        <f aca="false">IF(OR($Q2763="",$Q2763="Not set"),"",MATCH($Q2763,Lists!$F$2:$F$4,0)-1)</f>
        <v/>
      </c>
      <c r="S2763" s="6"/>
      <c r="T2763" s="6"/>
      <c r="U2763" s="22" t="str">
        <f aca="false">IF(OR($Q2763="",$Q2763="OK",$Q2763="Not set",NOT(ISNUMBER($G2763))),"",ROUND($G2763*IF($Q2763="Danger",Lists!$M$15,Lists!$M$16),0))</f>
        <v/>
      </c>
      <c r="V2763" s="22" t="str">
        <f aca="false">IF($U2763="","",IF(OR($Q2763="Danger",$U2763&gt;=Lists!$M$10),"P1",IF($U2763&gt;=Lists!$M$11,"P2","P3")))</f>
        <v/>
      </c>
      <c r="W2763" s="24" t="str">
        <f aca="false">IF(OR($V2763="",$B2763=""),"",$B2763+INDEX(Lists!$N$10:$N$12,MATCH($V2763,Lists!$L$10:$L$12,0)))</f>
        <v/>
      </c>
      <c r="X2763" s="19"/>
      <c r="Y2763" s="19"/>
      <c r="Z2763" s="19"/>
      <c r="AA2763" s="21"/>
      <c r="AB2763" s="19"/>
      <c r="AC2763" s="22" t="str">
        <f aca="true">IF(OR($U2763="",$B2763=""),"",IF($AA2763&lt;&gt;"",$AA2763-$B2763,TODAY()-$B2763))</f>
        <v/>
      </c>
      <c r="AD2763" s="22" t="str">
        <f aca="true">IF($W2763="","",IF($Y2763="Closed",IF($AA2763="","Closed",IF($AA2763&lt;=$W2763,"Closed on time","Closed late")),IF(TODAY()&gt;$W2763,"Overdue","Within time")))</f>
        <v/>
      </c>
      <c r="AE2763" s="6"/>
      <c r="AF2763" s="19"/>
      <c r="AG2763" s="19"/>
      <c r="AH2763" s="19"/>
      <c r="AI2763" s="19"/>
      <c r="AJ2763" s="19"/>
    </row>
    <row r="2764" customFormat="false" ht="15" hidden="false" customHeight="false" outlineLevel="0" collapsed="false">
      <c r="A2764" s="22" t="str">
        <f aca="false">IF($C2764="","","R"&amp;TEXT(ROW()-4,"00000"))</f>
        <v/>
      </c>
      <c r="B2764" s="21"/>
      <c r="C2764" s="19"/>
      <c r="D2764" s="22" t="str">
        <f aca="false">IF($C2764="","",IFERROR(INDEX(Asset_Register!$C$5:$C$1000,MATCH($C2764,Asset_Register!$A$5:$A$1000,0)),"Not in register"))</f>
        <v/>
      </c>
      <c r="E2764" s="22" t="str">
        <f aca="false">IF($C2764="","",IFERROR(INDEX(Asset_Register!$D$5:$D$1000,MATCH($C2764,Asset_Register!$A$5:$A$1000,0)),"Not in register"))</f>
        <v/>
      </c>
      <c r="F2764" s="22" t="str">
        <f aca="false">IF($C2764="","",IFERROR(INDEX(Asset_Register!$R$5:$R$1000,MATCH($C2764,Asset_Register!$A$5:$A$1000,0)),"Not in register"))</f>
        <v/>
      </c>
      <c r="G2764" s="22" t="str">
        <f aca="false">IF($C2764="","",IFERROR(INDEX(Asset_Register!$Q$5:$Q$1000,MATCH($C2764,Asset_Register!$A$5:$A$1000,0)),"Not in register"))</f>
        <v/>
      </c>
      <c r="H2764" s="19"/>
      <c r="I2764" s="19"/>
      <c r="J2764" s="6"/>
      <c r="K2764" s="19"/>
      <c r="L2764" s="19"/>
      <c r="M2764" s="19"/>
      <c r="N2764" s="19"/>
      <c r="O2764" s="19"/>
      <c r="P2764" s="19"/>
      <c r="Q2764" s="22" t="str">
        <f aca="false">IF($C2764="","",IF($P2764&lt;&gt;"",$P2764,IF(AND(ISNUMBER($K2764),ISNUMBER($M2764),ISNUMBER($N2764)),IF($O2764="Lower is worse",IF($K2764&lt;=$N2764,"Danger",IF($K2764&lt;=$M2764,"Alert","OK")),IF($K2764&gt;=$N2764,"Danger",IF($K2764&gt;=$M2764,"Alert","OK"))),"Not set")))</f>
        <v/>
      </c>
      <c r="R2764" s="22" t="str">
        <f aca="false">IF(OR($Q2764="",$Q2764="Not set"),"",MATCH($Q2764,Lists!$F$2:$F$4,0)-1)</f>
        <v/>
      </c>
      <c r="S2764" s="6"/>
      <c r="T2764" s="6"/>
      <c r="U2764" s="22" t="str">
        <f aca="false">IF(OR($Q2764="",$Q2764="OK",$Q2764="Not set",NOT(ISNUMBER($G2764))),"",ROUND($G2764*IF($Q2764="Danger",Lists!$M$15,Lists!$M$16),0))</f>
        <v/>
      </c>
      <c r="V2764" s="22" t="str">
        <f aca="false">IF($U2764="","",IF(OR($Q2764="Danger",$U2764&gt;=Lists!$M$10),"P1",IF($U2764&gt;=Lists!$M$11,"P2","P3")))</f>
        <v/>
      </c>
      <c r="W2764" s="24" t="str">
        <f aca="false">IF(OR($V2764="",$B2764=""),"",$B2764+INDEX(Lists!$N$10:$N$12,MATCH($V2764,Lists!$L$10:$L$12,0)))</f>
        <v/>
      </c>
      <c r="X2764" s="19"/>
      <c r="Y2764" s="19"/>
      <c r="Z2764" s="19"/>
      <c r="AA2764" s="21"/>
      <c r="AB2764" s="19"/>
      <c r="AC2764" s="22" t="str">
        <f aca="true">IF(OR($U2764="",$B2764=""),"",IF($AA2764&lt;&gt;"",$AA2764-$B2764,TODAY()-$B2764))</f>
        <v/>
      </c>
      <c r="AD2764" s="22" t="str">
        <f aca="true">IF($W2764="","",IF($Y2764="Closed",IF($AA2764="","Closed",IF($AA2764&lt;=$W2764,"Closed on time","Closed late")),IF(TODAY()&gt;$W2764,"Overdue","Within time")))</f>
        <v/>
      </c>
      <c r="AE2764" s="6"/>
      <c r="AF2764" s="19"/>
      <c r="AG2764" s="19"/>
      <c r="AH2764" s="19"/>
      <c r="AI2764" s="19"/>
      <c r="AJ2764" s="19"/>
    </row>
    <row r="2765" customFormat="false" ht="15" hidden="false" customHeight="false" outlineLevel="0" collapsed="false">
      <c r="A2765" s="22" t="str">
        <f aca="false">IF($C2765="","","R"&amp;TEXT(ROW()-4,"00000"))</f>
        <v/>
      </c>
      <c r="B2765" s="21"/>
      <c r="C2765" s="19"/>
      <c r="D2765" s="22" t="str">
        <f aca="false">IF($C2765="","",IFERROR(INDEX(Asset_Register!$C$5:$C$1000,MATCH($C2765,Asset_Register!$A$5:$A$1000,0)),"Not in register"))</f>
        <v/>
      </c>
      <c r="E2765" s="22" t="str">
        <f aca="false">IF($C2765="","",IFERROR(INDEX(Asset_Register!$D$5:$D$1000,MATCH($C2765,Asset_Register!$A$5:$A$1000,0)),"Not in register"))</f>
        <v/>
      </c>
      <c r="F2765" s="22" t="str">
        <f aca="false">IF($C2765="","",IFERROR(INDEX(Asset_Register!$R$5:$R$1000,MATCH($C2765,Asset_Register!$A$5:$A$1000,0)),"Not in register"))</f>
        <v/>
      </c>
      <c r="G2765" s="22" t="str">
        <f aca="false">IF($C2765="","",IFERROR(INDEX(Asset_Register!$Q$5:$Q$1000,MATCH($C2765,Asset_Register!$A$5:$A$1000,0)),"Not in register"))</f>
        <v/>
      </c>
      <c r="H2765" s="19"/>
      <c r="I2765" s="19"/>
      <c r="J2765" s="6"/>
      <c r="K2765" s="19"/>
      <c r="L2765" s="19"/>
      <c r="M2765" s="19"/>
      <c r="N2765" s="19"/>
      <c r="O2765" s="19"/>
      <c r="P2765" s="19"/>
      <c r="Q2765" s="22" t="str">
        <f aca="false">IF($C2765="","",IF($P2765&lt;&gt;"",$P2765,IF(AND(ISNUMBER($K2765),ISNUMBER($M2765),ISNUMBER($N2765)),IF($O2765="Lower is worse",IF($K2765&lt;=$N2765,"Danger",IF($K2765&lt;=$M2765,"Alert","OK")),IF($K2765&gt;=$N2765,"Danger",IF($K2765&gt;=$M2765,"Alert","OK"))),"Not set")))</f>
        <v/>
      </c>
      <c r="R2765" s="22" t="str">
        <f aca="false">IF(OR($Q2765="",$Q2765="Not set"),"",MATCH($Q2765,Lists!$F$2:$F$4,0)-1)</f>
        <v/>
      </c>
      <c r="S2765" s="6"/>
      <c r="T2765" s="6"/>
      <c r="U2765" s="22" t="str">
        <f aca="false">IF(OR($Q2765="",$Q2765="OK",$Q2765="Not set",NOT(ISNUMBER($G2765))),"",ROUND($G2765*IF($Q2765="Danger",Lists!$M$15,Lists!$M$16),0))</f>
        <v/>
      </c>
      <c r="V2765" s="22" t="str">
        <f aca="false">IF($U2765="","",IF(OR($Q2765="Danger",$U2765&gt;=Lists!$M$10),"P1",IF($U2765&gt;=Lists!$M$11,"P2","P3")))</f>
        <v/>
      </c>
      <c r="W2765" s="24" t="str">
        <f aca="false">IF(OR($V2765="",$B2765=""),"",$B2765+INDEX(Lists!$N$10:$N$12,MATCH($V2765,Lists!$L$10:$L$12,0)))</f>
        <v/>
      </c>
      <c r="X2765" s="19"/>
      <c r="Y2765" s="19"/>
      <c r="Z2765" s="19"/>
      <c r="AA2765" s="21"/>
      <c r="AB2765" s="19"/>
      <c r="AC2765" s="22" t="str">
        <f aca="true">IF(OR($U2765="",$B2765=""),"",IF($AA2765&lt;&gt;"",$AA2765-$B2765,TODAY()-$B2765))</f>
        <v/>
      </c>
      <c r="AD2765" s="22" t="str">
        <f aca="true">IF($W2765="","",IF($Y2765="Closed",IF($AA2765="","Closed",IF($AA2765&lt;=$W2765,"Closed on time","Closed late")),IF(TODAY()&gt;$W2765,"Overdue","Within time")))</f>
        <v/>
      </c>
      <c r="AE2765" s="6"/>
      <c r="AF2765" s="19"/>
      <c r="AG2765" s="19"/>
      <c r="AH2765" s="19"/>
      <c r="AI2765" s="19"/>
      <c r="AJ2765" s="19"/>
    </row>
    <row r="2766" customFormat="false" ht="15" hidden="false" customHeight="false" outlineLevel="0" collapsed="false">
      <c r="A2766" s="22" t="str">
        <f aca="false">IF($C2766="","","R"&amp;TEXT(ROW()-4,"00000"))</f>
        <v/>
      </c>
      <c r="B2766" s="21"/>
      <c r="C2766" s="19"/>
      <c r="D2766" s="22" t="str">
        <f aca="false">IF($C2766="","",IFERROR(INDEX(Asset_Register!$C$5:$C$1000,MATCH($C2766,Asset_Register!$A$5:$A$1000,0)),"Not in register"))</f>
        <v/>
      </c>
      <c r="E2766" s="22" t="str">
        <f aca="false">IF($C2766="","",IFERROR(INDEX(Asset_Register!$D$5:$D$1000,MATCH($C2766,Asset_Register!$A$5:$A$1000,0)),"Not in register"))</f>
        <v/>
      </c>
      <c r="F2766" s="22" t="str">
        <f aca="false">IF($C2766="","",IFERROR(INDEX(Asset_Register!$R$5:$R$1000,MATCH($C2766,Asset_Register!$A$5:$A$1000,0)),"Not in register"))</f>
        <v/>
      </c>
      <c r="G2766" s="22" t="str">
        <f aca="false">IF($C2766="","",IFERROR(INDEX(Asset_Register!$Q$5:$Q$1000,MATCH($C2766,Asset_Register!$A$5:$A$1000,0)),"Not in register"))</f>
        <v/>
      </c>
      <c r="H2766" s="19"/>
      <c r="I2766" s="19"/>
      <c r="J2766" s="6"/>
      <c r="K2766" s="19"/>
      <c r="L2766" s="19"/>
      <c r="M2766" s="19"/>
      <c r="N2766" s="19"/>
      <c r="O2766" s="19"/>
      <c r="P2766" s="19"/>
      <c r="Q2766" s="22" t="str">
        <f aca="false">IF($C2766="","",IF($P2766&lt;&gt;"",$P2766,IF(AND(ISNUMBER($K2766),ISNUMBER($M2766),ISNUMBER($N2766)),IF($O2766="Lower is worse",IF($K2766&lt;=$N2766,"Danger",IF($K2766&lt;=$M2766,"Alert","OK")),IF($K2766&gt;=$N2766,"Danger",IF($K2766&gt;=$M2766,"Alert","OK"))),"Not set")))</f>
        <v/>
      </c>
      <c r="R2766" s="22" t="str">
        <f aca="false">IF(OR($Q2766="",$Q2766="Not set"),"",MATCH($Q2766,Lists!$F$2:$F$4,0)-1)</f>
        <v/>
      </c>
      <c r="S2766" s="6"/>
      <c r="T2766" s="6"/>
      <c r="U2766" s="22" t="str">
        <f aca="false">IF(OR($Q2766="",$Q2766="OK",$Q2766="Not set",NOT(ISNUMBER($G2766))),"",ROUND($G2766*IF($Q2766="Danger",Lists!$M$15,Lists!$M$16),0))</f>
        <v/>
      </c>
      <c r="V2766" s="22" t="str">
        <f aca="false">IF($U2766="","",IF(OR($Q2766="Danger",$U2766&gt;=Lists!$M$10),"P1",IF($U2766&gt;=Lists!$M$11,"P2","P3")))</f>
        <v/>
      </c>
      <c r="W2766" s="24" t="str">
        <f aca="false">IF(OR($V2766="",$B2766=""),"",$B2766+INDEX(Lists!$N$10:$N$12,MATCH($V2766,Lists!$L$10:$L$12,0)))</f>
        <v/>
      </c>
      <c r="X2766" s="19"/>
      <c r="Y2766" s="19"/>
      <c r="Z2766" s="19"/>
      <c r="AA2766" s="21"/>
      <c r="AB2766" s="19"/>
      <c r="AC2766" s="22" t="str">
        <f aca="true">IF(OR($U2766="",$B2766=""),"",IF($AA2766&lt;&gt;"",$AA2766-$B2766,TODAY()-$B2766))</f>
        <v/>
      </c>
      <c r="AD2766" s="22" t="str">
        <f aca="true">IF($W2766="","",IF($Y2766="Closed",IF($AA2766="","Closed",IF($AA2766&lt;=$W2766,"Closed on time","Closed late")),IF(TODAY()&gt;$W2766,"Overdue","Within time")))</f>
        <v/>
      </c>
      <c r="AE2766" s="6"/>
      <c r="AF2766" s="19"/>
      <c r="AG2766" s="19"/>
      <c r="AH2766" s="19"/>
      <c r="AI2766" s="19"/>
      <c r="AJ2766" s="19"/>
    </row>
    <row r="2767" customFormat="false" ht="15" hidden="false" customHeight="false" outlineLevel="0" collapsed="false">
      <c r="A2767" s="22" t="str">
        <f aca="false">IF($C2767="","","R"&amp;TEXT(ROW()-4,"00000"))</f>
        <v/>
      </c>
      <c r="B2767" s="21"/>
      <c r="C2767" s="19"/>
      <c r="D2767" s="22" t="str">
        <f aca="false">IF($C2767="","",IFERROR(INDEX(Asset_Register!$C$5:$C$1000,MATCH($C2767,Asset_Register!$A$5:$A$1000,0)),"Not in register"))</f>
        <v/>
      </c>
      <c r="E2767" s="22" t="str">
        <f aca="false">IF($C2767="","",IFERROR(INDEX(Asset_Register!$D$5:$D$1000,MATCH($C2767,Asset_Register!$A$5:$A$1000,0)),"Not in register"))</f>
        <v/>
      </c>
      <c r="F2767" s="22" t="str">
        <f aca="false">IF($C2767="","",IFERROR(INDEX(Asset_Register!$R$5:$R$1000,MATCH($C2767,Asset_Register!$A$5:$A$1000,0)),"Not in register"))</f>
        <v/>
      </c>
      <c r="G2767" s="22" t="str">
        <f aca="false">IF($C2767="","",IFERROR(INDEX(Asset_Register!$Q$5:$Q$1000,MATCH($C2767,Asset_Register!$A$5:$A$1000,0)),"Not in register"))</f>
        <v/>
      </c>
      <c r="H2767" s="19"/>
      <c r="I2767" s="19"/>
      <c r="J2767" s="6"/>
      <c r="K2767" s="19"/>
      <c r="L2767" s="19"/>
      <c r="M2767" s="19"/>
      <c r="N2767" s="19"/>
      <c r="O2767" s="19"/>
      <c r="P2767" s="19"/>
      <c r="Q2767" s="22" t="str">
        <f aca="false">IF($C2767="","",IF($P2767&lt;&gt;"",$P2767,IF(AND(ISNUMBER($K2767),ISNUMBER($M2767),ISNUMBER($N2767)),IF($O2767="Lower is worse",IF($K2767&lt;=$N2767,"Danger",IF($K2767&lt;=$M2767,"Alert","OK")),IF($K2767&gt;=$N2767,"Danger",IF($K2767&gt;=$M2767,"Alert","OK"))),"Not set")))</f>
        <v/>
      </c>
      <c r="R2767" s="22" t="str">
        <f aca="false">IF(OR($Q2767="",$Q2767="Not set"),"",MATCH($Q2767,Lists!$F$2:$F$4,0)-1)</f>
        <v/>
      </c>
      <c r="S2767" s="6"/>
      <c r="T2767" s="6"/>
      <c r="U2767" s="22" t="str">
        <f aca="false">IF(OR($Q2767="",$Q2767="OK",$Q2767="Not set",NOT(ISNUMBER($G2767))),"",ROUND($G2767*IF($Q2767="Danger",Lists!$M$15,Lists!$M$16),0))</f>
        <v/>
      </c>
      <c r="V2767" s="22" t="str">
        <f aca="false">IF($U2767="","",IF(OR($Q2767="Danger",$U2767&gt;=Lists!$M$10),"P1",IF($U2767&gt;=Lists!$M$11,"P2","P3")))</f>
        <v/>
      </c>
      <c r="W2767" s="24" t="str">
        <f aca="false">IF(OR($V2767="",$B2767=""),"",$B2767+INDEX(Lists!$N$10:$N$12,MATCH($V2767,Lists!$L$10:$L$12,0)))</f>
        <v/>
      </c>
      <c r="X2767" s="19"/>
      <c r="Y2767" s="19"/>
      <c r="Z2767" s="19"/>
      <c r="AA2767" s="21"/>
      <c r="AB2767" s="19"/>
      <c r="AC2767" s="22" t="str">
        <f aca="true">IF(OR($U2767="",$B2767=""),"",IF($AA2767&lt;&gt;"",$AA2767-$B2767,TODAY()-$B2767))</f>
        <v/>
      </c>
      <c r="AD2767" s="22" t="str">
        <f aca="true">IF($W2767="","",IF($Y2767="Closed",IF($AA2767="","Closed",IF($AA2767&lt;=$W2767,"Closed on time","Closed late")),IF(TODAY()&gt;$W2767,"Overdue","Within time")))</f>
        <v/>
      </c>
      <c r="AE2767" s="6"/>
      <c r="AF2767" s="19"/>
      <c r="AG2767" s="19"/>
      <c r="AH2767" s="19"/>
      <c r="AI2767" s="19"/>
      <c r="AJ2767" s="19"/>
    </row>
    <row r="2768" customFormat="false" ht="15" hidden="false" customHeight="false" outlineLevel="0" collapsed="false">
      <c r="A2768" s="22" t="str">
        <f aca="false">IF($C2768="","","R"&amp;TEXT(ROW()-4,"00000"))</f>
        <v/>
      </c>
      <c r="B2768" s="21"/>
      <c r="C2768" s="19"/>
      <c r="D2768" s="22" t="str">
        <f aca="false">IF($C2768="","",IFERROR(INDEX(Asset_Register!$C$5:$C$1000,MATCH($C2768,Asset_Register!$A$5:$A$1000,0)),"Not in register"))</f>
        <v/>
      </c>
      <c r="E2768" s="22" t="str">
        <f aca="false">IF($C2768="","",IFERROR(INDEX(Asset_Register!$D$5:$D$1000,MATCH($C2768,Asset_Register!$A$5:$A$1000,0)),"Not in register"))</f>
        <v/>
      </c>
      <c r="F2768" s="22" t="str">
        <f aca="false">IF($C2768="","",IFERROR(INDEX(Asset_Register!$R$5:$R$1000,MATCH($C2768,Asset_Register!$A$5:$A$1000,0)),"Not in register"))</f>
        <v/>
      </c>
      <c r="G2768" s="22" t="str">
        <f aca="false">IF($C2768="","",IFERROR(INDEX(Asset_Register!$Q$5:$Q$1000,MATCH($C2768,Asset_Register!$A$5:$A$1000,0)),"Not in register"))</f>
        <v/>
      </c>
      <c r="H2768" s="19"/>
      <c r="I2768" s="19"/>
      <c r="J2768" s="6"/>
      <c r="K2768" s="19"/>
      <c r="L2768" s="19"/>
      <c r="M2768" s="19"/>
      <c r="N2768" s="19"/>
      <c r="O2768" s="19"/>
      <c r="P2768" s="19"/>
      <c r="Q2768" s="22" t="str">
        <f aca="false">IF($C2768="","",IF($P2768&lt;&gt;"",$P2768,IF(AND(ISNUMBER($K2768),ISNUMBER($M2768),ISNUMBER($N2768)),IF($O2768="Lower is worse",IF($K2768&lt;=$N2768,"Danger",IF($K2768&lt;=$M2768,"Alert","OK")),IF($K2768&gt;=$N2768,"Danger",IF($K2768&gt;=$M2768,"Alert","OK"))),"Not set")))</f>
        <v/>
      </c>
      <c r="R2768" s="22" t="str">
        <f aca="false">IF(OR($Q2768="",$Q2768="Not set"),"",MATCH($Q2768,Lists!$F$2:$F$4,0)-1)</f>
        <v/>
      </c>
      <c r="S2768" s="6"/>
      <c r="T2768" s="6"/>
      <c r="U2768" s="22" t="str">
        <f aca="false">IF(OR($Q2768="",$Q2768="OK",$Q2768="Not set",NOT(ISNUMBER($G2768))),"",ROUND($G2768*IF($Q2768="Danger",Lists!$M$15,Lists!$M$16),0))</f>
        <v/>
      </c>
      <c r="V2768" s="22" t="str">
        <f aca="false">IF($U2768="","",IF(OR($Q2768="Danger",$U2768&gt;=Lists!$M$10),"P1",IF($U2768&gt;=Lists!$M$11,"P2","P3")))</f>
        <v/>
      </c>
      <c r="W2768" s="24" t="str">
        <f aca="false">IF(OR($V2768="",$B2768=""),"",$B2768+INDEX(Lists!$N$10:$N$12,MATCH($V2768,Lists!$L$10:$L$12,0)))</f>
        <v/>
      </c>
      <c r="X2768" s="19"/>
      <c r="Y2768" s="19"/>
      <c r="Z2768" s="19"/>
      <c r="AA2768" s="21"/>
      <c r="AB2768" s="19"/>
      <c r="AC2768" s="22" t="str">
        <f aca="true">IF(OR($U2768="",$B2768=""),"",IF($AA2768&lt;&gt;"",$AA2768-$B2768,TODAY()-$B2768))</f>
        <v/>
      </c>
      <c r="AD2768" s="22" t="str">
        <f aca="true">IF($W2768="","",IF($Y2768="Closed",IF($AA2768="","Closed",IF($AA2768&lt;=$W2768,"Closed on time","Closed late")),IF(TODAY()&gt;$W2768,"Overdue","Within time")))</f>
        <v/>
      </c>
      <c r="AE2768" s="6"/>
      <c r="AF2768" s="19"/>
      <c r="AG2768" s="19"/>
      <c r="AH2768" s="19"/>
      <c r="AI2768" s="19"/>
      <c r="AJ2768" s="19"/>
    </row>
    <row r="2769" customFormat="false" ht="15" hidden="false" customHeight="false" outlineLevel="0" collapsed="false">
      <c r="A2769" s="22" t="str">
        <f aca="false">IF($C2769="","","R"&amp;TEXT(ROW()-4,"00000"))</f>
        <v/>
      </c>
      <c r="B2769" s="21"/>
      <c r="C2769" s="19"/>
      <c r="D2769" s="22" t="str">
        <f aca="false">IF($C2769="","",IFERROR(INDEX(Asset_Register!$C$5:$C$1000,MATCH($C2769,Asset_Register!$A$5:$A$1000,0)),"Not in register"))</f>
        <v/>
      </c>
      <c r="E2769" s="22" t="str">
        <f aca="false">IF($C2769="","",IFERROR(INDEX(Asset_Register!$D$5:$D$1000,MATCH($C2769,Asset_Register!$A$5:$A$1000,0)),"Not in register"))</f>
        <v/>
      </c>
      <c r="F2769" s="22" t="str">
        <f aca="false">IF($C2769="","",IFERROR(INDEX(Asset_Register!$R$5:$R$1000,MATCH($C2769,Asset_Register!$A$5:$A$1000,0)),"Not in register"))</f>
        <v/>
      </c>
      <c r="G2769" s="22" t="str">
        <f aca="false">IF($C2769="","",IFERROR(INDEX(Asset_Register!$Q$5:$Q$1000,MATCH($C2769,Asset_Register!$A$5:$A$1000,0)),"Not in register"))</f>
        <v/>
      </c>
      <c r="H2769" s="19"/>
      <c r="I2769" s="19"/>
      <c r="J2769" s="6"/>
      <c r="K2769" s="19"/>
      <c r="L2769" s="19"/>
      <c r="M2769" s="19"/>
      <c r="N2769" s="19"/>
      <c r="O2769" s="19"/>
      <c r="P2769" s="19"/>
      <c r="Q2769" s="22" t="str">
        <f aca="false">IF($C2769="","",IF($P2769&lt;&gt;"",$P2769,IF(AND(ISNUMBER($K2769),ISNUMBER($M2769),ISNUMBER($N2769)),IF($O2769="Lower is worse",IF($K2769&lt;=$N2769,"Danger",IF($K2769&lt;=$M2769,"Alert","OK")),IF($K2769&gt;=$N2769,"Danger",IF($K2769&gt;=$M2769,"Alert","OK"))),"Not set")))</f>
        <v/>
      </c>
      <c r="R2769" s="22" t="str">
        <f aca="false">IF(OR($Q2769="",$Q2769="Not set"),"",MATCH($Q2769,Lists!$F$2:$F$4,0)-1)</f>
        <v/>
      </c>
      <c r="S2769" s="6"/>
      <c r="T2769" s="6"/>
      <c r="U2769" s="22" t="str">
        <f aca="false">IF(OR($Q2769="",$Q2769="OK",$Q2769="Not set",NOT(ISNUMBER($G2769))),"",ROUND($G2769*IF($Q2769="Danger",Lists!$M$15,Lists!$M$16),0))</f>
        <v/>
      </c>
      <c r="V2769" s="22" t="str">
        <f aca="false">IF($U2769="","",IF(OR($Q2769="Danger",$U2769&gt;=Lists!$M$10),"P1",IF($U2769&gt;=Lists!$M$11,"P2","P3")))</f>
        <v/>
      </c>
      <c r="W2769" s="24" t="str">
        <f aca="false">IF(OR($V2769="",$B2769=""),"",$B2769+INDEX(Lists!$N$10:$N$12,MATCH($V2769,Lists!$L$10:$L$12,0)))</f>
        <v/>
      </c>
      <c r="X2769" s="19"/>
      <c r="Y2769" s="19"/>
      <c r="Z2769" s="19"/>
      <c r="AA2769" s="21"/>
      <c r="AB2769" s="19"/>
      <c r="AC2769" s="22" t="str">
        <f aca="true">IF(OR($U2769="",$B2769=""),"",IF($AA2769&lt;&gt;"",$AA2769-$B2769,TODAY()-$B2769))</f>
        <v/>
      </c>
      <c r="AD2769" s="22" t="str">
        <f aca="true">IF($W2769="","",IF($Y2769="Closed",IF($AA2769="","Closed",IF($AA2769&lt;=$W2769,"Closed on time","Closed late")),IF(TODAY()&gt;$W2769,"Overdue","Within time")))</f>
        <v/>
      </c>
      <c r="AE2769" s="6"/>
      <c r="AF2769" s="19"/>
      <c r="AG2769" s="19"/>
      <c r="AH2769" s="19"/>
      <c r="AI2769" s="19"/>
      <c r="AJ2769" s="19"/>
    </row>
    <row r="2770" customFormat="false" ht="15" hidden="false" customHeight="false" outlineLevel="0" collapsed="false">
      <c r="A2770" s="22" t="str">
        <f aca="false">IF($C2770="","","R"&amp;TEXT(ROW()-4,"00000"))</f>
        <v/>
      </c>
      <c r="B2770" s="21"/>
      <c r="C2770" s="19"/>
      <c r="D2770" s="22" t="str">
        <f aca="false">IF($C2770="","",IFERROR(INDEX(Asset_Register!$C$5:$C$1000,MATCH($C2770,Asset_Register!$A$5:$A$1000,0)),"Not in register"))</f>
        <v/>
      </c>
      <c r="E2770" s="22" t="str">
        <f aca="false">IF($C2770="","",IFERROR(INDEX(Asset_Register!$D$5:$D$1000,MATCH($C2770,Asset_Register!$A$5:$A$1000,0)),"Not in register"))</f>
        <v/>
      </c>
      <c r="F2770" s="22" t="str">
        <f aca="false">IF($C2770="","",IFERROR(INDEX(Asset_Register!$R$5:$R$1000,MATCH($C2770,Asset_Register!$A$5:$A$1000,0)),"Not in register"))</f>
        <v/>
      </c>
      <c r="G2770" s="22" t="str">
        <f aca="false">IF($C2770="","",IFERROR(INDEX(Asset_Register!$Q$5:$Q$1000,MATCH($C2770,Asset_Register!$A$5:$A$1000,0)),"Not in register"))</f>
        <v/>
      </c>
      <c r="H2770" s="19"/>
      <c r="I2770" s="19"/>
      <c r="J2770" s="6"/>
      <c r="K2770" s="19"/>
      <c r="L2770" s="19"/>
      <c r="M2770" s="19"/>
      <c r="N2770" s="19"/>
      <c r="O2770" s="19"/>
      <c r="P2770" s="19"/>
      <c r="Q2770" s="22" t="str">
        <f aca="false">IF($C2770="","",IF($P2770&lt;&gt;"",$P2770,IF(AND(ISNUMBER($K2770),ISNUMBER($M2770),ISNUMBER($N2770)),IF($O2770="Lower is worse",IF($K2770&lt;=$N2770,"Danger",IF($K2770&lt;=$M2770,"Alert","OK")),IF($K2770&gt;=$N2770,"Danger",IF($K2770&gt;=$M2770,"Alert","OK"))),"Not set")))</f>
        <v/>
      </c>
      <c r="R2770" s="22" t="str">
        <f aca="false">IF(OR($Q2770="",$Q2770="Not set"),"",MATCH($Q2770,Lists!$F$2:$F$4,0)-1)</f>
        <v/>
      </c>
      <c r="S2770" s="6"/>
      <c r="T2770" s="6"/>
      <c r="U2770" s="22" t="str">
        <f aca="false">IF(OR($Q2770="",$Q2770="OK",$Q2770="Not set",NOT(ISNUMBER($G2770))),"",ROUND($G2770*IF($Q2770="Danger",Lists!$M$15,Lists!$M$16),0))</f>
        <v/>
      </c>
      <c r="V2770" s="22" t="str">
        <f aca="false">IF($U2770="","",IF(OR($Q2770="Danger",$U2770&gt;=Lists!$M$10),"P1",IF($U2770&gt;=Lists!$M$11,"P2","P3")))</f>
        <v/>
      </c>
      <c r="W2770" s="24" t="str">
        <f aca="false">IF(OR($V2770="",$B2770=""),"",$B2770+INDEX(Lists!$N$10:$N$12,MATCH($V2770,Lists!$L$10:$L$12,0)))</f>
        <v/>
      </c>
      <c r="X2770" s="19"/>
      <c r="Y2770" s="19"/>
      <c r="Z2770" s="19"/>
      <c r="AA2770" s="21"/>
      <c r="AB2770" s="19"/>
      <c r="AC2770" s="22" t="str">
        <f aca="true">IF(OR($U2770="",$B2770=""),"",IF($AA2770&lt;&gt;"",$AA2770-$B2770,TODAY()-$B2770))</f>
        <v/>
      </c>
      <c r="AD2770" s="22" t="str">
        <f aca="true">IF($W2770="","",IF($Y2770="Closed",IF($AA2770="","Closed",IF($AA2770&lt;=$W2770,"Closed on time","Closed late")),IF(TODAY()&gt;$W2770,"Overdue","Within time")))</f>
        <v/>
      </c>
      <c r="AE2770" s="6"/>
      <c r="AF2770" s="19"/>
      <c r="AG2770" s="19"/>
      <c r="AH2770" s="19"/>
      <c r="AI2770" s="19"/>
      <c r="AJ2770" s="19"/>
    </row>
    <row r="2771" customFormat="false" ht="15" hidden="false" customHeight="false" outlineLevel="0" collapsed="false">
      <c r="A2771" s="22" t="str">
        <f aca="false">IF($C2771="","","R"&amp;TEXT(ROW()-4,"00000"))</f>
        <v/>
      </c>
      <c r="B2771" s="21"/>
      <c r="C2771" s="19"/>
      <c r="D2771" s="22" t="str">
        <f aca="false">IF($C2771="","",IFERROR(INDEX(Asset_Register!$C$5:$C$1000,MATCH($C2771,Asset_Register!$A$5:$A$1000,0)),"Not in register"))</f>
        <v/>
      </c>
      <c r="E2771" s="22" t="str">
        <f aca="false">IF($C2771="","",IFERROR(INDEX(Asset_Register!$D$5:$D$1000,MATCH($C2771,Asset_Register!$A$5:$A$1000,0)),"Not in register"))</f>
        <v/>
      </c>
      <c r="F2771" s="22" t="str">
        <f aca="false">IF($C2771="","",IFERROR(INDEX(Asset_Register!$R$5:$R$1000,MATCH($C2771,Asset_Register!$A$5:$A$1000,0)),"Not in register"))</f>
        <v/>
      </c>
      <c r="G2771" s="22" t="str">
        <f aca="false">IF($C2771="","",IFERROR(INDEX(Asset_Register!$Q$5:$Q$1000,MATCH($C2771,Asset_Register!$A$5:$A$1000,0)),"Not in register"))</f>
        <v/>
      </c>
      <c r="H2771" s="19"/>
      <c r="I2771" s="19"/>
      <c r="J2771" s="6"/>
      <c r="K2771" s="19"/>
      <c r="L2771" s="19"/>
      <c r="M2771" s="19"/>
      <c r="N2771" s="19"/>
      <c r="O2771" s="19"/>
      <c r="P2771" s="19"/>
      <c r="Q2771" s="22" t="str">
        <f aca="false">IF($C2771="","",IF($P2771&lt;&gt;"",$P2771,IF(AND(ISNUMBER($K2771),ISNUMBER($M2771),ISNUMBER($N2771)),IF($O2771="Lower is worse",IF($K2771&lt;=$N2771,"Danger",IF($K2771&lt;=$M2771,"Alert","OK")),IF($K2771&gt;=$N2771,"Danger",IF($K2771&gt;=$M2771,"Alert","OK"))),"Not set")))</f>
        <v/>
      </c>
      <c r="R2771" s="22" t="str">
        <f aca="false">IF(OR($Q2771="",$Q2771="Not set"),"",MATCH($Q2771,Lists!$F$2:$F$4,0)-1)</f>
        <v/>
      </c>
      <c r="S2771" s="6"/>
      <c r="T2771" s="6"/>
      <c r="U2771" s="22" t="str">
        <f aca="false">IF(OR($Q2771="",$Q2771="OK",$Q2771="Not set",NOT(ISNUMBER($G2771))),"",ROUND($G2771*IF($Q2771="Danger",Lists!$M$15,Lists!$M$16),0))</f>
        <v/>
      </c>
      <c r="V2771" s="22" t="str">
        <f aca="false">IF($U2771="","",IF(OR($Q2771="Danger",$U2771&gt;=Lists!$M$10),"P1",IF($U2771&gt;=Lists!$M$11,"P2","P3")))</f>
        <v/>
      </c>
      <c r="W2771" s="24" t="str">
        <f aca="false">IF(OR($V2771="",$B2771=""),"",$B2771+INDEX(Lists!$N$10:$N$12,MATCH($V2771,Lists!$L$10:$L$12,0)))</f>
        <v/>
      </c>
      <c r="X2771" s="19"/>
      <c r="Y2771" s="19"/>
      <c r="Z2771" s="19"/>
      <c r="AA2771" s="21"/>
      <c r="AB2771" s="19"/>
      <c r="AC2771" s="22" t="str">
        <f aca="true">IF(OR($U2771="",$B2771=""),"",IF($AA2771&lt;&gt;"",$AA2771-$B2771,TODAY()-$B2771))</f>
        <v/>
      </c>
      <c r="AD2771" s="22" t="str">
        <f aca="true">IF($W2771="","",IF($Y2771="Closed",IF($AA2771="","Closed",IF($AA2771&lt;=$W2771,"Closed on time","Closed late")),IF(TODAY()&gt;$W2771,"Overdue","Within time")))</f>
        <v/>
      </c>
      <c r="AE2771" s="6"/>
      <c r="AF2771" s="19"/>
      <c r="AG2771" s="19"/>
      <c r="AH2771" s="19"/>
      <c r="AI2771" s="19"/>
      <c r="AJ2771" s="19"/>
    </row>
    <row r="2772" customFormat="false" ht="15" hidden="false" customHeight="false" outlineLevel="0" collapsed="false">
      <c r="A2772" s="22" t="str">
        <f aca="false">IF($C2772="","","R"&amp;TEXT(ROW()-4,"00000"))</f>
        <v/>
      </c>
      <c r="B2772" s="21"/>
      <c r="C2772" s="19"/>
      <c r="D2772" s="22" t="str">
        <f aca="false">IF($C2772="","",IFERROR(INDEX(Asset_Register!$C$5:$C$1000,MATCH($C2772,Asset_Register!$A$5:$A$1000,0)),"Not in register"))</f>
        <v/>
      </c>
      <c r="E2772" s="22" t="str">
        <f aca="false">IF($C2772="","",IFERROR(INDEX(Asset_Register!$D$5:$D$1000,MATCH($C2772,Asset_Register!$A$5:$A$1000,0)),"Not in register"))</f>
        <v/>
      </c>
      <c r="F2772" s="22" t="str">
        <f aca="false">IF($C2772="","",IFERROR(INDEX(Asset_Register!$R$5:$R$1000,MATCH($C2772,Asset_Register!$A$5:$A$1000,0)),"Not in register"))</f>
        <v/>
      </c>
      <c r="G2772" s="22" t="str">
        <f aca="false">IF($C2772="","",IFERROR(INDEX(Asset_Register!$Q$5:$Q$1000,MATCH($C2772,Asset_Register!$A$5:$A$1000,0)),"Not in register"))</f>
        <v/>
      </c>
      <c r="H2772" s="19"/>
      <c r="I2772" s="19"/>
      <c r="J2772" s="6"/>
      <c r="K2772" s="19"/>
      <c r="L2772" s="19"/>
      <c r="M2772" s="19"/>
      <c r="N2772" s="19"/>
      <c r="O2772" s="19"/>
      <c r="P2772" s="19"/>
      <c r="Q2772" s="22" t="str">
        <f aca="false">IF($C2772="","",IF($P2772&lt;&gt;"",$P2772,IF(AND(ISNUMBER($K2772),ISNUMBER($M2772),ISNUMBER($N2772)),IF($O2772="Lower is worse",IF($K2772&lt;=$N2772,"Danger",IF($K2772&lt;=$M2772,"Alert","OK")),IF($K2772&gt;=$N2772,"Danger",IF($K2772&gt;=$M2772,"Alert","OK"))),"Not set")))</f>
        <v/>
      </c>
      <c r="R2772" s="22" t="str">
        <f aca="false">IF(OR($Q2772="",$Q2772="Not set"),"",MATCH($Q2772,Lists!$F$2:$F$4,0)-1)</f>
        <v/>
      </c>
      <c r="S2772" s="6"/>
      <c r="T2772" s="6"/>
      <c r="U2772" s="22" t="str">
        <f aca="false">IF(OR($Q2772="",$Q2772="OK",$Q2772="Not set",NOT(ISNUMBER($G2772))),"",ROUND($G2772*IF($Q2772="Danger",Lists!$M$15,Lists!$M$16),0))</f>
        <v/>
      </c>
      <c r="V2772" s="22" t="str">
        <f aca="false">IF($U2772="","",IF(OR($Q2772="Danger",$U2772&gt;=Lists!$M$10),"P1",IF($U2772&gt;=Lists!$M$11,"P2","P3")))</f>
        <v/>
      </c>
      <c r="W2772" s="24" t="str">
        <f aca="false">IF(OR($V2772="",$B2772=""),"",$B2772+INDEX(Lists!$N$10:$N$12,MATCH($V2772,Lists!$L$10:$L$12,0)))</f>
        <v/>
      </c>
      <c r="X2772" s="19"/>
      <c r="Y2772" s="19"/>
      <c r="Z2772" s="19"/>
      <c r="AA2772" s="21"/>
      <c r="AB2772" s="19"/>
      <c r="AC2772" s="22" t="str">
        <f aca="true">IF(OR($U2772="",$B2772=""),"",IF($AA2772&lt;&gt;"",$AA2772-$B2772,TODAY()-$B2772))</f>
        <v/>
      </c>
      <c r="AD2772" s="22" t="str">
        <f aca="true">IF($W2772="","",IF($Y2772="Closed",IF($AA2772="","Closed",IF($AA2772&lt;=$W2772,"Closed on time","Closed late")),IF(TODAY()&gt;$W2772,"Overdue","Within time")))</f>
        <v/>
      </c>
      <c r="AE2772" s="6"/>
      <c r="AF2772" s="19"/>
      <c r="AG2772" s="19"/>
      <c r="AH2772" s="19"/>
      <c r="AI2772" s="19"/>
      <c r="AJ2772" s="19"/>
    </row>
    <row r="2773" customFormat="false" ht="15" hidden="false" customHeight="false" outlineLevel="0" collapsed="false">
      <c r="A2773" s="22" t="str">
        <f aca="false">IF($C2773="","","R"&amp;TEXT(ROW()-4,"00000"))</f>
        <v/>
      </c>
      <c r="B2773" s="21"/>
      <c r="C2773" s="19"/>
      <c r="D2773" s="22" t="str">
        <f aca="false">IF($C2773="","",IFERROR(INDEX(Asset_Register!$C$5:$C$1000,MATCH($C2773,Asset_Register!$A$5:$A$1000,0)),"Not in register"))</f>
        <v/>
      </c>
      <c r="E2773" s="22" t="str">
        <f aca="false">IF($C2773="","",IFERROR(INDEX(Asset_Register!$D$5:$D$1000,MATCH($C2773,Asset_Register!$A$5:$A$1000,0)),"Not in register"))</f>
        <v/>
      </c>
      <c r="F2773" s="22" t="str">
        <f aca="false">IF($C2773="","",IFERROR(INDEX(Asset_Register!$R$5:$R$1000,MATCH($C2773,Asset_Register!$A$5:$A$1000,0)),"Not in register"))</f>
        <v/>
      </c>
      <c r="G2773" s="22" t="str">
        <f aca="false">IF($C2773="","",IFERROR(INDEX(Asset_Register!$Q$5:$Q$1000,MATCH($C2773,Asset_Register!$A$5:$A$1000,0)),"Not in register"))</f>
        <v/>
      </c>
      <c r="H2773" s="19"/>
      <c r="I2773" s="19"/>
      <c r="J2773" s="6"/>
      <c r="K2773" s="19"/>
      <c r="L2773" s="19"/>
      <c r="M2773" s="19"/>
      <c r="N2773" s="19"/>
      <c r="O2773" s="19"/>
      <c r="P2773" s="19"/>
      <c r="Q2773" s="22" t="str">
        <f aca="false">IF($C2773="","",IF($P2773&lt;&gt;"",$P2773,IF(AND(ISNUMBER($K2773),ISNUMBER($M2773),ISNUMBER($N2773)),IF($O2773="Lower is worse",IF($K2773&lt;=$N2773,"Danger",IF($K2773&lt;=$M2773,"Alert","OK")),IF($K2773&gt;=$N2773,"Danger",IF($K2773&gt;=$M2773,"Alert","OK"))),"Not set")))</f>
        <v/>
      </c>
      <c r="R2773" s="22" t="str">
        <f aca="false">IF(OR($Q2773="",$Q2773="Not set"),"",MATCH($Q2773,Lists!$F$2:$F$4,0)-1)</f>
        <v/>
      </c>
      <c r="S2773" s="6"/>
      <c r="T2773" s="6"/>
      <c r="U2773" s="22" t="str">
        <f aca="false">IF(OR($Q2773="",$Q2773="OK",$Q2773="Not set",NOT(ISNUMBER($G2773))),"",ROUND($G2773*IF($Q2773="Danger",Lists!$M$15,Lists!$M$16),0))</f>
        <v/>
      </c>
      <c r="V2773" s="22" t="str">
        <f aca="false">IF($U2773="","",IF(OR($Q2773="Danger",$U2773&gt;=Lists!$M$10),"P1",IF($U2773&gt;=Lists!$M$11,"P2","P3")))</f>
        <v/>
      </c>
      <c r="W2773" s="24" t="str">
        <f aca="false">IF(OR($V2773="",$B2773=""),"",$B2773+INDEX(Lists!$N$10:$N$12,MATCH($V2773,Lists!$L$10:$L$12,0)))</f>
        <v/>
      </c>
      <c r="X2773" s="19"/>
      <c r="Y2773" s="19"/>
      <c r="Z2773" s="19"/>
      <c r="AA2773" s="21"/>
      <c r="AB2773" s="19"/>
      <c r="AC2773" s="22" t="str">
        <f aca="true">IF(OR($U2773="",$B2773=""),"",IF($AA2773&lt;&gt;"",$AA2773-$B2773,TODAY()-$B2773))</f>
        <v/>
      </c>
      <c r="AD2773" s="22" t="str">
        <f aca="true">IF($W2773="","",IF($Y2773="Closed",IF($AA2773="","Closed",IF($AA2773&lt;=$W2773,"Closed on time","Closed late")),IF(TODAY()&gt;$W2773,"Overdue","Within time")))</f>
        <v/>
      </c>
      <c r="AE2773" s="6"/>
      <c r="AF2773" s="19"/>
      <c r="AG2773" s="19"/>
      <c r="AH2773" s="19"/>
      <c r="AI2773" s="19"/>
      <c r="AJ2773" s="19"/>
    </row>
    <row r="2774" customFormat="false" ht="15" hidden="false" customHeight="false" outlineLevel="0" collapsed="false">
      <c r="A2774" s="22" t="str">
        <f aca="false">IF($C2774="","","R"&amp;TEXT(ROW()-4,"00000"))</f>
        <v/>
      </c>
      <c r="B2774" s="21"/>
      <c r="C2774" s="19"/>
      <c r="D2774" s="22" t="str">
        <f aca="false">IF($C2774="","",IFERROR(INDEX(Asset_Register!$C$5:$C$1000,MATCH($C2774,Asset_Register!$A$5:$A$1000,0)),"Not in register"))</f>
        <v/>
      </c>
      <c r="E2774" s="22" t="str">
        <f aca="false">IF($C2774="","",IFERROR(INDEX(Asset_Register!$D$5:$D$1000,MATCH($C2774,Asset_Register!$A$5:$A$1000,0)),"Not in register"))</f>
        <v/>
      </c>
      <c r="F2774" s="22" t="str">
        <f aca="false">IF($C2774="","",IFERROR(INDEX(Asset_Register!$R$5:$R$1000,MATCH($C2774,Asset_Register!$A$5:$A$1000,0)),"Not in register"))</f>
        <v/>
      </c>
      <c r="G2774" s="22" t="str">
        <f aca="false">IF($C2774="","",IFERROR(INDEX(Asset_Register!$Q$5:$Q$1000,MATCH($C2774,Asset_Register!$A$5:$A$1000,0)),"Not in register"))</f>
        <v/>
      </c>
      <c r="H2774" s="19"/>
      <c r="I2774" s="19"/>
      <c r="J2774" s="6"/>
      <c r="K2774" s="19"/>
      <c r="L2774" s="19"/>
      <c r="M2774" s="19"/>
      <c r="N2774" s="19"/>
      <c r="O2774" s="19"/>
      <c r="P2774" s="19"/>
      <c r="Q2774" s="22" t="str">
        <f aca="false">IF($C2774="","",IF($P2774&lt;&gt;"",$P2774,IF(AND(ISNUMBER($K2774),ISNUMBER($M2774),ISNUMBER($N2774)),IF($O2774="Lower is worse",IF($K2774&lt;=$N2774,"Danger",IF($K2774&lt;=$M2774,"Alert","OK")),IF($K2774&gt;=$N2774,"Danger",IF($K2774&gt;=$M2774,"Alert","OK"))),"Not set")))</f>
        <v/>
      </c>
      <c r="R2774" s="22" t="str">
        <f aca="false">IF(OR($Q2774="",$Q2774="Not set"),"",MATCH($Q2774,Lists!$F$2:$F$4,0)-1)</f>
        <v/>
      </c>
      <c r="S2774" s="6"/>
      <c r="T2774" s="6"/>
      <c r="U2774" s="22" t="str">
        <f aca="false">IF(OR($Q2774="",$Q2774="OK",$Q2774="Not set",NOT(ISNUMBER($G2774))),"",ROUND($G2774*IF($Q2774="Danger",Lists!$M$15,Lists!$M$16),0))</f>
        <v/>
      </c>
      <c r="V2774" s="22" t="str">
        <f aca="false">IF($U2774="","",IF(OR($Q2774="Danger",$U2774&gt;=Lists!$M$10),"P1",IF($U2774&gt;=Lists!$M$11,"P2","P3")))</f>
        <v/>
      </c>
      <c r="W2774" s="24" t="str">
        <f aca="false">IF(OR($V2774="",$B2774=""),"",$B2774+INDEX(Lists!$N$10:$N$12,MATCH($V2774,Lists!$L$10:$L$12,0)))</f>
        <v/>
      </c>
      <c r="X2774" s="19"/>
      <c r="Y2774" s="19"/>
      <c r="Z2774" s="19"/>
      <c r="AA2774" s="21"/>
      <c r="AB2774" s="19"/>
      <c r="AC2774" s="22" t="str">
        <f aca="true">IF(OR($U2774="",$B2774=""),"",IF($AA2774&lt;&gt;"",$AA2774-$B2774,TODAY()-$B2774))</f>
        <v/>
      </c>
      <c r="AD2774" s="22" t="str">
        <f aca="true">IF($W2774="","",IF($Y2774="Closed",IF($AA2774="","Closed",IF($AA2774&lt;=$W2774,"Closed on time","Closed late")),IF(TODAY()&gt;$W2774,"Overdue","Within time")))</f>
        <v/>
      </c>
      <c r="AE2774" s="6"/>
      <c r="AF2774" s="19"/>
      <c r="AG2774" s="19"/>
      <c r="AH2774" s="19"/>
      <c r="AI2774" s="19"/>
      <c r="AJ2774" s="19"/>
    </row>
    <row r="2775" customFormat="false" ht="15" hidden="false" customHeight="false" outlineLevel="0" collapsed="false">
      <c r="A2775" s="22" t="str">
        <f aca="false">IF($C2775="","","R"&amp;TEXT(ROW()-4,"00000"))</f>
        <v/>
      </c>
      <c r="B2775" s="21"/>
      <c r="C2775" s="19"/>
      <c r="D2775" s="22" t="str">
        <f aca="false">IF($C2775="","",IFERROR(INDEX(Asset_Register!$C$5:$C$1000,MATCH($C2775,Asset_Register!$A$5:$A$1000,0)),"Not in register"))</f>
        <v/>
      </c>
      <c r="E2775" s="22" t="str">
        <f aca="false">IF($C2775="","",IFERROR(INDEX(Asset_Register!$D$5:$D$1000,MATCH($C2775,Asset_Register!$A$5:$A$1000,0)),"Not in register"))</f>
        <v/>
      </c>
      <c r="F2775" s="22" t="str">
        <f aca="false">IF($C2775="","",IFERROR(INDEX(Asset_Register!$R$5:$R$1000,MATCH($C2775,Asset_Register!$A$5:$A$1000,0)),"Not in register"))</f>
        <v/>
      </c>
      <c r="G2775" s="22" t="str">
        <f aca="false">IF($C2775="","",IFERROR(INDEX(Asset_Register!$Q$5:$Q$1000,MATCH($C2775,Asset_Register!$A$5:$A$1000,0)),"Not in register"))</f>
        <v/>
      </c>
      <c r="H2775" s="19"/>
      <c r="I2775" s="19"/>
      <c r="J2775" s="6"/>
      <c r="K2775" s="19"/>
      <c r="L2775" s="19"/>
      <c r="M2775" s="19"/>
      <c r="N2775" s="19"/>
      <c r="O2775" s="19"/>
      <c r="P2775" s="19"/>
      <c r="Q2775" s="22" t="str">
        <f aca="false">IF($C2775="","",IF($P2775&lt;&gt;"",$P2775,IF(AND(ISNUMBER($K2775),ISNUMBER($M2775),ISNUMBER($N2775)),IF($O2775="Lower is worse",IF($K2775&lt;=$N2775,"Danger",IF($K2775&lt;=$M2775,"Alert","OK")),IF($K2775&gt;=$N2775,"Danger",IF($K2775&gt;=$M2775,"Alert","OK"))),"Not set")))</f>
        <v/>
      </c>
      <c r="R2775" s="22" t="str">
        <f aca="false">IF(OR($Q2775="",$Q2775="Not set"),"",MATCH($Q2775,Lists!$F$2:$F$4,0)-1)</f>
        <v/>
      </c>
      <c r="S2775" s="6"/>
      <c r="T2775" s="6"/>
      <c r="U2775" s="22" t="str">
        <f aca="false">IF(OR($Q2775="",$Q2775="OK",$Q2775="Not set",NOT(ISNUMBER($G2775))),"",ROUND($G2775*IF($Q2775="Danger",Lists!$M$15,Lists!$M$16),0))</f>
        <v/>
      </c>
      <c r="V2775" s="22" t="str">
        <f aca="false">IF($U2775="","",IF(OR($Q2775="Danger",$U2775&gt;=Lists!$M$10),"P1",IF($U2775&gt;=Lists!$M$11,"P2","P3")))</f>
        <v/>
      </c>
      <c r="W2775" s="24" t="str">
        <f aca="false">IF(OR($V2775="",$B2775=""),"",$B2775+INDEX(Lists!$N$10:$N$12,MATCH($V2775,Lists!$L$10:$L$12,0)))</f>
        <v/>
      </c>
      <c r="X2775" s="19"/>
      <c r="Y2775" s="19"/>
      <c r="Z2775" s="19"/>
      <c r="AA2775" s="21"/>
      <c r="AB2775" s="19"/>
      <c r="AC2775" s="22" t="str">
        <f aca="true">IF(OR($U2775="",$B2775=""),"",IF($AA2775&lt;&gt;"",$AA2775-$B2775,TODAY()-$B2775))</f>
        <v/>
      </c>
      <c r="AD2775" s="22" t="str">
        <f aca="true">IF($W2775="","",IF($Y2775="Closed",IF($AA2775="","Closed",IF($AA2775&lt;=$W2775,"Closed on time","Closed late")),IF(TODAY()&gt;$W2775,"Overdue","Within time")))</f>
        <v/>
      </c>
      <c r="AE2775" s="6"/>
      <c r="AF2775" s="19"/>
      <c r="AG2775" s="19"/>
      <c r="AH2775" s="19"/>
      <c r="AI2775" s="19"/>
      <c r="AJ2775" s="19"/>
    </row>
    <row r="2776" customFormat="false" ht="15" hidden="false" customHeight="false" outlineLevel="0" collapsed="false">
      <c r="A2776" s="22" t="str">
        <f aca="false">IF($C2776="","","R"&amp;TEXT(ROW()-4,"00000"))</f>
        <v/>
      </c>
      <c r="B2776" s="21"/>
      <c r="C2776" s="19"/>
      <c r="D2776" s="22" t="str">
        <f aca="false">IF($C2776="","",IFERROR(INDEX(Asset_Register!$C$5:$C$1000,MATCH($C2776,Asset_Register!$A$5:$A$1000,0)),"Not in register"))</f>
        <v/>
      </c>
      <c r="E2776" s="22" t="str">
        <f aca="false">IF($C2776="","",IFERROR(INDEX(Asset_Register!$D$5:$D$1000,MATCH($C2776,Asset_Register!$A$5:$A$1000,0)),"Not in register"))</f>
        <v/>
      </c>
      <c r="F2776" s="22" t="str">
        <f aca="false">IF($C2776="","",IFERROR(INDEX(Asset_Register!$R$5:$R$1000,MATCH($C2776,Asset_Register!$A$5:$A$1000,0)),"Not in register"))</f>
        <v/>
      </c>
      <c r="G2776" s="22" t="str">
        <f aca="false">IF($C2776="","",IFERROR(INDEX(Asset_Register!$Q$5:$Q$1000,MATCH($C2776,Asset_Register!$A$5:$A$1000,0)),"Not in register"))</f>
        <v/>
      </c>
      <c r="H2776" s="19"/>
      <c r="I2776" s="19"/>
      <c r="J2776" s="6"/>
      <c r="K2776" s="19"/>
      <c r="L2776" s="19"/>
      <c r="M2776" s="19"/>
      <c r="N2776" s="19"/>
      <c r="O2776" s="19"/>
      <c r="P2776" s="19"/>
      <c r="Q2776" s="22" t="str">
        <f aca="false">IF($C2776="","",IF($P2776&lt;&gt;"",$P2776,IF(AND(ISNUMBER($K2776),ISNUMBER($M2776),ISNUMBER($N2776)),IF($O2776="Lower is worse",IF($K2776&lt;=$N2776,"Danger",IF($K2776&lt;=$M2776,"Alert","OK")),IF($K2776&gt;=$N2776,"Danger",IF($K2776&gt;=$M2776,"Alert","OK"))),"Not set")))</f>
        <v/>
      </c>
      <c r="R2776" s="22" t="str">
        <f aca="false">IF(OR($Q2776="",$Q2776="Not set"),"",MATCH($Q2776,Lists!$F$2:$F$4,0)-1)</f>
        <v/>
      </c>
      <c r="S2776" s="6"/>
      <c r="T2776" s="6"/>
      <c r="U2776" s="22" t="str">
        <f aca="false">IF(OR($Q2776="",$Q2776="OK",$Q2776="Not set",NOT(ISNUMBER($G2776))),"",ROUND($G2776*IF($Q2776="Danger",Lists!$M$15,Lists!$M$16),0))</f>
        <v/>
      </c>
      <c r="V2776" s="22" t="str">
        <f aca="false">IF($U2776="","",IF(OR($Q2776="Danger",$U2776&gt;=Lists!$M$10),"P1",IF($U2776&gt;=Lists!$M$11,"P2","P3")))</f>
        <v/>
      </c>
      <c r="W2776" s="24" t="str">
        <f aca="false">IF(OR($V2776="",$B2776=""),"",$B2776+INDEX(Lists!$N$10:$N$12,MATCH($V2776,Lists!$L$10:$L$12,0)))</f>
        <v/>
      </c>
      <c r="X2776" s="19"/>
      <c r="Y2776" s="19"/>
      <c r="Z2776" s="19"/>
      <c r="AA2776" s="21"/>
      <c r="AB2776" s="19"/>
      <c r="AC2776" s="22" t="str">
        <f aca="true">IF(OR($U2776="",$B2776=""),"",IF($AA2776&lt;&gt;"",$AA2776-$B2776,TODAY()-$B2776))</f>
        <v/>
      </c>
      <c r="AD2776" s="22" t="str">
        <f aca="true">IF($W2776="","",IF($Y2776="Closed",IF($AA2776="","Closed",IF($AA2776&lt;=$W2776,"Closed on time","Closed late")),IF(TODAY()&gt;$W2776,"Overdue","Within time")))</f>
        <v/>
      </c>
      <c r="AE2776" s="6"/>
      <c r="AF2776" s="19"/>
      <c r="AG2776" s="19"/>
      <c r="AH2776" s="19"/>
      <c r="AI2776" s="19"/>
      <c r="AJ2776" s="19"/>
    </row>
    <row r="2777" customFormat="false" ht="15" hidden="false" customHeight="false" outlineLevel="0" collapsed="false">
      <c r="A2777" s="22" t="str">
        <f aca="false">IF($C2777="","","R"&amp;TEXT(ROW()-4,"00000"))</f>
        <v/>
      </c>
      <c r="B2777" s="21"/>
      <c r="C2777" s="19"/>
      <c r="D2777" s="22" t="str">
        <f aca="false">IF($C2777="","",IFERROR(INDEX(Asset_Register!$C$5:$C$1000,MATCH($C2777,Asset_Register!$A$5:$A$1000,0)),"Not in register"))</f>
        <v/>
      </c>
      <c r="E2777" s="22" t="str">
        <f aca="false">IF($C2777="","",IFERROR(INDEX(Asset_Register!$D$5:$D$1000,MATCH($C2777,Asset_Register!$A$5:$A$1000,0)),"Not in register"))</f>
        <v/>
      </c>
      <c r="F2777" s="22" t="str">
        <f aca="false">IF($C2777="","",IFERROR(INDEX(Asset_Register!$R$5:$R$1000,MATCH($C2777,Asset_Register!$A$5:$A$1000,0)),"Not in register"))</f>
        <v/>
      </c>
      <c r="G2777" s="22" t="str">
        <f aca="false">IF($C2777="","",IFERROR(INDEX(Asset_Register!$Q$5:$Q$1000,MATCH($C2777,Asset_Register!$A$5:$A$1000,0)),"Not in register"))</f>
        <v/>
      </c>
      <c r="H2777" s="19"/>
      <c r="I2777" s="19"/>
      <c r="J2777" s="6"/>
      <c r="K2777" s="19"/>
      <c r="L2777" s="19"/>
      <c r="M2777" s="19"/>
      <c r="N2777" s="19"/>
      <c r="O2777" s="19"/>
      <c r="P2777" s="19"/>
      <c r="Q2777" s="22" t="str">
        <f aca="false">IF($C2777="","",IF($P2777&lt;&gt;"",$P2777,IF(AND(ISNUMBER($K2777),ISNUMBER($M2777),ISNUMBER($N2777)),IF($O2777="Lower is worse",IF($K2777&lt;=$N2777,"Danger",IF($K2777&lt;=$M2777,"Alert","OK")),IF($K2777&gt;=$N2777,"Danger",IF($K2777&gt;=$M2777,"Alert","OK"))),"Not set")))</f>
        <v/>
      </c>
      <c r="R2777" s="22" t="str">
        <f aca="false">IF(OR($Q2777="",$Q2777="Not set"),"",MATCH($Q2777,Lists!$F$2:$F$4,0)-1)</f>
        <v/>
      </c>
      <c r="S2777" s="6"/>
      <c r="T2777" s="6"/>
      <c r="U2777" s="22" t="str">
        <f aca="false">IF(OR($Q2777="",$Q2777="OK",$Q2777="Not set",NOT(ISNUMBER($G2777))),"",ROUND($G2777*IF($Q2777="Danger",Lists!$M$15,Lists!$M$16),0))</f>
        <v/>
      </c>
      <c r="V2777" s="22" t="str">
        <f aca="false">IF($U2777="","",IF(OR($Q2777="Danger",$U2777&gt;=Lists!$M$10),"P1",IF($U2777&gt;=Lists!$M$11,"P2","P3")))</f>
        <v/>
      </c>
      <c r="W2777" s="24" t="str">
        <f aca="false">IF(OR($V2777="",$B2777=""),"",$B2777+INDEX(Lists!$N$10:$N$12,MATCH($V2777,Lists!$L$10:$L$12,0)))</f>
        <v/>
      </c>
      <c r="X2777" s="19"/>
      <c r="Y2777" s="19"/>
      <c r="Z2777" s="19"/>
      <c r="AA2777" s="21"/>
      <c r="AB2777" s="19"/>
      <c r="AC2777" s="22" t="str">
        <f aca="true">IF(OR($U2777="",$B2777=""),"",IF($AA2777&lt;&gt;"",$AA2777-$B2777,TODAY()-$B2777))</f>
        <v/>
      </c>
      <c r="AD2777" s="22" t="str">
        <f aca="true">IF($W2777="","",IF($Y2777="Closed",IF($AA2777="","Closed",IF($AA2777&lt;=$W2777,"Closed on time","Closed late")),IF(TODAY()&gt;$W2777,"Overdue","Within time")))</f>
        <v/>
      </c>
      <c r="AE2777" s="6"/>
      <c r="AF2777" s="19"/>
      <c r="AG2777" s="19"/>
      <c r="AH2777" s="19"/>
      <c r="AI2777" s="19"/>
      <c r="AJ2777" s="19"/>
    </row>
    <row r="2778" customFormat="false" ht="15" hidden="false" customHeight="false" outlineLevel="0" collapsed="false">
      <c r="A2778" s="22" t="str">
        <f aca="false">IF($C2778="","","R"&amp;TEXT(ROW()-4,"00000"))</f>
        <v/>
      </c>
      <c r="B2778" s="21"/>
      <c r="C2778" s="19"/>
      <c r="D2778" s="22" t="str">
        <f aca="false">IF($C2778="","",IFERROR(INDEX(Asset_Register!$C$5:$C$1000,MATCH($C2778,Asset_Register!$A$5:$A$1000,0)),"Not in register"))</f>
        <v/>
      </c>
      <c r="E2778" s="22" t="str">
        <f aca="false">IF($C2778="","",IFERROR(INDEX(Asset_Register!$D$5:$D$1000,MATCH($C2778,Asset_Register!$A$5:$A$1000,0)),"Not in register"))</f>
        <v/>
      </c>
      <c r="F2778" s="22" t="str">
        <f aca="false">IF($C2778="","",IFERROR(INDEX(Asset_Register!$R$5:$R$1000,MATCH($C2778,Asset_Register!$A$5:$A$1000,0)),"Not in register"))</f>
        <v/>
      </c>
      <c r="G2778" s="22" t="str">
        <f aca="false">IF($C2778="","",IFERROR(INDEX(Asset_Register!$Q$5:$Q$1000,MATCH($C2778,Asset_Register!$A$5:$A$1000,0)),"Not in register"))</f>
        <v/>
      </c>
      <c r="H2778" s="19"/>
      <c r="I2778" s="19"/>
      <c r="J2778" s="6"/>
      <c r="K2778" s="19"/>
      <c r="L2778" s="19"/>
      <c r="M2778" s="19"/>
      <c r="N2778" s="19"/>
      <c r="O2778" s="19"/>
      <c r="P2778" s="19"/>
      <c r="Q2778" s="22" t="str">
        <f aca="false">IF($C2778="","",IF($P2778&lt;&gt;"",$P2778,IF(AND(ISNUMBER($K2778),ISNUMBER($M2778),ISNUMBER($N2778)),IF($O2778="Lower is worse",IF($K2778&lt;=$N2778,"Danger",IF($K2778&lt;=$M2778,"Alert","OK")),IF($K2778&gt;=$N2778,"Danger",IF($K2778&gt;=$M2778,"Alert","OK"))),"Not set")))</f>
        <v/>
      </c>
      <c r="R2778" s="22" t="str">
        <f aca="false">IF(OR($Q2778="",$Q2778="Not set"),"",MATCH($Q2778,Lists!$F$2:$F$4,0)-1)</f>
        <v/>
      </c>
      <c r="S2778" s="6"/>
      <c r="T2778" s="6"/>
      <c r="U2778" s="22" t="str">
        <f aca="false">IF(OR($Q2778="",$Q2778="OK",$Q2778="Not set",NOT(ISNUMBER($G2778))),"",ROUND($G2778*IF($Q2778="Danger",Lists!$M$15,Lists!$M$16),0))</f>
        <v/>
      </c>
      <c r="V2778" s="22" t="str">
        <f aca="false">IF($U2778="","",IF(OR($Q2778="Danger",$U2778&gt;=Lists!$M$10),"P1",IF($U2778&gt;=Lists!$M$11,"P2","P3")))</f>
        <v/>
      </c>
      <c r="W2778" s="24" t="str">
        <f aca="false">IF(OR($V2778="",$B2778=""),"",$B2778+INDEX(Lists!$N$10:$N$12,MATCH($V2778,Lists!$L$10:$L$12,0)))</f>
        <v/>
      </c>
      <c r="X2778" s="19"/>
      <c r="Y2778" s="19"/>
      <c r="Z2778" s="19"/>
      <c r="AA2778" s="21"/>
      <c r="AB2778" s="19"/>
      <c r="AC2778" s="22" t="str">
        <f aca="true">IF(OR($U2778="",$B2778=""),"",IF($AA2778&lt;&gt;"",$AA2778-$B2778,TODAY()-$B2778))</f>
        <v/>
      </c>
      <c r="AD2778" s="22" t="str">
        <f aca="true">IF($W2778="","",IF($Y2778="Closed",IF($AA2778="","Closed",IF($AA2778&lt;=$W2778,"Closed on time","Closed late")),IF(TODAY()&gt;$W2778,"Overdue","Within time")))</f>
        <v/>
      </c>
      <c r="AE2778" s="6"/>
      <c r="AF2778" s="19"/>
      <c r="AG2778" s="19"/>
      <c r="AH2778" s="19"/>
      <c r="AI2778" s="19"/>
      <c r="AJ2778" s="19"/>
    </row>
    <row r="2779" customFormat="false" ht="15" hidden="false" customHeight="false" outlineLevel="0" collapsed="false">
      <c r="A2779" s="22" t="str">
        <f aca="false">IF($C2779="","","R"&amp;TEXT(ROW()-4,"00000"))</f>
        <v/>
      </c>
      <c r="B2779" s="21"/>
      <c r="C2779" s="19"/>
      <c r="D2779" s="22" t="str">
        <f aca="false">IF($C2779="","",IFERROR(INDEX(Asset_Register!$C$5:$C$1000,MATCH($C2779,Asset_Register!$A$5:$A$1000,0)),"Not in register"))</f>
        <v/>
      </c>
      <c r="E2779" s="22" t="str">
        <f aca="false">IF($C2779="","",IFERROR(INDEX(Asset_Register!$D$5:$D$1000,MATCH($C2779,Asset_Register!$A$5:$A$1000,0)),"Not in register"))</f>
        <v/>
      </c>
      <c r="F2779" s="22" t="str">
        <f aca="false">IF($C2779="","",IFERROR(INDEX(Asset_Register!$R$5:$R$1000,MATCH($C2779,Asset_Register!$A$5:$A$1000,0)),"Not in register"))</f>
        <v/>
      </c>
      <c r="G2779" s="22" t="str">
        <f aca="false">IF($C2779="","",IFERROR(INDEX(Asset_Register!$Q$5:$Q$1000,MATCH($C2779,Asset_Register!$A$5:$A$1000,0)),"Not in register"))</f>
        <v/>
      </c>
      <c r="H2779" s="19"/>
      <c r="I2779" s="19"/>
      <c r="J2779" s="6"/>
      <c r="K2779" s="19"/>
      <c r="L2779" s="19"/>
      <c r="M2779" s="19"/>
      <c r="N2779" s="19"/>
      <c r="O2779" s="19"/>
      <c r="P2779" s="19"/>
      <c r="Q2779" s="22" t="str">
        <f aca="false">IF($C2779="","",IF($P2779&lt;&gt;"",$P2779,IF(AND(ISNUMBER($K2779),ISNUMBER($M2779),ISNUMBER($N2779)),IF($O2779="Lower is worse",IF($K2779&lt;=$N2779,"Danger",IF($K2779&lt;=$M2779,"Alert","OK")),IF($K2779&gt;=$N2779,"Danger",IF($K2779&gt;=$M2779,"Alert","OK"))),"Not set")))</f>
        <v/>
      </c>
      <c r="R2779" s="22" t="str">
        <f aca="false">IF(OR($Q2779="",$Q2779="Not set"),"",MATCH($Q2779,Lists!$F$2:$F$4,0)-1)</f>
        <v/>
      </c>
      <c r="S2779" s="6"/>
      <c r="T2779" s="6"/>
      <c r="U2779" s="22" t="str">
        <f aca="false">IF(OR($Q2779="",$Q2779="OK",$Q2779="Not set",NOT(ISNUMBER($G2779))),"",ROUND($G2779*IF($Q2779="Danger",Lists!$M$15,Lists!$M$16),0))</f>
        <v/>
      </c>
      <c r="V2779" s="22" t="str">
        <f aca="false">IF($U2779="","",IF(OR($Q2779="Danger",$U2779&gt;=Lists!$M$10),"P1",IF($U2779&gt;=Lists!$M$11,"P2","P3")))</f>
        <v/>
      </c>
      <c r="W2779" s="24" t="str">
        <f aca="false">IF(OR($V2779="",$B2779=""),"",$B2779+INDEX(Lists!$N$10:$N$12,MATCH($V2779,Lists!$L$10:$L$12,0)))</f>
        <v/>
      </c>
      <c r="X2779" s="19"/>
      <c r="Y2779" s="19"/>
      <c r="Z2779" s="19"/>
      <c r="AA2779" s="21"/>
      <c r="AB2779" s="19"/>
      <c r="AC2779" s="22" t="str">
        <f aca="true">IF(OR($U2779="",$B2779=""),"",IF($AA2779&lt;&gt;"",$AA2779-$B2779,TODAY()-$B2779))</f>
        <v/>
      </c>
      <c r="AD2779" s="22" t="str">
        <f aca="true">IF($W2779="","",IF($Y2779="Closed",IF($AA2779="","Closed",IF($AA2779&lt;=$W2779,"Closed on time","Closed late")),IF(TODAY()&gt;$W2779,"Overdue","Within time")))</f>
        <v/>
      </c>
      <c r="AE2779" s="6"/>
      <c r="AF2779" s="19"/>
      <c r="AG2779" s="19"/>
      <c r="AH2779" s="19"/>
      <c r="AI2779" s="19"/>
      <c r="AJ2779" s="19"/>
    </row>
    <row r="2780" customFormat="false" ht="15" hidden="false" customHeight="false" outlineLevel="0" collapsed="false">
      <c r="A2780" s="22" t="str">
        <f aca="false">IF($C2780="","","R"&amp;TEXT(ROW()-4,"00000"))</f>
        <v/>
      </c>
      <c r="B2780" s="21"/>
      <c r="C2780" s="19"/>
      <c r="D2780" s="22" t="str">
        <f aca="false">IF($C2780="","",IFERROR(INDEX(Asset_Register!$C$5:$C$1000,MATCH($C2780,Asset_Register!$A$5:$A$1000,0)),"Not in register"))</f>
        <v/>
      </c>
      <c r="E2780" s="22" t="str">
        <f aca="false">IF($C2780="","",IFERROR(INDEX(Asset_Register!$D$5:$D$1000,MATCH($C2780,Asset_Register!$A$5:$A$1000,0)),"Not in register"))</f>
        <v/>
      </c>
      <c r="F2780" s="22" t="str">
        <f aca="false">IF($C2780="","",IFERROR(INDEX(Asset_Register!$R$5:$R$1000,MATCH($C2780,Asset_Register!$A$5:$A$1000,0)),"Not in register"))</f>
        <v/>
      </c>
      <c r="G2780" s="22" t="str">
        <f aca="false">IF($C2780="","",IFERROR(INDEX(Asset_Register!$Q$5:$Q$1000,MATCH($C2780,Asset_Register!$A$5:$A$1000,0)),"Not in register"))</f>
        <v/>
      </c>
      <c r="H2780" s="19"/>
      <c r="I2780" s="19"/>
      <c r="J2780" s="6"/>
      <c r="K2780" s="19"/>
      <c r="L2780" s="19"/>
      <c r="M2780" s="19"/>
      <c r="N2780" s="19"/>
      <c r="O2780" s="19"/>
      <c r="P2780" s="19"/>
      <c r="Q2780" s="22" t="str">
        <f aca="false">IF($C2780="","",IF($P2780&lt;&gt;"",$P2780,IF(AND(ISNUMBER($K2780),ISNUMBER($M2780),ISNUMBER($N2780)),IF($O2780="Lower is worse",IF($K2780&lt;=$N2780,"Danger",IF($K2780&lt;=$M2780,"Alert","OK")),IF($K2780&gt;=$N2780,"Danger",IF($K2780&gt;=$M2780,"Alert","OK"))),"Not set")))</f>
        <v/>
      </c>
      <c r="R2780" s="22" t="str">
        <f aca="false">IF(OR($Q2780="",$Q2780="Not set"),"",MATCH($Q2780,Lists!$F$2:$F$4,0)-1)</f>
        <v/>
      </c>
      <c r="S2780" s="6"/>
      <c r="T2780" s="6"/>
      <c r="U2780" s="22" t="str">
        <f aca="false">IF(OR($Q2780="",$Q2780="OK",$Q2780="Not set",NOT(ISNUMBER($G2780))),"",ROUND($G2780*IF($Q2780="Danger",Lists!$M$15,Lists!$M$16),0))</f>
        <v/>
      </c>
      <c r="V2780" s="22" t="str">
        <f aca="false">IF($U2780="","",IF(OR($Q2780="Danger",$U2780&gt;=Lists!$M$10),"P1",IF($U2780&gt;=Lists!$M$11,"P2","P3")))</f>
        <v/>
      </c>
      <c r="W2780" s="24" t="str">
        <f aca="false">IF(OR($V2780="",$B2780=""),"",$B2780+INDEX(Lists!$N$10:$N$12,MATCH($V2780,Lists!$L$10:$L$12,0)))</f>
        <v/>
      </c>
      <c r="X2780" s="19"/>
      <c r="Y2780" s="19"/>
      <c r="Z2780" s="19"/>
      <c r="AA2780" s="21"/>
      <c r="AB2780" s="19"/>
      <c r="AC2780" s="22" t="str">
        <f aca="true">IF(OR($U2780="",$B2780=""),"",IF($AA2780&lt;&gt;"",$AA2780-$B2780,TODAY()-$B2780))</f>
        <v/>
      </c>
      <c r="AD2780" s="22" t="str">
        <f aca="true">IF($W2780="","",IF($Y2780="Closed",IF($AA2780="","Closed",IF($AA2780&lt;=$W2780,"Closed on time","Closed late")),IF(TODAY()&gt;$W2780,"Overdue","Within time")))</f>
        <v/>
      </c>
      <c r="AE2780" s="6"/>
      <c r="AF2780" s="19"/>
      <c r="AG2780" s="19"/>
      <c r="AH2780" s="19"/>
      <c r="AI2780" s="19"/>
      <c r="AJ2780" s="19"/>
    </row>
    <row r="2781" customFormat="false" ht="15" hidden="false" customHeight="false" outlineLevel="0" collapsed="false">
      <c r="A2781" s="22" t="str">
        <f aca="false">IF($C2781="","","R"&amp;TEXT(ROW()-4,"00000"))</f>
        <v/>
      </c>
      <c r="B2781" s="21"/>
      <c r="C2781" s="19"/>
      <c r="D2781" s="22" t="str">
        <f aca="false">IF($C2781="","",IFERROR(INDEX(Asset_Register!$C$5:$C$1000,MATCH($C2781,Asset_Register!$A$5:$A$1000,0)),"Not in register"))</f>
        <v/>
      </c>
      <c r="E2781" s="22" t="str">
        <f aca="false">IF($C2781="","",IFERROR(INDEX(Asset_Register!$D$5:$D$1000,MATCH($C2781,Asset_Register!$A$5:$A$1000,0)),"Not in register"))</f>
        <v/>
      </c>
      <c r="F2781" s="22" t="str">
        <f aca="false">IF($C2781="","",IFERROR(INDEX(Asset_Register!$R$5:$R$1000,MATCH($C2781,Asset_Register!$A$5:$A$1000,0)),"Not in register"))</f>
        <v/>
      </c>
      <c r="G2781" s="22" t="str">
        <f aca="false">IF($C2781="","",IFERROR(INDEX(Asset_Register!$Q$5:$Q$1000,MATCH($C2781,Asset_Register!$A$5:$A$1000,0)),"Not in register"))</f>
        <v/>
      </c>
      <c r="H2781" s="19"/>
      <c r="I2781" s="19"/>
      <c r="J2781" s="6"/>
      <c r="K2781" s="19"/>
      <c r="L2781" s="19"/>
      <c r="M2781" s="19"/>
      <c r="N2781" s="19"/>
      <c r="O2781" s="19"/>
      <c r="P2781" s="19"/>
      <c r="Q2781" s="22" t="str">
        <f aca="false">IF($C2781="","",IF($P2781&lt;&gt;"",$P2781,IF(AND(ISNUMBER($K2781),ISNUMBER($M2781),ISNUMBER($N2781)),IF($O2781="Lower is worse",IF($K2781&lt;=$N2781,"Danger",IF($K2781&lt;=$M2781,"Alert","OK")),IF($K2781&gt;=$N2781,"Danger",IF($K2781&gt;=$M2781,"Alert","OK"))),"Not set")))</f>
        <v/>
      </c>
      <c r="R2781" s="22" t="str">
        <f aca="false">IF(OR($Q2781="",$Q2781="Not set"),"",MATCH($Q2781,Lists!$F$2:$F$4,0)-1)</f>
        <v/>
      </c>
      <c r="S2781" s="6"/>
      <c r="T2781" s="6"/>
      <c r="U2781" s="22" t="str">
        <f aca="false">IF(OR($Q2781="",$Q2781="OK",$Q2781="Not set",NOT(ISNUMBER($G2781))),"",ROUND($G2781*IF($Q2781="Danger",Lists!$M$15,Lists!$M$16),0))</f>
        <v/>
      </c>
      <c r="V2781" s="22" t="str">
        <f aca="false">IF($U2781="","",IF(OR($Q2781="Danger",$U2781&gt;=Lists!$M$10),"P1",IF($U2781&gt;=Lists!$M$11,"P2","P3")))</f>
        <v/>
      </c>
      <c r="W2781" s="24" t="str">
        <f aca="false">IF(OR($V2781="",$B2781=""),"",$B2781+INDEX(Lists!$N$10:$N$12,MATCH($V2781,Lists!$L$10:$L$12,0)))</f>
        <v/>
      </c>
      <c r="X2781" s="19"/>
      <c r="Y2781" s="19"/>
      <c r="Z2781" s="19"/>
      <c r="AA2781" s="21"/>
      <c r="AB2781" s="19"/>
      <c r="AC2781" s="22" t="str">
        <f aca="true">IF(OR($U2781="",$B2781=""),"",IF($AA2781&lt;&gt;"",$AA2781-$B2781,TODAY()-$B2781))</f>
        <v/>
      </c>
      <c r="AD2781" s="22" t="str">
        <f aca="true">IF($W2781="","",IF($Y2781="Closed",IF($AA2781="","Closed",IF($AA2781&lt;=$W2781,"Closed on time","Closed late")),IF(TODAY()&gt;$W2781,"Overdue","Within time")))</f>
        <v/>
      </c>
      <c r="AE2781" s="6"/>
      <c r="AF2781" s="19"/>
      <c r="AG2781" s="19"/>
      <c r="AH2781" s="19"/>
      <c r="AI2781" s="19"/>
      <c r="AJ2781" s="19"/>
    </row>
    <row r="2782" customFormat="false" ht="15" hidden="false" customHeight="false" outlineLevel="0" collapsed="false">
      <c r="A2782" s="22" t="str">
        <f aca="false">IF($C2782="","","R"&amp;TEXT(ROW()-4,"00000"))</f>
        <v/>
      </c>
      <c r="B2782" s="21"/>
      <c r="C2782" s="19"/>
      <c r="D2782" s="22" t="str">
        <f aca="false">IF($C2782="","",IFERROR(INDEX(Asset_Register!$C$5:$C$1000,MATCH($C2782,Asset_Register!$A$5:$A$1000,0)),"Not in register"))</f>
        <v/>
      </c>
      <c r="E2782" s="22" t="str">
        <f aca="false">IF($C2782="","",IFERROR(INDEX(Asset_Register!$D$5:$D$1000,MATCH($C2782,Asset_Register!$A$5:$A$1000,0)),"Not in register"))</f>
        <v/>
      </c>
      <c r="F2782" s="22" t="str">
        <f aca="false">IF($C2782="","",IFERROR(INDEX(Asset_Register!$R$5:$R$1000,MATCH($C2782,Asset_Register!$A$5:$A$1000,0)),"Not in register"))</f>
        <v/>
      </c>
      <c r="G2782" s="22" t="str">
        <f aca="false">IF($C2782="","",IFERROR(INDEX(Asset_Register!$Q$5:$Q$1000,MATCH($C2782,Asset_Register!$A$5:$A$1000,0)),"Not in register"))</f>
        <v/>
      </c>
      <c r="H2782" s="19"/>
      <c r="I2782" s="19"/>
      <c r="J2782" s="6"/>
      <c r="K2782" s="19"/>
      <c r="L2782" s="19"/>
      <c r="M2782" s="19"/>
      <c r="N2782" s="19"/>
      <c r="O2782" s="19"/>
      <c r="P2782" s="19"/>
      <c r="Q2782" s="22" t="str">
        <f aca="false">IF($C2782="","",IF($P2782&lt;&gt;"",$P2782,IF(AND(ISNUMBER($K2782),ISNUMBER($M2782),ISNUMBER($N2782)),IF($O2782="Lower is worse",IF($K2782&lt;=$N2782,"Danger",IF($K2782&lt;=$M2782,"Alert","OK")),IF($K2782&gt;=$N2782,"Danger",IF($K2782&gt;=$M2782,"Alert","OK"))),"Not set")))</f>
        <v/>
      </c>
      <c r="R2782" s="22" t="str">
        <f aca="false">IF(OR($Q2782="",$Q2782="Not set"),"",MATCH($Q2782,Lists!$F$2:$F$4,0)-1)</f>
        <v/>
      </c>
      <c r="S2782" s="6"/>
      <c r="T2782" s="6"/>
      <c r="U2782" s="22" t="str">
        <f aca="false">IF(OR($Q2782="",$Q2782="OK",$Q2782="Not set",NOT(ISNUMBER($G2782))),"",ROUND($G2782*IF($Q2782="Danger",Lists!$M$15,Lists!$M$16),0))</f>
        <v/>
      </c>
      <c r="V2782" s="22" t="str">
        <f aca="false">IF($U2782="","",IF(OR($Q2782="Danger",$U2782&gt;=Lists!$M$10),"P1",IF($U2782&gt;=Lists!$M$11,"P2","P3")))</f>
        <v/>
      </c>
      <c r="W2782" s="24" t="str">
        <f aca="false">IF(OR($V2782="",$B2782=""),"",$B2782+INDEX(Lists!$N$10:$N$12,MATCH($V2782,Lists!$L$10:$L$12,0)))</f>
        <v/>
      </c>
      <c r="X2782" s="19"/>
      <c r="Y2782" s="19"/>
      <c r="Z2782" s="19"/>
      <c r="AA2782" s="21"/>
      <c r="AB2782" s="19"/>
      <c r="AC2782" s="22" t="str">
        <f aca="true">IF(OR($U2782="",$B2782=""),"",IF($AA2782&lt;&gt;"",$AA2782-$B2782,TODAY()-$B2782))</f>
        <v/>
      </c>
      <c r="AD2782" s="22" t="str">
        <f aca="true">IF($W2782="","",IF($Y2782="Closed",IF($AA2782="","Closed",IF($AA2782&lt;=$W2782,"Closed on time","Closed late")),IF(TODAY()&gt;$W2782,"Overdue","Within time")))</f>
        <v/>
      </c>
      <c r="AE2782" s="6"/>
      <c r="AF2782" s="19"/>
      <c r="AG2782" s="19"/>
      <c r="AH2782" s="19"/>
      <c r="AI2782" s="19"/>
      <c r="AJ2782" s="19"/>
    </row>
    <row r="2783" customFormat="false" ht="15" hidden="false" customHeight="false" outlineLevel="0" collapsed="false">
      <c r="A2783" s="22" t="str">
        <f aca="false">IF($C2783="","","R"&amp;TEXT(ROW()-4,"00000"))</f>
        <v/>
      </c>
      <c r="B2783" s="21"/>
      <c r="C2783" s="19"/>
      <c r="D2783" s="22" t="str">
        <f aca="false">IF($C2783="","",IFERROR(INDEX(Asset_Register!$C$5:$C$1000,MATCH($C2783,Asset_Register!$A$5:$A$1000,0)),"Not in register"))</f>
        <v/>
      </c>
      <c r="E2783" s="22" t="str">
        <f aca="false">IF($C2783="","",IFERROR(INDEX(Asset_Register!$D$5:$D$1000,MATCH($C2783,Asset_Register!$A$5:$A$1000,0)),"Not in register"))</f>
        <v/>
      </c>
      <c r="F2783" s="22" t="str">
        <f aca="false">IF($C2783="","",IFERROR(INDEX(Asset_Register!$R$5:$R$1000,MATCH($C2783,Asset_Register!$A$5:$A$1000,0)),"Not in register"))</f>
        <v/>
      </c>
      <c r="G2783" s="22" t="str">
        <f aca="false">IF($C2783="","",IFERROR(INDEX(Asset_Register!$Q$5:$Q$1000,MATCH($C2783,Asset_Register!$A$5:$A$1000,0)),"Not in register"))</f>
        <v/>
      </c>
      <c r="H2783" s="19"/>
      <c r="I2783" s="19"/>
      <c r="J2783" s="6"/>
      <c r="K2783" s="19"/>
      <c r="L2783" s="19"/>
      <c r="M2783" s="19"/>
      <c r="N2783" s="19"/>
      <c r="O2783" s="19"/>
      <c r="P2783" s="19"/>
      <c r="Q2783" s="22" t="str">
        <f aca="false">IF($C2783="","",IF($P2783&lt;&gt;"",$P2783,IF(AND(ISNUMBER($K2783),ISNUMBER($M2783),ISNUMBER($N2783)),IF($O2783="Lower is worse",IF($K2783&lt;=$N2783,"Danger",IF($K2783&lt;=$M2783,"Alert","OK")),IF($K2783&gt;=$N2783,"Danger",IF($K2783&gt;=$M2783,"Alert","OK"))),"Not set")))</f>
        <v/>
      </c>
      <c r="R2783" s="22" t="str">
        <f aca="false">IF(OR($Q2783="",$Q2783="Not set"),"",MATCH($Q2783,Lists!$F$2:$F$4,0)-1)</f>
        <v/>
      </c>
      <c r="S2783" s="6"/>
      <c r="T2783" s="6"/>
      <c r="U2783" s="22" t="str">
        <f aca="false">IF(OR($Q2783="",$Q2783="OK",$Q2783="Not set",NOT(ISNUMBER($G2783))),"",ROUND($G2783*IF($Q2783="Danger",Lists!$M$15,Lists!$M$16),0))</f>
        <v/>
      </c>
      <c r="V2783" s="22" t="str">
        <f aca="false">IF($U2783="","",IF(OR($Q2783="Danger",$U2783&gt;=Lists!$M$10),"P1",IF($U2783&gt;=Lists!$M$11,"P2","P3")))</f>
        <v/>
      </c>
      <c r="W2783" s="24" t="str">
        <f aca="false">IF(OR($V2783="",$B2783=""),"",$B2783+INDEX(Lists!$N$10:$N$12,MATCH($V2783,Lists!$L$10:$L$12,0)))</f>
        <v/>
      </c>
      <c r="X2783" s="19"/>
      <c r="Y2783" s="19"/>
      <c r="Z2783" s="19"/>
      <c r="AA2783" s="21"/>
      <c r="AB2783" s="19"/>
      <c r="AC2783" s="22" t="str">
        <f aca="true">IF(OR($U2783="",$B2783=""),"",IF($AA2783&lt;&gt;"",$AA2783-$B2783,TODAY()-$B2783))</f>
        <v/>
      </c>
      <c r="AD2783" s="22" t="str">
        <f aca="true">IF($W2783="","",IF($Y2783="Closed",IF($AA2783="","Closed",IF($AA2783&lt;=$W2783,"Closed on time","Closed late")),IF(TODAY()&gt;$W2783,"Overdue","Within time")))</f>
        <v/>
      </c>
      <c r="AE2783" s="6"/>
      <c r="AF2783" s="19"/>
      <c r="AG2783" s="19"/>
      <c r="AH2783" s="19"/>
      <c r="AI2783" s="19"/>
      <c r="AJ2783" s="19"/>
    </row>
    <row r="2784" customFormat="false" ht="15" hidden="false" customHeight="false" outlineLevel="0" collapsed="false">
      <c r="A2784" s="22" t="str">
        <f aca="false">IF($C2784="","","R"&amp;TEXT(ROW()-4,"00000"))</f>
        <v/>
      </c>
      <c r="B2784" s="21"/>
      <c r="C2784" s="19"/>
      <c r="D2784" s="22" t="str">
        <f aca="false">IF($C2784="","",IFERROR(INDEX(Asset_Register!$C$5:$C$1000,MATCH($C2784,Asset_Register!$A$5:$A$1000,0)),"Not in register"))</f>
        <v/>
      </c>
      <c r="E2784" s="22" t="str">
        <f aca="false">IF($C2784="","",IFERROR(INDEX(Asset_Register!$D$5:$D$1000,MATCH($C2784,Asset_Register!$A$5:$A$1000,0)),"Not in register"))</f>
        <v/>
      </c>
      <c r="F2784" s="22" t="str">
        <f aca="false">IF($C2784="","",IFERROR(INDEX(Asset_Register!$R$5:$R$1000,MATCH($C2784,Asset_Register!$A$5:$A$1000,0)),"Not in register"))</f>
        <v/>
      </c>
      <c r="G2784" s="22" t="str">
        <f aca="false">IF($C2784="","",IFERROR(INDEX(Asset_Register!$Q$5:$Q$1000,MATCH($C2784,Asset_Register!$A$5:$A$1000,0)),"Not in register"))</f>
        <v/>
      </c>
      <c r="H2784" s="19"/>
      <c r="I2784" s="19"/>
      <c r="J2784" s="6"/>
      <c r="K2784" s="19"/>
      <c r="L2784" s="19"/>
      <c r="M2784" s="19"/>
      <c r="N2784" s="19"/>
      <c r="O2784" s="19"/>
      <c r="P2784" s="19"/>
      <c r="Q2784" s="22" t="str">
        <f aca="false">IF($C2784="","",IF($P2784&lt;&gt;"",$P2784,IF(AND(ISNUMBER($K2784),ISNUMBER($M2784),ISNUMBER($N2784)),IF($O2784="Lower is worse",IF($K2784&lt;=$N2784,"Danger",IF($K2784&lt;=$M2784,"Alert","OK")),IF($K2784&gt;=$N2784,"Danger",IF($K2784&gt;=$M2784,"Alert","OK"))),"Not set")))</f>
        <v/>
      </c>
      <c r="R2784" s="22" t="str">
        <f aca="false">IF(OR($Q2784="",$Q2784="Not set"),"",MATCH($Q2784,Lists!$F$2:$F$4,0)-1)</f>
        <v/>
      </c>
      <c r="S2784" s="6"/>
      <c r="T2784" s="6"/>
      <c r="U2784" s="22" t="str">
        <f aca="false">IF(OR($Q2784="",$Q2784="OK",$Q2784="Not set",NOT(ISNUMBER($G2784))),"",ROUND($G2784*IF($Q2784="Danger",Lists!$M$15,Lists!$M$16),0))</f>
        <v/>
      </c>
      <c r="V2784" s="22" t="str">
        <f aca="false">IF($U2784="","",IF(OR($Q2784="Danger",$U2784&gt;=Lists!$M$10),"P1",IF($U2784&gt;=Lists!$M$11,"P2","P3")))</f>
        <v/>
      </c>
      <c r="W2784" s="24" t="str">
        <f aca="false">IF(OR($V2784="",$B2784=""),"",$B2784+INDEX(Lists!$N$10:$N$12,MATCH($V2784,Lists!$L$10:$L$12,0)))</f>
        <v/>
      </c>
      <c r="X2784" s="19"/>
      <c r="Y2784" s="19"/>
      <c r="Z2784" s="19"/>
      <c r="AA2784" s="21"/>
      <c r="AB2784" s="19"/>
      <c r="AC2784" s="22" t="str">
        <f aca="true">IF(OR($U2784="",$B2784=""),"",IF($AA2784&lt;&gt;"",$AA2784-$B2784,TODAY()-$B2784))</f>
        <v/>
      </c>
      <c r="AD2784" s="22" t="str">
        <f aca="true">IF($W2784="","",IF($Y2784="Closed",IF($AA2784="","Closed",IF($AA2784&lt;=$W2784,"Closed on time","Closed late")),IF(TODAY()&gt;$W2784,"Overdue","Within time")))</f>
        <v/>
      </c>
      <c r="AE2784" s="6"/>
      <c r="AF2784" s="19"/>
      <c r="AG2784" s="19"/>
      <c r="AH2784" s="19"/>
      <c r="AI2784" s="19"/>
      <c r="AJ2784" s="19"/>
    </row>
    <row r="2785" customFormat="false" ht="15" hidden="false" customHeight="false" outlineLevel="0" collapsed="false">
      <c r="A2785" s="22" t="str">
        <f aca="false">IF($C2785="","","R"&amp;TEXT(ROW()-4,"00000"))</f>
        <v/>
      </c>
      <c r="B2785" s="21"/>
      <c r="C2785" s="19"/>
      <c r="D2785" s="22" t="str">
        <f aca="false">IF($C2785="","",IFERROR(INDEX(Asset_Register!$C$5:$C$1000,MATCH($C2785,Asset_Register!$A$5:$A$1000,0)),"Not in register"))</f>
        <v/>
      </c>
      <c r="E2785" s="22" t="str">
        <f aca="false">IF($C2785="","",IFERROR(INDEX(Asset_Register!$D$5:$D$1000,MATCH($C2785,Asset_Register!$A$5:$A$1000,0)),"Not in register"))</f>
        <v/>
      </c>
      <c r="F2785" s="22" t="str">
        <f aca="false">IF($C2785="","",IFERROR(INDEX(Asset_Register!$R$5:$R$1000,MATCH($C2785,Asset_Register!$A$5:$A$1000,0)),"Not in register"))</f>
        <v/>
      </c>
      <c r="G2785" s="22" t="str">
        <f aca="false">IF($C2785="","",IFERROR(INDEX(Asset_Register!$Q$5:$Q$1000,MATCH($C2785,Asset_Register!$A$5:$A$1000,0)),"Not in register"))</f>
        <v/>
      </c>
      <c r="H2785" s="19"/>
      <c r="I2785" s="19"/>
      <c r="J2785" s="6"/>
      <c r="K2785" s="19"/>
      <c r="L2785" s="19"/>
      <c r="M2785" s="19"/>
      <c r="N2785" s="19"/>
      <c r="O2785" s="19"/>
      <c r="P2785" s="19"/>
      <c r="Q2785" s="22" t="str">
        <f aca="false">IF($C2785="","",IF($P2785&lt;&gt;"",$P2785,IF(AND(ISNUMBER($K2785),ISNUMBER($M2785),ISNUMBER($N2785)),IF($O2785="Lower is worse",IF($K2785&lt;=$N2785,"Danger",IF($K2785&lt;=$M2785,"Alert","OK")),IF($K2785&gt;=$N2785,"Danger",IF($K2785&gt;=$M2785,"Alert","OK"))),"Not set")))</f>
        <v/>
      </c>
      <c r="R2785" s="22" t="str">
        <f aca="false">IF(OR($Q2785="",$Q2785="Not set"),"",MATCH($Q2785,Lists!$F$2:$F$4,0)-1)</f>
        <v/>
      </c>
      <c r="S2785" s="6"/>
      <c r="T2785" s="6"/>
      <c r="U2785" s="22" t="str">
        <f aca="false">IF(OR($Q2785="",$Q2785="OK",$Q2785="Not set",NOT(ISNUMBER($G2785))),"",ROUND($G2785*IF($Q2785="Danger",Lists!$M$15,Lists!$M$16),0))</f>
        <v/>
      </c>
      <c r="V2785" s="22" t="str">
        <f aca="false">IF($U2785="","",IF(OR($Q2785="Danger",$U2785&gt;=Lists!$M$10),"P1",IF($U2785&gt;=Lists!$M$11,"P2","P3")))</f>
        <v/>
      </c>
      <c r="W2785" s="24" t="str">
        <f aca="false">IF(OR($V2785="",$B2785=""),"",$B2785+INDEX(Lists!$N$10:$N$12,MATCH($V2785,Lists!$L$10:$L$12,0)))</f>
        <v/>
      </c>
      <c r="X2785" s="19"/>
      <c r="Y2785" s="19"/>
      <c r="Z2785" s="19"/>
      <c r="AA2785" s="21"/>
      <c r="AB2785" s="19"/>
      <c r="AC2785" s="22" t="str">
        <f aca="true">IF(OR($U2785="",$B2785=""),"",IF($AA2785&lt;&gt;"",$AA2785-$B2785,TODAY()-$B2785))</f>
        <v/>
      </c>
      <c r="AD2785" s="22" t="str">
        <f aca="true">IF($W2785="","",IF($Y2785="Closed",IF($AA2785="","Closed",IF($AA2785&lt;=$W2785,"Closed on time","Closed late")),IF(TODAY()&gt;$W2785,"Overdue","Within time")))</f>
        <v/>
      </c>
      <c r="AE2785" s="6"/>
      <c r="AF2785" s="19"/>
      <c r="AG2785" s="19"/>
      <c r="AH2785" s="19"/>
      <c r="AI2785" s="19"/>
      <c r="AJ2785" s="19"/>
    </row>
    <row r="2786" customFormat="false" ht="15" hidden="false" customHeight="false" outlineLevel="0" collapsed="false">
      <c r="A2786" s="22" t="str">
        <f aca="false">IF($C2786="","","R"&amp;TEXT(ROW()-4,"00000"))</f>
        <v/>
      </c>
      <c r="B2786" s="21"/>
      <c r="C2786" s="19"/>
      <c r="D2786" s="22" t="str">
        <f aca="false">IF($C2786="","",IFERROR(INDEX(Asset_Register!$C$5:$C$1000,MATCH($C2786,Asset_Register!$A$5:$A$1000,0)),"Not in register"))</f>
        <v/>
      </c>
      <c r="E2786" s="22" t="str">
        <f aca="false">IF($C2786="","",IFERROR(INDEX(Asset_Register!$D$5:$D$1000,MATCH($C2786,Asset_Register!$A$5:$A$1000,0)),"Not in register"))</f>
        <v/>
      </c>
      <c r="F2786" s="22" t="str">
        <f aca="false">IF($C2786="","",IFERROR(INDEX(Asset_Register!$R$5:$R$1000,MATCH($C2786,Asset_Register!$A$5:$A$1000,0)),"Not in register"))</f>
        <v/>
      </c>
      <c r="G2786" s="22" t="str">
        <f aca="false">IF($C2786="","",IFERROR(INDEX(Asset_Register!$Q$5:$Q$1000,MATCH($C2786,Asset_Register!$A$5:$A$1000,0)),"Not in register"))</f>
        <v/>
      </c>
      <c r="H2786" s="19"/>
      <c r="I2786" s="19"/>
      <c r="J2786" s="6"/>
      <c r="K2786" s="19"/>
      <c r="L2786" s="19"/>
      <c r="M2786" s="19"/>
      <c r="N2786" s="19"/>
      <c r="O2786" s="19"/>
      <c r="P2786" s="19"/>
      <c r="Q2786" s="22" t="str">
        <f aca="false">IF($C2786="","",IF($P2786&lt;&gt;"",$P2786,IF(AND(ISNUMBER($K2786),ISNUMBER($M2786),ISNUMBER($N2786)),IF($O2786="Lower is worse",IF($K2786&lt;=$N2786,"Danger",IF($K2786&lt;=$M2786,"Alert","OK")),IF($K2786&gt;=$N2786,"Danger",IF($K2786&gt;=$M2786,"Alert","OK"))),"Not set")))</f>
        <v/>
      </c>
      <c r="R2786" s="22" t="str">
        <f aca="false">IF(OR($Q2786="",$Q2786="Not set"),"",MATCH($Q2786,Lists!$F$2:$F$4,0)-1)</f>
        <v/>
      </c>
      <c r="S2786" s="6"/>
      <c r="T2786" s="6"/>
      <c r="U2786" s="22" t="str">
        <f aca="false">IF(OR($Q2786="",$Q2786="OK",$Q2786="Not set",NOT(ISNUMBER($G2786))),"",ROUND($G2786*IF($Q2786="Danger",Lists!$M$15,Lists!$M$16),0))</f>
        <v/>
      </c>
      <c r="V2786" s="22" t="str">
        <f aca="false">IF($U2786="","",IF(OR($Q2786="Danger",$U2786&gt;=Lists!$M$10),"P1",IF($U2786&gt;=Lists!$M$11,"P2","P3")))</f>
        <v/>
      </c>
      <c r="W2786" s="24" t="str">
        <f aca="false">IF(OR($V2786="",$B2786=""),"",$B2786+INDEX(Lists!$N$10:$N$12,MATCH($V2786,Lists!$L$10:$L$12,0)))</f>
        <v/>
      </c>
      <c r="X2786" s="19"/>
      <c r="Y2786" s="19"/>
      <c r="Z2786" s="19"/>
      <c r="AA2786" s="21"/>
      <c r="AB2786" s="19"/>
      <c r="AC2786" s="22" t="str">
        <f aca="true">IF(OR($U2786="",$B2786=""),"",IF($AA2786&lt;&gt;"",$AA2786-$B2786,TODAY()-$B2786))</f>
        <v/>
      </c>
      <c r="AD2786" s="22" t="str">
        <f aca="true">IF($W2786="","",IF($Y2786="Closed",IF($AA2786="","Closed",IF($AA2786&lt;=$W2786,"Closed on time","Closed late")),IF(TODAY()&gt;$W2786,"Overdue","Within time")))</f>
        <v/>
      </c>
      <c r="AE2786" s="6"/>
      <c r="AF2786" s="19"/>
      <c r="AG2786" s="19"/>
      <c r="AH2786" s="19"/>
      <c r="AI2786" s="19"/>
      <c r="AJ2786" s="19"/>
    </row>
    <row r="2787" customFormat="false" ht="15" hidden="false" customHeight="false" outlineLevel="0" collapsed="false">
      <c r="A2787" s="22" t="str">
        <f aca="false">IF($C2787="","","R"&amp;TEXT(ROW()-4,"00000"))</f>
        <v/>
      </c>
      <c r="B2787" s="21"/>
      <c r="C2787" s="19"/>
      <c r="D2787" s="22" t="str">
        <f aca="false">IF($C2787="","",IFERROR(INDEX(Asset_Register!$C$5:$C$1000,MATCH($C2787,Asset_Register!$A$5:$A$1000,0)),"Not in register"))</f>
        <v/>
      </c>
      <c r="E2787" s="22" t="str">
        <f aca="false">IF($C2787="","",IFERROR(INDEX(Asset_Register!$D$5:$D$1000,MATCH($C2787,Asset_Register!$A$5:$A$1000,0)),"Not in register"))</f>
        <v/>
      </c>
      <c r="F2787" s="22" t="str">
        <f aca="false">IF($C2787="","",IFERROR(INDEX(Asset_Register!$R$5:$R$1000,MATCH($C2787,Asset_Register!$A$5:$A$1000,0)),"Not in register"))</f>
        <v/>
      </c>
      <c r="G2787" s="22" t="str">
        <f aca="false">IF($C2787="","",IFERROR(INDEX(Asset_Register!$Q$5:$Q$1000,MATCH($C2787,Asset_Register!$A$5:$A$1000,0)),"Not in register"))</f>
        <v/>
      </c>
      <c r="H2787" s="19"/>
      <c r="I2787" s="19"/>
      <c r="J2787" s="6"/>
      <c r="K2787" s="19"/>
      <c r="L2787" s="19"/>
      <c r="M2787" s="19"/>
      <c r="N2787" s="19"/>
      <c r="O2787" s="19"/>
      <c r="P2787" s="19"/>
      <c r="Q2787" s="22" t="str">
        <f aca="false">IF($C2787="","",IF($P2787&lt;&gt;"",$P2787,IF(AND(ISNUMBER($K2787),ISNUMBER($M2787),ISNUMBER($N2787)),IF($O2787="Lower is worse",IF($K2787&lt;=$N2787,"Danger",IF($K2787&lt;=$M2787,"Alert","OK")),IF($K2787&gt;=$N2787,"Danger",IF($K2787&gt;=$M2787,"Alert","OK"))),"Not set")))</f>
        <v/>
      </c>
      <c r="R2787" s="22" t="str">
        <f aca="false">IF(OR($Q2787="",$Q2787="Not set"),"",MATCH($Q2787,Lists!$F$2:$F$4,0)-1)</f>
        <v/>
      </c>
      <c r="S2787" s="6"/>
      <c r="T2787" s="6"/>
      <c r="U2787" s="22" t="str">
        <f aca="false">IF(OR($Q2787="",$Q2787="OK",$Q2787="Not set",NOT(ISNUMBER($G2787))),"",ROUND($G2787*IF($Q2787="Danger",Lists!$M$15,Lists!$M$16),0))</f>
        <v/>
      </c>
      <c r="V2787" s="22" t="str">
        <f aca="false">IF($U2787="","",IF(OR($Q2787="Danger",$U2787&gt;=Lists!$M$10),"P1",IF($U2787&gt;=Lists!$M$11,"P2","P3")))</f>
        <v/>
      </c>
      <c r="W2787" s="24" t="str">
        <f aca="false">IF(OR($V2787="",$B2787=""),"",$B2787+INDEX(Lists!$N$10:$N$12,MATCH($V2787,Lists!$L$10:$L$12,0)))</f>
        <v/>
      </c>
      <c r="X2787" s="19"/>
      <c r="Y2787" s="19"/>
      <c r="Z2787" s="19"/>
      <c r="AA2787" s="21"/>
      <c r="AB2787" s="19"/>
      <c r="AC2787" s="22" t="str">
        <f aca="true">IF(OR($U2787="",$B2787=""),"",IF($AA2787&lt;&gt;"",$AA2787-$B2787,TODAY()-$B2787))</f>
        <v/>
      </c>
      <c r="AD2787" s="22" t="str">
        <f aca="true">IF($W2787="","",IF($Y2787="Closed",IF($AA2787="","Closed",IF($AA2787&lt;=$W2787,"Closed on time","Closed late")),IF(TODAY()&gt;$W2787,"Overdue","Within time")))</f>
        <v/>
      </c>
      <c r="AE2787" s="6"/>
      <c r="AF2787" s="19"/>
      <c r="AG2787" s="19"/>
      <c r="AH2787" s="19"/>
      <c r="AI2787" s="19"/>
      <c r="AJ2787" s="19"/>
    </row>
    <row r="2788" customFormat="false" ht="15" hidden="false" customHeight="false" outlineLevel="0" collapsed="false">
      <c r="A2788" s="22" t="str">
        <f aca="false">IF($C2788="","","R"&amp;TEXT(ROW()-4,"00000"))</f>
        <v/>
      </c>
      <c r="B2788" s="21"/>
      <c r="C2788" s="19"/>
      <c r="D2788" s="22" t="str">
        <f aca="false">IF($C2788="","",IFERROR(INDEX(Asset_Register!$C$5:$C$1000,MATCH($C2788,Asset_Register!$A$5:$A$1000,0)),"Not in register"))</f>
        <v/>
      </c>
      <c r="E2788" s="22" t="str">
        <f aca="false">IF($C2788="","",IFERROR(INDEX(Asset_Register!$D$5:$D$1000,MATCH($C2788,Asset_Register!$A$5:$A$1000,0)),"Not in register"))</f>
        <v/>
      </c>
      <c r="F2788" s="22" t="str">
        <f aca="false">IF($C2788="","",IFERROR(INDEX(Asset_Register!$R$5:$R$1000,MATCH($C2788,Asset_Register!$A$5:$A$1000,0)),"Not in register"))</f>
        <v/>
      </c>
      <c r="G2788" s="22" t="str">
        <f aca="false">IF($C2788="","",IFERROR(INDEX(Asset_Register!$Q$5:$Q$1000,MATCH($C2788,Asset_Register!$A$5:$A$1000,0)),"Not in register"))</f>
        <v/>
      </c>
      <c r="H2788" s="19"/>
      <c r="I2788" s="19"/>
      <c r="J2788" s="6"/>
      <c r="K2788" s="19"/>
      <c r="L2788" s="19"/>
      <c r="M2788" s="19"/>
      <c r="N2788" s="19"/>
      <c r="O2788" s="19"/>
      <c r="P2788" s="19"/>
      <c r="Q2788" s="22" t="str">
        <f aca="false">IF($C2788="","",IF($P2788&lt;&gt;"",$P2788,IF(AND(ISNUMBER($K2788),ISNUMBER($M2788),ISNUMBER($N2788)),IF($O2788="Lower is worse",IF($K2788&lt;=$N2788,"Danger",IF($K2788&lt;=$M2788,"Alert","OK")),IF($K2788&gt;=$N2788,"Danger",IF($K2788&gt;=$M2788,"Alert","OK"))),"Not set")))</f>
        <v/>
      </c>
      <c r="R2788" s="22" t="str">
        <f aca="false">IF(OR($Q2788="",$Q2788="Not set"),"",MATCH($Q2788,Lists!$F$2:$F$4,0)-1)</f>
        <v/>
      </c>
      <c r="S2788" s="6"/>
      <c r="T2788" s="6"/>
      <c r="U2788" s="22" t="str">
        <f aca="false">IF(OR($Q2788="",$Q2788="OK",$Q2788="Not set",NOT(ISNUMBER($G2788))),"",ROUND($G2788*IF($Q2788="Danger",Lists!$M$15,Lists!$M$16),0))</f>
        <v/>
      </c>
      <c r="V2788" s="22" t="str">
        <f aca="false">IF($U2788="","",IF(OR($Q2788="Danger",$U2788&gt;=Lists!$M$10),"P1",IF($U2788&gt;=Lists!$M$11,"P2","P3")))</f>
        <v/>
      </c>
      <c r="W2788" s="24" t="str">
        <f aca="false">IF(OR($V2788="",$B2788=""),"",$B2788+INDEX(Lists!$N$10:$N$12,MATCH($V2788,Lists!$L$10:$L$12,0)))</f>
        <v/>
      </c>
      <c r="X2788" s="19"/>
      <c r="Y2788" s="19"/>
      <c r="Z2788" s="19"/>
      <c r="AA2788" s="21"/>
      <c r="AB2788" s="19"/>
      <c r="AC2788" s="22" t="str">
        <f aca="true">IF(OR($U2788="",$B2788=""),"",IF($AA2788&lt;&gt;"",$AA2788-$B2788,TODAY()-$B2788))</f>
        <v/>
      </c>
      <c r="AD2788" s="22" t="str">
        <f aca="true">IF($W2788="","",IF($Y2788="Closed",IF($AA2788="","Closed",IF($AA2788&lt;=$W2788,"Closed on time","Closed late")),IF(TODAY()&gt;$W2788,"Overdue","Within time")))</f>
        <v/>
      </c>
      <c r="AE2788" s="6"/>
      <c r="AF2788" s="19"/>
      <c r="AG2788" s="19"/>
      <c r="AH2788" s="19"/>
      <c r="AI2788" s="19"/>
      <c r="AJ2788" s="19"/>
    </row>
    <row r="2789" customFormat="false" ht="15" hidden="false" customHeight="false" outlineLevel="0" collapsed="false">
      <c r="A2789" s="22" t="str">
        <f aca="false">IF($C2789="","","R"&amp;TEXT(ROW()-4,"00000"))</f>
        <v/>
      </c>
      <c r="B2789" s="21"/>
      <c r="C2789" s="19"/>
      <c r="D2789" s="22" t="str">
        <f aca="false">IF($C2789="","",IFERROR(INDEX(Asset_Register!$C$5:$C$1000,MATCH($C2789,Asset_Register!$A$5:$A$1000,0)),"Not in register"))</f>
        <v/>
      </c>
      <c r="E2789" s="22" t="str">
        <f aca="false">IF($C2789="","",IFERROR(INDEX(Asset_Register!$D$5:$D$1000,MATCH($C2789,Asset_Register!$A$5:$A$1000,0)),"Not in register"))</f>
        <v/>
      </c>
      <c r="F2789" s="22" t="str">
        <f aca="false">IF($C2789="","",IFERROR(INDEX(Asset_Register!$R$5:$R$1000,MATCH($C2789,Asset_Register!$A$5:$A$1000,0)),"Not in register"))</f>
        <v/>
      </c>
      <c r="G2789" s="22" t="str">
        <f aca="false">IF($C2789="","",IFERROR(INDEX(Asset_Register!$Q$5:$Q$1000,MATCH($C2789,Asset_Register!$A$5:$A$1000,0)),"Not in register"))</f>
        <v/>
      </c>
      <c r="H2789" s="19"/>
      <c r="I2789" s="19"/>
      <c r="J2789" s="6"/>
      <c r="K2789" s="19"/>
      <c r="L2789" s="19"/>
      <c r="M2789" s="19"/>
      <c r="N2789" s="19"/>
      <c r="O2789" s="19"/>
      <c r="P2789" s="19"/>
      <c r="Q2789" s="22" t="str">
        <f aca="false">IF($C2789="","",IF($P2789&lt;&gt;"",$P2789,IF(AND(ISNUMBER($K2789),ISNUMBER($M2789),ISNUMBER($N2789)),IF($O2789="Lower is worse",IF($K2789&lt;=$N2789,"Danger",IF($K2789&lt;=$M2789,"Alert","OK")),IF($K2789&gt;=$N2789,"Danger",IF($K2789&gt;=$M2789,"Alert","OK"))),"Not set")))</f>
        <v/>
      </c>
      <c r="R2789" s="22" t="str">
        <f aca="false">IF(OR($Q2789="",$Q2789="Not set"),"",MATCH($Q2789,Lists!$F$2:$F$4,0)-1)</f>
        <v/>
      </c>
      <c r="S2789" s="6"/>
      <c r="T2789" s="6"/>
      <c r="U2789" s="22" t="str">
        <f aca="false">IF(OR($Q2789="",$Q2789="OK",$Q2789="Not set",NOT(ISNUMBER($G2789))),"",ROUND($G2789*IF($Q2789="Danger",Lists!$M$15,Lists!$M$16),0))</f>
        <v/>
      </c>
      <c r="V2789" s="22" t="str">
        <f aca="false">IF($U2789="","",IF(OR($Q2789="Danger",$U2789&gt;=Lists!$M$10),"P1",IF($U2789&gt;=Lists!$M$11,"P2","P3")))</f>
        <v/>
      </c>
      <c r="W2789" s="24" t="str">
        <f aca="false">IF(OR($V2789="",$B2789=""),"",$B2789+INDEX(Lists!$N$10:$N$12,MATCH($V2789,Lists!$L$10:$L$12,0)))</f>
        <v/>
      </c>
      <c r="X2789" s="19"/>
      <c r="Y2789" s="19"/>
      <c r="Z2789" s="19"/>
      <c r="AA2789" s="21"/>
      <c r="AB2789" s="19"/>
      <c r="AC2789" s="22" t="str">
        <f aca="true">IF(OR($U2789="",$B2789=""),"",IF($AA2789&lt;&gt;"",$AA2789-$B2789,TODAY()-$B2789))</f>
        <v/>
      </c>
      <c r="AD2789" s="22" t="str">
        <f aca="true">IF($W2789="","",IF($Y2789="Closed",IF($AA2789="","Closed",IF($AA2789&lt;=$W2789,"Closed on time","Closed late")),IF(TODAY()&gt;$W2789,"Overdue","Within time")))</f>
        <v/>
      </c>
      <c r="AE2789" s="6"/>
      <c r="AF2789" s="19"/>
      <c r="AG2789" s="19"/>
      <c r="AH2789" s="19"/>
      <c r="AI2789" s="19"/>
      <c r="AJ2789" s="19"/>
    </row>
    <row r="2790" customFormat="false" ht="15" hidden="false" customHeight="false" outlineLevel="0" collapsed="false">
      <c r="A2790" s="22" t="str">
        <f aca="false">IF($C2790="","","R"&amp;TEXT(ROW()-4,"00000"))</f>
        <v/>
      </c>
      <c r="B2790" s="21"/>
      <c r="C2790" s="19"/>
      <c r="D2790" s="22" t="str">
        <f aca="false">IF($C2790="","",IFERROR(INDEX(Asset_Register!$C$5:$C$1000,MATCH($C2790,Asset_Register!$A$5:$A$1000,0)),"Not in register"))</f>
        <v/>
      </c>
      <c r="E2790" s="22" t="str">
        <f aca="false">IF($C2790="","",IFERROR(INDEX(Asset_Register!$D$5:$D$1000,MATCH($C2790,Asset_Register!$A$5:$A$1000,0)),"Not in register"))</f>
        <v/>
      </c>
      <c r="F2790" s="22" t="str">
        <f aca="false">IF($C2790="","",IFERROR(INDEX(Asset_Register!$R$5:$R$1000,MATCH($C2790,Asset_Register!$A$5:$A$1000,0)),"Not in register"))</f>
        <v/>
      </c>
      <c r="G2790" s="22" t="str">
        <f aca="false">IF($C2790="","",IFERROR(INDEX(Asset_Register!$Q$5:$Q$1000,MATCH($C2790,Asset_Register!$A$5:$A$1000,0)),"Not in register"))</f>
        <v/>
      </c>
      <c r="H2790" s="19"/>
      <c r="I2790" s="19"/>
      <c r="J2790" s="6"/>
      <c r="K2790" s="19"/>
      <c r="L2790" s="19"/>
      <c r="M2790" s="19"/>
      <c r="N2790" s="19"/>
      <c r="O2790" s="19"/>
      <c r="P2790" s="19"/>
      <c r="Q2790" s="22" t="str">
        <f aca="false">IF($C2790="","",IF($P2790&lt;&gt;"",$P2790,IF(AND(ISNUMBER($K2790),ISNUMBER($M2790),ISNUMBER($N2790)),IF($O2790="Lower is worse",IF($K2790&lt;=$N2790,"Danger",IF($K2790&lt;=$M2790,"Alert","OK")),IF($K2790&gt;=$N2790,"Danger",IF($K2790&gt;=$M2790,"Alert","OK"))),"Not set")))</f>
        <v/>
      </c>
      <c r="R2790" s="22" t="str">
        <f aca="false">IF(OR($Q2790="",$Q2790="Not set"),"",MATCH($Q2790,Lists!$F$2:$F$4,0)-1)</f>
        <v/>
      </c>
      <c r="S2790" s="6"/>
      <c r="T2790" s="6"/>
      <c r="U2790" s="22" t="str">
        <f aca="false">IF(OR($Q2790="",$Q2790="OK",$Q2790="Not set",NOT(ISNUMBER($G2790))),"",ROUND($G2790*IF($Q2790="Danger",Lists!$M$15,Lists!$M$16),0))</f>
        <v/>
      </c>
      <c r="V2790" s="22" t="str">
        <f aca="false">IF($U2790="","",IF(OR($Q2790="Danger",$U2790&gt;=Lists!$M$10),"P1",IF($U2790&gt;=Lists!$M$11,"P2","P3")))</f>
        <v/>
      </c>
      <c r="W2790" s="24" t="str">
        <f aca="false">IF(OR($V2790="",$B2790=""),"",$B2790+INDEX(Lists!$N$10:$N$12,MATCH($V2790,Lists!$L$10:$L$12,0)))</f>
        <v/>
      </c>
      <c r="X2790" s="19"/>
      <c r="Y2790" s="19"/>
      <c r="Z2790" s="19"/>
      <c r="AA2790" s="21"/>
      <c r="AB2790" s="19"/>
      <c r="AC2790" s="22" t="str">
        <f aca="true">IF(OR($U2790="",$B2790=""),"",IF($AA2790&lt;&gt;"",$AA2790-$B2790,TODAY()-$B2790))</f>
        <v/>
      </c>
      <c r="AD2790" s="22" t="str">
        <f aca="true">IF($W2790="","",IF($Y2790="Closed",IF($AA2790="","Closed",IF($AA2790&lt;=$W2790,"Closed on time","Closed late")),IF(TODAY()&gt;$W2790,"Overdue","Within time")))</f>
        <v/>
      </c>
      <c r="AE2790" s="6"/>
      <c r="AF2790" s="19"/>
      <c r="AG2790" s="19"/>
      <c r="AH2790" s="19"/>
      <c r="AI2790" s="19"/>
      <c r="AJ2790" s="19"/>
    </row>
    <row r="2791" customFormat="false" ht="15" hidden="false" customHeight="false" outlineLevel="0" collapsed="false">
      <c r="A2791" s="22" t="str">
        <f aca="false">IF($C2791="","","R"&amp;TEXT(ROW()-4,"00000"))</f>
        <v/>
      </c>
      <c r="B2791" s="21"/>
      <c r="C2791" s="19"/>
      <c r="D2791" s="22" t="str">
        <f aca="false">IF($C2791="","",IFERROR(INDEX(Asset_Register!$C$5:$C$1000,MATCH($C2791,Asset_Register!$A$5:$A$1000,0)),"Not in register"))</f>
        <v/>
      </c>
      <c r="E2791" s="22" t="str">
        <f aca="false">IF($C2791="","",IFERROR(INDEX(Asset_Register!$D$5:$D$1000,MATCH($C2791,Asset_Register!$A$5:$A$1000,0)),"Not in register"))</f>
        <v/>
      </c>
      <c r="F2791" s="22" t="str">
        <f aca="false">IF($C2791="","",IFERROR(INDEX(Asset_Register!$R$5:$R$1000,MATCH($C2791,Asset_Register!$A$5:$A$1000,0)),"Not in register"))</f>
        <v/>
      </c>
      <c r="G2791" s="22" t="str">
        <f aca="false">IF($C2791="","",IFERROR(INDEX(Asset_Register!$Q$5:$Q$1000,MATCH($C2791,Asset_Register!$A$5:$A$1000,0)),"Not in register"))</f>
        <v/>
      </c>
      <c r="H2791" s="19"/>
      <c r="I2791" s="19"/>
      <c r="J2791" s="6"/>
      <c r="K2791" s="19"/>
      <c r="L2791" s="19"/>
      <c r="M2791" s="19"/>
      <c r="N2791" s="19"/>
      <c r="O2791" s="19"/>
      <c r="P2791" s="19"/>
      <c r="Q2791" s="22" t="str">
        <f aca="false">IF($C2791="","",IF($P2791&lt;&gt;"",$P2791,IF(AND(ISNUMBER($K2791),ISNUMBER($M2791),ISNUMBER($N2791)),IF($O2791="Lower is worse",IF($K2791&lt;=$N2791,"Danger",IF($K2791&lt;=$M2791,"Alert","OK")),IF($K2791&gt;=$N2791,"Danger",IF($K2791&gt;=$M2791,"Alert","OK"))),"Not set")))</f>
        <v/>
      </c>
      <c r="R2791" s="22" t="str">
        <f aca="false">IF(OR($Q2791="",$Q2791="Not set"),"",MATCH($Q2791,Lists!$F$2:$F$4,0)-1)</f>
        <v/>
      </c>
      <c r="S2791" s="6"/>
      <c r="T2791" s="6"/>
      <c r="U2791" s="22" t="str">
        <f aca="false">IF(OR($Q2791="",$Q2791="OK",$Q2791="Not set",NOT(ISNUMBER($G2791))),"",ROUND($G2791*IF($Q2791="Danger",Lists!$M$15,Lists!$M$16),0))</f>
        <v/>
      </c>
      <c r="V2791" s="22" t="str">
        <f aca="false">IF($U2791="","",IF(OR($Q2791="Danger",$U2791&gt;=Lists!$M$10),"P1",IF($U2791&gt;=Lists!$M$11,"P2","P3")))</f>
        <v/>
      </c>
      <c r="W2791" s="24" t="str">
        <f aca="false">IF(OR($V2791="",$B2791=""),"",$B2791+INDEX(Lists!$N$10:$N$12,MATCH($V2791,Lists!$L$10:$L$12,0)))</f>
        <v/>
      </c>
      <c r="X2791" s="19"/>
      <c r="Y2791" s="19"/>
      <c r="Z2791" s="19"/>
      <c r="AA2791" s="21"/>
      <c r="AB2791" s="19"/>
      <c r="AC2791" s="22" t="str">
        <f aca="true">IF(OR($U2791="",$B2791=""),"",IF($AA2791&lt;&gt;"",$AA2791-$B2791,TODAY()-$B2791))</f>
        <v/>
      </c>
      <c r="AD2791" s="22" t="str">
        <f aca="true">IF($W2791="","",IF($Y2791="Closed",IF($AA2791="","Closed",IF($AA2791&lt;=$W2791,"Closed on time","Closed late")),IF(TODAY()&gt;$W2791,"Overdue","Within time")))</f>
        <v/>
      </c>
      <c r="AE2791" s="6"/>
      <c r="AF2791" s="19"/>
      <c r="AG2791" s="19"/>
      <c r="AH2791" s="19"/>
      <c r="AI2791" s="19"/>
      <c r="AJ2791" s="19"/>
    </row>
    <row r="2792" customFormat="false" ht="15" hidden="false" customHeight="false" outlineLevel="0" collapsed="false">
      <c r="A2792" s="22" t="str">
        <f aca="false">IF($C2792="","","R"&amp;TEXT(ROW()-4,"00000"))</f>
        <v/>
      </c>
      <c r="B2792" s="21"/>
      <c r="C2792" s="19"/>
      <c r="D2792" s="22" t="str">
        <f aca="false">IF($C2792="","",IFERROR(INDEX(Asset_Register!$C$5:$C$1000,MATCH($C2792,Asset_Register!$A$5:$A$1000,0)),"Not in register"))</f>
        <v/>
      </c>
      <c r="E2792" s="22" t="str">
        <f aca="false">IF($C2792="","",IFERROR(INDEX(Asset_Register!$D$5:$D$1000,MATCH($C2792,Asset_Register!$A$5:$A$1000,0)),"Not in register"))</f>
        <v/>
      </c>
      <c r="F2792" s="22" t="str">
        <f aca="false">IF($C2792="","",IFERROR(INDEX(Asset_Register!$R$5:$R$1000,MATCH($C2792,Asset_Register!$A$5:$A$1000,0)),"Not in register"))</f>
        <v/>
      </c>
      <c r="G2792" s="22" t="str">
        <f aca="false">IF($C2792="","",IFERROR(INDEX(Asset_Register!$Q$5:$Q$1000,MATCH($C2792,Asset_Register!$A$5:$A$1000,0)),"Not in register"))</f>
        <v/>
      </c>
      <c r="H2792" s="19"/>
      <c r="I2792" s="19"/>
      <c r="J2792" s="6"/>
      <c r="K2792" s="19"/>
      <c r="L2792" s="19"/>
      <c r="M2792" s="19"/>
      <c r="N2792" s="19"/>
      <c r="O2792" s="19"/>
      <c r="P2792" s="19"/>
      <c r="Q2792" s="22" t="str">
        <f aca="false">IF($C2792="","",IF($P2792&lt;&gt;"",$P2792,IF(AND(ISNUMBER($K2792),ISNUMBER($M2792),ISNUMBER($N2792)),IF($O2792="Lower is worse",IF($K2792&lt;=$N2792,"Danger",IF($K2792&lt;=$M2792,"Alert","OK")),IF($K2792&gt;=$N2792,"Danger",IF($K2792&gt;=$M2792,"Alert","OK"))),"Not set")))</f>
        <v/>
      </c>
      <c r="R2792" s="22" t="str">
        <f aca="false">IF(OR($Q2792="",$Q2792="Not set"),"",MATCH($Q2792,Lists!$F$2:$F$4,0)-1)</f>
        <v/>
      </c>
      <c r="S2792" s="6"/>
      <c r="T2792" s="6"/>
      <c r="U2792" s="22" t="str">
        <f aca="false">IF(OR($Q2792="",$Q2792="OK",$Q2792="Not set",NOT(ISNUMBER($G2792))),"",ROUND($G2792*IF($Q2792="Danger",Lists!$M$15,Lists!$M$16),0))</f>
        <v/>
      </c>
      <c r="V2792" s="22" t="str">
        <f aca="false">IF($U2792="","",IF(OR($Q2792="Danger",$U2792&gt;=Lists!$M$10),"P1",IF($U2792&gt;=Lists!$M$11,"P2","P3")))</f>
        <v/>
      </c>
      <c r="W2792" s="24" t="str">
        <f aca="false">IF(OR($V2792="",$B2792=""),"",$B2792+INDEX(Lists!$N$10:$N$12,MATCH($V2792,Lists!$L$10:$L$12,0)))</f>
        <v/>
      </c>
      <c r="X2792" s="19"/>
      <c r="Y2792" s="19"/>
      <c r="Z2792" s="19"/>
      <c r="AA2792" s="21"/>
      <c r="AB2792" s="19"/>
      <c r="AC2792" s="22" t="str">
        <f aca="true">IF(OR($U2792="",$B2792=""),"",IF($AA2792&lt;&gt;"",$AA2792-$B2792,TODAY()-$B2792))</f>
        <v/>
      </c>
      <c r="AD2792" s="22" t="str">
        <f aca="true">IF($W2792="","",IF($Y2792="Closed",IF($AA2792="","Closed",IF($AA2792&lt;=$W2792,"Closed on time","Closed late")),IF(TODAY()&gt;$W2792,"Overdue","Within time")))</f>
        <v/>
      </c>
      <c r="AE2792" s="6"/>
      <c r="AF2792" s="19"/>
      <c r="AG2792" s="19"/>
      <c r="AH2792" s="19"/>
      <c r="AI2792" s="19"/>
      <c r="AJ2792" s="19"/>
    </row>
    <row r="2793" customFormat="false" ht="15" hidden="false" customHeight="false" outlineLevel="0" collapsed="false">
      <c r="A2793" s="22" t="str">
        <f aca="false">IF($C2793="","","R"&amp;TEXT(ROW()-4,"00000"))</f>
        <v/>
      </c>
      <c r="B2793" s="21"/>
      <c r="C2793" s="19"/>
      <c r="D2793" s="22" t="str">
        <f aca="false">IF($C2793="","",IFERROR(INDEX(Asset_Register!$C$5:$C$1000,MATCH($C2793,Asset_Register!$A$5:$A$1000,0)),"Not in register"))</f>
        <v/>
      </c>
      <c r="E2793" s="22" t="str">
        <f aca="false">IF($C2793="","",IFERROR(INDEX(Asset_Register!$D$5:$D$1000,MATCH($C2793,Asset_Register!$A$5:$A$1000,0)),"Not in register"))</f>
        <v/>
      </c>
      <c r="F2793" s="22" t="str">
        <f aca="false">IF($C2793="","",IFERROR(INDEX(Asset_Register!$R$5:$R$1000,MATCH($C2793,Asset_Register!$A$5:$A$1000,0)),"Not in register"))</f>
        <v/>
      </c>
      <c r="G2793" s="22" t="str">
        <f aca="false">IF($C2793="","",IFERROR(INDEX(Asset_Register!$Q$5:$Q$1000,MATCH($C2793,Asset_Register!$A$5:$A$1000,0)),"Not in register"))</f>
        <v/>
      </c>
      <c r="H2793" s="19"/>
      <c r="I2793" s="19"/>
      <c r="J2793" s="6"/>
      <c r="K2793" s="19"/>
      <c r="L2793" s="19"/>
      <c r="M2793" s="19"/>
      <c r="N2793" s="19"/>
      <c r="O2793" s="19"/>
      <c r="P2793" s="19"/>
      <c r="Q2793" s="22" t="str">
        <f aca="false">IF($C2793="","",IF($P2793&lt;&gt;"",$P2793,IF(AND(ISNUMBER($K2793),ISNUMBER($M2793),ISNUMBER($N2793)),IF($O2793="Lower is worse",IF($K2793&lt;=$N2793,"Danger",IF($K2793&lt;=$M2793,"Alert","OK")),IF($K2793&gt;=$N2793,"Danger",IF($K2793&gt;=$M2793,"Alert","OK"))),"Not set")))</f>
        <v/>
      </c>
      <c r="R2793" s="22" t="str">
        <f aca="false">IF(OR($Q2793="",$Q2793="Not set"),"",MATCH($Q2793,Lists!$F$2:$F$4,0)-1)</f>
        <v/>
      </c>
      <c r="S2793" s="6"/>
      <c r="T2793" s="6"/>
      <c r="U2793" s="22" t="str">
        <f aca="false">IF(OR($Q2793="",$Q2793="OK",$Q2793="Not set",NOT(ISNUMBER($G2793))),"",ROUND($G2793*IF($Q2793="Danger",Lists!$M$15,Lists!$M$16),0))</f>
        <v/>
      </c>
      <c r="V2793" s="22" t="str">
        <f aca="false">IF($U2793="","",IF(OR($Q2793="Danger",$U2793&gt;=Lists!$M$10),"P1",IF($U2793&gt;=Lists!$M$11,"P2","P3")))</f>
        <v/>
      </c>
      <c r="W2793" s="24" t="str">
        <f aca="false">IF(OR($V2793="",$B2793=""),"",$B2793+INDEX(Lists!$N$10:$N$12,MATCH($V2793,Lists!$L$10:$L$12,0)))</f>
        <v/>
      </c>
      <c r="X2793" s="19"/>
      <c r="Y2793" s="19"/>
      <c r="Z2793" s="19"/>
      <c r="AA2793" s="21"/>
      <c r="AB2793" s="19"/>
      <c r="AC2793" s="22" t="str">
        <f aca="true">IF(OR($U2793="",$B2793=""),"",IF($AA2793&lt;&gt;"",$AA2793-$B2793,TODAY()-$B2793))</f>
        <v/>
      </c>
      <c r="AD2793" s="22" t="str">
        <f aca="true">IF($W2793="","",IF($Y2793="Closed",IF($AA2793="","Closed",IF($AA2793&lt;=$W2793,"Closed on time","Closed late")),IF(TODAY()&gt;$W2793,"Overdue","Within time")))</f>
        <v/>
      </c>
      <c r="AE2793" s="6"/>
      <c r="AF2793" s="19"/>
      <c r="AG2793" s="19"/>
      <c r="AH2793" s="19"/>
      <c r="AI2793" s="19"/>
      <c r="AJ2793" s="19"/>
    </row>
    <row r="2794" customFormat="false" ht="15" hidden="false" customHeight="false" outlineLevel="0" collapsed="false">
      <c r="A2794" s="22" t="str">
        <f aca="false">IF($C2794="","","R"&amp;TEXT(ROW()-4,"00000"))</f>
        <v/>
      </c>
      <c r="B2794" s="21"/>
      <c r="C2794" s="19"/>
      <c r="D2794" s="22" t="str">
        <f aca="false">IF($C2794="","",IFERROR(INDEX(Asset_Register!$C$5:$C$1000,MATCH($C2794,Asset_Register!$A$5:$A$1000,0)),"Not in register"))</f>
        <v/>
      </c>
      <c r="E2794" s="22" t="str">
        <f aca="false">IF($C2794="","",IFERROR(INDEX(Asset_Register!$D$5:$D$1000,MATCH($C2794,Asset_Register!$A$5:$A$1000,0)),"Not in register"))</f>
        <v/>
      </c>
      <c r="F2794" s="22" t="str">
        <f aca="false">IF($C2794="","",IFERROR(INDEX(Asset_Register!$R$5:$R$1000,MATCH($C2794,Asset_Register!$A$5:$A$1000,0)),"Not in register"))</f>
        <v/>
      </c>
      <c r="G2794" s="22" t="str">
        <f aca="false">IF($C2794="","",IFERROR(INDEX(Asset_Register!$Q$5:$Q$1000,MATCH($C2794,Asset_Register!$A$5:$A$1000,0)),"Not in register"))</f>
        <v/>
      </c>
      <c r="H2794" s="19"/>
      <c r="I2794" s="19"/>
      <c r="J2794" s="6"/>
      <c r="K2794" s="19"/>
      <c r="L2794" s="19"/>
      <c r="M2794" s="19"/>
      <c r="N2794" s="19"/>
      <c r="O2794" s="19"/>
      <c r="P2794" s="19"/>
      <c r="Q2794" s="22" t="str">
        <f aca="false">IF($C2794="","",IF($P2794&lt;&gt;"",$P2794,IF(AND(ISNUMBER($K2794),ISNUMBER($M2794),ISNUMBER($N2794)),IF($O2794="Lower is worse",IF($K2794&lt;=$N2794,"Danger",IF($K2794&lt;=$M2794,"Alert","OK")),IF($K2794&gt;=$N2794,"Danger",IF($K2794&gt;=$M2794,"Alert","OK"))),"Not set")))</f>
        <v/>
      </c>
      <c r="R2794" s="22" t="str">
        <f aca="false">IF(OR($Q2794="",$Q2794="Not set"),"",MATCH($Q2794,Lists!$F$2:$F$4,0)-1)</f>
        <v/>
      </c>
      <c r="S2794" s="6"/>
      <c r="T2794" s="6"/>
      <c r="U2794" s="22" t="str">
        <f aca="false">IF(OR($Q2794="",$Q2794="OK",$Q2794="Not set",NOT(ISNUMBER($G2794))),"",ROUND($G2794*IF($Q2794="Danger",Lists!$M$15,Lists!$M$16),0))</f>
        <v/>
      </c>
      <c r="V2794" s="22" t="str">
        <f aca="false">IF($U2794="","",IF(OR($Q2794="Danger",$U2794&gt;=Lists!$M$10),"P1",IF($U2794&gt;=Lists!$M$11,"P2","P3")))</f>
        <v/>
      </c>
      <c r="W2794" s="24" t="str">
        <f aca="false">IF(OR($V2794="",$B2794=""),"",$B2794+INDEX(Lists!$N$10:$N$12,MATCH($V2794,Lists!$L$10:$L$12,0)))</f>
        <v/>
      </c>
      <c r="X2794" s="19"/>
      <c r="Y2794" s="19"/>
      <c r="Z2794" s="19"/>
      <c r="AA2794" s="21"/>
      <c r="AB2794" s="19"/>
      <c r="AC2794" s="22" t="str">
        <f aca="true">IF(OR($U2794="",$B2794=""),"",IF($AA2794&lt;&gt;"",$AA2794-$B2794,TODAY()-$B2794))</f>
        <v/>
      </c>
      <c r="AD2794" s="22" t="str">
        <f aca="true">IF($W2794="","",IF($Y2794="Closed",IF($AA2794="","Closed",IF($AA2794&lt;=$W2794,"Closed on time","Closed late")),IF(TODAY()&gt;$W2794,"Overdue","Within time")))</f>
        <v/>
      </c>
      <c r="AE2794" s="6"/>
      <c r="AF2794" s="19"/>
      <c r="AG2794" s="19"/>
      <c r="AH2794" s="19"/>
      <c r="AI2794" s="19"/>
      <c r="AJ2794" s="19"/>
    </row>
    <row r="2795" customFormat="false" ht="15" hidden="false" customHeight="false" outlineLevel="0" collapsed="false">
      <c r="A2795" s="22" t="str">
        <f aca="false">IF($C2795="","","R"&amp;TEXT(ROW()-4,"00000"))</f>
        <v/>
      </c>
      <c r="B2795" s="21"/>
      <c r="C2795" s="19"/>
      <c r="D2795" s="22" t="str">
        <f aca="false">IF($C2795="","",IFERROR(INDEX(Asset_Register!$C$5:$C$1000,MATCH($C2795,Asset_Register!$A$5:$A$1000,0)),"Not in register"))</f>
        <v/>
      </c>
      <c r="E2795" s="22" t="str">
        <f aca="false">IF($C2795="","",IFERROR(INDEX(Asset_Register!$D$5:$D$1000,MATCH($C2795,Asset_Register!$A$5:$A$1000,0)),"Not in register"))</f>
        <v/>
      </c>
      <c r="F2795" s="22" t="str">
        <f aca="false">IF($C2795="","",IFERROR(INDEX(Asset_Register!$R$5:$R$1000,MATCH($C2795,Asset_Register!$A$5:$A$1000,0)),"Not in register"))</f>
        <v/>
      </c>
      <c r="G2795" s="22" t="str">
        <f aca="false">IF($C2795="","",IFERROR(INDEX(Asset_Register!$Q$5:$Q$1000,MATCH($C2795,Asset_Register!$A$5:$A$1000,0)),"Not in register"))</f>
        <v/>
      </c>
      <c r="H2795" s="19"/>
      <c r="I2795" s="19"/>
      <c r="J2795" s="6"/>
      <c r="K2795" s="19"/>
      <c r="L2795" s="19"/>
      <c r="M2795" s="19"/>
      <c r="N2795" s="19"/>
      <c r="O2795" s="19"/>
      <c r="P2795" s="19"/>
      <c r="Q2795" s="22" t="str">
        <f aca="false">IF($C2795="","",IF($P2795&lt;&gt;"",$P2795,IF(AND(ISNUMBER($K2795),ISNUMBER($M2795),ISNUMBER($N2795)),IF($O2795="Lower is worse",IF($K2795&lt;=$N2795,"Danger",IF($K2795&lt;=$M2795,"Alert","OK")),IF($K2795&gt;=$N2795,"Danger",IF($K2795&gt;=$M2795,"Alert","OK"))),"Not set")))</f>
        <v/>
      </c>
      <c r="R2795" s="22" t="str">
        <f aca="false">IF(OR($Q2795="",$Q2795="Not set"),"",MATCH($Q2795,Lists!$F$2:$F$4,0)-1)</f>
        <v/>
      </c>
      <c r="S2795" s="6"/>
      <c r="T2795" s="6"/>
      <c r="U2795" s="22" t="str">
        <f aca="false">IF(OR($Q2795="",$Q2795="OK",$Q2795="Not set",NOT(ISNUMBER($G2795))),"",ROUND($G2795*IF($Q2795="Danger",Lists!$M$15,Lists!$M$16),0))</f>
        <v/>
      </c>
      <c r="V2795" s="22" t="str">
        <f aca="false">IF($U2795="","",IF(OR($Q2795="Danger",$U2795&gt;=Lists!$M$10),"P1",IF($U2795&gt;=Lists!$M$11,"P2","P3")))</f>
        <v/>
      </c>
      <c r="W2795" s="24" t="str">
        <f aca="false">IF(OR($V2795="",$B2795=""),"",$B2795+INDEX(Lists!$N$10:$N$12,MATCH($V2795,Lists!$L$10:$L$12,0)))</f>
        <v/>
      </c>
      <c r="X2795" s="19"/>
      <c r="Y2795" s="19"/>
      <c r="Z2795" s="19"/>
      <c r="AA2795" s="21"/>
      <c r="AB2795" s="19"/>
      <c r="AC2795" s="22" t="str">
        <f aca="true">IF(OR($U2795="",$B2795=""),"",IF($AA2795&lt;&gt;"",$AA2795-$B2795,TODAY()-$B2795))</f>
        <v/>
      </c>
      <c r="AD2795" s="22" t="str">
        <f aca="true">IF($W2795="","",IF($Y2795="Closed",IF($AA2795="","Closed",IF($AA2795&lt;=$W2795,"Closed on time","Closed late")),IF(TODAY()&gt;$W2795,"Overdue","Within time")))</f>
        <v/>
      </c>
      <c r="AE2795" s="6"/>
      <c r="AF2795" s="19"/>
      <c r="AG2795" s="19"/>
      <c r="AH2795" s="19"/>
      <c r="AI2795" s="19"/>
      <c r="AJ2795" s="19"/>
    </row>
    <row r="2796" customFormat="false" ht="15" hidden="false" customHeight="false" outlineLevel="0" collapsed="false">
      <c r="A2796" s="22" t="str">
        <f aca="false">IF($C2796="","","R"&amp;TEXT(ROW()-4,"00000"))</f>
        <v/>
      </c>
      <c r="B2796" s="21"/>
      <c r="C2796" s="19"/>
      <c r="D2796" s="22" t="str">
        <f aca="false">IF($C2796="","",IFERROR(INDEX(Asset_Register!$C$5:$C$1000,MATCH($C2796,Asset_Register!$A$5:$A$1000,0)),"Not in register"))</f>
        <v/>
      </c>
      <c r="E2796" s="22" t="str">
        <f aca="false">IF($C2796="","",IFERROR(INDEX(Asset_Register!$D$5:$D$1000,MATCH($C2796,Asset_Register!$A$5:$A$1000,0)),"Not in register"))</f>
        <v/>
      </c>
      <c r="F2796" s="22" t="str">
        <f aca="false">IF($C2796="","",IFERROR(INDEX(Asset_Register!$R$5:$R$1000,MATCH($C2796,Asset_Register!$A$5:$A$1000,0)),"Not in register"))</f>
        <v/>
      </c>
      <c r="G2796" s="22" t="str">
        <f aca="false">IF($C2796="","",IFERROR(INDEX(Asset_Register!$Q$5:$Q$1000,MATCH($C2796,Asset_Register!$A$5:$A$1000,0)),"Not in register"))</f>
        <v/>
      </c>
      <c r="H2796" s="19"/>
      <c r="I2796" s="19"/>
      <c r="J2796" s="6"/>
      <c r="K2796" s="19"/>
      <c r="L2796" s="19"/>
      <c r="M2796" s="19"/>
      <c r="N2796" s="19"/>
      <c r="O2796" s="19"/>
      <c r="P2796" s="19"/>
      <c r="Q2796" s="22" t="str">
        <f aca="false">IF($C2796="","",IF($P2796&lt;&gt;"",$P2796,IF(AND(ISNUMBER($K2796),ISNUMBER($M2796),ISNUMBER($N2796)),IF($O2796="Lower is worse",IF($K2796&lt;=$N2796,"Danger",IF($K2796&lt;=$M2796,"Alert","OK")),IF($K2796&gt;=$N2796,"Danger",IF($K2796&gt;=$M2796,"Alert","OK"))),"Not set")))</f>
        <v/>
      </c>
      <c r="R2796" s="22" t="str">
        <f aca="false">IF(OR($Q2796="",$Q2796="Not set"),"",MATCH($Q2796,Lists!$F$2:$F$4,0)-1)</f>
        <v/>
      </c>
      <c r="S2796" s="6"/>
      <c r="T2796" s="6"/>
      <c r="U2796" s="22" t="str">
        <f aca="false">IF(OR($Q2796="",$Q2796="OK",$Q2796="Not set",NOT(ISNUMBER($G2796))),"",ROUND($G2796*IF($Q2796="Danger",Lists!$M$15,Lists!$M$16),0))</f>
        <v/>
      </c>
      <c r="V2796" s="22" t="str">
        <f aca="false">IF($U2796="","",IF(OR($Q2796="Danger",$U2796&gt;=Lists!$M$10),"P1",IF($U2796&gt;=Lists!$M$11,"P2","P3")))</f>
        <v/>
      </c>
      <c r="W2796" s="24" t="str">
        <f aca="false">IF(OR($V2796="",$B2796=""),"",$B2796+INDEX(Lists!$N$10:$N$12,MATCH($V2796,Lists!$L$10:$L$12,0)))</f>
        <v/>
      </c>
      <c r="X2796" s="19"/>
      <c r="Y2796" s="19"/>
      <c r="Z2796" s="19"/>
      <c r="AA2796" s="21"/>
      <c r="AB2796" s="19"/>
      <c r="AC2796" s="22" t="str">
        <f aca="true">IF(OR($U2796="",$B2796=""),"",IF($AA2796&lt;&gt;"",$AA2796-$B2796,TODAY()-$B2796))</f>
        <v/>
      </c>
      <c r="AD2796" s="22" t="str">
        <f aca="true">IF($W2796="","",IF($Y2796="Closed",IF($AA2796="","Closed",IF($AA2796&lt;=$W2796,"Closed on time","Closed late")),IF(TODAY()&gt;$W2796,"Overdue","Within time")))</f>
        <v/>
      </c>
      <c r="AE2796" s="6"/>
      <c r="AF2796" s="19"/>
      <c r="AG2796" s="19"/>
      <c r="AH2796" s="19"/>
      <c r="AI2796" s="19"/>
      <c r="AJ2796" s="19"/>
    </row>
    <row r="2797" customFormat="false" ht="15" hidden="false" customHeight="false" outlineLevel="0" collapsed="false">
      <c r="A2797" s="22" t="str">
        <f aca="false">IF($C2797="","","R"&amp;TEXT(ROW()-4,"00000"))</f>
        <v/>
      </c>
      <c r="B2797" s="21"/>
      <c r="C2797" s="19"/>
      <c r="D2797" s="22" t="str">
        <f aca="false">IF($C2797="","",IFERROR(INDEX(Asset_Register!$C$5:$C$1000,MATCH($C2797,Asset_Register!$A$5:$A$1000,0)),"Not in register"))</f>
        <v/>
      </c>
      <c r="E2797" s="22" t="str">
        <f aca="false">IF($C2797="","",IFERROR(INDEX(Asset_Register!$D$5:$D$1000,MATCH($C2797,Asset_Register!$A$5:$A$1000,0)),"Not in register"))</f>
        <v/>
      </c>
      <c r="F2797" s="22" t="str">
        <f aca="false">IF($C2797="","",IFERROR(INDEX(Asset_Register!$R$5:$R$1000,MATCH($C2797,Asset_Register!$A$5:$A$1000,0)),"Not in register"))</f>
        <v/>
      </c>
      <c r="G2797" s="22" t="str">
        <f aca="false">IF($C2797="","",IFERROR(INDEX(Asset_Register!$Q$5:$Q$1000,MATCH($C2797,Asset_Register!$A$5:$A$1000,0)),"Not in register"))</f>
        <v/>
      </c>
      <c r="H2797" s="19"/>
      <c r="I2797" s="19"/>
      <c r="J2797" s="6"/>
      <c r="K2797" s="19"/>
      <c r="L2797" s="19"/>
      <c r="M2797" s="19"/>
      <c r="N2797" s="19"/>
      <c r="O2797" s="19"/>
      <c r="P2797" s="19"/>
      <c r="Q2797" s="22" t="str">
        <f aca="false">IF($C2797="","",IF($P2797&lt;&gt;"",$P2797,IF(AND(ISNUMBER($K2797),ISNUMBER($M2797),ISNUMBER($N2797)),IF($O2797="Lower is worse",IF($K2797&lt;=$N2797,"Danger",IF($K2797&lt;=$M2797,"Alert","OK")),IF($K2797&gt;=$N2797,"Danger",IF($K2797&gt;=$M2797,"Alert","OK"))),"Not set")))</f>
        <v/>
      </c>
      <c r="R2797" s="22" t="str">
        <f aca="false">IF(OR($Q2797="",$Q2797="Not set"),"",MATCH($Q2797,Lists!$F$2:$F$4,0)-1)</f>
        <v/>
      </c>
      <c r="S2797" s="6"/>
      <c r="T2797" s="6"/>
      <c r="U2797" s="22" t="str">
        <f aca="false">IF(OR($Q2797="",$Q2797="OK",$Q2797="Not set",NOT(ISNUMBER($G2797))),"",ROUND($G2797*IF($Q2797="Danger",Lists!$M$15,Lists!$M$16),0))</f>
        <v/>
      </c>
      <c r="V2797" s="22" t="str">
        <f aca="false">IF($U2797="","",IF(OR($Q2797="Danger",$U2797&gt;=Lists!$M$10),"P1",IF($U2797&gt;=Lists!$M$11,"P2","P3")))</f>
        <v/>
      </c>
      <c r="W2797" s="24" t="str">
        <f aca="false">IF(OR($V2797="",$B2797=""),"",$B2797+INDEX(Lists!$N$10:$N$12,MATCH($V2797,Lists!$L$10:$L$12,0)))</f>
        <v/>
      </c>
      <c r="X2797" s="19"/>
      <c r="Y2797" s="19"/>
      <c r="Z2797" s="19"/>
      <c r="AA2797" s="21"/>
      <c r="AB2797" s="19"/>
      <c r="AC2797" s="22" t="str">
        <f aca="true">IF(OR($U2797="",$B2797=""),"",IF($AA2797&lt;&gt;"",$AA2797-$B2797,TODAY()-$B2797))</f>
        <v/>
      </c>
      <c r="AD2797" s="22" t="str">
        <f aca="true">IF($W2797="","",IF($Y2797="Closed",IF($AA2797="","Closed",IF($AA2797&lt;=$W2797,"Closed on time","Closed late")),IF(TODAY()&gt;$W2797,"Overdue","Within time")))</f>
        <v/>
      </c>
      <c r="AE2797" s="6"/>
      <c r="AF2797" s="19"/>
      <c r="AG2797" s="19"/>
      <c r="AH2797" s="19"/>
      <c r="AI2797" s="19"/>
      <c r="AJ2797" s="19"/>
    </row>
    <row r="2798" customFormat="false" ht="15" hidden="false" customHeight="false" outlineLevel="0" collapsed="false">
      <c r="A2798" s="22" t="str">
        <f aca="false">IF($C2798="","","R"&amp;TEXT(ROW()-4,"00000"))</f>
        <v/>
      </c>
      <c r="B2798" s="21"/>
      <c r="C2798" s="19"/>
      <c r="D2798" s="22" t="str">
        <f aca="false">IF($C2798="","",IFERROR(INDEX(Asset_Register!$C$5:$C$1000,MATCH($C2798,Asset_Register!$A$5:$A$1000,0)),"Not in register"))</f>
        <v/>
      </c>
      <c r="E2798" s="22" t="str">
        <f aca="false">IF($C2798="","",IFERROR(INDEX(Asset_Register!$D$5:$D$1000,MATCH($C2798,Asset_Register!$A$5:$A$1000,0)),"Not in register"))</f>
        <v/>
      </c>
      <c r="F2798" s="22" t="str">
        <f aca="false">IF($C2798="","",IFERROR(INDEX(Asset_Register!$R$5:$R$1000,MATCH($C2798,Asset_Register!$A$5:$A$1000,0)),"Not in register"))</f>
        <v/>
      </c>
      <c r="G2798" s="22" t="str">
        <f aca="false">IF($C2798="","",IFERROR(INDEX(Asset_Register!$Q$5:$Q$1000,MATCH($C2798,Asset_Register!$A$5:$A$1000,0)),"Not in register"))</f>
        <v/>
      </c>
      <c r="H2798" s="19"/>
      <c r="I2798" s="19"/>
      <c r="J2798" s="6"/>
      <c r="K2798" s="19"/>
      <c r="L2798" s="19"/>
      <c r="M2798" s="19"/>
      <c r="N2798" s="19"/>
      <c r="O2798" s="19"/>
      <c r="P2798" s="19"/>
      <c r="Q2798" s="22" t="str">
        <f aca="false">IF($C2798="","",IF($P2798&lt;&gt;"",$P2798,IF(AND(ISNUMBER($K2798),ISNUMBER($M2798),ISNUMBER($N2798)),IF($O2798="Lower is worse",IF($K2798&lt;=$N2798,"Danger",IF($K2798&lt;=$M2798,"Alert","OK")),IF($K2798&gt;=$N2798,"Danger",IF($K2798&gt;=$M2798,"Alert","OK"))),"Not set")))</f>
        <v/>
      </c>
      <c r="R2798" s="22" t="str">
        <f aca="false">IF(OR($Q2798="",$Q2798="Not set"),"",MATCH($Q2798,Lists!$F$2:$F$4,0)-1)</f>
        <v/>
      </c>
      <c r="S2798" s="6"/>
      <c r="T2798" s="6"/>
      <c r="U2798" s="22" t="str">
        <f aca="false">IF(OR($Q2798="",$Q2798="OK",$Q2798="Not set",NOT(ISNUMBER($G2798))),"",ROUND($G2798*IF($Q2798="Danger",Lists!$M$15,Lists!$M$16),0))</f>
        <v/>
      </c>
      <c r="V2798" s="22" t="str">
        <f aca="false">IF($U2798="","",IF(OR($Q2798="Danger",$U2798&gt;=Lists!$M$10),"P1",IF($U2798&gt;=Lists!$M$11,"P2","P3")))</f>
        <v/>
      </c>
      <c r="W2798" s="24" t="str">
        <f aca="false">IF(OR($V2798="",$B2798=""),"",$B2798+INDEX(Lists!$N$10:$N$12,MATCH($V2798,Lists!$L$10:$L$12,0)))</f>
        <v/>
      </c>
      <c r="X2798" s="19"/>
      <c r="Y2798" s="19"/>
      <c r="Z2798" s="19"/>
      <c r="AA2798" s="21"/>
      <c r="AB2798" s="19"/>
      <c r="AC2798" s="22" t="str">
        <f aca="true">IF(OR($U2798="",$B2798=""),"",IF($AA2798&lt;&gt;"",$AA2798-$B2798,TODAY()-$B2798))</f>
        <v/>
      </c>
      <c r="AD2798" s="22" t="str">
        <f aca="true">IF($W2798="","",IF($Y2798="Closed",IF($AA2798="","Closed",IF($AA2798&lt;=$W2798,"Closed on time","Closed late")),IF(TODAY()&gt;$W2798,"Overdue","Within time")))</f>
        <v/>
      </c>
      <c r="AE2798" s="6"/>
      <c r="AF2798" s="19"/>
      <c r="AG2798" s="19"/>
      <c r="AH2798" s="19"/>
      <c r="AI2798" s="19"/>
      <c r="AJ2798" s="19"/>
    </row>
    <row r="2799" customFormat="false" ht="15" hidden="false" customHeight="false" outlineLevel="0" collapsed="false">
      <c r="A2799" s="22" t="str">
        <f aca="false">IF($C2799="","","R"&amp;TEXT(ROW()-4,"00000"))</f>
        <v/>
      </c>
      <c r="B2799" s="21"/>
      <c r="C2799" s="19"/>
      <c r="D2799" s="22" t="str">
        <f aca="false">IF($C2799="","",IFERROR(INDEX(Asset_Register!$C$5:$C$1000,MATCH($C2799,Asset_Register!$A$5:$A$1000,0)),"Not in register"))</f>
        <v/>
      </c>
      <c r="E2799" s="22" t="str">
        <f aca="false">IF($C2799="","",IFERROR(INDEX(Asset_Register!$D$5:$D$1000,MATCH($C2799,Asset_Register!$A$5:$A$1000,0)),"Not in register"))</f>
        <v/>
      </c>
      <c r="F2799" s="22" t="str">
        <f aca="false">IF($C2799="","",IFERROR(INDEX(Asset_Register!$R$5:$R$1000,MATCH($C2799,Asset_Register!$A$5:$A$1000,0)),"Not in register"))</f>
        <v/>
      </c>
      <c r="G2799" s="22" t="str">
        <f aca="false">IF($C2799="","",IFERROR(INDEX(Asset_Register!$Q$5:$Q$1000,MATCH($C2799,Asset_Register!$A$5:$A$1000,0)),"Not in register"))</f>
        <v/>
      </c>
      <c r="H2799" s="19"/>
      <c r="I2799" s="19"/>
      <c r="J2799" s="6"/>
      <c r="K2799" s="19"/>
      <c r="L2799" s="19"/>
      <c r="M2799" s="19"/>
      <c r="N2799" s="19"/>
      <c r="O2799" s="19"/>
      <c r="P2799" s="19"/>
      <c r="Q2799" s="22" t="str">
        <f aca="false">IF($C2799="","",IF($P2799&lt;&gt;"",$P2799,IF(AND(ISNUMBER($K2799),ISNUMBER($M2799),ISNUMBER($N2799)),IF($O2799="Lower is worse",IF($K2799&lt;=$N2799,"Danger",IF($K2799&lt;=$M2799,"Alert","OK")),IF($K2799&gt;=$N2799,"Danger",IF($K2799&gt;=$M2799,"Alert","OK"))),"Not set")))</f>
        <v/>
      </c>
      <c r="R2799" s="22" t="str">
        <f aca="false">IF(OR($Q2799="",$Q2799="Not set"),"",MATCH($Q2799,Lists!$F$2:$F$4,0)-1)</f>
        <v/>
      </c>
      <c r="S2799" s="6"/>
      <c r="T2799" s="6"/>
      <c r="U2799" s="22" t="str">
        <f aca="false">IF(OR($Q2799="",$Q2799="OK",$Q2799="Not set",NOT(ISNUMBER($G2799))),"",ROUND($G2799*IF($Q2799="Danger",Lists!$M$15,Lists!$M$16),0))</f>
        <v/>
      </c>
      <c r="V2799" s="22" t="str">
        <f aca="false">IF($U2799="","",IF(OR($Q2799="Danger",$U2799&gt;=Lists!$M$10),"P1",IF($U2799&gt;=Lists!$M$11,"P2","P3")))</f>
        <v/>
      </c>
      <c r="W2799" s="24" t="str">
        <f aca="false">IF(OR($V2799="",$B2799=""),"",$B2799+INDEX(Lists!$N$10:$N$12,MATCH($V2799,Lists!$L$10:$L$12,0)))</f>
        <v/>
      </c>
      <c r="X2799" s="19"/>
      <c r="Y2799" s="19"/>
      <c r="Z2799" s="19"/>
      <c r="AA2799" s="21"/>
      <c r="AB2799" s="19"/>
      <c r="AC2799" s="22" t="str">
        <f aca="true">IF(OR($U2799="",$B2799=""),"",IF($AA2799&lt;&gt;"",$AA2799-$B2799,TODAY()-$B2799))</f>
        <v/>
      </c>
      <c r="AD2799" s="22" t="str">
        <f aca="true">IF($W2799="","",IF($Y2799="Closed",IF($AA2799="","Closed",IF($AA2799&lt;=$W2799,"Closed on time","Closed late")),IF(TODAY()&gt;$W2799,"Overdue","Within time")))</f>
        <v/>
      </c>
      <c r="AE2799" s="6"/>
      <c r="AF2799" s="19"/>
      <c r="AG2799" s="19"/>
      <c r="AH2799" s="19"/>
      <c r="AI2799" s="19"/>
      <c r="AJ2799" s="19"/>
    </row>
    <row r="2800" customFormat="false" ht="15" hidden="false" customHeight="false" outlineLevel="0" collapsed="false">
      <c r="A2800" s="22" t="str">
        <f aca="false">IF($C2800="","","R"&amp;TEXT(ROW()-4,"00000"))</f>
        <v/>
      </c>
      <c r="B2800" s="21"/>
      <c r="C2800" s="19"/>
      <c r="D2800" s="22" t="str">
        <f aca="false">IF($C2800="","",IFERROR(INDEX(Asset_Register!$C$5:$C$1000,MATCH($C2800,Asset_Register!$A$5:$A$1000,0)),"Not in register"))</f>
        <v/>
      </c>
      <c r="E2800" s="22" t="str">
        <f aca="false">IF($C2800="","",IFERROR(INDEX(Asset_Register!$D$5:$D$1000,MATCH($C2800,Asset_Register!$A$5:$A$1000,0)),"Not in register"))</f>
        <v/>
      </c>
      <c r="F2800" s="22" t="str">
        <f aca="false">IF($C2800="","",IFERROR(INDEX(Asset_Register!$R$5:$R$1000,MATCH($C2800,Asset_Register!$A$5:$A$1000,0)),"Not in register"))</f>
        <v/>
      </c>
      <c r="G2800" s="22" t="str">
        <f aca="false">IF($C2800="","",IFERROR(INDEX(Asset_Register!$Q$5:$Q$1000,MATCH($C2800,Asset_Register!$A$5:$A$1000,0)),"Not in register"))</f>
        <v/>
      </c>
      <c r="H2800" s="19"/>
      <c r="I2800" s="19"/>
      <c r="J2800" s="6"/>
      <c r="K2800" s="19"/>
      <c r="L2800" s="19"/>
      <c r="M2800" s="19"/>
      <c r="N2800" s="19"/>
      <c r="O2800" s="19"/>
      <c r="P2800" s="19"/>
      <c r="Q2800" s="22" t="str">
        <f aca="false">IF($C2800="","",IF($P2800&lt;&gt;"",$P2800,IF(AND(ISNUMBER($K2800),ISNUMBER($M2800),ISNUMBER($N2800)),IF($O2800="Lower is worse",IF($K2800&lt;=$N2800,"Danger",IF($K2800&lt;=$M2800,"Alert","OK")),IF($K2800&gt;=$N2800,"Danger",IF($K2800&gt;=$M2800,"Alert","OK"))),"Not set")))</f>
        <v/>
      </c>
      <c r="R2800" s="22" t="str">
        <f aca="false">IF(OR($Q2800="",$Q2800="Not set"),"",MATCH($Q2800,Lists!$F$2:$F$4,0)-1)</f>
        <v/>
      </c>
      <c r="S2800" s="6"/>
      <c r="T2800" s="6"/>
      <c r="U2800" s="22" t="str">
        <f aca="false">IF(OR($Q2800="",$Q2800="OK",$Q2800="Not set",NOT(ISNUMBER($G2800))),"",ROUND($G2800*IF($Q2800="Danger",Lists!$M$15,Lists!$M$16),0))</f>
        <v/>
      </c>
      <c r="V2800" s="22" t="str">
        <f aca="false">IF($U2800="","",IF(OR($Q2800="Danger",$U2800&gt;=Lists!$M$10),"P1",IF($U2800&gt;=Lists!$M$11,"P2","P3")))</f>
        <v/>
      </c>
      <c r="W2800" s="24" t="str">
        <f aca="false">IF(OR($V2800="",$B2800=""),"",$B2800+INDEX(Lists!$N$10:$N$12,MATCH($V2800,Lists!$L$10:$L$12,0)))</f>
        <v/>
      </c>
      <c r="X2800" s="19"/>
      <c r="Y2800" s="19"/>
      <c r="Z2800" s="19"/>
      <c r="AA2800" s="21"/>
      <c r="AB2800" s="19"/>
      <c r="AC2800" s="22" t="str">
        <f aca="true">IF(OR($U2800="",$B2800=""),"",IF($AA2800&lt;&gt;"",$AA2800-$B2800,TODAY()-$B2800))</f>
        <v/>
      </c>
      <c r="AD2800" s="22" t="str">
        <f aca="true">IF($W2800="","",IF($Y2800="Closed",IF($AA2800="","Closed",IF($AA2800&lt;=$W2800,"Closed on time","Closed late")),IF(TODAY()&gt;$W2800,"Overdue","Within time")))</f>
        <v/>
      </c>
      <c r="AE2800" s="6"/>
      <c r="AF2800" s="19"/>
      <c r="AG2800" s="19"/>
      <c r="AH2800" s="19"/>
      <c r="AI2800" s="19"/>
      <c r="AJ2800" s="19"/>
    </row>
    <row r="2801" customFormat="false" ht="15" hidden="false" customHeight="false" outlineLevel="0" collapsed="false">
      <c r="A2801" s="22" t="str">
        <f aca="false">IF($C2801="","","R"&amp;TEXT(ROW()-4,"00000"))</f>
        <v/>
      </c>
      <c r="B2801" s="21"/>
      <c r="C2801" s="19"/>
      <c r="D2801" s="22" t="str">
        <f aca="false">IF($C2801="","",IFERROR(INDEX(Asset_Register!$C$5:$C$1000,MATCH($C2801,Asset_Register!$A$5:$A$1000,0)),"Not in register"))</f>
        <v/>
      </c>
      <c r="E2801" s="22" t="str">
        <f aca="false">IF($C2801="","",IFERROR(INDEX(Asset_Register!$D$5:$D$1000,MATCH($C2801,Asset_Register!$A$5:$A$1000,0)),"Not in register"))</f>
        <v/>
      </c>
      <c r="F2801" s="22" t="str">
        <f aca="false">IF($C2801="","",IFERROR(INDEX(Asset_Register!$R$5:$R$1000,MATCH($C2801,Asset_Register!$A$5:$A$1000,0)),"Not in register"))</f>
        <v/>
      </c>
      <c r="G2801" s="22" t="str">
        <f aca="false">IF($C2801="","",IFERROR(INDEX(Asset_Register!$Q$5:$Q$1000,MATCH($C2801,Asset_Register!$A$5:$A$1000,0)),"Not in register"))</f>
        <v/>
      </c>
      <c r="H2801" s="19"/>
      <c r="I2801" s="19"/>
      <c r="J2801" s="6"/>
      <c r="K2801" s="19"/>
      <c r="L2801" s="19"/>
      <c r="M2801" s="19"/>
      <c r="N2801" s="19"/>
      <c r="O2801" s="19"/>
      <c r="P2801" s="19"/>
      <c r="Q2801" s="22" t="str">
        <f aca="false">IF($C2801="","",IF($P2801&lt;&gt;"",$P2801,IF(AND(ISNUMBER($K2801),ISNUMBER($M2801),ISNUMBER($N2801)),IF($O2801="Lower is worse",IF($K2801&lt;=$N2801,"Danger",IF($K2801&lt;=$M2801,"Alert","OK")),IF($K2801&gt;=$N2801,"Danger",IF($K2801&gt;=$M2801,"Alert","OK"))),"Not set")))</f>
        <v/>
      </c>
      <c r="R2801" s="22" t="str">
        <f aca="false">IF(OR($Q2801="",$Q2801="Not set"),"",MATCH($Q2801,Lists!$F$2:$F$4,0)-1)</f>
        <v/>
      </c>
      <c r="S2801" s="6"/>
      <c r="T2801" s="6"/>
      <c r="U2801" s="22" t="str">
        <f aca="false">IF(OR($Q2801="",$Q2801="OK",$Q2801="Not set",NOT(ISNUMBER($G2801))),"",ROUND($G2801*IF($Q2801="Danger",Lists!$M$15,Lists!$M$16),0))</f>
        <v/>
      </c>
      <c r="V2801" s="22" t="str">
        <f aca="false">IF($U2801="","",IF(OR($Q2801="Danger",$U2801&gt;=Lists!$M$10),"P1",IF($U2801&gt;=Lists!$M$11,"P2","P3")))</f>
        <v/>
      </c>
      <c r="W2801" s="24" t="str">
        <f aca="false">IF(OR($V2801="",$B2801=""),"",$B2801+INDEX(Lists!$N$10:$N$12,MATCH($V2801,Lists!$L$10:$L$12,0)))</f>
        <v/>
      </c>
      <c r="X2801" s="19"/>
      <c r="Y2801" s="19"/>
      <c r="Z2801" s="19"/>
      <c r="AA2801" s="21"/>
      <c r="AB2801" s="19"/>
      <c r="AC2801" s="22" t="str">
        <f aca="true">IF(OR($U2801="",$B2801=""),"",IF($AA2801&lt;&gt;"",$AA2801-$B2801,TODAY()-$B2801))</f>
        <v/>
      </c>
      <c r="AD2801" s="22" t="str">
        <f aca="true">IF($W2801="","",IF($Y2801="Closed",IF($AA2801="","Closed",IF($AA2801&lt;=$W2801,"Closed on time","Closed late")),IF(TODAY()&gt;$W2801,"Overdue","Within time")))</f>
        <v/>
      </c>
      <c r="AE2801" s="6"/>
      <c r="AF2801" s="19"/>
      <c r="AG2801" s="19"/>
      <c r="AH2801" s="19"/>
      <c r="AI2801" s="19"/>
      <c r="AJ2801" s="19"/>
    </row>
    <row r="2802" customFormat="false" ht="15" hidden="false" customHeight="false" outlineLevel="0" collapsed="false">
      <c r="A2802" s="22" t="str">
        <f aca="false">IF($C2802="","","R"&amp;TEXT(ROW()-4,"00000"))</f>
        <v/>
      </c>
      <c r="B2802" s="21"/>
      <c r="C2802" s="19"/>
      <c r="D2802" s="22" t="str">
        <f aca="false">IF($C2802="","",IFERROR(INDEX(Asset_Register!$C$5:$C$1000,MATCH($C2802,Asset_Register!$A$5:$A$1000,0)),"Not in register"))</f>
        <v/>
      </c>
      <c r="E2802" s="22" t="str">
        <f aca="false">IF($C2802="","",IFERROR(INDEX(Asset_Register!$D$5:$D$1000,MATCH($C2802,Asset_Register!$A$5:$A$1000,0)),"Not in register"))</f>
        <v/>
      </c>
      <c r="F2802" s="22" t="str">
        <f aca="false">IF($C2802="","",IFERROR(INDEX(Asset_Register!$R$5:$R$1000,MATCH($C2802,Asset_Register!$A$5:$A$1000,0)),"Not in register"))</f>
        <v/>
      </c>
      <c r="G2802" s="22" t="str">
        <f aca="false">IF($C2802="","",IFERROR(INDEX(Asset_Register!$Q$5:$Q$1000,MATCH($C2802,Asset_Register!$A$5:$A$1000,0)),"Not in register"))</f>
        <v/>
      </c>
      <c r="H2802" s="19"/>
      <c r="I2802" s="19"/>
      <c r="J2802" s="6"/>
      <c r="K2802" s="19"/>
      <c r="L2802" s="19"/>
      <c r="M2802" s="19"/>
      <c r="N2802" s="19"/>
      <c r="O2802" s="19"/>
      <c r="P2802" s="19"/>
      <c r="Q2802" s="22" t="str">
        <f aca="false">IF($C2802="","",IF($P2802&lt;&gt;"",$P2802,IF(AND(ISNUMBER($K2802),ISNUMBER($M2802),ISNUMBER($N2802)),IF($O2802="Lower is worse",IF($K2802&lt;=$N2802,"Danger",IF($K2802&lt;=$M2802,"Alert","OK")),IF($K2802&gt;=$N2802,"Danger",IF($K2802&gt;=$M2802,"Alert","OK"))),"Not set")))</f>
        <v/>
      </c>
      <c r="R2802" s="22" t="str">
        <f aca="false">IF(OR($Q2802="",$Q2802="Not set"),"",MATCH($Q2802,Lists!$F$2:$F$4,0)-1)</f>
        <v/>
      </c>
      <c r="S2802" s="6"/>
      <c r="T2802" s="6"/>
      <c r="U2802" s="22" t="str">
        <f aca="false">IF(OR($Q2802="",$Q2802="OK",$Q2802="Not set",NOT(ISNUMBER($G2802))),"",ROUND($G2802*IF($Q2802="Danger",Lists!$M$15,Lists!$M$16),0))</f>
        <v/>
      </c>
      <c r="V2802" s="22" t="str">
        <f aca="false">IF($U2802="","",IF(OR($Q2802="Danger",$U2802&gt;=Lists!$M$10),"P1",IF($U2802&gt;=Lists!$M$11,"P2","P3")))</f>
        <v/>
      </c>
      <c r="W2802" s="24" t="str">
        <f aca="false">IF(OR($V2802="",$B2802=""),"",$B2802+INDEX(Lists!$N$10:$N$12,MATCH($V2802,Lists!$L$10:$L$12,0)))</f>
        <v/>
      </c>
      <c r="X2802" s="19"/>
      <c r="Y2802" s="19"/>
      <c r="Z2802" s="19"/>
      <c r="AA2802" s="21"/>
      <c r="AB2802" s="19"/>
      <c r="AC2802" s="22" t="str">
        <f aca="true">IF(OR($U2802="",$B2802=""),"",IF($AA2802&lt;&gt;"",$AA2802-$B2802,TODAY()-$B2802))</f>
        <v/>
      </c>
      <c r="AD2802" s="22" t="str">
        <f aca="true">IF($W2802="","",IF($Y2802="Closed",IF($AA2802="","Closed",IF($AA2802&lt;=$W2802,"Closed on time","Closed late")),IF(TODAY()&gt;$W2802,"Overdue","Within time")))</f>
        <v/>
      </c>
      <c r="AE2802" s="6"/>
      <c r="AF2802" s="19"/>
      <c r="AG2802" s="19"/>
      <c r="AH2802" s="19"/>
      <c r="AI2802" s="19"/>
      <c r="AJ2802" s="19"/>
    </row>
    <row r="2803" customFormat="false" ht="15" hidden="false" customHeight="false" outlineLevel="0" collapsed="false">
      <c r="A2803" s="22" t="str">
        <f aca="false">IF($C2803="","","R"&amp;TEXT(ROW()-4,"00000"))</f>
        <v/>
      </c>
      <c r="B2803" s="21"/>
      <c r="C2803" s="19"/>
      <c r="D2803" s="22" t="str">
        <f aca="false">IF($C2803="","",IFERROR(INDEX(Asset_Register!$C$5:$C$1000,MATCH($C2803,Asset_Register!$A$5:$A$1000,0)),"Not in register"))</f>
        <v/>
      </c>
      <c r="E2803" s="22" t="str">
        <f aca="false">IF($C2803="","",IFERROR(INDEX(Asset_Register!$D$5:$D$1000,MATCH($C2803,Asset_Register!$A$5:$A$1000,0)),"Not in register"))</f>
        <v/>
      </c>
      <c r="F2803" s="22" t="str">
        <f aca="false">IF($C2803="","",IFERROR(INDEX(Asset_Register!$R$5:$R$1000,MATCH($C2803,Asset_Register!$A$5:$A$1000,0)),"Not in register"))</f>
        <v/>
      </c>
      <c r="G2803" s="22" t="str">
        <f aca="false">IF($C2803="","",IFERROR(INDEX(Asset_Register!$Q$5:$Q$1000,MATCH($C2803,Asset_Register!$A$5:$A$1000,0)),"Not in register"))</f>
        <v/>
      </c>
      <c r="H2803" s="19"/>
      <c r="I2803" s="19"/>
      <c r="J2803" s="6"/>
      <c r="K2803" s="19"/>
      <c r="L2803" s="19"/>
      <c r="M2803" s="19"/>
      <c r="N2803" s="19"/>
      <c r="O2803" s="19"/>
      <c r="P2803" s="19"/>
      <c r="Q2803" s="22" t="str">
        <f aca="false">IF($C2803="","",IF($P2803&lt;&gt;"",$P2803,IF(AND(ISNUMBER($K2803),ISNUMBER($M2803),ISNUMBER($N2803)),IF($O2803="Lower is worse",IF($K2803&lt;=$N2803,"Danger",IF($K2803&lt;=$M2803,"Alert","OK")),IF($K2803&gt;=$N2803,"Danger",IF($K2803&gt;=$M2803,"Alert","OK"))),"Not set")))</f>
        <v/>
      </c>
      <c r="R2803" s="22" t="str">
        <f aca="false">IF(OR($Q2803="",$Q2803="Not set"),"",MATCH($Q2803,Lists!$F$2:$F$4,0)-1)</f>
        <v/>
      </c>
      <c r="S2803" s="6"/>
      <c r="T2803" s="6"/>
      <c r="U2803" s="22" t="str">
        <f aca="false">IF(OR($Q2803="",$Q2803="OK",$Q2803="Not set",NOT(ISNUMBER($G2803))),"",ROUND($G2803*IF($Q2803="Danger",Lists!$M$15,Lists!$M$16),0))</f>
        <v/>
      </c>
      <c r="V2803" s="22" t="str">
        <f aca="false">IF($U2803="","",IF(OR($Q2803="Danger",$U2803&gt;=Lists!$M$10),"P1",IF($U2803&gt;=Lists!$M$11,"P2","P3")))</f>
        <v/>
      </c>
      <c r="W2803" s="24" t="str">
        <f aca="false">IF(OR($V2803="",$B2803=""),"",$B2803+INDEX(Lists!$N$10:$N$12,MATCH($V2803,Lists!$L$10:$L$12,0)))</f>
        <v/>
      </c>
      <c r="X2803" s="19"/>
      <c r="Y2803" s="19"/>
      <c r="Z2803" s="19"/>
      <c r="AA2803" s="21"/>
      <c r="AB2803" s="19"/>
      <c r="AC2803" s="22" t="str">
        <f aca="true">IF(OR($U2803="",$B2803=""),"",IF($AA2803&lt;&gt;"",$AA2803-$B2803,TODAY()-$B2803))</f>
        <v/>
      </c>
      <c r="AD2803" s="22" t="str">
        <f aca="true">IF($W2803="","",IF($Y2803="Closed",IF($AA2803="","Closed",IF($AA2803&lt;=$W2803,"Closed on time","Closed late")),IF(TODAY()&gt;$W2803,"Overdue","Within time")))</f>
        <v/>
      </c>
      <c r="AE2803" s="6"/>
      <c r="AF2803" s="19"/>
      <c r="AG2803" s="19"/>
      <c r="AH2803" s="19"/>
      <c r="AI2803" s="19"/>
      <c r="AJ2803" s="19"/>
    </row>
    <row r="2804" customFormat="false" ht="15" hidden="false" customHeight="false" outlineLevel="0" collapsed="false">
      <c r="A2804" s="22" t="str">
        <f aca="false">IF($C2804="","","R"&amp;TEXT(ROW()-4,"00000"))</f>
        <v/>
      </c>
      <c r="B2804" s="21"/>
      <c r="C2804" s="19"/>
      <c r="D2804" s="22" t="str">
        <f aca="false">IF($C2804="","",IFERROR(INDEX(Asset_Register!$C$5:$C$1000,MATCH($C2804,Asset_Register!$A$5:$A$1000,0)),"Not in register"))</f>
        <v/>
      </c>
      <c r="E2804" s="22" t="str">
        <f aca="false">IF($C2804="","",IFERROR(INDEX(Asset_Register!$D$5:$D$1000,MATCH($C2804,Asset_Register!$A$5:$A$1000,0)),"Not in register"))</f>
        <v/>
      </c>
      <c r="F2804" s="22" t="str">
        <f aca="false">IF($C2804="","",IFERROR(INDEX(Asset_Register!$R$5:$R$1000,MATCH($C2804,Asset_Register!$A$5:$A$1000,0)),"Not in register"))</f>
        <v/>
      </c>
      <c r="G2804" s="22" t="str">
        <f aca="false">IF($C2804="","",IFERROR(INDEX(Asset_Register!$Q$5:$Q$1000,MATCH($C2804,Asset_Register!$A$5:$A$1000,0)),"Not in register"))</f>
        <v/>
      </c>
      <c r="H2804" s="19"/>
      <c r="I2804" s="19"/>
      <c r="J2804" s="6"/>
      <c r="K2804" s="19"/>
      <c r="L2804" s="19"/>
      <c r="M2804" s="19"/>
      <c r="N2804" s="19"/>
      <c r="O2804" s="19"/>
      <c r="P2804" s="19"/>
      <c r="Q2804" s="22" t="str">
        <f aca="false">IF($C2804="","",IF($P2804&lt;&gt;"",$P2804,IF(AND(ISNUMBER($K2804),ISNUMBER($M2804),ISNUMBER($N2804)),IF($O2804="Lower is worse",IF($K2804&lt;=$N2804,"Danger",IF($K2804&lt;=$M2804,"Alert","OK")),IF($K2804&gt;=$N2804,"Danger",IF($K2804&gt;=$M2804,"Alert","OK"))),"Not set")))</f>
        <v/>
      </c>
      <c r="R2804" s="22" t="str">
        <f aca="false">IF(OR($Q2804="",$Q2804="Not set"),"",MATCH($Q2804,Lists!$F$2:$F$4,0)-1)</f>
        <v/>
      </c>
      <c r="S2804" s="6"/>
      <c r="T2804" s="6"/>
      <c r="U2804" s="22" t="str">
        <f aca="false">IF(OR($Q2804="",$Q2804="OK",$Q2804="Not set",NOT(ISNUMBER($G2804))),"",ROUND($G2804*IF($Q2804="Danger",Lists!$M$15,Lists!$M$16),0))</f>
        <v/>
      </c>
      <c r="V2804" s="22" t="str">
        <f aca="false">IF($U2804="","",IF(OR($Q2804="Danger",$U2804&gt;=Lists!$M$10),"P1",IF($U2804&gt;=Lists!$M$11,"P2","P3")))</f>
        <v/>
      </c>
      <c r="W2804" s="24" t="str">
        <f aca="false">IF(OR($V2804="",$B2804=""),"",$B2804+INDEX(Lists!$N$10:$N$12,MATCH($V2804,Lists!$L$10:$L$12,0)))</f>
        <v/>
      </c>
      <c r="X2804" s="19"/>
      <c r="Y2804" s="19"/>
      <c r="Z2804" s="19"/>
      <c r="AA2804" s="21"/>
      <c r="AB2804" s="19"/>
      <c r="AC2804" s="22" t="str">
        <f aca="true">IF(OR($U2804="",$B2804=""),"",IF($AA2804&lt;&gt;"",$AA2804-$B2804,TODAY()-$B2804))</f>
        <v/>
      </c>
      <c r="AD2804" s="22" t="str">
        <f aca="true">IF($W2804="","",IF($Y2804="Closed",IF($AA2804="","Closed",IF($AA2804&lt;=$W2804,"Closed on time","Closed late")),IF(TODAY()&gt;$W2804,"Overdue","Within time")))</f>
        <v/>
      </c>
      <c r="AE2804" s="6"/>
      <c r="AF2804" s="19"/>
      <c r="AG2804" s="19"/>
      <c r="AH2804" s="19"/>
      <c r="AI2804" s="19"/>
      <c r="AJ2804" s="19"/>
    </row>
    <row r="2805" customFormat="false" ht="15" hidden="false" customHeight="false" outlineLevel="0" collapsed="false">
      <c r="A2805" s="22" t="str">
        <f aca="false">IF($C2805="","","R"&amp;TEXT(ROW()-4,"00000"))</f>
        <v/>
      </c>
      <c r="B2805" s="21"/>
      <c r="C2805" s="19"/>
      <c r="D2805" s="22" t="str">
        <f aca="false">IF($C2805="","",IFERROR(INDEX(Asset_Register!$C$5:$C$1000,MATCH($C2805,Asset_Register!$A$5:$A$1000,0)),"Not in register"))</f>
        <v/>
      </c>
      <c r="E2805" s="22" t="str">
        <f aca="false">IF($C2805="","",IFERROR(INDEX(Asset_Register!$D$5:$D$1000,MATCH($C2805,Asset_Register!$A$5:$A$1000,0)),"Not in register"))</f>
        <v/>
      </c>
      <c r="F2805" s="22" t="str">
        <f aca="false">IF($C2805="","",IFERROR(INDEX(Asset_Register!$R$5:$R$1000,MATCH($C2805,Asset_Register!$A$5:$A$1000,0)),"Not in register"))</f>
        <v/>
      </c>
      <c r="G2805" s="22" t="str">
        <f aca="false">IF($C2805="","",IFERROR(INDEX(Asset_Register!$Q$5:$Q$1000,MATCH($C2805,Asset_Register!$A$5:$A$1000,0)),"Not in register"))</f>
        <v/>
      </c>
      <c r="H2805" s="19"/>
      <c r="I2805" s="19"/>
      <c r="J2805" s="6"/>
      <c r="K2805" s="19"/>
      <c r="L2805" s="19"/>
      <c r="M2805" s="19"/>
      <c r="N2805" s="19"/>
      <c r="O2805" s="19"/>
      <c r="P2805" s="19"/>
      <c r="Q2805" s="22" t="str">
        <f aca="false">IF($C2805="","",IF($P2805&lt;&gt;"",$P2805,IF(AND(ISNUMBER($K2805),ISNUMBER($M2805),ISNUMBER($N2805)),IF($O2805="Lower is worse",IF($K2805&lt;=$N2805,"Danger",IF($K2805&lt;=$M2805,"Alert","OK")),IF($K2805&gt;=$N2805,"Danger",IF($K2805&gt;=$M2805,"Alert","OK"))),"Not set")))</f>
        <v/>
      </c>
      <c r="R2805" s="22" t="str">
        <f aca="false">IF(OR($Q2805="",$Q2805="Not set"),"",MATCH($Q2805,Lists!$F$2:$F$4,0)-1)</f>
        <v/>
      </c>
      <c r="S2805" s="6"/>
      <c r="T2805" s="6"/>
      <c r="U2805" s="22" t="str">
        <f aca="false">IF(OR($Q2805="",$Q2805="OK",$Q2805="Not set",NOT(ISNUMBER($G2805))),"",ROUND($G2805*IF($Q2805="Danger",Lists!$M$15,Lists!$M$16),0))</f>
        <v/>
      </c>
      <c r="V2805" s="22" t="str">
        <f aca="false">IF($U2805="","",IF(OR($Q2805="Danger",$U2805&gt;=Lists!$M$10),"P1",IF($U2805&gt;=Lists!$M$11,"P2","P3")))</f>
        <v/>
      </c>
      <c r="W2805" s="24" t="str">
        <f aca="false">IF(OR($V2805="",$B2805=""),"",$B2805+INDEX(Lists!$N$10:$N$12,MATCH($V2805,Lists!$L$10:$L$12,0)))</f>
        <v/>
      </c>
      <c r="X2805" s="19"/>
      <c r="Y2805" s="19"/>
      <c r="Z2805" s="19"/>
      <c r="AA2805" s="21"/>
      <c r="AB2805" s="19"/>
      <c r="AC2805" s="22" t="str">
        <f aca="true">IF(OR($U2805="",$B2805=""),"",IF($AA2805&lt;&gt;"",$AA2805-$B2805,TODAY()-$B2805))</f>
        <v/>
      </c>
      <c r="AD2805" s="22" t="str">
        <f aca="true">IF($W2805="","",IF($Y2805="Closed",IF($AA2805="","Closed",IF($AA2805&lt;=$W2805,"Closed on time","Closed late")),IF(TODAY()&gt;$W2805,"Overdue","Within time")))</f>
        <v/>
      </c>
      <c r="AE2805" s="6"/>
      <c r="AF2805" s="19"/>
      <c r="AG2805" s="19"/>
      <c r="AH2805" s="19"/>
      <c r="AI2805" s="19"/>
      <c r="AJ2805" s="19"/>
    </row>
    <row r="2806" customFormat="false" ht="15" hidden="false" customHeight="false" outlineLevel="0" collapsed="false">
      <c r="A2806" s="22" t="str">
        <f aca="false">IF($C2806="","","R"&amp;TEXT(ROW()-4,"00000"))</f>
        <v/>
      </c>
      <c r="B2806" s="21"/>
      <c r="C2806" s="19"/>
      <c r="D2806" s="22" t="str">
        <f aca="false">IF($C2806="","",IFERROR(INDEX(Asset_Register!$C$5:$C$1000,MATCH($C2806,Asset_Register!$A$5:$A$1000,0)),"Not in register"))</f>
        <v/>
      </c>
      <c r="E2806" s="22" t="str">
        <f aca="false">IF($C2806="","",IFERROR(INDEX(Asset_Register!$D$5:$D$1000,MATCH($C2806,Asset_Register!$A$5:$A$1000,0)),"Not in register"))</f>
        <v/>
      </c>
      <c r="F2806" s="22" t="str">
        <f aca="false">IF($C2806="","",IFERROR(INDEX(Asset_Register!$R$5:$R$1000,MATCH($C2806,Asset_Register!$A$5:$A$1000,0)),"Not in register"))</f>
        <v/>
      </c>
      <c r="G2806" s="22" t="str">
        <f aca="false">IF($C2806="","",IFERROR(INDEX(Asset_Register!$Q$5:$Q$1000,MATCH($C2806,Asset_Register!$A$5:$A$1000,0)),"Not in register"))</f>
        <v/>
      </c>
      <c r="H2806" s="19"/>
      <c r="I2806" s="19"/>
      <c r="J2806" s="6"/>
      <c r="K2806" s="19"/>
      <c r="L2806" s="19"/>
      <c r="M2806" s="19"/>
      <c r="N2806" s="19"/>
      <c r="O2806" s="19"/>
      <c r="P2806" s="19"/>
      <c r="Q2806" s="22" t="str">
        <f aca="false">IF($C2806="","",IF($P2806&lt;&gt;"",$P2806,IF(AND(ISNUMBER($K2806),ISNUMBER($M2806),ISNUMBER($N2806)),IF($O2806="Lower is worse",IF($K2806&lt;=$N2806,"Danger",IF($K2806&lt;=$M2806,"Alert","OK")),IF($K2806&gt;=$N2806,"Danger",IF($K2806&gt;=$M2806,"Alert","OK"))),"Not set")))</f>
        <v/>
      </c>
      <c r="R2806" s="22" t="str">
        <f aca="false">IF(OR($Q2806="",$Q2806="Not set"),"",MATCH($Q2806,Lists!$F$2:$F$4,0)-1)</f>
        <v/>
      </c>
      <c r="S2806" s="6"/>
      <c r="T2806" s="6"/>
      <c r="U2806" s="22" t="str">
        <f aca="false">IF(OR($Q2806="",$Q2806="OK",$Q2806="Not set",NOT(ISNUMBER($G2806))),"",ROUND($G2806*IF($Q2806="Danger",Lists!$M$15,Lists!$M$16),0))</f>
        <v/>
      </c>
      <c r="V2806" s="22" t="str">
        <f aca="false">IF($U2806="","",IF(OR($Q2806="Danger",$U2806&gt;=Lists!$M$10),"P1",IF($U2806&gt;=Lists!$M$11,"P2","P3")))</f>
        <v/>
      </c>
      <c r="W2806" s="24" t="str">
        <f aca="false">IF(OR($V2806="",$B2806=""),"",$B2806+INDEX(Lists!$N$10:$N$12,MATCH($V2806,Lists!$L$10:$L$12,0)))</f>
        <v/>
      </c>
      <c r="X2806" s="19"/>
      <c r="Y2806" s="19"/>
      <c r="Z2806" s="19"/>
      <c r="AA2806" s="21"/>
      <c r="AB2806" s="19"/>
      <c r="AC2806" s="22" t="str">
        <f aca="true">IF(OR($U2806="",$B2806=""),"",IF($AA2806&lt;&gt;"",$AA2806-$B2806,TODAY()-$B2806))</f>
        <v/>
      </c>
      <c r="AD2806" s="22" t="str">
        <f aca="true">IF($W2806="","",IF($Y2806="Closed",IF($AA2806="","Closed",IF($AA2806&lt;=$W2806,"Closed on time","Closed late")),IF(TODAY()&gt;$W2806,"Overdue","Within time")))</f>
        <v/>
      </c>
      <c r="AE2806" s="6"/>
      <c r="AF2806" s="19"/>
      <c r="AG2806" s="19"/>
      <c r="AH2806" s="19"/>
      <c r="AI2806" s="19"/>
      <c r="AJ2806" s="19"/>
    </row>
    <row r="2807" customFormat="false" ht="15" hidden="false" customHeight="false" outlineLevel="0" collapsed="false">
      <c r="A2807" s="22" t="str">
        <f aca="false">IF($C2807="","","R"&amp;TEXT(ROW()-4,"00000"))</f>
        <v/>
      </c>
      <c r="B2807" s="21"/>
      <c r="C2807" s="19"/>
      <c r="D2807" s="22" t="str">
        <f aca="false">IF($C2807="","",IFERROR(INDEX(Asset_Register!$C$5:$C$1000,MATCH($C2807,Asset_Register!$A$5:$A$1000,0)),"Not in register"))</f>
        <v/>
      </c>
      <c r="E2807" s="22" t="str">
        <f aca="false">IF($C2807="","",IFERROR(INDEX(Asset_Register!$D$5:$D$1000,MATCH($C2807,Asset_Register!$A$5:$A$1000,0)),"Not in register"))</f>
        <v/>
      </c>
      <c r="F2807" s="22" t="str">
        <f aca="false">IF($C2807="","",IFERROR(INDEX(Asset_Register!$R$5:$R$1000,MATCH($C2807,Asset_Register!$A$5:$A$1000,0)),"Not in register"))</f>
        <v/>
      </c>
      <c r="G2807" s="22" t="str">
        <f aca="false">IF($C2807="","",IFERROR(INDEX(Asset_Register!$Q$5:$Q$1000,MATCH($C2807,Asset_Register!$A$5:$A$1000,0)),"Not in register"))</f>
        <v/>
      </c>
      <c r="H2807" s="19"/>
      <c r="I2807" s="19"/>
      <c r="J2807" s="6"/>
      <c r="K2807" s="19"/>
      <c r="L2807" s="19"/>
      <c r="M2807" s="19"/>
      <c r="N2807" s="19"/>
      <c r="O2807" s="19"/>
      <c r="P2807" s="19"/>
      <c r="Q2807" s="22" t="str">
        <f aca="false">IF($C2807="","",IF($P2807&lt;&gt;"",$P2807,IF(AND(ISNUMBER($K2807),ISNUMBER($M2807),ISNUMBER($N2807)),IF($O2807="Lower is worse",IF($K2807&lt;=$N2807,"Danger",IF($K2807&lt;=$M2807,"Alert","OK")),IF($K2807&gt;=$N2807,"Danger",IF($K2807&gt;=$M2807,"Alert","OK"))),"Not set")))</f>
        <v/>
      </c>
      <c r="R2807" s="22" t="str">
        <f aca="false">IF(OR($Q2807="",$Q2807="Not set"),"",MATCH($Q2807,Lists!$F$2:$F$4,0)-1)</f>
        <v/>
      </c>
      <c r="S2807" s="6"/>
      <c r="T2807" s="6"/>
      <c r="U2807" s="22" t="str">
        <f aca="false">IF(OR($Q2807="",$Q2807="OK",$Q2807="Not set",NOT(ISNUMBER($G2807))),"",ROUND($G2807*IF($Q2807="Danger",Lists!$M$15,Lists!$M$16),0))</f>
        <v/>
      </c>
      <c r="V2807" s="22" t="str">
        <f aca="false">IF($U2807="","",IF(OR($Q2807="Danger",$U2807&gt;=Lists!$M$10),"P1",IF($U2807&gt;=Lists!$M$11,"P2","P3")))</f>
        <v/>
      </c>
      <c r="W2807" s="24" t="str">
        <f aca="false">IF(OR($V2807="",$B2807=""),"",$B2807+INDEX(Lists!$N$10:$N$12,MATCH($V2807,Lists!$L$10:$L$12,0)))</f>
        <v/>
      </c>
      <c r="X2807" s="19"/>
      <c r="Y2807" s="19"/>
      <c r="Z2807" s="19"/>
      <c r="AA2807" s="21"/>
      <c r="AB2807" s="19"/>
      <c r="AC2807" s="22" t="str">
        <f aca="true">IF(OR($U2807="",$B2807=""),"",IF($AA2807&lt;&gt;"",$AA2807-$B2807,TODAY()-$B2807))</f>
        <v/>
      </c>
      <c r="AD2807" s="22" t="str">
        <f aca="true">IF($W2807="","",IF($Y2807="Closed",IF($AA2807="","Closed",IF($AA2807&lt;=$W2807,"Closed on time","Closed late")),IF(TODAY()&gt;$W2807,"Overdue","Within time")))</f>
        <v/>
      </c>
      <c r="AE2807" s="6"/>
      <c r="AF2807" s="19"/>
      <c r="AG2807" s="19"/>
      <c r="AH2807" s="19"/>
      <c r="AI2807" s="19"/>
      <c r="AJ2807" s="19"/>
    </row>
    <row r="2808" customFormat="false" ht="15" hidden="false" customHeight="false" outlineLevel="0" collapsed="false">
      <c r="A2808" s="22" t="str">
        <f aca="false">IF($C2808="","","R"&amp;TEXT(ROW()-4,"00000"))</f>
        <v/>
      </c>
      <c r="B2808" s="21"/>
      <c r="C2808" s="19"/>
      <c r="D2808" s="22" t="str">
        <f aca="false">IF($C2808="","",IFERROR(INDEX(Asset_Register!$C$5:$C$1000,MATCH($C2808,Asset_Register!$A$5:$A$1000,0)),"Not in register"))</f>
        <v/>
      </c>
      <c r="E2808" s="22" t="str">
        <f aca="false">IF($C2808="","",IFERROR(INDEX(Asset_Register!$D$5:$D$1000,MATCH($C2808,Asset_Register!$A$5:$A$1000,0)),"Not in register"))</f>
        <v/>
      </c>
      <c r="F2808" s="22" t="str">
        <f aca="false">IF($C2808="","",IFERROR(INDEX(Asset_Register!$R$5:$R$1000,MATCH($C2808,Asset_Register!$A$5:$A$1000,0)),"Not in register"))</f>
        <v/>
      </c>
      <c r="G2808" s="22" t="str">
        <f aca="false">IF($C2808="","",IFERROR(INDEX(Asset_Register!$Q$5:$Q$1000,MATCH($C2808,Asset_Register!$A$5:$A$1000,0)),"Not in register"))</f>
        <v/>
      </c>
      <c r="H2808" s="19"/>
      <c r="I2808" s="19"/>
      <c r="J2808" s="6"/>
      <c r="K2808" s="19"/>
      <c r="L2808" s="19"/>
      <c r="M2808" s="19"/>
      <c r="N2808" s="19"/>
      <c r="O2808" s="19"/>
      <c r="P2808" s="19"/>
      <c r="Q2808" s="22" t="str">
        <f aca="false">IF($C2808="","",IF($P2808&lt;&gt;"",$P2808,IF(AND(ISNUMBER($K2808),ISNUMBER($M2808),ISNUMBER($N2808)),IF($O2808="Lower is worse",IF($K2808&lt;=$N2808,"Danger",IF($K2808&lt;=$M2808,"Alert","OK")),IF($K2808&gt;=$N2808,"Danger",IF($K2808&gt;=$M2808,"Alert","OK"))),"Not set")))</f>
        <v/>
      </c>
      <c r="R2808" s="22" t="str">
        <f aca="false">IF(OR($Q2808="",$Q2808="Not set"),"",MATCH($Q2808,Lists!$F$2:$F$4,0)-1)</f>
        <v/>
      </c>
      <c r="S2808" s="6"/>
      <c r="T2808" s="6"/>
      <c r="U2808" s="22" t="str">
        <f aca="false">IF(OR($Q2808="",$Q2808="OK",$Q2808="Not set",NOT(ISNUMBER($G2808))),"",ROUND($G2808*IF($Q2808="Danger",Lists!$M$15,Lists!$M$16),0))</f>
        <v/>
      </c>
      <c r="V2808" s="22" t="str">
        <f aca="false">IF($U2808="","",IF(OR($Q2808="Danger",$U2808&gt;=Lists!$M$10),"P1",IF($U2808&gt;=Lists!$M$11,"P2","P3")))</f>
        <v/>
      </c>
      <c r="W2808" s="24" t="str">
        <f aca="false">IF(OR($V2808="",$B2808=""),"",$B2808+INDEX(Lists!$N$10:$N$12,MATCH($V2808,Lists!$L$10:$L$12,0)))</f>
        <v/>
      </c>
      <c r="X2808" s="19"/>
      <c r="Y2808" s="19"/>
      <c r="Z2808" s="19"/>
      <c r="AA2808" s="21"/>
      <c r="AB2808" s="19"/>
      <c r="AC2808" s="22" t="str">
        <f aca="true">IF(OR($U2808="",$B2808=""),"",IF($AA2808&lt;&gt;"",$AA2808-$B2808,TODAY()-$B2808))</f>
        <v/>
      </c>
      <c r="AD2808" s="22" t="str">
        <f aca="true">IF($W2808="","",IF($Y2808="Closed",IF($AA2808="","Closed",IF($AA2808&lt;=$W2808,"Closed on time","Closed late")),IF(TODAY()&gt;$W2808,"Overdue","Within time")))</f>
        <v/>
      </c>
      <c r="AE2808" s="6"/>
      <c r="AF2808" s="19"/>
      <c r="AG2808" s="19"/>
      <c r="AH2808" s="19"/>
      <c r="AI2808" s="19"/>
      <c r="AJ2808" s="19"/>
    </row>
    <row r="2809" customFormat="false" ht="15" hidden="false" customHeight="false" outlineLevel="0" collapsed="false">
      <c r="A2809" s="22" t="str">
        <f aca="false">IF($C2809="","","R"&amp;TEXT(ROW()-4,"00000"))</f>
        <v/>
      </c>
      <c r="B2809" s="21"/>
      <c r="C2809" s="19"/>
      <c r="D2809" s="22" t="str">
        <f aca="false">IF($C2809="","",IFERROR(INDEX(Asset_Register!$C$5:$C$1000,MATCH($C2809,Asset_Register!$A$5:$A$1000,0)),"Not in register"))</f>
        <v/>
      </c>
      <c r="E2809" s="22" t="str">
        <f aca="false">IF($C2809="","",IFERROR(INDEX(Asset_Register!$D$5:$D$1000,MATCH($C2809,Asset_Register!$A$5:$A$1000,0)),"Not in register"))</f>
        <v/>
      </c>
      <c r="F2809" s="22" t="str">
        <f aca="false">IF($C2809="","",IFERROR(INDEX(Asset_Register!$R$5:$R$1000,MATCH($C2809,Asset_Register!$A$5:$A$1000,0)),"Not in register"))</f>
        <v/>
      </c>
      <c r="G2809" s="22" t="str">
        <f aca="false">IF($C2809="","",IFERROR(INDEX(Asset_Register!$Q$5:$Q$1000,MATCH($C2809,Asset_Register!$A$5:$A$1000,0)),"Not in register"))</f>
        <v/>
      </c>
      <c r="H2809" s="19"/>
      <c r="I2809" s="19"/>
      <c r="J2809" s="6"/>
      <c r="K2809" s="19"/>
      <c r="L2809" s="19"/>
      <c r="M2809" s="19"/>
      <c r="N2809" s="19"/>
      <c r="O2809" s="19"/>
      <c r="P2809" s="19"/>
      <c r="Q2809" s="22" t="str">
        <f aca="false">IF($C2809="","",IF($P2809&lt;&gt;"",$P2809,IF(AND(ISNUMBER($K2809),ISNUMBER($M2809),ISNUMBER($N2809)),IF($O2809="Lower is worse",IF($K2809&lt;=$N2809,"Danger",IF($K2809&lt;=$M2809,"Alert","OK")),IF($K2809&gt;=$N2809,"Danger",IF($K2809&gt;=$M2809,"Alert","OK"))),"Not set")))</f>
        <v/>
      </c>
      <c r="R2809" s="22" t="str">
        <f aca="false">IF(OR($Q2809="",$Q2809="Not set"),"",MATCH($Q2809,Lists!$F$2:$F$4,0)-1)</f>
        <v/>
      </c>
      <c r="S2809" s="6"/>
      <c r="T2809" s="6"/>
      <c r="U2809" s="22" t="str">
        <f aca="false">IF(OR($Q2809="",$Q2809="OK",$Q2809="Not set",NOT(ISNUMBER($G2809))),"",ROUND($G2809*IF($Q2809="Danger",Lists!$M$15,Lists!$M$16),0))</f>
        <v/>
      </c>
      <c r="V2809" s="22" t="str">
        <f aca="false">IF($U2809="","",IF(OR($Q2809="Danger",$U2809&gt;=Lists!$M$10),"P1",IF($U2809&gt;=Lists!$M$11,"P2","P3")))</f>
        <v/>
      </c>
      <c r="W2809" s="24" t="str">
        <f aca="false">IF(OR($V2809="",$B2809=""),"",$B2809+INDEX(Lists!$N$10:$N$12,MATCH($V2809,Lists!$L$10:$L$12,0)))</f>
        <v/>
      </c>
      <c r="X2809" s="19"/>
      <c r="Y2809" s="19"/>
      <c r="Z2809" s="19"/>
      <c r="AA2809" s="21"/>
      <c r="AB2809" s="19"/>
      <c r="AC2809" s="22" t="str">
        <f aca="true">IF(OR($U2809="",$B2809=""),"",IF($AA2809&lt;&gt;"",$AA2809-$B2809,TODAY()-$B2809))</f>
        <v/>
      </c>
      <c r="AD2809" s="22" t="str">
        <f aca="true">IF($W2809="","",IF($Y2809="Closed",IF($AA2809="","Closed",IF($AA2809&lt;=$W2809,"Closed on time","Closed late")),IF(TODAY()&gt;$W2809,"Overdue","Within time")))</f>
        <v/>
      </c>
      <c r="AE2809" s="6"/>
      <c r="AF2809" s="19"/>
      <c r="AG2809" s="19"/>
      <c r="AH2809" s="19"/>
      <c r="AI2809" s="19"/>
      <c r="AJ2809" s="19"/>
    </row>
    <row r="2810" customFormat="false" ht="15" hidden="false" customHeight="false" outlineLevel="0" collapsed="false">
      <c r="A2810" s="22" t="str">
        <f aca="false">IF($C2810="","","R"&amp;TEXT(ROW()-4,"00000"))</f>
        <v/>
      </c>
      <c r="B2810" s="21"/>
      <c r="C2810" s="19"/>
      <c r="D2810" s="22" t="str">
        <f aca="false">IF($C2810="","",IFERROR(INDEX(Asset_Register!$C$5:$C$1000,MATCH($C2810,Asset_Register!$A$5:$A$1000,0)),"Not in register"))</f>
        <v/>
      </c>
      <c r="E2810" s="22" t="str">
        <f aca="false">IF($C2810="","",IFERROR(INDEX(Asset_Register!$D$5:$D$1000,MATCH($C2810,Asset_Register!$A$5:$A$1000,0)),"Not in register"))</f>
        <v/>
      </c>
      <c r="F2810" s="22" t="str">
        <f aca="false">IF($C2810="","",IFERROR(INDEX(Asset_Register!$R$5:$R$1000,MATCH($C2810,Asset_Register!$A$5:$A$1000,0)),"Not in register"))</f>
        <v/>
      </c>
      <c r="G2810" s="22" t="str">
        <f aca="false">IF($C2810="","",IFERROR(INDEX(Asset_Register!$Q$5:$Q$1000,MATCH($C2810,Asset_Register!$A$5:$A$1000,0)),"Not in register"))</f>
        <v/>
      </c>
      <c r="H2810" s="19"/>
      <c r="I2810" s="19"/>
      <c r="J2810" s="6"/>
      <c r="K2810" s="19"/>
      <c r="L2810" s="19"/>
      <c r="M2810" s="19"/>
      <c r="N2810" s="19"/>
      <c r="O2810" s="19"/>
      <c r="P2810" s="19"/>
      <c r="Q2810" s="22" t="str">
        <f aca="false">IF($C2810="","",IF($P2810&lt;&gt;"",$P2810,IF(AND(ISNUMBER($K2810),ISNUMBER($M2810),ISNUMBER($N2810)),IF($O2810="Lower is worse",IF($K2810&lt;=$N2810,"Danger",IF($K2810&lt;=$M2810,"Alert","OK")),IF($K2810&gt;=$N2810,"Danger",IF($K2810&gt;=$M2810,"Alert","OK"))),"Not set")))</f>
        <v/>
      </c>
      <c r="R2810" s="22" t="str">
        <f aca="false">IF(OR($Q2810="",$Q2810="Not set"),"",MATCH($Q2810,Lists!$F$2:$F$4,0)-1)</f>
        <v/>
      </c>
      <c r="S2810" s="6"/>
      <c r="T2810" s="6"/>
      <c r="U2810" s="22" t="str">
        <f aca="false">IF(OR($Q2810="",$Q2810="OK",$Q2810="Not set",NOT(ISNUMBER($G2810))),"",ROUND($G2810*IF($Q2810="Danger",Lists!$M$15,Lists!$M$16),0))</f>
        <v/>
      </c>
      <c r="V2810" s="22" t="str">
        <f aca="false">IF($U2810="","",IF(OR($Q2810="Danger",$U2810&gt;=Lists!$M$10),"P1",IF($U2810&gt;=Lists!$M$11,"P2","P3")))</f>
        <v/>
      </c>
      <c r="W2810" s="24" t="str">
        <f aca="false">IF(OR($V2810="",$B2810=""),"",$B2810+INDEX(Lists!$N$10:$N$12,MATCH($V2810,Lists!$L$10:$L$12,0)))</f>
        <v/>
      </c>
      <c r="X2810" s="19"/>
      <c r="Y2810" s="19"/>
      <c r="Z2810" s="19"/>
      <c r="AA2810" s="21"/>
      <c r="AB2810" s="19"/>
      <c r="AC2810" s="22" t="str">
        <f aca="true">IF(OR($U2810="",$B2810=""),"",IF($AA2810&lt;&gt;"",$AA2810-$B2810,TODAY()-$B2810))</f>
        <v/>
      </c>
      <c r="AD2810" s="22" t="str">
        <f aca="true">IF($W2810="","",IF($Y2810="Closed",IF($AA2810="","Closed",IF($AA2810&lt;=$W2810,"Closed on time","Closed late")),IF(TODAY()&gt;$W2810,"Overdue","Within time")))</f>
        <v/>
      </c>
      <c r="AE2810" s="6"/>
      <c r="AF2810" s="19"/>
      <c r="AG2810" s="19"/>
      <c r="AH2810" s="19"/>
      <c r="AI2810" s="19"/>
      <c r="AJ2810" s="19"/>
    </row>
    <row r="2811" customFormat="false" ht="15" hidden="false" customHeight="false" outlineLevel="0" collapsed="false">
      <c r="A2811" s="22" t="str">
        <f aca="false">IF($C2811="","","R"&amp;TEXT(ROW()-4,"00000"))</f>
        <v/>
      </c>
      <c r="B2811" s="21"/>
      <c r="C2811" s="19"/>
      <c r="D2811" s="22" t="str">
        <f aca="false">IF($C2811="","",IFERROR(INDEX(Asset_Register!$C$5:$C$1000,MATCH($C2811,Asset_Register!$A$5:$A$1000,0)),"Not in register"))</f>
        <v/>
      </c>
      <c r="E2811" s="22" t="str">
        <f aca="false">IF($C2811="","",IFERROR(INDEX(Asset_Register!$D$5:$D$1000,MATCH($C2811,Asset_Register!$A$5:$A$1000,0)),"Not in register"))</f>
        <v/>
      </c>
      <c r="F2811" s="22" t="str">
        <f aca="false">IF($C2811="","",IFERROR(INDEX(Asset_Register!$R$5:$R$1000,MATCH($C2811,Asset_Register!$A$5:$A$1000,0)),"Not in register"))</f>
        <v/>
      </c>
      <c r="G2811" s="22" t="str">
        <f aca="false">IF($C2811="","",IFERROR(INDEX(Asset_Register!$Q$5:$Q$1000,MATCH($C2811,Asset_Register!$A$5:$A$1000,0)),"Not in register"))</f>
        <v/>
      </c>
      <c r="H2811" s="19"/>
      <c r="I2811" s="19"/>
      <c r="J2811" s="6"/>
      <c r="K2811" s="19"/>
      <c r="L2811" s="19"/>
      <c r="M2811" s="19"/>
      <c r="N2811" s="19"/>
      <c r="O2811" s="19"/>
      <c r="P2811" s="19"/>
      <c r="Q2811" s="22" t="str">
        <f aca="false">IF($C2811="","",IF($P2811&lt;&gt;"",$P2811,IF(AND(ISNUMBER($K2811),ISNUMBER($M2811),ISNUMBER($N2811)),IF($O2811="Lower is worse",IF($K2811&lt;=$N2811,"Danger",IF($K2811&lt;=$M2811,"Alert","OK")),IF($K2811&gt;=$N2811,"Danger",IF($K2811&gt;=$M2811,"Alert","OK"))),"Not set")))</f>
        <v/>
      </c>
      <c r="R2811" s="22" t="str">
        <f aca="false">IF(OR($Q2811="",$Q2811="Not set"),"",MATCH($Q2811,Lists!$F$2:$F$4,0)-1)</f>
        <v/>
      </c>
      <c r="S2811" s="6"/>
      <c r="T2811" s="6"/>
      <c r="U2811" s="22" t="str">
        <f aca="false">IF(OR($Q2811="",$Q2811="OK",$Q2811="Not set",NOT(ISNUMBER($G2811))),"",ROUND($G2811*IF($Q2811="Danger",Lists!$M$15,Lists!$M$16),0))</f>
        <v/>
      </c>
      <c r="V2811" s="22" t="str">
        <f aca="false">IF($U2811="","",IF(OR($Q2811="Danger",$U2811&gt;=Lists!$M$10),"P1",IF($U2811&gt;=Lists!$M$11,"P2","P3")))</f>
        <v/>
      </c>
      <c r="W2811" s="24" t="str">
        <f aca="false">IF(OR($V2811="",$B2811=""),"",$B2811+INDEX(Lists!$N$10:$N$12,MATCH($V2811,Lists!$L$10:$L$12,0)))</f>
        <v/>
      </c>
      <c r="X2811" s="19"/>
      <c r="Y2811" s="19"/>
      <c r="Z2811" s="19"/>
      <c r="AA2811" s="21"/>
      <c r="AB2811" s="19"/>
      <c r="AC2811" s="22" t="str">
        <f aca="true">IF(OR($U2811="",$B2811=""),"",IF($AA2811&lt;&gt;"",$AA2811-$B2811,TODAY()-$B2811))</f>
        <v/>
      </c>
      <c r="AD2811" s="22" t="str">
        <f aca="true">IF($W2811="","",IF($Y2811="Closed",IF($AA2811="","Closed",IF($AA2811&lt;=$W2811,"Closed on time","Closed late")),IF(TODAY()&gt;$W2811,"Overdue","Within time")))</f>
        <v/>
      </c>
      <c r="AE2811" s="6"/>
      <c r="AF2811" s="19"/>
      <c r="AG2811" s="19"/>
      <c r="AH2811" s="19"/>
      <c r="AI2811" s="19"/>
      <c r="AJ2811" s="19"/>
    </row>
    <row r="2812" customFormat="false" ht="15" hidden="false" customHeight="false" outlineLevel="0" collapsed="false">
      <c r="A2812" s="22" t="str">
        <f aca="false">IF($C2812="","","R"&amp;TEXT(ROW()-4,"00000"))</f>
        <v/>
      </c>
      <c r="B2812" s="21"/>
      <c r="C2812" s="19"/>
      <c r="D2812" s="22" t="str">
        <f aca="false">IF($C2812="","",IFERROR(INDEX(Asset_Register!$C$5:$C$1000,MATCH($C2812,Asset_Register!$A$5:$A$1000,0)),"Not in register"))</f>
        <v/>
      </c>
      <c r="E2812" s="22" t="str">
        <f aca="false">IF($C2812="","",IFERROR(INDEX(Asset_Register!$D$5:$D$1000,MATCH($C2812,Asset_Register!$A$5:$A$1000,0)),"Not in register"))</f>
        <v/>
      </c>
      <c r="F2812" s="22" t="str">
        <f aca="false">IF($C2812="","",IFERROR(INDEX(Asset_Register!$R$5:$R$1000,MATCH($C2812,Asset_Register!$A$5:$A$1000,0)),"Not in register"))</f>
        <v/>
      </c>
      <c r="G2812" s="22" t="str">
        <f aca="false">IF($C2812="","",IFERROR(INDEX(Asset_Register!$Q$5:$Q$1000,MATCH($C2812,Asset_Register!$A$5:$A$1000,0)),"Not in register"))</f>
        <v/>
      </c>
      <c r="H2812" s="19"/>
      <c r="I2812" s="19"/>
      <c r="J2812" s="6"/>
      <c r="K2812" s="19"/>
      <c r="L2812" s="19"/>
      <c r="M2812" s="19"/>
      <c r="N2812" s="19"/>
      <c r="O2812" s="19"/>
      <c r="P2812" s="19"/>
      <c r="Q2812" s="22" t="str">
        <f aca="false">IF($C2812="","",IF($P2812&lt;&gt;"",$P2812,IF(AND(ISNUMBER($K2812),ISNUMBER($M2812),ISNUMBER($N2812)),IF($O2812="Lower is worse",IF($K2812&lt;=$N2812,"Danger",IF($K2812&lt;=$M2812,"Alert","OK")),IF($K2812&gt;=$N2812,"Danger",IF($K2812&gt;=$M2812,"Alert","OK"))),"Not set")))</f>
        <v/>
      </c>
      <c r="R2812" s="22" t="str">
        <f aca="false">IF(OR($Q2812="",$Q2812="Not set"),"",MATCH($Q2812,Lists!$F$2:$F$4,0)-1)</f>
        <v/>
      </c>
      <c r="S2812" s="6"/>
      <c r="T2812" s="6"/>
      <c r="U2812" s="22" t="str">
        <f aca="false">IF(OR($Q2812="",$Q2812="OK",$Q2812="Not set",NOT(ISNUMBER($G2812))),"",ROUND($G2812*IF($Q2812="Danger",Lists!$M$15,Lists!$M$16),0))</f>
        <v/>
      </c>
      <c r="V2812" s="22" t="str">
        <f aca="false">IF($U2812="","",IF(OR($Q2812="Danger",$U2812&gt;=Lists!$M$10),"P1",IF($U2812&gt;=Lists!$M$11,"P2","P3")))</f>
        <v/>
      </c>
      <c r="W2812" s="24" t="str">
        <f aca="false">IF(OR($V2812="",$B2812=""),"",$B2812+INDEX(Lists!$N$10:$N$12,MATCH($V2812,Lists!$L$10:$L$12,0)))</f>
        <v/>
      </c>
      <c r="X2812" s="19"/>
      <c r="Y2812" s="19"/>
      <c r="Z2812" s="19"/>
      <c r="AA2812" s="21"/>
      <c r="AB2812" s="19"/>
      <c r="AC2812" s="22" t="str">
        <f aca="true">IF(OR($U2812="",$B2812=""),"",IF($AA2812&lt;&gt;"",$AA2812-$B2812,TODAY()-$B2812))</f>
        <v/>
      </c>
      <c r="AD2812" s="22" t="str">
        <f aca="true">IF($W2812="","",IF($Y2812="Closed",IF($AA2812="","Closed",IF($AA2812&lt;=$W2812,"Closed on time","Closed late")),IF(TODAY()&gt;$W2812,"Overdue","Within time")))</f>
        <v/>
      </c>
      <c r="AE2812" s="6"/>
      <c r="AF2812" s="19"/>
      <c r="AG2812" s="19"/>
      <c r="AH2812" s="19"/>
      <c r="AI2812" s="19"/>
      <c r="AJ2812" s="19"/>
    </row>
    <row r="2813" customFormat="false" ht="15" hidden="false" customHeight="false" outlineLevel="0" collapsed="false">
      <c r="A2813" s="22" t="str">
        <f aca="false">IF($C2813="","","R"&amp;TEXT(ROW()-4,"00000"))</f>
        <v/>
      </c>
      <c r="B2813" s="21"/>
      <c r="C2813" s="19"/>
      <c r="D2813" s="22" t="str">
        <f aca="false">IF($C2813="","",IFERROR(INDEX(Asset_Register!$C$5:$C$1000,MATCH($C2813,Asset_Register!$A$5:$A$1000,0)),"Not in register"))</f>
        <v/>
      </c>
      <c r="E2813" s="22" t="str">
        <f aca="false">IF($C2813="","",IFERROR(INDEX(Asset_Register!$D$5:$D$1000,MATCH($C2813,Asset_Register!$A$5:$A$1000,0)),"Not in register"))</f>
        <v/>
      </c>
      <c r="F2813" s="22" t="str">
        <f aca="false">IF($C2813="","",IFERROR(INDEX(Asset_Register!$R$5:$R$1000,MATCH($C2813,Asset_Register!$A$5:$A$1000,0)),"Not in register"))</f>
        <v/>
      </c>
      <c r="G2813" s="22" t="str">
        <f aca="false">IF($C2813="","",IFERROR(INDEX(Asset_Register!$Q$5:$Q$1000,MATCH($C2813,Asset_Register!$A$5:$A$1000,0)),"Not in register"))</f>
        <v/>
      </c>
      <c r="H2813" s="19"/>
      <c r="I2813" s="19"/>
      <c r="J2813" s="6"/>
      <c r="K2813" s="19"/>
      <c r="L2813" s="19"/>
      <c r="M2813" s="19"/>
      <c r="N2813" s="19"/>
      <c r="O2813" s="19"/>
      <c r="P2813" s="19"/>
      <c r="Q2813" s="22" t="str">
        <f aca="false">IF($C2813="","",IF($P2813&lt;&gt;"",$P2813,IF(AND(ISNUMBER($K2813),ISNUMBER($M2813),ISNUMBER($N2813)),IF($O2813="Lower is worse",IF($K2813&lt;=$N2813,"Danger",IF($K2813&lt;=$M2813,"Alert","OK")),IF($K2813&gt;=$N2813,"Danger",IF($K2813&gt;=$M2813,"Alert","OK"))),"Not set")))</f>
        <v/>
      </c>
      <c r="R2813" s="22" t="str">
        <f aca="false">IF(OR($Q2813="",$Q2813="Not set"),"",MATCH($Q2813,Lists!$F$2:$F$4,0)-1)</f>
        <v/>
      </c>
      <c r="S2813" s="6"/>
      <c r="T2813" s="6"/>
      <c r="U2813" s="22" t="str">
        <f aca="false">IF(OR($Q2813="",$Q2813="OK",$Q2813="Not set",NOT(ISNUMBER($G2813))),"",ROUND($G2813*IF($Q2813="Danger",Lists!$M$15,Lists!$M$16),0))</f>
        <v/>
      </c>
      <c r="V2813" s="22" t="str">
        <f aca="false">IF($U2813="","",IF(OR($Q2813="Danger",$U2813&gt;=Lists!$M$10),"P1",IF($U2813&gt;=Lists!$M$11,"P2","P3")))</f>
        <v/>
      </c>
      <c r="W2813" s="24" t="str">
        <f aca="false">IF(OR($V2813="",$B2813=""),"",$B2813+INDEX(Lists!$N$10:$N$12,MATCH($V2813,Lists!$L$10:$L$12,0)))</f>
        <v/>
      </c>
      <c r="X2813" s="19"/>
      <c r="Y2813" s="19"/>
      <c r="Z2813" s="19"/>
      <c r="AA2813" s="21"/>
      <c r="AB2813" s="19"/>
      <c r="AC2813" s="22" t="str">
        <f aca="true">IF(OR($U2813="",$B2813=""),"",IF($AA2813&lt;&gt;"",$AA2813-$B2813,TODAY()-$B2813))</f>
        <v/>
      </c>
      <c r="AD2813" s="22" t="str">
        <f aca="true">IF($W2813="","",IF($Y2813="Closed",IF($AA2813="","Closed",IF($AA2813&lt;=$W2813,"Closed on time","Closed late")),IF(TODAY()&gt;$W2813,"Overdue","Within time")))</f>
        <v/>
      </c>
      <c r="AE2813" s="6"/>
      <c r="AF2813" s="19"/>
      <c r="AG2813" s="19"/>
      <c r="AH2813" s="19"/>
      <c r="AI2813" s="19"/>
      <c r="AJ2813" s="19"/>
    </row>
    <row r="2814" customFormat="false" ht="15" hidden="false" customHeight="false" outlineLevel="0" collapsed="false">
      <c r="A2814" s="22" t="str">
        <f aca="false">IF($C2814="","","R"&amp;TEXT(ROW()-4,"00000"))</f>
        <v/>
      </c>
      <c r="B2814" s="21"/>
      <c r="C2814" s="19"/>
      <c r="D2814" s="22" t="str">
        <f aca="false">IF($C2814="","",IFERROR(INDEX(Asset_Register!$C$5:$C$1000,MATCH($C2814,Asset_Register!$A$5:$A$1000,0)),"Not in register"))</f>
        <v/>
      </c>
      <c r="E2814" s="22" t="str">
        <f aca="false">IF($C2814="","",IFERROR(INDEX(Asset_Register!$D$5:$D$1000,MATCH($C2814,Asset_Register!$A$5:$A$1000,0)),"Not in register"))</f>
        <v/>
      </c>
      <c r="F2814" s="22" t="str">
        <f aca="false">IF($C2814="","",IFERROR(INDEX(Asset_Register!$R$5:$R$1000,MATCH($C2814,Asset_Register!$A$5:$A$1000,0)),"Not in register"))</f>
        <v/>
      </c>
      <c r="G2814" s="22" t="str">
        <f aca="false">IF($C2814="","",IFERROR(INDEX(Asset_Register!$Q$5:$Q$1000,MATCH($C2814,Asset_Register!$A$5:$A$1000,0)),"Not in register"))</f>
        <v/>
      </c>
      <c r="H2814" s="19"/>
      <c r="I2814" s="19"/>
      <c r="J2814" s="6"/>
      <c r="K2814" s="19"/>
      <c r="L2814" s="19"/>
      <c r="M2814" s="19"/>
      <c r="N2814" s="19"/>
      <c r="O2814" s="19"/>
      <c r="P2814" s="19"/>
      <c r="Q2814" s="22" t="str">
        <f aca="false">IF($C2814="","",IF($P2814&lt;&gt;"",$P2814,IF(AND(ISNUMBER($K2814),ISNUMBER($M2814),ISNUMBER($N2814)),IF($O2814="Lower is worse",IF($K2814&lt;=$N2814,"Danger",IF($K2814&lt;=$M2814,"Alert","OK")),IF($K2814&gt;=$N2814,"Danger",IF($K2814&gt;=$M2814,"Alert","OK"))),"Not set")))</f>
        <v/>
      </c>
      <c r="R2814" s="22" t="str">
        <f aca="false">IF(OR($Q2814="",$Q2814="Not set"),"",MATCH($Q2814,Lists!$F$2:$F$4,0)-1)</f>
        <v/>
      </c>
      <c r="S2814" s="6"/>
      <c r="T2814" s="6"/>
      <c r="U2814" s="22" t="str">
        <f aca="false">IF(OR($Q2814="",$Q2814="OK",$Q2814="Not set",NOT(ISNUMBER($G2814))),"",ROUND($G2814*IF($Q2814="Danger",Lists!$M$15,Lists!$M$16),0))</f>
        <v/>
      </c>
      <c r="V2814" s="22" t="str">
        <f aca="false">IF($U2814="","",IF(OR($Q2814="Danger",$U2814&gt;=Lists!$M$10),"P1",IF($U2814&gt;=Lists!$M$11,"P2","P3")))</f>
        <v/>
      </c>
      <c r="W2814" s="24" t="str">
        <f aca="false">IF(OR($V2814="",$B2814=""),"",$B2814+INDEX(Lists!$N$10:$N$12,MATCH($V2814,Lists!$L$10:$L$12,0)))</f>
        <v/>
      </c>
      <c r="X2814" s="19"/>
      <c r="Y2814" s="19"/>
      <c r="Z2814" s="19"/>
      <c r="AA2814" s="21"/>
      <c r="AB2814" s="19"/>
      <c r="AC2814" s="22" t="str">
        <f aca="true">IF(OR($U2814="",$B2814=""),"",IF($AA2814&lt;&gt;"",$AA2814-$B2814,TODAY()-$B2814))</f>
        <v/>
      </c>
      <c r="AD2814" s="22" t="str">
        <f aca="true">IF($W2814="","",IF($Y2814="Closed",IF($AA2814="","Closed",IF($AA2814&lt;=$W2814,"Closed on time","Closed late")),IF(TODAY()&gt;$W2814,"Overdue","Within time")))</f>
        <v/>
      </c>
      <c r="AE2814" s="6"/>
      <c r="AF2814" s="19"/>
      <c r="AG2814" s="19"/>
      <c r="AH2814" s="19"/>
      <c r="AI2814" s="19"/>
      <c r="AJ2814" s="19"/>
    </row>
    <row r="2815" customFormat="false" ht="15" hidden="false" customHeight="false" outlineLevel="0" collapsed="false">
      <c r="A2815" s="22" t="str">
        <f aca="false">IF($C2815="","","R"&amp;TEXT(ROW()-4,"00000"))</f>
        <v/>
      </c>
      <c r="B2815" s="21"/>
      <c r="C2815" s="19"/>
      <c r="D2815" s="22" t="str">
        <f aca="false">IF($C2815="","",IFERROR(INDEX(Asset_Register!$C$5:$C$1000,MATCH($C2815,Asset_Register!$A$5:$A$1000,0)),"Not in register"))</f>
        <v/>
      </c>
      <c r="E2815" s="22" t="str">
        <f aca="false">IF($C2815="","",IFERROR(INDEX(Asset_Register!$D$5:$D$1000,MATCH($C2815,Asset_Register!$A$5:$A$1000,0)),"Not in register"))</f>
        <v/>
      </c>
      <c r="F2815" s="22" t="str">
        <f aca="false">IF($C2815="","",IFERROR(INDEX(Asset_Register!$R$5:$R$1000,MATCH($C2815,Asset_Register!$A$5:$A$1000,0)),"Not in register"))</f>
        <v/>
      </c>
      <c r="G2815" s="22" t="str">
        <f aca="false">IF($C2815="","",IFERROR(INDEX(Asset_Register!$Q$5:$Q$1000,MATCH($C2815,Asset_Register!$A$5:$A$1000,0)),"Not in register"))</f>
        <v/>
      </c>
      <c r="H2815" s="19"/>
      <c r="I2815" s="19"/>
      <c r="J2815" s="6"/>
      <c r="K2815" s="19"/>
      <c r="L2815" s="19"/>
      <c r="M2815" s="19"/>
      <c r="N2815" s="19"/>
      <c r="O2815" s="19"/>
      <c r="P2815" s="19"/>
      <c r="Q2815" s="22" t="str">
        <f aca="false">IF($C2815="","",IF($P2815&lt;&gt;"",$P2815,IF(AND(ISNUMBER($K2815),ISNUMBER($M2815),ISNUMBER($N2815)),IF($O2815="Lower is worse",IF($K2815&lt;=$N2815,"Danger",IF($K2815&lt;=$M2815,"Alert","OK")),IF($K2815&gt;=$N2815,"Danger",IF($K2815&gt;=$M2815,"Alert","OK"))),"Not set")))</f>
        <v/>
      </c>
      <c r="R2815" s="22" t="str">
        <f aca="false">IF(OR($Q2815="",$Q2815="Not set"),"",MATCH($Q2815,Lists!$F$2:$F$4,0)-1)</f>
        <v/>
      </c>
      <c r="S2815" s="6"/>
      <c r="T2815" s="6"/>
      <c r="U2815" s="22" t="str">
        <f aca="false">IF(OR($Q2815="",$Q2815="OK",$Q2815="Not set",NOT(ISNUMBER($G2815))),"",ROUND($G2815*IF($Q2815="Danger",Lists!$M$15,Lists!$M$16),0))</f>
        <v/>
      </c>
      <c r="V2815" s="22" t="str">
        <f aca="false">IF($U2815="","",IF(OR($Q2815="Danger",$U2815&gt;=Lists!$M$10),"P1",IF($U2815&gt;=Lists!$M$11,"P2","P3")))</f>
        <v/>
      </c>
      <c r="W2815" s="24" t="str">
        <f aca="false">IF(OR($V2815="",$B2815=""),"",$B2815+INDEX(Lists!$N$10:$N$12,MATCH($V2815,Lists!$L$10:$L$12,0)))</f>
        <v/>
      </c>
      <c r="X2815" s="19"/>
      <c r="Y2815" s="19"/>
      <c r="Z2815" s="19"/>
      <c r="AA2815" s="21"/>
      <c r="AB2815" s="19"/>
      <c r="AC2815" s="22" t="str">
        <f aca="true">IF(OR($U2815="",$B2815=""),"",IF($AA2815&lt;&gt;"",$AA2815-$B2815,TODAY()-$B2815))</f>
        <v/>
      </c>
      <c r="AD2815" s="22" t="str">
        <f aca="true">IF($W2815="","",IF($Y2815="Closed",IF($AA2815="","Closed",IF($AA2815&lt;=$W2815,"Closed on time","Closed late")),IF(TODAY()&gt;$W2815,"Overdue","Within time")))</f>
        <v/>
      </c>
      <c r="AE2815" s="6"/>
      <c r="AF2815" s="19"/>
      <c r="AG2815" s="19"/>
      <c r="AH2815" s="19"/>
      <c r="AI2815" s="19"/>
      <c r="AJ2815" s="19"/>
    </row>
    <row r="2816" customFormat="false" ht="15" hidden="false" customHeight="false" outlineLevel="0" collapsed="false">
      <c r="A2816" s="22" t="str">
        <f aca="false">IF($C2816="","","R"&amp;TEXT(ROW()-4,"00000"))</f>
        <v/>
      </c>
      <c r="B2816" s="21"/>
      <c r="C2816" s="19"/>
      <c r="D2816" s="22" t="str">
        <f aca="false">IF($C2816="","",IFERROR(INDEX(Asset_Register!$C$5:$C$1000,MATCH($C2816,Asset_Register!$A$5:$A$1000,0)),"Not in register"))</f>
        <v/>
      </c>
      <c r="E2816" s="22" t="str">
        <f aca="false">IF($C2816="","",IFERROR(INDEX(Asset_Register!$D$5:$D$1000,MATCH($C2816,Asset_Register!$A$5:$A$1000,0)),"Not in register"))</f>
        <v/>
      </c>
      <c r="F2816" s="22" t="str">
        <f aca="false">IF($C2816="","",IFERROR(INDEX(Asset_Register!$R$5:$R$1000,MATCH($C2816,Asset_Register!$A$5:$A$1000,0)),"Not in register"))</f>
        <v/>
      </c>
      <c r="G2816" s="22" t="str">
        <f aca="false">IF($C2816="","",IFERROR(INDEX(Asset_Register!$Q$5:$Q$1000,MATCH($C2816,Asset_Register!$A$5:$A$1000,0)),"Not in register"))</f>
        <v/>
      </c>
      <c r="H2816" s="19"/>
      <c r="I2816" s="19"/>
      <c r="J2816" s="6"/>
      <c r="K2816" s="19"/>
      <c r="L2816" s="19"/>
      <c r="M2816" s="19"/>
      <c r="N2816" s="19"/>
      <c r="O2816" s="19"/>
      <c r="P2816" s="19"/>
      <c r="Q2816" s="22" t="str">
        <f aca="false">IF($C2816="","",IF($P2816&lt;&gt;"",$P2816,IF(AND(ISNUMBER($K2816),ISNUMBER($M2816),ISNUMBER($N2816)),IF($O2816="Lower is worse",IF($K2816&lt;=$N2816,"Danger",IF($K2816&lt;=$M2816,"Alert","OK")),IF($K2816&gt;=$N2816,"Danger",IF($K2816&gt;=$M2816,"Alert","OK"))),"Not set")))</f>
        <v/>
      </c>
      <c r="R2816" s="22" t="str">
        <f aca="false">IF(OR($Q2816="",$Q2816="Not set"),"",MATCH($Q2816,Lists!$F$2:$F$4,0)-1)</f>
        <v/>
      </c>
      <c r="S2816" s="6"/>
      <c r="T2816" s="6"/>
      <c r="U2816" s="22" t="str">
        <f aca="false">IF(OR($Q2816="",$Q2816="OK",$Q2816="Not set",NOT(ISNUMBER($G2816))),"",ROUND($G2816*IF($Q2816="Danger",Lists!$M$15,Lists!$M$16),0))</f>
        <v/>
      </c>
      <c r="V2816" s="22" t="str">
        <f aca="false">IF($U2816="","",IF(OR($Q2816="Danger",$U2816&gt;=Lists!$M$10),"P1",IF($U2816&gt;=Lists!$M$11,"P2","P3")))</f>
        <v/>
      </c>
      <c r="W2816" s="24" t="str">
        <f aca="false">IF(OR($V2816="",$B2816=""),"",$B2816+INDEX(Lists!$N$10:$N$12,MATCH($V2816,Lists!$L$10:$L$12,0)))</f>
        <v/>
      </c>
      <c r="X2816" s="19"/>
      <c r="Y2816" s="19"/>
      <c r="Z2816" s="19"/>
      <c r="AA2816" s="21"/>
      <c r="AB2816" s="19"/>
      <c r="AC2816" s="22" t="str">
        <f aca="true">IF(OR($U2816="",$B2816=""),"",IF($AA2816&lt;&gt;"",$AA2816-$B2816,TODAY()-$B2816))</f>
        <v/>
      </c>
      <c r="AD2816" s="22" t="str">
        <f aca="true">IF($W2816="","",IF($Y2816="Closed",IF($AA2816="","Closed",IF($AA2816&lt;=$W2816,"Closed on time","Closed late")),IF(TODAY()&gt;$W2816,"Overdue","Within time")))</f>
        <v/>
      </c>
      <c r="AE2816" s="6"/>
      <c r="AF2816" s="19"/>
      <c r="AG2816" s="19"/>
      <c r="AH2816" s="19"/>
      <c r="AI2816" s="19"/>
      <c r="AJ2816" s="19"/>
    </row>
    <row r="2817" customFormat="false" ht="15" hidden="false" customHeight="false" outlineLevel="0" collapsed="false">
      <c r="A2817" s="22" t="str">
        <f aca="false">IF($C2817="","","R"&amp;TEXT(ROW()-4,"00000"))</f>
        <v/>
      </c>
      <c r="B2817" s="21"/>
      <c r="C2817" s="19"/>
      <c r="D2817" s="22" t="str">
        <f aca="false">IF($C2817="","",IFERROR(INDEX(Asset_Register!$C$5:$C$1000,MATCH($C2817,Asset_Register!$A$5:$A$1000,0)),"Not in register"))</f>
        <v/>
      </c>
      <c r="E2817" s="22" t="str">
        <f aca="false">IF($C2817="","",IFERROR(INDEX(Asset_Register!$D$5:$D$1000,MATCH($C2817,Asset_Register!$A$5:$A$1000,0)),"Not in register"))</f>
        <v/>
      </c>
      <c r="F2817" s="22" t="str">
        <f aca="false">IF($C2817="","",IFERROR(INDEX(Asset_Register!$R$5:$R$1000,MATCH($C2817,Asset_Register!$A$5:$A$1000,0)),"Not in register"))</f>
        <v/>
      </c>
      <c r="G2817" s="22" t="str">
        <f aca="false">IF($C2817="","",IFERROR(INDEX(Asset_Register!$Q$5:$Q$1000,MATCH($C2817,Asset_Register!$A$5:$A$1000,0)),"Not in register"))</f>
        <v/>
      </c>
      <c r="H2817" s="19"/>
      <c r="I2817" s="19"/>
      <c r="J2817" s="6"/>
      <c r="K2817" s="19"/>
      <c r="L2817" s="19"/>
      <c r="M2817" s="19"/>
      <c r="N2817" s="19"/>
      <c r="O2817" s="19"/>
      <c r="P2817" s="19"/>
      <c r="Q2817" s="22" t="str">
        <f aca="false">IF($C2817="","",IF($P2817&lt;&gt;"",$P2817,IF(AND(ISNUMBER($K2817),ISNUMBER($M2817),ISNUMBER($N2817)),IF($O2817="Lower is worse",IF($K2817&lt;=$N2817,"Danger",IF($K2817&lt;=$M2817,"Alert","OK")),IF($K2817&gt;=$N2817,"Danger",IF($K2817&gt;=$M2817,"Alert","OK"))),"Not set")))</f>
        <v/>
      </c>
      <c r="R2817" s="22" t="str">
        <f aca="false">IF(OR($Q2817="",$Q2817="Not set"),"",MATCH($Q2817,Lists!$F$2:$F$4,0)-1)</f>
        <v/>
      </c>
      <c r="S2817" s="6"/>
      <c r="T2817" s="6"/>
      <c r="U2817" s="22" t="str">
        <f aca="false">IF(OR($Q2817="",$Q2817="OK",$Q2817="Not set",NOT(ISNUMBER($G2817))),"",ROUND($G2817*IF($Q2817="Danger",Lists!$M$15,Lists!$M$16),0))</f>
        <v/>
      </c>
      <c r="V2817" s="22" t="str">
        <f aca="false">IF($U2817="","",IF(OR($Q2817="Danger",$U2817&gt;=Lists!$M$10),"P1",IF($U2817&gt;=Lists!$M$11,"P2","P3")))</f>
        <v/>
      </c>
      <c r="W2817" s="24" t="str">
        <f aca="false">IF(OR($V2817="",$B2817=""),"",$B2817+INDEX(Lists!$N$10:$N$12,MATCH($V2817,Lists!$L$10:$L$12,0)))</f>
        <v/>
      </c>
      <c r="X2817" s="19"/>
      <c r="Y2817" s="19"/>
      <c r="Z2817" s="19"/>
      <c r="AA2817" s="21"/>
      <c r="AB2817" s="19"/>
      <c r="AC2817" s="22" t="str">
        <f aca="true">IF(OR($U2817="",$B2817=""),"",IF($AA2817&lt;&gt;"",$AA2817-$B2817,TODAY()-$B2817))</f>
        <v/>
      </c>
      <c r="AD2817" s="22" t="str">
        <f aca="true">IF($W2817="","",IF($Y2817="Closed",IF($AA2817="","Closed",IF($AA2817&lt;=$W2817,"Closed on time","Closed late")),IF(TODAY()&gt;$W2817,"Overdue","Within time")))</f>
        <v/>
      </c>
      <c r="AE2817" s="6"/>
      <c r="AF2817" s="19"/>
      <c r="AG2817" s="19"/>
      <c r="AH2817" s="19"/>
      <c r="AI2817" s="19"/>
      <c r="AJ2817" s="19"/>
    </row>
    <row r="2818" customFormat="false" ht="15" hidden="false" customHeight="false" outlineLevel="0" collapsed="false">
      <c r="A2818" s="22" t="str">
        <f aca="false">IF($C2818="","","R"&amp;TEXT(ROW()-4,"00000"))</f>
        <v/>
      </c>
      <c r="B2818" s="21"/>
      <c r="C2818" s="19"/>
      <c r="D2818" s="22" t="str">
        <f aca="false">IF($C2818="","",IFERROR(INDEX(Asset_Register!$C$5:$C$1000,MATCH($C2818,Asset_Register!$A$5:$A$1000,0)),"Not in register"))</f>
        <v/>
      </c>
      <c r="E2818" s="22" t="str">
        <f aca="false">IF($C2818="","",IFERROR(INDEX(Asset_Register!$D$5:$D$1000,MATCH($C2818,Asset_Register!$A$5:$A$1000,0)),"Not in register"))</f>
        <v/>
      </c>
      <c r="F2818" s="22" t="str">
        <f aca="false">IF($C2818="","",IFERROR(INDEX(Asset_Register!$R$5:$R$1000,MATCH($C2818,Asset_Register!$A$5:$A$1000,0)),"Not in register"))</f>
        <v/>
      </c>
      <c r="G2818" s="22" t="str">
        <f aca="false">IF($C2818="","",IFERROR(INDEX(Asset_Register!$Q$5:$Q$1000,MATCH($C2818,Asset_Register!$A$5:$A$1000,0)),"Not in register"))</f>
        <v/>
      </c>
      <c r="H2818" s="19"/>
      <c r="I2818" s="19"/>
      <c r="J2818" s="6"/>
      <c r="K2818" s="19"/>
      <c r="L2818" s="19"/>
      <c r="M2818" s="19"/>
      <c r="N2818" s="19"/>
      <c r="O2818" s="19"/>
      <c r="P2818" s="19"/>
      <c r="Q2818" s="22" t="str">
        <f aca="false">IF($C2818="","",IF($P2818&lt;&gt;"",$P2818,IF(AND(ISNUMBER($K2818),ISNUMBER($M2818),ISNUMBER($N2818)),IF($O2818="Lower is worse",IF($K2818&lt;=$N2818,"Danger",IF($K2818&lt;=$M2818,"Alert","OK")),IF($K2818&gt;=$N2818,"Danger",IF($K2818&gt;=$M2818,"Alert","OK"))),"Not set")))</f>
        <v/>
      </c>
      <c r="R2818" s="22" t="str">
        <f aca="false">IF(OR($Q2818="",$Q2818="Not set"),"",MATCH($Q2818,Lists!$F$2:$F$4,0)-1)</f>
        <v/>
      </c>
      <c r="S2818" s="6"/>
      <c r="T2818" s="6"/>
      <c r="U2818" s="22" t="str">
        <f aca="false">IF(OR($Q2818="",$Q2818="OK",$Q2818="Not set",NOT(ISNUMBER($G2818))),"",ROUND($G2818*IF($Q2818="Danger",Lists!$M$15,Lists!$M$16),0))</f>
        <v/>
      </c>
      <c r="V2818" s="22" t="str">
        <f aca="false">IF($U2818="","",IF(OR($Q2818="Danger",$U2818&gt;=Lists!$M$10),"P1",IF($U2818&gt;=Lists!$M$11,"P2","P3")))</f>
        <v/>
      </c>
      <c r="W2818" s="24" t="str">
        <f aca="false">IF(OR($V2818="",$B2818=""),"",$B2818+INDEX(Lists!$N$10:$N$12,MATCH($V2818,Lists!$L$10:$L$12,0)))</f>
        <v/>
      </c>
      <c r="X2818" s="19"/>
      <c r="Y2818" s="19"/>
      <c r="Z2818" s="19"/>
      <c r="AA2818" s="21"/>
      <c r="AB2818" s="19"/>
      <c r="AC2818" s="22" t="str">
        <f aca="true">IF(OR($U2818="",$B2818=""),"",IF($AA2818&lt;&gt;"",$AA2818-$B2818,TODAY()-$B2818))</f>
        <v/>
      </c>
      <c r="AD2818" s="22" t="str">
        <f aca="true">IF($W2818="","",IF($Y2818="Closed",IF($AA2818="","Closed",IF($AA2818&lt;=$W2818,"Closed on time","Closed late")),IF(TODAY()&gt;$W2818,"Overdue","Within time")))</f>
        <v/>
      </c>
      <c r="AE2818" s="6"/>
      <c r="AF2818" s="19"/>
      <c r="AG2818" s="19"/>
      <c r="AH2818" s="19"/>
      <c r="AI2818" s="19"/>
      <c r="AJ2818" s="19"/>
    </row>
    <row r="2819" customFormat="false" ht="15" hidden="false" customHeight="false" outlineLevel="0" collapsed="false">
      <c r="A2819" s="22" t="str">
        <f aca="false">IF($C2819="","","R"&amp;TEXT(ROW()-4,"00000"))</f>
        <v/>
      </c>
      <c r="B2819" s="21"/>
      <c r="C2819" s="19"/>
      <c r="D2819" s="22" t="str">
        <f aca="false">IF($C2819="","",IFERROR(INDEX(Asset_Register!$C$5:$C$1000,MATCH($C2819,Asset_Register!$A$5:$A$1000,0)),"Not in register"))</f>
        <v/>
      </c>
      <c r="E2819" s="22" t="str">
        <f aca="false">IF($C2819="","",IFERROR(INDEX(Asset_Register!$D$5:$D$1000,MATCH($C2819,Asset_Register!$A$5:$A$1000,0)),"Not in register"))</f>
        <v/>
      </c>
      <c r="F2819" s="22" t="str">
        <f aca="false">IF($C2819="","",IFERROR(INDEX(Asset_Register!$R$5:$R$1000,MATCH($C2819,Asset_Register!$A$5:$A$1000,0)),"Not in register"))</f>
        <v/>
      </c>
      <c r="G2819" s="22" t="str">
        <f aca="false">IF($C2819="","",IFERROR(INDEX(Asset_Register!$Q$5:$Q$1000,MATCH($C2819,Asset_Register!$A$5:$A$1000,0)),"Not in register"))</f>
        <v/>
      </c>
      <c r="H2819" s="19"/>
      <c r="I2819" s="19"/>
      <c r="J2819" s="6"/>
      <c r="K2819" s="19"/>
      <c r="L2819" s="19"/>
      <c r="M2819" s="19"/>
      <c r="N2819" s="19"/>
      <c r="O2819" s="19"/>
      <c r="P2819" s="19"/>
      <c r="Q2819" s="22" t="str">
        <f aca="false">IF($C2819="","",IF($P2819&lt;&gt;"",$P2819,IF(AND(ISNUMBER($K2819),ISNUMBER($M2819),ISNUMBER($N2819)),IF($O2819="Lower is worse",IF($K2819&lt;=$N2819,"Danger",IF($K2819&lt;=$M2819,"Alert","OK")),IF($K2819&gt;=$N2819,"Danger",IF($K2819&gt;=$M2819,"Alert","OK"))),"Not set")))</f>
        <v/>
      </c>
      <c r="R2819" s="22" t="str">
        <f aca="false">IF(OR($Q2819="",$Q2819="Not set"),"",MATCH($Q2819,Lists!$F$2:$F$4,0)-1)</f>
        <v/>
      </c>
      <c r="S2819" s="6"/>
      <c r="T2819" s="6"/>
      <c r="U2819" s="22" t="str">
        <f aca="false">IF(OR($Q2819="",$Q2819="OK",$Q2819="Not set",NOT(ISNUMBER($G2819))),"",ROUND($G2819*IF($Q2819="Danger",Lists!$M$15,Lists!$M$16),0))</f>
        <v/>
      </c>
      <c r="V2819" s="22" t="str">
        <f aca="false">IF($U2819="","",IF(OR($Q2819="Danger",$U2819&gt;=Lists!$M$10),"P1",IF($U2819&gt;=Lists!$M$11,"P2","P3")))</f>
        <v/>
      </c>
      <c r="W2819" s="24" t="str">
        <f aca="false">IF(OR($V2819="",$B2819=""),"",$B2819+INDEX(Lists!$N$10:$N$12,MATCH($V2819,Lists!$L$10:$L$12,0)))</f>
        <v/>
      </c>
      <c r="X2819" s="19"/>
      <c r="Y2819" s="19"/>
      <c r="Z2819" s="19"/>
      <c r="AA2819" s="21"/>
      <c r="AB2819" s="19"/>
      <c r="AC2819" s="22" t="str">
        <f aca="true">IF(OR($U2819="",$B2819=""),"",IF($AA2819&lt;&gt;"",$AA2819-$B2819,TODAY()-$B2819))</f>
        <v/>
      </c>
      <c r="AD2819" s="22" t="str">
        <f aca="true">IF($W2819="","",IF($Y2819="Closed",IF($AA2819="","Closed",IF($AA2819&lt;=$W2819,"Closed on time","Closed late")),IF(TODAY()&gt;$W2819,"Overdue","Within time")))</f>
        <v/>
      </c>
      <c r="AE2819" s="6"/>
      <c r="AF2819" s="19"/>
      <c r="AG2819" s="19"/>
      <c r="AH2819" s="19"/>
      <c r="AI2819" s="19"/>
      <c r="AJ2819" s="19"/>
    </row>
    <row r="2820" customFormat="false" ht="15" hidden="false" customHeight="false" outlineLevel="0" collapsed="false">
      <c r="A2820" s="22" t="str">
        <f aca="false">IF($C2820="","","R"&amp;TEXT(ROW()-4,"00000"))</f>
        <v/>
      </c>
      <c r="B2820" s="21"/>
      <c r="C2820" s="19"/>
      <c r="D2820" s="22" t="str">
        <f aca="false">IF($C2820="","",IFERROR(INDEX(Asset_Register!$C$5:$C$1000,MATCH($C2820,Asset_Register!$A$5:$A$1000,0)),"Not in register"))</f>
        <v/>
      </c>
      <c r="E2820" s="22" t="str">
        <f aca="false">IF($C2820="","",IFERROR(INDEX(Asset_Register!$D$5:$D$1000,MATCH($C2820,Asset_Register!$A$5:$A$1000,0)),"Not in register"))</f>
        <v/>
      </c>
      <c r="F2820" s="22" t="str">
        <f aca="false">IF($C2820="","",IFERROR(INDEX(Asset_Register!$R$5:$R$1000,MATCH($C2820,Asset_Register!$A$5:$A$1000,0)),"Not in register"))</f>
        <v/>
      </c>
      <c r="G2820" s="22" t="str">
        <f aca="false">IF($C2820="","",IFERROR(INDEX(Asset_Register!$Q$5:$Q$1000,MATCH($C2820,Asset_Register!$A$5:$A$1000,0)),"Not in register"))</f>
        <v/>
      </c>
      <c r="H2820" s="19"/>
      <c r="I2820" s="19"/>
      <c r="J2820" s="6"/>
      <c r="K2820" s="19"/>
      <c r="L2820" s="19"/>
      <c r="M2820" s="19"/>
      <c r="N2820" s="19"/>
      <c r="O2820" s="19"/>
      <c r="P2820" s="19"/>
      <c r="Q2820" s="22" t="str">
        <f aca="false">IF($C2820="","",IF($P2820&lt;&gt;"",$P2820,IF(AND(ISNUMBER($K2820),ISNUMBER($M2820),ISNUMBER($N2820)),IF($O2820="Lower is worse",IF($K2820&lt;=$N2820,"Danger",IF($K2820&lt;=$M2820,"Alert","OK")),IF($K2820&gt;=$N2820,"Danger",IF($K2820&gt;=$M2820,"Alert","OK"))),"Not set")))</f>
        <v/>
      </c>
      <c r="R2820" s="22" t="str">
        <f aca="false">IF(OR($Q2820="",$Q2820="Not set"),"",MATCH($Q2820,Lists!$F$2:$F$4,0)-1)</f>
        <v/>
      </c>
      <c r="S2820" s="6"/>
      <c r="T2820" s="6"/>
      <c r="U2820" s="22" t="str">
        <f aca="false">IF(OR($Q2820="",$Q2820="OK",$Q2820="Not set",NOT(ISNUMBER($G2820))),"",ROUND($G2820*IF($Q2820="Danger",Lists!$M$15,Lists!$M$16),0))</f>
        <v/>
      </c>
      <c r="V2820" s="22" t="str">
        <f aca="false">IF($U2820="","",IF(OR($Q2820="Danger",$U2820&gt;=Lists!$M$10),"P1",IF($U2820&gt;=Lists!$M$11,"P2","P3")))</f>
        <v/>
      </c>
      <c r="W2820" s="24" t="str">
        <f aca="false">IF(OR($V2820="",$B2820=""),"",$B2820+INDEX(Lists!$N$10:$N$12,MATCH($V2820,Lists!$L$10:$L$12,0)))</f>
        <v/>
      </c>
      <c r="X2820" s="19"/>
      <c r="Y2820" s="19"/>
      <c r="Z2820" s="19"/>
      <c r="AA2820" s="21"/>
      <c r="AB2820" s="19"/>
      <c r="AC2820" s="22" t="str">
        <f aca="true">IF(OR($U2820="",$B2820=""),"",IF($AA2820&lt;&gt;"",$AA2820-$B2820,TODAY()-$B2820))</f>
        <v/>
      </c>
      <c r="AD2820" s="22" t="str">
        <f aca="true">IF($W2820="","",IF($Y2820="Closed",IF($AA2820="","Closed",IF($AA2820&lt;=$W2820,"Closed on time","Closed late")),IF(TODAY()&gt;$W2820,"Overdue","Within time")))</f>
        <v/>
      </c>
      <c r="AE2820" s="6"/>
      <c r="AF2820" s="19"/>
      <c r="AG2820" s="19"/>
      <c r="AH2820" s="19"/>
      <c r="AI2820" s="19"/>
      <c r="AJ2820" s="19"/>
    </row>
    <row r="2821" customFormat="false" ht="15" hidden="false" customHeight="false" outlineLevel="0" collapsed="false">
      <c r="A2821" s="22" t="str">
        <f aca="false">IF($C2821="","","R"&amp;TEXT(ROW()-4,"00000"))</f>
        <v/>
      </c>
      <c r="B2821" s="21"/>
      <c r="C2821" s="19"/>
      <c r="D2821" s="22" t="str">
        <f aca="false">IF($C2821="","",IFERROR(INDEX(Asset_Register!$C$5:$C$1000,MATCH($C2821,Asset_Register!$A$5:$A$1000,0)),"Not in register"))</f>
        <v/>
      </c>
      <c r="E2821" s="22" t="str">
        <f aca="false">IF($C2821="","",IFERROR(INDEX(Asset_Register!$D$5:$D$1000,MATCH($C2821,Asset_Register!$A$5:$A$1000,0)),"Not in register"))</f>
        <v/>
      </c>
      <c r="F2821" s="22" t="str">
        <f aca="false">IF($C2821="","",IFERROR(INDEX(Asset_Register!$R$5:$R$1000,MATCH($C2821,Asset_Register!$A$5:$A$1000,0)),"Not in register"))</f>
        <v/>
      </c>
      <c r="G2821" s="22" t="str">
        <f aca="false">IF($C2821="","",IFERROR(INDEX(Asset_Register!$Q$5:$Q$1000,MATCH($C2821,Asset_Register!$A$5:$A$1000,0)),"Not in register"))</f>
        <v/>
      </c>
      <c r="H2821" s="19"/>
      <c r="I2821" s="19"/>
      <c r="J2821" s="6"/>
      <c r="K2821" s="19"/>
      <c r="L2821" s="19"/>
      <c r="M2821" s="19"/>
      <c r="N2821" s="19"/>
      <c r="O2821" s="19"/>
      <c r="P2821" s="19"/>
      <c r="Q2821" s="22" t="str">
        <f aca="false">IF($C2821="","",IF($P2821&lt;&gt;"",$P2821,IF(AND(ISNUMBER($K2821),ISNUMBER($M2821),ISNUMBER($N2821)),IF($O2821="Lower is worse",IF($K2821&lt;=$N2821,"Danger",IF($K2821&lt;=$M2821,"Alert","OK")),IF($K2821&gt;=$N2821,"Danger",IF($K2821&gt;=$M2821,"Alert","OK"))),"Not set")))</f>
        <v/>
      </c>
      <c r="R2821" s="22" t="str">
        <f aca="false">IF(OR($Q2821="",$Q2821="Not set"),"",MATCH($Q2821,Lists!$F$2:$F$4,0)-1)</f>
        <v/>
      </c>
      <c r="S2821" s="6"/>
      <c r="T2821" s="6"/>
      <c r="U2821" s="22" t="str">
        <f aca="false">IF(OR($Q2821="",$Q2821="OK",$Q2821="Not set",NOT(ISNUMBER($G2821))),"",ROUND($G2821*IF($Q2821="Danger",Lists!$M$15,Lists!$M$16),0))</f>
        <v/>
      </c>
      <c r="V2821" s="22" t="str">
        <f aca="false">IF($U2821="","",IF(OR($Q2821="Danger",$U2821&gt;=Lists!$M$10),"P1",IF($U2821&gt;=Lists!$M$11,"P2","P3")))</f>
        <v/>
      </c>
      <c r="W2821" s="24" t="str">
        <f aca="false">IF(OR($V2821="",$B2821=""),"",$B2821+INDEX(Lists!$N$10:$N$12,MATCH($V2821,Lists!$L$10:$L$12,0)))</f>
        <v/>
      </c>
      <c r="X2821" s="19"/>
      <c r="Y2821" s="19"/>
      <c r="Z2821" s="19"/>
      <c r="AA2821" s="21"/>
      <c r="AB2821" s="19"/>
      <c r="AC2821" s="22" t="str">
        <f aca="true">IF(OR($U2821="",$B2821=""),"",IF($AA2821&lt;&gt;"",$AA2821-$B2821,TODAY()-$B2821))</f>
        <v/>
      </c>
      <c r="AD2821" s="22" t="str">
        <f aca="true">IF($W2821="","",IF($Y2821="Closed",IF($AA2821="","Closed",IF($AA2821&lt;=$W2821,"Closed on time","Closed late")),IF(TODAY()&gt;$W2821,"Overdue","Within time")))</f>
        <v/>
      </c>
      <c r="AE2821" s="6"/>
      <c r="AF2821" s="19"/>
      <c r="AG2821" s="19"/>
      <c r="AH2821" s="19"/>
      <c r="AI2821" s="19"/>
      <c r="AJ2821" s="19"/>
    </row>
    <row r="2822" customFormat="false" ht="15" hidden="false" customHeight="false" outlineLevel="0" collapsed="false">
      <c r="A2822" s="22" t="str">
        <f aca="false">IF($C2822="","","R"&amp;TEXT(ROW()-4,"00000"))</f>
        <v/>
      </c>
      <c r="B2822" s="21"/>
      <c r="C2822" s="19"/>
      <c r="D2822" s="22" t="str">
        <f aca="false">IF($C2822="","",IFERROR(INDEX(Asset_Register!$C$5:$C$1000,MATCH($C2822,Asset_Register!$A$5:$A$1000,0)),"Not in register"))</f>
        <v/>
      </c>
      <c r="E2822" s="22" t="str">
        <f aca="false">IF($C2822="","",IFERROR(INDEX(Asset_Register!$D$5:$D$1000,MATCH($C2822,Asset_Register!$A$5:$A$1000,0)),"Not in register"))</f>
        <v/>
      </c>
      <c r="F2822" s="22" t="str">
        <f aca="false">IF($C2822="","",IFERROR(INDEX(Asset_Register!$R$5:$R$1000,MATCH($C2822,Asset_Register!$A$5:$A$1000,0)),"Not in register"))</f>
        <v/>
      </c>
      <c r="G2822" s="22" t="str">
        <f aca="false">IF($C2822="","",IFERROR(INDEX(Asset_Register!$Q$5:$Q$1000,MATCH($C2822,Asset_Register!$A$5:$A$1000,0)),"Not in register"))</f>
        <v/>
      </c>
      <c r="H2822" s="19"/>
      <c r="I2822" s="19"/>
      <c r="J2822" s="6"/>
      <c r="K2822" s="19"/>
      <c r="L2822" s="19"/>
      <c r="M2822" s="19"/>
      <c r="N2822" s="19"/>
      <c r="O2822" s="19"/>
      <c r="P2822" s="19"/>
      <c r="Q2822" s="22" t="str">
        <f aca="false">IF($C2822="","",IF($P2822&lt;&gt;"",$P2822,IF(AND(ISNUMBER($K2822),ISNUMBER($M2822),ISNUMBER($N2822)),IF($O2822="Lower is worse",IF($K2822&lt;=$N2822,"Danger",IF($K2822&lt;=$M2822,"Alert","OK")),IF($K2822&gt;=$N2822,"Danger",IF($K2822&gt;=$M2822,"Alert","OK"))),"Not set")))</f>
        <v/>
      </c>
      <c r="R2822" s="22" t="str">
        <f aca="false">IF(OR($Q2822="",$Q2822="Not set"),"",MATCH($Q2822,Lists!$F$2:$F$4,0)-1)</f>
        <v/>
      </c>
      <c r="S2822" s="6"/>
      <c r="T2822" s="6"/>
      <c r="U2822" s="22" t="str">
        <f aca="false">IF(OR($Q2822="",$Q2822="OK",$Q2822="Not set",NOT(ISNUMBER($G2822))),"",ROUND($G2822*IF($Q2822="Danger",Lists!$M$15,Lists!$M$16),0))</f>
        <v/>
      </c>
      <c r="V2822" s="22" t="str">
        <f aca="false">IF($U2822="","",IF(OR($Q2822="Danger",$U2822&gt;=Lists!$M$10),"P1",IF($U2822&gt;=Lists!$M$11,"P2","P3")))</f>
        <v/>
      </c>
      <c r="W2822" s="24" t="str">
        <f aca="false">IF(OR($V2822="",$B2822=""),"",$B2822+INDEX(Lists!$N$10:$N$12,MATCH($V2822,Lists!$L$10:$L$12,0)))</f>
        <v/>
      </c>
      <c r="X2822" s="19"/>
      <c r="Y2822" s="19"/>
      <c r="Z2822" s="19"/>
      <c r="AA2822" s="21"/>
      <c r="AB2822" s="19"/>
      <c r="AC2822" s="22" t="str">
        <f aca="true">IF(OR($U2822="",$B2822=""),"",IF($AA2822&lt;&gt;"",$AA2822-$B2822,TODAY()-$B2822))</f>
        <v/>
      </c>
      <c r="AD2822" s="22" t="str">
        <f aca="true">IF($W2822="","",IF($Y2822="Closed",IF($AA2822="","Closed",IF($AA2822&lt;=$W2822,"Closed on time","Closed late")),IF(TODAY()&gt;$W2822,"Overdue","Within time")))</f>
        <v/>
      </c>
      <c r="AE2822" s="6"/>
      <c r="AF2822" s="19"/>
      <c r="AG2822" s="19"/>
      <c r="AH2822" s="19"/>
      <c r="AI2822" s="19"/>
      <c r="AJ2822" s="19"/>
    </row>
    <row r="2823" customFormat="false" ht="15" hidden="false" customHeight="false" outlineLevel="0" collapsed="false">
      <c r="A2823" s="22" t="str">
        <f aca="false">IF($C2823="","","R"&amp;TEXT(ROW()-4,"00000"))</f>
        <v/>
      </c>
      <c r="B2823" s="21"/>
      <c r="C2823" s="19"/>
      <c r="D2823" s="22" t="str">
        <f aca="false">IF($C2823="","",IFERROR(INDEX(Asset_Register!$C$5:$C$1000,MATCH($C2823,Asset_Register!$A$5:$A$1000,0)),"Not in register"))</f>
        <v/>
      </c>
      <c r="E2823" s="22" t="str">
        <f aca="false">IF($C2823="","",IFERROR(INDEX(Asset_Register!$D$5:$D$1000,MATCH($C2823,Asset_Register!$A$5:$A$1000,0)),"Not in register"))</f>
        <v/>
      </c>
      <c r="F2823" s="22" t="str">
        <f aca="false">IF($C2823="","",IFERROR(INDEX(Asset_Register!$R$5:$R$1000,MATCH($C2823,Asset_Register!$A$5:$A$1000,0)),"Not in register"))</f>
        <v/>
      </c>
      <c r="G2823" s="22" t="str">
        <f aca="false">IF($C2823="","",IFERROR(INDEX(Asset_Register!$Q$5:$Q$1000,MATCH($C2823,Asset_Register!$A$5:$A$1000,0)),"Not in register"))</f>
        <v/>
      </c>
      <c r="H2823" s="19"/>
      <c r="I2823" s="19"/>
      <c r="J2823" s="6"/>
      <c r="K2823" s="19"/>
      <c r="L2823" s="19"/>
      <c r="M2823" s="19"/>
      <c r="N2823" s="19"/>
      <c r="O2823" s="19"/>
      <c r="P2823" s="19"/>
      <c r="Q2823" s="22" t="str">
        <f aca="false">IF($C2823="","",IF($P2823&lt;&gt;"",$P2823,IF(AND(ISNUMBER($K2823),ISNUMBER($M2823),ISNUMBER($N2823)),IF($O2823="Lower is worse",IF($K2823&lt;=$N2823,"Danger",IF($K2823&lt;=$M2823,"Alert","OK")),IF($K2823&gt;=$N2823,"Danger",IF($K2823&gt;=$M2823,"Alert","OK"))),"Not set")))</f>
        <v/>
      </c>
      <c r="R2823" s="22" t="str">
        <f aca="false">IF(OR($Q2823="",$Q2823="Not set"),"",MATCH($Q2823,Lists!$F$2:$F$4,0)-1)</f>
        <v/>
      </c>
      <c r="S2823" s="6"/>
      <c r="T2823" s="6"/>
      <c r="U2823" s="22" t="str">
        <f aca="false">IF(OR($Q2823="",$Q2823="OK",$Q2823="Not set",NOT(ISNUMBER($G2823))),"",ROUND($G2823*IF($Q2823="Danger",Lists!$M$15,Lists!$M$16),0))</f>
        <v/>
      </c>
      <c r="V2823" s="22" t="str">
        <f aca="false">IF($U2823="","",IF(OR($Q2823="Danger",$U2823&gt;=Lists!$M$10),"P1",IF($U2823&gt;=Lists!$M$11,"P2","P3")))</f>
        <v/>
      </c>
      <c r="W2823" s="24" t="str">
        <f aca="false">IF(OR($V2823="",$B2823=""),"",$B2823+INDEX(Lists!$N$10:$N$12,MATCH($V2823,Lists!$L$10:$L$12,0)))</f>
        <v/>
      </c>
      <c r="X2823" s="19"/>
      <c r="Y2823" s="19"/>
      <c r="Z2823" s="19"/>
      <c r="AA2823" s="21"/>
      <c r="AB2823" s="19"/>
      <c r="AC2823" s="22" t="str">
        <f aca="true">IF(OR($U2823="",$B2823=""),"",IF($AA2823&lt;&gt;"",$AA2823-$B2823,TODAY()-$B2823))</f>
        <v/>
      </c>
      <c r="AD2823" s="22" t="str">
        <f aca="true">IF($W2823="","",IF($Y2823="Closed",IF($AA2823="","Closed",IF($AA2823&lt;=$W2823,"Closed on time","Closed late")),IF(TODAY()&gt;$W2823,"Overdue","Within time")))</f>
        <v/>
      </c>
      <c r="AE2823" s="6"/>
      <c r="AF2823" s="19"/>
      <c r="AG2823" s="19"/>
      <c r="AH2823" s="19"/>
      <c r="AI2823" s="19"/>
      <c r="AJ2823" s="19"/>
    </row>
    <row r="2824" customFormat="false" ht="15" hidden="false" customHeight="false" outlineLevel="0" collapsed="false">
      <c r="A2824" s="22" t="str">
        <f aca="false">IF($C2824="","","R"&amp;TEXT(ROW()-4,"00000"))</f>
        <v/>
      </c>
      <c r="B2824" s="21"/>
      <c r="C2824" s="19"/>
      <c r="D2824" s="22" t="str">
        <f aca="false">IF($C2824="","",IFERROR(INDEX(Asset_Register!$C$5:$C$1000,MATCH($C2824,Asset_Register!$A$5:$A$1000,0)),"Not in register"))</f>
        <v/>
      </c>
      <c r="E2824" s="22" t="str">
        <f aca="false">IF($C2824="","",IFERROR(INDEX(Asset_Register!$D$5:$D$1000,MATCH($C2824,Asset_Register!$A$5:$A$1000,0)),"Not in register"))</f>
        <v/>
      </c>
      <c r="F2824" s="22" t="str">
        <f aca="false">IF($C2824="","",IFERROR(INDEX(Asset_Register!$R$5:$R$1000,MATCH($C2824,Asset_Register!$A$5:$A$1000,0)),"Not in register"))</f>
        <v/>
      </c>
      <c r="G2824" s="22" t="str">
        <f aca="false">IF($C2824="","",IFERROR(INDEX(Asset_Register!$Q$5:$Q$1000,MATCH($C2824,Asset_Register!$A$5:$A$1000,0)),"Not in register"))</f>
        <v/>
      </c>
      <c r="H2824" s="19"/>
      <c r="I2824" s="19"/>
      <c r="J2824" s="6"/>
      <c r="K2824" s="19"/>
      <c r="L2824" s="19"/>
      <c r="M2824" s="19"/>
      <c r="N2824" s="19"/>
      <c r="O2824" s="19"/>
      <c r="P2824" s="19"/>
      <c r="Q2824" s="22" t="str">
        <f aca="false">IF($C2824="","",IF($P2824&lt;&gt;"",$P2824,IF(AND(ISNUMBER($K2824),ISNUMBER($M2824),ISNUMBER($N2824)),IF($O2824="Lower is worse",IF($K2824&lt;=$N2824,"Danger",IF($K2824&lt;=$M2824,"Alert","OK")),IF($K2824&gt;=$N2824,"Danger",IF($K2824&gt;=$M2824,"Alert","OK"))),"Not set")))</f>
        <v/>
      </c>
      <c r="R2824" s="22" t="str">
        <f aca="false">IF(OR($Q2824="",$Q2824="Not set"),"",MATCH($Q2824,Lists!$F$2:$F$4,0)-1)</f>
        <v/>
      </c>
      <c r="S2824" s="6"/>
      <c r="T2824" s="6"/>
      <c r="U2824" s="22" t="str">
        <f aca="false">IF(OR($Q2824="",$Q2824="OK",$Q2824="Not set",NOT(ISNUMBER($G2824))),"",ROUND($G2824*IF($Q2824="Danger",Lists!$M$15,Lists!$M$16),0))</f>
        <v/>
      </c>
      <c r="V2824" s="22" t="str">
        <f aca="false">IF($U2824="","",IF(OR($Q2824="Danger",$U2824&gt;=Lists!$M$10),"P1",IF($U2824&gt;=Lists!$M$11,"P2","P3")))</f>
        <v/>
      </c>
      <c r="W2824" s="24" t="str">
        <f aca="false">IF(OR($V2824="",$B2824=""),"",$B2824+INDEX(Lists!$N$10:$N$12,MATCH($V2824,Lists!$L$10:$L$12,0)))</f>
        <v/>
      </c>
      <c r="X2824" s="19"/>
      <c r="Y2824" s="19"/>
      <c r="Z2824" s="19"/>
      <c r="AA2824" s="21"/>
      <c r="AB2824" s="19"/>
      <c r="AC2824" s="22" t="str">
        <f aca="true">IF(OR($U2824="",$B2824=""),"",IF($AA2824&lt;&gt;"",$AA2824-$B2824,TODAY()-$B2824))</f>
        <v/>
      </c>
      <c r="AD2824" s="22" t="str">
        <f aca="true">IF($W2824="","",IF($Y2824="Closed",IF($AA2824="","Closed",IF($AA2824&lt;=$W2824,"Closed on time","Closed late")),IF(TODAY()&gt;$W2824,"Overdue","Within time")))</f>
        <v/>
      </c>
      <c r="AE2824" s="6"/>
      <c r="AF2824" s="19"/>
      <c r="AG2824" s="19"/>
      <c r="AH2824" s="19"/>
      <c r="AI2824" s="19"/>
      <c r="AJ2824" s="19"/>
    </row>
    <row r="2825" customFormat="false" ht="15" hidden="false" customHeight="false" outlineLevel="0" collapsed="false">
      <c r="A2825" s="22" t="str">
        <f aca="false">IF($C2825="","","R"&amp;TEXT(ROW()-4,"00000"))</f>
        <v/>
      </c>
      <c r="B2825" s="21"/>
      <c r="C2825" s="19"/>
      <c r="D2825" s="22" t="str">
        <f aca="false">IF($C2825="","",IFERROR(INDEX(Asset_Register!$C$5:$C$1000,MATCH($C2825,Asset_Register!$A$5:$A$1000,0)),"Not in register"))</f>
        <v/>
      </c>
      <c r="E2825" s="22" t="str">
        <f aca="false">IF($C2825="","",IFERROR(INDEX(Asset_Register!$D$5:$D$1000,MATCH($C2825,Asset_Register!$A$5:$A$1000,0)),"Not in register"))</f>
        <v/>
      </c>
      <c r="F2825" s="22" t="str">
        <f aca="false">IF($C2825="","",IFERROR(INDEX(Asset_Register!$R$5:$R$1000,MATCH($C2825,Asset_Register!$A$5:$A$1000,0)),"Not in register"))</f>
        <v/>
      </c>
      <c r="G2825" s="22" t="str">
        <f aca="false">IF($C2825="","",IFERROR(INDEX(Asset_Register!$Q$5:$Q$1000,MATCH($C2825,Asset_Register!$A$5:$A$1000,0)),"Not in register"))</f>
        <v/>
      </c>
      <c r="H2825" s="19"/>
      <c r="I2825" s="19"/>
      <c r="J2825" s="6"/>
      <c r="K2825" s="19"/>
      <c r="L2825" s="19"/>
      <c r="M2825" s="19"/>
      <c r="N2825" s="19"/>
      <c r="O2825" s="19"/>
      <c r="P2825" s="19"/>
      <c r="Q2825" s="22" t="str">
        <f aca="false">IF($C2825="","",IF($P2825&lt;&gt;"",$P2825,IF(AND(ISNUMBER($K2825),ISNUMBER($M2825),ISNUMBER($N2825)),IF($O2825="Lower is worse",IF($K2825&lt;=$N2825,"Danger",IF($K2825&lt;=$M2825,"Alert","OK")),IF($K2825&gt;=$N2825,"Danger",IF($K2825&gt;=$M2825,"Alert","OK"))),"Not set")))</f>
        <v/>
      </c>
      <c r="R2825" s="22" t="str">
        <f aca="false">IF(OR($Q2825="",$Q2825="Not set"),"",MATCH($Q2825,Lists!$F$2:$F$4,0)-1)</f>
        <v/>
      </c>
      <c r="S2825" s="6"/>
      <c r="T2825" s="6"/>
      <c r="U2825" s="22" t="str">
        <f aca="false">IF(OR($Q2825="",$Q2825="OK",$Q2825="Not set",NOT(ISNUMBER($G2825))),"",ROUND($G2825*IF($Q2825="Danger",Lists!$M$15,Lists!$M$16),0))</f>
        <v/>
      </c>
      <c r="V2825" s="22" t="str">
        <f aca="false">IF($U2825="","",IF(OR($Q2825="Danger",$U2825&gt;=Lists!$M$10),"P1",IF($U2825&gt;=Lists!$M$11,"P2","P3")))</f>
        <v/>
      </c>
      <c r="W2825" s="24" t="str">
        <f aca="false">IF(OR($V2825="",$B2825=""),"",$B2825+INDEX(Lists!$N$10:$N$12,MATCH($V2825,Lists!$L$10:$L$12,0)))</f>
        <v/>
      </c>
      <c r="X2825" s="19"/>
      <c r="Y2825" s="19"/>
      <c r="Z2825" s="19"/>
      <c r="AA2825" s="21"/>
      <c r="AB2825" s="19"/>
      <c r="AC2825" s="22" t="str">
        <f aca="true">IF(OR($U2825="",$B2825=""),"",IF($AA2825&lt;&gt;"",$AA2825-$B2825,TODAY()-$B2825))</f>
        <v/>
      </c>
      <c r="AD2825" s="22" t="str">
        <f aca="true">IF($W2825="","",IF($Y2825="Closed",IF($AA2825="","Closed",IF($AA2825&lt;=$W2825,"Closed on time","Closed late")),IF(TODAY()&gt;$W2825,"Overdue","Within time")))</f>
        <v/>
      </c>
      <c r="AE2825" s="6"/>
      <c r="AF2825" s="19"/>
      <c r="AG2825" s="19"/>
      <c r="AH2825" s="19"/>
      <c r="AI2825" s="19"/>
      <c r="AJ2825" s="19"/>
    </row>
    <row r="2826" customFormat="false" ht="15" hidden="false" customHeight="false" outlineLevel="0" collapsed="false">
      <c r="A2826" s="22" t="str">
        <f aca="false">IF($C2826="","","R"&amp;TEXT(ROW()-4,"00000"))</f>
        <v/>
      </c>
      <c r="B2826" s="21"/>
      <c r="C2826" s="19"/>
      <c r="D2826" s="22" t="str">
        <f aca="false">IF($C2826="","",IFERROR(INDEX(Asset_Register!$C$5:$C$1000,MATCH($C2826,Asset_Register!$A$5:$A$1000,0)),"Not in register"))</f>
        <v/>
      </c>
      <c r="E2826" s="22" t="str">
        <f aca="false">IF($C2826="","",IFERROR(INDEX(Asset_Register!$D$5:$D$1000,MATCH($C2826,Asset_Register!$A$5:$A$1000,0)),"Not in register"))</f>
        <v/>
      </c>
      <c r="F2826" s="22" t="str">
        <f aca="false">IF($C2826="","",IFERROR(INDEX(Asset_Register!$R$5:$R$1000,MATCH($C2826,Asset_Register!$A$5:$A$1000,0)),"Not in register"))</f>
        <v/>
      </c>
      <c r="G2826" s="22" t="str">
        <f aca="false">IF($C2826="","",IFERROR(INDEX(Asset_Register!$Q$5:$Q$1000,MATCH($C2826,Asset_Register!$A$5:$A$1000,0)),"Not in register"))</f>
        <v/>
      </c>
      <c r="H2826" s="19"/>
      <c r="I2826" s="19"/>
      <c r="J2826" s="6"/>
      <c r="K2826" s="19"/>
      <c r="L2826" s="19"/>
      <c r="M2826" s="19"/>
      <c r="N2826" s="19"/>
      <c r="O2826" s="19"/>
      <c r="P2826" s="19"/>
      <c r="Q2826" s="22" t="str">
        <f aca="false">IF($C2826="","",IF($P2826&lt;&gt;"",$P2826,IF(AND(ISNUMBER($K2826),ISNUMBER($M2826),ISNUMBER($N2826)),IF($O2826="Lower is worse",IF($K2826&lt;=$N2826,"Danger",IF($K2826&lt;=$M2826,"Alert","OK")),IF($K2826&gt;=$N2826,"Danger",IF($K2826&gt;=$M2826,"Alert","OK"))),"Not set")))</f>
        <v/>
      </c>
      <c r="R2826" s="22" t="str">
        <f aca="false">IF(OR($Q2826="",$Q2826="Not set"),"",MATCH($Q2826,Lists!$F$2:$F$4,0)-1)</f>
        <v/>
      </c>
      <c r="S2826" s="6"/>
      <c r="T2826" s="6"/>
      <c r="U2826" s="22" t="str">
        <f aca="false">IF(OR($Q2826="",$Q2826="OK",$Q2826="Not set",NOT(ISNUMBER($G2826))),"",ROUND($G2826*IF($Q2826="Danger",Lists!$M$15,Lists!$M$16),0))</f>
        <v/>
      </c>
      <c r="V2826" s="22" t="str">
        <f aca="false">IF($U2826="","",IF(OR($Q2826="Danger",$U2826&gt;=Lists!$M$10),"P1",IF($U2826&gt;=Lists!$M$11,"P2","P3")))</f>
        <v/>
      </c>
      <c r="W2826" s="24" t="str">
        <f aca="false">IF(OR($V2826="",$B2826=""),"",$B2826+INDEX(Lists!$N$10:$N$12,MATCH($V2826,Lists!$L$10:$L$12,0)))</f>
        <v/>
      </c>
      <c r="X2826" s="19"/>
      <c r="Y2826" s="19"/>
      <c r="Z2826" s="19"/>
      <c r="AA2826" s="21"/>
      <c r="AB2826" s="19"/>
      <c r="AC2826" s="22" t="str">
        <f aca="true">IF(OR($U2826="",$B2826=""),"",IF($AA2826&lt;&gt;"",$AA2826-$B2826,TODAY()-$B2826))</f>
        <v/>
      </c>
      <c r="AD2826" s="22" t="str">
        <f aca="true">IF($W2826="","",IF($Y2826="Closed",IF($AA2826="","Closed",IF($AA2826&lt;=$W2826,"Closed on time","Closed late")),IF(TODAY()&gt;$W2826,"Overdue","Within time")))</f>
        <v/>
      </c>
      <c r="AE2826" s="6"/>
      <c r="AF2826" s="19"/>
      <c r="AG2826" s="19"/>
      <c r="AH2826" s="19"/>
      <c r="AI2826" s="19"/>
      <c r="AJ2826" s="19"/>
    </row>
    <row r="2827" customFormat="false" ht="15" hidden="false" customHeight="false" outlineLevel="0" collapsed="false">
      <c r="A2827" s="22" t="str">
        <f aca="false">IF($C2827="","","R"&amp;TEXT(ROW()-4,"00000"))</f>
        <v/>
      </c>
      <c r="B2827" s="21"/>
      <c r="C2827" s="19"/>
      <c r="D2827" s="22" t="str">
        <f aca="false">IF($C2827="","",IFERROR(INDEX(Asset_Register!$C$5:$C$1000,MATCH($C2827,Asset_Register!$A$5:$A$1000,0)),"Not in register"))</f>
        <v/>
      </c>
      <c r="E2827" s="22" t="str">
        <f aca="false">IF($C2827="","",IFERROR(INDEX(Asset_Register!$D$5:$D$1000,MATCH($C2827,Asset_Register!$A$5:$A$1000,0)),"Not in register"))</f>
        <v/>
      </c>
      <c r="F2827" s="22" t="str">
        <f aca="false">IF($C2827="","",IFERROR(INDEX(Asset_Register!$R$5:$R$1000,MATCH($C2827,Asset_Register!$A$5:$A$1000,0)),"Not in register"))</f>
        <v/>
      </c>
      <c r="G2827" s="22" t="str">
        <f aca="false">IF($C2827="","",IFERROR(INDEX(Asset_Register!$Q$5:$Q$1000,MATCH($C2827,Asset_Register!$A$5:$A$1000,0)),"Not in register"))</f>
        <v/>
      </c>
      <c r="H2827" s="19"/>
      <c r="I2827" s="19"/>
      <c r="J2827" s="6"/>
      <c r="K2827" s="19"/>
      <c r="L2827" s="19"/>
      <c r="M2827" s="19"/>
      <c r="N2827" s="19"/>
      <c r="O2827" s="19"/>
      <c r="P2827" s="19"/>
      <c r="Q2827" s="22" t="str">
        <f aca="false">IF($C2827="","",IF($P2827&lt;&gt;"",$P2827,IF(AND(ISNUMBER($K2827),ISNUMBER($M2827),ISNUMBER($N2827)),IF($O2827="Lower is worse",IF($K2827&lt;=$N2827,"Danger",IF($K2827&lt;=$M2827,"Alert","OK")),IF($K2827&gt;=$N2827,"Danger",IF($K2827&gt;=$M2827,"Alert","OK"))),"Not set")))</f>
        <v/>
      </c>
      <c r="R2827" s="22" t="str">
        <f aca="false">IF(OR($Q2827="",$Q2827="Not set"),"",MATCH($Q2827,Lists!$F$2:$F$4,0)-1)</f>
        <v/>
      </c>
      <c r="S2827" s="6"/>
      <c r="T2827" s="6"/>
      <c r="U2827" s="22" t="str">
        <f aca="false">IF(OR($Q2827="",$Q2827="OK",$Q2827="Not set",NOT(ISNUMBER($G2827))),"",ROUND($G2827*IF($Q2827="Danger",Lists!$M$15,Lists!$M$16),0))</f>
        <v/>
      </c>
      <c r="V2827" s="22" t="str">
        <f aca="false">IF($U2827="","",IF(OR($Q2827="Danger",$U2827&gt;=Lists!$M$10),"P1",IF($U2827&gt;=Lists!$M$11,"P2","P3")))</f>
        <v/>
      </c>
      <c r="W2827" s="24" t="str">
        <f aca="false">IF(OR($V2827="",$B2827=""),"",$B2827+INDEX(Lists!$N$10:$N$12,MATCH($V2827,Lists!$L$10:$L$12,0)))</f>
        <v/>
      </c>
      <c r="X2827" s="19"/>
      <c r="Y2827" s="19"/>
      <c r="Z2827" s="19"/>
      <c r="AA2827" s="21"/>
      <c r="AB2827" s="19"/>
      <c r="AC2827" s="22" t="str">
        <f aca="true">IF(OR($U2827="",$B2827=""),"",IF($AA2827&lt;&gt;"",$AA2827-$B2827,TODAY()-$B2827))</f>
        <v/>
      </c>
      <c r="AD2827" s="22" t="str">
        <f aca="true">IF($W2827="","",IF($Y2827="Closed",IF($AA2827="","Closed",IF($AA2827&lt;=$W2827,"Closed on time","Closed late")),IF(TODAY()&gt;$W2827,"Overdue","Within time")))</f>
        <v/>
      </c>
      <c r="AE2827" s="6"/>
      <c r="AF2827" s="19"/>
      <c r="AG2827" s="19"/>
      <c r="AH2827" s="19"/>
      <c r="AI2827" s="19"/>
      <c r="AJ2827" s="19"/>
    </row>
    <row r="2828" customFormat="false" ht="15" hidden="false" customHeight="false" outlineLevel="0" collapsed="false">
      <c r="A2828" s="22" t="str">
        <f aca="false">IF($C2828="","","R"&amp;TEXT(ROW()-4,"00000"))</f>
        <v/>
      </c>
      <c r="B2828" s="21"/>
      <c r="C2828" s="19"/>
      <c r="D2828" s="22" t="str">
        <f aca="false">IF($C2828="","",IFERROR(INDEX(Asset_Register!$C$5:$C$1000,MATCH($C2828,Asset_Register!$A$5:$A$1000,0)),"Not in register"))</f>
        <v/>
      </c>
      <c r="E2828" s="22" t="str">
        <f aca="false">IF($C2828="","",IFERROR(INDEX(Asset_Register!$D$5:$D$1000,MATCH($C2828,Asset_Register!$A$5:$A$1000,0)),"Not in register"))</f>
        <v/>
      </c>
      <c r="F2828" s="22" t="str">
        <f aca="false">IF($C2828="","",IFERROR(INDEX(Asset_Register!$R$5:$R$1000,MATCH($C2828,Asset_Register!$A$5:$A$1000,0)),"Not in register"))</f>
        <v/>
      </c>
      <c r="G2828" s="22" t="str">
        <f aca="false">IF($C2828="","",IFERROR(INDEX(Asset_Register!$Q$5:$Q$1000,MATCH($C2828,Asset_Register!$A$5:$A$1000,0)),"Not in register"))</f>
        <v/>
      </c>
      <c r="H2828" s="19"/>
      <c r="I2828" s="19"/>
      <c r="J2828" s="6"/>
      <c r="K2828" s="19"/>
      <c r="L2828" s="19"/>
      <c r="M2828" s="19"/>
      <c r="N2828" s="19"/>
      <c r="O2828" s="19"/>
      <c r="P2828" s="19"/>
      <c r="Q2828" s="22" t="str">
        <f aca="false">IF($C2828="","",IF($P2828&lt;&gt;"",$P2828,IF(AND(ISNUMBER($K2828),ISNUMBER($M2828),ISNUMBER($N2828)),IF($O2828="Lower is worse",IF($K2828&lt;=$N2828,"Danger",IF($K2828&lt;=$M2828,"Alert","OK")),IF($K2828&gt;=$N2828,"Danger",IF($K2828&gt;=$M2828,"Alert","OK"))),"Not set")))</f>
        <v/>
      </c>
      <c r="R2828" s="22" t="str">
        <f aca="false">IF(OR($Q2828="",$Q2828="Not set"),"",MATCH($Q2828,Lists!$F$2:$F$4,0)-1)</f>
        <v/>
      </c>
      <c r="S2828" s="6"/>
      <c r="T2828" s="6"/>
      <c r="U2828" s="22" t="str">
        <f aca="false">IF(OR($Q2828="",$Q2828="OK",$Q2828="Not set",NOT(ISNUMBER($G2828))),"",ROUND($G2828*IF($Q2828="Danger",Lists!$M$15,Lists!$M$16),0))</f>
        <v/>
      </c>
      <c r="V2828" s="22" t="str">
        <f aca="false">IF($U2828="","",IF(OR($Q2828="Danger",$U2828&gt;=Lists!$M$10),"P1",IF($U2828&gt;=Lists!$M$11,"P2","P3")))</f>
        <v/>
      </c>
      <c r="W2828" s="24" t="str">
        <f aca="false">IF(OR($V2828="",$B2828=""),"",$B2828+INDEX(Lists!$N$10:$N$12,MATCH($V2828,Lists!$L$10:$L$12,0)))</f>
        <v/>
      </c>
      <c r="X2828" s="19"/>
      <c r="Y2828" s="19"/>
      <c r="Z2828" s="19"/>
      <c r="AA2828" s="21"/>
      <c r="AB2828" s="19"/>
      <c r="AC2828" s="22" t="str">
        <f aca="true">IF(OR($U2828="",$B2828=""),"",IF($AA2828&lt;&gt;"",$AA2828-$B2828,TODAY()-$B2828))</f>
        <v/>
      </c>
      <c r="AD2828" s="22" t="str">
        <f aca="true">IF($W2828="","",IF($Y2828="Closed",IF($AA2828="","Closed",IF($AA2828&lt;=$W2828,"Closed on time","Closed late")),IF(TODAY()&gt;$W2828,"Overdue","Within time")))</f>
        <v/>
      </c>
      <c r="AE2828" s="6"/>
      <c r="AF2828" s="19"/>
      <c r="AG2828" s="19"/>
      <c r="AH2828" s="19"/>
      <c r="AI2828" s="19"/>
      <c r="AJ2828" s="19"/>
    </row>
    <row r="2829" customFormat="false" ht="15" hidden="false" customHeight="false" outlineLevel="0" collapsed="false">
      <c r="A2829" s="22" t="str">
        <f aca="false">IF($C2829="","","R"&amp;TEXT(ROW()-4,"00000"))</f>
        <v/>
      </c>
      <c r="B2829" s="21"/>
      <c r="C2829" s="19"/>
      <c r="D2829" s="22" t="str">
        <f aca="false">IF($C2829="","",IFERROR(INDEX(Asset_Register!$C$5:$C$1000,MATCH($C2829,Asset_Register!$A$5:$A$1000,0)),"Not in register"))</f>
        <v/>
      </c>
      <c r="E2829" s="22" t="str">
        <f aca="false">IF($C2829="","",IFERROR(INDEX(Asset_Register!$D$5:$D$1000,MATCH($C2829,Asset_Register!$A$5:$A$1000,0)),"Not in register"))</f>
        <v/>
      </c>
      <c r="F2829" s="22" t="str">
        <f aca="false">IF($C2829="","",IFERROR(INDEX(Asset_Register!$R$5:$R$1000,MATCH($C2829,Asset_Register!$A$5:$A$1000,0)),"Not in register"))</f>
        <v/>
      </c>
      <c r="G2829" s="22" t="str">
        <f aca="false">IF($C2829="","",IFERROR(INDEX(Asset_Register!$Q$5:$Q$1000,MATCH($C2829,Asset_Register!$A$5:$A$1000,0)),"Not in register"))</f>
        <v/>
      </c>
      <c r="H2829" s="19"/>
      <c r="I2829" s="19"/>
      <c r="J2829" s="6"/>
      <c r="K2829" s="19"/>
      <c r="L2829" s="19"/>
      <c r="M2829" s="19"/>
      <c r="N2829" s="19"/>
      <c r="O2829" s="19"/>
      <c r="P2829" s="19"/>
      <c r="Q2829" s="22" t="str">
        <f aca="false">IF($C2829="","",IF($P2829&lt;&gt;"",$P2829,IF(AND(ISNUMBER($K2829),ISNUMBER($M2829),ISNUMBER($N2829)),IF($O2829="Lower is worse",IF($K2829&lt;=$N2829,"Danger",IF($K2829&lt;=$M2829,"Alert","OK")),IF($K2829&gt;=$N2829,"Danger",IF($K2829&gt;=$M2829,"Alert","OK"))),"Not set")))</f>
        <v/>
      </c>
      <c r="R2829" s="22" t="str">
        <f aca="false">IF(OR($Q2829="",$Q2829="Not set"),"",MATCH($Q2829,Lists!$F$2:$F$4,0)-1)</f>
        <v/>
      </c>
      <c r="S2829" s="6"/>
      <c r="T2829" s="6"/>
      <c r="U2829" s="22" t="str">
        <f aca="false">IF(OR($Q2829="",$Q2829="OK",$Q2829="Not set",NOT(ISNUMBER($G2829))),"",ROUND($G2829*IF($Q2829="Danger",Lists!$M$15,Lists!$M$16),0))</f>
        <v/>
      </c>
      <c r="V2829" s="22" t="str">
        <f aca="false">IF($U2829="","",IF(OR($Q2829="Danger",$U2829&gt;=Lists!$M$10),"P1",IF($U2829&gt;=Lists!$M$11,"P2","P3")))</f>
        <v/>
      </c>
      <c r="W2829" s="24" t="str">
        <f aca="false">IF(OR($V2829="",$B2829=""),"",$B2829+INDEX(Lists!$N$10:$N$12,MATCH($V2829,Lists!$L$10:$L$12,0)))</f>
        <v/>
      </c>
      <c r="X2829" s="19"/>
      <c r="Y2829" s="19"/>
      <c r="Z2829" s="19"/>
      <c r="AA2829" s="21"/>
      <c r="AB2829" s="19"/>
      <c r="AC2829" s="22" t="str">
        <f aca="true">IF(OR($U2829="",$B2829=""),"",IF($AA2829&lt;&gt;"",$AA2829-$B2829,TODAY()-$B2829))</f>
        <v/>
      </c>
      <c r="AD2829" s="22" t="str">
        <f aca="true">IF($W2829="","",IF($Y2829="Closed",IF($AA2829="","Closed",IF($AA2829&lt;=$W2829,"Closed on time","Closed late")),IF(TODAY()&gt;$W2829,"Overdue","Within time")))</f>
        <v/>
      </c>
      <c r="AE2829" s="6"/>
      <c r="AF2829" s="19"/>
      <c r="AG2829" s="19"/>
      <c r="AH2829" s="19"/>
      <c r="AI2829" s="19"/>
      <c r="AJ2829" s="19"/>
    </row>
    <row r="2830" customFormat="false" ht="15" hidden="false" customHeight="false" outlineLevel="0" collapsed="false">
      <c r="A2830" s="22" t="str">
        <f aca="false">IF($C2830="","","R"&amp;TEXT(ROW()-4,"00000"))</f>
        <v/>
      </c>
      <c r="B2830" s="21"/>
      <c r="C2830" s="19"/>
      <c r="D2830" s="22" t="str">
        <f aca="false">IF($C2830="","",IFERROR(INDEX(Asset_Register!$C$5:$C$1000,MATCH($C2830,Asset_Register!$A$5:$A$1000,0)),"Not in register"))</f>
        <v/>
      </c>
      <c r="E2830" s="22" t="str">
        <f aca="false">IF($C2830="","",IFERROR(INDEX(Asset_Register!$D$5:$D$1000,MATCH($C2830,Asset_Register!$A$5:$A$1000,0)),"Not in register"))</f>
        <v/>
      </c>
      <c r="F2830" s="22" t="str">
        <f aca="false">IF($C2830="","",IFERROR(INDEX(Asset_Register!$R$5:$R$1000,MATCH($C2830,Asset_Register!$A$5:$A$1000,0)),"Not in register"))</f>
        <v/>
      </c>
      <c r="G2830" s="22" t="str">
        <f aca="false">IF($C2830="","",IFERROR(INDEX(Asset_Register!$Q$5:$Q$1000,MATCH($C2830,Asset_Register!$A$5:$A$1000,0)),"Not in register"))</f>
        <v/>
      </c>
      <c r="H2830" s="19"/>
      <c r="I2830" s="19"/>
      <c r="J2830" s="6"/>
      <c r="K2830" s="19"/>
      <c r="L2830" s="19"/>
      <c r="M2830" s="19"/>
      <c r="N2830" s="19"/>
      <c r="O2830" s="19"/>
      <c r="P2830" s="19"/>
      <c r="Q2830" s="22" t="str">
        <f aca="false">IF($C2830="","",IF($P2830&lt;&gt;"",$P2830,IF(AND(ISNUMBER($K2830),ISNUMBER($M2830),ISNUMBER($N2830)),IF($O2830="Lower is worse",IF($K2830&lt;=$N2830,"Danger",IF($K2830&lt;=$M2830,"Alert","OK")),IF($K2830&gt;=$N2830,"Danger",IF($K2830&gt;=$M2830,"Alert","OK"))),"Not set")))</f>
        <v/>
      </c>
      <c r="R2830" s="22" t="str">
        <f aca="false">IF(OR($Q2830="",$Q2830="Not set"),"",MATCH($Q2830,Lists!$F$2:$F$4,0)-1)</f>
        <v/>
      </c>
      <c r="S2830" s="6"/>
      <c r="T2830" s="6"/>
      <c r="U2830" s="22" t="str">
        <f aca="false">IF(OR($Q2830="",$Q2830="OK",$Q2830="Not set",NOT(ISNUMBER($G2830))),"",ROUND($G2830*IF($Q2830="Danger",Lists!$M$15,Lists!$M$16),0))</f>
        <v/>
      </c>
      <c r="V2830" s="22" t="str">
        <f aca="false">IF($U2830="","",IF(OR($Q2830="Danger",$U2830&gt;=Lists!$M$10),"P1",IF($U2830&gt;=Lists!$M$11,"P2","P3")))</f>
        <v/>
      </c>
      <c r="W2830" s="24" t="str">
        <f aca="false">IF(OR($V2830="",$B2830=""),"",$B2830+INDEX(Lists!$N$10:$N$12,MATCH($V2830,Lists!$L$10:$L$12,0)))</f>
        <v/>
      </c>
      <c r="X2830" s="19"/>
      <c r="Y2830" s="19"/>
      <c r="Z2830" s="19"/>
      <c r="AA2830" s="21"/>
      <c r="AB2830" s="19"/>
      <c r="AC2830" s="22" t="str">
        <f aca="true">IF(OR($U2830="",$B2830=""),"",IF($AA2830&lt;&gt;"",$AA2830-$B2830,TODAY()-$B2830))</f>
        <v/>
      </c>
      <c r="AD2830" s="22" t="str">
        <f aca="true">IF($W2830="","",IF($Y2830="Closed",IF($AA2830="","Closed",IF($AA2830&lt;=$W2830,"Closed on time","Closed late")),IF(TODAY()&gt;$W2830,"Overdue","Within time")))</f>
        <v/>
      </c>
      <c r="AE2830" s="6"/>
      <c r="AF2830" s="19"/>
      <c r="AG2830" s="19"/>
      <c r="AH2830" s="19"/>
      <c r="AI2830" s="19"/>
      <c r="AJ2830" s="19"/>
    </row>
    <row r="2831" customFormat="false" ht="15" hidden="false" customHeight="false" outlineLevel="0" collapsed="false">
      <c r="A2831" s="22" t="str">
        <f aca="false">IF($C2831="","","R"&amp;TEXT(ROW()-4,"00000"))</f>
        <v/>
      </c>
      <c r="B2831" s="21"/>
      <c r="C2831" s="19"/>
      <c r="D2831" s="22" t="str">
        <f aca="false">IF($C2831="","",IFERROR(INDEX(Asset_Register!$C$5:$C$1000,MATCH($C2831,Asset_Register!$A$5:$A$1000,0)),"Not in register"))</f>
        <v/>
      </c>
      <c r="E2831" s="22" t="str">
        <f aca="false">IF($C2831="","",IFERROR(INDEX(Asset_Register!$D$5:$D$1000,MATCH($C2831,Asset_Register!$A$5:$A$1000,0)),"Not in register"))</f>
        <v/>
      </c>
      <c r="F2831" s="22" t="str">
        <f aca="false">IF($C2831="","",IFERROR(INDEX(Asset_Register!$R$5:$R$1000,MATCH($C2831,Asset_Register!$A$5:$A$1000,0)),"Not in register"))</f>
        <v/>
      </c>
      <c r="G2831" s="22" t="str">
        <f aca="false">IF($C2831="","",IFERROR(INDEX(Asset_Register!$Q$5:$Q$1000,MATCH($C2831,Asset_Register!$A$5:$A$1000,0)),"Not in register"))</f>
        <v/>
      </c>
      <c r="H2831" s="19"/>
      <c r="I2831" s="19"/>
      <c r="J2831" s="6"/>
      <c r="K2831" s="19"/>
      <c r="L2831" s="19"/>
      <c r="M2831" s="19"/>
      <c r="N2831" s="19"/>
      <c r="O2831" s="19"/>
      <c r="P2831" s="19"/>
      <c r="Q2831" s="22" t="str">
        <f aca="false">IF($C2831="","",IF($P2831&lt;&gt;"",$P2831,IF(AND(ISNUMBER($K2831),ISNUMBER($M2831),ISNUMBER($N2831)),IF($O2831="Lower is worse",IF($K2831&lt;=$N2831,"Danger",IF($K2831&lt;=$M2831,"Alert","OK")),IF($K2831&gt;=$N2831,"Danger",IF($K2831&gt;=$M2831,"Alert","OK"))),"Not set")))</f>
        <v/>
      </c>
      <c r="R2831" s="22" t="str">
        <f aca="false">IF(OR($Q2831="",$Q2831="Not set"),"",MATCH($Q2831,Lists!$F$2:$F$4,0)-1)</f>
        <v/>
      </c>
      <c r="S2831" s="6"/>
      <c r="T2831" s="6"/>
      <c r="U2831" s="22" t="str">
        <f aca="false">IF(OR($Q2831="",$Q2831="OK",$Q2831="Not set",NOT(ISNUMBER($G2831))),"",ROUND($G2831*IF($Q2831="Danger",Lists!$M$15,Lists!$M$16),0))</f>
        <v/>
      </c>
      <c r="V2831" s="22" t="str">
        <f aca="false">IF($U2831="","",IF(OR($Q2831="Danger",$U2831&gt;=Lists!$M$10),"P1",IF($U2831&gt;=Lists!$M$11,"P2","P3")))</f>
        <v/>
      </c>
      <c r="W2831" s="24" t="str">
        <f aca="false">IF(OR($V2831="",$B2831=""),"",$B2831+INDEX(Lists!$N$10:$N$12,MATCH($V2831,Lists!$L$10:$L$12,0)))</f>
        <v/>
      </c>
      <c r="X2831" s="19"/>
      <c r="Y2831" s="19"/>
      <c r="Z2831" s="19"/>
      <c r="AA2831" s="21"/>
      <c r="AB2831" s="19"/>
      <c r="AC2831" s="22" t="str">
        <f aca="true">IF(OR($U2831="",$B2831=""),"",IF($AA2831&lt;&gt;"",$AA2831-$B2831,TODAY()-$B2831))</f>
        <v/>
      </c>
      <c r="AD2831" s="22" t="str">
        <f aca="true">IF($W2831="","",IF($Y2831="Closed",IF($AA2831="","Closed",IF($AA2831&lt;=$W2831,"Closed on time","Closed late")),IF(TODAY()&gt;$W2831,"Overdue","Within time")))</f>
        <v/>
      </c>
      <c r="AE2831" s="6"/>
      <c r="AF2831" s="19"/>
      <c r="AG2831" s="19"/>
      <c r="AH2831" s="19"/>
      <c r="AI2831" s="19"/>
      <c r="AJ2831" s="19"/>
    </row>
    <row r="2832" customFormat="false" ht="15" hidden="false" customHeight="false" outlineLevel="0" collapsed="false">
      <c r="A2832" s="22" t="str">
        <f aca="false">IF($C2832="","","R"&amp;TEXT(ROW()-4,"00000"))</f>
        <v/>
      </c>
      <c r="B2832" s="21"/>
      <c r="C2832" s="19"/>
      <c r="D2832" s="22" t="str">
        <f aca="false">IF($C2832="","",IFERROR(INDEX(Asset_Register!$C$5:$C$1000,MATCH($C2832,Asset_Register!$A$5:$A$1000,0)),"Not in register"))</f>
        <v/>
      </c>
      <c r="E2832" s="22" t="str">
        <f aca="false">IF($C2832="","",IFERROR(INDEX(Asset_Register!$D$5:$D$1000,MATCH($C2832,Asset_Register!$A$5:$A$1000,0)),"Not in register"))</f>
        <v/>
      </c>
      <c r="F2832" s="22" t="str">
        <f aca="false">IF($C2832="","",IFERROR(INDEX(Asset_Register!$R$5:$R$1000,MATCH($C2832,Asset_Register!$A$5:$A$1000,0)),"Not in register"))</f>
        <v/>
      </c>
      <c r="G2832" s="22" t="str">
        <f aca="false">IF($C2832="","",IFERROR(INDEX(Asset_Register!$Q$5:$Q$1000,MATCH($C2832,Asset_Register!$A$5:$A$1000,0)),"Not in register"))</f>
        <v/>
      </c>
      <c r="H2832" s="19"/>
      <c r="I2832" s="19"/>
      <c r="J2832" s="6"/>
      <c r="K2832" s="19"/>
      <c r="L2832" s="19"/>
      <c r="M2832" s="19"/>
      <c r="N2832" s="19"/>
      <c r="O2832" s="19"/>
      <c r="P2832" s="19"/>
      <c r="Q2832" s="22" t="str">
        <f aca="false">IF($C2832="","",IF($P2832&lt;&gt;"",$P2832,IF(AND(ISNUMBER($K2832),ISNUMBER($M2832),ISNUMBER($N2832)),IF($O2832="Lower is worse",IF($K2832&lt;=$N2832,"Danger",IF($K2832&lt;=$M2832,"Alert","OK")),IF($K2832&gt;=$N2832,"Danger",IF($K2832&gt;=$M2832,"Alert","OK"))),"Not set")))</f>
        <v/>
      </c>
      <c r="R2832" s="22" t="str">
        <f aca="false">IF(OR($Q2832="",$Q2832="Not set"),"",MATCH($Q2832,Lists!$F$2:$F$4,0)-1)</f>
        <v/>
      </c>
      <c r="S2832" s="6"/>
      <c r="T2832" s="6"/>
      <c r="U2832" s="22" t="str">
        <f aca="false">IF(OR($Q2832="",$Q2832="OK",$Q2832="Not set",NOT(ISNUMBER($G2832))),"",ROUND($G2832*IF($Q2832="Danger",Lists!$M$15,Lists!$M$16),0))</f>
        <v/>
      </c>
      <c r="V2832" s="22" t="str">
        <f aca="false">IF($U2832="","",IF(OR($Q2832="Danger",$U2832&gt;=Lists!$M$10),"P1",IF($U2832&gt;=Lists!$M$11,"P2","P3")))</f>
        <v/>
      </c>
      <c r="W2832" s="24" t="str">
        <f aca="false">IF(OR($V2832="",$B2832=""),"",$B2832+INDEX(Lists!$N$10:$N$12,MATCH($V2832,Lists!$L$10:$L$12,0)))</f>
        <v/>
      </c>
      <c r="X2832" s="19"/>
      <c r="Y2832" s="19"/>
      <c r="Z2832" s="19"/>
      <c r="AA2832" s="21"/>
      <c r="AB2832" s="19"/>
      <c r="AC2832" s="22" t="str">
        <f aca="true">IF(OR($U2832="",$B2832=""),"",IF($AA2832&lt;&gt;"",$AA2832-$B2832,TODAY()-$B2832))</f>
        <v/>
      </c>
      <c r="AD2832" s="22" t="str">
        <f aca="true">IF($W2832="","",IF($Y2832="Closed",IF($AA2832="","Closed",IF($AA2832&lt;=$W2832,"Closed on time","Closed late")),IF(TODAY()&gt;$W2832,"Overdue","Within time")))</f>
        <v/>
      </c>
      <c r="AE2832" s="6"/>
      <c r="AF2832" s="19"/>
      <c r="AG2832" s="19"/>
      <c r="AH2832" s="19"/>
      <c r="AI2832" s="19"/>
      <c r="AJ2832" s="19"/>
    </row>
    <row r="2833" customFormat="false" ht="15" hidden="false" customHeight="false" outlineLevel="0" collapsed="false">
      <c r="A2833" s="22" t="str">
        <f aca="false">IF($C2833="","","R"&amp;TEXT(ROW()-4,"00000"))</f>
        <v/>
      </c>
      <c r="B2833" s="21"/>
      <c r="C2833" s="19"/>
      <c r="D2833" s="22" t="str">
        <f aca="false">IF($C2833="","",IFERROR(INDEX(Asset_Register!$C$5:$C$1000,MATCH($C2833,Asset_Register!$A$5:$A$1000,0)),"Not in register"))</f>
        <v/>
      </c>
      <c r="E2833" s="22" t="str">
        <f aca="false">IF($C2833="","",IFERROR(INDEX(Asset_Register!$D$5:$D$1000,MATCH($C2833,Asset_Register!$A$5:$A$1000,0)),"Not in register"))</f>
        <v/>
      </c>
      <c r="F2833" s="22" t="str">
        <f aca="false">IF($C2833="","",IFERROR(INDEX(Asset_Register!$R$5:$R$1000,MATCH($C2833,Asset_Register!$A$5:$A$1000,0)),"Not in register"))</f>
        <v/>
      </c>
      <c r="G2833" s="22" t="str">
        <f aca="false">IF($C2833="","",IFERROR(INDEX(Asset_Register!$Q$5:$Q$1000,MATCH($C2833,Asset_Register!$A$5:$A$1000,0)),"Not in register"))</f>
        <v/>
      </c>
      <c r="H2833" s="19"/>
      <c r="I2833" s="19"/>
      <c r="J2833" s="6"/>
      <c r="K2833" s="19"/>
      <c r="L2833" s="19"/>
      <c r="M2833" s="19"/>
      <c r="N2833" s="19"/>
      <c r="O2833" s="19"/>
      <c r="P2833" s="19"/>
      <c r="Q2833" s="22" t="str">
        <f aca="false">IF($C2833="","",IF($P2833&lt;&gt;"",$P2833,IF(AND(ISNUMBER($K2833),ISNUMBER($M2833),ISNUMBER($N2833)),IF($O2833="Lower is worse",IF($K2833&lt;=$N2833,"Danger",IF($K2833&lt;=$M2833,"Alert","OK")),IF($K2833&gt;=$N2833,"Danger",IF($K2833&gt;=$M2833,"Alert","OK"))),"Not set")))</f>
        <v/>
      </c>
      <c r="R2833" s="22" t="str">
        <f aca="false">IF(OR($Q2833="",$Q2833="Not set"),"",MATCH($Q2833,Lists!$F$2:$F$4,0)-1)</f>
        <v/>
      </c>
      <c r="S2833" s="6"/>
      <c r="T2833" s="6"/>
      <c r="U2833" s="22" t="str">
        <f aca="false">IF(OR($Q2833="",$Q2833="OK",$Q2833="Not set",NOT(ISNUMBER($G2833))),"",ROUND($G2833*IF($Q2833="Danger",Lists!$M$15,Lists!$M$16),0))</f>
        <v/>
      </c>
      <c r="V2833" s="22" t="str">
        <f aca="false">IF($U2833="","",IF(OR($Q2833="Danger",$U2833&gt;=Lists!$M$10),"P1",IF($U2833&gt;=Lists!$M$11,"P2","P3")))</f>
        <v/>
      </c>
      <c r="W2833" s="24" t="str">
        <f aca="false">IF(OR($V2833="",$B2833=""),"",$B2833+INDEX(Lists!$N$10:$N$12,MATCH($V2833,Lists!$L$10:$L$12,0)))</f>
        <v/>
      </c>
      <c r="X2833" s="19"/>
      <c r="Y2833" s="19"/>
      <c r="Z2833" s="19"/>
      <c r="AA2833" s="21"/>
      <c r="AB2833" s="19"/>
      <c r="AC2833" s="22" t="str">
        <f aca="true">IF(OR($U2833="",$B2833=""),"",IF($AA2833&lt;&gt;"",$AA2833-$B2833,TODAY()-$B2833))</f>
        <v/>
      </c>
      <c r="AD2833" s="22" t="str">
        <f aca="true">IF($W2833="","",IF($Y2833="Closed",IF($AA2833="","Closed",IF($AA2833&lt;=$W2833,"Closed on time","Closed late")),IF(TODAY()&gt;$W2833,"Overdue","Within time")))</f>
        <v/>
      </c>
      <c r="AE2833" s="6"/>
      <c r="AF2833" s="19"/>
      <c r="AG2833" s="19"/>
      <c r="AH2833" s="19"/>
      <c r="AI2833" s="19"/>
      <c r="AJ2833" s="19"/>
    </row>
    <row r="2834" customFormat="false" ht="15" hidden="false" customHeight="false" outlineLevel="0" collapsed="false">
      <c r="A2834" s="22" t="str">
        <f aca="false">IF($C2834="","","R"&amp;TEXT(ROW()-4,"00000"))</f>
        <v/>
      </c>
      <c r="B2834" s="21"/>
      <c r="C2834" s="19"/>
      <c r="D2834" s="22" t="str">
        <f aca="false">IF($C2834="","",IFERROR(INDEX(Asset_Register!$C$5:$C$1000,MATCH($C2834,Asset_Register!$A$5:$A$1000,0)),"Not in register"))</f>
        <v/>
      </c>
      <c r="E2834" s="22" t="str">
        <f aca="false">IF($C2834="","",IFERROR(INDEX(Asset_Register!$D$5:$D$1000,MATCH($C2834,Asset_Register!$A$5:$A$1000,0)),"Not in register"))</f>
        <v/>
      </c>
      <c r="F2834" s="22" t="str">
        <f aca="false">IF($C2834="","",IFERROR(INDEX(Asset_Register!$R$5:$R$1000,MATCH($C2834,Asset_Register!$A$5:$A$1000,0)),"Not in register"))</f>
        <v/>
      </c>
      <c r="G2834" s="22" t="str">
        <f aca="false">IF($C2834="","",IFERROR(INDEX(Asset_Register!$Q$5:$Q$1000,MATCH($C2834,Asset_Register!$A$5:$A$1000,0)),"Not in register"))</f>
        <v/>
      </c>
      <c r="H2834" s="19"/>
      <c r="I2834" s="19"/>
      <c r="J2834" s="6"/>
      <c r="K2834" s="19"/>
      <c r="L2834" s="19"/>
      <c r="M2834" s="19"/>
      <c r="N2834" s="19"/>
      <c r="O2834" s="19"/>
      <c r="P2834" s="19"/>
      <c r="Q2834" s="22" t="str">
        <f aca="false">IF($C2834="","",IF($P2834&lt;&gt;"",$P2834,IF(AND(ISNUMBER($K2834),ISNUMBER($M2834),ISNUMBER($N2834)),IF($O2834="Lower is worse",IF($K2834&lt;=$N2834,"Danger",IF($K2834&lt;=$M2834,"Alert","OK")),IF($K2834&gt;=$N2834,"Danger",IF($K2834&gt;=$M2834,"Alert","OK"))),"Not set")))</f>
        <v/>
      </c>
      <c r="R2834" s="22" t="str">
        <f aca="false">IF(OR($Q2834="",$Q2834="Not set"),"",MATCH($Q2834,Lists!$F$2:$F$4,0)-1)</f>
        <v/>
      </c>
      <c r="S2834" s="6"/>
      <c r="T2834" s="6"/>
      <c r="U2834" s="22" t="str">
        <f aca="false">IF(OR($Q2834="",$Q2834="OK",$Q2834="Not set",NOT(ISNUMBER($G2834))),"",ROUND($G2834*IF($Q2834="Danger",Lists!$M$15,Lists!$M$16),0))</f>
        <v/>
      </c>
      <c r="V2834" s="22" t="str">
        <f aca="false">IF($U2834="","",IF(OR($Q2834="Danger",$U2834&gt;=Lists!$M$10),"P1",IF($U2834&gt;=Lists!$M$11,"P2","P3")))</f>
        <v/>
      </c>
      <c r="W2834" s="24" t="str">
        <f aca="false">IF(OR($V2834="",$B2834=""),"",$B2834+INDEX(Lists!$N$10:$N$12,MATCH($V2834,Lists!$L$10:$L$12,0)))</f>
        <v/>
      </c>
      <c r="X2834" s="19"/>
      <c r="Y2834" s="19"/>
      <c r="Z2834" s="19"/>
      <c r="AA2834" s="21"/>
      <c r="AB2834" s="19"/>
      <c r="AC2834" s="22" t="str">
        <f aca="true">IF(OR($U2834="",$B2834=""),"",IF($AA2834&lt;&gt;"",$AA2834-$B2834,TODAY()-$B2834))</f>
        <v/>
      </c>
      <c r="AD2834" s="22" t="str">
        <f aca="true">IF($W2834="","",IF($Y2834="Closed",IF($AA2834="","Closed",IF($AA2834&lt;=$W2834,"Closed on time","Closed late")),IF(TODAY()&gt;$W2834,"Overdue","Within time")))</f>
        <v/>
      </c>
      <c r="AE2834" s="6"/>
      <c r="AF2834" s="19"/>
      <c r="AG2834" s="19"/>
      <c r="AH2834" s="19"/>
      <c r="AI2834" s="19"/>
      <c r="AJ2834" s="19"/>
    </row>
    <row r="2835" customFormat="false" ht="15" hidden="false" customHeight="false" outlineLevel="0" collapsed="false">
      <c r="A2835" s="22" t="str">
        <f aca="false">IF($C2835="","","R"&amp;TEXT(ROW()-4,"00000"))</f>
        <v/>
      </c>
      <c r="B2835" s="21"/>
      <c r="C2835" s="19"/>
      <c r="D2835" s="22" t="str">
        <f aca="false">IF($C2835="","",IFERROR(INDEX(Asset_Register!$C$5:$C$1000,MATCH($C2835,Asset_Register!$A$5:$A$1000,0)),"Not in register"))</f>
        <v/>
      </c>
      <c r="E2835" s="22" t="str">
        <f aca="false">IF($C2835="","",IFERROR(INDEX(Asset_Register!$D$5:$D$1000,MATCH($C2835,Asset_Register!$A$5:$A$1000,0)),"Not in register"))</f>
        <v/>
      </c>
      <c r="F2835" s="22" t="str">
        <f aca="false">IF($C2835="","",IFERROR(INDEX(Asset_Register!$R$5:$R$1000,MATCH($C2835,Asset_Register!$A$5:$A$1000,0)),"Not in register"))</f>
        <v/>
      </c>
      <c r="G2835" s="22" t="str">
        <f aca="false">IF($C2835="","",IFERROR(INDEX(Asset_Register!$Q$5:$Q$1000,MATCH($C2835,Asset_Register!$A$5:$A$1000,0)),"Not in register"))</f>
        <v/>
      </c>
      <c r="H2835" s="19"/>
      <c r="I2835" s="19"/>
      <c r="J2835" s="6"/>
      <c r="K2835" s="19"/>
      <c r="L2835" s="19"/>
      <c r="M2835" s="19"/>
      <c r="N2835" s="19"/>
      <c r="O2835" s="19"/>
      <c r="P2835" s="19"/>
      <c r="Q2835" s="22" t="str">
        <f aca="false">IF($C2835="","",IF($P2835&lt;&gt;"",$P2835,IF(AND(ISNUMBER($K2835),ISNUMBER($M2835),ISNUMBER($N2835)),IF($O2835="Lower is worse",IF($K2835&lt;=$N2835,"Danger",IF($K2835&lt;=$M2835,"Alert","OK")),IF($K2835&gt;=$N2835,"Danger",IF($K2835&gt;=$M2835,"Alert","OK"))),"Not set")))</f>
        <v/>
      </c>
      <c r="R2835" s="22" t="str">
        <f aca="false">IF(OR($Q2835="",$Q2835="Not set"),"",MATCH($Q2835,Lists!$F$2:$F$4,0)-1)</f>
        <v/>
      </c>
      <c r="S2835" s="6"/>
      <c r="T2835" s="6"/>
      <c r="U2835" s="22" t="str">
        <f aca="false">IF(OR($Q2835="",$Q2835="OK",$Q2835="Not set",NOT(ISNUMBER($G2835))),"",ROUND($G2835*IF($Q2835="Danger",Lists!$M$15,Lists!$M$16),0))</f>
        <v/>
      </c>
      <c r="V2835" s="22" t="str">
        <f aca="false">IF($U2835="","",IF(OR($Q2835="Danger",$U2835&gt;=Lists!$M$10),"P1",IF($U2835&gt;=Lists!$M$11,"P2","P3")))</f>
        <v/>
      </c>
      <c r="W2835" s="24" t="str">
        <f aca="false">IF(OR($V2835="",$B2835=""),"",$B2835+INDEX(Lists!$N$10:$N$12,MATCH($V2835,Lists!$L$10:$L$12,0)))</f>
        <v/>
      </c>
      <c r="X2835" s="19"/>
      <c r="Y2835" s="19"/>
      <c r="Z2835" s="19"/>
      <c r="AA2835" s="21"/>
      <c r="AB2835" s="19"/>
      <c r="AC2835" s="22" t="str">
        <f aca="true">IF(OR($U2835="",$B2835=""),"",IF($AA2835&lt;&gt;"",$AA2835-$B2835,TODAY()-$B2835))</f>
        <v/>
      </c>
      <c r="AD2835" s="22" t="str">
        <f aca="true">IF($W2835="","",IF($Y2835="Closed",IF($AA2835="","Closed",IF($AA2835&lt;=$W2835,"Closed on time","Closed late")),IF(TODAY()&gt;$W2835,"Overdue","Within time")))</f>
        <v/>
      </c>
      <c r="AE2835" s="6"/>
      <c r="AF2835" s="19"/>
      <c r="AG2835" s="19"/>
      <c r="AH2835" s="19"/>
      <c r="AI2835" s="19"/>
      <c r="AJ2835" s="19"/>
    </row>
    <row r="2836" customFormat="false" ht="15" hidden="false" customHeight="false" outlineLevel="0" collapsed="false">
      <c r="A2836" s="22" t="str">
        <f aca="false">IF($C2836="","","R"&amp;TEXT(ROW()-4,"00000"))</f>
        <v/>
      </c>
      <c r="B2836" s="21"/>
      <c r="C2836" s="19"/>
      <c r="D2836" s="22" t="str">
        <f aca="false">IF($C2836="","",IFERROR(INDEX(Asset_Register!$C$5:$C$1000,MATCH($C2836,Asset_Register!$A$5:$A$1000,0)),"Not in register"))</f>
        <v/>
      </c>
      <c r="E2836" s="22" t="str">
        <f aca="false">IF($C2836="","",IFERROR(INDEX(Asset_Register!$D$5:$D$1000,MATCH($C2836,Asset_Register!$A$5:$A$1000,0)),"Not in register"))</f>
        <v/>
      </c>
      <c r="F2836" s="22" t="str">
        <f aca="false">IF($C2836="","",IFERROR(INDEX(Asset_Register!$R$5:$R$1000,MATCH($C2836,Asset_Register!$A$5:$A$1000,0)),"Not in register"))</f>
        <v/>
      </c>
      <c r="G2836" s="22" t="str">
        <f aca="false">IF($C2836="","",IFERROR(INDEX(Asset_Register!$Q$5:$Q$1000,MATCH($C2836,Asset_Register!$A$5:$A$1000,0)),"Not in register"))</f>
        <v/>
      </c>
      <c r="H2836" s="19"/>
      <c r="I2836" s="19"/>
      <c r="J2836" s="6"/>
      <c r="K2836" s="19"/>
      <c r="L2836" s="19"/>
      <c r="M2836" s="19"/>
      <c r="N2836" s="19"/>
      <c r="O2836" s="19"/>
      <c r="P2836" s="19"/>
      <c r="Q2836" s="22" t="str">
        <f aca="false">IF($C2836="","",IF($P2836&lt;&gt;"",$P2836,IF(AND(ISNUMBER($K2836),ISNUMBER($M2836),ISNUMBER($N2836)),IF($O2836="Lower is worse",IF($K2836&lt;=$N2836,"Danger",IF($K2836&lt;=$M2836,"Alert","OK")),IF($K2836&gt;=$N2836,"Danger",IF($K2836&gt;=$M2836,"Alert","OK"))),"Not set")))</f>
        <v/>
      </c>
      <c r="R2836" s="22" t="str">
        <f aca="false">IF(OR($Q2836="",$Q2836="Not set"),"",MATCH($Q2836,Lists!$F$2:$F$4,0)-1)</f>
        <v/>
      </c>
      <c r="S2836" s="6"/>
      <c r="T2836" s="6"/>
      <c r="U2836" s="22" t="str">
        <f aca="false">IF(OR($Q2836="",$Q2836="OK",$Q2836="Not set",NOT(ISNUMBER($G2836))),"",ROUND($G2836*IF($Q2836="Danger",Lists!$M$15,Lists!$M$16),0))</f>
        <v/>
      </c>
      <c r="V2836" s="22" t="str">
        <f aca="false">IF($U2836="","",IF(OR($Q2836="Danger",$U2836&gt;=Lists!$M$10),"P1",IF($U2836&gt;=Lists!$M$11,"P2","P3")))</f>
        <v/>
      </c>
      <c r="W2836" s="24" t="str">
        <f aca="false">IF(OR($V2836="",$B2836=""),"",$B2836+INDEX(Lists!$N$10:$N$12,MATCH($V2836,Lists!$L$10:$L$12,0)))</f>
        <v/>
      </c>
      <c r="X2836" s="19"/>
      <c r="Y2836" s="19"/>
      <c r="Z2836" s="19"/>
      <c r="AA2836" s="21"/>
      <c r="AB2836" s="19"/>
      <c r="AC2836" s="22" t="str">
        <f aca="true">IF(OR($U2836="",$B2836=""),"",IF($AA2836&lt;&gt;"",$AA2836-$B2836,TODAY()-$B2836))</f>
        <v/>
      </c>
      <c r="AD2836" s="22" t="str">
        <f aca="true">IF($W2836="","",IF($Y2836="Closed",IF($AA2836="","Closed",IF($AA2836&lt;=$W2836,"Closed on time","Closed late")),IF(TODAY()&gt;$W2836,"Overdue","Within time")))</f>
        <v/>
      </c>
      <c r="AE2836" s="6"/>
      <c r="AF2836" s="19"/>
      <c r="AG2836" s="19"/>
      <c r="AH2836" s="19"/>
      <c r="AI2836" s="19"/>
      <c r="AJ2836" s="19"/>
    </row>
    <row r="2837" customFormat="false" ht="15" hidden="false" customHeight="false" outlineLevel="0" collapsed="false">
      <c r="A2837" s="22" t="str">
        <f aca="false">IF($C2837="","","R"&amp;TEXT(ROW()-4,"00000"))</f>
        <v/>
      </c>
      <c r="B2837" s="21"/>
      <c r="C2837" s="19"/>
      <c r="D2837" s="22" t="str">
        <f aca="false">IF($C2837="","",IFERROR(INDEX(Asset_Register!$C$5:$C$1000,MATCH($C2837,Asset_Register!$A$5:$A$1000,0)),"Not in register"))</f>
        <v/>
      </c>
      <c r="E2837" s="22" t="str">
        <f aca="false">IF($C2837="","",IFERROR(INDEX(Asset_Register!$D$5:$D$1000,MATCH($C2837,Asset_Register!$A$5:$A$1000,0)),"Not in register"))</f>
        <v/>
      </c>
      <c r="F2837" s="22" t="str">
        <f aca="false">IF($C2837="","",IFERROR(INDEX(Asset_Register!$R$5:$R$1000,MATCH($C2837,Asset_Register!$A$5:$A$1000,0)),"Not in register"))</f>
        <v/>
      </c>
      <c r="G2837" s="22" t="str">
        <f aca="false">IF($C2837="","",IFERROR(INDEX(Asset_Register!$Q$5:$Q$1000,MATCH($C2837,Asset_Register!$A$5:$A$1000,0)),"Not in register"))</f>
        <v/>
      </c>
      <c r="H2837" s="19"/>
      <c r="I2837" s="19"/>
      <c r="J2837" s="6"/>
      <c r="K2837" s="19"/>
      <c r="L2837" s="19"/>
      <c r="M2837" s="19"/>
      <c r="N2837" s="19"/>
      <c r="O2837" s="19"/>
      <c r="P2837" s="19"/>
      <c r="Q2837" s="22" t="str">
        <f aca="false">IF($C2837="","",IF($P2837&lt;&gt;"",$P2837,IF(AND(ISNUMBER($K2837),ISNUMBER($M2837),ISNUMBER($N2837)),IF($O2837="Lower is worse",IF($K2837&lt;=$N2837,"Danger",IF($K2837&lt;=$M2837,"Alert","OK")),IF($K2837&gt;=$N2837,"Danger",IF($K2837&gt;=$M2837,"Alert","OK"))),"Not set")))</f>
        <v/>
      </c>
      <c r="R2837" s="22" t="str">
        <f aca="false">IF(OR($Q2837="",$Q2837="Not set"),"",MATCH($Q2837,Lists!$F$2:$F$4,0)-1)</f>
        <v/>
      </c>
      <c r="S2837" s="6"/>
      <c r="T2837" s="6"/>
      <c r="U2837" s="22" t="str">
        <f aca="false">IF(OR($Q2837="",$Q2837="OK",$Q2837="Not set",NOT(ISNUMBER($G2837))),"",ROUND($G2837*IF($Q2837="Danger",Lists!$M$15,Lists!$M$16),0))</f>
        <v/>
      </c>
      <c r="V2837" s="22" t="str">
        <f aca="false">IF($U2837="","",IF(OR($Q2837="Danger",$U2837&gt;=Lists!$M$10),"P1",IF($U2837&gt;=Lists!$M$11,"P2","P3")))</f>
        <v/>
      </c>
      <c r="W2837" s="24" t="str">
        <f aca="false">IF(OR($V2837="",$B2837=""),"",$B2837+INDEX(Lists!$N$10:$N$12,MATCH($V2837,Lists!$L$10:$L$12,0)))</f>
        <v/>
      </c>
      <c r="X2837" s="19"/>
      <c r="Y2837" s="19"/>
      <c r="Z2837" s="19"/>
      <c r="AA2837" s="21"/>
      <c r="AB2837" s="19"/>
      <c r="AC2837" s="22" t="str">
        <f aca="true">IF(OR($U2837="",$B2837=""),"",IF($AA2837&lt;&gt;"",$AA2837-$B2837,TODAY()-$B2837))</f>
        <v/>
      </c>
      <c r="AD2837" s="22" t="str">
        <f aca="true">IF($W2837="","",IF($Y2837="Closed",IF($AA2837="","Closed",IF($AA2837&lt;=$W2837,"Closed on time","Closed late")),IF(TODAY()&gt;$W2837,"Overdue","Within time")))</f>
        <v/>
      </c>
      <c r="AE2837" s="6"/>
      <c r="AF2837" s="19"/>
      <c r="AG2837" s="19"/>
      <c r="AH2837" s="19"/>
      <c r="AI2837" s="19"/>
      <c r="AJ2837" s="19"/>
    </row>
    <row r="2838" customFormat="false" ht="15" hidden="false" customHeight="false" outlineLevel="0" collapsed="false">
      <c r="A2838" s="22" t="str">
        <f aca="false">IF($C2838="","","R"&amp;TEXT(ROW()-4,"00000"))</f>
        <v/>
      </c>
      <c r="B2838" s="21"/>
      <c r="C2838" s="19"/>
      <c r="D2838" s="22" t="str">
        <f aca="false">IF($C2838="","",IFERROR(INDEX(Asset_Register!$C$5:$C$1000,MATCH($C2838,Asset_Register!$A$5:$A$1000,0)),"Not in register"))</f>
        <v/>
      </c>
      <c r="E2838" s="22" t="str">
        <f aca="false">IF($C2838="","",IFERROR(INDEX(Asset_Register!$D$5:$D$1000,MATCH($C2838,Asset_Register!$A$5:$A$1000,0)),"Not in register"))</f>
        <v/>
      </c>
      <c r="F2838" s="22" t="str">
        <f aca="false">IF($C2838="","",IFERROR(INDEX(Asset_Register!$R$5:$R$1000,MATCH($C2838,Asset_Register!$A$5:$A$1000,0)),"Not in register"))</f>
        <v/>
      </c>
      <c r="G2838" s="22" t="str">
        <f aca="false">IF($C2838="","",IFERROR(INDEX(Asset_Register!$Q$5:$Q$1000,MATCH($C2838,Asset_Register!$A$5:$A$1000,0)),"Not in register"))</f>
        <v/>
      </c>
      <c r="H2838" s="19"/>
      <c r="I2838" s="19"/>
      <c r="J2838" s="6"/>
      <c r="K2838" s="19"/>
      <c r="L2838" s="19"/>
      <c r="M2838" s="19"/>
      <c r="N2838" s="19"/>
      <c r="O2838" s="19"/>
      <c r="P2838" s="19"/>
      <c r="Q2838" s="22" t="str">
        <f aca="false">IF($C2838="","",IF($P2838&lt;&gt;"",$P2838,IF(AND(ISNUMBER($K2838),ISNUMBER($M2838),ISNUMBER($N2838)),IF($O2838="Lower is worse",IF($K2838&lt;=$N2838,"Danger",IF($K2838&lt;=$M2838,"Alert","OK")),IF($K2838&gt;=$N2838,"Danger",IF($K2838&gt;=$M2838,"Alert","OK"))),"Not set")))</f>
        <v/>
      </c>
      <c r="R2838" s="22" t="str">
        <f aca="false">IF(OR($Q2838="",$Q2838="Not set"),"",MATCH($Q2838,Lists!$F$2:$F$4,0)-1)</f>
        <v/>
      </c>
      <c r="S2838" s="6"/>
      <c r="T2838" s="6"/>
      <c r="U2838" s="22" t="str">
        <f aca="false">IF(OR($Q2838="",$Q2838="OK",$Q2838="Not set",NOT(ISNUMBER($G2838))),"",ROUND($G2838*IF($Q2838="Danger",Lists!$M$15,Lists!$M$16),0))</f>
        <v/>
      </c>
      <c r="V2838" s="22" t="str">
        <f aca="false">IF($U2838="","",IF(OR($Q2838="Danger",$U2838&gt;=Lists!$M$10),"P1",IF($U2838&gt;=Lists!$M$11,"P2","P3")))</f>
        <v/>
      </c>
      <c r="W2838" s="24" t="str">
        <f aca="false">IF(OR($V2838="",$B2838=""),"",$B2838+INDEX(Lists!$N$10:$N$12,MATCH($V2838,Lists!$L$10:$L$12,0)))</f>
        <v/>
      </c>
      <c r="X2838" s="19"/>
      <c r="Y2838" s="19"/>
      <c r="Z2838" s="19"/>
      <c r="AA2838" s="21"/>
      <c r="AB2838" s="19"/>
      <c r="AC2838" s="22" t="str">
        <f aca="true">IF(OR($U2838="",$B2838=""),"",IF($AA2838&lt;&gt;"",$AA2838-$B2838,TODAY()-$B2838))</f>
        <v/>
      </c>
      <c r="AD2838" s="22" t="str">
        <f aca="true">IF($W2838="","",IF($Y2838="Closed",IF($AA2838="","Closed",IF($AA2838&lt;=$W2838,"Closed on time","Closed late")),IF(TODAY()&gt;$W2838,"Overdue","Within time")))</f>
        <v/>
      </c>
      <c r="AE2838" s="6"/>
      <c r="AF2838" s="19"/>
      <c r="AG2838" s="19"/>
      <c r="AH2838" s="19"/>
      <c r="AI2838" s="19"/>
      <c r="AJ2838" s="19"/>
    </row>
    <row r="2839" customFormat="false" ht="15" hidden="false" customHeight="false" outlineLevel="0" collapsed="false">
      <c r="A2839" s="22" t="str">
        <f aca="false">IF($C2839="","","R"&amp;TEXT(ROW()-4,"00000"))</f>
        <v/>
      </c>
      <c r="B2839" s="21"/>
      <c r="C2839" s="19"/>
      <c r="D2839" s="22" t="str">
        <f aca="false">IF($C2839="","",IFERROR(INDEX(Asset_Register!$C$5:$C$1000,MATCH($C2839,Asset_Register!$A$5:$A$1000,0)),"Not in register"))</f>
        <v/>
      </c>
      <c r="E2839" s="22" t="str">
        <f aca="false">IF($C2839="","",IFERROR(INDEX(Asset_Register!$D$5:$D$1000,MATCH($C2839,Asset_Register!$A$5:$A$1000,0)),"Not in register"))</f>
        <v/>
      </c>
      <c r="F2839" s="22" t="str">
        <f aca="false">IF($C2839="","",IFERROR(INDEX(Asset_Register!$R$5:$R$1000,MATCH($C2839,Asset_Register!$A$5:$A$1000,0)),"Not in register"))</f>
        <v/>
      </c>
      <c r="G2839" s="22" t="str">
        <f aca="false">IF($C2839="","",IFERROR(INDEX(Asset_Register!$Q$5:$Q$1000,MATCH($C2839,Asset_Register!$A$5:$A$1000,0)),"Not in register"))</f>
        <v/>
      </c>
      <c r="H2839" s="19"/>
      <c r="I2839" s="19"/>
      <c r="J2839" s="6"/>
      <c r="K2839" s="19"/>
      <c r="L2839" s="19"/>
      <c r="M2839" s="19"/>
      <c r="N2839" s="19"/>
      <c r="O2839" s="19"/>
      <c r="P2839" s="19"/>
      <c r="Q2839" s="22" t="str">
        <f aca="false">IF($C2839="","",IF($P2839&lt;&gt;"",$P2839,IF(AND(ISNUMBER($K2839),ISNUMBER($M2839),ISNUMBER($N2839)),IF($O2839="Lower is worse",IF($K2839&lt;=$N2839,"Danger",IF($K2839&lt;=$M2839,"Alert","OK")),IF($K2839&gt;=$N2839,"Danger",IF($K2839&gt;=$M2839,"Alert","OK"))),"Not set")))</f>
        <v/>
      </c>
      <c r="R2839" s="22" t="str">
        <f aca="false">IF(OR($Q2839="",$Q2839="Not set"),"",MATCH($Q2839,Lists!$F$2:$F$4,0)-1)</f>
        <v/>
      </c>
      <c r="S2839" s="6"/>
      <c r="T2839" s="6"/>
      <c r="U2839" s="22" t="str">
        <f aca="false">IF(OR($Q2839="",$Q2839="OK",$Q2839="Not set",NOT(ISNUMBER($G2839))),"",ROUND($G2839*IF($Q2839="Danger",Lists!$M$15,Lists!$M$16),0))</f>
        <v/>
      </c>
      <c r="V2839" s="22" t="str">
        <f aca="false">IF($U2839="","",IF(OR($Q2839="Danger",$U2839&gt;=Lists!$M$10),"P1",IF($U2839&gt;=Lists!$M$11,"P2","P3")))</f>
        <v/>
      </c>
      <c r="W2839" s="24" t="str">
        <f aca="false">IF(OR($V2839="",$B2839=""),"",$B2839+INDEX(Lists!$N$10:$N$12,MATCH($V2839,Lists!$L$10:$L$12,0)))</f>
        <v/>
      </c>
      <c r="X2839" s="19"/>
      <c r="Y2839" s="19"/>
      <c r="Z2839" s="19"/>
      <c r="AA2839" s="21"/>
      <c r="AB2839" s="19"/>
      <c r="AC2839" s="22" t="str">
        <f aca="true">IF(OR($U2839="",$B2839=""),"",IF($AA2839&lt;&gt;"",$AA2839-$B2839,TODAY()-$B2839))</f>
        <v/>
      </c>
      <c r="AD2839" s="22" t="str">
        <f aca="true">IF($W2839="","",IF($Y2839="Closed",IF($AA2839="","Closed",IF($AA2839&lt;=$W2839,"Closed on time","Closed late")),IF(TODAY()&gt;$W2839,"Overdue","Within time")))</f>
        <v/>
      </c>
      <c r="AE2839" s="6"/>
      <c r="AF2839" s="19"/>
      <c r="AG2839" s="19"/>
      <c r="AH2839" s="19"/>
      <c r="AI2839" s="19"/>
      <c r="AJ2839" s="19"/>
    </row>
    <row r="2840" customFormat="false" ht="15" hidden="false" customHeight="false" outlineLevel="0" collapsed="false">
      <c r="A2840" s="22" t="str">
        <f aca="false">IF($C2840="","","R"&amp;TEXT(ROW()-4,"00000"))</f>
        <v/>
      </c>
      <c r="B2840" s="21"/>
      <c r="C2840" s="19"/>
      <c r="D2840" s="22" t="str">
        <f aca="false">IF($C2840="","",IFERROR(INDEX(Asset_Register!$C$5:$C$1000,MATCH($C2840,Asset_Register!$A$5:$A$1000,0)),"Not in register"))</f>
        <v/>
      </c>
      <c r="E2840" s="22" t="str">
        <f aca="false">IF($C2840="","",IFERROR(INDEX(Asset_Register!$D$5:$D$1000,MATCH($C2840,Asset_Register!$A$5:$A$1000,0)),"Not in register"))</f>
        <v/>
      </c>
      <c r="F2840" s="22" t="str">
        <f aca="false">IF($C2840="","",IFERROR(INDEX(Asset_Register!$R$5:$R$1000,MATCH($C2840,Asset_Register!$A$5:$A$1000,0)),"Not in register"))</f>
        <v/>
      </c>
      <c r="G2840" s="22" t="str">
        <f aca="false">IF($C2840="","",IFERROR(INDEX(Asset_Register!$Q$5:$Q$1000,MATCH($C2840,Asset_Register!$A$5:$A$1000,0)),"Not in register"))</f>
        <v/>
      </c>
      <c r="H2840" s="19"/>
      <c r="I2840" s="19"/>
      <c r="J2840" s="6"/>
      <c r="K2840" s="19"/>
      <c r="L2840" s="19"/>
      <c r="M2840" s="19"/>
      <c r="N2840" s="19"/>
      <c r="O2840" s="19"/>
      <c r="P2840" s="19"/>
      <c r="Q2840" s="22" t="str">
        <f aca="false">IF($C2840="","",IF($P2840&lt;&gt;"",$P2840,IF(AND(ISNUMBER($K2840),ISNUMBER($M2840),ISNUMBER($N2840)),IF($O2840="Lower is worse",IF($K2840&lt;=$N2840,"Danger",IF($K2840&lt;=$M2840,"Alert","OK")),IF($K2840&gt;=$N2840,"Danger",IF($K2840&gt;=$M2840,"Alert","OK"))),"Not set")))</f>
        <v/>
      </c>
      <c r="R2840" s="22" t="str">
        <f aca="false">IF(OR($Q2840="",$Q2840="Not set"),"",MATCH($Q2840,Lists!$F$2:$F$4,0)-1)</f>
        <v/>
      </c>
      <c r="S2840" s="6"/>
      <c r="T2840" s="6"/>
      <c r="U2840" s="22" t="str">
        <f aca="false">IF(OR($Q2840="",$Q2840="OK",$Q2840="Not set",NOT(ISNUMBER($G2840))),"",ROUND($G2840*IF($Q2840="Danger",Lists!$M$15,Lists!$M$16),0))</f>
        <v/>
      </c>
      <c r="V2840" s="22" t="str">
        <f aca="false">IF($U2840="","",IF(OR($Q2840="Danger",$U2840&gt;=Lists!$M$10),"P1",IF($U2840&gt;=Lists!$M$11,"P2","P3")))</f>
        <v/>
      </c>
      <c r="W2840" s="24" t="str">
        <f aca="false">IF(OR($V2840="",$B2840=""),"",$B2840+INDEX(Lists!$N$10:$N$12,MATCH($V2840,Lists!$L$10:$L$12,0)))</f>
        <v/>
      </c>
      <c r="X2840" s="19"/>
      <c r="Y2840" s="19"/>
      <c r="Z2840" s="19"/>
      <c r="AA2840" s="21"/>
      <c r="AB2840" s="19"/>
      <c r="AC2840" s="22" t="str">
        <f aca="true">IF(OR($U2840="",$B2840=""),"",IF($AA2840&lt;&gt;"",$AA2840-$B2840,TODAY()-$B2840))</f>
        <v/>
      </c>
      <c r="AD2840" s="22" t="str">
        <f aca="true">IF($W2840="","",IF($Y2840="Closed",IF($AA2840="","Closed",IF($AA2840&lt;=$W2840,"Closed on time","Closed late")),IF(TODAY()&gt;$W2840,"Overdue","Within time")))</f>
        <v/>
      </c>
      <c r="AE2840" s="6"/>
      <c r="AF2840" s="19"/>
      <c r="AG2840" s="19"/>
      <c r="AH2840" s="19"/>
      <c r="AI2840" s="19"/>
      <c r="AJ2840" s="19"/>
    </row>
    <row r="2841" customFormat="false" ht="15" hidden="false" customHeight="false" outlineLevel="0" collapsed="false">
      <c r="A2841" s="22" t="str">
        <f aca="false">IF($C2841="","","R"&amp;TEXT(ROW()-4,"00000"))</f>
        <v/>
      </c>
      <c r="B2841" s="21"/>
      <c r="C2841" s="19"/>
      <c r="D2841" s="22" t="str">
        <f aca="false">IF($C2841="","",IFERROR(INDEX(Asset_Register!$C$5:$C$1000,MATCH($C2841,Asset_Register!$A$5:$A$1000,0)),"Not in register"))</f>
        <v/>
      </c>
      <c r="E2841" s="22" t="str">
        <f aca="false">IF($C2841="","",IFERROR(INDEX(Asset_Register!$D$5:$D$1000,MATCH($C2841,Asset_Register!$A$5:$A$1000,0)),"Not in register"))</f>
        <v/>
      </c>
      <c r="F2841" s="22" t="str">
        <f aca="false">IF($C2841="","",IFERROR(INDEX(Asset_Register!$R$5:$R$1000,MATCH($C2841,Asset_Register!$A$5:$A$1000,0)),"Not in register"))</f>
        <v/>
      </c>
      <c r="G2841" s="22" t="str">
        <f aca="false">IF($C2841="","",IFERROR(INDEX(Asset_Register!$Q$5:$Q$1000,MATCH($C2841,Asset_Register!$A$5:$A$1000,0)),"Not in register"))</f>
        <v/>
      </c>
      <c r="H2841" s="19"/>
      <c r="I2841" s="19"/>
      <c r="J2841" s="6"/>
      <c r="K2841" s="19"/>
      <c r="L2841" s="19"/>
      <c r="M2841" s="19"/>
      <c r="N2841" s="19"/>
      <c r="O2841" s="19"/>
      <c r="P2841" s="19"/>
      <c r="Q2841" s="22" t="str">
        <f aca="false">IF($C2841="","",IF($P2841&lt;&gt;"",$P2841,IF(AND(ISNUMBER($K2841),ISNUMBER($M2841),ISNUMBER($N2841)),IF($O2841="Lower is worse",IF($K2841&lt;=$N2841,"Danger",IF($K2841&lt;=$M2841,"Alert","OK")),IF($K2841&gt;=$N2841,"Danger",IF($K2841&gt;=$M2841,"Alert","OK"))),"Not set")))</f>
        <v/>
      </c>
      <c r="R2841" s="22" t="str">
        <f aca="false">IF(OR($Q2841="",$Q2841="Not set"),"",MATCH($Q2841,Lists!$F$2:$F$4,0)-1)</f>
        <v/>
      </c>
      <c r="S2841" s="6"/>
      <c r="T2841" s="6"/>
      <c r="U2841" s="22" t="str">
        <f aca="false">IF(OR($Q2841="",$Q2841="OK",$Q2841="Not set",NOT(ISNUMBER($G2841))),"",ROUND($G2841*IF($Q2841="Danger",Lists!$M$15,Lists!$M$16),0))</f>
        <v/>
      </c>
      <c r="V2841" s="22" t="str">
        <f aca="false">IF($U2841="","",IF(OR($Q2841="Danger",$U2841&gt;=Lists!$M$10),"P1",IF($U2841&gt;=Lists!$M$11,"P2","P3")))</f>
        <v/>
      </c>
      <c r="W2841" s="24" t="str">
        <f aca="false">IF(OR($V2841="",$B2841=""),"",$B2841+INDEX(Lists!$N$10:$N$12,MATCH($V2841,Lists!$L$10:$L$12,0)))</f>
        <v/>
      </c>
      <c r="X2841" s="19"/>
      <c r="Y2841" s="19"/>
      <c r="Z2841" s="19"/>
      <c r="AA2841" s="21"/>
      <c r="AB2841" s="19"/>
      <c r="AC2841" s="22" t="str">
        <f aca="true">IF(OR($U2841="",$B2841=""),"",IF($AA2841&lt;&gt;"",$AA2841-$B2841,TODAY()-$B2841))</f>
        <v/>
      </c>
      <c r="AD2841" s="22" t="str">
        <f aca="true">IF($W2841="","",IF($Y2841="Closed",IF($AA2841="","Closed",IF($AA2841&lt;=$W2841,"Closed on time","Closed late")),IF(TODAY()&gt;$W2841,"Overdue","Within time")))</f>
        <v/>
      </c>
      <c r="AE2841" s="6"/>
      <c r="AF2841" s="19"/>
      <c r="AG2841" s="19"/>
      <c r="AH2841" s="19"/>
      <c r="AI2841" s="19"/>
      <c r="AJ2841" s="19"/>
    </row>
    <row r="2842" customFormat="false" ht="15" hidden="false" customHeight="false" outlineLevel="0" collapsed="false">
      <c r="A2842" s="22" t="str">
        <f aca="false">IF($C2842="","","R"&amp;TEXT(ROW()-4,"00000"))</f>
        <v/>
      </c>
      <c r="B2842" s="21"/>
      <c r="C2842" s="19"/>
      <c r="D2842" s="22" t="str">
        <f aca="false">IF($C2842="","",IFERROR(INDEX(Asset_Register!$C$5:$C$1000,MATCH($C2842,Asset_Register!$A$5:$A$1000,0)),"Not in register"))</f>
        <v/>
      </c>
      <c r="E2842" s="22" t="str">
        <f aca="false">IF($C2842="","",IFERROR(INDEX(Asset_Register!$D$5:$D$1000,MATCH($C2842,Asset_Register!$A$5:$A$1000,0)),"Not in register"))</f>
        <v/>
      </c>
      <c r="F2842" s="22" t="str">
        <f aca="false">IF($C2842="","",IFERROR(INDEX(Asset_Register!$R$5:$R$1000,MATCH($C2842,Asset_Register!$A$5:$A$1000,0)),"Not in register"))</f>
        <v/>
      </c>
      <c r="G2842" s="22" t="str">
        <f aca="false">IF($C2842="","",IFERROR(INDEX(Asset_Register!$Q$5:$Q$1000,MATCH($C2842,Asset_Register!$A$5:$A$1000,0)),"Not in register"))</f>
        <v/>
      </c>
      <c r="H2842" s="19"/>
      <c r="I2842" s="19"/>
      <c r="J2842" s="6"/>
      <c r="K2842" s="19"/>
      <c r="L2842" s="19"/>
      <c r="M2842" s="19"/>
      <c r="N2842" s="19"/>
      <c r="O2842" s="19"/>
      <c r="P2842" s="19"/>
      <c r="Q2842" s="22" t="str">
        <f aca="false">IF($C2842="","",IF($P2842&lt;&gt;"",$P2842,IF(AND(ISNUMBER($K2842),ISNUMBER($M2842),ISNUMBER($N2842)),IF($O2842="Lower is worse",IF($K2842&lt;=$N2842,"Danger",IF($K2842&lt;=$M2842,"Alert","OK")),IF($K2842&gt;=$N2842,"Danger",IF($K2842&gt;=$M2842,"Alert","OK"))),"Not set")))</f>
        <v/>
      </c>
      <c r="R2842" s="22" t="str">
        <f aca="false">IF(OR($Q2842="",$Q2842="Not set"),"",MATCH($Q2842,Lists!$F$2:$F$4,0)-1)</f>
        <v/>
      </c>
      <c r="S2842" s="6"/>
      <c r="T2842" s="6"/>
      <c r="U2842" s="22" t="str">
        <f aca="false">IF(OR($Q2842="",$Q2842="OK",$Q2842="Not set",NOT(ISNUMBER($G2842))),"",ROUND($G2842*IF($Q2842="Danger",Lists!$M$15,Lists!$M$16),0))</f>
        <v/>
      </c>
      <c r="V2842" s="22" t="str">
        <f aca="false">IF($U2842="","",IF(OR($Q2842="Danger",$U2842&gt;=Lists!$M$10),"P1",IF($U2842&gt;=Lists!$M$11,"P2","P3")))</f>
        <v/>
      </c>
      <c r="W2842" s="24" t="str">
        <f aca="false">IF(OR($V2842="",$B2842=""),"",$B2842+INDEX(Lists!$N$10:$N$12,MATCH($V2842,Lists!$L$10:$L$12,0)))</f>
        <v/>
      </c>
      <c r="X2842" s="19"/>
      <c r="Y2842" s="19"/>
      <c r="Z2842" s="19"/>
      <c r="AA2842" s="21"/>
      <c r="AB2842" s="19"/>
      <c r="AC2842" s="22" t="str">
        <f aca="true">IF(OR($U2842="",$B2842=""),"",IF($AA2842&lt;&gt;"",$AA2842-$B2842,TODAY()-$B2842))</f>
        <v/>
      </c>
      <c r="AD2842" s="22" t="str">
        <f aca="true">IF($W2842="","",IF($Y2842="Closed",IF($AA2842="","Closed",IF($AA2842&lt;=$W2842,"Closed on time","Closed late")),IF(TODAY()&gt;$W2842,"Overdue","Within time")))</f>
        <v/>
      </c>
      <c r="AE2842" s="6"/>
      <c r="AF2842" s="19"/>
      <c r="AG2842" s="19"/>
      <c r="AH2842" s="19"/>
      <c r="AI2842" s="19"/>
      <c r="AJ2842" s="19"/>
    </row>
    <row r="2843" customFormat="false" ht="15" hidden="false" customHeight="false" outlineLevel="0" collapsed="false">
      <c r="A2843" s="22" t="str">
        <f aca="false">IF($C2843="","","R"&amp;TEXT(ROW()-4,"00000"))</f>
        <v/>
      </c>
      <c r="B2843" s="21"/>
      <c r="C2843" s="19"/>
      <c r="D2843" s="22" t="str">
        <f aca="false">IF($C2843="","",IFERROR(INDEX(Asset_Register!$C$5:$C$1000,MATCH($C2843,Asset_Register!$A$5:$A$1000,0)),"Not in register"))</f>
        <v/>
      </c>
      <c r="E2843" s="22" t="str">
        <f aca="false">IF($C2843="","",IFERROR(INDEX(Asset_Register!$D$5:$D$1000,MATCH($C2843,Asset_Register!$A$5:$A$1000,0)),"Not in register"))</f>
        <v/>
      </c>
      <c r="F2843" s="22" t="str">
        <f aca="false">IF($C2843="","",IFERROR(INDEX(Asset_Register!$R$5:$R$1000,MATCH($C2843,Asset_Register!$A$5:$A$1000,0)),"Not in register"))</f>
        <v/>
      </c>
      <c r="G2843" s="22" t="str">
        <f aca="false">IF($C2843="","",IFERROR(INDEX(Asset_Register!$Q$5:$Q$1000,MATCH($C2843,Asset_Register!$A$5:$A$1000,0)),"Not in register"))</f>
        <v/>
      </c>
      <c r="H2843" s="19"/>
      <c r="I2843" s="19"/>
      <c r="J2843" s="6"/>
      <c r="K2843" s="19"/>
      <c r="L2843" s="19"/>
      <c r="M2843" s="19"/>
      <c r="N2843" s="19"/>
      <c r="O2843" s="19"/>
      <c r="P2843" s="19"/>
      <c r="Q2843" s="22" t="str">
        <f aca="false">IF($C2843="","",IF($P2843&lt;&gt;"",$P2843,IF(AND(ISNUMBER($K2843),ISNUMBER($M2843),ISNUMBER($N2843)),IF($O2843="Lower is worse",IF($K2843&lt;=$N2843,"Danger",IF($K2843&lt;=$M2843,"Alert","OK")),IF($K2843&gt;=$N2843,"Danger",IF($K2843&gt;=$M2843,"Alert","OK"))),"Not set")))</f>
        <v/>
      </c>
      <c r="R2843" s="22" t="str">
        <f aca="false">IF(OR($Q2843="",$Q2843="Not set"),"",MATCH($Q2843,Lists!$F$2:$F$4,0)-1)</f>
        <v/>
      </c>
      <c r="S2843" s="6"/>
      <c r="T2843" s="6"/>
      <c r="U2843" s="22" t="str">
        <f aca="false">IF(OR($Q2843="",$Q2843="OK",$Q2843="Not set",NOT(ISNUMBER($G2843))),"",ROUND($G2843*IF($Q2843="Danger",Lists!$M$15,Lists!$M$16),0))</f>
        <v/>
      </c>
      <c r="V2843" s="22" t="str">
        <f aca="false">IF($U2843="","",IF(OR($Q2843="Danger",$U2843&gt;=Lists!$M$10),"P1",IF($U2843&gt;=Lists!$M$11,"P2","P3")))</f>
        <v/>
      </c>
      <c r="W2843" s="24" t="str">
        <f aca="false">IF(OR($V2843="",$B2843=""),"",$B2843+INDEX(Lists!$N$10:$N$12,MATCH($V2843,Lists!$L$10:$L$12,0)))</f>
        <v/>
      </c>
      <c r="X2843" s="19"/>
      <c r="Y2843" s="19"/>
      <c r="Z2843" s="19"/>
      <c r="AA2843" s="21"/>
      <c r="AB2843" s="19"/>
      <c r="AC2843" s="22" t="str">
        <f aca="true">IF(OR($U2843="",$B2843=""),"",IF($AA2843&lt;&gt;"",$AA2843-$B2843,TODAY()-$B2843))</f>
        <v/>
      </c>
      <c r="AD2843" s="22" t="str">
        <f aca="true">IF($W2843="","",IF($Y2843="Closed",IF($AA2843="","Closed",IF($AA2843&lt;=$W2843,"Closed on time","Closed late")),IF(TODAY()&gt;$W2843,"Overdue","Within time")))</f>
        <v/>
      </c>
      <c r="AE2843" s="6"/>
      <c r="AF2843" s="19"/>
      <c r="AG2843" s="19"/>
      <c r="AH2843" s="19"/>
      <c r="AI2843" s="19"/>
      <c r="AJ2843" s="19"/>
    </row>
    <row r="2844" customFormat="false" ht="15" hidden="false" customHeight="false" outlineLevel="0" collapsed="false">
      <c r="A2844" s="22" t="str">
        <f aca="false">IF($C2844="","","R"&amp;TEXT(ROW()-4,"00000"))</f>
        <v/>
      </c>
      <c r="B2844" s="21"/>
      <c r="C2844" s="19"/>
      <c r="D2844" s="22" t="str">
        <f aca="false">IF($C2844="","",IFERROR(INDEX(Asset_Register!$C$5:$C$1000,MATCH($C2844,Asset_Register!$A$5:$A$1000,0)),"Not in register"))</f>
        <v/>
      </c>
      <c r="E2844" s="22" t="str">
        <f aca="false">IF($C2844="","",IFERROR(INDEX(Asset_Register!$D$5:$D$1000,MATCH($C2844,Asset_Register!$A$5:$A$1000,0)),"Not in register"))</f>
        <v/>
      </c>
      <c r="F2844" s="22" t="str">
        <f aca="false">IF($C2844="","",IFERROR(INDEX(Asset_Register!$R$5:$R$1000,MATCH($C2844,Asset_Register!$A$5:$A$1000,0)),"Not in register"))</f>
        <v/>
      </c>
      <c r="G2844" s="22" t="str">
        <f aca="false">IF($C2844="","",IFERROR(INDEX(Asset_Register!$Q$5:$Q$1000,MATCH($C2844,Asset_Register!$A$5:$A$1000,0)),"Not in register"))</f>
        <v/>
      </c>
      <c r="H2844" s="19"/>
      <c r="I2844" s="19"/>
      <c r="J2844" s="6"/>
      <c r="K2844" s="19"/>
      <c r="L2844" s="19"/>
      <c r="M2844" s="19"/>
      <c r="N2844" s="19"/>
      <c r="O2844" s="19"/>
      <c r="P2844" s="19"/>
      <c r="Q2844" s="22" t="str">
        <f aca="false">IF($C2844="","",IF($P2844&lt;&gt;"",$P2844,IF(AND(ISNUMBER($K2844),ISNUMBER($M2844),ISNUMBER($N2844)),IF($O2844="Lower is worse",IF($K2844&lt;=$N2844,"Danger",IF($K2844&lt;=$M2844,"Alert","OK")),IF($K2844&gt;=$N2844,"Danger",IF($K2844&gt;=$M2844,"Alert","OK"))),"Not set")))</f>
        <v/>
      </c>
      <c r="R2844" s="22" t="str">
        <f aca="false">IF(OR($Q2844="",$Q2844="Not set"),"",MATCH($Q2844,Lists!$F$2:$F$4,0)-1)</f>
        <v/>
      </c>
      <c r="S2844" s="6"/>
      <c r="T2844" s="6"/>
      <c r="U2844" s="22" t="str">
        <f aca="false">IF(OR($Q2844="",$Q2844="OK",$Q2844="Not set",NOT(ISNUMBER($G2844))),"",ROUND($G2844*IF($Q2844="Danger",Lists!$M$15,Lists!$M$16),0))</f>
        <v/>
      </c>
      <c r="V2844" s="22" t="str">
        <f aca="false">IF($U2844="","",IF(OR($Q2844="Danger",$U2844&gt;=Lists!$M$10),"P1",IF($U2844&gt;=Lists!$M$11,"P2","P3")))</f>
        <v/>
      </c>
      <c r="W2844" s="24" t="str">
        <f aca="false">IF(OR($V2844="",$B2844=""),"",$B2844+INDEX(Lists!$N$10:$N$12,MATCH($V2844,Lists!$L$10:$L$12,0)))</f>
        <v/>
      </c>
      <c r="X2844" s="19"/>
      <c r="Y2844" s="19"/>
      <c r="Z2844" s="19"/>
      <c r="AA2844" s="21"/>
      <c r="AB2844" s="19"/>
      <c r="AC2844" s="22" t="str">
        <f aca="true">IF(OR($U2844="",$B2844=""),"",IF($AA2844&lt;&gt;"",$AA2844-$B2844,TODAY()-$B2844))</f>
        <v/>
      </c>
      <c r="AD2844" s="22" t="str">
        <f aca="true">IF($W2844="","",IF($Y2844="Closed",IF($AA2844="","Closed",IF($AA2844&lt;=$W2844,"Closed on time","Closed late")),IF(TODAY()&gt;$W2844,"Overdue","Within time")))</f>
        <v/>
      </c>
      <c r="AE2844" s="6"/>
      <c r="AF2844" s="19"/>
      <c r="AG2844" s="19"/>
      <c r="AH2844" s="19"/>
      <c r="AI2844" s="19"/>
      <c r="AJ2844" s="19"/>
    </row>
    <row r="2845" customFormat="false" ht="15" hidden="false" customHeight="false" outlineLevel="0" collapsed="false">
      <c r="A2845" s="22" t="str">
        <f aca="false">IF($C2845="","","R"&amp;TEXT(ROW()-4,"00000"))</f>
        <v/>
      </c>
      <c r="B2845" s="21"/>
      <c r="C2845" s="19"/>
      <c r="D2845" s="22" t="str">
        <f aca="false">IF($C2845="","",IFERROR(INDEX(Asset_Register!$C$5:$C$1000,MATCH($C2845,Asset_Register!$A$5:$A$1000,0)),"Not in register"))</f>
        <v/>
      </c>
      <c r="E2845" s="22" t="str">
        <f aca="false">IF($C2845="","",IFERROR(INDEX(Asset_Register!$D$5:$D$1000,MATCH($C2845,Asset_Register!$A$5:$A$1000,0)),"Not in register"))</f>
        <v/>
      </c>
      <c r="F2845" s="22" t="str">
        <f aca="false">IF($C2845="","",IFERROR(INDEX(Asset_Register!$R$5:$R$1000,MATCH($C2845,Asset_Register!$A$5:$A$1000,0)),"Not in register"))</f>
        <v/>
      </c>
      <c r="G2845" s="22" t="str">
        <f aca="false">IF($C2845="","",IFERROR(INDEX(Asset_Register!$Q$5:$Q$1000,MATCH($C2845,Asset_Register!$A$5:$A$1000,0)),"Not in register"))</f>
        <v/>
      </c>
      <c r="H2845" s="19"/>
      <c r="I2845" s="19"/>
      <c r="J2845" s="6"/>
      <c r="K2845" s="19"/>
      <c r="L2845" s="19"/>
      <c r="M2845" s="19"/>
      <c r="N2845" s="19"/>
      <c r="O2845" s="19"/>
      <c r="P2845" s="19"/>
      <c r="Q2845" s="22" t="str">
        <f aca="false">IF($C2845="","",IF($P2845&lt;&gt;"",$P2845,IF(AND(ISNUMBER($K2845),ISNUMBER($M2845),ISNUMBER($N2845)),IF($O2845="Lower is worse",IF($K2845&lt;=$N2845,"Danger",IF($K2845&lt;=$M2845,"Alert","OK")),IF($K2845&gt;=$N2845,"Danger",IF($K2845&gt;=$M2845,"Alert","OK"))),"Not set")))</f>
        <v/>
      </c>
      <c r="R2845" s="22" t="str">
        <f aca="false">IF(OR($Q2845="",$Q2845="Not set"),"",MATCH($Q2845,Lists!$F$2:$F$4,0)-1)</f>
        <v/>
      </c>
      <c r="S2845" s="6"/>
      <c r="T2845" s="6"/>
      <c r="U2845" s="22" t="str">
        <f aca="false">IF(OR($Q2845="",$Q2845="OK",$Q2845="Not set",NOT(ISNUMBER($G2845))),"",ROUND($G2845*IF($Q2845="Danger",Lists!$M$15,Lists!$M$16),0))</f>
        <v/>
      </c>
      <c r="V2845" s="22" t="str">
        <f aca="false">IF($U2845="","",IF(OR($Q2845="Danger",$U2845&gt;=Lists!$M$10),"P1",IF($U2845&gt;=Lists!$M$11,"P2","P3")))</f>
        <v/>
      </c>
      <c r="W2845" s="24" t="str">
        <f aca="false">IF(OR($V2845="",$B2845=""),"",$B2845+INDEX(Lists!$N$10:$N$12,MATCH($V2845,Lists!$L$10:$L$12,0)))</f>
        <v/>
      </c>
      <c r="X2845" s="19"/>
      <c r="Y2845" s="19"/>
      <c r="Z2845" s="19"/>
      <c r="AA2845" s="21"/>
      <c r="AB2845" s="19"/>
      <c r="AC2845" s="22" t="str">
        <f aca="true">IF(OR($U2845="",$B2845=""),"",IF($AA2845&lt;&gt;"",$AA2845-$B2845,TODAY()-$B2845))</f>
        <v/>
      </c>
      <c r="AD2845" s="22" t="str">
        <f aca="true">IF($W2845="","",IF($Y2845="Closed",IF($AA2845="","Closed",IF($AA2845&lt;=$W2845,"Closed on time","Closed late")),IF(TODAY()&gt;$W2845,"Overdue","Within time")))</f>
        <v/>
      </c>
      <c r="AE2845" s="6"/>
      <c r="AF2845" s="19"/>
      <c r="AG2845" s="19"/>
      <c r="AH2845" s="19"/>
      <c r="AI2845" s="19"/>
      <c r="AJ2845" s="19"/>
    </row>
    <row r="2846" customFormat="false" ht="15" hidden="false" customHeight="false" outlineLevel="0" collapsed="false">
      <c r="A2846" s="22" t="str">
        <f aca="false">IF($C2846="","","R"&amp;TEXT(ROW()-4,"00000"))</f>
        <v/>
      </c>
      <c r="B2846" s="21"/>
      <c r="C2846" s="19"/>
      <c r="D2846" s="22" t="str">
        <f aca="false">IF($C2846="","",IFERROR(INDEX(Asset_Register!$C$5:$C$1000,MATCH($C2846,Asset_Register!$A$5:$A$1000,0)),"Not in register"))</f>
        <v/>
      </c>
      <c r="E2846" s="22" t="str">
        <f aca="false">IF($C2846="","",IFERROR(INDEX(Asset_Register!$D$5:$D$1000,MATCH($C2846,Asset_Register!$A$5:$A$1000,0)),"Not in register"))</f>
        <v/>
      </c>
      <c r="F2846" s="22" t="str">
        <f aca="false">IF($C2846="","",IFERROR(INDEX(Asset_Register!$R$5:$R$1000,MATCH($C2846,Asset_Register!$A$5:$A$1000,0)),"Not in register"))</f>
        <v/>
      </c>
      <c r="G2846" s="22" t="str">
        <f aca="false">IF($C2846="","",IFERROR(INDEX(Asset_Register!$Q$5:$Q$1000,MATCH($C2846,Asset_Register!$A$5:$A$1000,0)),"Not in register"))</f>
        <v/>
      </c>
      <c r="H2846" s="19"/>
      <c r="I2846" s="19"/>
      <c r="J2846" s="6"/>
      <c r="K2846" s="19"/>
      <c r="L2846" s="19"/>
      <c r="M2846" s="19"/>
      <c r="N2846" s="19"/>
      <c r="O2846" s="19"/>
      <c r="P2846" s="19"/>
      <c r="Q2846" s="22" t="str">
        <f aca="false">IF($C2846="","",IF($P2846&lt;&gt;"",$P2846,IF(AND(ISNUMBER($K2846),ISNUMBER($M2846),ISNUMBER($N2846)),IF($O2846="Lower is worse",IF($K2846&lt;=$N2846,"Danger",IF($K2846&lt;=$M2846,"Alert","OK")),IF($K2846&gt;=$N2846,"Danger",IF($K2846&gt;=$M2846,"Alert","OK"))),"Not set")))</f>
        <v/>
      </c>
      <c r="R2846" s="22" t="str">
        <f aca="false">IF(OR($Q2846="",$Q2846="Not set"),"",MATCH($Q2846,Lists!$F$2:$F$4,0)-1)</f>
        <v/>
      </c>
      <c r="S2846" s="6"/>
      <c r="T2846" s="6"/>
      <c r="U2846" s="22" t="str">
        <f aca="false">IF(OR($Q2846="",$Q2846="OK",$Q2846="Not set",NOT(ISNUMBER($G2846))),"",ROUND($G2846*IF($Q2846="Danger",Lists!$M$15,Lists!$M$16),0))</f>
        <v/>
      </c>
      <c r="V2846" s="22" t="str">
        <f aca="false">IF($U2846="","",IF(OR($Q2846="Danger",$U2846&gt;=Lists!$M$10),"P1",IF($U2846&gt;=Lists!$M$11,"P2","P3")))</f>
        <v/>
      </c>
      <c r="W2846" s="24" t="str">
        <f aca="false">IF(OR($V2846="",$B2846=""),"",$B2846+INDEX(Lists!$N$10:$N$12,MATCH($V2846,Lists!$L$10:$L$12,0)))</f>
        <v/>
      </c>
      <c r="X2846" s="19"/>
      <c r="Y2846" s="19"/>
      <c r="Z2846" s="19"/>
      <c r="AA2846" s="21"/>
      <c r="AB2846" s="19"/>
      <c r="AC2846" s="22" t="str">
        <f aca="true">IF(OR($U2846="",$B2846=""),"",IF($AA2846&lt;&gt;"",$AA2846-$B2846,TODAY()-$B2846))</f>
        <v/>
      </c>
      <c r="AD2846" s="22" t="str">
        <f aca="true">IF($W2846="","",IF($Y2846="Closed",IF($AA2846="","Closed",IF($AA2846&lt;=$W2846,"Closed on time","Closed late")),IF(TODAY()&gt;$W2846,"Overdue","Within time")))</f>
        <v/>
      </c>
      <c r="AE2846" s="6"/>
      <c r="AF2846" s="19"/>
      <c r="AG2846" s="19"/>
      <c r="AH2846" s="19"/>
      <c r="AI2846" s="19"/>
      <c r="AJ2846" s="19"/>
    </row>
    <row r="2847" customFormat="false" ht="15" hidden="false" customHeight="false" outlineLevel="0" collapsed="false">
      <c r="A2847" s="22" t="str">
        <f aca="false">IF($C2847="","","R"&amp;TEXT(ROW()-4,"00000"))</f>
        <v/>
      </c>
      <c r="B2847" s="21"/>
      <c r="C2847" s="19"/>
      <c r="D2847" s="22" t="str">
        <f aca="false">IF($C2847="","",IFERROR(INDEX(Asset_Register!$C$5:$C$1000,MATCH($C2847,Asset_Register!$A$5:$A$1000,0)),"Not in register"))</f>
        <v/>
      </c>
      <c r="E2847" s="22" t="str">
        <f aca="false">IF($C2847="","",IFERROR(INDEX(Asset_Register!$D$5:$D$1000,MATCH($C2847,Asset_Register!$A$5:$A$1000,0)),"Not in register"))</f>
        <v/>
      </c>
      <c r="F2847" s="22" t="str">
        <f aca="false">IF($C2847="","",IFERROR(INDEX(Asset_Register!$R$5:$R$1000,MATCH($C2847,Asset_Register!$A$5:$A$1000,0)),"Not in register"))</f>
        <v/>
      </c>
      <c r="G2847" s="22" t="str">
        <f aca="false">IF($C2847="","",IFERROR(INDEX(Asset_Register!$Q$5:$Q$1000,MATCH($C2847,Asset_Register!$A$5:$A$1000,0)),"Not in register"))</f>
        <v/>
      </c>
      <c r="H2847" s="19"/>
      <c r="I2847" s="19"/>
      <c r="J2847" s="6"/>
      <c r="K2847" s="19"/>
      <c r="L2847" s="19"/>
      <c r="M2847" s="19"/>
      <c r="N2847" s="19"/>
      <c r="O2847" s="19"/>
      <c r="P2847" s="19"/>
      <c r="Q2847" s="22" t="str">
        <f aca="false">IF($C2847="","",IF($P2847&lt;&gt;"",$P2847,IF(AND(ISNUMBER($K2847),ISNUMBER($M2847),ISNUMBER($N2847)),IF($O2847="Lower is worse",IF($K2847&lt;=$N2847,"Danger",IF($K2847&lt;=$M2847,"Alert","OK")),IF($K2847&gt;=$N2847,"Danger",IF($K2847&gt;=$M2847,"Alert","OK"))),"Not set")))</f>
        <v/>
      </c>
      <c r="R2847" s="22" t="str">
        <f aca="false">IF(OR($Q2847="",$Q2847="Not set"),"",MATCH($Q2847,Lists!$F$2:$F$4,0)-1)</f>
        <v/>
      </c>
      <c r="S2847" s="6"/>
      <c r="T2847" s="6"/>
      <c r="U2847" s="22" t="str">
        <f aca="false">IF(OR($Q2847="",$Q2847="OK",$Q2847="Not set",NOT(ISNUMBER($G2847))),"",ROUND($G2847*IF($Q2847="Danger",Lists!$M$15,Lists!$M$16),0))</f>
        <v/>
      </c>
      <c r="V2847" s="22" t="str">
        <f aca="false">IF($U2847="","",IF(OR($Q2847="Danger",$U2847&gt;=Lists!$M$10),"P1",IF($U2847&gt;=Lists!$M$11,"P2","P3")))</f>
        <v/>
      </c>
      <c r="W2847" s="24" t="str">
        <f aca="false">IF(OR($V2847="",$B2847=""),"",$B2847+INDEX(Lists!$N$10:$N$12,MATCH($V2847,Lists!$L$10:$L$12,0)))</f>
        <v/>
      </c>
      <c r="X2847" s="19"/>
      <c r="Y2847" s="19"/>
      <c r="Z2847" s="19"/>
      <c r="AA2847" s="21"/>
      <c r="AB2847" s="19"/>
      <c r="AC2847" s="22" t="str">
        <f aca="true">IF(OR($U2847="",$B2847=""),"",IF($AA2847&lt;&gt;"",$AA2847-$B2847,TODAY()-$B2847))</f>
        <v/>
      </c>
      <c r="AD2847" s="22" t="str">
        <f aca="true">IF($W2847="","",IF($Y2847="Closed",IF($AA2847="","Closed",IF($AA2847&lt;=$W2847,"Closed on time","Closed late")),IF(TODAY()&gt;$W2847,"Overdue","Within time")))</f>
        <v/>
      </c>
      <c r="AE2847" s="6"/>
      <c r="AF2847" s="19"/>
      <c r="AG2847" s="19"/>
      <c r="AH2847" s="19"/>
      <c r="AI2847" s="19"/>
      <c r="AJ2847" s="19"/>
    </row>
    <row r="2848" customFormat="false" ht="15" hidden="false" customHeight="false" outlineLevel="0" collapsed="false">
      <c r="A2848" s="22" t="str">
        <f aca="false">IF($C2848="","","R"&amp;TEXT(ROW()-4,"00000"))</f>
        <v/>
      </c>
      <c r="B2848" s="21"/>
      <c r="C2848" s="19"/>
      <c r="D2848" s="22" t="str">
        <f aca="false">IF($C2848="","",IFERROR(INDEX(Asset_Register!$C$5:$C$1000,MATCH($C2848,Asset_Register!$A$5:$A$1000,0)),"Not in register"))</f>
        <v/>
      </c>
      <c r="E2848" s="22" t="str">
        <f aca="false">IF($C2848="","",IFERROR(INDEX(Asset_Register!$D$5:$D$1000,MATCH($C2848,Asset_Register!$A$5:$A$1000,0)),"Not in register"))</f>
        <v/>
      </c>
      <c r="F2848" s="22" t="str">
        <f aca="false">IF($C2848="","",IFERROR(INDEX(Asset_Register!$R$5:$R$1000,MATCH($C2848,Asset_Register!$A$5:$A$1000,0)),"Not in register"))</f>
        <v/>
      </c>
      <c r="G2848" s="22" t="str">
        <f aca="false">IF($C2848="","",IFERROR(INDEX(Asset_Register!$Q$5:$Q$1000,MATCH($C2848,Asset_Register!$A$5:$A$1000,0)),"Not in register"))</f>
        <v/>
      </c>
      <c r="H2848" s="19"/>
      <c r="I2848" s="19"/>
      <c r="J2848" s="6"/>
      <c r="K2848" s="19"/>
      <c r="L2848" s="19"/>
      <c r="M2848" s="19"/>
      <c r="N2848" s="19"/>
      <c r="O2848" s="19"/>
      <c r="P2848" s="19"/>
      <c r="Q2848" s="22" t="str">
        <f aca="false">IF($C2848="","",IF($P2848&lt;&gt;"",$P2848,IF(AND(ISNUMBER($K2848),ISNUMBER($M2848),ISNUMBER($N2848)),IF($O2848="Lower is worse",IF($K2848&lt;=$N2848,"Danger",IF($K2848&lt;=$M2848,"Alert","OK")),IF($K2848&gt;=$N2848,"Danger",IF($K2848&gt;=$M2848,"Alert","OK"))),"Not set")))</f>
        <v/>
      </c>
      <c r="R2848" s="22" t="str">
        <f aca="false">IF(OR($Q2848="",$Q2848="Not set"),"",MATCH($Q2848,Lists!$F$2:$F$4,0)-1)</f>
        <v/>
      </c>
      <c r="S2848" s="6"/>
      <c r="T2848" s="6"/>
      <c r="U2848" s="22" t="str">
        <f aca="false">IF(OR($Q2848="",$Q2848="OK",$Q2848="Not set",NOT(ISNUMBER($G2848))),"",ROUND($G2848*IF($Q2848="Danger",Lists!$M$15,Lists!$M$16),0))</f>
        <v/>
      </c>
      <c r="V2848" s="22" t="str">
        <f aca="false">IF($U2848="","",IF(OR($Q2848="Danger",$U2848&gt;=Lists!$M$10),"P1",IF($U2848&gt;=Lists!$M$11,"P2","P3")))</f>
        <v/>
      </c>
      <c r="W2848" s="24" t="str">
        <f aca="false">IF(OR($V2848="",$B2848=""),"",$B2848+INDEX(Lists!$N$10:$N$12,MATCH($V2848,Lists!$L$10:$L$12,0)))</f>
        <v/>
      </c>
      <c r="X2848" s="19"/>
      <c r="Y2848" s="19"/>
      <c r="Z2848" s="19"/>
      <c r="AA2848" s="21"/>
      <c r="AB2848" s="19"/>
      <c r="AC2848" s="22" t="str">
        <f aca="true">IF(OR($U2848="",$B2848=""),"",IF($AA2848&lt;&gt;"",$AA2848-$B2848,TODAY()-$B2848))</f>
        <v/>
      </c>
      <c r="AD2848" s="22" t="str">
        <f aca="true">IF($W2848="","",IF($Y2848="Closed",IF($AA2848="","Closed",IF($AA2848&lt;=$W2848,"Closed on time","Closed late")),IF(TODAY()&gt;$W2848,"Overdue","Within time")))</f>
        <v/>
      </c>
      <c r="AE2848" s="6"/>
      <c r="AF2848" s="19"/>
      <c r="AG2848" s="19"/>
      <c r="AH2848" s="19"/>
      <c r="AI2848" s="19"/>
      <c r="AJ2848" s="19"/>
    </row>
    <row r="2849" customFormat="false" ht="15" hidden="false" customHeight="false" outlineLevel="0" collapsed="false">
      <c r="A2849" s="22" t="str">
        <f aca="false">IF($C2849="","","R"&amp;TEXT(ROW()-4,"00000"))</f>
        <v/>
      </c>
      <c r="B2849" s="21"/>
      <c r="C2849" s="19"/>
      <c r="D2849" s="22" t="str">
        <f aca="false">IF($C2849="","",IFERROR(INDEX(Asset_Register!$C$5:$C$1000,MATCH($C2849,Asset_Register!$A$5:$A$1000,0)),"Not in register"))</f>
        <v/>
      </c>
      <c r="E2849" s="22" t="str">
        <f aca="false">IF($C2849="","",IFERROR(INDEX(Asset_Register!$D$5:$D$1000,MATCH($C2849,Asset_Register!$A$5:$A$1000,0)),"Not in register"))</f>
        <v/>
      </c>
      <c r="F2849" s="22" t="str">
        <f aca="false">IF($C2849="","",IFERROR(INDEX(Asset_Register!$R$5:$R$1000,MATCH($C2849,Asset_Register!$A$5:$A$1000,0)),"Not in register"))</f>
        <v/>
      </c>
      <c r="G2849" s="22" t="str">
        <f aca="false">IF($C2849="","",IFERROR(INDEX(Asset_Register!$Q$5:$Q$1000,MATCH($C2849,Asset_Register!$A$5:$A$1000,0)),"Not in register"))</f>
        <v/>
      </c>
      <c r="H2849" s="19"/>
      <c r="I2849" s="19"/>
      <c r="J2849" s="6"/>
      <c r="K2849" s="19"/>
      <c r="L2849" s="19"/>
      <c r="M2849" s="19"/>
      <c r="N2849" s="19"/>
      <c r="O2849" s="19"/>
      <c r="P2849" s="19"/>
      <c r="Q2849" s="22" t="str">
        <f aca="false">IF($C2849="","",IF($P2849&lt;&gt;"",$P2849,IF(AND(ISNUMBER($K2849),ISNUMBER($M2849),ISNUMBER($N2849)),IF($O2849="Lower is worse",IF($K2849&lt;=$N2849,"Danger",IF($K2849&lt;=$M2849,"Alert","OK")),IF($K2849&gt;=$N2849,"Danger",IF($K2849&gt;=$M2849,"Alert","OK"))),"Not set")))</f>
        <v/>
      </c>
      <c r="R2849" s="22" t="str">
        <f aca="false">IF(OR($Q2849="",$Q2849="Not set"),"",MATCH($Q2849,Lists!$F$2:$F$4,0)-1)</f>
        <v/>
      </c>
      <c r="S2849" s="6"/>
      <c r="T2849" s="6"/>
      <c r="U2849" s="22" t="str">
        <f aca="false">IF(OR($Q2849="",$Q2849="OK",$Q2849="Not set",NOT(ISNUMBER($G2849))),"",ROUND($G2849*IF($Q2849="Danger",Lists!$M$15,Lists!$M$16),0))</f>
        <v/>
      </c>
      <c r="V2849" s="22" t="str">
        <f aca="false">IF($U2849="","",IF(OR($Q2849="Danger",$U2849&gt;=Lists!$M$10),"P1",IF($U2849&gt;=Lists!$M$11,"P2","P3")))</f>
        <v/>
      </c>
      <c r="W2849" s="24" t="str">
        <f aca="false">IF(OR($V2849="",$B2849=""),"",$B2849+INDEX(Lists!$N$10:$N$12,MATCH($V2849,Lists!$L$10:$L$12,0)))</f>
        <v/>
      </c>
      <c r="X2849" s="19"/>
      <c r="Y2849" s="19"/>
      <c r="Z2849" s="19"/>
      <c r="AA2849" s="21"/>
      <c r="AB2849" s="19"/>
      <c r="AC2849" s="22" t="str">
        <f aca="true">IF(OR($U2849="",$B2849=""),"",IF($AA2849&lt;&gt;"",$AA2849-$B2849,TODAY()-$B2849))</f>
        <v/>
      </c>
      <c r="AD2849" s="22" t="str">
        <f aca="true">IF($W2849="","",IF($Y2849="Closed",IF($AA2849="","Closed",IF($AA2849&lt;=$W2849,"Closed on time","Closed late")),IF(TODAY()&gt;$W2849,"Overdue","Within time")))</f>
        <v/>
      </c>
      <c r="AE2849" s="6"/>
      <c r="AF2849" s="19"/>
      <c r="AG2849" s="19"/>
      <c r="AH2849" s="19"/>
      <c r="AI2849" s="19"/>
      <c r="AJ2849" s="19"/>
    </row>
    <row r="2850" customFormat="false" ht="15" hidden="false" customHeight="false" outlineLevel="0" collapsed="false">
      <c r="A2850" s="22" t="str">
        <f aca="false">IF($C2850="","","R"&amp;TEXT(ROW()-4,"00000"))</f>
        <v/>
      </c>
      <c r="B2850" s="21"/>
      <c r="C2850" s="19"/>
      <c r="D2850" s="22" t="str">
        <f aca="false">IF($C2850="","",IFERROR(INDEX(Asset_Register!$C$5:$C$1000,MATCH($C2850,Asset_Register!$A$5:$A$1000,0)),"Not in register"))</f>
        <v/>
      </c>
      <c r="E2850" s="22" t="str">
        <f aca="false">IF($C2850="","",IFERROR(INDEX(Asset_Register!$D$5:$D$1000,MATCH($C2850,Asset_Register!$A$5:$A$1000,0)),"Not in register"))</f>
        <v/>
      </c>
      <c r="F2850" s="22" t="str">
        <f aca="false">IF($C2850="","",IFERROR(INDEX(Asset_Register!$R$5:$R$1000,MATCH($C2850,Asset_Register!$A$5:$A$1000,0)),"Not in register"))</f>
        <v/>
      </c>
      <c r="G2850" s="22" t="str">
        <f aca="false">IF($C2850="","",IFERROR(INDEX(Asset_Register!$Q$5:$Q$1000,MATCH($C2850,Asset_Register!$A$5:$A$1000,0)),"Not in register"))</f>
        <v/>
      </c>
      <c r="H2850" s="19"/>
      <c r="I2850" s="19"/>
      <c r="J2850" s="6"/>
      <c r="K2850" s="19"/>
      <c r="L2850" s="19"/>
      <c r="M2850" s="19"/>
      <c r="N2850" s="19"/>
      <c r="O2850" s="19"/>
      <c r="P2850" s="19"/>
      <c r="Q2850" s="22" t="str">
        <f aca="false">IF($C2850="","",IF($P2850&lt;&gt;"",$P2850,IF(AND(ISNUMBER($K2850),ISNUMBER($M2850),ISNUMBER($N2850)),IF($O2850="Lower is worse",IF($K2850&lt;=$N2850,"Danger",IF($K2850&lt;=$M2850,"Alert","OK")),IF($K2850&gt;=$N2850,"Danger",IF($K2850&gt;=$M2850,"Alert","OK"))),"Not set")))</f>
        <v/>
      </c>
      <c r="R2850" s="22" t="str">
        <f aca="false">IF(OR($Q2850="",$Q2850="Not set"),"",MATCH($Q2850,Lists!$F$2:$F$4,0)-1)</f>
        <v/>
      </c>
      <c r="S2850" s="6"/>
      <c r="T2850" s="6"/>
      <c r="U2850" s="22" t="str">
        <f aca="false">IF(OR($Q2850="",$Q2850="OK",$Q2850="Not set",NOT(ISNUMBER($G2850))),"",ROUND($G2850*IF($Q2850="Danger",Lists!$M$15,Lists!$M$16),0))</f>
        <v/>
      </c>
      <c r="V2850" s="22" t="str">
        <f aca="false">IF($U2850="","",IF(OR($Q2850="Danger",$U2850&gt;=Lists!$M$10),"P1",IF($U2850&gt;=Lists!$M$11,"P2","P3")))</f>
        <v/>
      </c>
      <c r="W2850" s="24" t="str">
        <f aca="false">IF(OR($V2850="",$B2850=""),"",$B2850+INDEX(Lists!$N$10:$N$12,MATCH($V2850,Lists!$L$10:$L$12,0)))</f>
        <v/>
      </c>
      <c r="X2850" s="19"/>
      <c r="Y2850" s="19"/>
      <c r="Z2850" s="19"/>
      <c r="AA2850" s="21"/>
      <c r="AB2850" s="19"/>
      <c r="AC2850" s="22" t="str">
        <f aca="true">IF(OR($U2850="",$B2850=""),"",IF($AA2850&lt;&gt;"",$AA2850-$B2850,TODAY()-$B2850))</f>
        <v/>
      </c>
      <c r="AD2850" s="22" t="str">
        <f aca="true">IF($W2850="","",IF($Y2850="Closed",IF($AA2850="","Closed",IF($AA2850&lt;=$W2850,"Closed on time","Closed late")),IF(TODAY()&gt;$W2850,"Overdue","Within time")))</f>
        <v/>
      </c>
      <c r="AE2850" s="6"/>
      <c r="AF2850" s="19"/>
      <c r="AG2850" s="19"/>
      <c r="AH2850" s="19"/>
      <c r="AI2850" s="19"/>
      <c r="AJ2850" s="19"/>
    </row>
    <row r="2851" customFormat="false" ht="15" hidden="false" customHeight="false" outlineLevel="0" collapsed="false">
      <c r="A2851" s="22" t="str">
        <f aca="false">IF($C2851="","","R"&amp;TEXT(ROW()-4,"00000"))</f>
        <v/>
      </c>
      <c r="B2851" s="21"/>
      <c r="C2851" s="19"/>
      <c r="D2851" s="22" t="str">
        <f aca="false">IF($C2851="","",IFERROR(INDEX(Asset_Register!$C$5:$C$1000,MATCH($C2851,Asset_Register!$A$5:$A$1000,0)),"Not in register"))</f>
        <v/>
      </c>
      <c r="E2851" s="22" t="str">
        <f aca="false">IF($C2851="","",IFERROR(INDEX(Asset_Register!$D$5:$D$1000,MATCH($C2851,Asset_Register!$A$5:$A$1000,0)),"Not in register"))</f>
        <v/>
      </c>
      <c r="F2851" s="22" t="str">
        <f aca="false">IF($C2851="","",IFERROR(INDEX(Asset_Register!$R$5:$R$1000,MATCH($C2851,Asset_Register!$A$5:$A$1000,0)),"Not in register"))</f>
        <v/>
      </c>
      <c r="G2851" s="22" t="str">
        <f aca="false">IF($C2851="","",IFERROR(INDEX(Asset_Register!$Q$5:$Q$1000,MATCH($C2851,Asset_Register!$A$5:$A$1000,0)),"Not in register"))</f>
        <v/>
      </c>
      <c r="H2851" s="19"/>
      <c r="I2851" s="19"/>
      <c r="J2851" s="6"/>
      <c r="K2851" s="19"/>
      <c r="L2851" s="19"/>
      <c r="M2851" s="19"/>
      <c r="N2851" s="19"/>
      <c r="O2851" s="19"/>
      <c r="P2851" s="19"/>
      <c r="Q2851" s="22" t="str">
        <f aca="false">IF($C2851="","",IF($P2851&lt;&gt;"",$P2851,IF(AND(ISNUMBER($K2851),ISNUMBER($M2851),ISNUMBER($N2851)),IF($O2851="Lower is worse",IF($K2851&lt;=$N2851,"Danger",IF($K2851&lt;=$M2851,"Alert","OK")),IF($K2851&gt;=$N2851,"Danger",IF($K2851&gt;=$M2851,"Alert","OK"))),"Not set")))</f>
        <v/>
      </c>
      <c r="R2851" s="22" t="str">
        <f aca="false">IF(OR($Q2851="",$Q2851="Not set"),"",MATCH($Q2851,Lists!$F$2:$F$4,0)-1)</f>
        <v/>
      </c>
      <c r="S2851" s="6"/>
      <c r="T2851" s="6"/>
      <c r="U2851" s="22" t="str">
        <f aca="false">IF(OR($Q2851="",$Q2851="OK",$Q2851="Not set",NOT(ISNUMBER($G2851))),"",ROUND($G2851*IF($Q2851="Danger",Lists!$M$15,Lists!$M$16),0))</f>
        <v/>
      </c>
      <c r="V2851" s="22" t="str">
        <f aca="false">IF($U2851="","",IF(OR($Q2851="Danger",$U2851&gt;=Lists!$M$10),"P1",IF($U2851&gt;=Lists!$M$11,"P2","P3")))</f>
        <v/>
      </c>
      <c r="W2851" s="24" t="str">
        <f aca="false">IF(OR($V2851="",$B2851=""),"",$B2851+INDEX(Lists!$N$10:$N$12,MATCH($V2851,Lists!$L$10:$L$12,0)))</f>
        <v/>
      </c>
      <c r="X2851" s="19"/>
      <c r="Y2851" s="19"/>
      <c r="Z2851" s="19"/>
      <c r="AA2851" s="21"/>
      <c r="AB2851" s="19"/>
      <c r="AC2851" s="22" t="str">
        <f aca="true">IF(OR($U2851="",$B2851=""),"",IF($AA2851&lt;&gt;"",$AA2851-$B2851,TODAY()-$B2851))</f>
        <v/>
      </c>
      <c r="AD2851" s="22" t="str">
        <f aca="true">IF($W2851="","",IF($Y2851="Closed",IF($AA2851="","Closed",IF($AA2851&lt;=$W2851,"Closed on time","Closed late")),IF(TODAY()&gt;$W2851,"Overdue","Within time")))</f>
        <v/>
      </c>
      <c r="AE2851" s="6"/>
      <c r="AF2851" s="19"/>
      <c r="AG2851" s="19"/>
      <c r="AH2851" s="19"/>
      <c r="AI2851" s="19"/>
      <c r="AJ2851" s="19"/>
    </row>
    <row r="2852" customFormat="false" ht="15" hidden="false" customHeight="false" outlineLevel="0" collapsed="false">
      <c r="A2852" s="22" t="str">
        <f aca="false">IF($C2852="","","R"&amp;TEXT(ROW()-4,"00000"))</f>
        <v/>
      </c>
      <c r="B2852" s="21"/>
      <c r="C2852" s="19"/>
      <c r="D2852" s="22" t="str">
        <f aca="false">IF($C2852="","",IFERROR(INDEX(Asset_Register!$C$5:$C$1000,MATCH($C2852,Asset_Register!$A$5:$A$1000,0)),"Not in register"))</f>
        <v/>
      </c>
      <c r="E2852" s="22" t="str">
        <f aca="false">IF($C2852="","",IFERROR(INDEX(Asset_Register!$D$5:$D$1000,MATCH($C2852,Asset_Register!$A$5:$A$1000,0)),"Not in register"))</f>
        <v/>
      </c>
      <c r="F2852" s="22" t="str">
        <f aca="false">IF($C2852="","",IFERROR(INDEX(Asset_Register!$R$5:$R$1000,MATCH($C2852,Asset_Register!$A$5:$A$1000,0)),"Not in register"))</f>
        <v/>
      </c>
      <c r="G2852" s="22" t="str">
        <f aca="false">IF($C2852="","",IFERROR(INDEX(Asset_Register!$Q$5:$Q$1000,MATCH($C2852,Asset_Register!$A$5:$A$1000,0)),"Not in register"))</f>
        <v/>
      </c>
      <c r="H2852" s="19"/>
      <c r="I2852" s="19"/>
      <c r="J2852" s="6"/>
      <c r="K2852" s="19"/>
      <c r="L2852" s="19"/>
      <c r="M2852" s="19"/>
      <c r="N2852" s="19"/>
      <c r="O2852" s="19"/>
      <c r="P2852" s="19"/>
      <c r="Q2852" s="22" t="str">
        <f aca="false">IF($C2852="","",IF($P2852&lt;&gt;"",$P2852,IF(AND(ISNUMBER($K2852),ISNUMBER($M2852),ISNUMBER($N2852)),IF($O2852="Lower is worse",IF($K2852&lt;=$N2852,"Danger",IF($K2852&lt;=$M2852,"Alert","OK")),IF($K2852&gt;=$N2852,"Danger",IF($K2852&gt;=$M2852,"Alert","OK"))),"Not set")))</f>
        <v/>
      </c>
      <c r="R2852" s="22" t="str">
        <f aca="false">IF(OR($Q2852="",$Q2852="Not set"),"",MATCH($Q2852,Lists!$F$2:$F$4,0)-1)</f>
        <v/>
      </c>
      <c r="S2852" s="6"/>
      <c r="T2852" s="6"/>
      <c r="U2852" s="22" t="str">
        <f aca="false">IF(OR($Q2852="",$Q2852="OK",$Q2852="Not set",NOT(ISNUMBER($G2852))),"",ROUND($G2852*IF($Q2852="Danger",Lists!$M$15,Lists!$M$16),0))</f>
        <v/>
      </c>
      <c r="V2852" s="22" t="str">
        <f aca="false">IF($U2852="","",IF(OR($Q2852="Danger",$U2852&gt;=Lists!$M$10),"P1",IF($U2852&gt;=Lists!$M$11,"P2","P3")))</f>
        <v/>
      </c>
      <c r="W2852" s="24" t="str">
        <f aca="false">IF(OR($V2852="",$B2852=""),"",$B2852+INDEX(Lists!$N$10:$N$12,MATCH($V2852,Lists!$L$10:$L$12,0)))</f>
        <v/>
      </c>
      <c r="X2852" s="19"/>
      <c r="Y2852" s="19"/>
      <c r="Z2852" s="19"/>
      <c r="AA2852" s="21"/>
      <c r="AB2852" s="19"/>
      <c r="AC2852" s="22" t="str">
        <f aca="true">IF(OR($U2852="",$B2852=""),"",IF($AA2852&lt;&gt;"",$AA2852-$B2852,TODAY()-$B2852))</f>
        <v/>
      </c>
      <c r="AD2852" s="22" t="str">
        <f aca="true">IF($W2852="","",IF($Y2852="Closed",IF($AA2852="","Closed",IF($AA2852&lt;=$W2852,"Closed on time","Closed late")),IF(TODAY()&gt;$W2852,"Overdue","Within time")))</f>
        <v/>
      </c>
      <c r="AE2852" s="6"/>
      <c r="AF2852" s="19"/>
      <c r="AG2852" s="19"/>
      <c r="AH2852" s="19"/>
      <c r="AI2852" s="19"/>
      <c r="AJ2852" s="19"/>
    </row>
    <row r="2853" customFormat="false" ht="15" hidden="false" customHeight="false" outlineLevel="0" collapsed="false">
      <c r="A2853" s="22" t="str">
        <f aca="false">IF($C2853="","","R"&amp;TEXT(ROW()-4,"00000"))</f>
        <v/>
      </c>
      <c r="B2853" s="21"/>
      <c r="C2853" s="19"/>
      <c r="D2853" s="22" t="str">
        <f aca="false">IF($C2853="","",IFERROR(INDEX(Asset_Register!$C$5:$C$1000,MATCH($C2853,Asset_Register!$A$5:$A$1000,0)),"Not in register"))</f>
        <v/>
      </c>
      <c r="E2853" s="22" t="str">
        <f aca="false">IF($C2853="","",IFERROR(INDEX(Asset_Register!$D$5:$D$1000,MATCH($C2853,Asset_Register!$A$5:$A$1000,0)),"Not in register"))</f>
        <v/>
      </c>
      <c r="F2853" s="22" t="str">
        <f aca="false">IF($C2853="","",IFERROR(INDEX(Asset_Register!$R$5:$R$1000,MATCH($C2853,Asset_Register!$A$5:$A$1000,0)),"Not in register"))</f>
        <v/>
      </c>
      <c r="G2853" s="22" t="str">
        <f aca="false">IF($C2853="","",IFERROR(INDEX(Asset_Register!$Q$5:$Q$1000,MATCH($C2853,Asset_Register!$A$5:$A$1000,0)),"Not in register"))</f>
        <v/>
      </c>
      <c r="H2853" s="19"/>
      <c r="I2853" s="19"/>
      <c r="J2853" s="6"/>
      <c r="K2853" s="19"/>
      <c r="L2853" s="19"/>
      <c r="M2853" s="19"/>
      <c r="N2853" s="19"/>
      <c r="O2853" s="19"/>
      <c r="P2853" s="19"/>
      <c r="Q2853" s="22" t="str">
        <f aca="false">IF($C2853="","",IF($P2853&lt;&gt;"",$P2853,IF(AND(ISNUMBER($K2853),ISNUMBER($M2853),ISNUMBER($N2853)),IF($O2853="Lower is worse",IF($K2853&lt;=$N2853,"Danger",IF($K2853&lt;=$M2853,"Alert","OK")),IF($K2853&gt;=$N2853,"Danger",IF($K2853&gt;=$M2853,"Alert","OK"))),"Not set")))</f>
        <v/>
      </c>
      <c r="R2853" s="22" t="str">
        <f aca="false">IF(OR($Q2853="",$Q2853="Not set"),"",MATCH($Q2853,Lists!$F$2:$F$4,0)-1)</f>
        <v/>
      </c>
      <c r="S2853" s="6"/>
      <c r="T2853" s="6"/>
      <c r="U2853" s="22" t="str">
        <f aca="false">IF(OR($Q2853="",$Q2853="OK",$Q2853="Not set",NOT(ISNUMBER($G2853))),"",ROUND($G2853*IF($Q2853="Danger",Lists!$M$15,Lists!$M$16),0))</f>
        <v/>
      </c>
      <c r="V2853" s="22" t="str">
        <f aca="false">IF($U2853="","",IF(OR($Q2853="Danger",$U2853&gt;=Lists!$M$10),"P1",IF($U2853&gt;=Lists!$M$11,"P2","P3")))</f>
        <v/>
      </c>
      <c r="W2853" s="24" t="str">
        <f aca="false">IF(OR($V2853="",$B2853=""),"",$B2853+INDEX(Lists!$N$10:$N$12,MATCH($V2853,Lists!$L$10:$L$12,0)))</f>
        <v/>
      </c>
      <c r="X2853" s="19"/>
      <c r="Y2853" s="19"/>
      <c r="Z2853" s="19"/>
      <c r="AA2853" s="21"/>
      <c r="AB2853" s="19"/>
      <c r="AC2853" s="22" t="str">
        <f aca="true">IF(OR($U2853="",$B2853=""),"",IF($AA2853&lt;&gt;"",$AA2853-$B2853,TODAY()-$B2853))</f>
        <v/>
      </c>
      <c r="AD2853" s="22" t="str">
        <f aca="true">IF($W2853="","",IF($Y2853="Closed",IF($AA2853="","Closed",IF($AA2853&lt;=$W2853,"Closed on time","Closed late")),IF(TODAY()&gt;$W2853,"Overdue","Within time")))</f>
        <v/>
      </c>
      <c r="AE2853" s="6"/>
      <c r="AF2853" s="19"/>
      <c r="AG2853" s="19"/>
      <c r="AH2853" s="19"/>
      <c r="AI2853" s="19"/>
      <c r="AJ2853" s="19"/>
    </row>
    <row r="2854" customFormat="false" ht="15" hidden="false" customHeight="false" outlineLevel="0" collapsed="false">
      <c r="A2854" s="22" t="str">
        <f aca="false">IF($C2854="","","R"&amp;TEXT(ROW()-4,"00000"))</f>
        <v/>
      </c>
      <c r="B2854" s="21"/>
      <c r="C2854" s="19"/>
      <c r="D2854" s="22" t="str">
        <f aca="false">IF($C2854="","",IFERROR(INDEX(Asset_Register!$C$5:$C$1000,MATCH($C2854,Asset_Register!$A$5:$A$1000,0)),"Not in register"))</f>
        <v/>
      </c>
      <c r="E2854" s="22" t="str">
        <f aca="false">IF($C2854="","",IFERROR(INDEX(Asset_Register!$D$5:$D$1000,MATCH($C2854,Asset_Register!$A$5:$A$1000,0)),"Not in register"))</f>
        <v/>
      </c>
      <c r="F2854" s="22" t="str">
        <f aca="false">IF($C2854="","",IFERROR(INDEX(Asset_Register!$R$5:$R$1000,MATCH($C2854,Asset_Register!$A$5:$A$1000,0)),"Not in register"))</f>
        <v/>
      </c>
      <c r="G2854" s="22" t="str">
        <f aca="false">IF($C2854="","",IFERROR(INDEX(Asset_Register!$Q$5:$Q$1000,MATCH($C2854,Asset_Register!$A$5:$A$1000,0)),"Not in register"))</f>
        <v/>
      </c>
      <c r="H2854" s="19"/>
      <c r="I2854" s="19"/>
      <c r="J2854" s="6"/>
      <c r="K2854" s="19"/>
      <c r="L2854" s="19"/>
      <c r="M2854" s="19"/>
      <c r="N2854" s="19"/>
      <c r="O2854" s="19"/>
      <c r="P2854" s="19"/>
      <c r="Q2854" s="22" t="str">
        <f aca="false">IF($C2854="","",IF($P2854&lt;&gt;"",$P2854,IF(AND(ISNUMBER($K2854),ISNUMBER($M2854),ISNUMBER($N2854)),IF($O2854="Lower is worse",IF($K2854&lt;=$N2854,"Danger",IF($K2854&lt;=$M2854,"Alert","OK")),IF($K2854&gt;=$N2854,"Danger",IF($K2854&gt;=$M2854,"Alert","OK"))),"Not set")))</f>
        <v/>
      </c>
      <c r="R2854" s="22" t="str">
        <f aca="false">IF(OR($Q2854="",$Q2854="Not set"),"",MATCH($Q2854,Lists!$F$2:$F$4,0)-1)</f>
        <v/>
      </c>
      <c r="S2854" s="6"/>
      <c r="T2854" s="6"/>
      <c r="U2854" s="22" t="str">
        <f aca="false">IF(OR($Q2854="",$Q2854="OK",$Q2854="Not set",NOT(ISNUMBER($G2854))),"",ROUND($G2854*IF($Q2854="Danger",Lists!$M$15,Lists!$M$16),0))</f>
        <v/>
      </c>
      <c r="V2854" s="22" t="str">
        <f aca="false">IF($U2854="","",IF(OR($Q2854="Danger",$U2854&gt;=Lists!$M$10),"P1",IF($U2854&gt;=Lists!$M$11,"P2","P3")))</f>
        <v/>
      </c>
      <c r="W2854" s="24" t="str">
        <f aca="false">IF(OR($V2854="",$B2854=""),"",$B2854+INDEX(Lists!$N$10:$N$12,MATCH($V2854,Lists!$L$10:$L$12,0)))</f>
        <v/>
      </c>
      <c r="X2854" s="19"/>
      <c r="Y2854" s="19"/>
      <c r="Z2854" s="19"/>
      <c r="AA2854" s="21"/>
      <c r="AB2854" s="19"/>
      <c r="AC2854" s="22" t="str">
        <f aca="true">IF(OR($U2854="",$B2854=""),"",IF($AA2854&lt;&gt;"",$AA2854-$B2854,TODAY()-$B2854))</f>
        <v/>
      </c>
      <c r="AD2854" s="22" t="str">
        <f aca="true">IF($W2854="","",IF($Y2854="Closed",IF($AA2854="","Closed",IF($AA2854&lt;=$W2854,"Closed on time","Closed late")),IF(TODAY()&gt;$W2854,"Overdue","Within time")))</f>
        <v/>
      </c>
      <c r="AE2854" s="6"/>
      <c r="AF2854" s="19"/>
      <c r="AG2854" s="19"/>
      <c r="AH2854" s="19"/>
      <c r="AI2854" s="19"/>
      <c r="AJ2854" s="19"/>
    </row>
    <row r="2855" customFormat="false" ht="15" hidden="false" customHeight="false" outlineLevel="0" collapsed="false">
      <c r="A2855" s="22" t="str">
        <f aca="false">IF($C2855="","","R"&amp;TEXT(ROW()-4,"00000"))</f>
        <v/>
      </c>
      <c r="B2855" s="21"/>
      <c r="C2855" s="19"/>
      <c r="D2855" s="22" t="str">
        <f aca="false">IF($C2855="","",IFERROR(INDEX(Asset_Register!$C$5:$C$1000,MATCH($C2855,Asset_Register!$A$5:$A$1000,0)),"Not in register"))</f>
        <v/>
      </c>
      <c r="E2855" s="22" t="str">
        <f aca="false">IF($C2855="","",IFERROR(INDEX(Asset_Register!$D$5:$D$1000,MATCH($C2855,Asset_Register!$A$5:$A$1000,0)),"Not in register"))</f>
        <v/>
      </c>
      <c r="F2855" s="22" t="str">
        <f aca="false">IF($C2855="","",IFERROR(INDEX(Asset_Register!$R$5:$R$1000,MATCH($C2855,Asset_Register!$A$5:$A$1000,0)),"Not in register"))</f>
        <v/>
      </c>
      <c r="G2855" s="22" t="str">
        <f aca="false">IF($C2855="","",IFERROR(INDEX(Asset_Register!$Q$5:$Q$1000,MATCH($C2855,Asset_Register!$A$5:$A$1000,0)),"Not in register"))</f>
        <v/>
      </c>
      <c r="H2855" s="19"/>
      <c r="I2855" s="19"/>
      <c r="J2855" s="6"/>
      <c r="K2855" s="19"/>
      <c r="L2855" s="19"/>
      <c r="M2855" s="19"/>
      <c r="N2855" s="19"/>
      <c r="O2855" s="19"/>
      <c r="P2855" s="19"/>
      <c r="Q2855" s="22" t="str">
        <f aca="false">IF($C2855="","",IF($P2855&lt;&gt;"",$P2855,IF(AND(ISNUMBER($K2855),ISNUMBER($M2855),ISNUMBER($N2855)),IF($O2855="Lower is worse",IF($K2855&lt;=$N2855,"Danger",IF($K2855&lt;=$M2855,"Alert","OK")),IF($K2855&gt;=$N2855,"Danger",IF($K2855&gt;=$M2855,"Alert","OK"))),"Not set")))</f>
        <v/>
      </c>
      <c r="R2855" s="22" t="str">
        <f aca="false">IF(OR($Q2855="",$Q2855="Not set"),"",MATCH($Q2855,Lists!$F$2:$F$4,0)-1)</f>
        <v/>
      </c>
      <c r="S2855" s="6"/>
      <c r="T2855" s="6"/>
      <c r="U2855" s="22" t="str">
        <f aca="false">IF(OR($Q2855="",$Q2855="OK",$Q2855="Not set",NOT(ISNUMBER($G2855))),"",ROUND($G2855*IF($Q2855="Danger",Lists!$M$15,Lists!$M$16),0))</f>
        <v/>
      </c>
      <c r="V2855" s="22" t="str">
        <f aca="false">IF($U2855="","",IF(OR($Q2855="Danger",$U2855&gt;=Lists!$M$10),"P1",IF($U2855&gt;=Lists!$M$11,"P2","P3")))</f>
        <v/>
      </c>
      <c r="W2855" s="24" t="str">
        <f aca="false">IF(OR($V2855="",$B2855=""),"",$B2855+INDEX(Lists!$N$10:$N$12,MATCH($V2855,Lists!$L$10:$L$12,0)))</f>
        <v/>
      </c>
      <c r="X2855" s="19"/>
      <c r="Y2855" s="19"/>
      <c r="Z2855" s="19"/>
      <c r="AA2855" s="21"/>
      <c r="AB2855" s="19"/>
      <c r="AC2855" s="22" t="str">
        <f aca="true">IF(OR($U2855="",$B2855=""),"",IF($AA2855&lt;&gt;"",$AA2855-$B2855,TODAY()-$B2855))</f>
        <v/>
      </c>
      <c r="AD2855" s="22" t="str">
        <f aca="true">IF($W2855="","",IF($Y2855="Closed",IF($AA2855="","Closed",IF($AA2855&lt;=$W2855,"Closed on time","Closed late")),IF(TODAY()&gt;$W2855,"Overdue","Within time")))</f>
        <v/>
      </c>
      <c r="AE2855" s="6"/>
      <c r="AF2855" s="19"/>
      <c r="AG2855" s="19"/>
      <c r="AH2855" s="19"/>
      <c r="AI2855" s="19"/>
      <c r="AJ2855" s="19"/>
    </row>
    <row r="2856" customFormat="false" ht="15" hidden="false" customHeight="false" outlineLevel="0" collapsed="false">
      <c r="A2856" s="22" t="str">
        <f aca="false">IF($C2856="","","R"&amp;TEXT(ROW()-4,"00000"))</f>
        <v/>
      </c>
      <c r="B2856" s="21"/>
      <c r="C2856" s="19"/>
      <c r="D2856" s="22" t="str">
        <f aca="false">IF($C2856="","",IFERROR(INDEX(Asset_Register!$C$5:$C$1000,MATCH($C2856,Asset_Register!$A$5:$A$1000,0)),"Not in register"))</f>
        <v/>
      </c>
      <c r="E2856" s="22" t="str">
        <f aca="false">IF($C2856="","",IFERROR(INDEX(Asset_Register!$D$5:$D$1000,MATCH($C2856,Asset_Register!$A$5:$A$1000,0)),"Not in register"))</f>
        <v/>
      </c>
      <c r="F2856" s="22" t="str">
        <f aca="false">IF($C2856="","",IFERROR(INDEX(Asset_Register!$R$5:$R$1000,MATCH($C2856,Asset_Register!$A$5:$A$1000,0)),"Not in register"))</f>
        <v/>
      </c>
      <c r="G2856" s="22" t="str">
        <f aca="false">IF($C2856="","",IFERROR(INDEX(Asset_Register!$Q$5:$Q$1000,MATCH($C2856,Asset_Register!$A$5:$A$1000,0)),"Not in register"))</f>
        <v/>
      </c>
      <c r="H2856" s="19"/>
      <c r="I2856" s="19"/>
      <c r="J2856" s="6"/>
      <c r="K2856" s="19"/>
      <c r="L2856" s="19"/>
      <c r="M2856" s="19"/>
      <c r="N2856" s="19"/>
      <c r="O2856" s="19"/>
      <c r="P2856" s="19"/>
      <c r="Q2856" s="22" t="str">
        <f aca="false">IF($C2856="","",IF($P2856&lt;&gt;"",$P2856,IF(AND(ISNUMBER($K2856),ISNUMBER($M2856),ISNUMBER($N2856)),IF($O2856="Lower is worse",IF($K2856&lt;=$N2856,"Danger",IF($K2856&lt;=$M2856,"Alert","OK")),IF($K2856&gt;=$N2856,"Danger",IF($K2856&gt;=$M2856,"Alert","OK"))),"Not set")))</f>
        <v/>
      </c>
      <c r="R2856" s="22" t="str">
        <f aca="false">IF(OR($Q2856="",$Q2856="Not set"),"",MATCH($Q2856,Lists!$F$2:$F$4,0)-1)</f>
        <v/>
      </c>
      <c r="S2856" s="6"/>
      <c r="T2856" s="6"/>
      <c r="U2856" s="22" t="str">
        <f aca="false">IF(OR($Q2856="",$Q2856="OK",$Q2856="Not set",NOT(ISNUMBER($G2856))),"",ROUND($G2856*IF($Q2856="Danger",Lists!$M$15,Lists!$M$16),0))</f>
        <v/>
      </c>
      <c r="V2856" s="22" t="str">
        <f aca="false">IF($U2856="","",IF(OR($Q2856="Danger",$U2856&gt;=Lists!$M$10),"P1",IF($U2856&gt;=Lists!$M$11,"P2","P3")))</f>
        <v/>
      </c>
      <c r="W2856" s="24" t="str">
        <f aca="false">IF(OR($V2856="",$B2856=""),"",$B2856+INDEX(Lists!$N$10:$N$12,MATCH($V2856,Lists!$L$10:$L$12,0)))</f>
        <v/>
      </c>
      <c r="X2856" s="19"/>
      <c r="Y2856" s="19"/>
      <c r="Z2856" s="19"/>
      <c r="AA2856" s="21"/>
      <c r="AB2856" s="19"/>
      <c r="AC2856" s="22" t="str">
        <f aca="true">IF(OR($U2856="",$B2856=""),"",IF($AA2856&lt;&gt;"",$AA2856-$B2856,TODAY()-$B2856))</f>
        <v/>
      </c>
      <c r="AD2856" s="22" t="str">
        <f aca="true">IF($W2856="","",IF($Y2856="Closed",IF($AA2856="","Closed",IF($AA2856&lt;=$W2856,"Closed on time","Closed late")),IF(TODAY()&gt;$W2856,"Overdue","Within time")))</f>
        <v/>
      </c>
      <c r="AE2856" s="6"/>
      <c r="AF2856" s="19"/>
      <c r="AG2856" s="19"/>
      <c r="AH2856" s="19"/>
      <c r="AI2856" s="19"/>
      <c r="AJ2856" s="19"/>
    </row>
    <row r="2857" customFormat="false" ht="15" hidden="false" customHeight="false" outlineLevel="0" collapsed="false">
      <c r="A2857" s="22" t="str">
        <f aca="false">IF($C2857="","","R"&amp;TEXT(ROW()-4,"00000"))</f>
        <v/>
      </c>
      <c r="B2857" s="21"/>
      <c r="C2857" s="19"/>
      <c r="D2857" s="22" t="str">
        <f aca="false">IF($C2857="","",IFERROR(INDEX(Asset_Register!$C$5:$C$1000,MATCH($C2857,Asset_Register!$A$5:$A$1000,0)),"Not in register"))</f>
        <v/>
      </c>
      <c r="E2857" s="22" t="str">
        <f aca="false">IF($C2857="","",IFERROR(INDEX(Asset_Register!$D$5:$D$1000,MATCH($C2857,Asset_Register!$A$5:$A$1000,0)),"Not in register"))</f>
        <v/>
      </c>
      <c r="F2857" s="22" t="str">
        <f aca="false">IF($C2857="","",IFERROR(INDEX(Asset_Register!$R$5:$R$1000,MATCH($C2857,Asset_Register!$A$5:$A$1000,0)),"Not in register"))</f>
        <v/>
      </c>
      <c r="G2857" s="22" t="str">
        <f aca="false">IF($C2857="","",IFERROR(INDEX(Asset_Register!$Q$5:$Q$1000,MATCH($C2857,Asset_Register!$A$5:$A$1000,0)),"Not in register"))</f>
        <v/>
      </c>
      <c r="H2857" s="19"/>
      <c r="I2857" s="19"/>
      <c r="J2857" s="6"/>
      <c r="K2857" s="19"/>
      <c r="L2857" s="19"/>
      <c r="M2857" s="19"/>
      <c r="N2857" s="19"/>
      <c r="O2857" s="19"/>
      <c r="P2857" s="19"/>
      <c r="Q2857" s="22" t="str">
        <f aca="false">IF($C2857="","",IF($P2857&lt;&gt;"",$P2857,IF(AND(ISNUMBER($K2857),ISNUMBER($M2857),ISNUMBER($N2857)),IF($O2857="Lower is worse",IF($K2857&lt;=$N2857,"Danger",IF($K2857&lt;=$M2857,"Alert","OK")),IF($K2857&gt;=$N2857,"Danger",IF($K2857&gt;=$M2857,"Alert","OK"))),"Not set")))</f>
        <v/>
      </c>
      <c r="R2857" s="22" t="str">
        <f aca="false">IF(OR($Q2857="",$Q2857="Not set"),"",MATCH($Q2857,Lists!$F$2:$F$4,0)-1)</f>
        <v/>
      </c>
      <c r="S2857" s="6"/>
      <c r="T2857" s="6"/>
      <c r="U2857" s="22" t="str">
        <f aca="false">IF(OR($Q2857="",$Q2857="OK",$Q2857="Not set",NOT(ISNUMBER($G2857))),"",ROUND($G2857*IF($Q2857="Danger",Lists!$M$15,Lists!$M$16),0))</f>
        <v/>
      </c>
      <c r="V2857" s="22" t="str">
        <f aca="false">IF($U2857="","",IF(OR($Q2857="Danger",$U2857&gt;=Lists!$M$10),"P1",IF($U2857&gt;=Lists!$M$11,"P2","P3")))</f>
        <v/>
      </c>
      <c r="W2857" s="24" t="str">
        <f aca="false">IF(OR($V2857="",$B2857=""),"",$B2857+INDEX(Lists!$N$10:$N$12,MATCH($V2857,Lists!$L$10:$L$12,0)))</f>
        <v/>
      </c>
      <c r="X2857" s="19"/>
      <c r="Y2857" s="19"/>
      <c r="Z2857" s="19"/>
      <c r="AA2857" s="21"/>
      <c r="AB2857" s="19"/>
      <c r="AC2857" s="22" t="str">
        <f aca="true">IF(OR($U2857="",$B2857=""),"",IF($AA2857&lt;&gt;"",$AA2857-$B2857,TODAY()-$B2857))</f>
        <v/>
      </c>
      <c r="AD2857" s="22" t="str">
        <f aca="true">IF($W2857="","",IF($Y2857="Closed",IF($AA2857="","Closed",IF($AA2857&lt;=$W2857,"Closed on time","Closed late")),IF(TODAY()&gt;$W2857,"Overdue","Within time")))</f>
        <v/>
      </c>
      <c r="AE2857" s="6"/>
      <c r="AF2857" s="19"/>
      <c r="AG2857" s="19"/>
      <c r="AH2857" s="19"/>
      <c r="AI2857" s="19"/>
      <c r="AJ2857" s="19"/>
    </row>
    <row r="2858" customFormat="false" ht="15" hidden="false" customHeight="false" outlineLevel="0" collapsed="false">
      <c r="A2858" s="22" t="str">
        <f aca="false">IF($C2858="","","R"&amp;TEXT(ROW()-4,"00000"))</f>
        <v/>
      </c>
      <c r="B2858" s="21"/>
      <c r="C2858" s="19"/>
      <c r="D2858" s="22" t="str">
        <f aca="false">IF($C2858="","",IFERROR(INDEX(Asset_Register!$C$5:$C$1000,MATCH($C2858,Asset_Register!$A$5:$A$1000,0)),"Not in register"))</f>
        <v/>
      </c>
      <c r="E2858" s="22" t="str">
        <f aca="false">IF($C2858="","",IFERROR(INDEX(Asset_Register!$D$5:$D$1000,MATCH($C2858,Asset_Register!$A$5:$A$1000,0)),"Not in register"))</f>
        <v/>
      </c>
      <c r="F2858" s="22" t="str">
        <f aca="false">IF($C2858="","",IFERROR(INDEX(Asset_Register!$R$5:$R$1000,MATCH($C2858,Asset_Register!$A$5:$A$1000,0)),"Not in register"))</f>
        <v/>
      </c>
      <c r="G2858" s="22" t="str">
        <f aca="false">IF($C2858="","",IFERROR(INDEX(Asset_Register!$Q$5:$Q$1000,MATCH($C2858,Asset_Register!$A$5:$A$1000,0)),"Not in register"))</f>
        <v/>
      </c>
      <c r="H2858" s="19"/>
      <c r="I2858" s="19"/>
      <c r="J2858" s="6"/>
      <c r="K2858" s="19"/>
      <c r="L2858" s="19"/>
      <c r="M2858" s="19"/>
      <c r="N2858" s="19"/>
      <c r="O2858" s="19"/>
      <c r="P2858" s="19"/>
      <c r="Q2858" s="22" t="str">
        <f aca="false">IF($C2858="","",IF($P2858&lt;&gt;"",$P2858,IF(AND(ISNUMBER($K2858),ISNUMBER($M2858),ISNUMBER($N2858)),IF($O2858="Lower is worse",IF($K2858&lt;=$N2858,"Danger",IF($K2858&lt;=$M2858,"Alert","OK")),IF($K2858&gt;=$N2858,"Danger",IF($K2858&gt;=$M2858,"Alert","OK"))),"Not set")))</f>
        <v/>
      </c>
      <c r="R2858" s="22" t="str">
        <f aca="false">IF(OR($Q2858="",$Q2858="Not set"),"",MATCH($Q2858,Lists!$F$2:$F$4,0)-1)</f>
        <v/>
      </c>
      <c r="S2858" s="6"/>
      <c r="T2858" s="6"/>
      <c r="U2858" s="22" t="str">
        <f aca="false">IF(OR($Q2858="",$Q2858="OK",$Q2858="Not set",NOT(ISNUMBER($G2858))),"",ROUND($G2858*IF($Q2858="Danger",Lists!$M$15,Lists!$M$16),0))</f>
        <v/>
      </c>
      <c r="V2858" s="22" t="str">
        <f aca="false">IF($U2858="","",IF(OR($Q2858="Danger",$U2858&gt;=Lists!$M$10),"P1",IF($U2858&gt;=Lists!$M$11,"P2","P3")))</f>
        <v/>
      </c>
      <c r="W2858" s="24" t="str">
        <f aca="false">IF(OR($V2858="",$B2858=""),"",$B2858+INDEX(Lists!$N$10:$N$12,MATCH($V2858,Lists!$L$10:$L$12,0)))</f>
        <v/>
      </c>
      <c r="X2858" s="19"/>
      <c r="Y2858" s="19"/>
      <c r="Z2858" s="19"/>
      <c r="AA2858" s="21"/>
      <c r="AB2858" s="19"/>
      <c r="AC2858" s="22" t="str">
        <f aca="true">IF(OR($U2858="",$B2858=""),"",IF($AA2858&lt;&gt;"",$AA2858-$B2858,TODAY()-$B2858))</f>
        <v/>
      </c>
      <c r="AD2858" s="22" t="str">
        <f aca="true">IF($W2858="","",IF($Y2858="Closed",IF($AA2858="","Closed",IF($AA2858&lt;=$W2858,"Closed on time","Closed late")),IF(TODAY()&gt;$W2858,"Overdue","Within time")))</f>
        <v/>
      </c>
      <c r="AE2858" s="6"/>
      <c r="AF2858" s="19"/>
      <c r="AG2858" s="19"/>
      <c r="AH2858" s="19"/>
      <c r="AI2858" s="19"/>
      <c r="AJ2858" s="19"/>
    </row>
    <row r="2859" customFormat="false" ht="15" hidden="false" customHeight="false" outlineLevel="0" collapsed="false">
      <c r="A2859" s="22" t="str">
        <f aca="false">IF($C2859="","","R"&amp;TEXT(ROW()-4,"00000"))</f>
        <v/>
      </c>
      <c r="B2859" s="21"/>
      <c r="C2859" s="19"/>
      <c r="D2859" s="22" t="str">
        <f aca="false">IF($C2859="","",IFERROR(INDEX(Asset_Register!$C$5:$C$1000,MATCH($C2859,Asset_Register!$A$5:$A$1000,0)),"Not in register"))</f>
        <v/>
      </c>
      <c r="E2859" s="22" t="str">
        <f aca="false">IF($C2859="","",IFERROR(INDEX(Asset_Register!$D$5:$D$1000,MATCH($C2859,Asset_Register!$A$5:$A$1000,0)),"Not in register"))</f>
        <v/>
      </c>
      <c r="F2859" s="22" t="str">
        <f aca="false">IF($C2859="","",IFERROR(INDEX(Asset_Register!$R$5:$R$1000,MATCH($C2859,Asset_Register!$A$5:$A$1000,0)),"Not in register"))</f>
        <v/>
      </c>
      <c r="G2859" s="22" t="str">
        <f aca="false">IF($C2859="","",IFERROR(INDEX(Asset_Register!$Q$5:$Q$1000,MATCH($C2859,Asset_Register!$A$5:$A$1000,0)),"Not in register"))</f>
        <v/>
      </c>
      <c r="H2859" s="19"/>
      <c r="I2859" s="19"/>
      <c r="J2859" s="6"/>
      <c r="K2859" s="19"/>
      <c r="L2859" s="19"/>
      <c r="M2859" s="19"/>
      <c r="N2859" s="19"/>
      <c r="O2859" s="19"/>
      <c r="P2859" s="19"/>
      <c r="Q2859" s="22" t="str">
        <f aca="false">IF($C2859="","",IF($P2859&lt;&gt;"",$P2859,IF(AND(ISNUMBER($K2859),ISNUMBER($M2859),ISNUMBER($N2859)),IF($O2859="Lower is worse",IF($K2859&lt;=$N2859,"Danger",IF($K2859&lt;=$M2859,"Alert","OK")),IF($K2859&gt;=$N2859,"Danger",IF($K2859&gt;=$M2859,"Alert","OK"))),"Not set")))</f>
        <v/>
      </c>
      <c r="R2859" s="22" t="str">
        <f aca="false">IF(OR($Q2859="",$Q2859="Not set"),"",MATCH($Q2859,Lists!$F$2:$F$4,0)-1)</f>
        <v/>
      </c>
      <c r="S2859" s="6"/>
      <c r="T2859" s="6"/>
      <c r="U2859" s="22" t="str">
        <f aca="false">IF(OR($Q2859="",$Q2859="OK",$Q2859="Not set",NOT(ISNUMBER($G2859))),"",ROUND($G2859*IF($Q2859="Danger",Lists!$M$15,Lists!$M$16),0))</f>
        <v/>
      </c>
      <c r="V2859" s="22" t="str">
        <f aca="false">IF($U2859="","",IF(OR($Q2859="Danger",$U2859&gt;=Lists!$M$10),"P1",IF($U2859&gt;=Lists!$M$11,"P2","P3")))</f>
        <v/>
      </c>
      <c r="W2859" s="24" t="str">
        <f aca="false">IF(OR($V2859="",$B2859=""),"",$B2859+INDEX(Lists!$N$10:$N$12,MATCH($V2859,Lists!$L$10:$L$12,0)))</f>
        <v/>
      </c>
      <c r="X2859" s="19"/>
      <c r="Y2859" s="19"/>
      <c r="Z2859" s="19"/>
      <c r="AA2859" s="21"/>
      <c r="AB2859" s="19"/>
      <c r="AC2859" s="22" t="str">
        <f aca="true">IF(OR($U2859="",$B2859=""),"",IF($AA2859&lt;&gt;"",$AA2859-$B2859,TODAY()-$B2859))</f>
        <v/>
      </c>
      <c r="AD2859" s="22" t="str">
        <f aca="true">IF($W2859="","",IF($Y2859="Closed",IF($AA2859="","Closed",IF($AA2859&lt;=$W2859,"Closed on time","Closed late")),IF(TODAY()&gt;$W2859,"Overdue","Within time")))</f>
        <v/>
      </c>
      <c r="AE2859" s="6"/>
      <c r="AF2859" s="19"/>
      <c r="AG2859" s="19"/>
      <c r="AH2859" s="19"/>
      <c r="AI2859" s="19"/>
      <c r="AJ2859" s="19"/>
    </row>
    <row r="2860" customFormat="false" ht="15" hidden="false" customHeight="false" outlineLevel="0" collapsed="false">
      <c r="A2860" s="22" t="str">
        <f aca="false">IF($C2860="","","R"&amp;TEXT(ROW()-4,"00000"))</f>
        <v/>
      </c>
      <c r="B2860" s="21"/>
      <c r="C2860" s="19"/>
      <c r="D2860" s="22" t="str">
        <f aca="false">IF($C2860="","",IFERROR(INDEX(Asset_Register!$C$5:$C$1000,MATCH($C2860,Asset_Register!$A$5:$A$1000,0)),"Not in register"))</f>
        <v/>
      </c>
      <c r="E2860" s="22" t="str">
        <f aca="false">IF($C2860="","",IFERROR(INDEX(Asset_Register!$D$5:$D$1000,MATCH($C2860,Asset_Register!$A$5:$A$1000,0)),"Not in register"))</f>
        <v/>
      </c>
      <c r="F2860" s="22" t="str">
        <f aca="false">IF($C2860="","",IFERROR(INDEX(Asset_Register!$R$5:$R$1000,MATCH($C2860,Asset_Register!$A$5:$A$1000,0)),"Not in register"))</f>
        <v/>
      </c>
      <c r="G2860" s="22" t="str">
        <f aca="false">IF($C2860="","",IFERROR(INDEX(Asset_Register!$Q$5:$Q$1000,MATCH($C2860,Asset_Register!$A$5:$A$1000,0)),"Not in register"))</f>
        <v/>
      </c>
      <c r="H2860" s="19"/>
      <c r="I2860" s="19"/>
      <c r="J2860" s="6"/>
      <c r="K2860" s="19"/>
      <c r="L2860" s="19"/>
      <c r="M2860" s="19"/>
      <c r="N2860" s="19"/>
      <c r="O2860" s="19"/>
      <c r="P2860" s="19"/>
      <c r="Q2860" s="22" t="str">
        <f aca="false">IF($C2860="","",IF($P2860&lt;&gt;"",$P2860,IF(AND(ISNUMBER($K2860),ISNUMBER($M2860),ISNUMBER($N2860)),IF($O2860="Lower is worse",IF($K2860&lt;=$N2860,"Danger",IF($K2860&lt;=$M2860,"Alert","OK")),IF($K2860&gt;=$N2860,"Danger",IF($K2860&gt;=$M2860,"Alert","OK"))),"Not set")))</f>
        <v/>
      </c>
      <c r="R2860" s="22" t="str">
        <f aca="false">IF(OR($Q2860="",$Q2860="Not set"),"",MATCH($Q2860,Lists!$F$2:$F$4,0)-1)</f>
        <v/>
      </c>
      <c r="S2860" s="6"/>
      <c r="T2860" s="6"/>
      <c r="U2860" s="22" t="str">
        <f aca="false">IF(OR($Q2860="",$Q2860="OK",$Q2860="Not set",NOT(ISNUMBER($G2860))),"",ROUND($G2860*IF($Q2860="Danger",Lists!$M$15,Lists!$M$16),0))</f>
        <v/>
      </c>
      <c r="V2860" s="22" t="str">
        <f aca="false">IF($U2860="","",IF(OR($Q2860="Danger",$U2860&gt;=Lists!$M$10),"P1",IF($U2860&gt;=Lists!$M$11,"P2","P3")))</f>
        <v/>
      </c>
      <c r="W2860" s="24" t="str">
        <f aca="false">IF(OR($V2860="",$B2860=""),"",$B2860+INDEX(Lists!$N$10:$N$12,MATCH($V2860,Lists!$L$10:$L$12,0)))</f>
        <v/>
      </c>
      <c r="X2860" s="19"/>
      <c r="Y2860" s="19"/>
      <c r="Z2860" s="19"/>
      <c r="AA2860" s="21"/>
      <c r="AB2860" s="19"/>
      <c r="AC2860" s="22" t="str">
        <f aca="true">IF(OR($U2860="",$B2860=""),"",IF($AA2860&lt;&gt;"",$AA2860-$B2860,TODAY()-$B2860))</f>
        <v/>
      </c>
      <c r="AD2860" s="22" t="str">
        <f aca="true">IF($W2860="","",IF($Y2860="Closed",IF($AA2860="","Closed",IF($AA2860&lt;=$W2860,"Closed on time","Closed late")),IF(TODAY()&gt;$W2860,"Overdue","Within time")))</f>
        <v/>
      </c>
      <c r="AE2860" s="6"/>
      <c r="AF2860" s="19"/>
      <c r="AG2860" s="19"/>
      <c r="AH2860" s="19"/>
      <c r="AI2860" s="19"/>
      <c r="AJ2860" s="19"/>
    </row>
    <row r="2861" customFormat="false" ht="15" hidden="false" customHeight="false" outlineLevel="0" collapsed="false">
      <c r="A2861" s="22" t="str">
        <f aca="false">IF($C2861="","","R"&amp;TEXT(ROW()-4,"00000"))</f>
        <v/>
      </c>
      <c r="B2861" s="21"/>
      <c r="C2861" s="19"/>
      <c r="D2861" s="22" t="str">
        <f aca="false">IF($C2861="","",IFERROR(INDEX(Asset_Register!$C$5:$C$1000,MATCH($C2861,Asset_Register!$A$5:$A$1000,0)),"Not in register"))</f>
        <v/>
      </c>
      <c r="E2861" s="22" t="str">
        <f aca="false">IF($C2861="","",IFERROR(INDEX(Asset_Register!$D$5:$D$1000,MATCH($C2861,Asset_Register!$A$5:$A$1000,0)),"Not in register"))</f>
        <v/>
      </c>
      <c r="F2861" s="22" t="str">
        <f aca="false">IF($C2861="","",IFERROR(INDEX(Asset_Register!$R$5:$R$1000,MATCH($C2861,Asset_Register!$A$5:$A$1000,0)),"Not in register"))</f>
        <v/>
      </c>
      <c r="G2861" s="22" t="str">
        <f aca="false">IF($C2861="","",IFERROR(INDEX(Asset_Register!$Q$5:$Q$1000,MATCH($C2861,Asset_Register!$A$5:$A$1000,0)),"Not in register"))</f>
        <v/>
      </c>
      <c r="H2861" s="19"/>
      <c r="I2861" s="19"/>
      <c r="J2861" s="6"/>
      <c r="K2861" s="19"/>
      <c r="L2861" s="19"/>
      <c r="M2861" s="19"/>
      <c r="N2861" s="19"/>
      <c r="O2861" s="19"/>
      <c r="P2861" s="19"/>
      <c r="Q2861" s="22" t="str">
        <f aca="false">IF($C2861="","",IF($P2861&lt;&gt;"",$P2861,IF(AND(ISNUMBER($K2861),ISNUMBER($M2861),ISNUMBER($N2861)),IF($O2861="Lower is worse",IF($K2861&lt;=$N2861,"Danger",IF($K2861&lt;=$M2861,"Alert","OK")),IF($K2861&gt;=$N2861,"Danger",IF($K2861&gt;=$M2861,"Alert","OK"))),"Not set")))</f>
        <v/>
      </c>
      <c r="R2861" s="22" t="str">
        <f aca="false">IF(OR($Q2861="",$Q2861="Not set"),"",MATCH($Q2861,Lists!$F$2:$F$4,0)-1)</f>
        <v/>
      </c>
      <c r="S2861" s="6"/>
      <c r="T2861" s="6"/>
      <c r="U2861" s="22" t="str">
        <f aca="false">IF(OR($Q2861="",$Q2861="OK",$Q2861="Not set",NOT(ISNUMBER($G2861))),"",ROUND($G2861*IF($Q2861="Danger",Lists!$M$15,Lists!$M$16),0))</f>
        <v/>
      </c>
      <c r="V2861" s="22" t="str">
        <f aca="false">IF($U2861="","",IF(OR($Q2861="Danger",$U2861&gt;=Lists!$M$10),"P1",IF($U2861&gt;=Lists!$M$11,"P2","P3")))</f>
        <v/>
      </c>
      <c r="W2861" s="24" t="str">
        <f aca="false">IF(OR($V2861="",$B2861=""),"",$B2861+INDEX(Lists!$N$10:$N$12,MATCH($V2861,Lists!$L$10:$L$12,0)))</f>
        <v/>
      </c>
      <c r="X2861" s="19"/>
      <c r="Y2861" s="19"/>
      <c r="Z2861" s="19"/>
      <c r="AA2861" s="21"/>
      <c r="AB2861" s="19"/>
      <c r="AC2861" s="22" t="str">
        <f aca="true">IF(OR($U2861="",$B2861=""),"",IF($AA2861&lt;&gt;"",$AA2861-$B2861,TODAY()-$B2861))</f>
        <v/>
      </c>
      <c r="AD2861" s="22" t="str">
        <f aca="true">IF($W2861="","",IF($Y2861="Closed",IF($AA2861="","Closed",IF($AA2861&lt;=$W2861,"Closed on time","Closed late")),IF(TODAY()&gt;$W2861,"Overdue","Within time")))</f>
        <v/>
      </c>
      <c r="AE2861" s="6"/>
      <c r="AF2861" s="19"/>
      <c r="AG2861" s="19"/>
      <c r="AH2861" s="19"/>
      <c r="AI2861" s="19"/>
      <c r="AJ2861" s="19"/>
    </row>
    <row r="2862" customFormat="false" ht="15" hidden="false" customHeight="false" outlineLevel="0" collapsed="false">
      <c r="A2862" s="22" t="str">
        <f aca="false">IF($C2862="","","R"&amp;TEXT(ROW()-4,"00000"))</f>
        <v/>
      </c>
      <c r="B2862" s="21"/>
      <c r="C2862" s="19"/>
      <c r="D2862" s="22" t="str">
        <f aca="false">IF($C2862="","",IFERROR(INDEX(Asset_Register!$C$5:$C$1000,MATCH($C2862,Asset_Register!$A$5:$A$1000,0)),"Not in register"))</f>
        <v/>
      </c>
      <c r="E2862" s="22" t="str">
        <f aca="false">IF($C2862="","",IFERROR(INDEX(Asset_Register!$D$5:$D$1000,MATCH($C2862,Asset_Register!$A$5:$A$1000,0)),"Not in register"))</f>
        <v/>
      </c>
      <c r="F2862" s="22" t="str">
        <f aca="false">IF($C2862="","",IFERROR(INDEX(Asset_Register!$R$5:$R$1000,MATCH($C2862,Asset_Register!$A$5:$A$1000,0)),"Not in register"))</f>
        <v/>
      </c>
      <c r="G2862" s="22" t="str">
        <f aca="false">IF($C2862="","",IFERROR(INDEX(Asset_Register!$Q$5:$Q$1000,MATCH($C2862,Asset_Register!$A$5:$A$1000,0)),"Not in register"))</f>
        <v/>
      </c>
      <c r="H2862" s="19"/>
      <c r="I2862" s="19"/>
      <c r="J2862" s="6"/>
      <c r="K2862" s="19"/>
      <c r="L2862" s="19"/>
      <c r="M2862" s="19"/>
      <c r="N2862" s="19"/>
      <c r="O2862" s="19"/>
      <c r="P2862" s="19"/>
      <c r="Q2862" s="22" t="str">
        <f aca="false">IF($C2862="","",IF($P2862&lt;&gt;"",$P2862,IF(AND(ISNUMBER($K2862),ISNUMBER($M2862),ISNUMBER($N2862)),IF($O2862="Lower is worse",IF($K2862&lt;=$N2862,"Danger",IF($K2862&lt;=$M2862,"Alert","OK")),IF($K2862&gt;=$N2862,"Danger",IF($K2862&gt;=$M2862,"Alert","OK"))),"Not set")))</f>
        <v/>
      </c>
      <c r="R2862" s="22" t="str">
        <f aca="false">IF(OR($Q2862="",$Q2862="Not set"),"",MATCH($Q2862,Lists!$F$2:$F$4,0)-1)</f>
        <v/>
      </c>
      <c r="S2862" s="6"/>
      <c r="T2862" s="6"/>
      <c r="U2862" s="22" t="str">
        <f aca="false">IF(OR($Q2862="",$Q2862="OK",$Q2862="Not set",NOT(ISNUMBER($G2862))),"",ROUND($G2862*IF($Q2862="Danger",Lists!$M$15,Lists!$M$16),0))</f>
        <v/>
      </c>
      <c r="V2862" s="22" t="str">
        <f aca="false">IF($U2862="","",IF(OR($Q2862="Danger",$U2862&gt;=Lists!$M$10),"P1",IF($U2862&gt;=Lists!$M$11,"P2","P3")))</f>
        <v/>
      </c>
      <c r="W2862" s="24" t="str">
        <f aca="false">IF(OR($V2862="",$B2862=""),"",$B2862+INDEX(Lists!$N$10:$N$12,MATCH($V2862,Lists!$L$10:$L$12,0)))</f>
        <v/>
      </c>
      <c r="X2862" s="19"/>
      <c r="Y2862" s="19"/>
      <c r="Z2862" s="19"/>
      <c r="AA2862" s="21"/>
      <c r="AB2862" s="19"/>
      <c r="AC2862" s="22" t="str">
        <f aca="true">IF(OR($U2862="",$B2862=""),"",IF($AA2862&lt;&gt;"",$AA2862-$B2862,TODAY()-$B2862))</f>
        <v/>
      </c>
      <c r="AD2862" s="22" t="str">
        <f aca="true">IF($W2862="","",IF($Y2862="Closed",IF($AA2862="","Closed",IF($AA2862&lt;=$W2862,"Closed on time","Closed late")),IF(TODAY()&gt;$W2862,"Overdue","Within time")))</f>
        <v/>
      </c>
      <c r="AE2862" s="6"/>
      <c r="AF2862" s="19"/>
      <c r="AG2862" s="19"/>
      <c r="AH2862" s="19"/>
      <c r="AI2862" s="19"/>
      <c r="AJ2862" s="19"/>
    </row>
    <row r="2863" customFormat="false" ht="15" hidden="false" customHeight="false" outlineLevel="0" collapsed="false">
      <c r="A2863" s="22" t="str">
        <f aca="false">IF($C2863="","","R"&amp;TEXT(ROW()-4,"00000"))</f>
        <v/>
      </c>
      <c r="B2863" s="21"/>
      <c r="C2863" s="19"/>
      <c r="D2863" s="22" t="str">
        <f aca="false">IF($C2863="","",IFERROR(INDEX(Asset_Register!$C$5:$C$1000,MATCH($C2863,Asset_Register!$A$5:$A$1000,0)),"Not in register"))</f>
        <v/>
      </c>
      <c r="E2863" s="22" t="str">
        <f aca="false">IF($C2863="","",IFERROR(INDEX(Asset_Register!$D$5:$D$1000,MATCH($C2863,Asset_Register!$A$5:$A$1000,0)),"Not in register"))</f>
        <v/>
      </c>
      <c r="F2863" s="22" t="str">
        <f aca="false">IF($C2863="","",IFERROR(INDEX(Asset_Register!$R$5:$R$1000,MATCH($C2863,Asset_Register!$A$5:$A$1000,0)),"Not in register"))</f>
        <v/>
      </c>
      <c r="G2863" s="22" t="str">
        <f aca="false">IF($C2863="","",IFERROR(INDEX(Asset_Register!$Q$5:$Q$1000,MATCH($C2863,Asset_Register!$A$5:$A$1000,0)),"Not in register"))</f>
        <v/>
      </c>
      <c r="H2863" s="19"/>
      <c r="I2863" s="19"/>
      <c r="J2863" s="6"/>
      <c r="K2863" s="19"/>
      <c r="L2863" s="19"/>
      <c r="M2863" s="19"/>
      <c r="N2863" s="19"/>
      <c r="O2863" s="19"/>
      <c r="P2863" s="19"/>
      <c r="Q2863" s="22" t="str">
        <f aca="false">IF($C2863="","",IF($P2863&lt;&gt;"",$P2863,IF(AND(ISNUMBER($K2863),ISNUMBER($M2863),ISNUMBER($N2863)),IF($O2863="Lower is worse",IF($K2863&lt;=$N2863,"Danger",IF($K2863&lt;=$M2863,"Alert","OK")),IF($K2863&gt;=$N2863,"Danger",IF($K2863&gt;=$M2863,"Alert","OK"))),"Not set")))</f>
        <v/>
      </c>
      <c r="R2863" s="22" t="str">
        <f aca="false">IF(OR($Q2863="",$Q2863="Not set"),"",MATCH($Q2863,Lists!$F$2:$F$4,0)-1)</f>
        <v/>
      </c>
      <c r="S2863" s="6"/>
      <c r="T2863" s="6"/>
      <c r="U2863" s="22" t="str">
        <f aca="false">IF(OR($Q2863="",$Q2863="OK",$Q2863="Not set",NOT(ISNUMBER($G2863))),"",ROUND($G2863*IF($Q2863="Danger",Lists!$M$15,Lists!$M$16),0))</f>
        <v/>
      </c>
      <c r="V2863" s="22" t="str">
        <f aca="false">IF($U2863="","",IF(OR($Q2863="Danger",$U2863&gt;=Lists!$M$10),"P1",IF($U2863&gt;=Lists!$M$11,"P2","P3")))</f>
        <v/>
      </c>
      <c r="W2863" s="24" t="str">
        <f aca="false">IF(OR($V2863="",$B2863=""),"",$B2863+INDEX(Lists!$N$10:$N$12,MATCH($V2863,Lists!$L$10:$L$12,0)))</f>
        <v/>
      </c>
      <c r="X2863" s="19"/>
      <c r="Y2863" s="19"/>
      <c r="Z2863" s="19"/>
      <c r="AA2863" s="21"/>
      <c r="AB2863" s="19"/>
      <c r="AC2863" s="22" t="str">
        <f aca="true">IF(OR($U2863="",$B2863=""),"",IF($AA2863&lt;&gt;"",$AA2863-$B2863,TODAY()-$B2863))</f>
        <v/>
      </c>
      <c r="AD2863" s="22" t="str">
        <f aca="true">IF($W2863="","",IF($Y2863="Closed",IF($AA2863="","Closed",IF($AA2863&lt;=$W2863,"Closed on time","Closed late")),IF(TODAY()&gt;$W2863,"Overdue","Within time")))</f>
        <v/>
      </c>
      <c r="AE2863" s="6"/>
      <c r="AF2863" s="19"/>
      <c r="AG2863" s="19"/>
      <c r="AH2863" s="19"/>
      <c r="AI2863" s="19"/>
      <c r="AJ2863" s="19"/>
    </row>
    <row r="2864" customFormat="false" ht="15" hidden="false" customHeight="false" outlineLevel="0" collapsed="false">
      <c r="A2864" s="22" t="str">
        <f aca="false">IF($C2864="","","R"&amp;TEXT(ROW()-4,"00000"))</f>
        <v/>
      </c>
      <c r="B2864" s="21"/>
      <c r="C2864" s="19"/>
      <c r="D2864" s="22" t="str">
        <f aca="false">IF($C2864="","",IFERROR(INDEX(Asset_Register!$C$5:$C$1000,MATCH($C2864,Asset_Register!$A$5:$A$1000,0)),"Not in register"))</f>
        <v/>
      </c>
      <c r="E2864" s="22" t="str">
        <f aca="false">IF($C2864="","",IFERROR(INDEX(Asset_Register!$D$5:$D$1000,MATCH($C2864,Asset_Register!$A$5:$A$1000,0)),"Not in register"))</f>
        <v/>
      </c>
      <c r="F2864" s="22" t="str">
        <f aca="false">IF($C2864="","",IFERROR(INDEX(Asset_Register!$R$5:$R$1000,MATCH($C2864,Asset_Register!$A$5:$A$1000,0)),"Not in register"))</f>
        <v/>
      </c>
      <c r="G2864" s="22" t="str">
        <f aca="false">IF($C2864="","",IFERROR(INDEX(Asset_Register!$Q$5:$Q$1000,MATCH($C2864,Asset_Register!$A$5:$A$1000,0)),"Not in register"))</f>
        <v/>
      </c>
      <c r="H2864" s="19"/>
      <c r="I2864" s="19"/>
      <c r="J2864" s="6"/>
      <c r="K2864" s="19"/>
      <c r="L2864" s="19"/>
      <c r="M2864" s="19"/>
      <c r="N2864" s="19"/>
      <c r="O2864" s="19"/>
      <c r="P2864" s="19"/>
      <c r="Q2864" s="22" t="str">
        <f aca="false">IF($C2864="","",IF($P2864&lt;&gt;"",$P2864,IF(AND(ISNUMBER($K2864),ISNUMBER($M2864),ISNUMBER($N2864)),IF($O2864="Lower is worse",IF($K2864&lt;=$N2864,"Danger",IF($K2864&lt;=$M2864,"Alert","OK")),IF($K2864&gt;=$N2864,"Danger",IF($K2864&gt;=$M2864,"Alert","OK"))),"Not set")))</f>
        <v/>
      </c>
      <c r="R2864" s="22" t="str">
        <f aca="false">IF(OR($Q2864="",$Q2864="Not set"),"",MATCH($Q2864,Lists!$F$2:$F$4,0)-1)</f>
        <v/>
      </c>
      <c r="S2864" s="6"/>
      <c r="T2864" s="6"/>
      <c r="U2864" s="22" t="str">
        <f aca="false">IF(OR($Q2864="",$Q2864="OK",$Q2864="Not set",NOT(ISNUMBER($G2864))),"",ROUND($G2864*IF($Q2864="Danger",Lists!$M$15,Lists!$M$16),0))</f>
        <v/>
      </c>
      <c r="V2864" s="22" t="str">
        <f aca="false">IF($U2864="","",IF(OR($Q2864="Danger",$U2864&gt;=Lists!$M$10),"P1",IF($U2864&gt;=Lists!$M$11,"P2","P3")))</f>
        <v/>
      </c>
      <c r="W2864" s="24" t="str">
        <f aca="false">IF(OR($V2864="",$B2864=""),"",$B2864+INDEX(Lists!$N$10:$N$12,MATCH($V2864,Lists!$L$10:$L$12,0)))</f>
        <v/>
      </c>
      <c r="X2864" s="19"/>
      <c r="Y2864" s="19"/>
      <c r="Z2864" s="19"/>
      <c r="AA2864" s="21"/>
      <c r="AB2864" s="19"/>
      <c r="AC2864" s="22" t="str">
        <f aca="true">IF(OR($U2864="",$B2864=""),"",IF($AA2864&lt;&gt;"",$AA2864-$B2864,TODAY()-$B2864))</f>
        <v/>
      </c>
      <c r="AD2864" s="22" t="str">
        <f aca="true">IF($W2864="","",IF($Y2864="Closed",IF($AA2864="","Closed",IF($AA2864&lt;=$W2864,"Closed on time","Closed late")),IF(TODAY()&gt;$W2864,"Overdue","Within time")))</f>
        <v/>
      </c>
      <c r="AE2864" s="6"/>
      <c r="AF2864" s="19"/>
      <c r="AG2864" s="19"/>
      <c r="AH2864" s="19"/>
      <c r="AI2864" s="19"/>
      <c r="AJ2864" s="19"/>
    </row>
    <row r="2865" customFormat="false" ht="15" hidden="false" customHeight="false" outlineLevel="0" collapsed="false">
      <c r="A2865" s="22" t="str">
        <f aca="false">IF($C2865="","","R"&amp;TEXT(ROW()-4,"00000"))</f>
        <v/>
      </c>
      <c r="B2865" s="21"/>
      <c r="C2865" s="19"/>
      <c r="D2865" s="22" t="str">
        <f aca="false">IF($C2865="","",IFERROR(INDEX(Asset_Register!$C$5:$C$1000,MATCH($C2865,Asset_Register!$A$5:$A$1000,0)),"Not in register"))</f>
        <v/>
      </c>
      <c r="E2865" s="22" t="str">
        <f aca="false">IF($C2865="","",IFERROR(INDEX(Asset_Register!$D$5:$D$1000,MATCH($C2865,Asset_Register!$A$5:$A$1000,0)),"Not in register"))</f>
        <v/>
      </c>
      <c r="F2865" s="22" t="str">
        <f aca="false">IF($C2865="","",IFERROR(INDEX(Asset_Register!$R$5:$R$1000,MATCH($C2865,Asset_Register!$A$5:$A$1000,0)),"Not in register"))</f>
        <v/>
      </c>
      <c r="G2865" s="22" t="str">
        <f aca="false">IF($C2865="","",IFERROR(INDEX(Asset_Register!$Q$5:$Q$1000,MATCH($C2865,Asset_Register!$A$5:$A$1000,0)),"Not in register"))</f>
        <v/>
      </c>
      <c r="H2865" s="19"/>
      <c r="I2865" s="19"/>
      <c r="J2865" s="6"/>
      <c r="K2865" s="19"/>
      <c r="L2865" s="19"/>
      <c r="M2865" s="19"/>
      <c r="N2865" s="19"/>
      <c r="O2865" s="19"/>
      <c r="P2865" s="19"/>
      <c r="Q2865" s="22" t="str">
        <f aca="false">IF($C2865="","",IF($P2865&lt;&gt;"",$P2865,IF(AND(ISNUMBER($K2865),ISNUMBER($M2865),ISNUMBER($N2865)),IF($O2865="Lower is worse",IF($K2865&lt;=$N2865,"Danger",IF($K2865&lt;=$M2865,"Alert","OK")),IF($K2865&gt;=$N2865,"Danger",IF($K2865&gt;=$M2865,"Alert","OK"))),"Not set")))</f>
        <v/>
      </c>
      <c r="R2865" s="22" t="str">
        <f aca="false">IF(OR($Q2865="",$Q2865="Not set"),"",MATCH($Q2865,Lists!$F$2:$F$4,0)-1)</f>
        <v/>
      </c>
      <c r="S2865" s="6"/>
      <c r="T2865" s="6"/>
      <c r="U2865" s="22" t="str">
        <f aca="false">IF(OR($Q2865="",$Q2865="OK",$Q2865="Not set",NOT(ISNUMBER($G2865))),"",ROUND($G2865*IF($Q2865="Danger",Lists!$M$15,Lists!$M$16),0))</f>
        <v/>
      </c>
      <c r="V2865" s="22" t="str">
        <f aca="false">IF($U2865="","",IF(OR($Q2865="Danger",$U2865&gt;=Lists!$M$10),"P1",IF($U2865&gt;=Lists!$M$11,"P2","P3")))</f>
        <v/>
      </c>
      <c r="W2865" s="24" t="str">
        <f aca="false">IF(OR($V2865="",$B2865=""),"",$B2865+INDEX(Lists!$N$10:$N$12,MATCH($V2865,Lists!$L$10:$L$12,0)))</f>
        <v/>
      </c>
      <c r="X2865" s="19"/>
      <c r="Y2865" s="19"/>
      <c r="Z2865" s="19"/>
      <c r="AA2865" s="21"/>
      <c r="AB2865" s="19"/>
      <c r="AC2865" s="22" t="str">
        <f aca="true">IF(OR($U2865="",$B2865=""),"",IF($AA2865&lt;&gt;"",$AA2865-$B2865,TODAY()-$B2865))</f>
        <v/>
      </c>
      <c r="AD2865" s="22" t="str">
        <f aca="true">IF($W2865="","",IF($Y2865="Closed",IF($AA2865="","Closed",IF($AA2865&lt;=$W2865,"Closed on time","Closed late")),IF(TODAY()&gt;$W2865,"Overdue","Within time")))</f>
        <v/>
      </c>
      <c r="AE2865" s="6"/>
      <c r="AF2865" s="19"/>
      <c r="AG2865" s="19"/>
      <c r="AH2865" s="19"/>
      <c r="AI2865" s="19"/>
      <c r="AJ2865" s="19"/>
    </row>
    <row r="2866" customFormat="false" ht="15" hidden="false" customHeight="false" outlineLevel="0" collapsed="false">
      <c r="A2866" s="22" t="str">
        <f aca="false">IF($C2866="","","R"&amp;TEXT(ROW()-4,"00000"))</f>
        <v/>
      </c>
      <c r="B2866" s="21"/>
      <c r="C2866" s="19"/>
      <c r="D2866" s="22" t="str">
        <f aca="false">IF($C2866="","",IFERROR(INDEX(Asset_Register!$C$5:$C$1000,MATCH($C2866,Asset_Register!$A$5:$A$1000,0)),"Not in register"))</f>
        <v/>
      </c>
      <c r="E2866" s="22" t="str">
        <f aca="false">IF($C2866="","",IFERROR(INDEX(Asset_Register!$D$5:$D$1000,MATCH($C2866,Asset_Register!$A$5:$A$1000,0)),"Not in register"))</f>
        <v/>
      </c>
      <c r="F2866" s="22" t="str">
        <f aca="false">IF($C2866="","",IFERROR(INDEX(Asset_Register!$R$5:$R$1000,MATCH($C2866,Asset_Register!$A$5:$A$1000,0)),"Not in register"))</f>
        <v/>
      </c>
      <c r="G2866" s="22" t="str">
        <f aca="false">IF($C2866="","",IFERROR(INDEX(Asset_Register!$Q$5:$Q$1000,MATCH($C2866,Asset_Register!$A$5:$A$1000,0)),"Not in register"))</f>
        <v/>
      </c>
      <c r="H2866" s="19"/>
      <c r="I2866" s="19"/>
      <c r="J2866" s="6"/>
      <c r="K2866" s="19"/>
      <c r="L2866" s="19"/>
      <c r="M2866" s="19"/>
      <c r="N2866" s="19"/>
      <c r="O2866" s="19"/>
      <c r="P2866" s="19"/>
      <c r="Q2866" s="22" t="str">
        <f aca="false">IF($C2866="","",IF($P2866&lt;&gt;"",$P2866,IF(AND(ISNUMBER($K2866),ISNUMBER($M2866),ISNUMBER($N2866)),IF($O2866="Lower is worse",IF($K2866&lt;=$N2866,"Danger",IF($K2866&lt;=$M2866,"Alert","OK")),IF($K2866&gt;=$N2866,"Danger",IF($K2866&gt;=$M2866,"Alert","OK"))),"Not set")))</f>
        <v/>
      </c>
      <c r="R2866" s="22" t="str">
        <f aca="false">IF(OR($Q2866="",$Q2866="Not set"),"",MATCH($Q2866,Lists!$F$2:$F$4,0)-1)</f>
        <v/>
      </c>
      <c r="S2866" s="6"/>
      <c r="T2866" s="6"/>
      <c r="U2866" s="22" t="str">
        <f aca="false">IF(OR($Q2866="",$Q2866="OK",$Q2866="Not set",NOT(ISNUMBER($G2866))),"",ROUND($G2866*IF($Q2866="Danger",Lists!$M$15,Lists!$M$16),0))</f>
        <v/>
      </c>
      <c r="V2866" s="22" t="str">
        <f aca="false">IF($U2866="","",IF(OR($Q2866="Danger",$U2866&gt;=Lists!$M$10),"P1",IF($U2866&gt;=Lists!$M$11,"P2","P3")))</f>
        <v/>
      </c>
      <c r="W2866" s="24" t="str">
        <f aca="false">IF(OR($V2866="",$B2866=""),"",$B2866+INDEX(Lists!$N$10:$N$12,MATCH($V2866,Lists!$L$10:$L$12,0)))</f>
        <v/>
      </c>
      <c r="X2866" s="19"/>
      <c r="Y2866" s="19"/>
      <c r="Z2866" s="19"/>
      <c r="AA2866" s="21"/>
      <c r="AB2866" s="19"/>
      <c r="AC2866" s="22" t="str">
        <f aca="true">IF(OR($U2866="",$B2866=""),"",IF($AA2866&lt;&gt;"",$AA2866-$B2866,TODAY()-$B2866))</f>
        <v/>
      </c>
      <c r="AD2866" s="22" t="str">
        <f aca="true">IF($W2866="","",IF($Y2866="Closed",IF($AA2866="","Closed",IF($AA2866&lt;=$W2866,"Closed on time","Closed late")),IF(TODAY()&gt;$W2866,"Overdue","Within time")))</f>
        <v/>
      </c>
      <c r="AE2866" s="6"/>
      <c r="AF2866" s="19"/>
      <c r="AG2866" s="19"/>
      <c r="AH2866" s="19"/>
      <c r="AI2866" s="19"/>
      <c r="AJ2866" s="19"/>
    </row>
    <row r="2867" customFormat="false" ht="15" hidden="false" customHeight="false" outlineLevel="0" collapsed="false">
      <c r="A2867" s="22" t="str">
        <f aca="false">IF($C2867="","","R"&amp;TEXT(ROW()-4,"00000"))</f>
        <v/>
      </c>
      <c r="B2867" s="21"/>
      <c r="C2867" s="19"/>
      <c r="D2867" s="22" t="str">
        <f aca="false">IF($C2867="","",IFERROR(INDEX(Asset_Register!$C$5:$C$1000,MATCH($C2867,Asset_Register!$A$5:$A$1000,0)),"Not in register"))</f>
        <v/>
      </c>
      <c r="E2867" s="22" t="str">
        <f aca="false">IF($C2867="","",IFERROR(INDEX(Asset_Register!$D$5:$D$1000,MATCH($C2867,Asset_Register!$A$5:$A$1000,0)),"Not in register"))</f>
        <v/>
      </c>
      <c r="F2867" s="22" t="str">
        <f aca="false">IF($C2867="","",IFERROR(INDEX(Asset_Register!$R$5:$R$1000,MATCH($C2867,Asset_Register!$A$5:$A$1000,0)),"Not in register"))</f>
        <v/>
      </c>
      <c r="G2867" s="22" t="str">
        <f aca="false">IF($C2867="","",IFERROR(INDEX(Asset_Register!$Q$5:$Q$1000,MATCH($C2867,Asset_Register!$A$5:$A$1000,0)),"Not in register"))</f>
        <v/>
      </c>
      <c r="H2867" s="19"/>
      <c r="I2867" s="19"/>
      <c r="J2867" s="6"/>
      <c r="K2867" s="19"/>
      <c r="L2867" s="19"/>
      <c r="M2867" s="19"/>
      <c r="N2867" s="19"/>
      <c r="O2867" s="19"/>
      <c r="P2867" s="19"/>
      <c r="Q2867" s="22" t="str">
        <f aca="false">IF($C2867="","",IF($P2867&lt;&gt;"",$P2867,IF(AND(ISNUMBER($K2867),ISNUMBER($M2867),ISNUMBER($N2867)),IF($O2867="Lower is worse",IF($K2867&lt;=$N2867,"Danger",IF($K2867&lt;=$M2867,"Alert","OK")),IF($K2867&gt;=$N2867,"Danger",IF($K2867&gt;=$M2867,"Alert","OK"))),"Not set")))</f>
        <v/>
      </c>
      <c r="R2867" s="22" t="str">
        <f aca="false">IF(OR($Q2867="",$Q2867="Not set"),"",MATCH($Q2867,Lists!$F$2:$F$4,0)-1)</f>
        <v/>
      </c>
      <c r="S2867" s="6"/>
      <c r="T2867" s="6"/>
      <c r="U2867" s="22" t="str">
        <f aca="false">IF(OR($Q2867="",$Q2867="OK",$Q2867="Not set",NOT(ISNUMBER($G2867))),"",ROUND($G2867*IF($Q2867="Danger",Lists!$M$15,Lists!$M$16),0))</f>
        <v/>
      </c>
      <c r="V2867" s="22" t="str">
        <f aca="false">IF($U2867="","",IF(OR($Q2867="Danger",$U2867&gt;=Lists!$M$10),"P1",IF($U2867&gt;=Lists!$M$11,"P2","P3")))</f>
        <v/>
      </c>
      <c r="W2867" s="24" t="str">
        <f aca="false">IF(OR($V2867="",$B2867=""),"",$B2867+INDEX(Lists!$N$10:$N$12,MATCH($V2867,Lists!$L$10:$L$12,0)))</f>
        <v/>
      </c>
      <c r="X2867" s="19"/>
      <c r="Y2867" s="19"/>
      <c r="Z2867" s="19"/>
      <c r="AA2867" s="21"/>
      <c r="AB2867" s="19"/>
      <c r="AC2867" s="22" t="str">
        <f aca="true">IF(OR($U2867="",$B2867=""),"",IF($AA2867&lt;&gt;"",$AA2867-$B2867,TODAY()-$B2867))</f>
        <v/>
      </c>
      <c r="AD2867" s="22" t="str">
        <f aca="true">IF($W2867="","",IF($Y2867="Closed",IF($AA2867="","Closed",IF($AA2867&lt;=$W2867,"Closed on time","Closed late")),IF(TODAY()&gt;$W2867,"Overdue","Within time")))</f>
        <v/>
      </c>
      <c r="AE2867" s="6"/>
      <c r="AF2867" s="19"/>
      <c r="AG2867" s="19"/>
      <c r="AH2867" s="19"/>
      <c r="AI2867" s="19"/>
      <c r="AJ2867" s="19"/>
    </row>
    <row r="2868" customFormat="false" ht="15" hidden="false" customHeight="false" outlineLevel="0" collapsed="false">
      <c r="A2868" s="22" t="str">
        <f aca="false">IF($C2868="","","R"&amp;TEXT(ROW()-4,"00000"))</f>
        <v/>
      </c>
      <c r="B2868" s="21"/>
      <c r="C2868" s="19"/>
      <c r="D2868" s="22" t="str">
        <f aca="false">IF($C2868="","",IFERROR(INDEX(Asset_Register!$C$5:$C$1000,MATCH($C2868,Asset_Register!$A$5:$A$1000,0)),"Not in register"))</f>
        <v/>
      </c>
      <c r="E2868" s="22" t="str">
        <f aca="false">IF($C2868="","",IFERROR(INDEX(Asset_Register!$D$5:$D$1000,MATCH($C2868,Asset_Register!$A$5:$A$1000,0)),"Not in register"))</f>
        <v/>
      </c>
      <c r="F2868" s="22" t="str">
        <f aca="false">IF($C2868="","",IFERROR(INDEX(Asset_Register!$R$5:$R$1000,MATCH($C2868,Asset_Register!$A$5:$A$1000,0)),"Not in register"))</f>
        <v/>
      </c>
      <c r="G2868" s="22" t="str">
        <f aca="false">IF($C2868="","",IFERROR(INDEX(Asset_Register!$Q$5:$Q$1000,MATCH($C2868,Asset_Register!$A$5:$A$1000,0)),"Not in register"))</f>
        <v/>
      </c>
      <c r="H2868" s="19"/>
      <c r="I2868" s="19"/>
      <c r="J2868" s="6"/>
      <c r="K2868" s="19"/>
      <c r="L2868" s="19"/>
      <c r="M2868" s="19"/>
      <c r="N2868" s="19"/>
      <c r="O2868" s="19"/>
      <c r="P2868" s="19"/>
      <c r="Q2868" s="22" t="str">
        <f aca="false">IF($C2868="","",IF($P2868&lt;&gt;"",$P2868,IF(AND(ISNUMBER($K2868),ISNUMBER($M2868),ISNUMBER($N2868)),IF($O2868="Lower is worse",IF($K2868&lt;=$N2868,"Danger",IF($K2868&lt;=$M2868,"Alert","OK")),IF($K2868&gt;=$N2868,"Danger",IF($K2868&gt;=$M2868,"Alert","OK"))),"Not set")))</f>
        <v/>
      </c>
      <c r="R2868" s="22" t="str">
        <f aca="false">IF(OR($Q2868="",$Q2868="Not set"),"",MATCH($Q2868,Lists!$F$2:$F$4,0)-1)</f>
        <v/>
      </c>
      <c r="S2868" s="6"/>
      <c r="T2868" s="6"/>
      <c r="U2868" s="22" t="str">
        <f aca="false">IF(OR($Q2868="",$Q2868="OK",$Q2868="Not set",NOT(ISNUMBER($G2868))),"",ROUND($G2868*IF($Q2868="Danger",Lists!$M$15,Lists!$M$16),0))</f>
        <v/>
      </c>
      <c r="V2868" s="22" t="str">
        <f aca="false">IF($U2868="","",IF(OR($Q2868="Danger",$U2868&gt;=Lists!$M$10),"P1",IF($U2868&gt;=Lists!$M$11,"P2","P3")))</f>
        <v/>
      </c>
      <c r="W2868" s="24" t="str">
        <f aca="false">IF(OR($V2868="",$B2868=""),"",$B2868+INDEX(Lists!$N$10:$N$12,MATCH($V2868,Lists!$L$10:$L$12,0)))</f>
        <v/>
      </c>
      <c r="X2868" s="19"/>
      <c r="Y2868" s="19"/>
      <c r="Z2868" s="19"/>
      <c r="AA2868" s="21"/>
      <c r="AB2868" s="19"/>
      <c r="AC2868" s="22" t="str">
        <f aca="true">IF(OR($U2868="",$B2868=""),"",IF($AA2868&lt;&gt;"",$AA2868-$B2868,TODAY()-$B2868))</f>
        <v/>
      </c>
      <c r="AD2868" s="22" t="str">
        <f aca="true">IF($W2868="","",IF($Y2868="Closed",IF($AA2868="","Closed",IF($AA2868&lt;=$W2868,"Closed on time","Closed late")),IF(TODAY()&gt;$W2868,"Overdue","Within time")))</f>
        <v/>
      </c>
      <c r="AE2868" s="6"/>
      <c r="AF2868" s="19"/>
      <c r="AG2868" s="19"/>
      <c r="AH2868" s="19"/>
      <c r="AI2868" s="19"/>
      <c r="AJ2868" s="19"/>
    </row>
    <row r="2869" customFormat="false" ht="15" hidden="false" customHeight="false" outlineLevel="0" collapsed="false">
      <c r="A2869" s="22" t="str">
        <f aca="false">IF($C2869="","","R"&amp;TEXT(ROW()-4,"00000"))</f>
        <v/>
      </c>
      <c r="B2869" s="21"/>
      <c r="C2869" s="19"/>
      <c r="D2869" s="22" t="str">
        <f aca="false">IF($C2869="","",IFERROR(INDEX(Asset_Register!$C$5:$C$1000,MATCH($C2869,Asset_Register!$A$5:$A$1000,0)),"Not in register"))</f>
        <v/>
      </c>
      <c r="E2869" s="22" t="str">
        <f aca="false">IF($C2869="","",IFERROR(INDEX(Asset_Register!$D$5:$D$1000,MATCH($C2869,Asset_Register!$A$5:$A$1000,0)),"Not in register"))</f>
        <v/>
      </c>
      <c r="F2869" s="22" t="str">
        <f aca="false">IF($C2869="","",IFERROR(INDEX(Asset_Register!$R$5:$R$1000,MATCH($C2869,Asset_Register!$A$5:$A$1000,0)),"Not in register"))</f>
        <v/>
      </c>
      <c r="G2869" s="22" t="str">
        <f aca="false">IF($C2869="","",IFERROR(INDEX(Asset_Register!$Q$5:$Q$1000,MATCH($C2869,Asset_Register!$A$5:$A$1000,0)),"Not in register"))</f>
        <v/>
      </c>
      <c r="H2869" s="19"/>
      <c r="I2869" s="19"/>
      <c r="J2869" s="6"/>
      <c r="K2869" s="19"/>
      <c r="L2869" s="19"/>
      <c r="M2869" s="19"/>
      <c r="N2869" s="19"/>
      <c r="O2869" s="19"/>
      <c r="P2869" s="19"/>
      <c r="Q2869" s="22" t="str">
        <f aca="false">IF($C2869="","",IF($P2869&lt;&gt;"",$P2869,IF(AND(ISNUMBER($K2869),ISNUMBER($M2869),ISNUMBER($N2869)),IF($O2869="Lower is worse",IF($K2869&lt;=$N2869,"Danger",IF($K2869&lt;=$M2869,"Alert","OK")),IF($K2869&gt;=$N2869,"Danger",IF($K2869&gt;=$M2869,"Alert","OK"))),"Not set")))</f>
        <v/>
      </c>
      <c r="R2869" s="22" t="str">
        <f aca="false">IF(OR($Q2869="",$Q2869="Not set"),"",MATCH($Q2869,Lists!$F$2:$F$4,0)-1)</f>
        <v/>
      </c>
      <c r="S2869" s="6"/>
      <c r="T2869" s="6"/>
      <c r="U2869" s="22" t="str">
        <f aca="false">IF(OR($Q2869="",$Q2869="OK",$Q2869="Not set",NOT(ISNUMBER($G2869))),"",ROUND($G2869*IF($Q2869="Danger",Lists!$M$15,Lists!$M$16),0))</f>
        <v/>
      </c>
      <c r="V2869" s="22" t="str">
        <f aca="false">IF($U2869="","",IF(OR($Q2869="Danger",$U2869&gt;=Lists!$M$10),"P1",IF($U2869&gt;=Lists!$M$11,"P2","P3")))</f>
        <v/>
      </c>
      <c r="W2869" s="24" t="str">
        <f aca="false">IF(OR($V2869="",$B2869=""),"",$B2869+INDEX(Lists!$N$10:$N$12,MATCH($V2869,Lists!$L$10:$L$12,0)))</f>
        <v/>
      </c>
      <c r="X2869" s="19"/>
      <c r="Y2869" s="19"/>
      <c r="Z2869" s="19"/>
      <c r="AA2869" s="21"/>
      <c r="AB2869" s="19"/>
      <c r="AC2869" s="22" t="str">
        <f aca="true">IF(OR($U2869="",$B2869=""),"",IF($AA2869&lt;&gt;"",$AA2869-$B2869,TODAY()-$B2869))</f>
        <v/>
      </c>
      <c r="AD2869" s="22" t="str">
        <f aca="true">IF($W2869="","",IF($Y2869="Closed",IF($AA2869="","Closed",IF($AA2869&lt;=$W2869,"Closed on time","Closed late")),IF(TODAY()&gt;$W2869,"Overdue","Within time")))</f>
        <v/>
      </c>
      <c r="AE2869" s="6"/>
      <c r="AF2869" s="19"/>
      <c r="AG2869" s="19"/>
      <c r="AH2869" s="19"/>
      <c r="AI2869" s="19"/>
      <c r="AJ2869" s="19"/>
    </row>
    <row r="2870" customFormat="false" ht="15" hidden="false" customHeight="false" outlineLevel="0" collapsed="false">
      <c r="A2870" s="22" t="str">
        <f aca="false">IF($C2870="","","R"&amp;TEXT(ROW()-4,"00000"))</f>
        <v/>
      </c>
      <c r="B2870" s="21"/>
      <c r="C2870" s="19"/>
      <c r="D2870" s="22" t="str">
        <f aca="false">IF($C2870="","",IFERROR(INDEX(Asset_Register!$C$5:$C$1000,MATCH($C2870,Asset_Register!$A$5:$A$1000,0)),"Not in register"))</f>
        <v/>
      </c>
      <c r="E2870" s="22" t="str">
        <f aca="false">IF($C2870="","",IFERROR(INDEX(Asset_Register!$D$5:$D$1000,MATCH($C2870,Asset_Register!$A$5:$A$1000,0)),"Not in register"))</f>
        <v/>
      </c>
      <c r="F2870" s="22" t="str">
        <f aca="false">IF($C2870="","",IFERROR(INDEX(Asset_Register!$R$5:$R$1000,MATCH($C2870,Asset_Register!$A$5:$A$1000,0)),"Not in register"))</f>
        <v/>
      </c>
      <c r="G2870" s="22" t="str">
        <f aca="false">IF($C2870="","",IFERROR(INDEX(Asset_Register!$Q$5:$Q$1000,MATCH($C2870,Asset_Register!$A$5:$A$1000,0)),"Not in register"))</f>
        <v/>
      </c>
      <c r="H2870" s="19"/>
      <c r="I2870" s="19"/>
      <c r="J2870" s="6"/>
      <c r="K2870" s="19"/>
      <c r="L2870" s="19"/>
      <c r="M2870" s="19"/>
      <c r="N2870" s="19"/>
      <c r="O2870" s="19"/>
      <c r="P2870" s="19"/>
      <c r="Q2870" s="22" t="str">
        <f aca="false">IF($C2870="","",IF($P2870&lt;&gt;"",$P2870,IF(AND(ISNUMBER($K2870),ISNUMBER($M2870),ISNUMBER($N2870)),IF($O2870="Lower is worse",IF($K2870&lt;=$N2870,"Danger",IF($K2870&lt;=$M2870,"Alert","OK")),IF($K2870&gt;=$N2870,"Danger",IF($K2870&gt;=$M2870,"Alert","OK"))),"Not set")))</f>
        <v/>
      </c>
      <c r="R2870" s="22" t="str">
        <f aca="false">IF(OR($Q2870="",$Q2870="Not set"),"",MATCH($Q2870,Lists!$F$2:$F$4,0)-1)</f>
        <v/>
      </c>
      <c r="S2870" s="6"/>
      <c r="T2870" s="6"/>
      <c r="U2870" s="22" t="str">
        <f aca="false">IF(OR($Q2870="",$Q2870="OK",$Q2870="Not set",NOT(ISNUMBER($G2870))),"",ROUND($G2870*IF($Q2870="Danger",Lists!$M$15,Lists!$M$16),0))</f>
        <v/>
      </c>
      <c r="V2870" s="22" t="str">
        <f aca="false">IF($U2870="","",IF(OR($Q2870="Danger",$U2870&gt;=Lists!$M$10),"P1",IF($U2870&gt;=Lists!$M$11,"P2","P3")))</f>
        <v/>
      </c>
      <c r="W2870" s="24" t="str">
        <f aca="false">IF(OR($V2870="",$B2870=""),"",$B2870+INDEX(Lists!$N$10:$N$12,MATCH($V2870,Lists!$L$10:$L$12,0)))</f>
        <v/>
      </c>
      <c r="X2870" s="19"/>
      <c r="Y2870" s="19"/>
      <c r="Z2870" s="19"/>
      <c r="AA2870" s="21"/>
      <c r="AB2870" s="19"/>
      <c r="AC2870" s="22" t="str">
        <f aca="true">IF(OR($U2870="",$B2870=""),"",IF($AA2870&lt;&gt;"",$AA2870-$B2870,TODAY()-$B2870))</f>
        <v/>
      </c>
      <c r="AD2870" s="22" t="str">
        <f aca="true">IF($W2870="","",IF($Y2870="Closed",IF($AA2870="","Closed",IF($AA2870&lt;=$W2870,"Closed on time","Closed late")),IF(TODAY()&gt;$W2870,"Overdue","Within time")))</f>
        <v/>
      </c>
      <c r="AE2870" s="6"/>
      <c r="AF2870" s="19"/>
      <c r="AG2870" s="19"/>
      <c r="AH2870" s="19"/>
      <c r="AI2870" s="19"/>
      <c r="AJ2870" s="19"/>
    </row>
    <row r="2871" customFormat="false" ht="15" hidden="false" customHeight="false" outlineLevel="0" collapsed="false">
      <c r="A2871" s="22" t="str">
        <f aca="false">IF($C2871="","","R"&amp;TEXT(ROW()-4,"00000"))</f>
        <v/>
      </c>
      <c r="B2871" s="21"/>
      <c r="C2871" s="19"/>
      <c r="D2871" s="22" t="str">
        <f aca="false">IF($C2871="","",IFERROR(INDEX(Asset_Register!$C$5:$C$1000,MATCH($C2871,Asset_Register!$A$5:$A$1000,0)),"Not in register"))</f>
        <v/>
      </c>
      <c r="E2871" s="22" t="str">
        <f aca="false">IF($C2871="","",IFERROR(INDEX(Asset_Register!$D$5:$D$1000,MATCH($C2871,Asset_Register!$A$5:$A$1000,0)),"Not in register"))</f>
        <v/>
      </c>
      <c r="F2871" s="22" t="str">
        <f aca="false">IF($C2871="","",IFERROR(INDEX(Asset_Register!$R$5:$R$1000,MATCH($C2871,Asset_Register!$A$5:$A$1000,0)),"Not in register"))</f>
        <v/>
      </c>
      <c r="G2871" s="22" t="str">
        <f aca="false">IF($C2871="","",IFERROR(INDEX(Asset_Register!$Q$5:$Q$1000,MATCH($C2871,Asset_Register!$A$5:$A$1000,0)),"Not in register"))</f>
        <v/>
      </c>
      <c r="H2871" s="19"/>
      <c r="I2871" s="19"/>
      <c r="J2871" s="6"/>
      <c r="K2871" s="19"/>
      <c r="L2871" s="19"/>
      <c r="M2871" s="19"/>
      <c r="N2871" s="19"/>
      <c r="O2871" s="19"/>
      <c r="P2871" s="19"/>
      <c r="Q2871" s="22" t="str">
        <f aca="false">IF($C2871="","",IF($P2871&lt;&gt;"",$P2871,IF(AND(ISNUMBER($K2871),ISNUMBER($M2871),ISNUMBER($N2871)),IF($O2871="Lower is worse",IF($K2871&lt;=$N2871,"Danger",IF($K2871&lt;=$M2871,"Alert","OK")),IF($K2871&gt;=$N2871,"Danger",IF($K2871&gt;=$M2871,"Alert","OK"))),"Not set")))</f>
        <v/>
      </c>
      <c r="R2871" s="22" t="str">
        <f aca="false">IF(OR($Q2871="",$Q2871="Not set"),"",MATCH($Q2871,Lists!$F$2:$F$4,0)-1)</f>
        <v/>
      </c>
      <c r="S2871" s="6"/>
      <c r="T2871" s="6"/>
      <c r="U2871" s="22" t="str">
        <f aca="false">IF(OR($Q2871="",$Q2871="OK",$Q2871="Not set",NOT(ISNUMBER($G2871))),"",ROUND($G2871*IF($Q2871="Danger",Lists!$M$15,Lists!$M$16),0))</f>
        <v/>
      </c>
      <c r="V2871" s="22" t="str">
        <f aca="false">IF($U2871="","",IF(OR($Q2871="Danger",$U2871&gt;=Lists!$M$10),"P1",IF($U2871&gt;=Lists!$M$11,"P2","P3")))</f>
        <v/>
      </c>
      <c r="W2871" s="24" t="str">
        <f aca="false">IF(OR($V2871="",$B2871=""),"",$B2871+INDEX(Lists!$N$10:$N$12,MATCH($V2871,Lists!$L$10:$L$12,0)))</f>
        <v/>
      </c>
      <c r="X2871" s="19"/>
      <c r="Y2871" s="19"/>
      <c r="Z2871" s="19"/>
      <c r="AA2871" s="21"/>
      <c r="AB2871" s="19"/>
      <c r="AC2871" s="22" t="str">
        <f aca="true">IF(OR($U2871="",$B2871=""),"",IF($AA2871&lt;&gt;"",$AA2871-$B2871,TODAY()-$B2871))</f>
        <v/>
      </c>
      <c r="AD2871" s="22" t="str">
        <f aca="true">IF($W2871="","",IF($Y2871="Closed",IF($AA2871="","Closed",IF($AA2871&lt;=$W2871,"Closed on time","Closed late")),IF(TODAY()&gt;$W2871,"Overdue","Within time")))</f>
        <v/>
      </c>
      <c r="AE2871" s="6"/>
      <c r="AF2871" s="19"/>
      <c r="AG2871" s="19"/>
      <c r="AH2871" s="19"/>
      <c r="AI2871" s="19"/>
      <c r="AJ2871" s="19"/>
    </row>
    <row r="2872" customFormat="false" ht="15" hidden="false" customHeight="false" outlineLevel="0" collapsed="false">
      <c r="A2872" s="22" t="str">
        <f aca="false">IF($C2872="","","R"&amp;TEXT(ROW()-4,"00000"))</f>
        <v/>
      </c>
      <c r="B2872" s="21"/>
      <c r="C2872" s="19"/>
      <c r="D2872" s="22" t="str">
        <f aca="false">IF($C2872="","",IFERROR(INDEX(Asset_Register!$C$5:$C$1000,MATCH($C2872,Asset_Register!$A$5:$A$1000,0)),"Not in register"))</f>
        <v/>
      </c>
      <c r="E2872" s="22" t="str">
        <f aca="false">IF($C2872="","",IFERROR(INDEX(Asset_Register!$D$5:$D$1000,MATCH($C2872,Asset_Register!$A$5:$A$1000,0)),"Not in register"))</f>
        <v/>
      </c>
      <c r="F2872" s="22" t="str">
        <f aca="false">IF($C2872="","",IFERROR(INDEX(Asset_Register!$R$5:$R$1000,MATCH($C2872,Asset_Register!$A$5:$A$1000,0)),"Not in register"))</f>
        <v/>
      </c>
      <c r="G2872" s="22" t="str">
        <f aca="false">IF($C2872="","",IFERROR(INDEX(Asset_Register!$Q$5:$Q$1000,MATCH($C2872,Asset_Register!$A$5:$A$1000,0)),"Not in register"))</f>
        <v/>
      </c>
      <c r="H2872" s="19"/>
      <c r="I2872" s="19"/>
      <c r="J2872" s="6"/>
      <c r="K2872" s="19"/>
      <c r="L2872" s="19"/>
      <c r="M2872" s="19"/>
      <c r="N2872" s="19"/>
      <c r="O2872" s="19"/>
      <c r="P2872" s="19"/>
      <c r="Q2872" s="22" t="str">
        <f aca="false">IF($C2872="","",IF($P2872&lt;&gt;"",$P2872,IF(AND(ISNUMBER($K2872),ISNUMBER($M2872),ISNUMBER($N2872)),IF($O2872="Lower is worse",IF($K2872&lt;=$N2872,"Danger",IF($K2872&lt;=$M2872,"Alert","OK")),IF($K2872&gt;=$N2872,"Danger",IF($K2872&gt;=$M2872,"Alert","OK"))),"Not set")))</f>
        <v/>
      </c>
      <c r="R2872" s="22" t="str">
        <f aca="false">IF(OR($Q2872="",$Q2872="Not set"),"",MATCH($Q2872,Lists!$F$2:$F$4,0)-1)</f>
        <v/>
      </c>
      <c r="S2872" s="6"/>
      <c r="T2872" s="6"/>
      <c r="U2872" s="22" t="str">
        <f aca="false">IF(OR($Q2872="",$Q2872="OK",$Q2872="Not set",NOT(ISNUMBER($G2872))),"",ROUND($G2872*IF($Q2872="Danger",Lists!$M$15,Lists!$M$16),0))</f>
        <v/>
      </c>
      <c r="V2872" s="22" t="str">
        <f aca="false">IF($U2872="","",IF(OR($Q2872="Danger",$U2872&gt;=Lists!$M$10),"P1",IF($U2872&gt;=Lists!$M$11,"P2","P3")))</f>
        <v/>
      </c>
      <c r="W2872" s="24" t="str">
        <f aca="false">IF(OR($V2872="",$B2872=""),"",$B2872+INDEX(Lists!$N$10:$N$12,MATCH($V2872,Lists!$L$10:$L$12,0)))</f>
        <v/>
      </c>
      <c r="X2872" s="19"/>
      <c r="Y2872" s="19"/>
      <c r="Z2872" s="19"/>
      <c r="AA2872" s="21"/>
      <c r="AB2872" s="19"/>
      <c r="AC2872" s="22" t="str">
        <f aca="true">IF(OR($U2872="",$B2872=""),"",IF($AA2872&lt;&gt;"",$AA2872-$B2872,TODAY()-$B2872))</f>
        <v/>
      </c>
      <c r="AD2872" s="22" t="str">
        <f aca="true">IF($W2872="","",IF($Y2872="Closed",IF($AA2872="","Closed",IF($AA2872&lt;=$W2872,"Closed on time","Closed late")),IF(TODAY()&gt;$W2872,"Overdue","Within time")))</f>
        <v/>
      </c>
      <c r="AE2872" s="6"/>
      <c r="AF2872" s="19"/>
      <c r="AG2872" s="19"/>
      <c r="AH2872" s="19"/>
      <c r="AI2872" s="19"/>
      <c r="AJ2872" s="19"/>
    </row>
    <row r="2873" customFormat="false" ht="15" hidden="false" customHeight="false" outlineLevel="0" collapsed="false">
      <c r="A2873" s="22" t="str">
        <f aca="false">IF($C2873="","","R"&amp;TEXT(ROW()-4,"00000"))</f>
        <v/>
      </c>
      <c r="B2873" s="21"/>
      <c r="C2873" s="19"/>
      <c r="D2873" s="22" t="str">
        <f aca="false">IF($C2873="","",IFERROR(INDEX(Asset_Register!$C$5:$C$1000,MATCH($C2873,Asset_Register!$A$5:$A$1000,0)),"Not in register"))</f>
        <v/>
      </c>
      <c r="E2873" s="22" t="str">
        <f aca="false">IF($C2873="","",IFERROR(INDEX(Asset_Register!$D$5:$D$1000,MATCH($C2873,Asset_Register!$A$5:$A$1000,0)),"Not in register"))</f>
        <v/>
      </c>
      <c r="F2873" s="22" t="str">
        <f aca="false">IF($C2873="","",IFERROR(INDEX(Asset_Register!$R$5:$R$1000,MATCH($C2873,Asset_Register!$A$5:$A$1000,0)),"Not in register"))</f>
        <v/>
      </c>
      <c r="G2873" s="22" t="str">
        <f aca="false">IF($C2873="","",IFERROR(INDEX(Asset_Register!$Q$5:$Q$1000,MATCH($C2873,Asset_Register!$A$5:$A$1000,0)),"Not in register"))</f>
        <v/>
      </c>
      <c r="H2873" s="19"/>
      <c r="I2873" s="19"/>
      <c r="J2873" s="6"/>
      <c r="K2873" s="19"/>
      <c r="L2873" s="19"/>
      <c r="M2873" s="19"/>
      <c r="N2873" s="19"/>
      <c r="O2873" s="19"/>
      <c r="P2873" s="19"/>
      <c r="Q2873" s="22" t="str">
        <f aca="false">IF($C2873="","",IF($P2873&lt;&gt;"",$P2873,IF(AND(ISNUMBER($K2873),ISNUMBER($M2873),ISNUMBER($N2873)),IF($O2873="Lower is worse",IF($K2873&lt;=$N2873,"Danger",IF($K2873&lt;=$M2873,"Alert","OK")),IF($K2873&gt;=$N2873,"Danger",IF($K2873&gt;=$M2873,"Alert","OK"))),"Not set")))</f>
        <v/>
      </c>
      <c r="R2873" s="22" t="str">
        <f aca="false">IF(OR($Q2873="",$Q2873="Not set"),"",MATCH($Q2873,Lists!$F$2:$F$4,0)-1)</f>
        <v/>
      </c>
      <c r="S2873" s="6"/>
      <c r="T2873" s="6"/>
      <c r="U2873" s="22" t="str">
        <f aca="false">IF(OR($Q2873="",$Q2873="OK",$Q2873="Not set",NOT(ISNUMBER($G2873))),"",ROUND($G2873*IF($Q2873="Danger",Lists!$M$15,Lists!$M$16),0))</f>
        <v/>
      </c>
      <c r="V2873" s="22" t="str">
        <f aca="false">IF($U2873="","",IF(OR($Q2873="Danger",$U2873&gt;=Lists!$M$10),"P1",IF($U2873&gt;=Lists!$M$11,"P2","P3")))</f>
        <v/>
      </c>
      <c r="W2873" s="24" t="str">
        <f aca="false">IF(OR($V2873="",$B2873=""),"",$B2873+INDEX(Lists!$N$10:$N$12,MATCH($V2873,Lists!$L$10:$L$12,0)))</f>
        <v/>
      </c>
      <c r="X2873" s="19"/>
      <c r="Y2873" s="19"/>
      <c r="Z2873" s="19"/>
      <c r="AA2873" s="21"/>
      <c r="AB2873" s="19"/>
      <c r="AC2873" s="22" t="str">
        <f aca="true">IF(OR($U2873="",$B2873=""),"",IF($AA2873&lt;&gt;"",$AA2873-$B2873,TODAY()-$B2873))</f>
        <v/>
      </c>
      <c r="AD2873" s="22" t="str">
        <f aca="true">IF($W2873="","",IF($Y2873="Closed",IF($AA2873="","Closed",IF($AA2873&lt;=$W2873,"Closed on time","Closed late")),IF(TODAY()&gt;$W2873,"Overdue","Within time")))</f>
        <v/>
      </c>
      <c r="AE2873" s="6"/>
      <c r="AF2873" s="19"/>
      <c r="AG2873" s="19"/>
      <c r="AH2873" s="19"/>
      <c r="AI2873" s="19"/>
      <c r="AJ2873" s="19"/>
    </row>
    <row r="2874" customFormat="false" ht="15" hidden="false" customHeight="false" outlineLevel="0" collapsed="false">
      <c r="A2874" s="22" t="str">
        <f aca="false">IF($C2874="","","R"&amp;TEXT(ROW()-4,"00000"))</f>
        <v/>
      </c>
      <c r="B2874" s="21"/>
      <c r="C2874" s="19"/>
      <c r="D2874" s="22" t="str">
        <f aca="false">IF($C2874="","",IFERROR(INDEX(Asset_Register!$C$5:$C$1000,MATCH($C2874,Asset_Register!$A$5:$A$1000,0)),"Not in register"))</f>
        <v/>
      </c>
      <c r="E2874" s="22" t="str">
        <f aca="false">IF($C2874="","",IFERROR(INDEX(Asset_Register!$D$5:$D$1000,MATCH($C2874,Asset_Register!$A$5:$A$1000,0)),"Not in register"))</f>
        <v/>
      </c>
      <c r="F2874" s="22" t="str">
        <f aca="false">IF($C2874="","",IFERROR(INDEX(Asset_Register!$R$5:$R$1000,MATCH($C2874,Asset_Register!$A$5:$A$1000,0)),"Not in register"))</f>
        <v/>
      </c>
      <c r="G2874" s="22" t="str">
        <f aca="false">IF($C2874="","",IFERROR(INDEX(Asset_Register!$Q$5:$Q$1000,MATCH($C2874,Asset_Register!$A$5:$A$1000,0)),"Not in register"))</f>
        <v/>
      </c>
      <c r="H2874" s="19"/>
      <c r="I2874" s="19"/>
      <c r="J2874" s="6"/>
      <c r="K2874" s="19"/>
      <c r="L2874" s="19"/>
      <c r="M2874" s="19"/>
      <c r="N2874" s="19"/>
      <c r="O2874" s="19"/>
      <c r="P2874" s="19"/>
      <c r="Q2874" s="22" t="str">
        <f aca="false">IF($C2874="","",IF($P2874&lt;&gt;"",$P2874,IF(AND(ISNUMBER($K2874),ISNUMBER($M2874),ISNUMBER($N2874)),IF($O2874="Lower is worse",IF($K2874&lt;=$N2874,"Danger",IF($K2874&lt;=$M2874,"Alert","OK")),IF($K2874&gt;=$N2874,"Danger",IF($K2874&gt;=$M2874,"Alert","OK"))),"Not set")))</f>
        <v/>
      </c>
      <c r="R2874" s="22" t="str">
        <f aca="false">IF(OR($Q2874="",$Q2874="Not set"),"",MATCH($Q2874,Lists!$F$2:$F$4,0)-1)</f>
        <v/>
      </c>
      <c r="S2874" s="6"/>
      <c r="T2874" s="6"/>
      <c r="U2874" s="22" t="str">
        <f aca="false">IF(OR($Q2874="",$Q2874="OK",$Q2874="Not set",NOT(ISNUMBER($G2874))),"",ROUND($G2874*IF($Q2874="Danger",Lists!$M$15,Lists!$M$16),0))</f>
        <v/>
      </c>
      <c r="V2874" s="22" t="str">
        <f aca="false">IF($U2874="","",IF(OR($Q2874="Danger",$U2874&gt;=Lists!$M$10),"P1",IF($U2874&gt;=Lists!$M$11,"P2","P3")))</f>
        <v/>
      </c>
      <c r="W2874" s="24" t="str">
        <f aca="false">IF(OR($V2874="",$B2874=""),"",$B2874+INDEX(Lists!$N$10:$N$12,MATCH($V2874,Lists!$L$10:$L$12,0)))</f>
        <v/>
      </c>
      <c r="X2874" s="19"/>
      <c r="Y2874" s="19"/>
      <c r="Z2874" s="19"/>
      <c r="AA2874" s="21"/>
      <c r="AB2874" s="19"/>
      <c r="AC2874" s="22" t="str">
        <f aca="true">IF(OR($U2874="",$B2874=""),"",IF($AA2874&lt;&gt;"",$AA2874-$B2874,TODAY()-$B2874))</f>
        <v/>
      </c>
      <c r="AD2874" s="22" t="str">
        <f aca="true">IF($W2874="","",IF($Y2874="Closed",IF($AA2874="","Closed",IF($AA2874&lt;=$W2874,"Closed on time","Closed late")),IF(TODAY()&gt;$W2874,"Overdue","Within time")))</f>
        <v/>
      </c>
      <c r="AE2874" s="6"/>
      <c r="AF2874" s="19"/>
      <c r="AG2874" s="19"/>
      <c r="AH2874" s="19"/>
      <c r="AI2874" s="19"/>
      <c r="AJ2874" s="19"/>
    </row>
    <row r="2875" customFormat="false" ht="15" hidden="false" customHeight="false" outlineLevel="0" collapsed="false">
      <c r="A2875" s="22" t="str">
        <f aca="false">IF($C2875="","","R"&amp;TEXT(ROW()-4,"00000"))</f>
        <v/>
      </c>
      <c r="B2875" s="21"/>
      <c r="C2875" s="19"/>
      <c r="D2875" s="22" t="str">
        <f aca="false">IF($C2875="","",IFERROR(INDEX(Asset_Register!$C$5:$C$1000,MATCH($C2875,Asset_Register!$A$5:$A$1000,0)),"Not in register"))</f>
        <v/>
      </c>
      <c r="E2875" s="22" t="str">
        <f aca="false">IF($C2875="","",IFERROR(INDEX(Asset_Register!$D$5:$D$1000,MATCH($C2875,Asset_Register!$A$5:$A$1000,0)),"Not in register"))</f>
        <v/>
      </c>
      <c r="F2875" s="22" t="str">
        <f aca="false">IF($C2875="","",IFERROR(INDEX(Asset_Register!$R$5:$R$1000,MATCH($C2875,Asset_Register!$A$5:$A$1000,0)),"Not in register"))</f>
        <v/>
      </c>
      <c r="G2875" s="22" t="str">
        <f aca="false">IF($C2875="","",IFERROR(INDEX(Asset_Register!$Q$5:$Q$1000,MATCH($C2875,Asset_Register!$A$5:$A$1000,0)),"Not in register"))</f>
        <v/>
      </c>
      <c r="H2875" s="19"/>
      <c r="I2875" s="19"/>
      <c r="J2875" s="6"/>
      <c r="K2875" s="19"/>
      <c r="L2875" s="19"/>
      <c r="M2875" s="19"/>
      <c r="N2875" s="19"/>
      <c r="O2875" s="19"/>
      <c r="P2875" s="19"/>
      <c r="Q2875" s="22" t="str">
        <f aca="false">IF($C2875="","",IF($P2875&lt;&gt;"",$P2875,IF(AND(ISNUMBER($K2875),ISNUMBER($M2875),ISNUMBER($N2875)),IF($O2875="Lower is worse",IF($K2875&lt;=$N2875,"Danger",IF($K2875&lt;=$M2875,"Alert","OK")),IF($K2875&gt;=$N2875,"Danger",IF($K2875&gt;=$M2875,"Alert","OK"))),"Not set")))</f>
        <v/>
      </c>
      <c r="R2875" s="22" t="str">
        <f aca="false">IF(OR($Q2875="",$Q2875="Not set"),"",MATCH($Q2875,Lists!$F$2:$F$4,0)-1)</f>
        <v/>
      </c>
      <c r="S2875" s="6"/>
      <c r="T2875" s="6"/>
      <c r="U2875" s="22" t="str">
        <f aca="false">IF(OR($Q2875="",$Q2875="OK",$Q2875="Not set",NOT(ISNUMBER($G2875))),"",ROUND($G2875*IF($Q2875="Danger",Lists!$M$15,Lists!$M$16),0))</f>
        <v/>
      </c>
      <c r="V2875" s="22" t="str">
        <f aca="false">IF($U2875="","",IF(OR($Q2875="Danger",$U2875&gt;=Lists!$M$10),"P1",IF($U2875&gt;=Lists!$M$11,"P2","P3")))</f>
        <v/>
      </c>
      <c r="W2875" s="24" t="str">
        <f aca="false">IF(OR($V2875="",$B2875=""),"",$B2875+INDEX(Lists!$N$10:$N$12,MATCH($V2875,Lists!$L$10:$L$12,0)))</f>
        <v/>
      </c>
      <c r="X2875" s="19"/>
      <c r="Y2875" s="19"/>
      <c r="Z2875" s="19"/>
      <c r="AA2875" s="21"/>
      <c r="AB2875" s="19"/>
      <c r="AC2875" s="22" t="str">
        <f aca="true">IF(OR($U2875="",$B2875=""),"",IF($AA2875&lt;&gt;"",$AA2875-$B2875,TODAY()-$B2875))</f>
        <v/>
      </c>
      <c r="AD2875" s="22" t="str">
        <f aca="true">IF($W2875="","",IF($Y2875="Closed",IF($AA2875="","Closed",IF($AA2875&lt;=$W2875,"Closed on time","Closed late")),IF(TODAY()&gt;$W2875,"Overdue","Within time")))</f>
        <v/>
      </c>
      <c r="AE2875" s="6"/>
      <c r="AF2875" s="19"/>
      <c r="AG2875" s="19"/>
      <c r="AH2875" s="19"/>
      <c r="AI2875" s="19"/>
      <c r="AJ2875" s="19"/>
    </row>
    <row r="2876" customFormat="false" ht="15" hidden="false" customHeight="false" outlineLevel="0" collapsed="false">
      <c r="A2876" s="22" t="str">
        <f aca="false">IF($C2876="","","R"&amp;TEXT(ROW()-4,"00000"))</f>
        <v/>
      </c>
      <c r="B2876" s="21"/>
      <c r="C2876" s="19"/>
      <c r="D2876" s="22" t="str">
        <f aca="false">IF($C2876="","",IFERROR(INDEX(Asset_Register!$C$5:$C$1000,MATCH($C2876,Asset_Register!$A$5:$A$1000,0)),"Not in register"))</f>
        <v/>
      </c>
      <c r="E2876" s="22" t="str">
        <f aca="false">IF($C2876="","",IFERROR(INDEX(Asset_Register!$D$5:$D$1000,MATCH($C2876,Asset_Register!$A$5:$A$1000,0)),"Not in register"))</f>
        <v/>
      </c>
      <c r="F2876" s="22" t="str">
        <f aca="false">IF($C2876="","",IFERROR(INDEX(Asset_Register!$R$5:$R$1000,MATCH($C2876,Asset_Register!$A$5:$A$1000,0)),"Not in register"))</f>
        <v/>
      </c>
      <c r="G2876" s="22" t="str">
        <f aca="false">IF($C2876="","",IFERROR(INDEX(Asset_Register!$Q$5:$Q$1000,MATCH($C2876,Asset_Register!$A$5:$A$1000,0)),"Not in register"))</f>
        <v/>
      </c>
      <c r="H2876" s="19"/>
      <c r="I2876" s="19"/>
      <c r="J2876" s="6"/>
      <c r="K2876" s="19"/>
      <c r="L2876" s="19"/>
      <c r="M2876" s="19"/>
      <c r="N2876" s="19"/>
      <c r="O2876" s="19"/>
      <c r="P2876" s="19"/>
      <c r="Q2876" s="22" t="str">
        <f aca="false">IF($C2876="","",IF($P2876&lt;&gt;"",$P2876,IF(AND(ISNUMBER($K2876),ISNUMBER($M2876),ISNUMBER($N2876)),IF($O2876="Lower is worse",IF($K2876&lt;=$N2876,"Danger",IF($K2876&lt;=$M2876,"Alert","OK")),IF($K2876&gt;=$N2876,"Danger",IF($K2876&gt;=$M2876,"Alert","OK"))),"Not set")))</f>
        <v/>
      </c>
      <c r="R2876" s="22" t="str">
        <f aca="false">IF(OR($Q2876="",$Q2876="Not set"),"",MATCH($Q2876,Lists!$F$2:$F$4,0)-1)</f>
        <v/>
      </c>
      <c r="S2876" s="6"/>
      <c r="T2876" s="6"/>
      <c r="U2876" s="22" t="str">
        <f aca="false">IF(OR($Q2876="",$Q2876="OK",$Q2876="Not set",NOT(ISNUMBER($G2876))),"",ROUND($G2876*IF($Q2876="Danger",Lists!$M$15,Lists!$M$16),0))</f>
        <v/>
      </c>
      <c r="V2876" s="22" t="str">
        <f aca="false">IF($U2876="","",IF(OR($Q2876="Danger",$U2876&gt;=Lists!$M$10),"P1",IF($U2876&gt;=Lists!$M$11,"P2","P3")))</f>
        <v/>
      </c>
      <c r="W2876" s="24" t="str">
        <f aca="false">IF(OR($V2876="",$B2876=""),"",$B2876+INDEX(Lists!$N$10:$N$12,MATCH($V2876,Lists!$L$10:$L$12,0)))</f>
        <v/>
      </c>
      <c r="X2876" s="19"/>
      <c r="Y2876" s="19"/>
      <c r="Z2876" s="19"/>
      <c r="AA2876" s="21"/>
      <c r="AB2876" s="19"/>
      <c r="AC2876" s="22" t="str">
        <f aca="true">IF(OR($U2876="",$B2876=""),"",IF($AA2876&lt;&gt;"",$AA2876-$B2876,TODAY()-$B2876))</f>
        <v/>
      </c>
      <c r="AD2876" s="22" t="str">
        <f aca="true">IF($W2876="","",IF($Y2876="Closed",IF($AA2876="","Closed",IF($AA2876&lt;=$W2876,"Closed on time","Closed late")),IF(TODAY()&gt;$W2876,"Overdue","Within time")))</f>
        <v/>
      </c>
      <c r="AE2876" s="6"/>
      <c r="AF2876" s="19"/>
      <c r="AG2876" s="19"/>
      <c r="AH2876" s="19"/>
      <c r="AI2876" s="19"/>
      <c r="AJ2876" s="19"/>
    </row>
    <row r="2877" customFormat="false" ht="15" hidden="false" customHeight="false" outlineLevel="0" collapsed="false">
      <c r="A2877" s="22" t="str">
        <f aca="false">IF($C2877="","","R"&amp;TEXT(ROW()-4,"00000"))</f>
        <v/>
      </c>
      <c r="B2877" s="21"/>
      <c r="C2877" s="19"/>
      <c r="D2877" s="22" t="str">
        <f aca="false">IF($C2877="","",IFERROR(INDEX(Asset_Register!$C$5:$C$1000,MATCH($C2877,Asset_Register!$A$5:$A$1000,0)),"Not in register"))</f>
        <v/>
      </c>
      <c r="E2877" s="22" t="str">
        <f aca="false">IF($C2877="","",IFERROR(INDEX(Asset_Register!$D$5:$D$1000,MATCH($C2877,Asset_Register!$A$5:$A$1000,0)),"Not in register"))</f>
        <v/>
      </c>
      <c r="F2877" s="22" t="str">
        <f aca="false">IF($C2877="","",IFERROR(INDEX(Asset_Register!$R$5:$R$1000,MATCH($C2877,Asset_Register!$A$5:$A$1000,0)),"Not in register"))</f>
        <v/>
      </c>
      <c r="G2877" s="22" t="str">
        <f aca="false">IF($C2877="","",IFERROR(INDEX(Asset_Register!$Q$5:$Q$1000,MATCH($C2877,Asset_Register!$A$5:$A$1000,0)),"Not in register"))</f>
        <v/>
      </c>
      <c r="H2877" s="19"/>
      <c r="I2877" s="19"/>
      <c r="J2877" s="6"/>
      <c r="K2877" s="19"/>
      <c r="L2877" s="19"/>
      <c r="M2877" s="19"/>
      <c r="N2877" s="19"/>
      <c r="O2877" s="19"/>
      <c r="P2877" s="19"/>
      <c r="Q2877" s="22" t="str">
        <f aca="false">IF($C2877="","",IF($P2877&lt;&gt;"",$P2877,IF(AND(ISNUMBER($K2877),ISNUMBER($M2877),ISNUMBER($N2877)),IF($O2877="Lower is worse",IF($K2877&lt;=$N2877,"Danger",IF($K2877&lt;=$M2877,"Alert","OK")),IF($K2877&gt;=$N2877,"Danger",IF($K2877&gt;=$M2877,"Alert","OK"))),"Not set")))</f>
        <v/>
      </c>
      <c r="R2877" s="22" t="str">
        <f aca="false">IF(OR($Q2877="",$Q2877="Not set"),"",MATCH($Q2877,Lists!$F$2:$F$4,0)-1)</f>
        <v/>
      </c>
      <c r="S2877" s="6"/>
      <c r="T2877" s="6"/>
      <c r="U2877" s="22" t="str">
        <f aca="false">IF(OR($Q2877="",$Q2877="OK",$Q2877="Not set",NOT(ISNUMBER($G2877))),"",ROUND($G2877*IF($Q2877="Danger",Lists!$M$15,Lists!$M$16),0))</f>
        <v/>
      </c>
      <c r="V2877" s="22" t="str">
        <f aca="false">IF($U2877="","",IF(OR($Q2877="Danger",$U2877&gt;=Lists!$M$10),"P1",IF($U2877&gt;=Lists!$M$11,"P2","P3")))</f>
        <v/>
      </c>
      <c r="W2877" s="24" t="str">
        <f aca="false">IF(OR($V2877="",$B2877=""),"",$B2877+INDEX(Lists!$N$10:$N$12,MATCH($V2877,Lists!$L$10:$L$12,0)))</f>
        <v/>
      </c>
      <c r="X2877" s="19"/>
      <c r="Y2877" s="19"/>
      <c r="Z2877" s="19"/>
      <c r="AA2877" s="21"/>
      <c r="AB2877" s="19"/>
      <c r="AC2877" s="22" t="str">
        <f aca="true">IF(OR($U2877="",$B2877=""),"",IF($AA2877&lt;&gt;"",$AA2877-$B2877,TODAY()-$B2877))</f>
        <v/>
      </c>
      <c r="AD2877" s="22" t="str">
        <f aca="true">IF($W2877="","",IF($Y2877="Closed",IF($AA2877="","Closed",IF($AA2877&lt;=$W2877,"Closed on time","Closed late")),IF(TODAY()&gt;$W2877,"Overdue","Within time")))</f>
        <v/>
      </c>
      <c r="AE2877" s="6"/>
      <c r="AF2877" s="19"/>
      <c r="AG2877" s="19"/>
      <c r="AH2877" s="19"/>
      <c r="AI2877" s="19"/>
      <c r="AJ2877" s="19"/>
    </row>
    <row r="2878" customFormat="false" ht="15" hidden="false" customHeight="false" outlineLevel="0" collapsed="false">
      <c r="A2878" s="22" t="str">
        <f aca="false">IF($C2878="","","R"&amp;TEXT(ROW()-4,"00000"))</f>
        <v/>
      </c>
      <c r="B2878" s="21"/>
      <c r="C2878" s="19"/>
      <c r="D2878" s="22" t="str">
        <f aca="false">IF($C2878="","",IFERROR(INDEX(Asset_Register!$C$5:$C$1000,MATCH($C2878,Asset_Register!$A$5:$A$1000,0)),"Not in register"))</f>
        <v/>
      </c>
      <c r="E2878" s="22" t="str">
        <f aca="false">IF($C2878="","",IFERROR(INDEX(Asset_Register!$D$5:$D$1000,MATCH($C2878,Asset_Register!$A$5:$A$1000,0)),"Not in register"))</f>
        <v/>
      </c>
      <c r="F2878" s="22" t="str">
        <f aca="false">IF($C2878="","",IFERROR(INDEX(Asset_Register!$R$5:$R$1000,MATCH($C2878,Asset_Register!$A$5:$A$1000,0)),"Not in register"))</f>
        <v/>
      </c>
      <c r="G2878" s="22" t="str">
        <f aca="false">IF($C2878="","",IFERROR(INDEX(Asset_Register!$Q$5:$Q$1000,MATCH($C2878,Asset_Register!$A$5:$A$1000,0)),"Not in register"))</f>
        <v/>
      </c>
      <c r="H2878" s="19"/>
      <c r="I2878" s="19"/>
      <c r="J2878" s="6"/>
      <c r="K2878" s="19"/>
      <c r="L2878" s="19"/>
      <c r="M2878" s="19"/>
      <c r="N2878" s="19"/>
      <c r="O2878" s="19"/>
      <c r="P2878" s="19"/>
      <c r="Q2878" s="22" t="str">
        <f aca="false">IF($C2878="","",IF($P2878&lt;&gt;"",$P2878,IF(AND(ISNUMBER($K2878),ISNUMBER($M2878),ISNUMBER($N2878)),IF($O2878="Lower is worse",IF($K2878&lt;=$N2878,"Danger",IF($K2878&lt;=$M2878,"Alert","OK")),IF($K2878&gt;=$N2878,"Danger",IF($K2878&gt;=$M2878,"Alert","OK"))),"Not set")))</f>
        <v/>
      </c>
      <c r="R2878" s="22" t="str">
        <f aca="false">IF(OR($Q2878="",$Q2878="Not set"),"",MATCH($Q2878,Lists!$F$2:$F$4,0)-1)</f>
        <v/>
      </c>
      <c r="S2878" s="6"/>
      <c r="T2878" s="6"/>
      <c r="U2878" s="22" t="str">
        <f aca="false">IF(OR($Q2878="",$Q2878="OK",$Q2878="Not set",NOT(ISNUMBER($G2878))),"",ROUND($G2878*IF($Q2878="Danger",Lists!$M$15,Lists!$M$16),0))</f>
        <v/>
      </c>
      <c r="V2878" s="22" t="str">
        <f aca="false">IF($U2878="","",IF(OR($Q2878="Danger",$U2878&gt;=Lists!$M$10),"P1",IF($U2878&gt;=Lists!$M$11,"P2","P3")))</f>
        <v/>
      </c>
      <c r="W2878" s="24" t="str">
        <f aca="false">IF(OR($V2878="",$B2878=""),"",$B2878+INDEX(Lists!$N$10:$N$12,MATCH($V2878,Lists!$L$10:$L$12,0)))</f>
        <v/>
      </c>
      <c r="X2878" s="19"/>
      <c r="Y2878" s="19"/>
      <c r="Z2878" s="19"/>
      <c r="AA2878" s="21"/>
      <c r="AB2878" s="19"/>
      <c r="AC2878" s="22" t="str">
        <f aca="true">IF(OR($U2878="",$B2878=""),"",IF($AA2878&lt;&gt;"",$AA2878-$B2878,TODAY()-$B2878))</f>
        <v/>
      </c>
      <c r="AD2878" s="22" t="str">
        <f aca="true">IF($W2878="","",IF($Y2878="Closed",IF($AA2878="","Closed",IF($AA2878&lt;=$W2878,"Closed on time","Closed late")),IF(TODAY()&gt;$W2878,"Overdue","Within time")))</f>
        <v/>
      </c>
      <c r="AE2878" s="6"/>
      <c r="AF2878" s="19"/>
      <c r="AG2878" s="19"/>
      <c r="AH2878" s="19"/>
      <c r="AI2878" s="19"/>
      <c r="AJ2878" s="19"/>
    </row>
    <row r="2879" customFormat="false" ht="15" hidden="false" customHeight="false" outlineLevel="0" collapsed="false">
      <c r="A2879" s="22" t="str">
        <f aca="false">IF($C2879="","","R"&amp;TEXT(ROW()-4,"00000"))</f>
        <v/>
      </c>
      <c r="B2879" s="21"/>
      <c r="C2879" s="19"/>
      <c r="D2879" s="22" t="str">
        <f aca="false">IF($C2879="","",IFERROR(INDEX(Asset_Register!$C$5:$C$1000,MATCH($C2879,Asset_Register!$A$5:$A$1000,0)),"Not in register"))</f>
        <v/>
      </c>
      <c r="E2879" s="22" t="str">
        <f aca="false">IF($C2879="","",IFERROR(INDEX(Asset_Register!$D$5:$D$1000,MATCH($C2879,Asset_Register!$A$5:$A$1000,0)),"Not in register"))</f>
        <v/>
      </c>
      <c r="F2879" s="22" t="str">
        <f aca="false">IF($C2879="","",IFERROR(INDEX(Asset_Register!$R$5:$R$1000,MATCH($C2879,Asset_Register!$A$5:$A$1000,0)),"Not in register"))</f>
        <v/>
      </c>
      <c r="G2879" s="22" t="str">
        <f aca="false">IF($C2879="","",IFERROR(INDEX(Asset_Register!$Q$5:$Q$1000,MATCH($C2879,Asset_Register!$A$5:$A$1000,0)),"Not in register"))</f>
        <v/>
      </c>
      <c r="H2879" s="19"/>
      <c r="I2879" s="19"/>
      <c r="J2879" s="6"/>
      <c r="K2879" s="19"/>
      <c r="L2879" s="19"/>
      <c r="M2879" s="19"/>
      <c r="N2879" s="19"/>
      <c r="O2879" s="19"/>
      <c r="P2879" s="19"/>
      <c r="Q2879" s="22" t="str">
        <f aca="false">IF($C2879="","",IF($P2879&lt;&gt;"",$P2879,IF(AND(ISNUMBER($K2879),ISNUMBER($M2879),ISNUMBER($N2879)),IF($O2879="Lower is worse",IF($K2879&lt;=$N2879,"Danger",IF($K2879&lt;=$M2879,"Alert","OK")),IF($K2879&gt;=$N2879,"Danger",IF($K2879&gt;=$M2879,"Alert","OK"))),"Not set")))</f>
        <v/>
      </c>
      <c r="R2879" s="22" t="str">
        <f aca="false">IF(OR($Q2879="",$Q2879="Not set"),"",MATCH($Q2879,Lists!$F$2:$F$4,0)-1)</f>
        <v/>
      </c>
      <c r="S2879" s="6"/>
      <c r="T2879" s="6"/>
      <c r="U2879" s="22" t="str">
        <f aca="false">IF(OR($Q2879="",$Q2879="OK",$Q2879="Not set",NOT(ISNUMBER($G2879))),"",ROUND($G2879*IF($Q2879="Danger",Lists!$M$15,Lists!$M$16),0))</f>
        <v/>
      </c>
      <c r="V2879" s="22" t="str">
        <f aca="false">IF($U2879="","",IF(OR($Q2879="Danger",$U2879&gt;=Lists!$M$10),"P1",IF($U2879&gt;=Lists!$M$11,"P2","P3")))</f>
        <v/>
      </c>
      <c r="W2879" s="24" t="str">
        <f aca="false">IF(OR($V2879="",$B2879=""),"",$B2879+INDEX(Lists!$N$10:$N$12,MATCH($V2879,Lists!$L$10:$L$12,0)))</f>
        <v/>
      </c>
      <c r="X2879" s="19"/>
      <c r="Y2879" s="19"/>
      <c r="Z2879" s="19"/>
      <c r="AA2879" s="21"/>
      <c r="AB2879" s="19"/>
      <c r="AC2879" s="22" t="str">
        <f aca="true">IF(OR($U2879="",$B2879=""),"",IF($AA2879&lt;&gt;"",$AA2879-$B2879,TODAY()-$B2879))</f>
        <v/>
      </c>
      <c r="AD2879" s="22" t="str">
        <f aca="true">IF($W2879="","",IF($Y2879="Closed",IF($AA2879="","Closed",IF($AA2879&lt;=$W2879,"Closed on time","Closed late")),IF(TODAY()&gt;$W2879,"Overdue","Within time")))</f>
        <v/>
      </c>
      <c r="AE2879" s="6"/>
      <c r="AF2879" s="19"/>
      <c r="AG2879" s="19"/>
      <c r="AH2879" s="19"/>
      <c r="AI2879" s="19"/>
      <c r="AJ2879" s="19"/>
    </row>
    <row r="2880" customFormat="false" ht="15" hidden="false" customHeight="false" outlineLevel="0" collapsed="false">
      <c r="A2880" s="22" t="str">
        <f aca="false">IF($C2880="","","R"&amp;TEXT(ROW()-4,"00000"))</f>
        <v/>
      </c>
      <c r="B2880" s="21"/>
      <c r="C2880" s="19"/>
      <c r="D2880" s="22" t="str">
        <f aca="false">IF($C2880="","",IFERROR(INDEX(Asset_Register!$C$5:$C$1000,MATCH($C2880,Asset_Register!$A$5:$A$1000,0)),"Not in register"))</f>
        <v/>
      </c>
      <c r="E2880" s="22" t="str">
        <f aca="false">IF($C2880="","",IFERROR(INDEX(Asset_Register!$D$5:$D$1000,MATCH($C2880,Asset_Register!$A$5:$A$1000,0)),"Not in register"))</f>
        <v/>
      </c>
      <c r="F2880" s="22" t="str">
        <f aca="false">IF($C2880="","",IFERROR(INDEX(Asset_Register!$R$5:$R$1000,MATCH($C2880,Asset_Register!$A$5:$A$1000,0)),"Not in register"))</f>
        <v/>
      </c>
      <c r="G2880" s="22" t="str">
        <f aca="false">IF($C2880="","",IFERROR(INDEX(Asset_Register!$Q$5:$Q$1000,MATCH($C2880,Asset_Register!$A$5:$A$1000,0)),"Not in register"))</f>
        <v/>
      </c>
      <c r="H2880" s="19"/>
      <c r="I2880" s="19"/>
      <c r="J2880" s="6"/>
      <c r="K2880" s="19"/>
      <c r="L2880" s="19"/>
      <c r="M2880" s="19"/>
      <c r="N2880" s="19"/>
      <c r="O2880" s="19"/>
      <c r="P2880" s="19"/>
      <c r="Q2880" s="22" t="str">
        <f aca="false">IF($C2880="","",IF($P2880&lt;&gt;"",$P2880,IF(AND(ISNUMBER($K2880),ISNUMBER($M2880),ISNUMBER($N2880)),IF($O2880="Lower is worse",IF($K2880&lt;=$N2880,"Danger",IF($K2880&lt;=$M2880,"Alert","OK")),IF($K2880&gt;=$N2880,"Danger",IF($K2880&gt;=$M2880,"Alert","OK"))),"Not set")))</f>
        <v/>
      </c>
      <c r="R2880" s="22" t="str">
        <f aca="false">IF(OR($Q2880="",$Q2880="Not set"),"",MATCH($Q2880,Lists!$F$2:$F$4,0)-1)</f>
        <v/>
      </c>
      <c r="S2880" s="6"/>
      <c r="T2880" s="6"/>
      <c r="U2880" s="22" t="str">
        <f aca="false">IF(OR($Q2880="",$Q2880="OK",$Q2880="Not set",NOT(ISNUMBER($G2880))),"",ROUND($G2880*IF($Q2880="Danger",Lists!$M$15,Lists!$M$16),0))</f>
        <v/>
      </c>
      <c r="V2880" s="22" t="str">
        <f aca="false">IF($U2880="","",IF(OR($Q2880="Danger",$U2880&gt;=Lists!$M$10),"P1",IF($U2880&gt;=Lists!$M$11,"P2","P3")))</f>
        <v/>
      </c>
      <c r="W2880" s="24" t="str">
        <f aca="false">IF(OR($V2880="",$B2880=""),"",$B2880+INDEX(Lists!$N$10:$N$12,MATCH($V2880,Lists!$L$10:$L$12,0)))</f>
        <v/>
      </c>
      <c r="X2880" s="19"/>
      <c r="Y2880" s="19"/>
      <c r="Z2880" s="19"/>
      <c r="AA2880" s="21"/>
      <c r="AB2880" s="19"/>
      <c r="AC2880" s="22" t="str">
        <f aca="true">IF(OR($U2880="",$B2880=""),"",IF($AA2880&lt;&gt;"",$AA2880-$B2880,TODAY()-$B2880))</f>
        <v/>
      </c>
      <c r="AD2880" s="22" t="str">
        <f aca="true">IF($W2880="","",IF($Y2880="Closed",IF($AA2880="","Closed",IF($AA2880&lt;=$W2880,"Closed on time","Closed late")),IF(TODAY()&gt;$W2880,"Overdue","Within time")))</f>
        <v/>
      </c>
      <c r="AE2880" s="6"/>
      <c r="AF2880" s="19"/>
      <c r="AG2880" s="19"/>
      <c r="AH2880" s="19"/>
      <c r="AI2880" s="19"/>
      <c r="AJ2880" s="19"/>
    </row>
    <row r="2881" customFormat="false" ht="15" hidden="false" customHeight="false" outlineLevel="0" collapsed="false">
      <c r="A2881" s="22" t="str">
        <f aca="false">IF($C2881="","","R"&amp;TEXT(ROW()-4,"00000"))</f>
        <v/>
      </c>
      <c r="B2881" s="21"/>
      <c r="C2881" s="19"/>
      <c r="D2881" s="22" t="str">
        <f aca="false">IF($C2881="","",IFERROR(INDEX(Asset_Register!$C$5:$C$1000,MATCH($C2881,Asset_Register!$A$5:$A$1000,0)),"Not in register"))</f>
        <v/>
      </c>
      <c r="E2881" s="22" t="str">
        <f aca="false">IF($C2881="","",IFERROR(INDEX(Asset_Register!$D$5:$D$1000,MATCH($C2881,Asset_Register!$A$5:$A$1000,0)),"Not in register"))</f>
        <v/>
      </c>
      <c r="F2881" s="22" t="str">
        <f aca="false">IF($C2881="","",IFERROR(INDEX(Asset_Register!$R$5:$R$1000,MATCH($C2881,Asset_Register!$A$5:$A$1000,0)),"Not in register"))</f>
        <v/>
      </c>
      <c r="G2881" s="22" t="str">
        <f aca="false">IF($C2881="","",IFERROR(INDEX(Asset_Register!$Q$5:$Q$1000,MATCH($C2881,Asset_Register!$A$5:$A$1000,0)),"Not in register"))</f>
        <v/>
      </c>
      <c r="H2881" s="19"/>
      <c r="I2881" s="19"/>
      <c r="J2881" s="6"/>
      <c r="K2881" s="19"/>
      <c r="L2881" s="19"/>
      <c r="M2881" s="19"/>
      <c r="N2881" s="19"/>
      <c r="O2881" s="19"/>
      <c r="P2881" s="19"/>
      <c r="Q2881" s="22" t="str">
        <f aca="false">IF($C2881="","",IF($P2881&lt;&gt;"",$P2881,IF(AND(ISNUMBER($K2881),ISNUMBER($M2881),ISNUMBER($N2881)),IF($O2881="Lower is worse",IF($K2881&lt;=$N2881,"Danger",IF($K2881&lt;=$M2881,"Alert","OK")),IF($K2881&gt;=$N2881,"Danger",IF($K2881&gt;=$M2881,"Alert","OK"))),"Not set")))</f>
        <v/>
      </c>
      <c r="R2881" s="22" t="str">
        <f aca="false">IF(OR($Q2881="",$Q2881="Not set"),"",MATCH($Q2881,Lists!$F$2:$F$4,0)-1)</f>
        <v/>
      </c>
      <c r="S2881" s="6"/>
      <c r="T2881" s="6"/>
      <c r="U2881" s="22" t="str">
        <f aca="false">IF(OR($Q2881="",$Q2881="OK",$Q2881="Not set",NOT(ISNUMBER($G2881))),"",ROUND($G2881*IF($Q2881="Danger",Lists!$M$15,Lists!$M$16),0))</f>
        <v/>
      </c>
      <c r="V2881" s="22" t="str">
        <f aca="false">IF($U2881="","",IF(OR($Q2881="Danger",$U2881&gt;=Lists!$M$10),"P1",IF($U2881&gt;=Lists!$M$11,"P2","P3")))</f>
        <v/>
      </c>
      <c r="W2881" s="24" t="str">
        <f aca="false">IF(OR($V2881="",$B2881=""),"",$B2881+INDEX(Lists!$N$10:$N$12,MATCH($V2881,Lists!$L$10:$L$12,0)))</f>
        <v/>
      </c>
      <c r="X2881" s="19"/>
      <c r="Y2881" s="19"/>
      <c r="Z2881" s="19"/>
      <c r="AA2881" s="21"/>
      <c r="AB2881" s="19"/>
      <c r="AC2881" s="22" t="str">
        <f aca="true">IF(OR($U2881="",$B2881=""),"",IF($AA2881&lt;&gt;"",$AA2881-$B2881,TODAY()-$B2881))</f>
        <v/>
      </c>
      <c r="AD2881" s="22" t="str">
        <f aca="true">IF($W2881="","",IF($Y2881="Closed",IF($AA2881="","Closed",IF($AA2881&lt;=$W2881,"Closed on time","Closed late")),IF(TODAY()&gt;$W2881,"Overdue","Within time")))</f>
        <v/>
      </c>
      <c r="AE2881" s="6"/>
      <c r="AF2881" s="19"/>
      <c r="AG2881" s="19"/>
      <c r="AH2881" s="19"/>
      <c r="AI2881" s="19"/>
      <c r="AJ2881" s="19"/>
    </row>
    <row r="2882" customFormat="false" ht="15" hidden="false" customHeight="false" outlineLevel="0" collapsed="false">
      <c r="A2882" s="22" t="str">
        <f aca="false">IF($C2882="","","R"&amp;TEXT(ROW()-4,"00000"))</f>
        <v/>
      </c>
      <c r="B2882" s="21"/>
      <c r="C2882" s="19"/>
      <c r="D2882" s="22" t="str">
        <f aca="false">IF($C2882="","",IFERROR(INDEX(Asset_Register!$C$5:$C$1000,MATCH($C2882,Asset_Register!$A$5:$A$1000,0)),"Not in register"))</f>
        <v/>
      </c>
      <c r="E2882" s="22" t="str">
        <f aca="false">IF($C2882="","",IFERROR(INDEX(Asset_Register!$D$5:$D$1000,MATCH($C2882,Asset_Register!$A$5:$A$1000,0)),"Not in register"))</f>
        <v/>
      </c>
      <c r="F2882" s="22" t="str">
        <f aca="false">IF($C2882="","",IFERROR(INDEX(Asset_Register!$R$5:$R$1000,MATCH($C2882,Asset_Register!$A$5:$A$1000,0)),"Not in register"))</f>
        <v/>
      </c>
      <c r="G2882" s="22" t="str">
        <f aca="false">IF($C2882="","",IFERROR(INDEX(Asset_Register!$Q$5:$Q$1000,MATCH($C2882,Asset_Register!$A$5:$A$1000,0)),"Not in register"))</f>
        <v/>
      </c>
      <c r="H2882" s="19"/>
      <c r="I2882" s="19"/>
      <c r="J2882" s="6"/>
      <c r="K2882" s="19"/>
      <c r="L2882" s="19"/>
      <c r="M2882" s="19"/>
      <c r="N2882" s="19"/>
      <c r="O2882" s="19"/>
      <c r="P2882" s="19"/>
      <c r="Q2882" s="22" t="str">
        <f aca="false">IF($C2882="","",IF($P2882&lt;&gt;"",$P2882,IF(AND(ISNUMBER($K2882),ISNUMBER($M2882),ISNUMBER($N2882)),IF($O2882="Lower is worse",IF($K2882&lt;=$N2882,"Danger",IF($K2882&lt;=$M2882,"Alert","OK")),IF($K2882&gt;=$N2882,"Danger",IF($K2882&gt;=$M2882,"Alert","OK"))),"Not set")))</f>
        <v/>
      </c>
      <c r="R2882" s="22" t="str">
        <f aca="false">IF(OR($Q2882="",$Q2882="Not set"),"",MATCH($Q2882,Lists!$F$2:$F$4,0)-1)</f>
        <v/>
      </c>
      <c r="S2882" s="6"/>
      <c r="T2882" s="6"/>
      <c r="U2882" s="22" t="str">
        <f aca="false">IF(OR($Q2882="",$Q2882="OK",$Q2882="Not set",NOT(ISNUMBER($G2882))),"",ROUND($G2882*IF($Q2882="Danger",Lists!$M$15,Lists!$M$16),0))</f>
        <v/>
      </c>
      <c r="V2882" s="22" t="str">
        <f aca="false">IF($U2882="","",IF(OR($Q2882="Danger",$U2882&gt;=Lists!$M$10),"P1",IF($U2882&gt;=Lists!$M$11,"P2","P3")))</f>
        <v/>
      </c>
      <c r="W2882" s="24" t="str">
        <f aca="false">IF(OR($V2882="",$B2882=""),"",$B2882+INDEX(Lists!$N$10:$N$12,MATCH($V2882,Lists!$L$10:$L$12,0)))</f>
        <v/>
      </c>
      <c r="X2882" s="19"/>
      <c r="Y2882" s="19"/>
      <c r="Z2882" s="19"/>
      <c r="AA2882" s="21"/>
      <c r="AB2882" s="19"/>
      <c r="AC2882" s="22" t="str">
        <f aca="true">IF(OR($U2882="",$B2882=""),"",IF($AA2882&lt;&gt;"",$AA2882-$B2882,TODAY()-$B2882))</f>
        <v/>
      </c>
      <c r="AD2882" s="22" t="str">
        <f aca="true">IF($W2882="","",IF($Y2882="Closed",IF($AA2882="","Closed",IF($AA2882&lt;=$W2882,"Closed on time","Closed late")),IF(TODAY()&gt;$W2882,"Overdue","Within time")))</f>
        <v/>
      </c>
      <c r="AE2882" s="6"/>
      <c r="AF2882" s="19"/>
      <c r="AG2882" s="19"/>
      <c r="AH2882" s="19"/>
      <c r="AI2882" s="19"/>
      <c r="AJ2882" s="19"/>
    </row>
    <row r="2883" customFormat="false" ht="15" hidden="false" customHeight="false" outlineLevel="0" collapsed="false">
      <c r="A2883" s="22" t="str">
        <f aca="false">IF($C2883="","","R"&amp;TEXT(ROW()-4,"00000"))</f>
        <v/>
      </c>
      <c r="B2883" s="21"/>
      <c r="C2883" s="19"/>
      <c r="D2883" s="22" t="str">
        <f aca="false">IF($C2883="","",IFERROR(INDEX(Asset_Register!$C$5:$C$1000,MATCH($C2883,Asset_Register!$A$5:$A$1000,0)),"Not in register"))</f>
        <v/>
      </c>
      <c r="E2883" s="22" t="str">
        <f aca="false">IF($C2883="","",IFERROR(INDEX(Asset_Register!$D$5:$D$1000,MATCH($C2883,Asset_Register!$A$5:$A$1000,0)),"Not in register"))</f>
        <v/>
      </c>
      <c r="F2883" s="22" t="str">
        <f aca="false">IF($C2883="","",IFERROR(INDEX(Asset_Register!$R$5:$R$1000,MATCH($C2883,Asset_Register!$A$5:$A$1000,0)),"Not in register"))</f>
        <v/>
      </c>
      <c r="G2883" s="22" t="str">
        <f aca="false">IF($C2883="","",IFERROR(INDEX(Asset_Register!$Q$5:$Q$1000,MATCH($C2883,Asset_Register!$A$5:$A$1000,0)),"Not in register"))</f>
        <v/>
      </c>
      <c r="H2883" s="19"/>
      <c r="I2883" s="19"/>
      <c r="J2883" s="6"/>
      <c r="K2883" s="19"/>
      <c r="L2883" s="19"/>
      <c r="M2883" s="19"/>
      <c r="N2883" s="19"/>
      <c r="O2883" s="19"/>
      <c r="P2883" s="19"/>
      <c r="Q2883" s="22" t="str">
        <f aca="false">IF($C2883="","",IF($P2883&lt;&gt;"",$P2883,IF(AND(ISNUMBER($K2883),ISNUMBER($M2883),ISNUMBER($N2883)),IF($O2883="Lower is worse",IF($K2883&lt;=$N2883,"Danger",IF($K2883&lt;=$M2883,"Alert","OK")),IF($K2883&gt;=$N2883,"Danger",IF($K2883&gt;=$M2883,"Alert","OK"))),"Not set")))</f>
        <v/>
      </c>
      <c r="R2883" s="22" t="str">
        <f aca="false">IF(OR($Q2883="",$Q2883="Not set"),"",MATCH($Q2883,Lists!$F$2:$F$4,0)-1)</f>
        <v/>
      </c>
      <c r="S2883" s="6"/>
      <c r="T2883" s="6"/>
      <c r="U2883" s="22" t="str">
        <f aca="false">IF(OR($Q2883="",$Q2883="OK",$Q2883="Not set",NOT(ISNUMBER($G2883))),"",ROUND($G2883*IF($Q2883="Danger",Lists!$M$15,Lists!$M$16),0))</f>
        <v/>
      </c>
      <c r="V2883" s="22" t="str">
        <f aca="false">IF($U2883="","",IF(OR($Q2883="Danger",$U2883&gt;=Lists!$M$10),"P1",IF($U2883&gt;=Lists!$M$11,"P2","P3")))</f>
        <v/>
      </c>
      <c r="W2883" s="24" t="str">
        <f aca="false">IF(OR($V2883="",$B2883=""),"",$B2883+INDEX(Lists!$N$10:$N$12,MATCH($V2883,Lists!$L$10:$L$12,0)))</f>
        <v/>
      </c>
      <c r="X2883" s="19"/>
      <c r="Y2883" s="19"/>
      <c r="Z2883" s="19"/>
      <c r="AA2883" s="21"/>
      <c r="AB2883" s="19"/>
      <c r="AC2883" s="22" t="str">
        <f aca="true">IF(OR($U2883="",$B2883=""),"",IF($AA2883&lt;&gt;"",$AA2883-$B2883,TODAY()-$B2883))</f>
        <v/>
      </c>
      <c r="AD2883" s="22" t="str">
        <f aca="true">IF($W2883="","",IF($Y2883="Closed",IF($AA2883="","Closed",IF($AA2883&lt;=$W2883,"Closed on time","Closed late")),IF(TODAY()&gt;$W2883,"Overdue","Within time")))</f>
        <v/>
      </c>
      <c r="AE2883" s="6"/>
      <c r="AF2883" s="19"/>
      <c r="AG2883" s="19"/>
      <c r="AH2883" s="19"/>
      <c r="AI2883" s="19"/>
      <c r="AJ2883" s="19"/>
    </row>
    <row r="2884" customFormat="false" ht="15" hidden="false" customHeight="false" outlineLevel="0" collapsed="false">
      <c r="A2884" s="22" t="str">
        <f aca="false">IF($C2884="","","R"&amp;TEXT(ROW()-4,"00000"))</f>
        <v/>
      </c>
      <c r="B2884" s="21"/>
      <c r="C2884" s="19"/>
      <c r="D2884" s="22" t="str">
        <f aca="false">IF($C2884="","",IFERROR(INDEX(Asset_Register!$C$5:$C$1000,MATCH($C2884,Asset_Register!$A$5:$A$1000,0)),"Not in register"))</f>
        <v/>
      </c>
      <c r="E2884" s="22" t="str">
        <f aca="false">IF($C2884="","",IFERROR(INDEX(Asset_Register!$D$5:$D$1000,MATCH($C2884,Asset_Register!$A$5:$A$1000,0)),"Not in register"))</f>
        <v/>
      </c>
      <c r="F2884" s="22" t="str">
        <f aca="false">IF($C2884="","",IFERROR(INDEX(Asset_Register!$R$5:$R$1000,MATCH($C2884,Asset_Register!$A$5:$A$1000,0)),"Not in register"))</f>
        <v/>
      </c>
      <c r="G2884" s="22" t="str">
        <f aca="false">IF($C2884="","",IFERROR(INDEX(Asset_Register!$Q$5:$Q$1000,MATCH($C2884,Asset_Register!$A$5:$A$1000,0)),"Not in register"))</f>
        <v/>
      </c>
      <c r="H2884" s="19"/>
      <c r="I2884" s="19"/>
      <c r="J2884" s="6"/>
      <c r="K2884" s="19"/>
      <c r="L2884" s="19"/>
      <c r="M2884" s="19"/>
      <c r="N2884" s="19"/>
      <c r="O2884" s="19"/>
      <c r="P2884" s="19"/>
      <c r="Q2884" s="22" t="str">
        <f aca="false">IF($C2884="","",IF($P2884&lt;&gt;"",$P2884,IF(AND(ISNUMBER($K2884),ISNUMBER($M2884),ISNUMBER($N2884)),IF($O2884="Lower is worse",IF($K2884&lt;=$N2884,"Danger",IF($K2884&lt;=$M2884,"Alert","OK")),IF($K2884&gt;=$N2884,"Danger",IF($K2884&gt;=$M2884,"Alert","OK"))),"Not set")))</f>
        <v/>
      </c>
      <c r="R2884" s="22" t="str">
        <f aca="false">IF(OR($Q2884="",$Q2884="Not set"),"",MATCH($Q2884,Lists!$F$2:$F$4,0)-1)</f>
        <v/>
      </c>
      <c r="S2884" s="6"/>
      <c r="T2884" s="6"/>
      <c r="U2884" s="22" t="str">
        <f aca="false">IF(OR($Q2884="",$Q2884="OK",$Q2884="Not set",NOT(ISNUMBER($G2884))),"",ROUND($G2884*IF($Q2884="Danger",Lists!$M$15,Lists!$M$16),0))</f>
        <v/>
      </c>
      <c r="V2884" s="22" t="str">
        <f aca="false">IF($U2884="","",IF(OR($Q2884="Danger",$U2884&gt;=Lists!$M$10),"P1",IF($U2884&gt;=Lists!$M$11,"P2","P3")))</f>
        <v/>
      </c>
      <c r="W2884" s="24" t="str">
        <f aca="false">IF(OR($V2884="",$B2884=""),"",$B2884+INDEX(Lists!$N$10:$N$12,MATCH($V2884,Lists!$L$10:$L$12,0)))</f>
        <v/>
      </c>
      <c r="X2884" s="19"/>
      <c r="Y2884" s="19"/>
      <c r="Z2884" s="19"/>
      <c r="AA2884" s="21"/>
      <c r="AB2884" s="19"/>
      <c r="AC2884" s="22" t="str">
        <f aca="true">IF(OR($U2884="",$B2884=""),"",IF($AA2884&lt;&gt;"",$AA2884-$B2884,TODAY()-$B2884))</f>
        <v/>
      </c>
      <c r="AD2884" s="22" t="str">
        <f aca="true">IF($W2884="","",IF($Y2884="Closed",IF($AA2884="","Closed",IF($AA2884&lt;=$W2884,"Closed on time","Closed late")),IF(TODAY()&gt;$W2884,"Overdue","Within time")))</f>
        <v/>
      </c>
      <c r="AE2884" s="6"/>
      <c r="AF2884" s="19"/>
      <c r="AG2884" s="19"/>
      <c r="AH2884" s="19"/>
      <c r="AI2884" s="19"/>
      <c r="AJ2884" s="19"/>
    </row>
    <row r="2885" customFormat="false" ht="15" hidden="false" customHeight="false" outlineLevel="0" collapsed="false">
      <c r="A2885" s="22" t="str">
        <f aca="false">IF($C2885="","","R"&amp;TEXT(ROW()-4,"00000"))</f>
        <v/>
      </c>
      <c r="B2885" s="21"/>
      <c r="C2885" s="19"/>
      <c r="D2885" s="22" t="str">
        <f aca="false">IF($C2885="","",IFERROR(INDEX(Asset_Register!$C$5:$C$1000,MATCH($C2885,Asset_Register!$A$5:$A$1000,0)),"Not in register"))</f>
        <v/>
      </c>
      <c r="E2885" s="22" t="str">
        <f aca="false">IF($C2885="","",IFERROR(INDEX(Asset_Register!$D$5:$D$1000,MATCH($C2885,Asset_Register!$A$5:$A$1000,0)),"Not in register"))</f>
        <v/>
      </c>
      <c r="F2885" s="22" t="str">
        <f aca="false">IF($C2885="","",IFERROR(INDEX(Asset_Register!$R$5:$R$1000,MATCH($C2885,Asset_Register!$A$5:$A$1000,0)),"Not in register"))</f>
        <v/>
      </c>
      <c r="G2885" s="22" t="str">
        <f aca="false">IF($C2885="","",IFERROR(INDEX(Asset_Register!$Q$5:$Q$1000,MATCH($C2885,Asset_Register!$A$5:$A$1000,0)),"Not in register"))</f>
        <v/>
      </c>
      <c r="H2885" s="19"/>
      <c r="I2885" s="19"/>
      <c r="J2885" s="6"/>
      <c r="K2885" s="19"/>
      <c r="L2885" s="19"/>
      <c r="M2885" s="19"/>
      <c r="N2885" s="19"/>
      <c r="O2885" s="19"/>
      <c r="P2885" s="19"/>
      <c r="Q2885" s="22" t="str">
        <f aca="false">IF($C2885="","",IF($P2885&lt;&gt;"",$P2885,IF(AND(ISNUMBER($K2885),ISNUMBER($M2885),ISNUMBER($N2885)),IF($O2885="Lower is worse",IF($K2885&lt;=$N2885,"Danger",IF($K2885&lt;=$M2885,"Alert","OK")),IF($K2885&gt;=$N2885,"Danger",IF($K2885&gt;=$M2885,"Alert","OK"))),"Not set")))</f>
        <v/>
      </c>
      <c r="R2885" s="22" t="str">
        <f aca="false">IF(OR($Q2885="",$Q2885="Not set"),"",MATCH($Q2885,Lists!$F$2:$F$4,0)-1)</f>
        <v/>
      </c>
      <c r="S2885" s="6"/>
      <c r="T2885" s="6"/>
      <c r="U2885" s="22" t="str">
        <f aca="false">IF(OR($Q2885="",$Q2885="OK",$Q2885="Not set",NOT(ISNUMBER($G2885))),"",ROUND($G2885*IF($Q2885="Danger",Lists!$M$15,Lists!$M$16),0))</f>
        <v/>
      </c>
      <c r="V2885" s="22" t="str">
        <f aca="false">IF($U2885="","",IF(OR($Q2885="Danger",$U2885&gt;=Lists!$M$10),"P1",IF($U2885&gt;=Lists!$M$11,"P2","P3")))</f>
        <v/>
      </c>
      <c r="W2885" s="24" t="str">
        <f aca="false">IF(OR($V2885="",$B2885=""),"",$B2885+INDEX(Lists!$N$10:$N$12,MATCH($V2885,Lists!$L$10:$L$12,0)))</f>
        <v/>
      </c>
      <c r="X2885" s="19"/>
      <c r="Y2885" s="19"/>
      <c r="Z2885" s="19"/>
      <c r="AA2885" s="21"/>
      <c r="AB2885" s="19"/>
      <c r="AC2885" s="22" t="str">
        <f aca="true">IF(OR($U2885="",$B2885=""),"",IF($AA2885&lt;&gt;"",$AA2885-$B2885,TODAY()-$B2885))</f>
        <v/>
      </c>
      <c r="AD2885" s="22" t="str">
        <f aca="true">IF($W2885="","",IF($Y2885="Closed",IF($AA2885="","Closed",IF($AA2885&lt;=$W2885,"Closed on time","Closed late")),IF(TODAY()&gt;$W2885,"Overdue","Within time")))</f>
        <v/>
      </c>
      <c r="AE2885" s="6"/>
      <c r="AF2885" s="19"/>
      <c r="AG2885" s="19"/>
      <c r="AH2885" s="19"/>
      <c r="AI2885" s="19"/>
      <c r="AJ2885" s="19"/>
    </row>
    <row r="2886" customFormat="false" ht="15" hidden="false" customHeight="false" outlineLevel="0" collapsed="false">
      <c r="A2886" s="22" t="str">
        <f aca="false">IF($C2886="","","R"&amp;TEXT(ROW()-4,"00000"))</f>
        <v/>
      </c>
      <c r="B2886" s="21"/>
      <c r="C2886" s="19"/>
      <c r="D2886" s="22" t="str">
        <f aca="false">IF($C2886="","",IFERROR(INDEX(Asset_Register!$C$5:$C$1000,MATCH($C2886,Asset_Register!$A$5:$A$1000,0)),"Not in register"))</f>
        <v/>
      </c>
      <c r="E2886" s="22" t="str">
        <f aca="false">IF($C2886="","",IFERROR(INDEX(Asset_Register!$D$5:$D$1000,MATCH($C2886,Asset_Register!$A$5:$A$1000,0)),"Not in register"))</f>
        <v/>
      </c>
      <c r="F2886" s="22" t="str">
        <f aca="false">IF($C2886="","",IFERROR(INDEX(Asset_Register!$R$5:$R$1000,MATCH($C2886,Asset_Register!$A$5:$A$1000,0)),"Not in register"))</f>
        <v/>
      </c>
      <c r="G2886" s="22" t="str">
        <f aca="false">IF($C2886="","",IFERROR(INDEX(Asset_Register!$Q$5:$Q$1000,MATCH($C2886,Asset_Register!$A$5:$A$1000,0)),"Not in register"))</f>
        <v/>
      </c>
      <c r="H2886" s="19"/>
      <c r="I2886" s="19"/>
      <c r="J2886" s="6"/>
      <c r="K2886" s="19"/>
      <c r="L2886" s="19"/>
      <c r="M2886" s="19"/>
      <c r="N2886" s="19"/>
      <c r="O2886" s="19"/>
      <c r="P2886" s="19"/>
      <c r="Q2886" s="22" t="str">
        <f aca="false">IF($C2886="","",IF($P2886&lt;&gt;"",$P2886,IF(AND(ISNUMBER($K2886),ISNUMBER($M2886),ISNUMBER($N2886)),IF($O2886="Lower is worse",IF($K2886&lt;=$N2886,"Danger",IF($K2886&lt;=$M2886,"Alert","OK")),IF($K2886&gt;=$N2886,"Danger",IF($K2886&gt;=$M2886,"Alert","OK"))),"Not set")))</f>
        <v/>
      </c>
      <c r="R2886" s="22" t="str">
        <f aca="false">IF(OR($Q2886="",$Q2886="Not set"),"",MATCH($Q2886,Lists!$F$2:$F$4,0)-1)</f>
        <v/>
      </c>
      <c r="S2886" s="6"/>
      <c r="T2886" s="6"/>
      <c r="U2886" s="22" t="str">
        <f aca="false">IF(OR($Q2886="",$Q2886="OK",$Q2886="Not set",NOT(ISNUMBER($G2886))),"",ROUND($G2886*IF($Q2886="Danger",Lists!$M$15,Lists!$M$16),0))</f>
        <v/>
      </c>
      <c r="V2886" s="22" t="str">
        <f aca="false">IF($U2886="","",IF(OR($Q2886="Danger",$U2886&gt;=Lists!$M$10),"P1",IF($U2886&gt;=Lists!$M$11,"P2","P3")))</f>
        <v/>
      </c>
      <c r="W2886" s="24" t="str">
        <f aca="false">IF(OR($V2886="",$B2886=""),"",$B2886+INDEX(Lists!$N$10:$N$12,MATCH($V2886,Lists!$L$10:$L$12,0)))</f>
        <v/>
      </c>
      <c r="X2886" s="19"/>
      <c r="Y2886" s="19"/>
      <c r="Z2886" s="19"/>
      <c r="AA2886" s="21"/>
      <c r="AB2886" s="19"/>
      <c r="AC2886" s="22" t="str">
        <f aca="true">IF(OR($U2886="",$B2886=""),"",IF($AA2886&lt;&gt;"",$AA2886-$B2886,TODAY()-$B2886))</f>
        <v/>
      </c>
      <c r="AD2886" s="22" t="str">
        <f aca="true">IF($W2886="","",IF($Y2886="Closed",IF($AA2886="","Closed",IF($AA2886&lt;=$W2886,"Closed on time","Closed late")),IF(TODAY()&gt;$W2886,"Overdue","Within time")))</f>
        <v/>
      </c>
      <c r="AE2886" s="6"/>
      <c r="AF2886" s="19"/>
      <c r="AG2886" s="19"/>
      <c r="AH2886" s="19"/>
      <c r="AI2886" s="19"/>
      <c r="AJ2886" s="19"/>
    </row>
    <row r="2887" customFormat="false" ht="15" hidden="false" customHeight="false" outlineLevel="0" collapsed="false">
      <c r="A2887" s="22" t="str">
        <f aca="false">IF($C2887="","","R"&amp;TEXT(ROW()-4,"00000"))</f>
        <v/>
      </c>
      <c r="B2887" s="21"/>
      <c r="C2887" s="19"/>
      <c r="D2887" s="22" t="str">
        <f aca="false">IF($C2887="","",IFERROR(INDEX(Asset_Register!$C$5:$C$1000,MATCH($C2887,Asset_Register!$A$5:$A$1000,0)),"Not in register"))</f>
        <v/>
      </c>
      <c r="E2887" s="22" t="str">
        <f aca="false">IF($C2887="","",IFERROR(INDEX(Asset_Register!$D$5:$D$1000,MATCH($C2887,Asset_Register!$A$5:$A$1000,0)),"Not in register"))</f>
        <v/>
      </c>
      <c r="F2887" s="22" t="str">
        <f aca="false">IF($C2887="","",IFERROR(INDEX(Asset_Register!$R$5:$R$1000,MATCH($C2887,Asset_Register!$A$5:$A$1000,0)),"Not in register"))</f>
        <v/>
      </c>
      <c r="G2887" s="22" t="str">
        <f aca="false">IF($C2887="","",IFERROR(INDEX(Asset_Register!$Q$5:$Q$1000,MATCH($C2887,Asset_Register!$A$5:$A$1000,0)),"Not in register"))</f>
        <v/>
      </c>
      <c r="H2887" s="19"/>
      <c r="I2887" s="19"/>
      <c r="J2887" s="6"/>
      <c r="K2887" s="19"/>
      <c r="L2887" s="19"/>
      <c r="M2887" s="19"/>
      <c r="N2887" s="19"/>
      <c r="O2887" s="19"/>
      <c r="P2887" s="19"/>
      <c r="Q2887" s="22" t="str">
        <f aca="false">IF($C2887="","",IF($P2887&lt;&gt;"",$P2887,IF(AND(ISNUMBER($K2887),ISNUMBER($M2887),ISNUMBER($N2887)),IF($O2887="Lower is worse",IF($K2887&lt;=$N2887,"Danger",IF($K2887&lt;=$M2887,"Alert","OK")),IF($K2887&gt;=$N2887,"Danger",IF($K2887&gt;=$M2887,"Alert","OK"))),"Not set")))</f>
        <v/>
      </c>
      <c r="R2887" s="22" t="str">
        <f aca="false">IF(OR($Q2887="",$Q2887="Not set"),"",MATCH($Q2887,Lists!$F$2:$F$4,0)-1)</f>
        <v/>
      </c>
      <c r="S2887" s="6"/>
      <c r="T2887" s="6"/>
      <c r="U2887" s="22" t="str">
        <f aca="false">IF(OR($Q2887="",$Q2887="OK",$Q2887="Not set",NOT(ISNUMBER($G2887))),"",ROUND($G2887*IF($Q2887="Danger",Lists!$M$15,Lists!$M$16),0))</f>
        <v/>
      </c>
      <c r="V2887" s="22" t="str">
        <f aca="false">IF($U2887="","",IF(OR($Q2887="Danger",$U2887&gt;=Lists!$M$10),"P1",IF($U2887&gt;=Lists!$M$11,"P2","P3")))</f>
        <v/>
      </c>
      <c r="W2887" s="24" t="str">
        <f aca="false">IF(OR($V2887="",$B2887=""),"",$B2887+INDEX(Lists!$N$10:$N$12,MATCH($V2887,Lists!$L$10:$L$12,0)))</f>
        <v/>
      </c>
      <c r="X2887" s="19"/>
      <c r="Y2887" s="19"/>
      <c r="Z2887" s="19"/>
      <c r="AA2887" s="21"/>
      <c r="AB2887" s="19"/>
      <c r="AC2887" s="22" t="str">
        <f aca="true">IF(OR($U2887="",$B2887=""),"",IF($AA2887&lt;&gt;"",$AA2887-$B2887,TODAY()-$B2887))</f>
        <v/>
      </c>
      <c r="AD2887" s="22" t="str">
        <f aca="true">IF($W2887="","",IF($Y2887="Closed",IF($AA2887="","Closed",IF($AA2887&lt;=$W2887,"Closed on time","Closed late")),IF(TODAY()&gt;$W2887,"Overdue","Within time")))</f>
        <v/>
      </c>
      <c r="AE2887" s="6"/>
      <c r="AF2887" s="19"/>
      <c r="AG2887" s="19"/>
      <c r="AH2887" s="19"/>
      <c r="AI2887" s="19"/>
      <c r="AJ2887" s="19"/>
    </row>
    <row r="2888" customFormat="false" ht="15" hidden="false" customHeight="false" outlineLevel="0" collapsed="false">
      <c r="A2888" s="22" t="str">
        <f aca="false">IF($C2888="","","R"&amp;TEXT(ROW()-4,"00000"))</f>
        <v/>
      </c>
      <c r="B2888" s="21"/>
      <c r="C2888" s="19"/>
      <c r="D2888" s="22" t="str">
        <f aca="false">IF($C2888="","",IFERROR(INDEX(Asset_Register!$C$5:$C$1000,MATCH($C2888,Asset_Register!$A$5:$A$1000,0)),"Not in register"))</f>
        <v/>
      </c>
      <c r="E2888" s="22" t="str">
        <f aca="false">IF($C2888="","",IFERROR(INDEX(Asset_Register!$D$5:$D$1000,MATCH($C2888,Asset_Register!$A$5:$A$1000,0)),"Not in register"))</f>
        <v/>
      </c>
      <c r="F2888" s="22" t="str">
        <f aca="false">IF($C2888="","",IFERROR(INDEX(Asset_Register!$R$5:$R$1000,MATCH($C2888,Asset_Register!$A$5:$A$1000,0)),"Not in register"))</f>
        <v/>
      </c>
      <c r="G2888" s="22" t="str">
        <f aca="false">IF($C2888="","",IFERROR(INDEX(Asset_Register!$Q$5:$Q$1000,MATCH($C2888,Asset_Register!$A$5:$A$1000,0)),"Not in register"))</f>
        <v/>
      </c>
      <c r="H2888" s="19"/>
      <c r="I2888" s="19"/>
      <c r="J2888" s="6"/>
      <c r="K2888" s="19"/>
      <c r="L2888" s="19"/>
      <c r="M2888" s="19"/>
      <c r="N2888" s="19"/>
      <c r="O2888" s="19"/>
      <c r="P2888" s="19"/>
      <c r="Q2888" s="22" t="str">
        <f aca="false">IF($C2888="","",IF($P2888&lt;&gt;"",$P2888,IF(AND(ISNUMBER($K2888),ISNUMBER($M2888),ISNUMBER($N2888)),IF($O2888="Lower is worse",IF($K2888&lt;=$N2888,"Danger",IF($K2888&lt;=$M2888,"Alert","OK")),IF($K2888&gt;=$N2888,"Danger",IF($K2888&gt;=$M2888,"Alert","OK"))),"Not set")))</f>
        <v/>
      </c>
      <c r="R2888" s="22" t="str">
        <f aca="false">IF(OR($Q2888="",$Q2888="Not set"),"",MATCH($Q2888,Lists!$F$2:$F$4,0)-1)</f>
        <v/>
      </c>
      <c r="S2888" s="6"/>
      <c r="T2888" s="6"/>
      <c r="U2888" s="22" t="str">
        <f aca="false">IF(OR($Q2888="",$Q2888="OK",$Q2888="Not set",NOT(ISNUMBER($G2888))),"",ROUND($G2888*IF($Q2888="Danger",Lists!$M$15,Lists!$M$16),0))</f>
        <v/>
      </c>
      <c r="V2888" s="22" t="str">
        <f aca="false">IF($U2888="","",IF(OR($Q2888="Danger",$U2888&gt;=Lists!$M$10),"P1",IF($U2888&gt;=Lists!$M$11,"P2","P3")))</f>
        <v/>
      </c>
      <c r="W2888" s="24" t="str">
        <f aca="false">IF(OR($V2888="",$B2888=""),"",$B2888+INDEX(Lists!$N$10:$N$12,MATCH($V2888,Lists!$L$10:$L$12,0)))</f>
        <v/>
      </c>
      <c r="X2888" s="19"/>
      <c r="Y2888" s="19"/>
      <c r="Z2888" s="19"/>
      <c r="AA2888" s="21"/>
      <c r="AB2888" s="19"/>
      <c r="AC2888" s="22" t="str">
        <f aca="true">IF(OR($U2888="",$B2888=""),"",IF($AA2888&lt;&gt;"",$AA2888-$B2888,TODAY()-$B2888))</f>
        <v/>
      </c>
      <c r="AD2888" s="22" t="str">
        <f aca="true">IF($W2888="","",IF($Y2888="Closed",IF($AA2888="","Closed",IF($AA2888&lt;=$W2888,"Closed on time","Closed late")),IF(TODAY()&gt;$W2888,"Overdue","Within time")))</f>
        <v/>
      </c>
      <c r="AE2888" s="6"/>
      <c r="AF2888" s="19"/>
      <c r="AG2888" s="19"/>
      <c r="AH2888" s="19"/>
      <c r="AI2888" s="19"/>
      <c r="AJ2888" s="19"/>
    </row>
    <row r="2889" customFormat="false" ht="15" hidden="false" customHeight="false" outlineLevel="0" collapsed="false">
      <c r="A2889" s="22" t="str">
        <f aca="false">IF($C2889="","","R"&amp;TEXT(ROW()-4,"00000"))</f>
        <v/>
      </c>
      <c r="B2889" s="21"/>
      <c r="C2889" s="19"/>
      <c r="D2889" s="22" t="str">
        <f aca="false">IF($C2889="","",IFERROR(INDEX(Asset_Register!$C$5:$C$1000,MATCH($C2889,Asset_Register!$A$5:$A$1000,0)),"Not in register"))</f>
        <v/>
      </c>
      <c r="E2889" s="22" t="str">
        <f aca="false">IF($C2889="","",IFERROR(INDEX(Asset_Register!$D$5:$D$1000,MATCH($C2889,Asset_Register!$A$5:$A$1000,0)),"Not in register"))</f>
        <v/>
      </c>
      <c r="F2889" s="22" t="str">
        <f aca="false">IF($C2889="","",IFERROR(INDEX(Asset_Register!$R$5:$R$1000,MATCH($C2889,Asset_Register!$A$5:$A$1000,0)),"Not in register"))</f>
        <v/>
      </c>
      <c r="G2889" s="22" t="str">
        <f aca="false">IF($C2889="","",IFERROR(INDEX(Asset_Register!$Q$5:$Q$1000,MATCH($C2889,Asset_Register!$A$5:$A$1000,0)),"Not in register"))</f>
        <v/>
      </c>
      <c r="H2889" s="19"/>
      <c r="I2889" s="19"/>
      <c r="J2889" s="6"/>
      <c r="K2889" s="19"/>
      <c r="L2889" s="19"/>
      <c r="M2889" s="19"/>
      <c r="N2889" s="19"/>
      <c r="O2889" s="19"/>
      <c r="P2889" s="19"/>
      <c r="Q2889" s="22" t="str">
        <f aca="false">IF($C2889="","",IF($P2889&lt;&gt;"",$P2889,IF(AND(ISNUMBER($K2889),ISNUMBER($M2889),ISNUMBER($N2889)),IF($O2889="Lower is worse",IF($K2889&lt;=$N2889,"Danger",IF($K2889&lt;=$M2889,"Alert","OK")),IF($K2889&gt;=$N2889,"Danger",IF($K2889&gt;=$M2889,"Alert","OK"))),"Not set")))</f>
        <v/>
      </c>
      <c r="R2889" s="22" t="str">
        <f aca="false">IF(OR($Q2889="",$Q2889="Not set"),"",MATCH($Q2889,Lists!$F$2:$F$4,0)-1)</f>
        <v/>
      </c>
      <c r="S2889" s="6"/>
      <c r="T2889" s="6"/>
      <c r="U2889" s="22" t="str">
        <f aca="false">IF(OR($Q2889="",$Q2889="OK",$Q2889="Not set",NOT(ISNUMBER($G2889))),"",ROUND($G2889*IF($Q2889="Danger",Lists!$M$15,Lists!$M$16),0))</f>
        <v/>
      </c>
      <c r="V2889" s="22" t="str">
        <f aca="false">IF($U2889="","",IF(OR($Q2889="Danger",$U2889&gt;=Lists!$M$10),"P1",IF($U2889&gt;=Lists!$M$11,"P2","P3")))</f>
        <v/>
      </c>
      <c r="W2889" s="24" t="str">
        <f aca="false">IF(OR($V2889="",$B2889=""),"",$B2889+INDEX(Lists!$N$10:$N$12,MATCH($V2889,Lists!$L$10:$L$12,0)))</f>
        <v/>
      </c>
      <c r="X2889" s="19"/>
      <c r="Y2889" s="19"/>
      <c r="Z2889" s="19"/>
      <c r="AA2889" s="21"/>
      <c r="AB2889" s="19"/>
      <c r="AC2889" s="22" t="str">
        <f aca="true">IF(OR($U2889="",$B2889=""),"",IF($AA2889&lt;&gt;"",$AA2889-$B2889,TODAY()-$B2889))</f>
        <v/>
      </c>
      <c r="AD2889" s="22" t="str">
        <f aca="true">IF($W2889="","",IF($Y2889="Closed",IF($AA2889="","Closed",IF($AA2889&lt;=$W2889,"Closed on time","Closed late")),IF(TODAY()&gt;$W2889,"Overdue","Within time")))</f>
        <v/>
      </c>
      <c r="AE2889" s="6"/>
      <c r="AF2889" s="19"/>
      <c r="AG2889" s="19"/>
      <c r="AH2889" s="19"/>
      <c r="AI2889" s="19"/>
      <c r="AJ2889" s="19"/>
    </row>
    <row r="2890" customFormat="false" ht="15" hidden="false" customHeight="false" outlineLevel="0" collapsed="false">
      <c r="A2890" s="22" t="str">
        <f aca="false">IF($C2890="","","R"&amp;TEXT(ROW()-4,"00000"))</f>
        <v/>
      </c>
      <c r="B2890" s="21"/>
      <c r="C2890" s="19"/>
      <c r="D2890" s="22" t="str">
        <f aca="false">IF($C2890="","",IFERROR(INDEX(Asset_Register!$C$5:$C$1000,MATCH($C2890,Asset_Register!$A$5:$A$1000,0)),"Not in register"))</f>
        <v/>
      </c>
      <c r="E2890" s="22" t="str">
        <f aca="false">IF($C2890="","",IFERROR(INDEX(Asset_Register!$D$5:$D$1000,MATCH($C2890,Asset_Register!$A$5:$A$1000,0)),"Not in register"))</f>
        <v/>
      </c>
      <c r="F2890" s="22" t="str">
        <f aca="false">IF($C2890="","",IFERROR(INDEX(Asset_Register!$R$5:$R$1000,MATCH($C2890,Asset_Register!$A$5:$A$1000,0)),"Not in register"))</f>
        <v/>
      </c>
      <c r="G2890" s="22" t="str">
        <f aca="false">IF($C2890="","",IFERROR(INDEX(Asset_Register!$Q$5:$Q$1000,MATCH($C2890,Asset_Register!$A$5:$A$1000,0)),"Not in register"))</f>
        <v/>
      </c>
      <c r="H2890" s="19"/>
      <c r="I2890" s="19"/>
      <c r="J2890" s="6"/>
      <c r="K2890" s="19"/>
      <c r="L2890" s="19"/>
      <c r="M2890" s="19"/>
      <c r="N2890" s="19"/>
      <c r="O2890" s="19"/>
      <c r="P2890" s="19"/>
      <c r="Q2890" s="22" t="str">
        <f aca="false">IF($C2890="","",IF($P2890&lt;&gt;"",$P2890,IF(AND(ISNUMBER($K2890),ISNUMBER($M2890),ISNUMBER($N2890)),IF($O2890="Lower is worse",IF($K2890&lt;=$N2890,"Danger",IF($K2890&lt;=$M2890,"Alert","OK")),IF($K2890&gt;=$N2890,"Danger",IF($K2890&gt;=$M2890,"Alert","OK"))),"Not set")))</f>
        <v/>
      </c>
      <c r="R2890" s="22" t="str">
        <f aca="false">IF(OR($Q2890="",$Q2890="Not set"),"",MATCH($Q2890,Lists!$F$2:$F$4,0)-1)</f>
        <v/>
      </c>
      <c r="S2890" s="6"/>
      <c r="T2890" s="6"/>
      <c r="U2890" s="22" t="str">
        <f aca="false">IF(OR($Q2890="",$Q2890="OK",$Q2890="Not set",NOT(ISNUMBER($G2890))),"",ROUND($G2890*IF($Q2890="Danger",Lists!$M$15,Lists!$M$16),0))</f>
        <v/>
      </c>
      <c r="V2890" s="22" t="str">
        <f aca="false">IF($U2890="","",IF(OR($Q2890="Danger",$U2890&gt;=Lists!$M$10),"P1",IF($U2890&gt;=Lists!$M$11,"P2","P3")))</f>
        <v/>
      </c>
      <c r="W2890" s="24" t="str">
        <f aca="false">IF(OR($V2890="",$B2890=""),"",$B2890+INDEX(Lists!$N$10:$N$12,MATCH($V2890,Lists!$L$10:$L$12,0)))</f>
        <v/>
      </c>
      <c r="X2890" s="19"/>
      <c r="Y2890" s="19"/>
      <c r="Z2890" s="19"/>
      <c r="AA2890" s="21"/>
      <c r="AB2890" s="19"/>
      <c r="AC2890" s="22" t="str">
        <f aca="true">IF(OR($U2890="",$B2890=""),"",IF($AA2890&lt;&gt;"",$AA2890-$B2890,TODAY()-$B2890))</f>
        <v/>
      </c>
      <c r="AD2890" s="22" t="str">
        <f aca="true">IF($W2890="","",IF($Y2890="Closed",IF($AA2890="","Closed",IF($AA2890&lt;=$W2890,"Closed on time","Closed late")),IF(TODAY()&gt;$W2890,"Overdue","Within time")))</f>
        <v/>
      </c>
      <c r="AE2890" s="6"/>
      <c r="AF2890" s="19"/>
      <c r="AG2890" s="19"/>
      <c r="AH2890" s="19"/>
      <c r="AI2890" s="19"/>
      <c r="AJ2890" s="19"/>
    </row>
    <row r="2891" customFormat="false" ht="15" hidden="false" customHeight="false" outlineLevel="0" collapsed="false">
      <c r="A2891" s="22" t="str">
        <f aca="false">IF($C2891="","","R"&amp;TEXT(ROW()-4,"00000"))</f>
        <v/>
      </c>
      <c r="B2891" s="21"/>
      <c r="C2891" s="19"/>
      <c r="D2891" s="22" t="str">
        <f aca="false">IF($C2891="","",IFERROR(INDEX(Asset_Register!$C$5:$C$1000,MATCH($C2891,Asset_Register!$A$5:$A$1000,0)),"Not in register"))</f>
        <v/>
      </c>
      <c r="E2891" s="22" t="str">
        <f aca="false">IF($C2891="","",IFERROR(INDEX(Asset_Register!$D$5:$D$1000,MATCH($C2891,Asset_Register!$A$5:$A$1000,0)),"Not in register"))</f>
        <v/>
      </c>
      <c r="F2891" s="22" t="str">
        <f aca="false">IF($C2891="","",IFERROR(INDEX(Asset_Register!$R$5:$R$1000,MATCH($C2891,Asset_Register!$A$5:$A$1000,0)),"Not in register"))</f>
        <v/>
      </c>
      <c r="G2891" s="22" t="str">
        <f aca="false">IF($C2891="","",IFERROR(INDEX(Asset_Register!$Q$5:$Q$1000,MATCH($C2891,Asset_Register!$A$5:$A$1000,0)),"Not in register"))</f>
        <v/>
      </c>
      <c r="H2891" s="19"/>
      <c r="I2891" s="19"/>
      <c r="J2891" s="6"/>
      <c r="K2891" s="19"/>
      <c r="L2891" s="19"/>
      <c r="M2891" s="19"/>
      <c r="N2891" s="19"/>
      <c r="O2891" s="19"/>
      <c r="P2891" s="19"/>
      <c r="Q2891" s="22" t="str">
        <f aca="false">IF($C2891="","",IF($P2891&lt;&gt;"",$P2891,IF(AND(ISNUMBER($K2891),ISNUMBER($M2891),ISNUMBER($N2891)),IF($O2891="Lower is worse",IF($K2891&lt;=$N2891,"Danger",IF($K2891&lt;=$M2891,"Alert","OK")),IF($K2891&gt;=$N2891,"Danger",IF($K2891&gt;=$M2891,"Alert","OK"))),"Not set")))</f>
        <v/>
      </c>
      <c r="R2891" s="22" t="str">
        <f aca="false">IF(OR($Q2891="",$Q2891="Not set"),"",MATCH($Q2891,Lists!$F$2:$F$4,0)-1)</f>
        <v/>
      </c>
      <c r="S2891" s="6"/>
      <c r="T2891" s="6"/>
      <c r="U2891" s="22" t="str">
        <f aca="false">IF(OR($Q2891="",$Q2891="OK",$Q2891="Not set",NOT(ISNUMBER($G2891))),"",ROUND($G2891*IF($Q2891="Danger",Lists!$M$15,Lists!$M$16),0))</f>
        <v/>
      </c>
      <c r="V2891" s="22" t="str">
        <f aca="false">IF($U2891="","",IF(OR($Q2891="Danger",$U2891&gt;=Lists!$M$10),"P1",IF($U2891&gt;=Lists!$M$11,"P2","P3")))</f>
        <v/>
      </c>
      <c r="W2891" s="24" t="str">
        <f aca="false">IF(OR($V2891="",$B2891=""),"",$B2891+INDEX(Lists!$N$10:$N$12,MATCH($V2891,Lists!$L$10:$L$12,0)))</f>
        <v/>
      </c>
      <c r="X2891" s="19"/>
      <c r="Y2891" s="19"/>
      <c r="Z2891" s="19"/>
      <c r="AA2891" s="21"/>
      <c r="AB2891" s="19"/>
      <c r="AC2891" s="22" t="str">
        <f aca="true">IF(OR($U2891="",$B2891=""),"",IF($AA2891&lt;&gt;"",$AA2891-$B2891,TODAY()-$B2891))</f>
        <v/>
      </c>
      <c r="AD2891" s="22" t="str">
        <f aca="true">IF($W2891="","",IF($Y2891="Closed",IF($AA2891="","Closed",IF($AA2891&lt;=$W2891,"Closed on time","Closed late")),IF(TODAY()&gt;$W2891,"Overdue","Within time")))</f>
        <v/>
      </c>
      <c r="AE2891" s="6"/>
      <c r="AF2891" s="19"/>
      <c r="AG2891" s="19"/>
      <c r="AH2891" s="19"/>
      <c r="AI2891" s="19"/>
      <c r="AJ2891" s="19"/>
    </row>
    <row r="2892" customFormat="false" ht="15" hidden="false" customHeight="false" outlineLevel="0" collapsed="false">
      <c r="A2892" s="22" t="str">
        <f aca="false">IF($C2892="","","R"&amp;TEXT(ROW()-4,"00000"))</f>
        <v/>
      </c>
      <c r="B2892" s="21"/>
      <c r="C2892" s="19"/>
      <c r="D2892" s="22" t="str">
        <f aca="false">IF($C2892="","",IFERROR(INDEX(Asset_Register!$C$5:$C$1000,MATCH($C2892,Asset_Register!$A$5:$A$1000,0)),"Not in register"))</f>
        <v/>
      </c>
      <c r="E2892" s="22" t="str">
        <f aca="false">IF($C2892="","",IFERROR(INDEX(Asset_Register!$D$5:$D$1000,MATCH($C2892,Asset_Register!$A$5:$A$1000,0)),"Not in register"))</f>
        <v/>
      </c>
      <c r="F2892" s="22" t="str">
        <f aca="false">IF($C2892="","",IFERROR(INDEX(Asset_Register!$R$5:$R$1000,MATCH($C2892,Asset_Register!$A$5:$A$1000,0)),"Not in register"))</f>
        <v/>
      </c>
      <c r="G2892" s="22" t="str">
        <f aca="false">IF($C2892="","",IFERROR(INDEX(Asset_Register!$Q$5:$Q$1000,MATCH($C2892,Asset_Register!$A$5:$A$1000,0)),"Not in register"))</f>
        <v/>
      </c>
      <c r="H2892" s="19"/>
      <c r="I2892" s="19"/>
      <c r="J2892" s="6"/>
      <c r="K2892" s="19"/>
      <c r="L2892" s="19"/>
      <c r="M2892" s="19"/>
      <c r="N2892" s="19"/>
      <c r="O2892" s="19"/>
      <c r="P2892" s="19"/>
      <c r="Q2892" s="22" t="str">
        <f aca="false">IF($C2892="","",IF($P2892&lt;&gt;"",$P2892,IF(AND(ISNUMBER($K2892),ISNUMBER($M2892),ISNUMBER($N2892)),IF($O2892="Lower is worse",IF($K2892&lt;=$N2892,"Danger",IF($K2892&lt;=$M2892,"Alert","OK")),IF($K2892&gt;=$N2892,"Danger",IF($K2892&gt;=$M2892,"Alert","OK"))),"Not set")))</f>
        <v/>
      </c>
      <c r="R2892" s="22" t="str">
        <f aca="false">IF(OR($Q2892="",$Q2892="Not set"),"",MATCH($Q2892,Lists!$F$2:$F$4,0)-1)</f>
        <v/>
      </c>
      <c r="S2892" s="6"/>
      <c r="T2892" s="6"/>
      <c r="U2892" s="22" t="str">
        <f aca="false">IF(OR($Q2892="",$Q2892="OK",$Q2892="Not set",NOT(ISNUMBER($G2892))),"",ROUND($G2892*IF($Q2892="Danger",Lists!$M$15,Lists!$M$16),0))</f>
        <v/>
      </c>
      <c r="V2892" s="22" t="str">
        <f aca="false">IF($U2892="","",IF(OR($Q2892="Danger",$U2892&gt;=Lists!$M$10),"P1",IF($U2892&gt;=Lists!$M$11,"P2","P3")))</f>
        <v/>
      </c>
      <c r="W2892" s="24" t="str">
        <f aca="false">IF(OR($V2892="",$B2892=""),"",$B2892+INDEX(Lists!$N$10:$N$12,MATCH($V2892,Lists!$L$10:$L$12,0)))</f>
        <v/>
      </c>
      <c r="X2892" s="19"/>
      <c r="Y2892" s="19"/>
      <c r="Z2892" s="19"/>
      <c r="AA2892" s="21"/>
      <c r="AB2892" s="19"/>
      <c r="AC2892" s="22" t="str">
        <f aca="true">IF(OR($U2892="",$B2892=""),"",IF($AA2892&lt;&gt;"",$AA2892-$B2892,TODAY()-$B2892))</f>
        <v/>
      </c>
      <c r="AD2892" s="22" t="str">
        <f aca="true">IF($W2892="","",IF($Y2892="Closed",IF($AA2892="","Closed",IF($AA2892&lt;=$W2892,"Closed on time","Closed late")),IF(TODAY()&gt;$W2892,"Overdue","Within time")))</f>
        <v/>
      </c>
      <c r="AE2892" s="6"/>
      <c r="AF2892" s="19"/>
      <c r="AG2892" s="19"/>
      <c r="AH2892" s="19"/>
      <c r="AI2892" s="19"/>
      <c r="AJ2892" s="19"/>
    </row>
    <row r="2893" customFormat="false" ht="15" hidden="false" customHeight="false" outlineLevel="0" collapsed="false">
      <c r="A2893" s="22" t="str">
        <f aca="false">IF($C2893="","","R"&amp;TEXT(ROW()-4,"00000"))</f>
        <v/>
      </c>
      <c r="B2893" s="21"/>
      <c r="C2893" s="19"/>
      <c r="D2893" s="22" t="str">
        <f aca="false">IF($C2893="","",IFERROR(INDEX(Asset_Register!$C$5:$C$1000,MATCH($C2893,Asset_Register!$A$5:$A$1000,0)),"Not in register"))</f>
        <v/>
      </c>
      <c r="E2893" s="22" t="str">
        <f aca="false">IF($C2893="","",IFERROR(INDEX(Asset_Register!$D$5:$D$1000,MATCH($C2893,Asset_Register!$A$5:$A$1000,0)),"Not in register"))</f>
        <v/>
      </c>
      <c r="F2893" s="22" t="str">
        <f aca="false">IF($C2893="","",IFERROR(INDEX(Asset_Register!$R$5:$R$1000,MATCH($C2893,Asset_Register!$A$5:$A$1000,0)),"Not in register"))</f>
        <v/>
      </c>
      <c r="G2893" s="22" t="str">
        <f aca="false">IF($C2893="","",IFERROR(INDEX(Asset_Register!$Q$5:$Q$1000,MATCH($C2893,Asset_Register!$A$5:$A$1000,0)),"Not in register"))</f>
        <v/>
      </c>
      <c r="H2893" s="19"/>
      <c r="I2893" s="19"/>
      <c r="J2893" s="6"/>
      <c r="K2893" s="19"/>
      <c r="L2893" s="19"/>
      <c r="M2893" s="19"/>
      <c r="N2893" s="19"/>
      <c r="O2893" s="19"/>
      <c r="P2893" s="19"/>
      <c r="Q2893" s="22" t="str">
        <f aca="false">IF($C2893="","",IF($P2893&lt;&gt;"",$P2893,IF(AND(ISNUMBER($K2893),ISNUMBER($M2893),ISNUMBER($N2893)),IF($O2893="Lower is worse",IF($K2893&lt;=$N2893,"Danger",IF($K2893&lt;=$M2893,"Alert","OK")),IF($K2893&gt;=$N2893,"Danger",IF($K2893&gt;=$M2893,"Alert","OK"))),"Not set")))</f>
        <v/>
      </c>
      <c r="R2893" s="22" t="str">
        <f aca="false">IF(OR($Q2893="",$Q2893="Not set"),"",MATCH($Q2893,Lists!$F$2:$F$4,0)-1)</f>
        <v/>
      </c>
      <c r="S2893" s="6"/>
      <c r="T2893" s="6"/>
      <c r="U2893" s="22" t="str">
        <f aca="false">IF(OR($Q2893="",$Q2893="OK",$Q2893="Not set",NOT(ISNUMBER($G2893))),"",ROUND($G2893*IF($Q2893="Danger",Lists!$M$15,Lists!$M$16),0))</f>
        <v/>
      </c>
      <c r="V2893" s="22" t="str">
        <f aca="false">IF($U2893="","",IF(OR($Q2893="Danger",$U2893&gt;=Lists!$M$10),"P1",IF($U2893&gt;=Lists!$M$11,"P2","P3")))</f>
        <v/>
      </c>
      <c r="W2893" s="24" t="str">
        <f aca="false">IF(OR($V2893="",$B2893=""),"",$B2893+INDEX(Lists!$N$10:$N$12,MATCH($V2893,Lists!$L$10:$L$12,0)))</f>
        <v/>
      </c>
      <c r="X2893" s="19"/>
      <c r="Y2893" s="19"/>
      <c r="Z2893" s="19"/>
      <c r="AA2893" s="21"/>
      <c r="AB2893" s="19"/>
      <c r="AC2893" s="22" t="str">
        <f aca="true">IF(OR($U2893="",$B2893=""),"",IF($AA2893&lt;&gt;"",$AA2893-$B2893,TODAY()-$B2893))</f>
        <v/>
      </c>
      <c r="AD2893" s="22" t="str">
        <f aca="true">IF($W2893="","",IF($Y2893="Closed",IF($AA2893="","Closed",IF($AA2893&lt;=$W2893,"Closed on time","Closed late")),IF(TODAY()&gt;$W2893,"Overdue","Within time")))</f>
        <v/>
      </c>
      <c r="AE2893" s="6"/>
      <c r="AF2893" s="19"/>
      <c r="AG2893" s="19"/>
      <c r="AH2893" s="19"/>
      <c r="AI2893" s="19"/>
      <c r="AJ2893" s="19"/>
    </row>
    <row r="2894" customFormat="false" ht="15" hidden="false" customHeight="false" outlineLevel="0" collapsed="false">
      <c r="A2894" s="22" t="str">
        <f aca="false">IF($C2894="","","R"&amp;TEXT(ROW()-4,"00000"))</f>
        <v/>
      </c>
      <c r="B2894" s="21"/>
      <c r="C2894" s="19"/>
      <c r="D2894" s="22" t="str">
        <f aca="false">IF($C2894="","",IFERROR(INDEX(Asset_Register!$C$5:$C$1000,MATCH($C2894,Asset_Register!$A$5:$A$1000,0)),"Not in register"))</f>
        <v/>
      </c>
      <c r="E2894" s="22" t="str">
        <f aca="false">IF($C2894="","",IFERROR(INDEX(Asset_Register!$D$5:$D$1000,MATCH($C2894,Asset_Register!$A$5:$A$1000,0)),"Not in register"))</f>
        <v/>
      </c>
      <c r="F2894" s="22" t="str">
        <f aca="false">IF($C2894="","",IFERROR(INDEX(Asset_Register!$R$5:$R$1000,MATCH($C2894,Asset_Register!$A$5:$A$1000,0)),"Not in register"))</f>
        <v/>
      </c>
      <c r="G2894" s="22" t="str">
        <f aca="false">IF($C2894="","",IFERROR(INDEX(Asset_Register!$Q$5:$Q$1000,MATCH($C2894,Asset_Register!$A$5:$A$1000,0)),"Not in register"))</f>
        <v/>
      </c>
      <c r="H2894" s="19"/>
      <c r="I2894" s="19"/>
      <c r="J2894" s="6"/>
      <c r="K2894" s="19"/>
      <c r="L2894" s="19"/>
      <c r="M2894" s="19"/>
      <c r="N2894" s="19"/>
      <c r="O2894" s="19"/>
      <c r="P2894" s="19"/>
      <c r="Q2894" s="22" t="str">
        <f aca="false">IF($C2894="","",IF($P2894&lt;&gt;"",$P2894,IF(AND(ISNUMBER($K2894),ISNUMBER($M2894),ISNUMBER($N2894)),IF($O2894="Lower is worse",IF($K2894&lt;=$N2894,"Danger",IF($K2894&lt;=$M2894,"Alert","OK")),IF($K2894&gt;=$N2894,"Danger",IF($K2894&gt;=$M2894,"Alert","OK"))),"Not set")))</f>
        <v/>
      </c>
      <c r="R2894" s="22" t="str">
        <f aca="false">IF(OR($Q2894="",$Q2894="Not set"),"",MATCH($Q2894,Lists!$F$2:$F$4,0)-1)</f>
        <v/>
      </c>
      <c r="S2894" s="6"/>
      <c r="T2894" s="6"/>
      <c r="U2894" s="22" t="str">
        <f aca="false">IF(OR($Q2894="",$Q2894="OK",$Q2894="Not set",NOT(ISNUMBER($G2894))),"",ROUND($G2894*IF($Q2894="Danger",Lists!$M$15,Lists!$M$16),0))</f>
        <v/>
      </c>
      <c r="V2894" s="22" t="str">
        <f aca="false">IF($U2894="","",IF(OR($Q2894="Danger",$U2894&gt;=Lists!$M$10),"P1",IF($U2894&gt;=Lists!$M$11,"P2","P3")))</f>
        <v/>
      </c>
      <c r="W2894" s="24" t="str">
        <f aca="false">IF(OR($V2894="",$B2894=""),"",$B2894+INDEX(Lists!$N$10:$N$12,MATCH($V2894,Lists!$L$10:$L$12,0)))</f>
        <v/>
      </c>
      <c r="X2894" s="19"/>
      <c r="Y2894" s="19"/>
      <c r="Z2894" s="19"/>
      <c r="AA2894" s="21"/>
      <c r="AB2894" s="19"/>
      <c r="AC2894" s="22" t="str">
        <f aca="true">IF(OR($U2894="",$B2894=""),"",IF($AA2894&lt;&gt;"",$AA2894-$B2894,TODAY()-$B2894))</f>
        <v/>
      </c>
      <c r="AD2894" s="22" t="str">
        <f aca="true">IF($W2894="","",IF($Y2894="Closed",IF($AA2894="","Closed",IF($AA2894&lt;=$W2894,"Closed on time","Closed late")),IF(TODAY()&gt;$W2894,"Overdue","Within time")))</f>
        <v/>
      </c>
      <c r="AE2894" s="6"/>
      <c r="AF2894" s="19"/>
      <c r="AG2894" s="19"/>
      <c r="AH2894" s="19"/>
      <c r="AI2894" s="19"/>
      <c r="AJ2894" s="19"/>
    </row>
    <row r="2895" customFormat="false" ht="15" hidden="false" customHeight="false" outlineLevel="0" collapsed="false">
      <c r="A2895" s="22" t="str">
        <f aca="false">IF($C2895="","","R"&amp;TEXT(ROW()-4,"00000"))</f>
        <v/>
      </c>
      <c r="B2895" s="21"/>
      <c r="C2895" s="19"/>
      <c r="D2895" s="22" t="str">
        <f aca="false">IF($C2895="","",IFERROR(INDEX(Asset_Register!$C$5:$C$1000,MATCH($C2895,Asset_Register!$A$5:$A$1000,0)),"Not in register"))</f>
        <v/>
      </c>
      <c r="E2895" s="22" t="str">
        <f aca="false">IF($C2895="","",IFERROR(INDEX(Asset_Register!$D$5:$D$1000,MATCH($C2895,Asset_Register!$A$5:$A$1000,0)),"Not in register"))</f>
        <v/>
      </c>
      <c r="F2895" s="22" t="str">
        <f aca="false">IF($C2895="","",IFERROR(INDEX(Asset_Register!$R$5:$R$1000,MATCH($C2895,Asset_Register!$A$5:$A$1000,0)),"Not in register"))</f>
        <v/>
      </c>
      <c r="G2895" s="22" t="str">
        <f aca="false">IF($C2895="","",IFERROR(INDEX(Asset_Register!$Q$5:$Q$1000,MATCH($C2895,Asset_Register!$A$5:$A$1000,0)),"Not in register"))</f>
        <v/>
      </c>
      <c r="H2895" s="19"/>
      <c r="I2895" s="19"/>
      <c r="J2895" s="6"/>
      <c r="K2895" s="19"/>
      <c r="L2895" s="19"/>
      <c r="M2895" s="19"/>
      <c r="N2895" s="19"/>
      <c r="O2895" s="19"/>
      <c r="P2895" s="19"/>
      <c r="Q2895" s="22" t="str">
        <f aca="false">IF($C2895="","",IF($P2895&lt;&gt;"",$P2895,IF(AND(ISNUMBER($K2895),ISNUMBER($M2895),ISNUMBER($N2895)),IF($O2895="Lower is worse",IF($K2895&lt;=$N2895,"Danger",IF($K2895&lt;=$M2895,"Alert","OK")),IF($K2895&gt;=$N2895,"Danger",IF($K2895&gt;=$M2895,"Alert","OK"))),"Not set")))</f>
        <v/>
      </c>
      <c r="R2895" s="22" t="str">
        <f aca="false">IF(OR($Q2895="",$Q2895="Not set"),"",MATCH($Q2895,Lists!$F$2:$F$4,0)-1)</f>
        <v/>
      </c>
      <c r="S2895" s="6"/>
      <c r="T2895" s="6"/>
      <c r="U2895" s="22" t="str">
        <f aca="false">IF(OR($Q2895="",$Q2895="OK",$Q2895="Not set",NOT(ISNUMBER($G2895))),"",ROUND($G2895*IF($Q2895="Danger",Lists!$M$15,Lists!$M$16),0))</f>
        <v/>
      </c>
      <c r="V2895" s="22" t="str">
        <f aca="false">IF($U2895="","",IF(OR($Q2895="Danger",$U2895&gt;=Lists!$M$10),"P1",IF($U2895&gt;=Lists!$M$11,"P2","P3")))</f>
        <v/>
      </c>
      <c r="W2895" s="24" t="str">
        <f aca="false">IF(OR($V2895="",$B2895=""),"",$B2895+INDEX(Lists!$N$10:$N$12,MATCH($V2895,Lists!$L$10:$L$12,0)))</f>
        <v/>
      </c>
      <c r="X2895" s="19"/>
      <c r="Y2895" s="19"/>
      <c r="Z2895" s="19"/>
      <c r="AA2895" s="21"/>
      <c r="AB2895" s="19"/>
      <c r="AC2895" s="22" t="str">
        <f aca="true">IF(OR($U2895="",$B2895=""),"",IF($AA2895&lt;&gt;"",$AA2895-$B2895,TODAY()-$B2895))</f>
        <v/>
      </c>
      <c r="AD2895" s="22" t="str">
        <f aca="true">IF($W2895="","",IF($Y2895="Closed",IF($AA2895="","Closed",IF($AA2895&lt;=$W2895,"Closed on time","Closed late")),IF(TODAY()&gt;$W2895,"Overdue","Within time")))</f>
        <v/>
      </c>
      <c r="AE2895" s="6"/>
      <c r="AF2895" s="19"/>
      <c r="AG2895" s="19"/>
      <c r="AH2895" s="19"/>
      <c r="AI2895" s="19"/>
      <c r="AJ2895" s="19"/>
    </row>
    <row r="2896" customFormat="false" ht="15" hidden="false" customHeight="false" outlineLevel="0" collapsed="false">
      <c r="A2896" s="22" t="str">
        <f aca="false">IF($C2896="","","R"&amp;TEXT(ROW()-4,"00000"))</f>
        <v/>
      </c>
      <c r="B2896" s="21"/>
      <c r="C2896" s="19"/>
      <c r="D2896" s="22" t="str">
        <f aca="false">IF($C2896="","",IFERROR(INDEX(Asset_Register!$C$5:$C$1000,MATCH($C2896,Asset_Register!$A$5:$A$1000,0)),"Not in register"))</f>
        <v/>
      </c>
      <c r="E2896" s="22" t="str">
        <f aca="false">IF($C2896="","",IFERROR(INDEX(Asset_Register!$D$5:$D$1000,MATCH($C2896,Asset_Register!$A$5:$A$1000,0)),"Not in register"))</f>
        <v/>
      </c>
      <c r="F2896" s="22" t="str">
        <f aca="false">IF($C2896="","",IFERROR(INDEX(Asset_Register!$R$5:$R$1000,MATCH($C2896,Asset_Register!$A$5:$A$1000,0)),"Not in register"))</f>
        <v/>
      </c>
      <c r="G2896" s="22" t="str">
        <f aca="false">IF($C2896="","",IFERROR(INDEX(Asset_Register!$Q$5:$Q$1000,MATCH($C2896,Asset_Register!$A$5:$A$1000,0)),"Not in register"))</f>
        <v/>
      </c>
      <c r="H2896" s="19"/>
      <c r="I2896" s="19"/>
      <c r="J2896" s="6"/>
      <c r="K2896" s="19"/>
      <c r="L2896" s="19"/>
      <c r="M2896" s="19"/>
      <c r="N2896" s="19"/>
      <c r="O2896" s="19"/>
      <c r="P2896" s="19"/>
      <c r="Q2896" s="22" t="str">
        <f aca="false">IF($C2896="","",IF($P2896&lt;&gt;"",$P2896,IF(AND(ISNUMBER($K2896),ISNUMBER($M2896),ISNUMBER($N2896)),IF($O2896="Lower is worse",IF($K2896&lt;=$N2896,"Danger",IF($K2896&lt;=$M2896,"Alert","OK")),IF($K2896&gt;=$N2896,"Danger",IF($K2896&gt;=$M2896,"Alert","OK"))),"Not set")))</f>
        <v/>
      </c>
      <c r="R2896" s="22" t="str">
        <f aca="false">IF(OR($Q2896="",$Q2896="Not set"),"",MATCH($Q2896,Lists!$F$2:$F$4,0)-1)</f>
        <v/>
      </c>
      <c r="S2896" s="6"/>
      <c r="T2896" s="6"/>
      <c r="U2896" s="22" t="str">
        <f aca="false">IF(OR($Q2896="",$Q2896="OK",$Q2896="Not set",NOT(ISNUMBER($G2896))),"",ROUND($G2896*IF($Q2896="Danger",Lists!$M$15,Lists!$M$16),0))</f>
        <v/>
      </c>
      <c r="V2896" s="22" t="str">
        <f aca="false">IF($U2896="","",IF(OR($Q2896="Danger",$U2896&gt;=Lists!$M$10),"P1",IF($U2896&gt;=Lists!$M$11,"P2","P3")))</f>
        <v/>
      </c>
      <c r="W2896" s="24" t="str">
        <f aca="false">IF(OR($V2896="",$B2896=""),"",$B2896+INDEX(Lists!$N$10:$N$12,MATCH($V2896,Lists!$L$10:$L$12,0)))</f>
        <v/>
      </c>
      <c r="X2896" s="19"/>
      <c r="Y2896" s="19"/>
      <c r="Z2896" s="19"/>
      <c r="AA2896" s="21"/>
      <c r="AB2896" s="19"/>
      <c r="AC2896" s="22" t="str">
        <f aca="true">IF(OR($U2896="",$B2896=""),"",IF($AA2896&lt;&gt;"",$AA2896-$B2896,TODAY()-$B2896))</f>
        <v/>
      </c>
      <c r="AD2896" s="22" t="str">
        <f aca="true">IF($W2896="","",IF($Y2896="Closed",IF($AA2896="","Closed",IF($AA2896&lt;=$W2896,"Closed on time","Closed late")),IF(TODAY()&gt;$W2896,"Overdue","Within time")))</f>
        <v/>
      </c>
      <c r="AE2896" s="6"/>
      <c r="AF2896" s="19"/>
      <c r="AG2896" s="19"/>
      <c r="AH2896" s="19"/>
      <c r="AI2896" s="19"/>
      <c r="AJ2896" s="19"/>
    </row>
    <row r="2897" customFormat="false" ht="15" hidden="false" customHeight="false" outlineLevel="0" collapsed="false">
      <c r="A2897" s="22" t="str">
        <f aca="false">IF($C2897="","","R"&amp;TEXT(ROW()-4,"00000"))</f>
        <v/>
      </c>
      <c r="B2897" s="21"/>
      <c r="C2897" s="19"/>
      <c r="D2897" s="22" t="str">
        <f aca="false">IF($C2897="","",IFERROR(INDEX(Asset_Register!$C$5:$C$1000,MATCH($C2897,Asset_Register!$A$5:$A$1000,0)),"Not in register"))</f>
        <v/>
      </c>
      <c r="E2897" s="22" t="str">
        <f aca="false">IF($C2897="","",IFERROR(INDEX(Asset_Register!$D$5:$D$1000,MATCH($C2897,Asset_Register!$A$5:$A$1000,0)),"Not in register"))</f>
        <v/>
      </c>
      <c r="F2897" s="22" t="str">
        <f aca="false">IF($C2897="","",IFERROR(INDEX(Asset_Register!$R$5:$R$1000,MATCH($C2897,Asset_Register!$A$5:$A$1000,0)),"Not in register"))</f>
        <v/>
      </c>
      <c r="G2897" s="22" t="str">
        <f aca="false">IF($C2897="","",IFERROR(INDEX(Asset_Register!$Q$5:$Q$1000,MATCH($C2897,Asset_Register!$A$5:$A$1000,0)),"Not in register"))</f>
        <v/>
      </c>
      <c r="H2897" s="19"/>
      <c r="I2897" s="19"/>
      <c r="J2897" s="6"/>
      <c r="K2897" s="19"/>
      <c r="L2897" s="19"/>
      <c r="M2897" s="19"/>
      <c r="N2897" s="19"/>
      <c r="O2897" s="19"/>
      <c r="P2897" s="19"/>
      <c r="Q2897" s="22" t="str">
        <f aca="false">IF($C2897="","",IF($P2897&lt;&gt;"",$P2897,IF(AND(ISNUMBER($K2897),ISNUMBER($M2897),ISNUMBER($N2897)),IF($O2897="Lower is worse",IF($K2897&lt;=$N2897,"Danger",IF($K2897&lt;=$M2897,"Alert","OK")),IF($K2897&gt;=$N2897,"Danger",IF($K2897&gt;=$M2897,"Alert","OK"))),"Not set")))</f>
        <v/>
      </c>
      <c r="R2897" s="22" t="str">
        <f aca="false">IF(OR($Q2897="",$Q2897="Not set"),"",MATCH($Q2897,Lists!$F$2:$F$4,0)-1)</f>
        <v/>
      </c>
      <c r="S2897" s="6"/>
      <c r="T2897" s="6"/>
      <c r="U2897" s="22" t="str">
        <f aca="false">IF(OR($Q2897="",$Q2897="OK",$Q2897="Not set",NOT(ISNUMBER($G2897))),"",ROUND($G2897*IF($Q2897="Danger",Lists!$M$15,Lists!$M$16),0))</f>
        <v/>
      </c>
      <c r="V2897" s="22" t="str">
        <f aca="false">IF($U2897="","",IF(OR($Q2897="Danger",$U2897&gt;=Lists!$M$10),"P1",IF($U2897&gt;=Lists!$M$11,"P2","P3")))</f>
        <v/>
      </c>
      <c r="W2897" s="24" t="str">
        <f aca="false">IF(OR($V2897="",$B2897=""),"",$B2897+INDEX(Lists!$N$10:$N$12,MATCH($V2897,Lists!$L$10:$L$12,0)))</f>
        <v/>
      </c>
      <c r="X2897" s="19"/>
      <c r="Y2897" s="19"/>
      <c r="Z2897" s="19"/>
      <c r="AA2897" s="21"/>
      <c r="AB2897" s="19"/>
      <c r="AC2897" s="22" t="str">
        <f aca="true">IF(OR($U2897="",$B2897=""),"",IF($AA2897&lt;&gt;"",$AA2897-$B2897,TODAY()-$B2897))</f>
        <v/>
      </c>
      <c r="AD2897" s="22" t="str">
        <f aca="true">IF($W2897="","",IF($Y2897="Closed",IF($AA2897="","Closed",IF($AA2897&lt;=$W2897,"Closed on time","Closed late")),IF(TODAY()&gt;$W2897,"Overdue","Within time")))</f>
        <v/>
      </c>
      <c r="AE2897" s="6"/>
      <c r="AF2897" s="19"/>
      <c r="AG2897" s="19"/>
      <c r="AH2897" s="19"/>
      <c r="AI2897" s="19"/>
      <c r="AJ2897" s="19"/>
    </row>
    <row r="2898" customFormat="false" ht="15" hidden="false" customHeight="false" outlineLevel="0" collapsed="false">
      <c r="A2898" s="22" t="str">
        <f aca="false">IF($C2898="","","R"&amp;TEXT(ROW()-4,"00000"))</f>
        <v/>
      </c>
      <c r="B2898" s="21"/>
      <c r="C2898" s="19"/>
      <c r="D2898" s="22" t="str">
        <f aca="false">IF($C2898="","",IFERROR(INDEX(Asset_Register!$C$5:$C$1000,MATCH($C2898,Asset_Register!$A$5:$A$1000,0)),"Not in register"))</f>
        <v/>
      </c>
      <c r="E2898" s="22" t="str">
        <f aca="false">IF($C2898="","",IFERROR(INDEX(Asset_Register!$D$5:$D$1000,MATCH($C2898,Asset_Register!$A$5:$A$1000,0)),"Not in register"))</f>
        <v/>
      </c>
      <c r="F2898" s="22" t="str">
        <f aca="false">IF($C2898="","",IFERROR(INDEX(Asset_Register!$R$5:$R$1000,MATCH($C2898,Asset_Register!$A$5:$A$1000,0)),"Not in register"))</f>
        <v/>
      </c>
      <c r="G2898" s="22" t="str">
        <f aca="false">IF($C2898="","",IFERROR(INDEX(Asset_Register!$Q$5:$Q$1000,MATCH($C2898,Asset_Register!$A$5:$A$1000,0)),"Not in register"))</f>
        <v/>
      </c>
      <c r="H2898" s="19"/>
      <c r="I2898" s="19"/>
      <c r="J2898" s="6"/>
      <c r="K2898" s="19"/>
      <c r="L2898" s="19"/>
      <c r="M2898" s="19"/>
      <c r="N2898" s="19"/>
      <c r="O2898" s="19"/>
      <c r="P2898" s="19"/>
      <c r="Q2898" s="22" t="str">
        <f aca="false">IF($C2898="","",IF($P2898&lt;&gt;"",$P2898,IF(AND(ISNUMBER($K2898),ISNUMBER($M2898),ISNUMBER($N2898)),IF($O2898="Lower is worse",IF($K2898&lt;=$N2898,"Danger",IF($K2898&lt;=$M2898,"Alert","OK")),IF($K2898&gt;=$N2898,"Danger",IF($K2898&gt;=$M2898,"Alert","OK"))),"Not set")))</f>
        <v/>
      </c>
      <c r="R2898" s="22" t="str">
        <f aca="false">IF(OR($Q2898="",$Q2898="Not set"),"",MATCH($Q2898,Lists!$F$2:$F$4,0)-1)</f>
        <v/>
      </c>
      <c r="S2898" s="6"/>
      <c r="T2898" s="6"/>
      <c r="U2898" s="22" t="str">
        <f aca="false">IF(OR($Q2898="",$Q2898="OK",$Q2898="Not set",NOT(ISNUMBER($G2898))),"",ROUND($G2898*IF($Q2898="Danger",Lists!$M$15,Lists!$M$16),0))</f>
        <v/>
      </c>
      <c r="V2898" s="22" t="str">
        <f aca="false">IF($U2898="","",IF(OR($Q2898="Danger",$U2898&gt;=Lists!$M$10),"P1",IF($U2898&gt;=Lists!$M$11,"P2","P3")))</f>
        <v/>
      </c>
      <c r="W2898" s="24" t="str">
        <f aca="false">IF(OR($V2898="",$B2898=""),"",$B2898+INDEX(Lists!$N$10:$N$12,MATCH($V2898,Lists!$L$10:$L$12,0)))</f>
        <v/>
      </c>
      <c r="X2898" s="19"/>
      <c r="Y2898" s="19"/>
      <c r="Z2898" s="19"/>
      <c r="AA2898" s="21"/>
      <c r="AB2898" s="19"/>
      <c r="AC2898" s="22" t="str">
        <f aca="true">IF(OR($U2898="",$B2898=""),"",IF($AA2898&lt;&gt;"",$AA2898-$B2898,TODAY()-$B2898))</f>
        <v/>
      </c>
      <c r="AD2898" s="22" t="str">
        <f aca="true">IF($W2898="","",IF($Y2898="Closed",IF($AA2898="","Closed",IF($AA2898&lt;=$W2898,"Closed on time","Closed late")),IF(TODAY()&gt;$W2898,"Overdue","Within time")))</f>
        <v/>
      </c>
      <c r="AE2898" s="6"/>
      <c r="AF2898" s="19"/>
      <c r="AG2898" s="19"/>
      <c r="AH2898" s="19"/>
      <c r="AI2898" s="19"/>
      <c r="AJ2898" s="19"/>
    </row>
    <row r="2899" customFormat="false" ht="15" hidden="false" customHeight="false" outlineLevel="0" collapsed="false">
      <c r="A2899" s="22" t="str">
        <f aca="false">IF($C2899="","","R"&amp;TEXT(ROW()-4,"00000"))</f>
        <v/>
      </c>
      <c r="B2899" s="21"/>
      <c r="C2899" s="19"/>
      <c r="D2899" s="22" t="str">
        <f aca="false">IF($C2899="","",IFERROR(INDEX(Asset_Register!$C$5:$C$1000,MATCH($C2899,Asset_Register!$A$5:$A$1000,0)),"Not in register"))</f>
        <v/>
      </c>
      <c r="E2899" s="22" t="str">
        <f aca="false">IF($C2899="","",IFERROR(INDEX(Asset_Register!$D$5:$D$1000,MATCH($C2899,Asset_Register!$A$5:$A$1000,0)),"Not in register"))</f>
        <v/>
      </c>
      <c r="F2899" s="22" t="str">
        <f aca="false">IF($C2899="","",IFERROR(INDEX(Asset_Register!$R$5:$R$1000,MATCH($C2899,Asset_Register!$A$5:$A$1000,0)),"Not in register"))</f>
        <v/>
      </c>
      <c r="G2899" s="22" t="str">
        <f aca="false">IF($C2899="","",IFERROR(INDEX(Asset_Register!$Q$5:$Q$1000,MATCH($C2899,Asset_Register!$A$5:$A$1000,0)),"Not in register"))</f>
        <v/>
      </c>
      <c r="H2899" s="19"/>
      <c r="I2899" s="19"/>
      <c r="J2899" s="6"/>
      <c r="K2899" s="19"/>
      <c r="L2899" s="19"/>
      <c r="M2899" s="19"/>
      <c r="N2899" s="19"/>
      <c r="O2899" s="19"/>
      <c r="P2899" s="19"/>
      <c r="Q2899" s="22" t="str">
        <f aca="false">IF($C2899="","",IF($P2899&lt;&gt;"",$P2899,IF(AND(ISNUMBER($K2899),ISNUMBER($M2899),ISNUMBER($N2899)),IF($O2899="Lower is worse",IF($K2899&lt;=$N2899,"Danger",IF($K2899&lt;=$M2899,"Alert","OK")),IF($K2899&gt;=$N2899,"Danger",IF($K2899&gt;=$M2899,"Alert","OK"))),"Not set")))</f>
        <v/>
      </c>
      <c r="R2899" s="22" t="str">
        <f aca="false">IF(OR($Q2899="",$Q2899="Not set"),"",MATCH($Q2899,Lists!$F$2:$F$4,0)-1)</f>
        <v/>
      </c>
      <c r="S2899" s="6"/>
      <c r="T2899" s="6"/>
      <c r="U2899" s="22" t="str">
        <f aca="false">IF(OR($Q2899="",$Q2899="OK",$Q2899="Not set",NOT(ISNUMBER($G2899))),"",ROUND($G2899*IF($Q2899="Danger",Lists!$M$15,Lists!$M$16),0))</f>
        <v/>
      </c>
      <c r="V2899" s="22" t="str">
        <f aca="false">IF($U2899="","",IF(OR($Q2899="Danger",$U2899&gt;=Lists!$M$10),"P1",IF($U2899&gt;=Lists!$M$11,"P2","P3")))</f>
        <v/>
      </c>
      <c r="W2899" s="24" t="str">
        <f aca="false">IF(OR($V2899="",$B2899=""),"",$B2899+INDEX(Lists!$N$10:$N$12,MATCH($V2899,Lists!$L$10:$L$12,0)))</f>
        <v/>
      </c>
      <c r="X2899" s="19"/>
      <c r="Y2899" s="19"/>
      <c r="Z2899" s="19"/>
      <c r="AA2899" s="21"/>
      <c r="AB2899" s="19"/>
      <c r="AC2899" s="22" t="str">
        <f aca="true">IF(OR($U2899="",$B2899=""),"",IF($AA2899&lt;&gt;"",$AA2899-$B2899,TODAY()-$B2899))</f>
        <v/>
      </c>
      <c r="AD2899" s="22" t="str">
        <f aca="true">IF($W2899="","",IF($Y2899="Closed",IF($AA2899="","Closed",IF($AA2899&lt;=$W2899,"Closed on time","Closed late")),IF(TODAY()&gt;$W2899,"Overdue","Within time")))</f>
        <v/>
      </c>
      <c r="AE2899" s="6"/>
      <c r="AF2899" s="19"/>
      <c r="AG2899" s="19"/>
      <c r="AH2899" s="19"/>
      <c r="AI2899" s="19"/>
      <c r="AJ2899" s="19"/>
    </row>
    <row r="2900" customFormat="false" ht="15" hidden="false" customHeight="false" outlineLevel="0" collapsed="false">
      <c r="A2900" s="22" t="str">
        <f aca="false">IF($C2900="","","R"&amp;TEXT(ROW()-4,"00000"))</f>
        <v/>
      </c>
      <c r="B2900" s="21"/>
      <c r="C2900" s="19"/>
      <c r="D2900" s="22" t="str">
        <f aca="false">IF($C2900="","",IFERROR(INDEX(Asset_Register!$C$5:$C$1000,MATCH($C2900,Asset_Register!$A$5:$A$1000,0)),"Not in register"))</f>
        <v/>
      </c>
      <c r="E2900" s="22" t="str">
        <f aca="false">IF($C2900="","",IFERROR(INDEX(Asset_Register!$D$5:$D$1000,MATCH($C2900,Asset_Register!$A$5:$A$1000,0)),"Not in register"))</f>
        <v/>
      </c>
      <c r="F2900" s="22" t="str">
        <f aca="false">IF($C2900="","",IFERROR(INDEX(Asset_Register!$R$5:$R$1000,MATCH($C2900,Asset_Register!$A$5:$A$1000,0)),"Not in register"))</f>
        <v/>
      </c>
      <c r="G2900" s="22" t="str">
        <f aca="false">IF($C2900="","",IFERROR(INDEX(Asset_Register!$Q$5:$Q$1000,MATCH($C2900,Asset_Register!$A$5:$A$1000,0)),"Not in register"))</f>
        <v/>
      </c>
      <c r="H2900" s="19"/>
      <c r="I2900" s="19"/>
      <c r="J2900" s="6"/>
      <c r="K2900" s="19"/>
      <c r="L2900" s="19"/>
      <c r="M2900" s="19"/>
      <c r="N2900" s="19"/>
      <c r="O2900" s="19"/>
      <c r="P2900" s="19"/>
      <c r="Q2900" s="22" t="str">
        <f aca="false">IF($C2900="","",IF($P2900&lt;&gt;"",$P2900,IF(AND(ISNUMBER($K2900),ISNUMBER($M2900),ISNUMBER($N2900)),IF($O2900="Lower is worse",IF($K2900&lt;=$N2900,"Danger",IF($K2900&lt;=$M2900,"Alert","OK")),IF($K2900&gt;=$N2900,"Danger",IF($K2900&gt;=$M2900,"Alert","OK"))),"Not set")))</f>
        <v/>
      </c>
      <c r="R2900" s="22" t="str">
        <f aca="false">IF(OR($Q2900="",$Q2900="Not set"),"",MATCH($Q2900,Lists!$F$2:$F$4,0)-1)</f>
        <v/>
      </c>
      <c r="S2900" s="6"/>
      <c r="T2900" s="6"/>
      <c r="U2900" s="22" t="str">
        <f aca="false">IF(OR($Q2900="",$Q2900="OK",$Q2900="Not set",NOT(ISNUMBER($G2900))),"",ROUND($G2900*IF($Q2900="Danger",Lists!$M$15,Lists!$M$16),0))</f>
        <v/>
      </c>
      <c r="V2900" s="22" t="str">
        <f aca="false">IF($U2900="","",IF(OR($Q2900="Danger",$U2900&gt;=Lists!$M$10),"P1",IF($U2900&gt;=Lists!$M$11,"P2","P3")))</f>
        <v/>
      </c>
      <c r="W2900" s="24" t="str">
        <f aca="false">IF(OR($V2900="",$B2900=""),"",$B2900+INDEX(Lists!$N$10:$N$12,MATCH($V2900,Lists!$L$10:$L$12,0)))</f>
        <v/>
      </c>
      <c r="X2900" s="19"/>
      <c r="Y2900" s="19"/>
      <c r="Z2900" s="19"/>
      <c r="AA2900" s="21"/>
      <c r="AB2900" s="19"/>
      <c r="AC2900" s="22" t="str">
        <f aca="true">IF(OR($U2900="",$B2900=""),"",IF($AA2900&lt;&gt;"",$AA2900-$B2900,TODAY()-$B2900))</f>
        <v/>
      </c>
      <c r="AD2900" s="22" t="str">
        <f aca="true">IF($W2900="","",IF($Y2900="Closed",IF($AA2900="","Closed",IF($AA2900&lt;=$W2900,"Closed on time","Closed late")),IF(TODAY()&gt;$W2900,"Overdue","Within time")))</f>
        <v/>
      </c>
      <c r="AE2900" s="6"/>
      <c r="AF2900" s="19"/>
      <c r="AG2900" s="19"/>
      <c r="AH2900" s="19"/>
      <c r="AI2900" s="19"/>
      <c r="AJ2900" s="19"/>
    </row>
    <row r="2901" customFormat="false" ht="15" hidden="false" customHeight="false" outlineLevel="0" collapsed="false">
      <c r="A2901" s="22" t="str">
        <f aca="false">IF($C2901="","","R"&amp;TEXT(ROW()-4,"00000"))</f>
        <v/>
      </c>
      <c r="B2901" s="21"/>
      <c r="C2901" s="19"/>
      <c r="D2901" s="22" t="str">
        <f aca="false">IF($C2901="","",IFERROR(INDEX(Asset_Register!$C$5:$C$1000,MATCH($C2901,Asset_Register!$A$5:$A$1000,0)),"Not in register"))</f>
        <v/>
      </c>
      <c r="E2901" s="22" t="str">
        <f aca="false">IF($C2901="","",IFERROR(INDEX(Asset_Register!$D$5:$D$1000,MATCH($C2901,Asset_Register!$A$5:$A$1000,0)),"Not in register"))</f>
        <v/>
      </c>
      <c r="F2901" s="22" t="str">
        <f aca="false">IF($C2901="","",IFERROR(INDEX(Asset_Register!$R$5:$R$1000,MATCH($C2901,Asset_Register!$A$5:$A$1000,0)),"Not in register"))</f>
        <v/>
      </c>
      <c r="G2901" s="22" t="str">
        <f aca="false">IF($C2901="","",IFERROR(INDEX(Asset_Register!$Q$5:$Q$1000,MATCH($C2901,Asset_Register!$A$5:$A$1000,0)),"Not in register"))</f>
        <v/>
      </c>
      <c r="H2901" s="19"/>
      <c r="I2901" s="19"/>
      <c r="J2901" s="6"/>
      <c r="K2901" s="19"/>
      <c r="L2901" s="19"/>
      <c r="M2901" s="19"/>
      <c r="N2901" s="19"/>
      <c r="O2901" s="19"/>
      <c r="P2901" s="19"/>
      <c r="Q2901" s="22" t="str">
        <f aca="false">IF($C2901="","",IF($P2901&lt;&gt;"",$P2901,IF(AND(ISNUMBER($K2901),ISNUMBER($M2901),ISNUMBER($N2901)),IF($O2901="Lower is worse",IF($K2901&lt;=$N2901,"Danger",IF($K2901&lt;=$M2901,"Alert","OK")),IF($K2901&gt;=$N2901,"Danger",IF($K2901&gt;=$M2901,"Alert","OK"))),"Not set")))</f>
        <v/>
      </c>
      <c r="R2901" s="22" t="str">
        <f aca="false">IF(OR($Q2901="",$Q2901="Not set"),"",MATCH($Q2901,Lists!$F$2:$F$4,0)-1)</f>
        <v/>
      </c>
      <c r="S2901" s="6"/>
      <c r="T2901" s="6"/>
      <c r="U2901" s="22" t="str">
        <f aca="false">IF(OR($Q2901="",$Q2901="OK",$Q2901="Not set",NOT(ISNUMBER($G2901))),"",ROUND($G2901*IF($Q2901="Danger",Lists!$M$15,Lists!$M$16),0))</f>
        <v/>
      </c>
      <c r="V2901" s="22" t="str">
        <f aca="false">IF($U2901="","",IF(OR($Q2901="Danger",$U2901&gt;=Lists!$M$10),"P1",IF($U2901&gt;=Lists!$M$11,"P2","P3")))</f>
        <v/>
      </c>
      <c r="W2901" s="24" t="str">
        <f aca="false">IF(OR($V2901="",$B2901=""),"",$B2901+INDEX(Lists!$N$10:$N$12,MATCH($V2901,Lists!$L$10:$L$12,0)))</f>
        <v/>
      </c>
      <c r="X2901" s="19"/>
      <c r="Y2901" s="19"/>
      <c r="Z2901" s="19"/>
      <c r="AA2901" s="21"/>
      <c r="AB2901" s="19"/>
      <c r="AC2901" s="22" t="str">
        <f aca="true">IF(OR($U2901="",$B2901=""),"",IF($AA2901&lt;&gt;"",$AA2901-$B2901,TODAY()-$B2901))</f>
        <v/>
      </c>
      <c r="AD2901" s="22" t="str">
        <f aca="true">IF($W2901="","",IF($Y2901="Closed",IF($AA2901="","Closed",IF($AA2901&lt;=$W2901,"Closed on time","Closed late")),IF(TODAY()&gt;$W2901,"Overdue","Within time")))</f>
        <v/>
      </c>
      <c r="AE2901" s="6"/>
      <c r="AF2901" s="19"/>
      <c r="AG2901" s="19"/>
      <c r="AH2901" s="19"/>
      <c r="AI2901" s="19"/>
      <c r="AJ2901" s="19"/>
    </row>
    <row r="2902" customFormat="false" ht="15" hidden="false" customHeight="false" outlineLevel="0" collapsed="false">
      <c r="A2902" s="22" t="str">
        <f aca="false">IF($C2902="","","R"&amp;TEXT(ROW()-4,"00000"))</f>
        <v/>
      </c>
      <c r="B2902" s="21"/>
      <c r="C2902" s="19"/>
      <c r="D2902" s="22" t="str">
        <f aca="false">IF($C2902="","",IFERROR(INDEX(Asset_Register!$C$5:$C$1000,MATCH($C2902,Asset_Register!$A$5:$A$1000,0)),"Not in register"))</f>
        <v/>
      </c>
      <c r="E2902" s="22" t="str">
        <f aca="false">IF($C2902="","",IFERROR(INDEX(Asset_Register!$D$5:$D$1000,MATCH($C2902,Asset_Register!$A$5:$A$1000,0)),"Not in register"))</f>
        <v/>
      </c>
      <c r="F2902" s="22" t="str">
        <f aca="false">IF($C2902="","",IFERROR(INDEX(Asset_Register!$R$5:$R$1000,MATCH($C2902,Asset_Register!$A$5:$A$1000,0)),"Not in register"))</f>
        <v/>
      </c>
      <c r="G2902" s="22" t="str">
        <f aca="false">IF($C2902="","",IFERROR(INDEX(Asset_Register!$Q$5:$Q$1000,MATCH($C2902,Asset_Register!$A$5:$A$1000,0)),"Not in register"))</f>
        <v/>
      </c>
      <c r="H2902" s="19"/>
      <c r="I2902" s="19"/>
      <c r="J2902" s="6"/>
      <c r="K2902" s="19"/>
      <c r="L2902" s="19"/>
      <c r="M2902" s="19"/>
      <c r="N2902" s="19"/>
      <c r="O2902" s="19"/>
      <c r="P2902" s="19"/>
      <c r="Q2902" s="22" t="str">
        <f aca="false">IF($C2902="","",IF($P2902&lt;&gt;"",$P2902,IF(AND(ISNUMBER($K2902),ISNUMBER($M2902),ISNUMBER($N2902)),IF($O2902="Lower is worse",IF($K2902&lt;=$N2902,"Danger",IF($K2902&lt;=$M2902,"Alert","OK")),IF($K2902&gt;=$N2902,"Danger",IF($K2902&gt;=$M2902,"Alert","OK"))),"Not set")))</f>
        <v/>
      </c>
      <c r="R2902" s="22" t="str">
        <f aca="false">IF(OR($Q2902="",$Q2902="Not set"),"",MATCH($Q2902,Lists!$F$2:$F$4,0)-1)</f>
        <v/>
      </c>
      <c r="S2902" s="6"/>
      <c r="T2902" s="6"/>
      <c r="U2902" s="22" t="str">
        <f aca="false">IF(OR($Q2902="",$Q2902="OK",$Q2902="Not set",NOT(ISNUMBER($G2902))),"",ROUND($G2902*IF($Q2902="Danger",Lists!$M$15,Lists!$M$16),0))</f>
        <v/>
      </c>
      <c r="V2902" s="22" t="str">
        <f aca="false">IF($U2902="","",IF(OR($Q2902="Danger",$U2902&gt;=Lists!$M$10),"P1",IF($U2902&gt;=Lists!$M$11,"P2","P3")))</f>
        <v/>
      </c>
      <c r="W2902" s="24" t="str">
        <f aca="false">IF(OR($V2902="",$B2902=""),"",$B2902+INDEX(Lists!$N$10:$N$12,MATCH($V2902,Lists!$L$10:$L$12,0)))</f>
        <v/>
      </c>
      <c r="X2902" s="19"/>
      <c r="Y2902" s="19"/>
      <c r="Z2902" s="19"/>
      <c r="AA2902" s="21"/>
      <c r="AB2902" s="19"/>
      <c r="AC2902" s="22" t="str">
        <f aca="true">IF(OR($U2902="",$B2902=""),"",IF($AA2902&lt;&gt;"",$AA2902-$B2902,TODAY()-$B2902))</f>
        <v/>
      </c>
      <c r="AD2902" s="22" t="str">
        <f aca="true">IF($W2902="","",IF($Y2902="Closed",IF($AA2902="","Closed",IF($AA2902&lt;=$W2902,"Closed on time","Closed late")),IF(TODAY()&gt;$W2902,"Overdue","Within time")))</f>
        <v/>
      </c>
      <c r="AE2902" s="6"/>
      <c r="AF2902" s="19"/>
      <c r="AG2902" s="19"/>
      <c r="AH2902" s="19"/>
      <c r="AI2902" s="19"/>
      <c r="AJ2902" s="19"/>
    </row>
    <row r="2903" customFormat="false" ht="15" hidden="false" customHeight="false" outlineLevel="0" collapsed="false">
      <c r="A2903" s="22" t="str">
        <f aca="false">IF($C2903="","","R"&amp;TEXT(ROW()-4,"00000"))</f>
        <v/>
      </c>
      <c r="B2903" s="21"/>
      <c r="C2903" s="19"/>
      <c r="D2903" s="22" t="str">
        <f aca="false">IF($C2903="","",IFERROR(INDEX(Asset_Register!$C$5:$C$1000,MATCH($C2903,Asset_Register!$A$5:$A$1000,0)),"Not in register"))</f>
        <v/>
      </c>
      <c r="E2903" s="22" t="str">
        <f aca="false">IF($C2903="","",IFERROR(INDEX(Asset_Register!$D$5:$D$1000,MATCH($C2903,Asset_Register!$A$5:$A$1000,0)),"Not in register"))</f>
        <v/>
      </c>
      <c r="F2903" s="22" t="str">
        <f aca="false">IF($C2903="","",IFERROR(INDEX(Asset_Register!$R$5:$R$1000,MATCH($C2903,Asset_Register!$A$5:$A$1000,0)),"Not in register"))</f>
        <v/>
      </c>
      <c r="G2903" s="22" t="str">
        <f aca="false">IF($C2903="","",IFERROR(INDEX(Asset_Register!$Q$5:$Q$1000,MATCH($C2903,Asset_Register!$A$5:$A$1000,0)),"Not in register"))</f>
        <v/>
      </c>
      <c r="H2903" s="19"/>
      <c r="I2903" s="19"/>
      <c r="J2903" s="6"/>
      <c r="K2903" s="19"/>
      <c r="L2903" s="19"/>
      <c r="M2903" s="19"/>
      <c r="N2903" s="19"/>
      <c r="O2903" s="19"/>
      <c r="P2903" s="19"/>
      <c r="Q2903" s="22" t="str">
        <f aca="false">IF($C2903="","",IF($P2903&lt;&gt;"",$P2903,IF(AND(ISNUMBER($K2903),ISNUMBER($M2903),ISNUMBER($N2903)),IF($O2903="Lower is worse",IF($K2903&lt;=$N2903,"Danger",IF($K2903&lt;=$M2903,"Alert","OK")),IF($K2903&gt;=$N2903,"Danger",IF($K2903&gt;=$M2903,"Alert","OK"))),"Not set")))</f>
        <v/>
      </c>
      <c r="R2903" s="22" t="str">
        <f aca="false">IF(OR($Q2903="",$Q2903="Not set"),"",MATCH($Q2903,Lists!$F$2:$F$4,0)-1)</f>
        <v/>
      </c>
      <c r="S2903" s="6"/>
      <c r="T2903" s="6"/>
      <c r="U2903" s="22" t="str">
        <f aca="false">IF(OR($Q2903="",$Q2903="OK",$Q2903="Not set",NOT(ISNUMBER($G2903))),"",ROUND($G2903*IF($Q2903="Danger",Lists!$M$15,Lists!$M$16),0))</f>
        <v/>
      </c>
      <c r="V2903" s="22" t="str">
        <f aca="false">IF($U2903="","",IF(OR($Q2903="Danger",$U2903&gt;=Lists!$M$10),"P1",IF($U2903&gt;=Lists!$M$11,"P2","P3")))</f>
        <v/>
      </c>
      <c r="W2903" s="24" t="str">
        <f aca="false">IF(OR($V2903="",$B2903=""),"",$B2903+INDEX(Lists!$N$10:$N$12,MATCH($V2903,Lists!$L$10:$L$12,0)))</f>
        <v/>
      </c>
      <c r="X2903" s="19"/>
      <c r="Y2903" s="19"/>
      <c r="Z2903" s="19"/>
      <c r="AA2903" s="21"/>
      <c r="AB2903" s="19"/>
      <c r="AC2903" s="22" t="str">
        <f aca="true">IF(OR($U2903="",$B2903=""),"",IF($AA2903&lt;&gt;"",$AA2903-$B2903,TODAY()-$B2903))</f>
        <v/>
      </c>
      <c r="AD2903" s="22" t="str">
        <f aca="true">IF($W2903="","",IF($Y2903="Closed",IF($AA2903="","Closed",IF($AA2903&lt;=$W2903,"Closed on time","Closed late")),IF(TODAY()&gt;$W2903,"Overdue","Within time")))</f>
        <v/>
      </c>
      <c r="AE2903" s="6"/>
      <c r="AF2903" s="19"/>
      <c r="AG2903" s="19"/>
      <c r="AH2903" s="19"/>
      <c r="AI2903" s="19"/>
      <c r="AJ2903" s="19"/>
    </row>
    <row r="2904" customFormat="false" ht="15" hidden="false" customHeight="false" outlineLevel="0" collapsed="false">
      <c r="A2904" s="22" t="str">
        <f aca="false">IF($C2904="","","R"&amp;TEXT(ROW()-4,"00000"))</f>
        <v/>
      </c>
      <c r="B2904" s="21"/>
      <c r="C2904" s="19"/>
      <c r="D2904" s="22" t="str">
        <f aca="false">IF($C2904="","",IFERROR(INDEX(Asset_Register!$C$5:$C$1000,MATCH($C2904,Asset_Register!$A$5:$A$1000,0)),"Not in register"))</f>
        <v/>
      </c>
      <c r="E2904" s="22" t="str">
        <f aca="false">IF($C2904="","",IFERROR(INDEX(Asset_Register!$D$5:$D$1000,MATCH($C2904,Asset_Register!$A$5:$A$1000,0)),"Not in register"))</f>
        <v/>
      </c>
      <c r="F2904" s="22" t="str">
        <f aca="false">IF($C2904="","",IFERROR(INDEX(Asset_Register!$R$5:$R$1000,MATCH($C2904,Asset_Register!$A$5:$A$1000,0)),"Not in register"))</f>
        <v/>
      </c>
      <c r="G2904" s="22" t="str">
        <f aca="false">IF($C2904="","",IFERROR(INDEX(Asset_Register!$Q$5:$Q$1000,MATCH($C2904,Asset_Register!$A$5:$A$1000,0)),"Not in register"))</f>
        <v/>
      </c>
      <c r="H2904" s="19"/>
      <c r="I2904" s="19"/>
      <c r="J2904" s="6"/>
      <c r="K2904" s="19"/>
      <c r="L2904" s="19"/>
      <c r="M2904" s="19"/>
      <c r="N2904" s="19"/>
      <c r="O2904" s="19"/>
      <c r="P2904" s="19"/>
      <c r="Q2904" s="22" t="str">
        <f aca="false">IF($C2904="","",IF($P2904&lt;&gt;"",$P2904,IF(AND(ISNUMBER($K2904),ISNUMBER($M2904),ISNUMBER($N2904)),IF($O2904="Lower is worse",IF($K2904&lt;=$N2904,"Danger",IF($K2904&lt;=$M2904,"Alert","OK")),IF($K2904&gt;=$N2904,"Danger",IF($K2904&gt;=$M2904,"Alert","OK"))),"Not set")))</f>
        <v/>
      </c>
      <c r="R2904" s="22" t="str">
        <f aca="false">IF(OR($Q2904="",$Q2904="Not set"),"",MATCH($Q2904,Lists!$F$2:$F$4,0)-1)</f>
        <v/>
      </c>
      <c r="S2904" s="6"/>
      <c r="T2904" s="6"/>
      <c r="U2904" s="22" t="str">
        <f aca="false">IF(OR($Q2904="",$Q2904="OK",$Q2904="Not set",NOT(ISNUMBER($G2904))),"",ROUND($G2904*IF($Q2904="Danger",Lists!$M$15,Lists!$M$16),0))</f>
        <v/>
      </c>
      <c r="V2904" s="22" t="str">
        <f aca="false">IF($U2904="","",IF(OR($Q2904="Danger",$U2904&gt;=Lists!$M$10),"P1",IF($U2904&gt;=Lists!$M$11,"P2","P3")))</f>
        <v/>
      </c>
      <c r="W2904" s="24" t="str">
        <f aca="false">IF(OR($V2904="",$B2904=""),"",$B2904+INDEX(Lists!$N$10:$N$12,MATCH($V2904,Lists!$L$10:$L$12,0)))</f>
        <v/>
      </c>
      <c r="X2904" s="19"/>
      <c r="Y2904" s="19"/>
      <c r="Z2904" s="19"/>
      <c r="AA2904" s="21"/>
      <c r="AB2904" s="19"/>
      <c r="AC2904" s="22" t="str">
        <f aca="true">IF(OR($U2904="",$B2904=""),"",IF($AA2904&lt;&gt;"",$AA2904-$B2904,TODAY()-$B2904))</f>
        <v/>
      </c>
      <c r="AD2904" s="22" t="str">
        <f aca="true">IF($W2904="","",IF($Y2904="Closed",IF($AA2904="","Closed",IF($AA2904&lt;=$W2904,"Closed on time","Closed late")),IF(TODAY()&gt;$W2904,"Overdue","Within time")))</f>
        <v/>
      </c>
      <c r="AE2904" s="6"/>
      <c r="AF2904" s="19"/>
      <c r="AG2904" s="19"/>
      <c r="AH2904" s="19"/>
      <c r="AI2904" s="19"/>
      <c r="AJ2904" s="19"/>
    </row>
    <row r="2905" customFormat="false" ht="15" hidden="false" customHeight="false" outlineLevel="0" collapsed="false">
      <c r="A2905" s="22" t="str">
        <f aca="false">IF($C2905="","","R"&amp;TEXT(ROW()-4,"00000"))</f>
        <v/>
      </c>
      <c r="B2905" s="21"/>
      <c r="C2905" s="19"/>
      <c r="D2905" s="22" t="str">
        <f aca="false">IF($C2905="","",IFERROR(INDEX(Asset_Register!$C$5:$C$1000,MATCH($C2905,Asset_Register!$A$5:$A$1000,0)),"Not in register"))</f>
        <v/>
      </c>
      <c r="E2905" s="22" t="str">
        <f aca="false">IF($C2905="","",IFERROR(INDEX(Asset_Register!$D$5:$D$1000,MATCH($C2905,Asset_Register!$A$5:$A$1000,0)),"Not in register"))</f>
        <v/>
      </c>
      <c r="F2905" s="22" t="str">
        <f aca="false">IF($C2905="","",IFERROR(INDEX(Asset_Register!$R$5:$R$1000,MATCH($C2905,Asset_Register!$A$5:$A$1000,0)),"Not in register"))</f>
        <v/>
      </c>
      <c r="G2905" s="22" t="str">
        <f aca="false">IF($C2905="","",IFERROR(INDEX(Asset_Register!$Q$5:$Q$1000,MATCH($C2905,Asset_Register!$A$5:$A$1000,0)),"Not in register"))</f>
        <v/>
      </c>
      <c r="H2905" s="19"/>
      <c r="I2905" s="19"/>
      <c r="J2905" s="6"/>
      <c r="K2905" s="19"/>
      <c r="L2905" s="19"/>
      <c r="M2905" s="19"/>
      <c r="N2905" s="19"/>
      <c r="O2905" s="19"/>
      <c r="P2905" s="19"/>
      <c r="Q2905" s="22" t="str">
        <f aca="false">IF($C2905="","",IF($P2905&lt;&gt;"",$P2905,IF(AND(ISNUMBER($K2905),ISNUMBER($M2905),ISNUMBER($N2905)),IF($O2905="Lower is worse",IF($K2905&lt;=$N2905,"Danger",IF($K2905&lt;=$M2905,"Alert","OK")),IF($K2905&gt;=$N2905,"Danger",IF($K2905&gt;=$M2905,"Alert","OK"))),"Not set")))</f>
        <v/>
      </c>
      <c r="R2905" s="22" t="str">
        <f aca="false">IF(OR($Q2905="",$Q2905="Not set"),"",MATCH($Q2905,Lists!$F$2:$F$4,0)-1)</f>
        <v/>
      </c>
      <c r="S2905" s="6"/>
      <c r="T2905" s="6"/>
      <c r="U2905" s="22" t="str">
        <f aca="false">IF(OR($Q2905="",$Q2905="OK",$Q2905="Not set",NOT(ISNUMBER($G2905))),"",ROUND($G2905*IF($Q2905="Danger",Lists!$M$15,Lists!$M$16),0))</f>
        <v/>
      </c>
      <c r="V2905" s="22" t="str">
        <f aca="false">IF($U2905="","",IF(OR($Q2905="Danger",$U2905&gt;=Lists!$M$10),"P1",IF($U2905&gt;=Lists!$M$11,"P2","P3")))</f>
        <v/>
      </c>
      <c r="W2905" s="24" t="str">
        <f aca="false">IF(OR($V2905="",$B2905=""),"",$B2905+INDEX(Lists!$N$10:$N$12,MATCH($V2905,Lists!$L$10:$L$12,0)))</f>
        <v/>
      </c>
      <c r="X2905" s="19"/>
      <c r="Y2905" s="19"/>
      <c r="Z2905" s="19"/>
      <c r="AA2905" s="21"/>
      <c r="AB2905" s="19"/>
      <c r="AC2905" s="22" t="str">
        <f aca="true">IF(OR($U2905="",$B2905=""),"",IF($AA2905&lt;&gt;"",$AA2905-$B2905,TODAY()-$B2905))</f>
        <v/>
      </c>
      <c r="AD2905" s="22" t="str">
        <f aca="true">IF($W2905="","",IF($Y2905="Closed",IF($AA2905="","Closed",IF($AA2905&lt;=$W2905,"Closed on time","Closed late")),IF(TODAY()&gt;$W2905,"Overdue","Within time")))</f>
        <v/>
      </c>
      <c r="AE2905" s="6"/>
      <c r="AF2905" s="19"/>
      <c r="AG2905" s="19"/>
      <c r="AH2905" s="19"/>
      <c r="AI2905" s="19"/>
      <c r="AJ2905" s="19"/>
    </row>
    <row r="2906" customFormat="false" ht="15" hidden="false" customHeight="false" outlineLevel="0" collapsed="false">
      <c r="A2906" s="22" t="str">
        <f aca="false">IF($C2906="","","R"&amp;TEXT(ROW()-4,"00000"))</f>
        <v/>
      </c>
      <c r="B2906" s="21"/>
      <c r="C2906" s="19"/>
      <c r="D2906" s="22" t="str">
        <f aca="false">IF($C2906="","",IFERROR(INDEX(Asset_Register!$C$5:$C$1000,MATCH($C2906,Asset_Register!$A$5:$A$1000,0)),"Not in register"))</f>
        <v/>
      </c>
      <c r="E2906" s="22" t="str">
        <f aca="false">IF($C2906="","",IFERROR(INDEX(Asset_Register!$D$5:$D$1000,MATCH($C2906,Asset_Register!$A$5:$A$1000,0)),"Not in register"))</f>
        <v/>
      </c>
      <c r="F2906" s="22" t="str">
        <f aca="false">IF($C2906="","",IFERROR(INDEX(Asset_Register!$R$5:$R$1000,MATCH($C2906,Asset_Register!$A$5:$A$1000,0)),"Not in register"))</f>
        <v/>
      </c>
      <c r="G2906" s="22" t="str">
        <f aca="false">IF($C2906="","",IFERROR(INDEX(Asset_Register!$Q$5:$Q$1000,MATCH($C2906,Asset_Register!$A$5:$A$1000,0)),"Not in register"))</f>
        <v/>
      </c>
      <c r="H2906" s="19"/>
      <c r="I2906" s="19"/>
      <c r="J2906" s="6"/>
      <c r="K2906" s="19"/>
      <c r="L2906" s="19"/>
      <c r="M2906" s="19"/>
      <c r="N2906" s="19"/>
      <c r="O2906" s="19"/>
      <c r="P2906" s="19"/>
      <c r="Q2906" s="22" t="str">
        <f aca="false">IF($C2906="","",IF($P2906&lt;&gt;"",$P2906,IF(AND(ISNUMBER($K2906),ISNUMBER($M2906),ISNUMBER($N2906)),IF($O2906="Lower is worse",IF($K2906&lt;=$N2906,"Danger",IF($K2906&lt;=$M2906,"Alert","OK")),IF($K2906&gt;=$N2906,"Danger",IF($K2906&gt;=$M2906,"Alert","OK"))),"Not set")))</f>
        <v/>
      </c>
      <c r="R2906" s="22" t="str">
        <f aca="false">IF(OR($Q2906="",$Q2906="Not set"),"",MATCH($Q2906,Lists!$F$2:$F$4,0)-1)</f>
        <v/>
      </c>
      <c r="S2906" s="6"/>
      <c r="T2906" s="6"/>
      <c r="U2906" s="22" t="str">
        <f aca="false">IF(OR($Q2906="",$Q2906="OK",$Q2906="Not set",NOT(ISNUMBER($G2906))),"",ROUND($G2906*IF($Q2906="Danger",Lists!$M$15,Lists!$M$16),0))</f>
        <v/>
      </c>
      <c r="V2906" s="22" t="str">
        <f aca="false">IF($U2906="","",IF(OR($Q2906="Danger",$U2906&gt;=Lists!$M$10),"P1",IF($U2906&gt;=Lists!$M$11,"P2","P3")))</f>
        <v/>
      </c>
      <c r="W2906" s="24" t="str">
        <f aca="false">IF(OR($V2906="",$B2906=""),"",$B2906+INDEX(Lists!$N$10:$N$12,MATCH($V2906,Lists!$L$10:$L$12,0)))</f>
        <v/>
      </c>
      <c r="X2906" s="19"/>
      <c r="Y2906" s="19"/>
      <c r="Z2906" s="19"/>
      <c r="AA2906" s="21"/>
      <c r="AB2906" s="19"/>
      <c r="AC2906" s="22" t="str">
        <f aca="true">IF(OR($U2906="",$B2906=""),"",IF($AA2906&lt;&gt;"",$AA2906-$B2906,TODAY()-$B2906))</f>
        <v/>
      </c>
      <c r="AD2906" s="22" t="str">
        <f aca="true">IF($W2906="","",IF($Y2906="Closed",IF($AA2906="","Closed",IF($AA2906&lt;=$W2906,"Closed on time","Closed late")),IF(TODAY()&gt;$W2906,"Overdue","Within time")))</f>
        <v/>
      </c>
      <c r="AE2906" s="6"/>
      <c r="AF2906" s="19"/>
      <c r="AG2906" s="19"/>
      <c r="AH2906" s="19"/>
      <c r="AI2906" s="19"/>
      <c r="AJ2906" s="19"/>
    </row>
    <row r="2907" customFormat="false" ht="15" hidden="false" customHeight="false" outlineLevel="0" collapsed="false">
      <c r="A2907" s="22" t="str">
        <f aca="false">IF($C2907="","","R"&amp;TEXT(ROW()-4,"00000"))</f>
        <v/>
      </c>
      <c r="B2907" s="21"/>
      <c r="C2907" s="19"/>
      <c r="D2907" s="22" t="str">
        <f aca="false">IF($C2907="","",IFERROR(INDEX(Asset_Register!$C$5:$C$1000,MATCH($C2907,Asset_Register!$A$5:$A$1000,0)),"Not in register"))</f>
        <v/>
      </c>
      <c r="E2907" s="22" t="str">
        <f aca="false">IF($C2907="","",IFERROR(INDEX(Asset_Register!$D$5:$D$1000,MATCH($C2907,Asset_Register!$A$5:$A$1000,0)),"Not in register"))</f>
        <v/>
      </c>
      <c r="F2907" s="22" t="str">
        <f aca="false">IF($C2907="","",IFERROR(INDEX(Asset_Register!$R$5:$R$1000,MATCH($C2907,Asset_Register!$A$5:$A$1000,0)),"Not in register"))</f>
        <v/>
      </c>
      <c r="G2907" s="22" t="str">
        <f aca="false">IF($C2907="","",IFERROR(INDEX(Asset_Register!$Q$5:$Q$1000,MATCH($C2907,Asset_Register!$A$5:$A$1000,0)),"Not in register"))</f>
        <v/>
      </c>
      <c r="H2907" s="19"/>
      <c r="I2907" s="19"/>
      <c r="J2907" s="6"/>
      <c r="K2907" s="19"/>
      <c r="L2907" s="19"/>
      <c r="M2907" s="19"/>
      <c r="N2907" s="19"/>
      <c r="O2907" s="19"/>
      <c r="P2907" s="19"/>
      <c r="Q2907" s="22" t="str">
        <f aca="false">IF($C2907="","",IF($P2907&lt;&gt;"",$P2907,IF(AND(ISNUMBER($K2907),ISNUMBER($M2907),ISNUMBER($N2907)),IF($O2907="Lower is worse",IF($K2907&lt;=$N2907,"Danger",IF($K2907&lt;=$M2907,"Alert","OK")),IF($K2907&gt;=$N2907,"Danger",IF($K2907&gt;=$M2907,"Alert","OK"))),"Not set")))</f>
        <v/>
      </c>
      <c r="R2907" s="22" t="str">
        <f aca="false">IF(OR($Q2907="",$Q2907="Not set"),"",MATCH($Q2907,Lists!$F$2:$F$4,0)-1)</f>
        <v/>
      </c>
      <c r="S2907" s="6"/>
      <c r="T2907" s="6"/>
      <c r="U2907" s="22" t="str">
        <f aca="false">IF(OR($Q2907="",$Q2907="OK",$Q2907="Not set",NOT(ISNUMBER($G2907))),"",ROUND($G2907*IF($Q2907="Danger",Lists!$M$15,Lists!$M$16),0))</f>
        <v/>
      </c>
      <c r="V2907" s="22" t="str">
        <f aca="false">IF($U2907="","",IF(OR($Q2907="Danger",$U2907&gt;=Lists!$M$10),"P1",IF($U2907&gt;=Lists!$M$11,"P2","P3")))</f>
        <v/>
      </c>
      <c r="W2907" s="24" t="str">
        <f aca="false">IF(OR($V2907="",$B2907=""),"",$B2907+INDEX(Lists!$N$10:$N$12,MATCH($V2907,Lists!$L$10:$L$12,0)))</f>
        <v/>
      </c>
      <c r="X2907" s="19"/>
      <c r="Y2907" s="19"/>
      <c r="Z2907" s="19"/>
      <c r="AA2907" s="21"/>
      <c r="AB2907" s="19"/>
      <c r="AC2907" s="22" t="str">
        <f aca="true">IF(OR($U2907="",$B2907=""),"",IF($AA2907&lt;&gt;"",$AA2907-$B2907,TODAY()-$B2907))</f>
        <v/>
      </c>
      <c r="AD2907" s="22" t="str">
        <f aca="true">IF($W2907="","",IF($Y2907="Closed",IF($AA2907="","Closed",IF($AA2907&lt;=$W2907,"Closed on time","Closed late")),IF(TODAY()&gt;$W2907,"Overdue","Within time")))</f>
        <v/>
      </c>
      <c r="AE2907" s="6"/>
      <c r="AF2907" s="19"/>
      <c r="AG2907" s="19"/>
      <c r="AH2907" s="19"/>
      <c r="AI2907" s="19"/>
      <c r="AJ2907" s="19"/>
    </row>
    <row r="2908" customFormat="false" ht="15" hidden="false" customHeight="false" outlineLevel="0" collapsed="false">
      <c r="A2908" s="22" t="str">
        <f aca="false">IF($C2908="","","R"&amp;TEXT(ROW()-4,"00000"))</f>
        <v/>
      </c>
      <c r="B2908" s="21"/>
      <c r="C2908" s="19"/>
      <c r="D2908" s="22" t="str">
        <f aca="false">IF($C2908="","",IFERROR(INDEX(Asset_Register!$C$5:$C$1000,MATCH($C2908,Asset_Register!$A$5:$A$1000,0)),"Not in register"))</f>
        <v/>
      </c>
      <c r="E2908" s="22" t="str">
        <f aca="false">IF($C2908="","",IFERROR(INDEX(Asset_Register!$D$5:$D$1000,MATCH($C2908,Asset_Register!$A$5:$A$1000,0)),"Not in register"))</f>
        <v/>
      </c>
      <c r="F2908" s="22" t="str">
        <f aca="false">IF($C2908="","",IFERROR(INDEX(Asset_Register!$R$5:$R$1000,MATCH($C2908,Asset_Register!$A$5:$A$1000,0)),"Not in register"))</f>
        <v/>
      </c>
      <c r="G2908" s="22" t="str">
        <f aca="false">IF($C2908="","",IFERROR(INDEX(Asset_Register!$Q$5:$Q$1000,MATCH($C2908,Asset_Register!$A$5:$A$1000,0)),"Not in register"))</f>
        <v/>
      </c>
      <c r="H2908" s="19"/>
      <c r="I2908" s="19"/>
      <c r="J2908" s="6"/>
      <c r="K2908" s="19"/>
      <c r="L2908" s="19"/>
      <c r="M2908" s="19"/>
      <c r="N2908" s="19"/>
      <c r="O2908" s="19"/>
      <c r="P2908" s="19"/>
      <c r="Q2908" s="22" t="str">
        <f aca="false">IF($C2908="","",IF($P2908&lt;&gt;"",$P2908,IF(AND(ISNUMBER($K2908),ISNUMBER($M2908),ISNUMBER($N2908)),IF($O2908="Lower is worse",IF($K2908&lt;=$N2908,"Danger",IF($K2908&lt;=$M2908,"Alert","OK")),IF($K2908&gt;=$N2908,"Danger",IF($K2908&gt;=$M2908,"Alert","OK"))),"Not set")))</f>
        <v/>
      </c>
      <c r="R2908" s="22" t="str">
        <f aca="false">IF(OR($Q2908="",$Q2908="Not set"),"",MATCH($Q2908,Lists!$F$2:$F$4,0)-1)</f>
        <v/>
      </c>
      <c r="S2908" s="6"/>
      <c r="T2908" s="6"/>
      <c r="U2908" s="22" t="str">
        <f aca="false">IF(OR($Q2908="",$Q2908="OK",$Q2908="Not set",NOT(ISNUMBER($G2908))),"",ROUND($G2908*IF($Q2908="Danger",Lists!$M$15,Lists!$M$16),0))</f>
        <v/>
      </c>
      <c r="V2908" s="22" t="str">
        <f aca="false">IF($U2908="","",IF(OR($Q2908="Danger",$U2908&gt;=Lists!$M$10),"P1",IF($U2908&gt;=Lists!$M$11,"P2","P3")))</f>
        <v/>
      </c>
      <c r="W2908" s="24" t="str">
        <f aca="false">IF(OR($V2908="",$B2908=""),"",$B2908+INDEX(Lists!$N$10:$N$12,MATCH($V2908,Lists!$L$10:$L$12,0)))</f>
        <v/>
      </c>
      <c r="X2908" s="19"/>
      <c r="Y2908" s="19"/>
      <c r="Z2908" s="19"/>
      <c r="AA2908" s="21"/>
      <c r="AB2908" s="19"/>
      <c r="AC2908" s="22" t="str">
        <f aca="true">IF(OR($U2908="",$B2908=""),"",IF($AA2908&lt;&gt;"",$AA2908-$B2908,TODAY()-$B2908))</f>
        <v/>
      </c>
      <c r="AD2908" s="22" t="str">
        <f aca="true">IF($W2908="","",IF($Y2908="Closed",IF($AA2908="","Closed",IF($AA2908&lt;=$W2908,"Closed on time","Closed late")),IF(TODAY()&gt;$W2908,"Overdue","Within time")))</f>
        <v/>
      </c>
      <c r="AE2908" s="6"/>
      <c r="AF2908" s="19"/>
      <c r="AG2908" s="19"/>
      <c r="AH2908" s="19"/>
      <c r="AI2908" s="19"/>
      <c r="AJ2908" s="19"/>
    </row>
    <row r="2909" customFormat="false" ht="15" hidden="false" customHeight="false" outlineLevel="0" collapsed="false">
      <c r="A2909" s="22" t="str">
        <f aca="false">IF($C2909="","","R"&amp;TEXT(ROW()-4,"00000"))</f>
        <v/>
      </c>
      <c r="B2909" s="21"/>
      <c r="C2909" s="19"/>
      <c r="D2909" s="22" t="str">
        <f aca="false">IF($C2909="","",IFERROR(INDEX(Asset_Register!$C$5:$C$1000,MATCH($C2909,Asset_Register!$A$5:$A$1000,0)),"Not in register"))</f>
        <v/>
      </c>
      <c r="E2909" s="22" t="str">
        <f aca="false">IF($C2909="","",IFERROR(INDEX(Asset_Register!$D$5:$D$1000,MATCH($C2909,Asset_Register!$A$5:$A$1000,0)),"Not in register"))</f>
        <v/>
      </c>
      <c r="F2909" s="22" t="str">
        <f aca="false">IF($C2909="","",IFERROR(INDEX(Asset_Register!$R$5:$R$1000,MATCH($C2909,Asset_Register!$A$5:$A$1000,0)),"Not in register"))</f>
        <v/>
      </c>
      <c r="G2909" s="22" t="str">
        <f aca="false">IF($C2909="","",IFERROR(INDEX(Asset_Register!$Q$5:$Q$1000,MATCH($C2909,Asset_Register!$A$5:$A$1000,0)),"Not in register"))</f>
        <v/>
      </c>
      <c r="H2909" s="19"/>
      <c r="I2909" s="19"/>
      <c r="J2909" s="6"/>
      <c r="K2909" s="19"/>
      <c r="L2909" s="19"/>
      <c r="M2909" s="19"/>
      <c r="N2909" s="19"/>
      <c r="O2909" s="19"/>
      <c r="P2909" s="19"/>
      <c r="Q2909" s="22" t="str">
        <f aca="false">IF($C2909="","",IF($P2909&lt;&gt;"",$P2909,IF(AND(ISNUMBER($K2909),ISNUMBER($M2909),ISNUMBER($N2909)),IF($O2909="Lower is worse",IF($K2909&lt;=$N2909,"Danger",IF($K2909&lt;=$M2909,"Alert","OK")),IF($K2909&gt;=$N2909,"Danger",IF($K2909&gt;=$M2909,"Alert","OK"))),"Not set")))</f>
        <v/>
      </c>
      <c r="R2909" s="22" t="str">
        <f aca="false">IF(OR($Q2909="",$Q2909="Not set"),"",MATCH($Q2909,Lists!$F$2:$F$4,0)-1)</f>
        <v/>
      </c>
      <c r="S2909" s="6"/>
      <c r="T2909" s="6"/>
      <c r="U2909" s="22" t="str">
        <f aca="false">IF(OR($Q2909="",$Q2909="OK",$Q2909="Not set",NOT(ISNUMBER($G2909))),"",ROUND($G2909*IF($Q2909="Danger",Lists!$M$15,Lists!$M$16),0))</f>
        <v/>
      </c>
      <c r="V2909" s="22" t="str">
        <f aca="false">IF($U2909="","",IF(OR($Q2909="Danger",$U2909&gt;=Lists!$M$10),"P1",IF($U2909&gt;=Lists!$M$11,"P2","P3")))</f>
        <v/>
      </c>
      <c r="W2909" s="24" t="str">
        <f aca="false">IF(OR($V2909="",$B2909=""),"",$B2909+INDEX(Lists!$N$10:$N$12,MATCH($V2909,Lists!$L$10:$L$12,0)))</f>
        <v/>
      </c>
      <c r="X2909" s="19"/>
      <c r="Y2909" s="19"/>
      <c r="Z2909" s="19"/>
      <c r="AA2909" s="21"/>
      <c r="AB2909" s="19"/>
      <c r="AC2909" s="22" t="str">
        <f aca="true">IF(OR($U2909="",$B2909=""),"",IF($AA2909&lt;&gt;"",$AA2909-$B2909,TODAY()-$B2909))</f>
        <v/>
      </c>
      <c r="AD2909" s="22" t="str">
        <f aca="true">IF($W2909="","",IF($Y2909="Closed",IF($AA2909="","Closed",IF($AA2909&lt;=$W2909,"Closed on time","Closed late")),IF(TODAY()&gt;$W2909,"Overdue","Within time")))</f>
        <v/>
      </c>
      <c r="AE2909" s="6"/>
      <c r="AF2909" s="19"/>
      <c r="AG2909" s="19"/>
      <c r="AH2909" s="19"/>
      <c r="AI2909" s="19"/>
      <c r="AJ2909" s="19"/>
    </row>
    <row r="2910" customFormat="false" ht="15" hidden="false" customHeight="false" outlineLevel="0" collapsed="false">
      <c r="A2910" s="22" t="str">
        <f aca="false">IF($C2910="","","R"&amp;TEXT(ROW()-4,"00000"))</f>
        <v/>
      </c>
      <c r="B2910" s="21"/>
      <c r="C2910" s="19"/>
      <c r="D2910" s="22" t="str">
        <f aca="false">IF($C2910="","",IFERROR(INDEX(Asset_Register!$C$5:$C$1000,MATCH($C2910,Asset_Register!$A$5:$A$1000,0)),"Not in register"))</f>
        <v/>
      </c>
      <c r="E2910" s="22" t="str">
        <f aca="false">IF($C2910="","",IFERROR(INDEX(Asset_Register!$D$5:$D$1000,MATCH($C2910,Asset_Register!$A$5:$A$1000,0)),"Not in register"))</f>
        <v/>
      </c>
      <c r="F2910" s="22" t="str">
        <f aca="false">IF($C2910="","",IFERROR(INDEX(Asset_Register!$R$5:$R$1000,MATCH($C2910,Asset_Register!$A$5:$A$1000,0)),"Not in register"))</f>
        <v/>
      </c>
      <c r="G2910" s="22" t="str">
        <f aca="false">IF($C2910="","",IFERROR(INDEX(Asset_Register!$Q$5:$Q$1000,MATCH($C2910,Asset_Register!$A$5:$A$1000,0)),"Not in register"))</f>
        <v/>
      </c>
      <c r="H2910" s="19"/>
      <c r="I2910" s="19"/>
      <c r="J2910" s="6"/>
      <c r="K2910" s="19"/>
      <c r="L2910" s="19"/>
      <c r="M2910" s="19"/>
      <c r="N2910" s="19"/>
      <c r="O2910" s="19"/>
      <c r="P2910" s="19"/>
      <c r="Q2910" s="22" t="str">
        <f aca="false">IF($C2910="","",IF($P2910&lt;&gt;"",$P2910,IF(AND(ISNUMBER($K2910),ISNUMBER($M2910),ISNUMBER($N2910)),IF($O2910="Lower is worse",IF($K2910&lt;=$N2910,"Danger",IF($K2910&lt;=$M2910,"Alert","OK")),IF($K2910&gt;=$N2910,"Danger",IF($K2910&gt;=$M2910,"Alert","OK"))),"Not set")))</f>
        <v/>
      </c>
      <c r="R2910" s="22" t="str">
        <f aca="false">IF(OR($Q2910="",$Q2910="Not set"),"",MATCH($Q2910,Lists!$F$2:$F$4,0)-1)</f>
        <v/>
      </c>
      <c r="S2910" s="6"/>
      <c r="T2910" s="6"/>
      <c r="U2910" s="22" t="str">
        <f aca="false">IF(OR($Q2910="",$Q2910="OK",$Q2910="Not set",NOT(ISNUMBER($G2910))),"",ROUND($G2910*IF($Q2910="Danger",Lists!$M$15,Lists!$M$16),0))</f>
        <v/>
      </c>
      <c r="V2910" s="22" t="str">
        <f aca="false">IF($U2910="","",IF(OR($Q2910="Danger",$U2910&gt;=Lists!$M$10),"P1",IF($U2910&gt;=Lists!$M$11,"P2","P3")))</f>
        <v/>
      </c>
      <c r="W2910" s="24" t="str">
        <f aca="false">IF(OR($V2910="",$B2910=""),"",$B2910+INDEX(Lists!$N$10:$N$12,MATCH($V2910,Lists!$L$10:$L$12,0)))</f>
        <v/>
      </c>
      <c r="X2910" s="19"/>
      <c r="Y2910" s="19"/>
      <c r="Z2910" s="19"/>
      <c r="AA2910" s="21"/>
      <c r="AB2910" s="19"/>
      <c r="AC2910" s="22" t="str">
        <f aca="true">IF(OR($U2910="",$B2910=""),"",IF($AA2910&lt;&gt;"",$AA2910-$B2910,TODAY()-$B2910))</f>
        <v/>
      </c>
      <c r="AD2910" s="22" t="str">
        <f aca="true">IF($W2910="","",IF($Y2910="Closed",IF($AA2910="","Closed",IF($AA2910&lt;=$W2910,"Closed on time","Closed late")),IF(TODAY()&gt;$W2910,"Overdue","Within time")))</f>
        <v/>
      </c>
      <c r="AE2910" s="6"/>
      <c r="AF2910" s="19"/>
      <c r="AG2910" s="19"/>
      <c r="AH2910" s="19"/>
      <c r="AI2910" s="19"/>
      <c r="AJ2910" s="19"/>
    </row>
    <row r="2911" customFormat="false" ht="15" hidden="false" customHeight="false" outlineLevel="0" collapsed="false">
      <c r="A2911" s="22" t="str">
        <f aca="false">IF($C2911="","","R"&amp;TEXT(ROW()-4,"00000"))</f>
        <v/>
      </c>
      <c r="B2911" s="21"/>
      <c r="C2911" s="19"/>
      <c r="D2911" s="22" t="str">
        <f aca="false">IF($C2911="","",IFERROR(INDEX(Asset_Register!$C$5:$C$1000,MATCH($C2911,Asset_Register!$A$5:$A$1000,0)),"Not in register"))</f>
        <v/>
      </c>
      <c r="E2911" s="22" t="str">
        <f aca="false">IF($C2911="","",IFERROR(INDEX(Asset_Register!$D$5:$D$1000,MATCH($C2911,Asset_Register!$A$5:$A$1000,0)),"Not in register"))</f>
        <v/>
      </c>
      <c r="F2911" s="22" t="str">
        <f aca="false">IF($C2911="","",IFERROR(INDEX(Asset_Register!$R$5:$R$1000,MATCH($C2911,Asset_Register!$A$5:$A$1000,0)),"Not in register"))</f>
        <v/>
      </c>
      <c r="G2911" s="22" t="str">
        <f aca="false">IF($C2911="","",IFERROR(INDEX(Asset_Register!$Q$5:$Q$1000,MATCH($C2911,Asset_Register!$A$5:$A$1000,0)),"Not in register"))</f>
        <v/>
      </c>
      <c r="H2911" s="19"/>
      <c r="I2911" s="19"/>
      <c r="J2911" s="6"/>
      <c r="K2911" s="19"/>
      <c r="L2911" s="19"/>
      <c r="M2911" s="19"/>
      <c r="N2911" s="19"/>
      <c r="O2911" s="19"/>
      <c r="P2911" s="19"/>
      <c r="Q2911" s="22" t="str">
        <f aca="false">IF($C2911="","",IF($P2911&lt;&gt;"",$P2911,IF(AND(ISNUMBER($K2911),ISNUMBER($M2911),ISNUMBER($N2911)),IF($O2911="Lower is worse",IF($K2911&lt;=$N2911,"Danger",IF($K2911&lt;=$M2911,"Alert","OK")),IF($K2911&gt;=$N2911,"Danger",IF($K2911&gt;=$M2911,"Alert","OK"))),"Not set")))</f>
        <v/>
      </c>
      <c r="R2911" s="22" t="str">
        <f aca="false">IF(OR($Q2911="",$Q2911="Not set"),"",MATCH($Q2911,Lists!$F$2:$F$4,0)-1)</f>
        <v/>
      </c>
      <c r="S2911" s="6"/>
      <c r="T2911" s="6"/>
      <c r="U2911" s="22" t="str">
        <f aca="false">IF(OR($Q2911="",$Q2911="OK",$Q2911="Not set",NOT(ISNUMBER($G2911))),"",ROUND($G2911*IF($Q2911="Danger",Lists!$M$15,Lists!$M$16),0))</f>
        <v/>
      </c>
      <c r="V2911" s="22" t="str">
        <f aca="false">IF($U2911="","",IF(OR($Q2911="Danger",$U2911&gt;=Lists!$M$10),"P1",IF($U2911&gt;=Lists!$M$11,"P2","P3")))</f>
        <v/>
      </c>
      <c r="W2911" s="24" t="str">
        <f aca="false">IF(OR($V2911="",$B2911=""),"",$B2911+INDEX(Lists!$N$10:$N$12,MATCH($V2911,Lists!$L$10:$L$12,0)))</f>
        <v/>
      </c>
      <c r="X2911" s="19"/>
      <c r="Y2911" s="19"/>
      <c r="Z2911" s="19"/>
      <c r="AA2911" s="21"/>
      <c r="AB2911" s="19"/>
      <c r="AC2911" s="22" t="str">
        <f aca="true">IF(OR($U2911="",$B2911=""),"",IF($AA2911&lt;&gt;"",$AA2911-$B2911,TODAY()-$B2911))</f>
        <v/>
      </c>
      <c r="AD2911" s="22" t="str">
        <f aca="true">IF($W2911="","",IF($Y2911="Closed",IF($AA2911="","Closed",IF($AA2911&lt;=$W2911,"Closed on time","Closed late")),IF(TODAY()&gt;$W2911,"Overdue","Within time")))</f>
        <v/>
      </c>
      <c r="AE2911" s="6"/>
      <c r="AF2911" s="19"/>
      <c r="AG2911" s="19"/>
      <c r="AH2911" s="19"/>
      <c r="AI2911" s="19"/>
      <c r="AJ2911" s="19"/>
    </row>
    <row r="2912" customFormat="false" ht="15" hidden="false" customHeight="false" outlineLevel="0" collapsed="false">
      <c r="A2912" s="22" t="str">
        <f aca="false">IF($C2912="","","R"&amp;TEXT(ROW()-4,"00000"))</f>
        <v/>
      </c>
      <c r="B2912" s="21"/>
      <c r="C2912" s="19"/>
      <c r="D2912" s="22" t="str">
        <f aca="false">IF($C2912="","",IFERROR(INDEX(Asset_Register!$C$5:$C$1000,MATCH($C2912,Asset_Register!$A$5:$A$1000,0)),"Not in register"))</f>
        <v/>
      </c>
      <c r="E2912" s="22" t="str">
        <f aca="false">IF($C2912="","",IFERROR(INDEX(Asset_Register!$D$5:$D$1000,MATCH($C2912,Asset_Register!$A$5:$A$1000,0)),"Not in register"))</f>
        <v/>
      </c>
      <c r="F2912" s="22" t="str">
        <f aca="false">IF($C2912="","",IFERROR(INDEX(Asset_Register!$R$5:$R$1000,MATCH($C2912,Asset_Register!$A$5:$A$1000,0)),"Not in register"))</f>
        <v/>
      </c>
      <c r="G2912" s="22" t="str">
        <f aca="false">IF($C2912="","",IFERROR(INDEX(Asset_Register!$Q$5:$Q$1000,MATCH($C2912,Asset_Register!$A$5:$A$1000,0)),"Not in register"))</f>
        <v/>
      </c>
      <c r="H2912" s="19"/>
      <c r="I2912" s="19"/>
      <c r="J2912" s="6"/>
      <c r="K2912" s="19"/>
      <c r="L2912" s="19"/>
      <c r="M2912" s="19"/>
      <c r="N2912" s="19"/>
      <c r="O2912" s="19"/>
      <c r="P2912" s="19"/>
      <c r="Q2912" s="22" t="str">
        <f aca="false">IF($C2912="","",IF($P2912&lt;&gt;"",$P2912,IF(AND(ISNUMBER($K2912),ISNUMBER($M2912),ISNUMBER($N2912)),IF($O2912="Lower is worse",IF($K2912&lt;=$N2912,"Danger",IF($K2912&lt;=$M2912,"Alert","OK")),IF($K2912&gt;=$N2912,"Danger",IF($K2912&gt;=$M2912,"Alert","OK"))),"Not set")))</f>
        <v/>
      </c>
      <c r="R2912" s="22" t="str">
        <f aca="false">IF(OR($Q2912="",$Q2912="Not set"),"",MATCH($Q2912,Lists!$F$2:$F$4,0)-1)</f>
        <v/>
      </c>
      <c r="S2912" s="6"/>
      <c r="T2912" s="6"/>
      <c r="U2912" s="22" t="str">
        <f aca="false">IF(OR($Q2912="",$Q2912="OK",$Q2912="Not set",NOT(ISNUMBER($G2912))),"",ROUND($G2912*IF($Q2912="Danger",Lists!$M$15,Lists!$M$16),0))</f>
        <v/>
      </c>
      <c r="V2912" s="22" t="str">
        <f aca="false">IF($U2912="","",IF(OR($Q2912="Danger",$U2912&gt;=Lists!$M$10),"P1",IF($U2912&gt;=Lists!$M$11,"P2","P3")))</f>
        <v/>
      </c>
      <c r="W2912" s="24" t="str">
        <f aca="false">IF(OR($V2912="",$B2912=""),"",$B2912+INDEX(Lists!$N$10:$N$12,MATCH($V2912,Lists!$L$10:$L$12,0)))</f>
        <v/>
      </c>
      <c r="X2912" s="19"/>
      <c r="Y2912" s="19"/>
      <c r="Z2912" s="19"/>
      <c r="AA2912" s="21"/>
      <c r="AB2912" s="19"/>
      <c r="AC2912" s="22" t="str">
        <f aca="true">IF(OR($U2912="",$B2912=""),"",IF($AA2912&lt;&gt;"",$AA2912-$B2912,TODAY()-$B2912))</f>
        <v/>
      </c>
      <c r="AD2912" s="22" t="str">
        <f aca="true">IF($W2912="","",IF($Y2912="Closed",IF($AA2912="","Closed",IF($AA2912&lt;=$W2912,"Closed on time","Closed late")),IF(TODAY()&gt;$W2912,"Overdue","Within time")))</f>
        <v/>
      </c>
      <c r="AE2912" s="6"/>
      <c r="AF2912" s="19"/>
      <c r="AG2912" s="19"/>
      <c r="AH2912" s="19"/>
      <c r="AI2912" s="19"/>
      <c r="AJ2912" s="19"/>
    </row>
    <row r="2913" customFormat="false" ht="15" hidden="false" customHeight="false" outlineLevel="0" collapsed="false">
      <c r="A2913" s="22" t="str">
        <f aca="false">IF($C2913="","","R"&amp;TEXT(ROW()-4,"00000"))</f>
        <v/>
      </c>
      <c r="B2913" s="21"/>
      <c r="C2913" s="19"/>
      <c r="D2913" s="22" t="str">
        <f aca="false">IF($C2913="","",IFERROR(INDEX(Asset_Register!$C$5:$C$1000,MATCH($C2913,Asset_Register!$A$5:$A$1000,0)),"Not in register"))</f>
        <v/>
      </c>
      <c r="E2913" s="22" t="str">
        <f aca="false">IF($C2913="","",IFERROR(INDEX(Asset_Register!$D$5:$D$1000,MATCH($C2913,Asset_Register!$A$5:$A$1000,0)),"Not in register"))</f>
        <v/>
      </c>
      <c r="F2913" s="22" t="str">
        <f aca="false">IF($C2913="","",IFERROR(INDEX(Asset_Register!$R$5:$R$1000,MATCH($C2913,Asset_Register!$A$5:$A$1000,0)),"Not in register"))</f>
        <v/>
      </c>
      <c r="G2913" s="22" t="str">
        <f aca="false">IF($C2913="","",IFERROR(INDEX(Asset_Register!$Q$5:$Q$1000,MATCH($C2913,Asset_Register!$A$5:$A$1000,0)),"Not in register"))</f>
        <v/>
      </c>
      <c r="H2913" s="19"/>
      <c r="I2913" s="19"/>
      <c r="J2913" s="6"/>
      <c r="K2913" s="19"/>
      <c r="L2913" s="19"/>
      <c r="M2913" s="19"/>
      <c r="N2913" s="19"/>
      <c r="O2913" s="19"/>
      <c r="P2913" s="19"/>
      <c r="Q2913" s="22" t="str">
        <f aca="false">IF($C2913="","",IF($P2913&lt;&gt;"",$P2913,IF(AND(ISNUMBER($K2913),ISNUMBER($M2913),ISNUMBER($N2913)),IF($O2913="Lower is worse",IF($K2913&lt;=$N2913,"Danger",IF($K2913&lt;=$M2913,"Alert","OK")),IF($K2913&gt;=$N2913,"Danger",IF($K2913&gt;=$M2913,"Alert","OK"))),"Not set")))</f>
        <v/>
      </c>
      <c r="R2913" s="22" t="str">
        <f aca="false">IF(OR($Q2913="",$Q2913="Not set"),"",MATCH($Q2913,Lists!$F$2:$F$4,0)-1)</f>
        <v/>
      </c>
      <c r="S2913" s="6"/>
      <c r="T2913" s="6"/>
      <c r="U2913" s="22" t="str">
        <f aca="false">IF(OR($Q2913="",$Q2913="OK",$Q2913="Not set",NOT(ISNUMBER($G2913))),"",ROUND($G2913*IF($Q2913="Danger",Lists!$M$15,Lists!$M$16),0))</f>
        <v/>
      </c>
      <c r="V2913" s="22" t="str">
        <f aca="false">IF($U2913="","",IF(OR($Q2913="Danger",$U2913&gt;=Lists!$M$10),"P1",IF($U2913&gt;=Lists!$M$11,"P2","P3")))</f>
        <v/>
      </c>
      <c r="W2913" s="24" t="str">
        <f aca="false">IF(OR($V2913="",$B2913=""),"",$B2913+INDEX(Lists!$N$10:$N$12,MATCH($V2913,Lists!$L$10:$L$12,0)))</f>
        <v/>
      </c>
      <c r="X2913" s="19"/>
      <c r="Y2913" s="19"/>
      <c r="Z2913" s="19"/>
      <c r="AA2913" s="21"/>
      <c r="AB2913" s="19"/>
      <c r="AC2913" s="22" t="str">
        <f aca="true">IF(OR($U2913="",$B2913=""),"",IF($AA2913&lt;&gt;"",$AA2913-$B2913,TODAY()-$B2913))</f>
        <v/>
      </c>
      <c r="AD2913" s="22" t="str">
        <f aca="true">IF($W2913="","",IF($Y2913="Closed",IF($AA2913="","Closed",IF($AA2913&lt;=$W2913,"Closed on time","Closed late")),IF(TODAY()&gt;$W2913,"Overdue","Within time")))</f>
        <v/>
      </c>
      <c r="AE2913" s="6"/>
      <c r="AF2913" s="19"/>
      <c r="AG2913" s="19"/>
      <c r="AH2913" s="19"/>
      <c r="AI2913" s="19"/>
      <c r="AJ2913" s="19"/>
    </row>
    <row r="2914" customFormat="false" ht="15" hidden="false" customHeight="false" outlineLevel="0" collapsed="false">
      <c r="A2914" s="22" t="str">
        <f aca="false">IF($C2914="","","R"&amp;TEXT(ROW()-4,"00000"))</f>
        <v/>
      </c>
      <c r="B2914" s="21"/>
      <c r="C2914" s="19"/>
      <c r="D2914" s="22" t="str">
        <f aca="false">IF($C2914="","",IFERROR(INDEX(Asset_Register!$C$5:$C$1000,MATCH($C2914,Asset_Register!$A$5:$A$1000,0)),"Not in register"))</f>
        <v/>
      </c>
      <c r="E2914" s="22" t="str">
        <f aca="false">IF($C2914="","",IFERROR(INDEX(Asset_Register!$D$5:$D$1000,MATCH($C2914,Asset_Register!$A$5:$A$1000,0)),"Not in register"))</f>
        <v/>
      </c>
      <c r="F2914" s="22" t="str">
        <f aca="false">IF($C2914="","",IFERROR(INDEX(Asset_Register!$R$5:$R$1000,MATCH($C2914,Asset_Register!$A$5:$A$1000,0)),"Not in register"))</f>
        <v/>
      </c>
      <c r="G2914" s="22" t="str">
        <f aca="false">IF($C2914="","",IFERROR(INDEX(Asset_Register!$Q$5:$Q$1000,MATCH($C2914,Asset_Register!$A$5:$A$1000,0)),"Not in register"))</f>
        <v/>
      </c>
      <c r="H2914" s="19"/>
      <c r="I2914" s="19"/>
      <c r="J2914" s="6"/>
      <c r="K2914" s="19"/>
      <c r="L2914" s="19"/>
      <c r="M2914" s="19"/>
      <c r="N2914" s="19"/>
      <c r="O2914" s="19"/>
      <c r="P2914" s="19"/>
      <c r="Q2914" s="22" t="str">
        <f aca="false">IF($C2914="","",IF($P2914&lt;&gt;"",$P2914,IF(AND(ISNUMBER($K2914),ISNUMBER($M2914),ISNUMBER($N2914)),IF($O2914="Lower is worse",IF($K2914&lt;=$N2914,"Danger",IF($K2914&lt;=$M2914,"Alert","OK")),IF($K2914&gt;=$N2914,"Danger",IF($K2914&gt;=$M2914,"Alert","OK"))),"Not set")))</f>
        <v/>
      </c>
      <c r="R2914" s="22" t="str">
        <f aca="false">IF(OR($Q2914="",$Q2914="Not set"),"",MATCH($Q2914,Lists!$F$2:$F$4,0)-1)</f>
        <v/>
      </c>
      <c r="S2914" s="6"/>
      <c r="T2914" s="6"/>
      <c r="U2914" s="22" t="str">
        <f aca="false">IF(OR($Q2914="",$Q2914="OK",$Q2914="Not set",NOT(ISNUMBER($G2914))),"",ROUND($G2914*IF($Q2914="Danger",Lists!$M$15,Lists!$M$16),0))</f>
        <v/>
      </c>
      <c r="V2914" s="22" t="str">
        <f aca="false">IF($U2914="","",IF(OR($Q2914="Danger",$U2914&gt;=Lists!$M$10),"P1",IF($U2914&gt;=Lists!$M$11,"P2","P3")))</f>
        <v/>
      </c>
      <c r="W2914" s="24" t="str">
        <f aca="false">IF(OR($V2914="",$B2914=""),"",$B2914+INDEX(Lists!$N$10:$N$12,MATCH($V2914,Lists!$L$10:$L$12,0)))</f>
        <v/>
      </c>
      <c r="X2914" s="19"/>
      <c r="Y2914" s="19"/>
      <c r="Z2914" s="19"/>
      <c r="AA2914" s="21"/>
      <c r="AB2914" s="19"/>
      <c r="AC2914" s="22" t="str">
        <f aca="true">IF(OR($U2914="",$B2914=""),"",IF($AA2914&lt;&gt;"",$AA2914-$B2914,TODAY()-$B2914))</f>
        <v/>
      </c>
      <c r="AD2914" s="22" t="str">
        <f aca="true">IF($W2914="","",IF($Y2914="Closed",IF($AA2914="","Closed",IF($AA2914&lt;=$W2914,"Closed on time","Closed late")),IF(TODAY()&gt;$W2914,"Overdue","Within time")))</f>
        <v/>
      </c>
      <c r="AE2914" s="6"/>
      <c r="AF2914" s="19"/>
      <c r="AG2914" s="19"/>
      <c r="AH2914" s="19"/>
      <c r="AI2914" s="19"/>
      <c r="AJ2914" s="19"/>
    </row>
    <row r="2915" customFormat="false" ht="15" hidden="false" customHeight="false" outlineLevel="0" collapsed="false">
      <c r="A2915" s="22" t="str">
        <f aca="false">IF($C2915="","","R"&amp;TEXT(ROW()-4,"00000"))</f>
        <v/>
      </c>
      <c r="B2915" s="21"/>
      <c r="C2915" s="19"/>
      <c r="D2915" s="22" t="str">
        <f aca="false">IF($C2915="","",IFERROR(INDEX(Asset_Register!$C$5:$C$1000,MATCH($C2915,Asset_Register!$A$5:$A$1000,0)),"Not in register"))</f>
        <v/>
      </c>
      <c r="E2915" s="22" t="str">
        <f aca="false">IF($C2915="","",IFERROR(INDEX(Asset_Register!$D$5:$D$1000,MATCH($C2915,Asset_Register!$A$5:$A$1000,0)),"Not in register"))</f>
        <v/>
      </c>
      <c r="F2915" s="22" t="str">
        <f aca="false">IF($C2915="","",IFERROR(INDEX(Asset_Register!$R$5:$R$1000,MATCH($C2915,Asset_Register!$A$5:$A$1000,0)),"Not in register"))</f>
        <v/>
      </c>
      <c r="G2915" s="22" t="str">
        <f aca="false">IF($C2915="","",IFERROR(INDEX(Asset_Register!$Q$5:$Q$1000,MATCH($C2915,Asset_Register!$A$5:$A$1000,0)),"Not in register"))</f>
        <v/>
      </c>
      <c r="H2915" s="19"/>
      <c r="I2915" s="19"/>
      <c r="J2915" s="6"/>
      <c r="K2915" s="19"/>
      <c r="L2915" s="19"/>
      <c r="M2915" s="19"/>
      <c r="N2915" s="19"/>
      <c r="O2915" s="19"/>
      <c r="P2915" s="19"/>
      <c r="Q2915" s="22" t="str">
        <f aca="false">IF($C2915="","",IF($P2915&lt;&gt;"",$P2915,IF(AND(ISNUMBER($K2915),ISNUMBER($M2915),ISNUMBER($N2915)),IF($O2915="Lower is worse",IF($K2915&lt;=$N2915,"Danger",IF($K2915&lt;=$M2915,"Alert","OK")),IF($K2915&gt;=$N2915,"Danger",IF($K2915&gt;=$M2915,"Alert","OK"))),"Not set")))</f>
        <v/>
      </c>
      <c r="R2915" s="22" t="str">
        <f aca="false">IF(OR($Q2915="",$Q2915="Not set"),"",MATCH($Q2915,Lists!$F$2:$F$4,0)-1)</f>
        <v/>
      </c>
      <c r="S2915" s="6"/>
      <c r="T2915" s="6"/>
      <c r="U2915" s="22" t="str">
        <f aca="false">IF(OR($Q2915="",$Q2915="OK",$Q2915="Not set",NOT(ISNUMBER($G2915))),"",ROUND($G2915*IF($Q2915="Danger",Lists!$M$15,Lists!$M$16),0))</f>
        <v/>
      </c>
      <c r="V2915" s="22" t="str">
        <f aca="false">IF($U2915="","",IF(OR($Q2915="Danger",$U2915&gt;=Lists!$M$10),"P1",IF($U2915&gt;=Lists!$M$11,"P2","P3")))</f>
        <v/>
      </c>
      <c r="W2915" s="24" t="str">
        <f aca="false">IF(OR($V2915="",$B2915=""),"",$B2915+INDEX(Lists!$N$10:$N$12,MATCH($V2915,Lists!$L$10:$L$12,0)))</f>
        <v/>
      </c>
      <c r="X2915" s="19"/>
      <c r="Y2915" s="19"/>
      <c r="Z2915" s="19"/>
      <c r="AA2915" s="21"/>
      <c r="AB2915" s="19"/>
      <c r="AC2915" s="22" t="str">
        <f aca="true">IF(OR($U2915="",$B2915=""),"",IF($AA2915&lt;&gt;"",$AA2915-$B2915,TODAY()-$B2915))</f>
        <v/>
      </c>
      <c r="AD2915" s="22" t="str">
        <f aca="true">IF($W2915="","",IF($Y2915="Closed",IF($AA2915="","Closed",IF($AA2915&lt;=$W2915,"Closed on time","Closed late")),IF(TODAY()&gt;$W2915,"Overdue","Within time")))</f>
        <v/>
      </c>
      <c r="AE2915" s="6"/>
      <c r="AF2915" s="19"/>
      <c r="AG2915" s="19"/>
      <c r="AH2915" s="19"/>
      <c r="AI2915" s="19"/>
      <c r="AJ2915" s="19"/>
    </row>
    <row r="2916" customFormat="false" ht="15" hidden="false" customHeight="false" outlineLevel="0" collapsed="false">
      <c r="A2916" s="22" t="str">
        <f aca="false">IF($C2916="","","R"&amp;TEXT(ROW()-4,"00000"))</f>
        <v/>
      </c>
      <c r="B2916" s="21"/>
      <c r="C2916" s="19"/>
      <c r="D2916" s="22" t="str">
        <f aca="false">IF($C2916="","",IFERROR(INDEX(Asset_Register!$C$5:$C$1000,MATCH($C2916,Asset_Register!$A$5:$A$1000,0)),"Not in register"))</f>
        <v/>
      </c>
      <c r="E2916" s="22" t="str">
        <f aca="false">IF($C2916="","",IFERROR(INDEX(Asset_Register!$D$5:$D$1000,MATCH($C2916,Asset_Register!$A$5:$A$1000,0)),"Not in register"))</f>
        <v/>
      </c>
      <c r="F2916" s="22" t="str">
        <f aca="false">IF($C2916="","",IFERROR(INDEX(Asset_Register!$R$5:$R$1000,MATCH($C2916,Asset_Register!$A$5:$A$1000,0)),"Not in register"))</f>
        <v/>
      </c>
      <c r="G2916" s="22" t="str">
        <f aca="false">IF($C2916="","",IFERROR(INDEX(Asset_Register!$Q$5:$Q$1000,MATCH($C2916,Asset_Register!$A$5:$A$1000,0)),"Not in register"))</f>
        <v/>
      </c>
      <c r="H2916" s="19"/>
      <c r="I2916" s="19"/>
      <c r="J2916" s="6"/>
      <c r="K2916" s="19"/>
      <c r="L2916" s="19"/>
      <c r="M2916" s="19"/>
      <c r="N2916" s="19"/>
      <c r="O2916" s="19"/>
      <c r="P2916" s="19"/>
      <c r="Q2916" s="22" t="str">
        <f aca="false">IF($C2916="","",IF($P2916&lt;&gt;"",$P2916,IF(AND(ISNUMBER($K2916),ISNUMBER($M2916),ISNUMBER($N2916)),IF($O2916="Lower is worse",IF($K2916&lt;=$N2916,"Danger",IF($K2916&lt;=$M2916,"Alert","OK")),IF($K2916&gt;=$N2916,"Danger",IF($K2916&gt;=$M2916,"Alert","OK"))),"Not set")))</f>
        <v/>
      </c>
      <c r="R2916" s="22" t="str">
        <f aca="false">IF(OR($Q2916="",$Q2916="Not set"),"",MATCH($Q2916,Lists!$F$2:$F$4,0)-1)</f>
        <v/>
      </c>
      <c r="S2916" s="6"/>
      <c r="T2916" s="6"/>
      <c r="U2916" s="22" t="str">
        <f aca="false">IF(OR($Q2916="",$Q2916="OK",$Q2916="Not set",NOT(ISNUMBER($G2916))),"",ROUND($G2916*IF($Q2916="Danger",Lists!$M$15,Lists!$M$16),0))</f>
        <v/>
      </c>
      <c r="V2916" s="22" t="str">
        <f aca="false">IF($U2916="","",IF(OR($Q2916="Danger",$U2916&gt;=Lists!$M$10),"P1",IF($U2916&gt;=Lists!$M$11,"P2","P3")))</f>
        <v/>
      </c>
      <c r="W2916" s="24" t="str">
        <f aca="false">IF(OR($V2916="",$B2916=""),"",$B2916+INDEX(Lists!$N$10:$N$12,MATCH($V2916,Lists!$L$10:$L$12,0)))</f>
        <v/>
      </c>
      <c r="X2916" s="19"/>
      <c r="Y2916" s="19"/>
      <c r="Z2916" s="19"/>
      <c r="AA2916" s="21"/>
      <c r="AB2916" s="19"/>
      <c r="AC2916" s="22" t="str">
        <f aca="true">IF(OR($U2916="",$B2916=""),"",IF($AA2916&lt;&gt;"",$AA2916-$B2916,TODAY()-$B2916))</f>
        <v/>
      </c>
      <c r="AD2916" s="22" t="str">
        <f aca="true">IF($W2916="","",IF($Y2916="Closed",IF($AA2916="","Closed",IF($AA2916&lt;=$W2916,"Closed on time","Closed late")),IF(TODAY()&gt;$W2916,"Overdue","Within time")))</f>
        <v/>
      </c>
      <c r="AE2916" s="6"/>
      <c r="AF2916" s="19"/>
      <c r="AG2916" s="19"/>
      <c r="AH2916" s="19"/>
      <c r="AI2916" s="19"/>
      <c r="AJ2916" s="19"/>
    </row>
    <row r="2917" customFormat="false" ht="15" hidden="false" customHeight="false" outlineLevel="0" collapsed="false">
      <c r="A2917" s="22" t="str">
        <f aca="false">IF($C2917="","","R"&amp;TEXT(ROW()-4,"00000"))</f>
        <v/>
      </c>
      <c r="B2917" s="21"/>
      <c r="C2917" s="19"/>
      <c r="D2917" s="22" t="str">
        <f aca="false">IF($C2917="","",IFERROR(INDEX(Asset_Register!$C$5:$C$1000,MATCH($C2917,Asset_Register!$A$5:$A$1000,0)),"Not in register"))</f>
        <v/>
      </c>
      <c r="E2917" s="22" t="str">
        <f aca="false">IF($C2917="","",IFERROR(INDEX(Asset_Register!$D$5:$D$1000,MATCH($C2917,Asset_Register!$A$5:$A$1000,0)),"Not in register"))</f>
        <v/>
      </c>
      <c r="F2917" s="22" t="str">
        <f aca="false">IF($C2917="","",IFERROR(INDEX(Asset_Register!$R$5:$R$1000,MATCH($C2917,Asset_Register!$A$5:$A$1000,0)),"Not in register"))</f>
        <v/>
      </c>
      <c r="G2917" s="22" t="str">
        <f aca="false">IF($C2917="","",IFERROR(INDEX(Asset_Register!$Q$5:$Q$1000,MATCH($C2917,Asset_Register!$A$5:$A$1000,0)),"Not in register"))</f>
        <v/>
      </c>
      <c r="H2917" s="19"/>
      <c r="I2917" s="19"/>
      <c r="J2917" s="6"/>
      <c r="K2917" s="19"/>
      <c r="L2917" s="19"/>
      <c r="M2917" s="19"/>
      <c r="N2917" s="19"/>
      <c r="O2917" s="19"/>
      <c r="P2917" s="19"/>
      <c r="Q2917" s="22" t="str">
        <f aca="false">IF($C2917="","",IF($P2917&lt;&gt;"",$P2917,IF(AND(ISNUMBER($K2917),ISNUMBER($M2917),ISNUMBER($N2917)),IF($O2917="Lower is worse",IF($K2917&lt;=$N2917,"Danger",IF($K2917&lt;=$M2917,"Alert","OK")),IF($K2917&gt;=$N2917,"Danger",IF($K2917&gt;=$M2917,"Alert","OK"))),"Not set")))</f>
        <v/>
      </c>
      <c r="R2917" s="22" t="str">
        <f aca="false">IF(OR($Q2917="",$Q2917="Not set"),"",MATCH($Q2917,Lists!$F$2:$F$4,0)-1)</f>
        <v/>
      </c>
      <c r="S2917" s="6"/>
      <c r="T2917" s="6"/>
      <c r="U2917" s="22" t="str">
        <f aca="false">IF(OR($Q2917="",$Q2917="OK",$Q2917="Not set",NOT(ISNUMBER($G2917))),"",ROUND($G2917*IF($Q2917="Danger",Lists!$M$15,Lists!$M$16),0))</f>
        <v/>
      </c>
      <c r="V2917" s="22" t="str">
        <f aca="false">IF($U2917="","",IF(OR($Q2917="Danger",$U2917&gt;=Lists!$M$10),"P1",IF($U2917&gt;=Lists!$M$11,"P2","P3")))</f>
        <v/>
      </c>
      <c r="W2917" s="24" t="str">
        <f aca="false">IF(OR($V2917="",$B2917=""),"",$B2917+INDEX(Lists!$N$10:$N$12,MATCH($V2917,Lists!$L$10:$L$12,0)))</f>
        <v/>
      </c>
      <c r="X2917" s="19"/>
      <c r="Y2917" s="19"/>
      <c r="Z2917" s="19"/>
      <c r="AA2917" s="21"/>
      <c r="AB2917" s="19"/>
      <c r="AC2917" s="22" t="str">
        <f aca="true">IF(OR($U2917="",$B2917=""),"",IF($AA2917&lt;&gt;"",$AA2917-$B2917,TODAY()-$B2917))</f>
        <v/>
      </c>
      <c r="AD2917" s="22" t="str">
        <f aca="true">IF($W2917="","",IF($Y2917="Closed",IF($AA2917="","Closed",IF($AA2917&lt;=$W2917,"Closed on time","Closed late")),IF(TODAY()&gt;$W2917,"Overdue","Within time")))</f>
        <v/>
      </c>
      <c r="AE2917" s="6"/>
      <c r="AF2917" s="19"/>
      <c r="AG2917" s="19"/>
      <c r="AH2917" s="19"/>
      <c r="AI2917" s="19"/>
      <c r="AJ2917" s="19"/>
    </row>
    <row r="2918" customFormat="false" ht="15" hidden="false" customHeight="false" outlineLevel="0" collapsed="false">
      <c r="A2918" s="22" t="str">
        <f aca="false">IF($C2918="","","R"&amp;TEXT(ROW()-4,"00000"))</f>
        <v/>
      </c>
      <c r="B2918" s="21"/>
      <c r="C2918" s="19"/>
      <c r="D2918" s="22" t="str">
        <f aca="false">IF($C2918="","",IFERROR(INDEX(Asset_Register!$C$5:$C$1000,MATCH($C2918,Asset_Register!$A$5:$A$1000,0)),"Not in register"))</f>
        <v/>
      </c>
      <c r="E2918" s="22" t="str">
        <f aca="false">IF($C2918="","",IFERROR(INDEX(Asset_Register!$D$5:$D$1000,MATCH($C2918,Asset_Register!$A$5:$A$1000,0)),"Not in register"))</f>
        <v/>
      </c>
      <c r="F2918" s="22" t="str">
        <f aca="false">IF($C2918="","",IFERROR(INDEX(Asset_Register!$R$5:$R$1000,MATCH($C2918,Asset_Register!$A$5:$A$1000,0)),"Not in register"))</f>
        <v/>
      </c>
      <c r="G2918" s="22" t="str">
        <f aca="false">IF($C2918="","",IFERROR(INDEX(Asset_Register!$Q$5:$Q$1000,MATCH($C2918,Asset_Register!$A$5:$A$1000,0)),"Not in register"))</f>
        <v/>
      </c>
      <c r="H2918" s="19"/>
      <c r="I2918" s="19"/>
      <c r="J2918" s="6"/>
      <c r="K2918" s="19"/>
      <c r="L2918" s="19"/>
      <c r="M2918" s="19"/>
      <c r="N2918" s="19"/>
      <c r="O2918" s="19"/>
      <c r="P2918" s="19"/>
      <c r="Q2918" s="22" t="str">
        <f aca="false">IF($C2918="","",IF($P2918&lt;&gt;"",$P2918,IF(AND(ISNUMBER($K2918),ISNUMBER($M2918),ISNUMBER($N2918)),IF($O2918="Lower is worse",IF($K2918&lt;=$N2918,"Danger",IF($K2918&lt;=$M2918,"Alert","OK")),IF($K2918&gt;=$N2918,"Danger",IF($K2918&gt;=$M2918,"Alert","OK"))),"Not set")))</f>
        <v/>
      </c>
      <c r="R2918" s="22" t="str">
        <f aca="false">IF(OR($Q2918="",$Q2918="Not set"),"",MATCH($Q2918,Lists!$F$2:$F$4,0)-1)</f>
        <v/>
      </c>
      <c r="S2918" s="6"/>
      <c r="T2918" s="6"/>
      <c r="U2918" s="22" t="str">
        <f aca="false">IF(OR($Q2918="",$Q2918="OK",$Q2918="Not set",NOT(ISNUMBER($G2918))),"",ROUND($G2918*IF($Q2918="Danger",Lists!$M$15,Lists!$M$16),0))</f>
        <v/>
      </c>
      <c r="V2918" s="22" t="str">
        <f aca="false">IF($U2918="","",IF(OR($Q2918="Danger",$U2918&gt;=Lists!$M$10),"P1",IF($U2918&gt;=Lists!$M$11,"P2","P3")))</f>
        <v/>
      </c>
      <c r="W2918" s="24" t="str">
        <f aca="false">IF(OR($V2918="",$B2918=""),"",$B2918+INDEX(Lists!$N$10:$N$12,MATCH($V2918,Lists!$L$10:$L$12,0)))</f>
        <v/>
      </c>
      <c r="X2918" s="19"/>
      <c r="Y2918" s="19"/>
      <c r="Z2918" s="19"/>
      <c r="AA2918" s="21"/>
      <c r="AB2918" s="19"/>
      <c r="AC2918" s="22" t="str">
        <f aca="true">IF(OR($U2918="",$B2918=""),"",IF($AA2918&lt;&gt;"",$AA2918-$B2918,TODAY()-$B2918))</f>
        <v/>
      </c>
      <c r="AD2918" s="22" t="str">
        <f aca="true">IF($W2918="","",IF($Y2918="Closed",IF($AA2918="","Closed",IF($AA2918&lt;=$W2918,"Closed on time","Closed late")),IF(TODAY()&gt;$W2918,"Overdue","Within time")))</f>
        <v/>
      </c>
      <c r="AE2918" s="6"/>
      <c r="AF2918" s="19"/>
      <c r="AG2918" s="19"/>
      <c r="AH2918" s="19"/>
      <c r="AI2918" s="19"/>
      <c r="AJ2918" s="19"/>
    </row>
    <row r="2919" customFormat="false" ht="15" hidden="false" customHeight="false" outlineLevel="0" collapsed="false">
      <c r="A2919" s="22" t="str">
        <f aca="false">IF($C2919="","","R"&amp;TEXT(ROW()-4,"00000"))</f>
        <v/>
      </c>
      <c r="B2919" s="21"/>
      <c r="C2919" s="19"/>
      <c r="D2919" s="22" t="str">
        <f aca="false">IF($C2919="","",IFERROR(INDEX(Asset_Register!$C$5:$C$1000,MATCH($C2919,Asset_Register!$A$5:$A$1000,0)),"Not in register"))</f>
        <v/>
      </c>
      <c r="E2919" s="22" t="str">
        <f aca="false">IF($C2919="","",IFERROR(INDEX(Asset_Register!$D$5:$D$1000,MATCH($C2919,Asset_Register!$A$5:$A$1000,0)),"Not in register"))</f>
        <v/>
      </c>
      <c r="F2919" s="22" t="str">
        <f aca="false">IF($C2919="","",IFERROR(INDEX(Asset_Register!$R$5:$R$1000,MATCH($C2919,Asset_Register!$A$5:$A$1000,0)),"Not in register"))</f>
        <v/>
      </c>
      <c r="G2919" s="22" t="str">
        <f aca="false">IF($C2919="","",IFERROR(INDEX(Asset_Register!$Q$5:$Q$1000,MATCH($C2919,Asset_Register!$A$5:$A$1000,0)),"Not in register"))</f>
        <v/>
      </c>
      <c r="H2919" s="19"/>
      <c r="I2919" s="19"/>
      <c r="J2919" s="6"/>
      <c r="K2919" s="19"/>
      <c r="L2919" s="19"/>
      <c r="M2919" s="19"/>
      <c r="N2919" s="19"/>
      <c r="O2919" s="19"/>
      <c r="P2919" s="19"/>
      <c r="Q2919" s="22" t="str">
        <f aca="false">IF($C2919="","",IF($P2919&lt;&gt;"",$P2919,IF(AND(ISNUMBER($K2919),ISNUMBER($M2919),ISNUMBER($N2919)),IF($O2919="Lower is worse",IF($K2919&lt;=$N2919,"Danger",IF($K2919&lt;=$M2919,"Alert","OK")),IF($K2919&gt;=$N2919,"Danger",IF($K2919&gt;=$M2919,"Alert","OK"))),"Not set")))</f>
        <v/>
      </c>
      <c r="R2919" s="22" t="str">
        <f aca="false">IF(OR($Q2919="",$Q2919="Not set"),"",MATCH($Q2919,Lists!$F$2:$F$4,0)-1)</f>
        <v/>
      </c>
      <c r="S2919" s="6"/>
      <c r="T2919" s="6"/>
      <c r="U2919" s="22" t="str">
        <f aca="false">IF(OR($Q2919="",$Q2919="OK",$Q2919="Not set",NOT(ISNUMBER($G2919))),"",ROUND($G2919*IF($Q2919="Danger",Lists!$M$15,Lists!$M$16),0))</f>
        <v/>
      </c>
      <c r="V2919" s="22" t="str">
        <f aca="false">IF($U2919="","",IF(OR($Q2919="Danger",$U2919&gt;=Lists!$M$10),"P1",IF($U2919&gt;=Lists!$M$11,"P2","P3")))</f>
        <v/>
      </c>
      <c r="W2919" s="24" t="str">
        <f aca="false">IF(OR($V2919="",$B2919=""),"",$B2919+INDEX(Lists!$N$10:$N$12,MATCH($V2919,Lists!$L$10:$L$12,0)))</f>
        <v/>
      </c>
      <c r="X2919" s="19"/>
      <c r="Y2919" s="19"/>
      <c r="Z2919" s="19"/>
      <c r="AA2919" s="21"/>
      <c r="AB2919" s="19"/>
      <c r="AC2919" s="22" t="str">
        <f aca="true">IF(OR($U2919="",$B2919=""),"",IF($AA2919&lt;&gt;"",$AA2919-$B2919,TODAY()-$B2919))</f>
        <v/>
      </c>
      <c r="AD2919" s="22" t="str">
        <f aca="true">IF($W2919="","",IF($Y2919="Closed",IF($AA2919="","Closed",IF($AA2919&lt;=$W2919,"Closed on time","Closed late")),IF(TODAY()&gt;$W2919,"Overdue","Within time")))</f>
        <v/>
      </c>
      <c r="AE2919" s="6"/>
      <c r="AF2919" s="19"/>
      <c r="AG2919" s="19"/>
      <c r="AH2919" s="19"/>
      <c r="AI2919" s="19"/>
      <c r="AJ2919" s="19"/>
    </row>
    <row r="2920" customFormat="false" ht="15" hidden="false" customHeight="false" outlineLevel="0" collapsed="false">
      <c r="A2920" s="22" t="str">
        <f aca="false">IF($C2920="","","R"&amp;TEXT(ROW()-4,"00000"))</f>
        <v/>
      </c>
      <c r="B2920" s="21"/>
      <c r="C2920" s="19"/>
      <c r="D2920" s="22" t="str">
        <f aca="false">IF($C2920="","",IFERROR(INDEX(Asset_Register!$C$5:$C$1000,MATCH($C2920,Asset_Register!$A$5:$A$1000,0)),"Not in register"))</f>
        <v/>
      </c>
      <c r="E2920" s="22" t="str">
        <f aca="false">IF($C2920="","",IFERROR(INDEX(Asset_Register!$D$5:$D$1000,MATCH($C2920,Asset_Register!$A$5:$A$1000,0)),"Not in register"))</f>
        <v/>
      </c>
      <c r="F2920" s="22" t="str">
        <f aca="false">IF($C2920="","",IFERROR(INDEX(Asset_Register!$R$5:$R$1000,MATCH($C2920,Asset_Register!$A$5:$A$1000,0)),"Not in register"))</f>
        <v/>
      </c>
      <c r="G2920" s="22" t="str">
        <f aca="false">IF($C2920="","",IFERROR(INDEX(Asset_Register!$Q$5:$Q$1000,MATCH($C2920,Asset_Register!$A$5:$A$1000,0)),"Not in register"))</f>
        <v/>
      </c>
      <c r="H2920" s="19"/>
      <c r="I2920" s="19"/>
      <c r="J2920" s="6"/>
      <c r="K2920" s="19"/>
      <c r="L2920" s="19"/>
      <c r="M2920" s="19"/>
      <c r="N2920" s="19"/>
      <c r="O2920" s="19"/>
      <c r="P2920" s="19"/>
      <c r="Q2920" s="22" t="str">
        <f aca="false">IF($C2920="","",IF($P2920&lt;&gt;"",$P2920,IF(AND(ISNUMBER($K2920),ISNUMBER($M2920),ISNUMBER($N2920)),IF($O2920="Lower is worse",IF($K2920&lt;=$N2920,"Danger",IF($K2920&lt;=$M2920,"Alert","OK")),IF($K2920&gt;=$N2920,"Danger",IF($K2920&gt;=$M2920,"Alert","OK"))),"Not set")))</f>
        <v/>
      </c>
      <c r="R2920" s="22" t="str">
        <f aca="false">IF(OR($Q2920="",$Q2920="Not set"),"",MATCH($Q2920,Lists!$F$2:$F$4,0)-1)</f>
        <v/>
      </c>
      <c r="S2920" s="6"/>
      <c r="T2920" s="6"/>
      <c r="U2920" s="22" t="str">
        <f aca="false">IF(OR($Q2920="",$Q2920="OK",$Q2920="Not set",NOT(ISNUMBER($G2920))),"",ROUND($G2920*IF($Q2920="Danger",Lists!$M$15,Lists!$M$16),0))</f>
        <v/>
      </c>
      <c r="V2920" s="22" t="str">
        <f aca="false">IF($U2920="","",IF(OR($Q2920="Danger",$U2920&gt;=Lists!$M$10),"P1",IF($U2920&gt;=Lists!$M$11,"P2","P3")))</f>
        <v/>
      </c>
      <c r="W2920" s="24" t="str">
        <f aca="false">IF(OR($V2920="",$B2920=""),"",$B2920+INDEX(Lists!$N$10:$N$12,MATCH($V2920,Lists!$L$10:$L$12,0)))</f>
        <v/>
      </c>
      <c r="X2920" s="19"/>
      <c r="Y2920" s="19"/>
      <c r="Z2920" s="19"/>
      <c r="AA2920" s="21"/>
      <c r="AB2920" s="19"/>
      <c r="AC2920" s="22" t="str">
        <f aca="true">IF(OR($U2920="",$B2920=""),"",IF($AA2920&lt;&gt;"",$AA2920-$B2920,TODAY()-$B2920))</f>
        <v/>
      </c>
      <c r="AD2920" s="22" t="str">
        <f aca="true">IF($W2920="","",IF($Y2920="Closed",IF($AA2920="","Closed",IF($AA2920&lt;=$W2920,"Closed on time","Closed late")),IF(TODAY()&gt;$W2920,"Overdue","Within time")))</f>
        <v/>
      </c>
      <c r="AE2920" s="6"/>
      <c r="AF2920" s="19"/>
      <c r="AG2920" s="19"/>
      <c r="AH2920" s="19"/>
      <c r="AI2920" s="19"/>
      <c r="AJ2920" s="19"/>
    </row>
    <row r="2921" customFormat="false" ht="15" hidden="false" customHeight="false" outlineLevel="0" collapsed="false">
      <c r="A2921" s="22" t="str">
        <f aca="false">IF($C2921="","","R"&amp;TEXT(ROW()-4,"00000"))</f>
        <v/>
      </c>
      <c r="B2921" s="21"/>
      <c r="C2921" s="19"/>
      <c r="D2921" s="22" t="str">
        <f aca="false">IF($C2921="","",IFERROR(INDEX(Asset_Register!$C$5:$C$1000,MATCH($C2921,Asset_Register!$A$5:$A$1000,0)),"Not in register"))</f>
        <v/>
      </c>
      <c r="E2921" s="22" t="str">
        <f aca="false">IF($C2921="","",IFERROR(INDEX(Asset_Register!$D$5:$D$1000,MATCH($C2921,Asset_Register!$A$5:$A$1000,0)),"Not in register"))</f>
        <v/>
      </c>
      <c r="F2921" s="22" t="str">
        <f aca="false">IF($C2921="","",IFERROR(INDEX(Asset_Register!$R$5:$R$1000,MATCH($C2921,Asset_Register!$A$5:$A$1000,0)),"Not in register"))</f>
        <v/>
      </c>
      <c r="G2921" s="22" t="str">
        <f aca="false">IF($C2921="","",IFERROR(INDEX(Asset_Register!$Q$5:$Q$1000,MATCH($C2921,Asset_Register!$A$5:$A$1000,0)),"Not in register"))</f>
        <v/>
      </c>
      <c r="H2921" s="19"/>
      <c r="I2921" s="19"/>
      <c r="J2921" s="6"/>
      <c r="K2921" s="19"/>
      <c r="L2921" s="19"/>
      <c r="M2921" s="19"/>
      <c r="N2921" s="19"/>
      <c r="O2921" s="19"/>
      <c r="P2921" s="19"/>
      <c r="Q2921" s="22" t="str">
        <f aca="false">IF($C2921="","",IF($P2921&lt;&gt;"",$P2921,IF(AND(ISNUMBER($K2921),ISNUMBER($M2921),ISNUMBER($N2921)),IF($O2921="Lower is worse",IF($K2921&lt;=$N2921,"Danger",IF($K2921&lt;=$M2921,"Alert","OK")),IF($K2921&gt;=$N2921,"Danger",IF($K2921&gt;=$M2921,"Alert","OK"))),"Not set")))</f>
        <v/>
      </c>
      <c r="R2921" s="22" t="str">
        <f aca="false">IF(OR($Q2921="",$Q2921="Not set"),"",MATCH($Q2921,Lists!$F$2:$F$4,0)-1)</f>
        <v/>
      </c>
      <c r="S2921" s="6"/>
      <c r="T2921" s="6"/>
      <c r="U2921" s="22" t="str">
        <f aca="false">IF(OR($Q2921="",$Q2921="OK",$Q2921="Not set",NOT(ISNUMBER($G2921))),"",ROUND($G2921*IF($Q2921="Danger",Lists!$M$15,Lists!$M$16),0))</f>
        <v/>
      </c>
      <c r="V2921" s="22" t="str">
        <f aca="false">IF($U2921="","",IF(OR($Q2921="Danger",$U2921&gt;=Lists!$M$10),"P1",IF($U2921&gt;=Lists!$M$11,"P2","P3")))</f>
        <v/>
      </c>
      <c r="W2921" s="24" t="str">
        <f aca="false">IF(OR($V2921="",$B2921=""),"",$B2921+INDEX(Lists!$N$10:$N$12,MATCH($V2921,Lists!$L$10:$L$12,0)))</f>
        <v/>
      </c>
      <c r="X2921" s="19"/>
      <c r="Y2921" s="19"/>
      <c r="Z2921" s="19"/>
      <c r="AA2921" s="21"/>
      <c r="AB2921" s="19"/>
      <c r="AC2921" s="22" t="str">
        <f aca="true">IF(OR($U2921="",$B2921=""),"",IF($AA2921&lt;&gt;"",$AA2921-$B2921,TODAY()-$B2921))</f>
        <v/>
      </c>
      <c r="AD2921" s="22" t="str">
        <f aca="true">IF($W2921="","",IF($Y2921="Closed",IF($AA2921="","Closed",IF($AA2921&lt;=$W2921,"Closed on time","Closed late")),IF(TODAY()&gt;$W2921,"Overdue","Within time")))</f>
        <v/>
      </c>
      <c r="AE2921" s="6"/>
      <c r="AF2921" s="19"/>
      <c r="AG2921" s="19"/>
      <c r="AH2921" s="19"/>
      <c r="AI2921" s="19"/>
      <c r="AJ2921" s="19"/>
    </row>
    <row r="2922" customFormat="false" ht="15" hidden="false" customHeight="false" outlineLevel="0" collapsed="false">
      <c r="A2922" s="22" t="str">
        <f aca="false">IF($C2922="","","R"&amp;TEXT(ROW()-4,"00000"))</f>
        <v/>
      </c>
      <c r="B2922" s="21"/>
      <c r="C2922" s="19"/>
      <c r="D2922" s="22" t="str">
        <f aca="false">IF($C2922="","",IFERROR(INDEX(Asset_Register!$C$5:$C$1000,MATCH($C2922,Asset_Register!$A$5:$A$1000,0)),"Not in register"))</f>
        <v/>
      </c>
      <c r="E2922" s="22" t="str">
        <f aca="false">IF($C2922="","",IFERROR(INDEX(Asset_Register!$D$5:$D$1000,MATCH($C2922,Asset_Register!$A$5:$A$1000,0)),"Not in register"))</f>
        <v/>
      </c>
      <c r="F2922" s="22" t="str">
        <f aca="false">IF($C2922="","",IFERROR(INDEX(Asset_Register!$R$5:$R$1000,MATCH($C2922,Asset_Register!$A$5:$A$1000,0)),"Not in register"))</f>
        <v/>
      </c>
      <c r="G2922" s="22" t="str">
        <f aca="false">IF($C2922="","",IFERROR(INDEX(Asset_Register!$Q$5:$Q$1000,MATCH($C2922,Asset_Register!$A$5:$A$1000,0)),"Not in register"))</f>
        <v/>
      </c>
      <c r="H2922" s="19"/>
      <c r="I2922" s="19"/>
      <c r="J2922" s="6"/>
      <c r="K2922" s="19"/>
      <c r="L2922" s="19"/>
      <c r="M2922" s="19"/>
      <c r="N2922" s="19"/>
      <c r="O2922" s="19"/>
      <c r="P2922" s="19"/>
      <c r="Q2922" s="22" t="str">
        <f aca="false">IF($C2922="","",IF($P2922&lt;&gt;"",$P2922,IF(AND(ISNUMBER($K2922),ISNUMBER($M2922),ISNUMBER($N2922)),IF($O2922="Lower is worse",IF($K2922&lt;=$N2922,"Danger",IF($K2922&lt;=$M2922,"Alert","OK")),IF($K2922&gt;=$N2922,"Danger",IF($K2922&gt;=$M2922,"Alert","OK"))),"Not set")))</f>
        <v/>
      </c>
      <c r="R2922" s="22" t="str">
        <f aca="false">IF(OR($Q2922="",$Q2922="Not set"),"",MATCH($Q2922,Lists!$F$2:$F$4,0)-1)</f>
        <v/>
      </c>
      <c r="S2922" s="6"/>
      <c r="T2922" s="6"/>
      <c r="U2922" s="22" t="str">
        <f aca="false">IF(OR($Q2922="",$Q2922="OK",$Q2922="Not set",NOT(ISNUMBER($G2922))),"",ROUND($G2922*IF($Q2922="Danger",Lists!$M$15,Lists!$M$16),0))</f>
        <v/>
      </c>
      <c r="V2922" s="22" t="str">
        <f aca="false">IF($U2922="","",IF(OR($Q2922="Danger",$U2922&gt;=Lists!$M$10),"P1",IF($U2922&gt;=Lists!$M$11,"P2","P3")))</f>
        <v/>
      </c>
      <c r="W2922" s="24" t="str">
        <f aca="false">IF(OR($V2922="",$B2922=""),"",$B2922+INDEX(Lists!$N$10:$N$12,MATCH($V2922,Lists!$L$10:$L$12,0)))</f>
        <v/>
      </c>
      <c r="X2922" s="19"/>
      <c r="Y2922" s="19"/>
      <c r="Z2922" s="19"/>
      <c r="AA2922" s="21"/>
      <c r="AB2922" s="19"/>
      <c r="AC2922" s="22" t="str">
        <f aca="true">IF(OR($U2922="",$B2922=""),"",IF($AA2922&lt;&gt;"",$AA2922-$B2922,TODAY()-$B2922))</f>
        <v/>
      </c>
      <c r="AD2922" s="22" t="str">
        <f aca="true">IF($W2922="","",IF($Y2922="Closed",IF($AA2922="","Closed",IF($AA2922&lt;=$W2922,"Closed on time","Closed late")),IF(TODAY()&gt;$W2922,"Overdue","Within time")))</f>
        <v/>
      </c>
      <c r="AE2922" s="6"/>
      <c r="AF2922" s="19"/>
      <c r="AG2922" s="19"/>
      <c r="AH2922" s="19"/>
      <c r="AI2922" s="19"/>
      <c r="AJ2922" s="19"/>
    </row>
    <row r="2923" customFormat="false" ht="15" hidden="false" customHeight="false" outlineLevel="0" collapsed="false">
      <c r="A2923" s="22" t="str">
        <f aca="false">IF($C2923="","","R"&amp;TEXT(ROW()-4,"00000"))</f>
        <v/>
      </c>
      <c r="B2923" s="21"/>
      <c r="C2923" s="19"/>
      <c r="D2923" s="22" t="str">
        <f aca="false">IF($C2923="","",IFERROR(INDEX(Asset_Register!$C$5:$C$1000,MATCH($C2923,Asset_Register!$A$5:$A$1000,0)),"Not in register"))</f>
        <v/>
      </c>
      <c r="E2923" s="22" t="str">
        <f aca="false">IF($C2923="","",IFERROR(INDEX(Asset_Register!$D$5:$D$1000,MATCH($C2923,Asset_Register!$A$5:$A$1000,0)),"Not in register"))</f>
        <v/>
      </c>
      <c r="F2923" s="22" t="str">
        <f aca="false">IF($C2923="","",IFERROR(INDEX(Asset_Register!$R$5:$R$1000,MATCH($C2923,Asset_Register!$A$5:$A$1000,0)),"Not in register"))</f>
        <v/>
      </c>
      <c r="G2923" s="22" t="str">
        <f aca="false">IF($C2923="","",IFERROR(INDEX(Asset_Register!$Q$5:$Q$1000,MATCH($C2923,Asset_Register!$A$5:$A$1000,0)),"Not in register"))</f>
        <v/>
      </c>
      <c r="H2923" s="19"/>
      <c r="I2923" s="19"/>
      <c r="J2923" s="6"/>
      <c r="K2923" s="19"/>
      <c r="L2923" s="19"/>
      <c r="M2923" s="19"/>
      <c r="N2923" s="19"/>
      <c r="O2923" s="19"/>
      <c r="P2923" s="19"/>
      <c r="Q2923" s="22" t="str">
        <f aca="false">IF($C2923="","",IF($P2923&lt;&gt;"",$P2923,IF(AND(ISNUMBER($K2923),ISNUMBER($M2923),ISNUMBER($N2923)),IF($O2923="Lower is worse",IF($K2923&lt;=$N2923,"Danger",IF($K2923&lt;=$M2923,"Alert","OK")),IF($K2923&gt;=$N2923,"Danger",IF($K2923&gt;=$M2923,"Alert","OK"))),"Not set")))</f>
        <v/>
      </c>
      <c r="R2923" s="22" t="str">
        <f aca="false">IF(OR($Q2923="",$Q2923="Not set"),"",MATCH($Q2923,Lists!$F$2:$F$4,0)-1)</f>
        <v/>
      </c>
      <c r="S2923" s="6"/>
      <c r="T2923" s="6"/>
      <c r="U2923" s="22" t="str">
        <f aca="false">IF(OR($Q2923="",$Q2923="OK",$Q2923="Not set",NOT(ISNUMBER($G2923))),"",ROUND($G2923*IF($Q2923="Danger",Lists!$M$15,Lists!$M$16),0))</f>
        <v/>
      </c>
      <c r="V2923" s="22" t="str">
        <f aca="false">IF($U2923="","",IF(OR($Q2923="Danger",$U2923&gt;=Lists!$M$10),"P1",IF($U2923&gt;=Lists!$M$11,"P2","P3")))</f>
        <v/>
      </c>
      <c r="W2923" s="24" t="str">
        <f aca="false">IF(OR($V2923="",$B2923=""),"",$B2923+INDEX(Lists!$N$10:$N$12,MATCH($V2923,Lists!$L$10:$L$12,0)))</f>
        <v/>
      </c>
      <c r="X2923" s="19"/>
      <c r="Y2923" s="19"/>
      <c r="Z2923" s="19"/>
      <c r="AA2923" s="21"/>
      <c r="AB2923" s="19"/>
      <c r="AC2923" s="22" t="str">
        <f aca="true">IF(OR($U2923="",$B2923=""),"",IF($AA2923&lt;&gt;"",$AA2923-$B2923,TODAY()-$B2923))</f>
        <v/>
      </c>
      <c r="AD2923" s="22" t="str">
        <f aca="true">IF($W2923="","",IF($Y2923="Closed",IF($AA2923="","Closed",IF($AA2923&lt;=$W2923,"Closed on time","Closed late")),IF(TODAY()&gt;$W2923,"Overdue","Within time")))</f>
        <v/>
      </c>
      <c r="AE2923" s="6"/>
      <c r="AF2923" s="19"/>
      <c r="AG2923" s="19"/>
      <c r="AH2923" s="19"/>
      <c r="AI2923" s="19"/>
      <c r="AJ2923" s="19"/>
    </row>
    <row r="2924" customFormat="false" ht="15" hidden="false" customHeight="false" outlineLevel="0" collapsed="false">
      <c r="A2924" s="22" t="str">
        <f aca="false">IF($C2924="","","R"&amp;TEXT(ROW()-4,"00000"))</f>
        <v/>
      </c>
      <c r="B2924" s="21"/>
      <c r="C2924" s="19"/>
      <c r="D2924" s="22" t="str">
        <f aca="false">IF($C2924="","",IFERROR(INDEX(Asset_Register!$C$5:$C$1000,MATCH($C2924,Asset_Register!$A$5:$A$1000,0)),"Not in register"))</f>
        <v/>
      </c>
      <c r="E2924" s="22" t="str">
        <f aca="false">IF($C2924="","",IFERROR(INDEX(Asset_Register!$D$5:$D$1000,MATCH($C2924,Asset_Register!$A$5:$A$1000,0)),"Not in register"))</f>
        <v/>
      </c>
      <c r="F2924" s="22" t="str">
        <f aca="false">IF($C2924="","",IFERROR(INDEX(Asset_Register!$R$5:$R$1000,MATCH($C2924,Asset_Register!$A$5:$A$1000,0)),"Not in register"))</f>
        <v/>
      </c>
      <c r="G2924" s="22" t="str">
        <f aca="false">IF($C2924="","",IFERROR(INDEX(Asset_Register!$Q$5:$Q$1000,MATCH($C2924,Asset_Register!$A$5:$A$1000,0)),"Not in register"))</f>
        <v/>
      </c>
      <c r="H2924" s="19"/>
      <c r="I2924" s="19"/>
      <c r="J2924" s="6"/>
      <c r="K2924" s="19"/>
      <c r="L2924" s="19"/>
      <c r="M2924" s="19"/>
      <c r="N2924" s="19"/>
      <c r="O2924" s="19"/>
      <c r="P2924" s="19"/>
      <c r="Q2924" s="22" t="str">
        <f aca="false">IF($C2924="","",IF($P2924&lt;&gt;"",$P2924,IF(AND(ISNUMBER($K2924),ISNUMBER($M2924),ISNUMBER($N2924)),IF($O2924="Lower is worse",IF($K2924&lt;=$N2924,"Danger",IF($K2924&lt;=$M2924,"Alert","OK")),IF($K2924&gt;=$N2924,"Danger",IF($K2924&gt;=$M2924,"Alert","OK"))),"Not set")))</f>
        <v/>
      </c>
      <c r="R2924" s="22" t="str">
        <f aca="false">IF(OR($Q2924="",$Q2924="Not set"),"",MATCH($Q2924,Lists!$F$2:$F$4,0)-1)</f>
        <v/>
      </c>
      <c r="S2924" s="6"/>
      <c r="T2924" s="6"/>
      <c r="U2924" s="22" t="str">
        <f aca="false">IF(OR($Q2924="",$Q2924="OK",$Q2924="Not set",NOT(ISNUMBER($G2924))),"",ROUND($G2924*IF($Q2924="Danger",Lists!$M$15,Lists!$M$16),0))</f>
        <v/>
      </c>
      <c r="V2924" s="22" t="str">
        <f aca="false">IF($U2924="","",IF(OR($Q2924="Danger",$U2924&gt;=Lists!$M$10),"P1",IF($U2924&gt;=Lists!$M$11,"P2","P3")))</f>
        <v/>
      </c>
      <c r="W2924" s="24" t="str">
        <f aca="false">IF(OR($V2924="",$B2924=""),"",$B2924+INDEX(Lists!$N$10:$N$12,MATCH($V2924,Lists!$L$10:$L$12,0)))</f>
        <v/>
      </c>
      <c r="X2924" s="19"/>
      <c r="Y2924" s="19"/>
      <c r="Z2924" s="19"/>
      <c r="AA2924" s="21"/>
      <c r="AB2924" s="19"/>
      <c r="AC2924" s="22" t="str">
        <f aca="true">IF(OR($U2924="",$B2924=""),"",IF($AA2924&lt;&gt;"",$AA2924-$B2924,TODAY()-$B2924))</f>
        <v/>
      </c>
      <c r="AD2924" s="22" t="str">
        <f aca="true">IF($W2924="","",IF($Y2924="Closed",IF($AA2924="","Closed",IF($AA2924&lt;=$W2924,"Closed on time","Closed late")),IF(TODAY()&gt;$W2924,"Overdue","Within time")))</f>
        <v/>
      </c>
      <c r="AE2924" s="6"/>
      <c r="AF2924" s="19"/>
      <c r="AG2924" s="19"/>
      <c r="AH2924" s="19"/>
      <c r="AI2924" s="19"/>
      <c r="AJ2924" s="19"/>
    </row>
    <row r="2925" customFormat="false" ht="15" hidden="false" customHeight="false" outlineLevel="0" collapsed="false">
      <c r="A2925" s="22" t="str">
        <f aca="false">IF($C2925="","","R"&amp;TEXT(ROW()-4,"00000"))</f>
        <v/>
      </c>
      <c r="B2925" s="21"/>
      <c r="C2925" s="19"/>
      <c r="D2925" s="22" t="str">
        <f aca="false">IF($C2925="","",IFERROR(INDEX(Asset_Register!$C$5:$C$1000,MATCH($C2925,Asset_Register!$A$5:$A$1000,0)),"Not in register"))</f>
        <v/>
      </c>
      <c r="E2925" s="22" t="str">
        <f aca="false">IF($C2925="","",IFERROR(INDEX(Asset_Register!$D$5:$D$1000,MATCH($C2925,Asset_Register!$A$5:$A$1000,0)),"Not in register"))</f>
        <v/>
      </c>
      <c r="F2925" s="22" t="str">
        <f aca="false">IF($C2925="","",IFERROR(INDEX(Asset_Register!$R$5:$R$1000,MATCH($C2925,Asset_Register!$A$5:$A$1000,0)),"Not in register"))</f>
        <v/>
      </c>
      <c r="G2925" s="22" t="str">
        <f aca="false">IF($C2925="","",IFERROR(INDEX(Asset_Register!$Q$5:$Q$1000,MATCH($C2925,Asset_Register!$A$5:$A$1000,0)),"Not in register"))</f>
        <v/>
      </c>
      <c r="H2925" s="19"/>
      <c r="I2925" s="19"/>
      <c r="J2925" s="6"/>
      <c r="K2925" s="19"/>
      <c r="L2925" s="19"/>
      <c r="M2925" s="19"/>
      <c r="N2925" s="19"/>
      <c r="O2925" s="19"/>
      <c r="P2925" s="19"/>
      <c r="Q2925" s="22" t="str">
        <f aca="false">IF($C2925="","",IF($P2925&lt;&gt;"",$P2925,IF(AND(ISNUMBER($K2925),ISNUMBER($M2925),ISNUMBER($N2925)),IF($O2925="Lower is worse",IF($K2925&lt;=$N2925,"Danger",IF($K2925&lt;=$M2925,"Alert","OK")),IF($K2925&gt;=$N2925,"Danger",IF($K2925&gt;=$M2925,"Alert","OK"))),"Not set")))</f>
        <v/>
      </c>
      <c r="R2925" s="22" t="str">
        <f aca="false">IF(OR($Q2925="",$Q2925="Not set"),"",MATCH($Q2925,Lists!$F$2:$F$4,0)-1)</f>
        <v/>
      </c>
      <c r="S2925" s="6"/>
      <c r="T2925" s="6"/>
      <c r="U2925" s="22" t="str">
        <f aca="false">IF(OR($Q2925="",$Q2925="OK",$Q2925="Not set",NOT(ISNUMBER($G2925))),"",ROUND($G2925*IF($Q2925="Danger",Lists!$M$15,Lists!$M$16),0))</f>
        <v/>
      </c>
      <c r="V2925" s="22" t="str">
        <f aca="false">IF($U2925="","",IF(OR($Q2925="Danger",$U2925&gt;=Lists!$M$10),"P1",IF($U2925&gt;=Lists!$M$11,"P2","P3")))</f>
        <v/>
      </c>
      <c r="W2925" s="24" t="str">
        <f aca="false">IF(OR($V2925="",$B2925=""),"",$B2925+INDEX(Lists!$N$10:$N$12,MATCH($V2925,Lists!$L$10:$L$12,0)))</f>
        <v/>
      </c>
      <c r="X2925" s="19"/>
      <c r="Y2925" s="19"/>
      <c r="Z2925" s="19"/>
      <c r="AA2925" s="21"/>
      <c r="AB2925" s="19"/>
      <c r="AC2925" s="22" t="str">
        <f aca="true">IF(OR($U2925="",$B2925=""),"",IF($AA2925&lt;&gt;"",$AA2925-$B2925,TODAY()-$B2925))</f>
        <v/>
      </c>
      <c r="AD2925" s="22" t="str">
        <f aca="true">IF($W2925="","",IF($Y2925="Closed",IF($AA2925="","Closed",IF($AA2925&lt;=$W2925,"Closed on time","Closed late")),IF(TODAY()&gt;$W2925,"Overdue","Within time")))</f>
        <v/>
      </c>
      <c r="AE2925" s="6"/>
      <c r="AF2925" s="19"/>
      <c r="AG2925" s="19"/>
      <c r="AH2925" s="19"/>
      <c r="AI2925" s="19"/>
      <c r="AJ2925" s="19"/>
    </row>
    <row r="2926" customFormat="false" ht="15" hidden="false" customHeight="false" outlineLevel="0" collapsed="false">
      <c r="A2926" s="22" t="str">
        <f aca="false">IF($C2926="","","R"&amp;TEXT(ROW()-4,"00000"))</f>
        <v/>
      </c>
      <c r="B2926" s="21"/>
      <c r="C2926" s="19"/>
      <c r="D2926" s="22" t="str">
        <f aca="false">IF($C2926="","",IFERROR(INDEX(Asset_Register!$C$5:$C$1000,MATCH($C2926,Asset_Register!$A$5:$A$1000,0)),"Not in register"))</f>
        <v/>
      </c>
      <c r="E2926" s="22" t="str">
        <f aca="false">IF($C2926="","",IFERROR(INDEX(Asset_Register!$D$5:$D$1000,MATCH($C2926,Asset_Register!$A$5:$A$1000,0)),"Not in register"))</f>
        <v/>
      </c>
      <c r="F2926" s="22" t="str">
        <f aca="false">IF($C2926="","",IFERROR(INDEX(Asset_Register!$R$5:$R$1000,MATCH($C2926,Asset_Register!$A$5:$A$1000,0)),"Not in register"))</f>
        <v/>
      </c>
      <c r="G2926" s="22" t="str">
        <f aca="false">IF($C2926="","",IFERROR(INDEX(Asset_Register!$Q$5:$Q$1000,MATCH($C2926,Asset_Register!$A$5:$A$1000,0)),"Not in register"))</f>
        <v/>
      </c>
      <c r="H2926" s="19"/>
      <c r="I2926" s="19"/>
      <c r="J2926" s="6"/>
      <c r="K2926" s="19"/>
      <c r="L2926" s="19"/>
      <c r="M2926" s="19"/>
      <c r="N2926" s="19"/>
      <c r="O2926" s="19"/>
      <c r="P2926" s="19"/>
      <c r="Q2926" s="22" t="str">
        <f aca="false">IF($C2926="","",IF($P2926&lt;&gt;"",$P2926,IF(AND(ISNUMBER($K2926),ISNUMBER($M2926),ISNUMBER($N2926)),IF($O2926="Lower is worse",IF($K2926&lt;=$N2926,"Danger",IF($K2926&lt;=$M2926,"Alert","OK")),IF($K2926&gt;=$N2926,"Danger",IF($K2926&gt;=$M2926,"Alert","OK"))),"Not set")))</f>
        <v/>
      </c>
      <c r="R2926" s="22" t="str">
        <f aca="false">IF(OR($Q2926="",$Q2926="Not set"),"",MATCH($Q2926,Lists!$F$2:$F$4,0)-1)</f>
        <v/>
      </c>
      <c r="S2926" s="6"/>
      <c r="T2926" s="6"/>
      <c r="U2926" s="22" t="str">
        <f aca="false">IF(OR($Q2926="",$Q2926="OK",$Q2926="Not set",NOT(ISNUMBER($G2926))),"",ROUND($G2926*IF($Q2926="Danger",Lists!$M$15,Lists!$M$16),0))</f>
        <v/>
      </c>
      <c r="V2926" s="22" t="str">
        <f aca="false">IF($U2926="","",IF(OR($Q2926="Danger",$U2926&gt;=Lists!$M$10),"P1",IF($U2926&gt;=Lists!$M$11,"P2","P3")))</f>
        <v/>
      </c>
      <c r="W2926" s="24" t="str">
        <f aca="false">IF(OR($V2926="",$B2926=""),"",$B2926+INDEX(Lists!$N$10:$N$12,MATCH($V2926,Lists!$L$10:$L$12,0)))</f>
        <v/>
      </c>
      <c r="X2926" s="19"/>
      <c r="Y2926" s="19"/>
      <c r="Z2926" s="19"/>
      <c r="AA2926" s="21"/>
      <c r="AB2926" s="19"/>
      <c r="AC2926" s="22" t="str">
        <f aca="true">IF(OR($U2926="",$B2926=""),"",IF($AA2926&lt;&gt;"",$AA2926-$B2926,TODAY()-$B2926))</f>
        <v/>
      </c>
      <c r="AD2926" s="22" t="str">
        <f aca="true">IF($W2926="","",IF($Y2926="Closed",IF($AA2926="","Closed",IF($AA2926&lt;=$W2926,"Closed on time","Closed late")),IF(TODAY()&gt;$W2926,"Overdue","Within time")))</f>
        <v/>
      </c>
      <c r="AE2926" s="6"/>
      <c r="AF2926" s="19"/>
      <c r="AG2926" s="19"/>
      <c r="AH2926" s="19"/>
      <c r="AI2926" s="19"/>
      <c r="AJ2926" s="19"/>
    </row>
    <row r="2927" customFormat="false" ht="15" hidden="false" customHeight="false" outlineLevel="0" collapsed="false">
      <c r="A2927" s="22" t="str">
        <f aca="false">IF($C2927="","","R"&amp;TEXT(ROW()-4,"00000"))</f>
        <v/>
      </c>
      <c r="B2927" s="21"/>
      <c r="C2927" s="19"/>
      <c r="D2927" s="22" t="str">
        <f aca="false">IF($C2927="","",IFERROR(INDEX(Asset_Register!$C$5:$C$1000,MATCH($C2927,Asset_Register!$A$5:$A$1000,0)),"Not in register"))</f>
        <v/>
      </c>
      <c r="E2927" s="22" t="str">
        <f aca="false">IF($C2927="","",IFERROR(INDEX(Asset_Register!$D$5:$D$1000,MATCH($C2927,Asset_Register!$A$5:$A$1000,0)),"Not in register"))</f>
        <v/>
      </c>
      <c r="F2927" s="22" t="str">
        <f aca="false">IF($C2927="","",IFERROR(INDEX(Asset_Register!$R$5:$R$1000,MATCH($C2927,Asset_Register!$A$5:$A$1000,0)),"Not in register"))</f>
        <v/>
      </c>
      <c r="G2927" s="22" t="str">
        <f aca="false">IF($C2927="","",IFERROR(INDEX(Asset_Register!$Q$5:$Q$1000,MATCH($C2927,Asset_Register!$A$5:$A$1000,0)),"Not in register"))</f>
        <v/>
      </c>
      <c r="H2927" s="19"/>
      <c r="I2927" s="19"/>
      <c r="J2927" s="6"/>
      <c r="K2927" s="19"/>
      <c r="L2927" s="19"/>
      <c r="M2927" s="19"/>
      <c r="N2927" s="19"/>
      <c r="O2927" s="19"/>
      <c r="P2927" s="19"/>
      <c r="Q2927" s="22" t="str">
        <f aca="false">IF($C2927="","",IF($P2927&lt;&gt;"",$P2927,IF(AND(ISNUMBER($K2927),ISNUMBER($M2927),ISNUMBER($N2927)),IF($O2927="Lower is worse",IF($K2927&lt;=$N2927,"Danger",IF($K2927&lt;=$M2927,"Alert","OK")),IF($K2927&gt;=$N2927,"Danger",IF($K2927&gt;=$M2927,"Alert","OK"))),"Not set")))</f>
        <v/>
      </c>
      <c r="R2927" s="22" t="str">
        <f aca="false">IF(OR($Q2927="",$Q2927="Not set"),"",MATCH($Q2927,Lists!$F$2:$F$4,0)-1)</f>
        <v/>
      </c>
      <c r="S2927" s="6"/>
      <c r="T2927" s="6"/>
      <c r="U2927" s="22" t="str">
        <f aca="false">IF(OR($Q2927="",$Q2927="OK",$Q2927="Not set",NOT(ISNUMBER($G2927))),"",ROUND($G2927*IF($Q2927="Danger",Lists!$M$15,Lists!$M$16),0))</f>
        <v/>
      </c>
      <c r="V2927" s="22" t="str">
        <f aca="false">IF($U2927="","",IF(OR($Q2927="Danger",$U2927&gt;=Lists!$M$10),"P1",IF($U2927&gt;=Lists!$M$11,"P2","P3")))</f>
        <v/>
      </c>
      <c r="W2927" s="24" t="str">
        <f aca="false">IF(OR($V2927="",$B2927=""),"",$B2927+INDEX(Lists!$N$10:$N$12,MATCH($V2927,Lists!$L$10:$L$12,0)))</f>
        <v/>
      </c>
      <c r="X2927" s="19"/>
      <c r="Y2927" s="19"/>
      <c r="Z2927" s="19"/>
      <c r="AA2927" s="21"/>
      <c r="AB2927" s="19"/>
      <c r="AC2927" s="22" t="str">
        <f aca="true">IF(OR($U2927="",$B2927=""),"",IF($AA2927&lt;&gt;"",$AA2927-$B2927,TODAY()-$B2927))</f>
        <v/>
      </c>
      <c r="AD2927" s="22" t="str">
        <f aca="true">IF($W2927="","",IF($Y2927="Closed",IF($AA2927="","Closed",IF($AA2927&lt;=$W2927,"Closed on time","Closed late")),IF(TODAY()&gt;$W2927,"Overdue","Within time")))</f>
        <v/>
      </c>
      <c r="AE2927" s="6"/>
      <c r="AF2927" s="19"/>
      <c r="AG2927" s="19"/>
      <c r="AH2927" s="19"/>
      <c r="AI2927" s="19"/>
      <c r="AJ2927" s="19"/>
    </row>
    <row r="2928" customFormat="false" ht="15" hidden="false" customHeight="false" outlineLevel="0" collapsed="false">
      <c r="A2928" s="22" t="str">
        <f aca="false">IF($C2928="","","R"&amp;TEXT(ROW()-4,"00000"))</f>
        <v/>
      </c>
      <c r="B2928" s="21"/>
      <c r="C2928" s="19"/>
      <c r="D2928" s="22" t="str">
        <f aca="false">IF($C2928="","",IFERROR(INDEX(Asset_Register!$C$5:$C$1000,MATCH($C2928,Asset_Register!$A$5:$A$1000,0)),"Not in register"))</f>
        <v/>
      </c>
      <c r="E2928" s="22" t="str">
        <f aca="false">IF($C2928="","",IFERROR(INDEX(Asset_Register!$D$5:$D$1000,MATCH($C2928,Asset_Register!$A$5:$A$1000,0)),"Not in register"))</f>
        <v/>
      </c>
      <c r="F2928" s="22" t="str">
        <f aca="false">IF($C2928="","",IFERROR(INDEX(Asset_Register!$R$5:$R$1000,MATCH($C2928,Asset_Register!$A$5:$A$1000,0)),"Not in register"))</f>
        <v/>
      </c>
      <c r="G2928" s="22" t="str">
        <f aca="false">IF($C2928="","",IFERROR(INDEX(Asset_Register!$Q$5:$Q$1000,MATCH($C2928,Asset_Register!$A$5:$A$1000,0)),"Not in register"))</f>
        <v/>
      </c>
      <c r="H2928" s="19"/>
      <c r="I2928" s="19"/>
      <c r="J2928" s="6"/>
      <c r="K2928" s="19"/>
      <c r="L2928" s="19"/>
      <c r="M2928" s="19"/>
      <c r="N2928" s="19"/>
      <c r="O2928" s="19"/>
      <c r="P2928" s="19"/>
      <c r="Q2928" s="22" t="str">
        <f aca="false">IF($C2928="","",IF($P2928&lt;&gt;"",$P2928,IF(AND(ISNUMBER($K2928),ISNUMBER($M2928),ISNUMBER($N2928)),IF($O2928="Lower is worse",IF($K2928&lt;=$N2928,"Danger",IF($K2928&lt;=$M2928,"Alert","OK")),IF($K2928&gt;=$N2928,"Danger",IF($K2928&gt;=$M2928,"Alert","OK"))),"Not set")))</f>
        <v/>
      </c>
      <c r="R2928" s="22" t="str">
        <f aca="false">IF(OR($Q2928="",$Q2928="Not set"),"",MATCH($Q2928,Lists!$F$2:$F$4,0)-1)</f>
        <v/>
      </c>
      <c r="S2928" s="6"/>
      <c r="T2928" s="6"/>
      <c r="U2928" s="22" t="str">
        <f aca="false">IF(OR($Q2928="",$Q2928="OK",$Q2928="Not set",NOT(ISNUMBER($G2928))),"",ROUND($G2928*IF($Q2928="Danger",Lists!$M$15,Lists!$M$16),0))</f>
        <v/>
      </c>
      <c r="V2928" s="22" t="str">
        <f aca="false">IF($U2928="","",IF(OR($Q2928="Danger",$U2928&gt;=Lists!$M$10),"P1",IF($U2928&gt;=Lists!$M$11,"P2","P3")))</f>
        <v/>
      </c>
      <c r="W2928" s="24" t="str">
        <f aca="false">IF(OR($V2928="",$B2928=""),"",$B2928+INDEX(Lists!$N$10:$N$12,MATCH($V2928,Lists!$L$10:$L$12,0)))</f>
        <v/>
      </c>
      <c r="X2928" s="19"/>
      <c r="Y2928" s="19"/>
      <c r="Z2928" s="19"/>
      <c r="AA2928" s="21"/>
      <c r="AB2928" s="19"/>
      <c r="AC2928" s="22" t="str">
        <f aca="true">IF(OR($U2928="",$B2928=""),"",IF($AA2928&lt;&gt;"",$AA2928-$B2928,TODAY()-$B2928))</f>
        <v/>
      </c>
      <c r="AD2928" s="22" t="str">
        <f aca="true">IF($W2928="","",IF($Y2928="Closed",IF($AA2928="","Closed",IF($AA2928&lt;=$W2928,"Closed on time","Closed late")),IF(TODAY()&gt;$W2928,"Overdue","Within time")))</f>
        <v/>
      </c>
      <c r="AE2928" s="6"/>
      <c r="AF2928" s="19"/>
      <c r="AG2928" s="19"/>
      <c r="AH2928" s="19"/>
      <c r="AI2928" s="19"/>
      <c r="AJ2928" s="19"/>
    </row>
    <row r="2929" customFormat="false" ht="15" hidden="false" customHeight="false" outlineLevel="0" collapsed="false">
      <c r="A2929" s="22" t="str">
        <f aca="false">IF($C2929="","","R"&amp;TEXT(ROW()-4,"00000"))</f>
        <v/>
      </c>
      <c r="B2929" s="21"/>
      <c r="C2929" s="19"/>
      <c r="D2929" s="22" t="str">
        <f aca="false">IF($C2929="","",IFERROR(INDEX(Asset_Register!$C$5:$C$1000,MATCH($C2929,Asset_Register!$A$5:$A$1000,0)),"Not in register"))</f>
        <v/>
      </c>
      <c r="E2929" s="22" t="str">
        <f aca="false">IF($C2929="","",IFERROR(INDEX(Asset_Register!$D$5:$D$1000,MATCH($C2929,Asset_Register!$A$5:$A$1000,0)),"Not in register"))</f>
        <v/>
      </c>
      <c r="F2929" s="22" t="str">
        <f aca="false">IF($C2929="","",IFERROR(INDEX(Asset_Register!$R$5:$R$1000,MATCH($C2929,Asset_Register!$A$5:$A$1000,0)),"Not in register"))</f>
        <v/>
      </c>
      <c r="G2929" s="22" t="str">
        <f aca="false">IF($C2929="","",IFERROR(INDEX(Asset_Register!$Q$5:$Q$1000,MATCH($C2929,Asset_Register!$A$5:$A$1000,0)),"Not in register"))</f>
        <v/>
      </c>
      <c r="H2929" s="19"/>
      <c r="I2929" s="19"/>
      <c r="J2929" s="6"/>
      <c r="K2929" s="19"/>
      <c r="L2929" s="19"/>
      <c r="M2929" s="19"/>
      <c r="N2929" s="19"/>
      <c r="O2929" s="19"/>
      <c r="P2929" s="19"/>
      <c r="Q2929" s="22" t="str">
        <f aca="false">IF($C2929="","",IF($P2929&lt;&gt;"",$P2929,IF(AND(ISNUMBER($K2929),ISNUMBER($M2929),ISNUMBER($N2929)),IF($O2929="Lower is worse",IF($K2929&lt;=$N2929,"Danger",IF($K2929&lt;=$M2929,"Alert","OK")),IF($K2929&gt;=$N2929,"Danger",IF($K2929&gt;=$M2929,"Alert","OK"))),"Not set")))</f>
        <v/>
      </c>
      <c r="R2929" s="22" t="str">
        <f aca="false">IF(OR($Q2929="",$Q2929="Not set"),"",MATCH($Q2929,Lists!$F$2:$F$4,0)-1)</f>
        <v/>
      </c>
      <c r="S2929" s="6"/>
      <c r="T2929" s="6"/>
      <c r="U2929" s="22" t="str">
        <f aca="false">IF(OR($Q2929="",$Q2929="OK",$Q2929="Not set",NOT(ISNUMBER($G2929))),"",ROUND($G2929*IF($Q2929="Danger",Lists!$M$15,Lists!$M$16),0))</f>
        <v/>
      </c>
      <c r="V2929" s="22" t="str">
        <f aca="false">IF($U2929="","",IF(OR($Q2929="Danger",$U2929&gt;=Lists!$M$10),"P1",IF($U2929&gt;=Lists!$M$11,"P2","P3")))</f>
        <v/>
      </c>
      <c r="W2929" s="24" t="str">
        <f aca="false">IF(OR($V2929="",$B2929=""),"",$B2929+INDEX(Lists!$N$10:$N$12,MATCH($V2929,Lists!$L$10:$L$12,0)))</f>
        <v/>
      </c>
      <c r="X2929" s="19"/>
      <c r="Y2929" s="19"/>
      <c r="Z2929" s="19"/>
      <c r="AA2929" s="21"/>
      <c r="AB2929" s="19"/>
      <c r="AC2929" s="22" t="str">
        <f aca="true">IF(OR($U2929="",$B2929=""),"",IF($AA2929&lt;&gt;"",$AA2929-$B2929,TODAY()-$B2929))</f>
        <v/>
      </c>
      <c r="AD2929" s="22" t="str">
        <f aca="true">IF($W2929="","",IF($Y2929="Closed",IF($AA2929="","Closed",IF($AA2929&lt;=$W2929,"Closed on time","Closed late")),IF(TODAY()&gt;$W2929,"Overdue","Within time")))</f>
        <v/>
      </c>
      <c r="AE2929" s="6"/>
      <c r="AF2929" s="19"/>
      <c r="AG2929" s="19"/>
      <c r="AH2929" s="19"/>
      <c r="AI2929" s="19"/>
      <c r="AJ2929" s="19"/>
    </row>
    <row r="2930" customFormat="false" ht="15" hidden="false" customHeight="false" outlineLevel="0" collapsed="false">
      <c r="A2930" s="22" t="str">
        <f aca="false">IF($C2930="","","R"&amp;TEXT(ROW()-4,"00000"))</f>
        <v/>
      </c>
      <c r="B2930" s="21"/>
      <c r="C2930" s="19"/>
      <c r="D2930" s="22" t="str">
        <f aca="false">IF($C2930="","",IFERROR(INDEX(Asset_Register!$C$5:$C$1000,MATCH($C2930,Asset_Register!$A$5:$A$1000,0)),"Not in register"))</f>
        <v/>
      </c>
      <c r="E2930" s="22" t="str">
        <f aca="false">IF($C2930="","",IFERROR(INDEX(Asset_Register!$D$5:$D$1000,MATCH($C2930,Asset_Register!$A$5:$A$1000,0)),"Not in register"))</f>
        <v/>
      </c>
      <c r="F2930" s="22" t="str">
        <f aca="false">IF($C2930="","",IFERROR(INDEX(Asset_Register!$R$5:$R$1000,MATCH($C2930,Asset_Register!$A$5:$A$1000,0)),"Not in register"))</f>
        <v/>
      </c>
      <c r="G2930" s="22" t="str">
        <f aca="false">IF($C2930="","",IFERROR(INDEX(Asset_Register!$Q$5:$Q$1000,MATCH($C2930,Asset_Register!$A$5:$A$1000,0)),"Not in register"))</f>
        <v/>
      </c>
      <c r="H2930" s="19"/>
      <c r="I2930" s="19"/>
      <c r="J2930" s="6"/>
      <c r="K2930" s="19"/>
      <c r="L2930" s="19"/>
      <c r="M2930" s="19"/>
      <c r="N2930" s="19"/>
      <c r="O2930" s="19"/>
      <c r="P2930" s="19"/>
      <c r="Q2930" s="22" t="str">
        <f aca="false">IF($C2930="","",IF($P2930&lt;&gt;"",$P2930,IF(AND(ISNUMBER($K2930),ISNUMBER($M2930),ISNUMBER($N2930)),IF($O2930="Lower is worse",IF($K2930&lt;=$N2930,"Danger",IF($K2930&lt;=$M2930,"Alert","OK")),IF($K2930&gt;=$N2930,"Danger",IF($K2930&gt;=$M2930,"Alert","OK"))),"Not set")))</f>
        <v/>
      </c>
      <c r="R2930" s="22" t="str">
        <f aca="false">IF(OR($Q2930="",$Q2930="Not set"),"",MATCH($Q2930,Lists!$F$2:$F$4,0)-1)</f>
        <v/>
      </c>
      <c r="S2930" s="6"/>
      <c r="T2930" s="6"/>
      <c r="U2930" s="22" t="str">
        <f aca="false">IF(OR($Q2930="",$Q2930="OK",$Q2930="Not set",NOT(ISNUMBER($G2930))),"",ROUND($G2930*IF($Q2930="Danger",Lists!$M$15,Lists!$M$16),0))</f>
        <v/>
      </c>
      <c r="V2930" s="22" t="str">
        <f aca="false">IF($U2930="","",IF(OR($Q2930="Danger",$U2930&gt;=Lists!$M$10),"P1",IF($U2930&gt;=Lists!$M$11,"P2","P3")))</f>
        <v/>
      </c>
      <c r="W2930" s="24" t="str">
        <f aca="false">IF(OR($V2930="",$B2930=""),"",$B2930+INDEX(Lists!$N$10:$N$12,MATCH($V2930,Lists!$L$10:$L$12,0)))</f>
        <v/>
      </c>
      <c r="X2930" s="19"/>
      <c r="Y2930" s="19"/>
      <c r="Z2930" s="19"/>
      <c r="AA2930" s="21"/>
      <c r="AB2930" s="19"/>
      <c r="AC2930" s="22" t="str">
        <f aca="true">IF(OR($U2930="",$B2930=""),"",IF($AA2930&lt;&gt;"",$AA2930-$B2930,TODAY()-$B2930))</f>
        <v/>
      </c>
      <c r="AD2930" s="22" t="str">
        <f aca="true">IF($W2930="","",IF($Y2930="Closed",IF($AA2930="","Closed",IF($AA2930&lt;=$W2930,"Closed on time","Closed late")),IF(TODAY()&gt;$W2930,"Overdue","Within time")))</f>
        <v/>
      </c>
      <c r="AE2930" s="6"/>
      <c r="AF2930" s="19"/>
      <c r="AG2930" s="19"/>
      <c r="AH2930" s="19"/>
      <c r="AI2930" s="19"/>
      <c r="AJ2930" s="19"/>
    </row>
    <row r="2931" customFormat="false" ht="15" hidden="false" customHeight="false" outlineLevel="0" collapsed="false">
      <c r="A2931" s="22" t="str">
        <f aca="false">IF($C2931="","","R"&amp;TEXT(ROW()-4,"00000"))</f>
        <v/>
      </c>
      <c r="B2931" s="21"/>
      <c r="C2931" s="19"/>
      <c r="D2931" s="22" t="str">
        <f aca="false">IF($C2931="","",IFERROR(INDEX(Asset_Register!$C$5:$C$1000,MATCH($C2931,Asset_Register!$A$5:$A$1000,0)),"Not in register"))</f>
        <v/>
      </c>
      <c r="E2931" s="22" t="str">
        <f aca="false">IF($C2931="","",IFERROR(INDEX(Asset_Register!$D$5:$D$1000,MATCH($C2931,Asset_Register!$A$5:$A$1000,0)),"Not in register"))</f>
        <v/>
      </c>
      <c r="F2931" s="22" t="str">
        <f aca="false">IF($C2931="","",IFERROR(INDEX(Asset_Register!$R$5:$R$1000,MATCH($C2931,Asset_Register!$A$5:$A$1000,0)),"Not in register"))</f>
        <v/>
      </c>
      <c r="G2931" s="22" t="str">
        <f aca="false">IF($C2931="","",IFERROR(INDEX(Asset_Register!$Q$5:$Q$1000,MATCH($C2931,Asset_Register!$A$5:$A$1000,0)),"Not in register"))</f>
        <v/>
      </c>
      <c r="H2931" s="19"/>
      <c r="I2931" s="19"/>
      <c r="J2931" s="6"/>
      <c r="K2931" s="19"/>
      <c r="L2931" s="19"/>
      <c r="M2931" s="19"/>
      <c r="N2931" s="19"/>
      <c r="O2931" s="19"/>
      <c r="P2931" s="19"/>
      <c r="Q2931" s="22" t="str">
        <f aca="false">IF($C2931="","",IF($P2931&lt;&gt;"",$P2931,IF(AND(ISNUMBER($K2931),ISNUMBER($M2931),ISNUMBER($N2931)),IF($O2931="Lower is worse",IF($K2931&lt;=$N2931,"Danger",IF($K2931&lt;=$M2931,"Alert","OK")),IF($K2931&gt;=$N2931,"Danger",IF($K2931&gt;=$M2931,"Alert","OK"))),"Not set")))</f>
        <v/>
      </c>
      <c r="R2931" s="22" t="str">
        <f aca="false">IF(OR($Q2931="",$Q2931="Not set"),"",MATCH($Q2931,Lists!$F$2:$F$4,0)-1)</f>
        <v/>
      </c>
      <c r="S2931" s="6"/>
      <c r="T2931" s="6"/>
      <c r="U2931" s="22" t="str">
        <f aca="false">IF(OR($Q2931="",$Q2931="OK",$Q2931="Not set",NOT(ISNUMBER($G2931))),"",ROUND($G2931*IF($Q2931="Danger",Lists!$M$15,Lists!$M$16),0))</f>
        <v/>
      </c>
      <c r="V2931" s="22" t="str">
        <f aca="false">IF($U2931="","",IF(OR($Q2931="Danger",$U2931&gt;=Lists!$M$10),"P1",IF($U2931&gt;=Lists!$M$11,"P2","P3")))</f>
        <v/>
      </c>
      <c r="W2931" s="24" t="str">
        <f aca="false">IF(OR($V2931="",$B2931=""),"",$B2931+INDEX(Lists!$N$10:$N$12,MATCH($V2931,Lists!$L$10:$L$12,0)))</f>
        <v/>
      </c>
      <c r="X2931" s="19"/>
      <c r="Y2931" s="19"/>
      <c r="Z2931" s="19"/>
      <c r="AA2931" s="21"/>
      <c r="AB2931" s="19"/>
      <c r="AC2931" s="22" t="str">
        <f aca="true">IF(OR($U2931="",$B2931=""),"",IF($AA2931&lt;&gt;"",$AA2931-$B2931,TODAY()-$B2931))</f>
        <v/>
      </c>
      <c r="AD2931" s="22" t="str">
        <f aca="true">IF($W2931="","",IF($Y2931="Closed",IF($AA2931="","Closed",IF($AA2931&lt;=$W2931,"Closed on time","Closed late")),IF(TODAY()&gt;$W2931,"Overdue","Within time")))</f>
        <v/>
      </c>
      <c r="AE2931" s="6"/>
      <c r="AF2931" s="19"/>
      <c r="AG2931" s="19"/>
      <c r="AH2931" s="19"/>
      <c r="AI2931" s="19"/>
      <c r="AJ2931" s="19"/>
    </row>
    <row r="2932" customFormat="false" ht="15" hidden="false" customHeight="false" outlineLevel="0" collapsed="false">
      <c r="A2932" s="22" t="str">
        <f aca="false">IF($C2932="","","R"&amp;TEXT(ROW()-4,"00000"))</f>
        <v/>
      </c>
      <c r="B2932" s="21"/>
      <c r="C2932" s="19"/>
      <c r="D2932" s="22" t="str">
        <f aca="false">IF($C2932="","",IFERROR(INDEX(Asset_Register!$C$5:$C$1000,MATCH($C2932,Asset_Register!$A$5:$A$1000,0)),"Not in register"))</f>
        <v/>
      </c>
      <c r="E2932" s="22" t="str">
        <f aca="false">IF($C2932="","",IFERROR(INDEX(Asset_Register!$D$5:$D$1000,MATCH($C2932,Asset_Register!$A$5:$A$1000,0)),"Not in register"))</f>
        <v/>
      </c>
      <c r="F2932" s="22" t="str">
        <f aca="false">IF($C2932="","",IFERROR(INDEX(Asset_Register!$R$5:$R$1000,MATCH($C2932,Asset_Register!$A$5:$A$1000,0)),"Not in register"))</f>
        <v/>
      </c>
      <c r="G2932" s="22" t="str">
        <f aca="false">IF($C2932="","",IFERROR(INDEX(Asset_Register!$Q$5:$Q$1000,MATCH($C2932,Asset_Register!$A$5:$A$1000,0)),"Not in register"))</f>
        <v/>
      </c>
      <c r="H2932" s="19"/>
      <c r="I2932" s="19"/>
      <c r="J2932" s="6"/>
      <c r="K2932" s="19"/>
      <c r="L2932" s="19"/>
      <c r="M2932" s="19"/>
      <c r="N2932" s="19"/>
      <c r="O2932" s="19"/>
      <c r="P2932" s="19"/>
      <c r="Q2932" s="22" t="str">
        <f aca="false">IF($C2932="","",IF($P2932&lt;&gt;"",$P2932,IF(AND(ISNUMBER($K2932),ISNUMBER($M2932),ISNUMBER($N2932)),IF($O2932="Lower is worse",IF($K2932&lt;=$N2932,"Danger",IF($K2932&lt;=$M2932,"Alert","OK")),IF($K2932&gt;=$N2932,"Danger",IF($K2932&gt;=$M2932,"Alert","OK"))),"Not set")))</f>
        <v/>
      </c>
      <c r="R2932" s="22" t="str">
        <f aca="false">IF(OR($Q2932="",$Q2932="Not set"),"",MATCH($Q2932,Lists!$F$2:$F$4,0)-1)</f>
        <v/>
      </c>
      <c r="S2932" s="6"/>
      <c r="T2932" s="6"/>
      <c r="U2932" s="22" t="str">
        <f aca="false">IF(OR($Q2932="",$Q2932="OK",$Q2932="Not set",NOT(ISNUMBER($G2932))),"",ROUND($G2932*IF($Q2932="Danger",Lists!$M$15,Lists!$M$16),0))</f>
        <v/>
      </c>
      <c r="V2932" s="22" t="str">
        <f aca="false">IF($U2932="","",IF(OR($Q2932="Danger",$U2932&gt;=Lists!$M$10),"P1",IF($U2932&gt;=Lists!$M$11,"P2","P3")))</f>
        <v/>
      </c>
      <c r="W2932" s="24" t="str">
        <f aca="false">IF(OR($V2932="",$B2932=""),"",$B2932+INDEX(Lists!$N$10:$N$12,MATCH($V2932,Lists!$L$10:$L$12,0)))</f>
        <v/>
      </c>
      <c r="X2932" s="19"/>
      <c r="Y2932" s="19"/>
      <c r="Z2932" s="19"/>
      <c r="AA2932" s="21"/>
      <c r="AB2932" s="19"/>
      <c r="AC2932" s="22" t="str">
        <f aca="true">IF(OR($U2932="",$B2932=""),"",IF($AA2932&lt;&gt;"",$AA2932-$B2932,TODAY()-$B2932))</f>
        <v/>
      </c>
      <c r="AD2932" s="22" t="str">
        <f aca="true">IF($W2932="","",IF($Y2932="Closed",IF($AA2932="","Closed",IF($AA2932&lt;=$W2932,"Closed on time","Closed late")),IF(TODAY()&gt;$W2932,"Overdue","Within time")))</f>
        <v/>
      </c>
      <c r="AE2932" s="6"/>
      <c r="AF2932" s="19"/>
      <c r="AG2932" s="19"/>
      <c r="AH2932" s="19"/>
      <c r="AI2932" s="19"/>
      <c r="AJ2932" s="19"/>
    </row>
    <row r="2933" customFormat="false" ht="15" hidden="false" customHeight="false" outlineLevel="0" collapsed="false">
      <c r="A2933" s="22" t="str">
        <f aca="false">IF($C2933="","","R"&amp;TEXT(ROW()-4,"00000"))</f>
        <v/>
      </c>
      <c r="B2933" s="21"/>
      <c r="C2933" s="19"/>
      <c r="D2933" s="22" t="str">
        <f aca="false">IF($C2933="","",IFERROR(INDEX(Asset_Register!$C$5:$C$1000,MATCH($C2933,Asset_Register!$A$5:$A$1000,0)),"Not in register"))</f>
        <v/>
      </c>
      <c r="E2933" s="22" t="str">
        <f aca="false">IF($C2933="","",IFERROR(INDEX(Asset_Register!$D$5:$D$1000,MATCH($C2933,Asset_Register!$A$5:$A$1000,0)),"Not in register"))</f>
        <v/>
      </c>
      <c r="F2933" s="22" t="str">
        <f aca="false">IF($C2933="","",IFERROR(INDEX(Asset_Register!$R$5:$R$1000,MATCH($C2933,Asset_Register!$A$5:$A$1000,0)),"Not in register"))</f>
        <v/>
      </c>
      <c r="G2933" s="22" t="str">
        <f aca="false">IF($C2933="","",IFERROR(INDEX(Asset_Register!$Q$5:$Q$1000,MATCH($C2933,Asset_Register!$A$5:$A$1000,0)),"Not in register"))</f>
        <v/>
      </c>
      <c r="H2933" s="19"/>
      <c r="I2933" s="19"/>
      <c r="J2933" s="6"/>
      <c r="K2933" s="19"/>
      <c r="L2933" s="19"/>
      <c r="M2933" s="19"/>
      <c r="N2933" s="19"/>
      <c r="O2933" s="19"/>
      <c r="P2933" s="19"/>
      <c r="Q2933" s="22" t="str">
        <f aca="false">IF($C2933="","",IF($P2933&lt;&gt;"",$P2933,IF(AND(ISNUMBER($K2933),ISNUMBER($M2933),ISNUMBER($N2933)),IF($O2933="Lower is worse",IF($K2933&lt;=$N2933,"Danger",IF($K2933&lt;=$M2933,"Alert","OK")),IF($K2933&gt;=$N2933,"Danger",IF($K2933&gt;=$M2933,"Alert","OK"))),"Not set")))</f>
        <v/>
      </c>
      <c r="R2933" s="22" t="str">
        <f aca="false">IF(OR($Q2933="",$Q2933="Not set"),"",MATCH($Q2933,Lists!$F$2:$F$4,0)-1)</f>
        <v/>
      </c>
      <c r="S2933" s="6"/>
      <c r="T2933" s="6"/>
      <c r="U2933" s="22" t="str">
        <f aca="false">IF(OR($Q2933="",$Q2933="OK",$Q2933="Not set",NOT(ISNUMBER($G2933))),"",ROUND($G2933*IF($Q2933="Danger",Lists!$M$15,Lists!$M$16),0))</f>
        <v/>
      </c>
      <c r="V2933" s="22" t="str">
        <f aca="false">IF($U2933="","",IF(OR($Q2933="Danger",$U2933&gt;=Lists!$M$10),"P1",IF($U2933&gt;=Lists!$M$11,"P2","P3")))</f>
        <v/>
      </c>
      <c r="W2933" s="24" t="str">
        <f aca="false">IF(OR($V2933="",$B2933=""),"",$B2933+INDEX(Lists!$N$10:$N$12,MATCH($V2933,Lists!$L$10:$L$12,0)))</f>
        <v/>
      </c>
      <c r="X2933" s="19"/>
      <c r="Y2933" s="19"/>
      <c r="Z2933" s="19"/>
      <c r="AA2933" s="21"/>
      <c r="AB2933" s="19"/>
      <c r="AC2933" s="22" t="str">
        <f aca="true">IF(OR($U2933="",$B2933=""),"",IF($AA2933&lt;&gt;"",$AA2933-$B2933,TODAY()-$B2933))</f>
        <v/>
      </c>
      <c r="AD2933" s="22" t="str">
        <f aca="true">IF($W2933="","",IF($Y2933="Closed",IF($AA2933="","Closed",IF($AA2933&lt;=$W2933,"Closed on time","Closed late")),IF(TODAY()&gt;$W2933,"Overdue","Within time")))</f>
        <v/>
      </c>
      <c r="AE2933" s="6"/>
      <c r="AF2933" s="19"/>
      <c r="AG2933" s="19"/>
      <c r="AH2933" s="19"/>
      <c r="AI2933" s="19"/>
      <c r="AJ2933" s="19"/>
    </row>
    <row r="2934" customFormat="false" ht="15" hidden="false" customHeight="false" outlineLevel="0" collapsed="false">
      <c r="A2934" s="22" t="str">
        <f aca="false">IF($C2934="","","R"&amp;TEXT(ROW()-4,"00000"))</f>
        <v/>
      </c>
      <c r="B2934" s="21"/>
      <c r="C2934" s="19"/>
      <c r="D2934" s="22" t="str">
        <f aca="false">IF($C2934="","",IFERROR(INDEX(Asset_Register!$C$5:$C$1000,MATCH($C2934,Asset_Register!$A$5:$A$1000,0)),"Not in register"))</f>
        <v/>
      </c>
      <c r="E2934" s="22" t="str">
        <f aca="false">IF($C2934="","",IFERROR(INDEX(Asset_Register!$D$5:$D$1000,MATCH($C2934,Asset_Register!$A$5:$A$1000,0)),"Not in register"))</f>
        <v/>
      </c>
      <c r="F2934" s="22" t="str">
        <f aca="false">IF($C2934="","",IFERROR(INDEX(Asset_Register!$R$5:$R$1000,MATCH($C2934,Asset_Register!$A$5:$A$1000,0)),"Not in register"))</f>
        <v/>
      </c>
      <c r="G2934" s="22" t="str">
        <f aca="false">IF($C2934="","",IFERROR(INDEX(Asset_Register!$Q$5:$Q$1000,MATCH($C2934,Asset_Register!$A$5:$A$1000,0)),"Not in register"))</f>
        <v/>
      </c>
      <c r="H2934" s="19"/>
      <c r="I2934" s="19"/>
      <c r="J2934" s="6"/>
      <c r="K2934" s="19"/>
      <c r="L2934" s="19"/>
      <c r="M2934" s="19"/>
      <c r="N2934" s="19"/>
      <c r="O2934" s="19"/>
      <c r="P2934" s="19"/>
      <c r="Q2934" s="22" t="str">
        <f aca="false">IF($C2934="","",IF($P2934&lt;&gt;"",$P2934,IF(AND(ISNUMBER($K2934),ISNUMBER($M2934),ISNUMBER($N2934)),IF($O2934="Lower is worse",IF($K2934&lt;=$N2934,"Danger",IF($K2934&lt;=$M2934,"Alert","OK")),IF($K2934&gt;=$N2934,"Danger",IF($K2934&gt;=$M2934,"Alert","OK"))),"Not set")))</f>
        <v/>
      </c>
      <c r="R2934" s="22" t="str">
        <f aca="false">IF(OR($Q2934="",$Q2934="Not set"),"",MATCH($Q2934,Lists!$F$2:$F$4,0)-1)</f>
        <v/>
      </c>
      <c r="S2934" s="6"/>
      <c r="T2934" s="6"/>
      <c r="U2934" s="22" t="str">
        <f aca="false">IF(OR($Q2934="",$Q2934="OK",$Q2934="Not set",NOT(ISNUMBER($G2934))),"",ROUND($G2934*IF($Q2934="Danger",Lists!$M$15,Lists!$M$16),0))</f>
        <v/>
      </c>
      <c r="V2934" s="22" t="str">
        <f aca="false">IF($U2934="","",IF(OR($Q2934="Danger",$U2934&gt;=Lists!$M$10),"P1",IF($U2934&gt;=Lists!$M$11,"P2","P3")))</f>
        <v/>
      </c>
      <c r="W2934" s="24" t="str">
        <f aca="false">IF(OR($V2934="",$B2934=""),"",$B2934+INDEX(Lists!$N$10:$N$12,MATCH($V2934,Lists!$L$10:$L$12,0)))</f>
        <v/>
      </c>
      <c r="X2934" s="19"/>
      <c r="Y2934" s="19"/>
      <c r="Z2934" s="19"/>
      <c r="AA2934" s="21"/>
      <c r="AB2934" s="19"/>
      <c r="AC2934" s="22" t="str">
        <f aca="true">IF(OR($U2934="",$B2934=""),"",IF($AA2934&lt;&gt;"",$AA2934-$B2934,TODAY()-$B2934))</f>
        <v/>
      </c>
      <c r="AD2934" s="22" t="str">
        <f aca="true">IF($W2934="","",IF($Y2934="Closed",IF($AA2934="","Closed",IF($AA2934&lt;=$W2934,"Closed on time","Closed late")),IF(TODAY()&gt;$W2934,"Overdue","Within time")))</f>
        <v/>
      </c>
      <c r="AE2934" s="6"/>
      <c r="AF2934" s="19"/>
      <c r="AG2934" s="19"/>
      <c r="AH2934" s="19"/>
      <c r="AI2934" s="19"/>
      <c r="AJ2934" s="19"/>
    </row>
    <row r="2935" customFormat="false" ht="15" hidden="false" customHeight="false" outlineLevel="0" collapsed="false">
      <c r="A2935" s="22" t="str">
        <f aca="false">IF($C2935="","","R"&amp;TEXT(ROW()-4,"00000"))</f>
        <v/>
      </c>
      <c r="B2935" s="21"/>
      <c r="C2935" s="19"/>
      <c r="D2935" s="22" t="str">
        <f aca="false">IF($C2935="","",IFERROR(INDEX(Asset_Register!$C$5:$C$1000,MATCH($C2935,Asset_Register!$A$5:$A$1000,0)),"Not in register"))</f>
        <v/>
      </c>
      <c r="E2935" s="22" t="str">
        <f aca="false">IF($C2935="","",IFERROR(INDEX(Asset_Register!$D$5:$D$1000,MATCH($C2935,Asset_Register!$A$5:$A$1000,0)),"Not in register"))</f>
        <v/>
      </c>
      <c r="F2935" s="22" t="str">
        <f aca="false">IF($C2935="","",IFERROR(INDEX(Asset_Register!$R$5:$R$1000,MATCH($C2935,Asset_Register!$A$5:$A$1000,0)),"Not in register"))</f>
        <v/>
      </c>
      <c r="G2935" s="22" t="str">
        <f aca="false">IF($C2935="","",IFERROR(INDEX(Asset_Register!$Q$5:$Q$1000,MATCH($C2935,Asset_Register!$A$5:$A$1000,0)),"Not in register"))</f>
        <v/>
      </c>
      <c r="H2935" s="19"/>
      <c r="I2935" s="19"/>
      <c r="J2935" s="6"/>
      <c r="K2935" s="19"/>
      <c r="L2935" s="19"/>
      <c r="M2935" s="19"/>
      <c r="N2935" s="19"/>
      <c r="O2935" s="19"/>
      <c r="P2935" s="19"/>
      <c r="Q2935" s="22" t="str">
        <f aca="false">IF($C2935="","",IF($P2935&lt;&gt;"",$P2935,IF(AND(ISNUMBER($K2935),ISNUMBER($M2935),ISNUMBER($N2935)),IF($O2935="Lower is worse",IF($K2935&lt;=$N2935,"Danger",IF($K2935&lt;=$M2935,"Alert","OK")),IF($K2935&gt;=$N2935,"Danger",IF($K2935&gt;=$M2935,"Alert","OK"))),"Not set")))</f>
        <v/>
      </c>
      <c r="R2935" s="22" t="str">
        <f aca="false">IF(OR($Q2935="",$Q2935="Not set"),"",MATCH($Q2935,Lists!$F$2:$F$4,0)-1)</f>
        <v/>
      </c>
      <c r="S2935" s="6"/>
      <c r="T2935" s="6"/>
      <c r="U2935" s="22" t="str">
        <f aca="false">IF(OR($Q2935="",$Q2935="OK",$Q2935="Not set",NOT(ISNUMBER($G2935))),"",ROUND($G2935*IF($Q2935="Danger",Lists!$M$15,Lists!$M$16),0))</f>
        <v/>
      </c>
      <c r="V2935" s="22" t="str">
        <f aca="false">IF($U2935="","",IF(OR($Q2935="Danger",$U2935&gt;=Lists!$M$10),"P1",IF($U2935&gt;=Lists!$M$11,"P2","P3")))</f>
        <v/>
      </c>
      <c r="W2935" s="24" t="str">
        <f aca="false">IF(OR($V2935="",$B2935=""),"",$B2935+INDEX(Lists!$N$10:$N$12,MATCH($V2935,Lists!$L$10:$L$12,0)))</f>
        <v/>
      </c>
      <c r="X2935" s="19"/>
      <c r="Y2935" s="19"/>
      <c r="Z2935" s="19"/>
      <c r="AA2935" s="21"/>
      <c r="AB2935" s="19"/>
      <c r="AC2935" s="22" t="str">
        <f aca="true">IF(OR($U2935="",$B2935=""),"",IF($AA2935&lt;&gt;"",$AA2935-$B2935,TODAY()-$B2935))</f>
        <v/>
      </c>
      <c r="AD2935" s="22" t="str">
        <f aca="true">IF($W2935="","",IF($Y2935="Closed",IF($AA2935="","Closed",IF($AA2935&lt;=$W2935,"Closed on time","Closed late")),IF(TODAY()&gt;$W2935,"Overdue","Within time")))</f>
        <v/>
      </c>
      <c r="AE2935" s="6"/>
      <c r="AF2935" s="19"/>
      <c r="AG2935" s="19"/>
      <c r="AH2935" s="19"/>
      <c r="AI2935" s="19"/>
      <c r="AJ2935" s="19"/>
    </row>
    <row r="2936" customFormat="false" ht="15" hidden="false" customHeight="false" outlineLevel="0" collapsed="false">
      <c r="A2936" s="22" t="str">
        <f aca="false">IF($C2936="","","R"&amp;TEXT(ROW()-4,"00000"))</f>
        <v/>
      </c>
      <c r="B2936" s="21"/>
      <c r="C2936" s="19"/>
      <c r="D2936" s="22" t="str">
        <f aca="false">IF($C2936="","",IFERROR(INDEX(Asset_Register!$C$5:$C$1000,MATCH($C2936,Asset_Register!$A$5:$A$1000,0)),"Not in register"))</f>
        <v/>
      </c>
      <c r="E2936" s="22" t="str">
        <f aca="false">IF($C2936="","",IFERROR(INDEX(Asset_Register!$D$5:$D$1000,MATCH($C2936,Asset_Register!$A$5:$A$1000,0)),"Not in register"))</f>
        <v/>
      </c>
      <c r="F2936" s="22" t="str">
        <f aca="false">IF($C2936="","",IFERROR(INDEX(Asset_Register!$R$5:$R$1000,MATCH($C2936,Asset_Register!$A$5:$A$1000,0)),"Not in register"))</f>
        <v/>
      </c>
      <c r="G2936" s="22" t="str">
        <f aca="false">IF($C2936="","",IFERROR(INDEX(Asset_Register!$Q$5:$Q$1000,MATCH($C2936,Asset_Register!$A$5:$A$1000,0)),"Not in register"))</f>
        <v/>
      </c>
      <c r="H2936" s="19"/>
      <c r="I2936" s="19"/>
      <c r="J2936" s="6"/>
      <c r="K2936" s="19"/>
      <c r="L2936" s="19"/>
      <c r="M2936" s="19"/>
      <c r="N2936" s="19"/>
      <c r="O2936" s="19"/>
      <c r="P2936" s="19"/>
      <c r="Q2936" s="22" t="str">
        <f aca="false">IF($C2936="","",IF($P2936&lt;&gt;"",$P2936,IF(AND(ISNUMBER($K2936),ISNUMBER($M2936),ISNUMBER($N2936)),IF($O2936="Lower is worse",IF($K2936&lt;=$N2936,"Danger",IF($K2936&lt;=$M2936,"Alert","OK")),IF($K2936&gt;=$N2936,"Danger",IF($K2936&gt;=$M2936,"Alert","OK"))),"Not set")))</f>
        <v/>
      </c>
      <c r="R2936" s="22" t="str">
        <f aca="false">IF(OR($Q2936="",$Q2936="Not set"),"",MATCH($Q2936,Lists!$F$2:$F$4,0)-1)</f>
        <v/>
      </c>
      <c r="S2936" s="6"/>
      <c r="T2936" s="6"/>
      <c r="U2936" s="22" t="str">
        <f aca="false">IF(OR($Q2936="",$Q2936="OK",$Q2936="Not set",NOT(ISNUMBER($G2936))),"",ROUND($G2936*IF($Q2936="Danger",Lists!$M$15,Lists!$M$16),0))</f>
        <v/>
      </c>
      <c r="V2936" s="22" t="str">
        <f aca="false">IF($U2936="","",IF(OR($Q2936="Danger",$U2936&gt;=Lists!$M$10),"P1",IF($U2936&gt;=Lists!$M$11,"P2","P3")))</f>
        <v/>
      </c>
      <c r="W2936" s="24" t="str">
        <f aca="false">IF(OR($V2936="",$B2936=""),"",$B2936+INDEX(Lists!$N$10:$N$12,MATCH($V2936,Lists!$L$10:$L$12,0)))</f>
        <v/>
      </c>
      <c r="X2936" s="19"/>
      <c r="Y2936" s="19"/>
      <c r="Z2936" s="19"/>
      <c r="AA2936" s="21"/>
      <c r="AB2936" s="19"/>
      <c r="AC2936" s="22" t="str">
        <f aca="true">IF(OR($U2936="",$B2936=""),"",IF($AA2936&lt;&gt;"",$AA2936-$B2936,TODAY()-$B2936))</f>
        <v/>
      </c>
      <c r="AD2936" s="22" t="str">
        <f aca="true">IF($W2936="","",IF($Y2936="Closed",IF($AA2936="","Closed",IF($AA2936&lt;=$W2936,"Closed on time","Closed late")),IF(TODAY()&gt;$W2936,"Overdue","Within time")))</f>
        <v/>
      </c>
      <c r="AE2936" s="6"/>
      <c r="AF2936" s="19"/>
      <c r="AG2936" s="19"/>
      <c r="AH2936" s="19"/>
      <c r="AI2936" s="19"/>
      <c r="AJ2936" s="19"/>
    </row>
    <row r="2937" customFormat="false" ht="15" hidden="false" customHeight="false" outlineLevel="0" collapsed="false">
      <c r="A2937" s="22" t="str">
        <f aca="false">IF($C2937="","","R"&amp;TEXT(ROW()-4,"00000"))</f>
        <v/>
      </c>
      <c r="B2937" s="21"/>
      <c r="C2937" s="19"/>
      <c r="D2937" s="22" t="str">
        <f aca="false">IF($C2937="","",IFERROR(INDEX(Asset_Register!$C$5:$C$1000,MATCH($C2937,Asset_Register!$A$5:$A$1000,0)),"Not in register"))</f>
        <v/>
      </c>
      <c r="E2937" s="22" t="str">
        <f aca="false">IF($C2937="","",IFERROR(INDEX(Asset_Register!$D$5:$D$1000,MATCH($C2937,Asset_Register!$A$5:$A$1000,0)),"Not in register"))</f>
        <v/>
      </c>
      <c r="F2937" s="22" t="str">
        <f aca="false">IF($C2937="","",IFERROR(INDEX(Asset_Register!$R$5:$R$1000,MATCH($C2937,Asset_Register!$A$5:$A$1000,0)),"Not in register"))</f>
        <v/>
      </c>
      <c r="G2937" s="22" t="str">
        <f aca="false">IF($C2937="","",IFERROR(INDEX(Asset_Register!$Q$5:$Q$1000,MATCH($C2937,Asset_Register!$A$5:$A$1000,0)),"Not in register"))</f>
        <v/>
      </c>
      <c r="H2937" s="19"/>
      <c r="I2937" s="19"/>
      <c r="J2937" s="6"/>
      <c r="K2937" s="19"/>
      <c r="L2937" s="19"/>
      <c r="M2937" s="19"/>
      <c r="N2937" s="19"/>
      <c r="O2937" s="19"/>
      <c r="P2937" s="19"/>
      <c r="Q2937" s="22" t="str">
        <f aca="false">IF($C2937="","",IF($P2937&lt;&gt;"",$P2937,IF(AND(ISNUMBER($K2937),ISNUMBER($M2937),ISNUMBER($N2937)),IF($O2937="Lower is worse",IF($K2937&lt;=$N2937,"Danger",IF($K2937&lt;=$M2937,"Alert","OK")),IF($K2937&gt;=$N2937,"Danger",IF($K2937&gt;=$M2937,"Alert","OK"))),"Not set")))</f>
        <v/>
      </c>
      <c r="R2937" s="22" t="str">
        <f aca="false">IF(OR($Q2937="",$Q2937="Not set"),"",MATCH($Q2937,Lists!$F$2:$F$4,0)-1)</f>
        <v/>
      </c>
      <c r="S2937" s="6"/>
      <c r="T2937" s="6"/>
      <c r="U2937" s="22" t="str">
        <f aca="false">IF(OR($Q2937="",$Q2937="OK",$Q2937="Not set",NOT(ISNUMBER($G2937))),"",ROUND($G2937*IF($Q2937="Danger",Lists!$M$15,Lists!$M$16),0))</f>
        <v/>
      </c>
      <c r="V2937" s="22" t="str">
        <f aca="false">IF($U2937="","",IF(OR($Q2937="Danger",$U2937&gt;=Lists!$M$10),"P1",IF($U2937&gt;=Lists!$M$11,"P2","P3")))</f>
        <v/>
      </c>
      <c r="W2937" s="24" t="str">
        <f aca="false">IF(OR($V2937="",$B2937=""),"",$B2937+INDEX(Lists!$N$10:$N$12,MATCH($V2937,Lists!$L$10:$L$12,0)))</f>
        <v/>
      </c>
      <c r="X2937" s="19"/>
      <c r="Y2937" s="19"/>
      <c r="Z2937" s="19"/>
      <c r="AA2937" s="21"/>
      <c r="AB2937" s="19"/>
      <c r="AC2937" s="22" t="str">
        <f aca="true">IF(OR($U2937="",$B2937=""),"",IF($AA2937&lt;&gt;"",$AA2937-$B2937,TODAY()-$B2937))</f>
        <v/>
      </c>
      <c r="AD2937" s="22" t="str">
        <f aca="true">IF($W2937="","",IF($Y2937="Closed",IF($AA2937="","Closed",IF($AA2937&lt;=$W2937,"Closed on time","Closed late")),IF(TODAY()&gt;$W2937,"Overdue","Within time")))</f>
        <v/>
      </c>
      <c r="AE2937" s="6"/>
      <c r="AF2937" s="19"/>
      <c r="AG2937" s="19"/>
      <c r="AH2937" s="19"/>
      <c r="AI2937" s="19"/>
      <c r="AJ2937" s="19"/>
    </row>
    <row r="2938" customFormat="false" ht="15" hidden="false" customHeight="false" outlineLevel="0" collapsed="false">
      <c r="A2938" s="22" t="str">
        <f aca="false">IF($C2938="","","R"&amp;TEXT(ROW()-4,"00000"))</f>
        <v/>
      </c>
      <c r="B2938" s="21"/>
      <c r="C2938" s="19"/>
      <c r="D2938" s="22" t="str">
        <f aca="false">IF($C2938="","",IFERROR(INDEX(Asset_Register!$C$5:$C$1000,MATCH($C2938,Asset_Register!$A$5:$A$1000,0)),"Not in register"))</f>
        <v/>
      </c>
      <c r="E2938" s="22" t="str">
        <f aca="false">IF($C2938="","",IFERROR(INDEX(Asset_Register!$D$5:$D$1000,MATCH($C2938,Asset_Register!$A$5:$A$1000,0)),"Not in register"))</f>
        <v/>
      </c>
      <c r="F2938" s="22" t="str">
        <f aca="false">IF($C2938="","",IFERROR(INDEX(Asset_Register!$R$5:$R$1000,MATCH($C2938,Asset_Register!$A$5:$A$1000,0)),"Not in register"))</f>
        <v/>
      </c>
      <c r="G2938" s="22" t="str">
        <f aca="false">IF($C2938="","",IFERROR(INDEX(Asset_Register!$Q$5:$Q$1000,MATCH($C2938,Asset_Register!$A$5:$A$1000,0)),"Not in register"))</f>
        <v/>
      </c>
      <c r="H2938" s="19"/>
      <c r="I2938" s="19"/>
      <c r="J2938" s="6"/>
      <c r="K2938" s="19"/>
      <c r="L2938" s="19"/>
      <c r="M2938" s="19"/>
      <c r="N2938" s="19"/>
      <c r="O2938" s="19"/>
      <c r="P2938" s="19"/>
      <c r="Q2938" s="22" t="str">
        <f aca="false">IF($C2938="","",IF($P2938&lt;&gt;"",$P2938,IF(AND(ISNUMBER($K2938),ISNUMBER($M2938),ISNUMBER($N2938)),IF($O2938="Lower is worse",IF($K2938&lt;=$N2938,"Danger",IF($K2938&lt;=$M2938,"Alert","OK")),IF($K2938&gt;=$N2938,"Danger",IF($K2938&gt;=$M2938,"Alert","OK"))),"Not set")))</f>
        <v/>
      </c>
      <c r="R2938" s="22" t="str">
        <f aca="false">IF(OR($Q2938="",$Q2938="Not set"),"",MATCH($Q2938,Lists!$F$2:$F$4,0)-1)</f>
        <v/>
      </c>
      <c r="S2938" s="6"/>
      <c r="T2938" s="6"/>
      <c r="U2938" s="22" t="str">
        <f aca="false">IF(OR($Q2938="",$Q2938="OK",$Q2938="Not set",NOT(ISNUMBER($G2938))),"",ROUND($G2938*IF($Q2938="Danger",Lists!$M$15,Lists!$M$16),0))</f>
        <v/>
      </c>
      <c r="V2938" s="22" t="str">
        <f aca="false">IF($U2938="","",IF(OR($Q2938="Danger",$U2938&gt;=Lists!$M$10),"P1",IF($U2938&gt;=Lists!$M$11,"P2","P3")))</f>
        <v/>
      </c>
      <c r="W2938" s="24" t="str">
        <f aca="false">IF(OR($V2938="",$B2938=""),"",$B2938+INDEX(Lists!$N$10:$N$12,MATCH($V2938,Lists!$L$10:$L$12,0)))</f>
        <v/>
      </c>
      <c r="X2938" s="19"/>
      <c r="Y2938" s="19"/>
      <c r="Z2938" s="19"/>
      <c r="AA2938" s="21"/>
      <c r="AB2938" s="19"/>
      <c r="AC2938" s="22" t="str">
        <f aca="true">IF(OR($U2938="",$B2938=""),"",IF($AA2938&lt;&gt;"",$AA2938-$B2938,TODAY()-$B2938))</f>
        <v/>
      </c>
      <c r="AD2938" s="22" t="str">
        <f aca="true">IF($W2938="","",IF($Y2938="Closed",IF($AA2938="","Closed",IF($AA2938&lt;=$W2938,"Closed on time","Closed late")),IF(TODAY()&gt;$W2938,"Overdue","Within time")))</f>
        <v/>
      </c>
      <c r="AE2938" s="6"/>
      <c r="AF2938" s="19"/>
      <c r="AG2938" s="19"/>
      <c r="AH2938" s="19"/>
      <c r="AI2938" s="19"/>
      <c r="AJ2938" s="19"/>
    </row>
    <row r="2939" customFormat="false" ht="15" hidden="false" customHeight="false" outlineLevel="0" collapsed="false">
      <c r="A2939" s="22" t="str">
        <f aca="false">IF($C2939="","","R"&amp;TEXT(ROW()-4,"00000"))</f>
        <v/>
      </c>
      <c r="B2939" s="21"/>
      <c r="C2939" s="19"/>
      <c r="D2939" s="22" t="str">
        <f aca="false">IF($C2939="","",IFERROR(INDEX(Asset_Register!$C$5:$C$1000,MATCH($C2939,Asset_Register!$A$5:$A$1000,0)),"Not in register"))</f>
        <v/>
      </c>
      <c r="E2939" s="22" t="str">
        <f aca="false">IF($C2939="","",IFERROR(INDEX(Asset_Register!$D$5:$D$1000,MATCH($C2939,Asset_Register!$A$5:$A$1000,0)),"Not in register"))</f>
        <v/>
      </c>
      <c r="F2939" s="22" t="str">
        <f aca="false">IF($C2939="","",IFERROR(INDEX(Asset_Register!$R$5:$R$1000,MATCH($C2939,Asset_Register!$A$5:$A$1000,0)),"Not in register"))</f>
        <v/>
      </c>
      <c r="G2939" s="22" t="str">
        <f aca="false">IF($C2939="","",IFERROR(INDEX(Asset_Register!$Q$5:$Q$1000,MATCH($C2939,Asset_Register!$A$5:$A$1000,0)),"Not in register"))</f>
        <v/>
      </c>
      <c r="H2939" s="19"/>
      <c r="I2939" s="19"/>
      <c r="J2939" s="6"/>
      <c r="K2939" s="19"/>
      <c r="L2939" s="19"/>
      <c r="M2939" s="19"/>
      <c r="N2939" s="19"/>
      <c r="O2939" s="19"/>
      <c r="P2939" s="19"/>
      <c r="Q2939" s="22" t="str">
        <f aca="false">IF($C2939="","",IF($P2939&lt;&gt;"",$P2939,IF(AND(ISNUMBER($K2939),ISNUMBER($M2939),ISNUMBER($N2939)),IF($O2939="Lower is worse",IF($K2939&lt;=$N2939,"Danger",IF($K2939&lt;=$M2939,"Alert","OK")),IF($K2939&gt;=$N2939,"Danger",IF($K2939&gt;=$M2939,"Alert","OK"))),"Not set")))</f>
        <v/>
      </c>
      <c r="R2939" s="22" t="str">
        <f aca="false">IF(OR($Q2939="",$Q2939="Not set"),"",MATCH($Q2939,Lists!$F$2:$F$4,0)-1)</f>
        <v/>
      </c>
      <c r="S2939" s="6"/>
      <c r="T2939" s="6"/>
      <c r="U2939" s="22" t="str">
        <f aca="false">IF(OR($Q2939="",$Q2939="OK",$Q2939="Not set",NOT(ISNUMBER($G2939))),"",ROUND($G2939*IF($Q2939="Danger",Lists!$M$15,Lists!$M$16),0))</f>
        <v/>
      </c>
      <c r="V2939" s="22" t="str">
        <f aca="false">IF($U2939="","",IF(OR($Q2939="Danger",$U2939&gt;=Lists!$M$10),"P1",IF($U2939&gt;=Lists!$M$11,"P2","P3")))</f>
        <v/>
      </c>
      <c r="W2939" s="24" t="str">
        <f aca="false">IF(OR($V2939="",$B2939=""),"",$B2939+INDEX(Lists!$N$10:$N$12,MATCH($V2939,Lists!$L$10:$L$12,0)))</f>
        <v/>
      </c>
      <c r="X2939" s="19"/>
      <c r="Y2939" s="19"/>
      <c r="Z2939" s="19"/>
      <c r="AA2939" s="21"/>
      <c r="AB2939" s="19"/>
      <c r="AC2939" s="22" t="str">
        <f aca="true">IF(OR($U2939="",$B2939=""),"",IF($AA2939&lt;&gt;"",$AA2939-$B2939,TODAY()-$B2939))</f>
        <v/>
      </c>
      <c r="AD2939" s="22" t="str">
        <f aca="true">IF($W2939="","",IF($Y2939="Closed",IF($AA2939="","Closed",IF($AA2939&lt;=$W2939,"Closed on time","Closed late")),IF(TODAY()&gt;$W2939,"Overdue","Within time")))</f>
        <v/>
      </c>
      <c r="AE2939" s="6"/>
      <c r="AF2939" s="19"/>
      <c r="AG2939" s="19"/>
      <c r="AH2939" s="19"/>
      <c r="AI2939" s="19"/>
      <c r="AJ2939" s="19"/>
    </row>
    <row r="2940" customFormat="false" ht="15" hidden="false" customHeight="false" outlineLevel="0" collapsed="false">
      <c r="A2940" s="22" t="str">
        <f aca="false">IF($C2940="","","R"&amp;TEXT(ROW()-4,"00000"))</f>
        <v/>
      </c>
      <c r="B2940" s="21"/>
      <c r="C2940" s="19"/>
      <c r="D2940" s="22" t="str">
        <f aca="false">IF($C2940="","",IFERROR(INDEX(Asset_Register!$C$5:$C$1000,MATCH($C2940,Asset_Register!$A$5:$A$1000,0)),"Not in register"))</f>
        <v/>
      </c>
      <c r="E2940" s="22" t="str">
        <f aca="false">IF($C2940="","",IFERROR(INDEX(Asset_Register!$D$5:$D$1000,MATCH($C2940,Asset_Register!$A$5:$A$1000,0)),"Not in register"))</f>
        <v/>
      </c>
      <c r="F2940" s="22" t="str">
        <f aca="false">IF($C2940="","",IFERROR(INDEX(Asset_Register!$R$5:$R$1000,MATCH($C2940,Asset_Register!$A$5:$A$1000,0)),"Not in register"))</f>
        <v/>
      </c>
      <c r="G2940" s="22" t="str">
        <f aca="false">IF($C2940="","",IFERROR(INDEX(Asset_Register!$Q$5:$Q$1000,MATCH($C2940,Asset_Register!$A$5:$A$1000,0)),"Not in register"))</f>
        <v/>
      </c>
      <c r="H2940" s="19"/>
      <c r="I2940" s="19"/>
      <c r="J2940" s="6"/>
      <c r="K2940" s="19"/>
      <c r="L2940" s="19"/>
      <c r="M2940" s="19"/>
      <c r="N2940" s="19"/>
      <c r="O2940" s="19"/>
      <c r="P2940" s="19"/>
      <c r="Q2940" s="22" t="str">
        <f aca="false">IF($C2940="","",IF($P2940&lt;&gt;"",$P2940,IF(AND(ISNUMBER($K2940),ISNUMBER($M2940),ISNUMBER($N2940)),IF($O2940="Lower is worse",IF($K2940&lt;=$N2940,"Danger",IF($K2940&lt;=$M2940,"Alert","OK")),IF($K2940&gt;=$N2940,"Danger",IF($K2940&gt;=$M2940,"Alert","OK"))),"Not set")))</f>
        <v/>
      </c>
      <c r="R2940" s="22" t="str">
        <f aca="false">IF(OR($Q2940="",$Q2940="Not set"),"",MATCH($Q2940,Lists!$F$2:$F$4,0)-1)</f>
        <v/>
      </c>
      <c r="S2940" s="6"/>
      <c r="T2940" s="6"/>
      <c r="U2940" s="22" t="str">
        <f aca="false">IF(OR($Q2940="",$Q2940="OK",$Q2940="Not set",NOT(ISNUMBER($G2940))),"",ROUND($G2940*IF($Q2940="Danger",Lists!$M$15,Lists!$M$16),0))</f>
        <v/>
      </c>
      <c r="V2940" s="22" t="str">
        <f aca="false">IF($U2940="","",IF(OR($Q2940="Danger",$U2940&gt;=Lists!$M$10),"P1",IF($U2940&gt;=Lists!$M$11,"P2","P3")))</f>
        <v/>
      </c>
      <c r="W2940" s="24" t="str">
        <f aca="false">IF(OR($V2940="",$B2940=""),"",$B2940+INDEX(Lists!$N$10:$N$12,MATCH($V2940,Lists!$L$10:$L$12,0)))</f>
        <v/>
      </c>
      <c r="X2940" s="19"/>
      <c r="Y2940" s="19"/>
      <c r="Z2940" s="19"/>
      <c r="AA2940" s="21"/>
      <c r="AB2940" s="19"/>
      <c r="AC2940" s="22" t="str">
        <f aca="true">IF(OR($U2940="",$B2940=""),"",IF($AA2940&lt;&gt;"",$AA2940-$B2940,TODAY()-$B2940))</f>
        <v/>
      </c>
      <c r="AD2940" s="22" t="str">
        <f aca="true">IF($W2940="","",IF($Y2940="Closed",IF($AA2940="","Closed",IF($AA2940&lt;=$W2940,"Closed on time","Closed late")),IF(TODAY()&gt;$W2940,"Overdue","Within time")))</f>
        <v/>
      </c>
      <c r="AE2940" s="6"/>
      <c r="AF2940" s="19"/>
      <c r="AG2940" s="19"/>
      <c r="AH2940" s="19"/>
      <c r="AI2940" s="19"/>
      <c r="AJ2940" s="19"/>
    </row>
    <row r="2941" customFormat="false" ht="15" hidden="false" customHeight="false" outlineLevel="0" collapsed="false">
      <c r="A2941" s="22" t="str">
        <f aca="false">IF($C2941="","","R"&amp;TEXT(ROW()-4,"00000"))</f>
        <v/>
      </c>
      <c r="B2941" s="21"/>
      <c r="C2941" s="19"/>
      <c r="D2941" s="22" t="str">
        <f aca="false">IF($C2941="","",IFERROR(INDEX(Asset_Register!$C$5:$C$1000,MATCH($C2941,Asset_Register!$A$5:$A$1000,0)),"Not in register"))</f>
        <v/>
      </c>
      <c r="E2941" s="22" t="str">
        <f aca="false">IF($C2941="","",IFERROR(INDEX(Asset_Register!$D$5:$D$1000,MATCH($C2941,Asset_Register!$A$5:$A$1000,0)),"Not in register"))</f>
        <v/>
      </c>
      <c r="F2941" s="22" t="str">
        <f aca="false">IF($C2941="","",IFERROR(INDEX(Asset_Register!$R$5:$R$1000,MATCH($C2941,Asset_Register!$A$5:$A$1000,0)),"Not in register"))</f>
        <v/>
      </c>
      <c r="G2941" s="22" t="str">
        <f aca="false">IF($C2941="","",IFERROR(INDEX(Asset_Register!$Q$5:$Q$1000,MATCH($C2941,Asset_Register!$A$5:$A$1000,0)),"Not in register"))</f>
        <v/>
      </c>
      <c r="H2941" s="19"/>
      <c r="I2941" s="19"/>
      <c r="J2941" s="6"/>
      <c r="K2941" s="19"/>
      <c r="L2941" s="19"/>
      <c r="M2941" s="19"/>
      <c r="N2941" s="19"/>
      <c r="O2941" s="19"/>
      <c r="P2941" s="19"/>
      <c r="Q2941" s="22" t="str">
        <f aca="false">IF($C2941="","",IF($P2941&lt;&gt;"",$P2941,IF(AND(ISNUMBER($K2941),ISNUMBER($M2941),ISNUMBER($N2941)),IF($O2941="Lower is worse",IF($K2941&lt;=$N2941,"Danger",IF($K2941&lt;=$M2941,"Alert","OK")),IF($K2941&gt;=$N2941,"Danger",IF($K2941&gt;=$M2941,"Alert","OK"))),"Not set")))</f>
        <v/>
      </c>
      <c r="R2941" s="22" t="str">
        <f aca="false">IF(OR($Q2941="",$Q2941="Not set"),"",MATCH($Q2941,Lists!$F$2:$F$4,0)-1)</f>
        <v/>
      </c>
      <c r="S2941" s="6"/>
      <c r="T2941" s="6"/>
      <c r="U2941" s="22" t="str">
        <f aca="false">IF(OR($Q2941="",$Q2941="OK",$Q2941="Not set",NOT(ISNUMBER($G2941))),"",ROUND($G2941*IF($Q2941="Danger",Lists!$M$15,Lists!$M$16),0))</f>
        <v/>
      </c>
      <c r="V2941" s="22" t="str">
        <f aca="false">IF($U2941="","",IF(OR($Q2941="Danger",$U2941&gt;=Lists!$M$10),"P1",IF($U2941&gt;=Lists!$M$11,"P2","P3")))</f>
        <v/>
      </c>
      <c r="W2941" s="24" t="str">
        <f aca="false">IF(OR($V2941="",$B2941=""),"",$B2941+INDEX(Lists!$N$10:$N$12,MATCH($V2941,Lists!$L$10:$L$12,0)))</f>
        <v/>
      </c>
      <c r="X2941" s="19"/>
      <c r="Y2941" s="19"/>
      <c r="Z2941" s="19"/>
      <c r="AA2941" s="21"/>
      <c r="AB2941" s="19"/>
      <c r="AC2941" s="22" t="str">
        <f aca="true">IF(OR($U2941="",$B2941=""),"",IF($AA2941&lt;&gt;"",$AA2941-$B2941,TODAY()-$B2941))</f>
        <v/>
      </c>
      <c r="AD2941" s="22" t="str">
        <f aca="true">IF($W2941="","",IF($Y2941="Closed",IF($AA2941="","Closed",IF($AA2941&lt;=$W2941,"Closed on time","Closed late")),IF(TODAY()&gt;$W2941,"Overdue","Within time")))</f>
        <v/>
      </c>
      <c r="AE2941" s="6"/>
      <c r="AF2941" s="19"/>
      <c r="AG2941" s="19"/>
      <c r="AH2941" s="19"/>
      <c r="AI2941" s="19"/>
      <c r="AJ2941" s="19"/>
    </row>
    <row r="2942" customFormat="false" ht="15" hidden="false" customHeight="false" outlineLevel="0" collapsed="false">
      <c r="A2942" s="22" t="str">
        <f aca="false">IF($C2942="","","R"&amp;TEXT(ROW()-4,"00000"))</f>
        <v/>
      </c>
      <c r="B2942" s="21"/>
      <c r="C2942" s="19"/>
      <c r="D2942" s="22" t="str">
        <f aca="false">IF($C2942="","",IFERROR(INDEX(Asset_Register!$C$5:$C$1000,MATCH($C2942,Asset_Register!$A$5:$A$1000,0)),"Not in register"))</f>
        <v/>
      </c>
      <c r="E2942" s="22" t="str">
        <f aca="false">IF($C2942="","",IFERROR(INDEX(Asset_Register!$D$5:$D$1000,MATCH($C2942,Asset_Register!$A$5:$A$1000,0)),"Not in register"))</f>
        <v/>
      </c>
      <c r="F2942" s="22" t="str">
        <f aca="false">IF($C2942="","",IFERROR(INDEX(Asset_Register!$R$5:$R$1000,MATCH($C2942,Asset_Register!$A$5:$A$1000,0)),"Not in register"))</f>
        <v/>
      </c>
      <c r="G2942" s="22" t="str">
        <f aca="false">IF($C2942="","",IFERROR(INDEX(Asset_Register!$Q$5:$Q$1000,MATCH($C2942,Asset_Register!$A$5:$A$1000,0)),"Not in register"))</f>
        <v/>
      </c>
      <c r="H2942" s="19"/>
      <c r="I2942" s="19"/>
      <c r="J2942" s="6"/>
      <c r="K2942" s="19"/>
      <c r="L2942" s="19"/>
      <c r="M2942" s="19"/>
      <c r="N2942" s="19"/>
      <c r="O2942" s="19"/>
      <c r="P2942" s="19"/>
      <c r="Q2942" s="22" t="str">
        <f aca="false">IF($C2942="","",IF($P2942&lt;&gt;"",$P2942,IF(AND(ISNUMBER($K2942),ISNUMBER($M2942),ISNUMBER($N2942)),IF($O2942="Lower is worse",IF($K2942&lt;=$N2942,"Danger",IF($K2942&lt;=$M2942,"Alert","OK")),IF($K2942&gt;=$N2942,"Danger",IF($K2942&gt;=$M2942,"Alert","OK"))),"Not set")))</f>
        <v/>
      </c>
      <c r="R2942" s="22" t="str">
        <f aca="false">IF(OR($Q2942="",$Q2942="Not set"),"",MATCH($Q2942,Lists!$F$2:$F$4,0)-1)</f>
        <v/>
      </c>
      <c r="S2942" s="6"/>
      <c r="T2942" s="6"/>
      <c r="U2942" s="22" t="str">
        <f aca="false">IF(OR($Q2942="",$Q2942="OK",$Q2942="Not set",NOT(ISNUMBER($G2942))),"",ROUND($G2942*IF($Q2942="Danger",Lists!$M$15,Lists!$M$16),0))</f>
        <v/>
      </c>
      <c r="V2942" s="22" t="str">
        <f aca="false">IF($U2942="","",IF(OR($Q2942="Danger",$U2942&gt;=Lists!$M$10),"P1",IF($U2942&gt;=Lists!$M$11,"P2","P3")))</f>
        <v/>
      </c>
      <c r="W2942" s="24" t="str">
        <f aca="false">IF(OR($V2942="",$B2942=""),"",$B2942+INDEX(Lists!$N$10:$N$12,MATCH($V2942,Lists!$L$10:$L$12,0)))</f>
        <v/>
      </c>
      <c r="X2942" s="19"/>
      <c r="Y2942" s="19"/>
      <c r="Z2942" s="19"/>
      <c r="AA2942" s="21"/>
      <c r="AB2942" s="19"/>
      <c r="AC2942" s="22" t="str">
        <f aca="true">IF(OR($U2942="",$B2942=""),"",IF($AA2942&lt;&gt;"",$AA2942-$B2942,TODAY()-$B2942))</f>
        <v/>
      </c>
      <c r="AD2942" s="22" t="str">
        <f aca="true">IF($W2942="","",IF($Y2942="Closed",IF($AA2942="","Closed",IF($AA2942&lt;=$W2942,"Closed on time","Closed late")),IF(TODAY()&gt;$W2942,"Overdue","Within time")))</f>
        <v/>
      </c>
      <c r="AE2942" s="6"/>
      <c r="AF2942" s="19"/>
      <c r="AG2942" s="19"/>
      <c r="AH2942" s="19"/>
      <c r="AI2942" s="19"/>
      <c r="AJ2942" s="19"/>
    </row>
    <row r="2943" customFormat="false" ht="15" hidden="false" customHeight="false" outlineLevel="0" collapsed="false">
      <c r="A2943" s="22" t="str">
        <f aca="false">IF($C2943="","","R"&amp;TEXT(ROW()-4,"00000"))</f>
        <v/>
      </c>
      <c r="B2943" s="21"/>
      <c r="C2943" s="19"/>
      <c r="D2943" s="22" t="str">
        <f aca="false">IF($C2943="","",IFERROR(INDEX(Asset_Register!$C$5:$C$1000,MATCH($C2943,Asset_Register!$A$5:$A$1000,0)),"Not in register"))</f>
        <v/>
      </c>
      <c r="E2943" s="22" t="str">
        <f aca="false">IF($C2943="","",IFERROR(INDEX(Asset_Register!$D$5:$D$1000,MATCH($C2943,Asset_Register!$A$5:$A$1000,0)),"Not in register"))</f>
        <v/>
      </c>
      <c r="F2943" s="22" t="str">
        <f aca="false">IF($C2943="","",IFERROR(INDEX(Asset_Register!$R$5:$R$1000,MATCH($C2943,Asset_Register!$A$5:$A$1000,0)),"Not in register"))</f>
        <v/>
      </c>
      <c r="G2943" s="22" t="str">
        <f aca="false">IF($C2943="","",IFERROR(INDEX(Asset_Register!$Q$5:$Q$1000,MATCH($C2943,Asset_Register!$A$5:$A$1000,0)),"Not in register"))</f>
        <v/>
      </c>
      <c r="H2943" s="19"/>
      <c r="I2943" s="19"/>
      <c r="J2943" s="6"/>
      <c r="K2943" s="19"/>
      <c r="L2943" s="19"/>
      <c r="M2943" s="19"/>
      <c r="N2943" s="19"/>
      <c r="O2943" s="19"/>
      <c r="P2943" s="19"/>
      <c r="Q2943" s="22" t="str">
        <f aca="false">IF($C2943="","",IF($P2943&lt;&gt;"",$P2943,IF(AND(ISNUMBER($K2943),ISNUMBER($M2943),ISNUMBER($N2943)),IF($O2943="Lower is worse",IF($K2943&lt;=$N2943,"Danger",IF($K2943&lt;=$M2943,"Alert","OK")),IF($K2943&gt;=$N2943,"Danger",IF($K2943&gt;=$M2943,"Alert","OK"))),"Not set")))</f>
        <v/>
      </c>
      <c r="R2943" s="22" t="str">
        <f aca="false">IF(OR($Q2943="",$Q2943="Not set"),"",MATCH($Q2943,Lists!$F$2:$F$4,0)-1)</f>
        <v/>
      </c>
      <c r="S2943" s="6"/>
      <c r="T2943" s="6"/>
      <c r="U2943" s="22" t="str">
        <f aca="false">IF(OR($Q2943="",$Q2943="OK",$Q2943="Not set",NOT(ISNUMBER($G2943))),"",ROUND($G2943*IF($Q2943="Danger",Lists!$M$15,Lists!$M$16),0))</f>
        <v/>
      </c>
      <c r="V2943" s="22" t="str">
        <f aca="false">IF($U2943="","",IF(OR($Q2943="Danger",$U2943&gt;=Lists!$M$10),"P1",IF($U2943&gt;=Lists!$M$11,"P2","P3")))</f>
        <v/>
      </c>
      <c r="W2943" s="24" t="str">
        <f aca="false">IF(OR($V2943="",$B2943=""),"",$B2943+INDEX(Lists!$N$10:$N$12,MATCH($V2943,Lists!$L$10:$L$12,0)))</f>
        <v/>
      </c>
      <c r="X2943" s="19"/>
      <c r="Y2943" s="19"/>
      <c r="Z2943" s="19"/>
      <c r="AA2943" s="21"/>
      <c r="AB2943" s="19"/>
      <c r="AC2943" s="22" t="str">
        <f aca="true">IF(OR($U2943="",$B2943=""),"",IF($AA2943&lt;&gt;"",$AA2943-$B2943,TODAY()-$B2943))</f>
        <v/>
      </c>
      <c r="AD2943" s="22" t="str">
        <f aca="true">IF($W2943="","",IF($Y2943="Closed",IF($AA2943="","Closed",IF($AA2943&lt;=$W2943,"Closed on time","Closed late")),IF(TODAY()&gt;$W2943,"Overdue","Within time")))</f>
        <v/>
      </c>
      <c r="AE2943" s="6"/>
      <c r="AF2943" s="19"/>
      <c r="AG2943" s="19"/>
      <c r="AH2943" s="19"/>
      <c r="AI2943" s="19"/>
      <c r="AJ2943" s="19"/>
    </row>
    <row r="2944" customFormat="false" ht="15" hidden="false" customHeight="false" outlineLevel="0" collapsed="false">
      <c r="A2944" s="22" t="str">
        <f aca="false">IF($C2944="","","R"&amp;TEXT(ROW()-4,"00000"))</f>
        <v/>
      </c>
      <c r="B2944" s="21"/>
      <c r="C2944" s="19"/>
      <c r="D2944" s="22" t="str">
        <f aca="false">IF($C2944="","",IFERROR(INDEX(Asset_Register!$C$5:$C$1000,MATCH($C2944,Asset_Register!$A$5:$A$1000,0)),"Not in register"))</f>
        <v/>
      </c>
      <c r="E2944" s="22" t="str">
        <f aca="false">IF($C2944="","",IFERROR(INDEX(Asset_Register!$D$5:$D$1000,MATCH($C2944,Asset_Register!$A$5:$A$1000,0)),"Not in register"))</f>
        <v/>
      </c>
      <c r="F2944" s="22" t="str">
        <f aca="false">IF($C2944="","",IFERROR(INDEX(Asset_Register!$R$5:$R$1000,MATCH($C2944,Asset_Register!$A$5:$A$1000,0)),"Not in register"))</f>
        <v/>
      </c>
      <c r="G2944" s="22" t="str">
        <f aca="false">IF($C2944="","",IFERROR(INDEX(Asset_Register!$Q$5:$Q$1000,MATCH($C2944,Asset_Register!$A$5:$A$1000,0)),"Not in register"))</f>
        <v/>
      </c>
      <c r="H2944" s="19"/>
      <c r="I2944" s="19"/>
      <c r="J2944" s="6"/>
      <c r="K2944" s="19"/>
      <c r="L2944" s="19"/>
      <c r="M2944" s="19"/>
      <c r="N2944" s="19"/>
      <c r="O2944" s="19"/>
      <c r="P2944" s="19"/>
      <c r="Q2944" s="22" t="str">
        <f aca="false">IF($C2944="","",IF($P2944&lt;&gt;"",$P2944,IF(AND(ISNUMBER($K2944),ISNUMBER($M2944),ISNUMBER($N2944)),IF($O2944="Lower is worse",IF($K2944&lt;=$N2944,"Danger",IF($K2944&lt;=$M2944,"Alert","OK")),IF($K2944&gt;=$N2944,"Danger",IF($K2944&gt;=$M2944,"Alert","OK"))),"Not set")))</f>
        <v/>
      </c>
      <c r="R2944" s="22" t="str">
        <f aca="false">IF(OR($Q2944="",$Q2944="Not set"),"",MATCH($Q2944,Lists!$F$2:$F$4,0)-1)</f>
        <v/>
      </c>
      <c r="S2944" s="6"/>
      <c r="T2944" s="6"/>
      <c r="U2944" s="22" t="str">
        <f aca="false">IF(OR($Q2944="",$Q2944="OK",$Q2944="Not set",NOT(ISNUMBER($G2944))),"",ROUND($G2944*IF($Q2944="Danger",Lists!$M$15,Lists!$M$16),0))</f>
        <v/>
      </c>
      <c r="V2944" s="22" t="str">
        <f aca="false">IF($U2944="","",IF(OR($Q2944="Danger",$U2944&gt;=Lists!$M$10),"P1",IF($U2944&gt;=Lists!$M$11,"P2","P3")))</f>
        <v/>
      </c>
      <c r="W2944" s="24" t="str">
        <f aca="false">IF(OR($V2944="",$B2944=""),"",$B2944+INDEX(Lists!$N$10:$N$12,MATCH($V2944,Lists!$L$10:$L$12,0)))</f>
        <v/>
      </c>
      <c r="X2944" s="19"/>
      <c r="Y2944" s="19"/>
      <c r="Z2944" s="19"/>
      <c r="AA2944" s="21"/>
      <c r="AB2944" s="19"/>
      <c r="AC2944" s="22" t="str">
        <f aca="true">IF(OR($U2944="",$B2944=""),"",IF($AA2944&lt;&gt;"",$AA2944-$B2944,TODAY()-$B2944))</f>
        <v/>
      </c>
      <c r="AD2944" s="22" t="str">
        <f aca="true">IF($W2944="","",IF($Y2944="Closed",IF($AA2944="","Closed",IF($AA2944&lt;=$W2944,"Closed on time","Closed late")),IF(TODAY()&gt;$W2944,"Overdue","Within time")))</f>
        <v/>
      </c>
      <c r="AE2944" s="6"/>
      <c r="AF2944" s="19"/>
      <c r="AG2944" s="19"/>
      <c r="AH2944" s="19"/>
      <c r="AI2944" s="19"/>
      <c r="AJ2944" s="19"/>
    </row>
    <row r="2945" customFormat="false" ht="15" hidden="false" customHeight="false" outlineLevel="0" collapsed="false">
      <c r="A2945" s="22" t="str">
        <f aca="false">IF($C2945="","","R"&amp;TEXT(ROW()-4,"00000"))</f>
        <v/>
      </c>
      <c r="B2945" s="21"/>
      <c r="C2945" s="19"/>
      <c r="D2945" s="22" t="str">
        <f aca="false">IF($C2945="","",IFERROR(INDEX(Asset_Register!$C$5:$C$1000,MATCH($C2945,Asset_Register!$A$5:$A$1000,0)),"Not in register"))</f>
        <v/>
      </c>
      <c r="E2945" s="22" t="str">
        <f aca="false">IF($C2945="","",IFERROR(INDEX(Asset_Register!$D$5:$D$1000,MATCH($C2945,Asset_Register!$A$5:$A$1000,0)),"Not in register"))</f>
        <v/>
      </c>
      <c r="F2945" s="22" t="str">
        <f aca="false">IF($C2945="","",IFERROR(INDEX(Asset_Register!$R$5:$R$1000,MATCH($C2945,Asset_Register!$A$5:$A$1000,0)),"Not in register"))</f>
        <v/>
      </c>
      <c r="G2945" s="22" t="str">
        <f aca="false">IF($C2945="","",IFERROR(INDEX(Asset_Register!$Q$5:$Q$1000,MATCH($C2945,Asset_Register!$A$5:$A$1000,0)),"Not in register"))</f>
        <v/>
      </c>
      <c r="H2945" s="19"/>
      <c r="I2945" s="19"/>
      <c r="J2945" s="6"/>
      <c r="K2945" s="19"/>
      <c r="L2945" s="19"/>
      <c r="M2945" s="19"/>
      <c r="N2945" s="19"/>
      <c r="O2945" s="19"/>
      <c r="P2945" s="19"/>
      <c r="Q2945" s="22" t="str">
        <f aca="false">IF($C2945="","",IF($P2945&lt;&gt;"",$P2945,IF(AND(ISNUMBER($K2945),ISNUMBER($M2945),ISNUMBER($N2945)),IF($O2945="Lower is worse",IF($K2945&lt;=$N2945,"Danger",IF($K2945&lt;=$M2945,"Alert","OK")),IF($K2945&gt;=$N2945,"Danger",IF($K2945&gt;=$M2945,"Alert","OK"))),"Not set")))</f>
        <v/>
      </c>
      <c r="R2945" s="22" t="str">
        <f aca="false">IF(OR($Q2945="",$Q2945="Not set"),"",MATCH($Q2945,Lists!$F$2:$F$4,0)-1)</f>
        <v/>
      </c>
      <c r="S2945" s="6"/>
      <c r="T2945" s="6"/>
      <c r="U2945" s="22" t="str">
        <f aca="false">IF(OR($Q2945="",$Q2945="OK",$Q2945="Not set",NOT(ISNUMBER($G2945))),"",ROUND($G2945*IF($Q2945="Danger",Lists!$M$15,Lists!$M$16),0))</f>
        <v/>
      </c>
      <c r="V2945" s="22" t="str">
        <f aca="false">IF($U2945="","",IF(OR($Q2945="Danger",$U2945&gt;=Lists!$M$10),"P1",IF($U2945&gt;=Lists!$M$11,"P2","P3")))</f>
        <v/>
      </c>
      <c r="W2945" s="24" t="str">
        <f aca="false">IF(OR($V2945="",$B2945=""),"",$B2945+INDEX(Lists!$N$10:$N$12,MATCH($V2945,Lists!$L$10:$L$12,0)))</f>
        <v/>
      </c>
      <c r="X2945" s="19"/>
      <c r="Y2945" s="19"/>
      <c r="Z2945" s="19"/>
      <c r="AA2945" s="21"/>
      <c r="AB2945" s="19"/>
      <c r="AC2945" s="22" t="str">
        <f aca="true">IF(OR($U2945="",$B2945=""),"",IF($AA2945&lt;&gt;"",$AA2945-$B2945,TODAY()-$B2945))</f>
        <v/>
      </c>
      <c r="AD2945" s="22" t="str">
        <f aca="true">IF($W2945="","",IF($Y2945="Closed",IF($AA2945="","Closed",IF($AA2945&lt;=$W2945,"Closed on time","Closed late")),IF(TODAY()&gt;$W2945,"Overdue","Within time")))</f>
        <v/>
      </c>
      <c r="AE2945" s="6"/>
      <c r="AF2945" s="19"/>
      <c r="AG2945" s="19"/>
      <c r="AH2945" s="19"/>
      <c r="AI2945" s="19"/>
      <c r="AJ2945" s="19"/>
    </row>
    <row r="2946" customFormat="false" ht="15" hidden="false" customHeight="false" outlineLevel="0" collapsed="false">
      <c r="A2946" s="22" t="str">
        <f aca="false">IF($C2946="","","R"&amp;TEXT(ROW()-4,"00000"))</f>
        <v/>
      </c>
      <c r="B2946" s="21"/>
      <c r="C2946" s="19"/>
      <c r="D2946" s="22" t="str">
        <f aca="false">IF($C2946="","",IFERROR(INDEX(Asset_Register!$C$5:$C$1000,MATCH($C2946,Asset_Register!$A$5:$A$1000,0)),"Not in register"))</f>
        <v/>
      </c>
      <c r="E2946" s="22" t="str">
        <f aca="false">IF($C2946="","",IFERROR(INDEX(Asset_Register!$D$5:$D$1000,MATCH($C2946,Asset_Register!$A$5:$A$1000,0)),"Not in register"))</f>
        <v/>
      </c>
      <c r="F2946" s="22" t="str">
        <f aca="false">IF($C2946="","",IFERROR(INDEX(Asset_Register!$R$5:$R$1000,MATCH($C2946,Asset_Register!$A$5:$A$1000,0)),"Not in register"))</f>
        <v/>
      </c>
      <c r="G2946" s="22" t="str">
        <f aca="false">IF($C2946="","",IFERROR(INDEX(Asset_Register!$Q$5:$Q$1000,MATCH($C2946,Asset_Register!$A$5:$A$1000,0)),"Not in register"))</f>
        <v/>
      </c>
      <c r="H2946" s="19"/>
      <c r="I2946" s="19"/>
      <c r="J2946" s="6"/>
      <c r="K2946" s="19"/>
      <c r="L2946" s="19"/>
      <c r="M2946" s="19"/>
      <c r="N2946" s="19"/>
      <c r="O2946" s="19"/>
      <c r="P2946" s="19"/>
      <c r="Q2946" s="22" t="str">
        <f aca="false">IF($C2946="","",IF($P2946&lt;&gt;"",$P2946,IF(AND(ISNUMBER($K2946),ISNUMBER($M2946),ISNUMBER($N2946)),IF($O2946="Lower is worse",IF($K2946&lt;=$N2946,"Danger",IF($K2946&lt;=$M2946,"Alert","OK")),IF($K2946&gt;=$N2946,"Danger",IF($K2946&gt;=$M2946,"Alert","OK"))),"Not set")))</f>
        <v/>
      </c>
      <c r="R2946" s="22" t="str">
        <f aca="false">IF(OR($Q2946="",$Q2946="Not set"),"",MATCH($Q2946,Lists!$F$2:$F$4,0)-1)</f>
        <v/>
      </c>
      <c r="S2946" s="6"/>
      <c r="T2946" s="6"/>
      <c r="U2946" s="22" t="str">
        <f aca="false">IF(OR($Q2946="",$Q2946="OK",$Q2946="Not set",NOT(ISNUMBER($G2946))),"",ROUND($G2946*IF($Q2946="Danger",Lists!$M$15,Lists!$M$16),0))</f>
        <v/>
      </c>
      <c r="V2946" s="22" t="str">
        <f aca="false">IF($U2946="","",IF(OR($Q2946="Danger",$U2946&gt;=Lists!$M$10),"P1",IF($U2946&gt;=Lists!$M$11,"P2","P3")))</f>
        <v/>
      </c>
      <c r="W2946" s="24" t="str">
        <f aca="false">IF(OR($V2946="",$B2946=""),"",$B2946+INDEX(Lists!$N$10:$N$12,MATCH($V2946,Lists!$L$10:$L$12,0)))</f>
        <v/>
      </c>
      <c r="X2946" s="19"/>
      <c r="Y2946" s="19"/>
      <c r="Z2946" s="19"/>
      <c r="AA2946" s="21"/>
      <c r="AB2946" s="19"/>
      <c r="AC2946" s="22" t="str">
        <f aca="true">IF(OR($U2946="",$B2946=""),"",IF($AA2946&lt;&gt;"",$AA2946-$B2946,TODAY()-$B2946))</f>
        <v/>
      </c>
      <c r="AD2946" s="22" t="str">
        <f aca="true">IF($W2946="","",IF($Y2946="Closed",IF($AA2946="","Closed",IF($AA2946&lt;=$W2946,"Closed on time","Closed late")),IF(TODAY()&gt;$W2946,"Overdue","Within time")))</f>
        <v/>
      </c>
      <c r="AE2946" s="6"/>
      <c r="AF2946" s="19"/>
      <c r="AG2946" s="19"/>
      <c r="AH2946" s="19"/>
      <c r="AI2946" s="19"/>
      <c r="AJ2946" s="19"/>
    </row>
    <row r="2947" customFormat="false" ht="15" hidden="false" customHeight="false" outlineLevel="0" collapsed="false">
      <c r="A2947" s="22" t="str">
        <f aca="false">IF($C2947="","","R"&amp;TEXT(ROW()-4,"00000"))</f>
        <v/>
      </c>
      <c r="B2947" s="21"/>
      <c r="C2947" s="19"/>
      <c r="D2947" s="22" t="str">
        <f aca="false">IF($C2947="","",IFERROR(INDEX(Asset_Register!$C$5:$C$1000,MATCH($C2947,Asset_Register!$A$5:$A$1000,0)),"Not in register"))</f>
        <v/>
      </c>
      <c r="E2947" s="22" t="str">
        <f aca="false">IF($C2947="","",IFERROR(INDEX(Asset_Register!$D$5:$D$1000,MATCH($C2947,Asset_Register!$A$5:$A$1000,0)),"Not in register"))</f>
        <v/>
      </c>
      <c r="F2947" s="22" t="str">
        <f aca="false">IF($C2947="","",IFERROR(INDEX(Asset_Register!$R$5:$R$1000,MATCH($C2947,Asset_Register!$A$5:$A$1000,0)),"Not in register"))</f>
        <v/>
      </c>
      <c r="G2947" s="22" t="str">
        <f aca="false">IF($C2947="","",IFERROR(INDEX(Asset_Register!$Q$5:$Q$1000,MATCH($C2947,Asset_Register!$A$5:$A$1000,0)),"Not in register"))</f>
        <v/>
      </c>
      <c r="H2947" s="19"/>
      <c r="I2947" s="19"/>
      <c r="J2947" s="6"/>
      <c r="K2947" s="19"/>
      <c r="L2947" s="19"/>
      <c r="M2947" s="19"/>
      <c r="N2947" s="19"/>
      <c r="O2947" s="19"/>
      <c r="P2947" s="19"/>
      <c r="Q2947" s="22" t="str">
        <f aca="false">IF($C2947="","",IF($P2947&lt;&gt;"",$P2947,IF(AND(ISNUMBER($K2947),ISNUMBER($M2947),ISNUMBER($N2947)),IF($O2947="Lower is worse",IF($K2947&lt;=$N2947,"Danger",IF($K2947&lt;=$M2947,"Alert","OK")),IF($K2947&gt;=$N2947,"Danger",IF($K2947&gt;=$M2947,"Alert","OK"))),"Not set")))</f>
        <v/>
      </c>
      <c r="R2947" s="22" t="str">
        <f aca="false">IF(OR($Q2947="",$Q2947="Not set"),"",MATCH($Q2947,Lists!$F$2:$F$4,0)-1)</f>
        <v/>
      </c>
      <c r="S2947" s="6"/>
      <c r="T2947" s="6"/>
      <c r="U2947" s="22" t="str">
        <f aca="false">IF(OR($Q2947="",$Q2947="OK",$Q2947="Not set",NOT(ISNUMBER($G2947))),"",ROUND($G2947*IF($Q2947="Danger",Lists!$M$15,Lists!$M$16),0))</f>
        <v/>
      </c>
      <c r="V2947" s="22" t="str">
        <f aca="false">IF($U2947="","",IF(OR($Q2947="Danger",$U2947&gt;=Lists!$M$10),"P1",IF($U2947&gt;=Lists!$M$11,"P2","P3")))</f>
        <v/>
      </c>
      <c r="W2947" s="24" t="str">
        <f aca="false">IF(OR($V2947="",$B2947=""),"",$B2947+INDEX(Lists!$N$10:$N$12,MATCH($V2947,Lists!$L$10:$L$12,0)))</f>
        <v/>
      </c>
      <c r="X2947" s="19"/>
      <c r="Y2947" s="19"/>
      <c r="Z2947" s="19"/>
      <c r="AA2947" s="21"/>
      <c r="AB2947" s="19"/>
      <c r="AC2947" s="22" t="str">
        <f aca="true">IF(OR($U2947="",$B2947=""),"",IF($AA2947&lt;&gt;"",$AA2947-$B2947,TODAY()-$B2947))</f>
        <v/>
      </c>
      <c r="AD2947" s="22" t="str">
        <f aca="true">IF($W2947="","",IF($Y2947="Closed",IF($AA2947="","Closed",IF($AA2947&lt;=$W2947,"Closed on time","Closed late")),IF(TODAY()&gt;$W2947,"Overdue","Within time")))</f>
        <v/>
      </c>
      <c r="AE2947" s="6"/>
      <c r="AF2947" s="19"/>
      <c r="AG2947" s="19"/>
      <c r="AH2947" s="19"/>
      <c r="AI2947" s="19"/>
      <c r="AJ2947" s="19"/>
    </row>
    <row r="2948" customFormat="false" ht="15" hidden="false" customHeight="false" outlineLevel="0" collapsed="false">
      <c r="A2948" s="22" t="str">
        <f aca="false">IF($C2948="","","R"&amp;TEXT(ROW()-4,"00000"))</f>
        <v/>
      </c>
      <c r="B2948" s="21"/>
      <c r="C2948" s="19"/>
      <c r="D2948" s="22" t="str">
        <f aca="false">IF($C2948="","",IFERROR(INDEX(Asset_Register!$C$5:$C$1000,MATCH($C2948,Asset_Register!$A$5:$A$1000,0)),"Not in register"))</f>
        <v/>
      </c>
      <c r="E2948" s="22" t="str">
        <f aca="false">IF($C2948="","",IFERROR(INDEX(Asset_Register!$D$5:$D$1000,MATCH($C2948,Asset_Register!$A$5:$A$1000,0)),"Not in register"))</f>
        <v/>
      </c>
      <c r="F2948" s="22" t="str">
        <f aca="false">IF($C2948="","",IFERROR(INDEX(Asset_Register!$R$5:$R$1000,MATCH($C2948,Asset_Register!$A$5:$A$1000,0)),"Not in register"))</f>
        <v/>
      </c>
      <c r="G2948" s="22" t="str">
        <f aca="false">IF($C2948="","",IFERROR(INDEX(Asset_Register!$Q$5:$Q$1000,MATCH($C2948,Asset_Register!$A$5:$A$1000,0)),"Not in register"))</f>
        <v/>
      </c>
      <c r="H2948" s="19"/>
      <c r="I2948" s="19"/>
      <c r="J2948" s="6"/>
      <c r="K2948" s="19"/>
      <c r="L2948" s="19"/>
      <c r="M2948" s="19"/>
      <c r="N2948" s="19"/>
      <c r="O2948" s="19"/>
      <c r="P2948" s="19"/>
      <c r="Q2948" s="22" t="str">
        <f aca="false">IF($C2948="","",IF($P2948&lt;&gt;"",$P2948,IF(AND(ISNUMBER($K2948),ISNUMBER($M2948),ISNUMBER($N2948)),IF($O2948="Lower is worse",IF($K2948&lt;=$N2948,"Danger",IF($K2948&lt;=$M2948,"Alert","OK")),IF($K2948&gt;=$N2948,"Danger",IF($K2948&gt;=$M2948,"Alert","OK"))),"Not set")))</f>
        <v/>
      </c>
      <c r="R2948" s="22" t="str">
        <f aca="false">IF(OR($Q2948="",$Q2948="Not set"),"",MATCH($Q2948,Lists!$F$2:$F$4,0)-1)</f>
        <v/>
      </c>
      <c r="S2948" s="6"/>
      <c r="T2948" s="6"/>
      <c r="U2948" s="22" t="str">
        <f aca="false">IF(OR($Q2948="",$Q2948="OK",$Q2948="Not set",NOT(ISNUMBER($G2948))),"",ROUND($G2948*IF($Q2948="Danger",Lists!$M$15,Lists!$M$16),0))</f>
        <v/>
      </c>
      <c r="V2948" s="22" t="str">
        <f aca="false">IF($U2948="","",IF(OR($Q2948="Danger",$U2948&gt;=Lists!$M$10),"P1",IF($U2948&gt;=Lists!$M$11,"P2","P3")))</f>
        <v/>
      </c>
      <c r="W2948" s="24" t="str">
        <f aca="false">IF(OR($V2948="",$B2948=""),"",$B2948+INDEX(Lists!$N$10:$N$12,MATCH($V2948,Lists!$L$10:$L$12,0)))</f>
        <v/>
      </c>
      <c r="X2948" s="19"/>
      <c r="Y2948" s="19"/>
      <c r="Z2948" s="19"/>
      <c r="AA2948" s="21"/>
      <c r="AB2948" s="19"/>
      <c r="AC2948" s="22" t="str">
        <f aca="true">IF(OR($U2948="",$B2948=""),"",IF($AA2948&lt;&gt;"",$AA2948-$B2948,TODAY()-$B2948))</f>
        <v/>
      </c>
      <c r="AD2948" s="22" t="str">
        <f aca="true">IF($W2948="","",IF($Y2948="Closed",IF($AA2948="","Closed",IF($AA2948&lt;=$W2948,"Closed on time","Closed late")),IF(TODAY()&gt;$W2948,"Overdue","Within time")))</f>
        <v/>
      </c>
      <c r="AE2948" s="6"/>
      <c r="AF2948" s="19"/>
      <c r="AG2948" s="19"/>
      <c r="AH2948" s="19"/>
      <c r="AI2948" s="19"/>
      <c r="AJ2948" s="19"/>
    </row>
    <row r="2949" customFormat="false" ht="15" hidden="false" customHeight="false" outlineLevel="0" collapsed="false">
      <c r="A2949" s="22" t="str">
        <f aca="false">IF($C2949="","","R"&amp;TEXT(ROW()-4,"00000"))</f>
        <v/>
      </c>
      <c r="B2949" s="21"/>
      <c r="C2949" s="19"/>
      <c r="D2949" s="22" t="str">
        <f aca="false">IF($C2949="","",IFERROR(INDEX(Asset_Register!$C$5:$C$1000,MATCH($C2949,Asset_Register!$A$5:$A$1000,0)),"Not in register"))</f>
        <v/>
      </c>
      <c r="E2949" s="22" t="str">
        <f aca="false">IF($C2949="","",IFERROR(INDEX(Asset_Register!$D$5:$D$1000,MATCH($C2949,Asset_Register!$A$5:$A$1000,0)),"Not in register"))</f>
        <v/>
      </c>
      <c r="F2949" s="22" t="str">
        <f aca="false">IF($C2949="","",IFERROR(INDEX(Asset_Register!$R$5:$R$1000,MATCH($C2949,Asset_Register!$A$5:$A$1000,0)),"Not in register"))</f>
        <v/>
      </c>
      <c r="G2949" s="22" t="str">
        <f aca="false">IF($C2949="","",IFERROR(INDEX(Asset_Register!$Q$5:$Q$1000,MATCH($C2949,Asset_Register!$A$5:$A$1000,0)),"Not in register"))</f>
        <v/>
      </c>
      <c r="H2949" s="19"/>
      <c r="I2949" s="19"/>
      <c r="J2949" s="6"/>
      <c r="K2949" s="19"/>
      <c r="L2949" s="19"/>
      <c r="M2949" s="19"/>
      <c r="N2949" s="19"/>
      <c r="O2949" s="19"/>
      <c r="P2949" s="19"/>
      <c r="Q2949" s="22" t="str">
        <f aca="false">IF($C2949="","",IF($P2949&lt;&gt;"",$P2949,IF(AND(ISNUMBER($K2949),ISNUMBER($M2949),ISNUMBER($N2949)),IF($O2949="Lower is worse",IF($K2949&lt;=$N2949,"Danger",IF($K2949&lt;=$M2949,"Alert","OK")),IF($K2949&gt;=$N2949,"Danger",IF($K2949&gt;=$M2949,"Alert","OK"))),"Not set")))</f>
        <v/>
      </c>
      <c r="R2949" s="22" t="str">
        <f aca="false">IF(OR($Q2949="",$Q2949="Not set"),"",MATCH($Q2949,Lists!$F$2:$F$4,0)-1)</f>
        <v/>
      </c>
      <c r="S2949" s="6"/>
      <c r="T2949" s="6"/>
      <c r="U2949" s="22" t="str">
        <f aca="false">IF(OR($Q2949="",$Q2949="OK",$Q2949="Not set",NOT(ISNUMBER($G2949))),"",ROUND($G2949*IF($Q2949="Danger",Lists!$M$15,Lists!$M$16),0))</f>
        <v/>
      </c>
      <c r="V2949" s="22" t="str">
        <f aca="false">IF($U2949="","",IF(OR($Q2949="Danger",$U2949&gt;=Lists!$M$10),"P1",IF($U2949&gt;=Lists!$M$11,"P2","P3")))</f>
        <v/>
      </c>
      <c r="W2949" s="24" t="str">
        <f aca="false">IF(OR($V2949="",$B2949=""),"",$B2949+INDEX(Lists!$N$10:$N$12,MATCH($V2949,Lists!$L$10:$L$12,0)))</f>
        <v/>
      </c>
      <c r="X2949" s="19"/>
      <c r="Y2949" s="19"/>
      <c r="Z2949" s="19"/>
      <c r="AA2949" s="21"/>
      <c r="AB2949" s="19"/>
      <c r="AC2949" s="22" t="str">
        <f aca="true">IF(OR($U2949="",$B2949=""),"",IF($AA2949&lt;&gt;"",$AA2949-$B2949,TODAY()-$B2949))</f>
        <v/>
      </c>
      <c r="AD2949" s="22" t="str">
        <f aca="true">IF($W2949="","",IF($Y2949="Closed",IF($AA2949="","Closed",IF($AA2949&lt;=$W2949,"Closed on time","Closed late")),IF(TODAY()&gt;$W2949,"Overdue","Within time")))</f>
        <v/>
      </c>
      <c r="AE2949" s="6"/>
      <c r="AF2949" s="19"/>
      <c r="AG2949" s="19"/>
      <c r="AH2949" s="19"/>
      <c r="AI2949" s="19"/>
      <c r="AJ2949" s="19"/>
    </row>
    <row r="2950" customFormat="false" ht="15" hidden="false" customHeight="false" outlineLevel="0" collapsed="false">
      <c r="A2950" s="22" t="str">
        <f aca="false">IF($C2950="","","R"&amp;TEXT(ROW()-4,"00000"))</f>
        <v/>
      </c>
      <c r="B2950" s="21"/>
      <c r="C2950" s="19"/>
      <c r="D2950" s="22" t="str">
        <f aca="false">IF($C2950="","",IFERROR(INDEX(Asset_Register!$C$5:$C$1000,MATCH($C2950,Asset_Register!$A$5:$A$1000,0)),"Not in register"))</f>
        <v/>
      </c>
      <c r="E2950" s="22" t="str">
        <f aca="false">IF($C2950="","",IFERROR(INDEX(Asset_Register!$D$5:$D$1000,MATCH($C2950,Asset_Register!$A$5:$A$1000,0)),"Not in register"))</f>
        <v/>
      </c>
      <c r="F2950" s="22" t="str">
        <f aca="false">IF($C2950="","",IFERROR(INDEX(Asset_Register!$R$5:$R$1000,MATCH($C2950,Asset_Register!$A$5:$A$1000,0)),"Not in register"))</f>
        <v/>
      </c>
      <c r="G2950" s="22" t="str">
        <f aca="false">IF($C2950="","",IFERROR(INDEX(Asset_Register!$Q$5:$Q$1000,MATCH($C2950,Asset_Register!$A$5:$A$1000,0)),"Not in register"))</f>
        <v/>
      </c>
      <c r="H2950" s="19"/>
      <c r="I2950" s="19"/>
      <c r="J2950" s="6"/>
      <c r="K2950" s="19"/>
      <c r="L2950" s="19"/>
      <c r="M2950" s="19"/>
      <c r="N2950" s="19"/>
      <c r="O2950" s="19"/>
      <c r="P2950" s="19"/>
      <c r="Q2950" s="22" t="str">
        <f aca="false">IF($C2950="","",IF($P2950&lt;&gt;"",$P2950,IF(AND(ISNUMBER($K2950),ISNUMBER($M2950),ISNUMBER($N2950)),IF($O2950="Lower is worse",IF($K2950&lt;=$N2950,"Danger",IF($K2950&lt;=$M2950,"Alert","OK")),IF($K2950&gt;=$N2950,"Danger",IF($K2950&gt;=$M2950,"Alert","OK"))),"Not set")))</f>
        <v/>
      </c>
      <c r="R2950" s="22" t="str">
        <f aca="false">IF(OR($Q2950="",$Q2950="Not set"),"",MATCH($Q2950,Lists!$F$2:$F$4,0)-1)</f>
        <v/>
      </c>
      <c r="S2950" s="6"/>
      <c r="T2950" s="6"/>
      <c r="U2950" s="22" t="str">
        <f aca="false">IF(OR($Q2950="",$Q2950="OK",$Q2950="Not set",NOT(ISNUMBER($G2950))),"",ROUND($G2950*IF($Q2950="Danger",Lists!$M$15,Lists!$M$16),0))</f>
        <v/>
      </c>
      <c r="V2950" s="22" t="str">
        <f aca="false">IF($U2950="","",IF(OR($Q2950="Danger",$U2950&gt;=Lists!$M$10),"P1",IF($U2950&gt;=Lists!$M$11,"P2","P3")))</f>
        <v/>
      </c>
      <c r="W2950" s="24" t="str">
        <f aca="false">IF(OR($V2950="",$B2950=""),"",$B2950+INDEX(Lists!$N$10:$N$12,MATCH($V2950,Lists!$L$10:$L$12,0)))</f>
        <v/>
      </c>
      <c r="X2950" s="19"/>
      <c r="Y2950" s="19"/>
      <c r="Z2950" s="19"/>
      <c r="AA2950" s="21"/>
      <c r="AB2950" s="19"/>
      <c r="AC2950" s="22" t="str">
        <f aca="true">IF(OR($U2950="",$B2950=""),"",IF($AA2950&lt;&gt;"",$AA2950-$B2950,TODAY()-$B2950))</f>
        <v/>
      </c>
      <c r="AD2950" s="22" t="str">
        <f aca="true">IF($W2950="","",IF($Y2950="Closed",IF($AA2950="","Closed",IF($AA2950&lt;=$W2950,"Closed on time","Closed late")),IF(TODAY()&gt;$W2950,"Overdue","Within time")))</f>
        <v/>
      </c>
      <c r="AE2950" s="6"/>
      <c r="AF2950" s="19"/>
      <c r="AG2950" s="19"/>
      <c r="AH2950" s="19"/>
      <c r="AI2950" s="19"/>
      <c r="AJ2950" s="19"/>
    </row>
    <row r="2951" customFormat="false" ht="15" hidden="false" customHeight="false" outlineLevel="0" collapsed="false">
      <c r="A2951" s="22" t="str">
        <f aca="false">IF($C2951="","","R"&amp;TEXT(ROW()-4,"00000"))</f>
        <v/>
      </c>
      <c r="B2951" s="21"/>
      <c r="C2951" s="19"/>
      <c r="D2951" s="22" t="str">
        <f aca="false">IF($C2951="","",IFERROR(INDEX(Asset_Register!$C$5:$C$1000,MATCH($C2951,Asset_Register!$A$5:$A$1000,0)),"Not in register"))</f>
        <v/>
      </c>
      <c r="E2951" s="22" t="str">
        <f aca="false">IF($C2951="","",IFERROR(INDEX(Asset_Register!$D$5:$D$1000,MATCH($C2951,Asset_Register!$A$5:$A$1000,0)),"Not in register"))</f>
        <v/>
      </c>
      <c r="F2951" s="22" t="str">
        <f aca="false">IF($C2951="","",IFERROR(INDEX(Asset_Register!$R$5:$R$1000,MATCH($C2951,Asset_Register!$A$5:$A$1000,0)),"Not in register"))</f>
        <v/>
      </c>
      <c r="G2951" s="22" t="str">
        <f aca="false">IF($C2951="","",IFERROR(INDEX(Asset_Register!$Q$5:$Q$1000,MATCH($C2951,Asset_Register!$A$5:$A$1000,0)),"Not in register"))</f>
        <v/>
      </c>
      <c r="H2951" s="19"/>
      <c r="I2951" s="19"/>
      <c r="J2951" s="6"/>
      <c r="K2951" s="19"/>
      <c r="L2951" s="19"/>
      <c r="M2951" s="19"/>
      <c r="N2951" s="19"/>
      <c r="O2951" s="19"/>
      <c r="P2951" s="19"/>
      <c r="Q2951" s="22" t="str">
        <f aca="false">IF($C2951="","",IF($P2951&lt;&gt;"",$P2951,IF(AND(ISNUMBER($K2951),ISNUMBER($M2951),ISNUMBER($N2951)),IF($O2951="Lower is worse",IF($K2951&lt;=$N2951,"Danger",IF($K2951&lt;=$M2951,"Alert","OK")),IF($K2951&gt;=$N2951,"Danger",IF($K2951&gt;=$M2951,"Alert","OK"))),"Not set")))</f>
        <v/>
      </c>
      <c r="R2951" s="22" t="str">
        <f aca="false">IF(OR($Q2951="",$Q2951="Not set"),"",MATCH($Q2951,Lists!$F$2:$F$4,0)-1)</f>
        <v/>
      </c>
      <c r="S2951" s="6"/>
      <c r="T2951" s="6"/>
      <c r="U2951" s="22" t="str">
        <f aca="false">IF(OR($Q2951="",$Q2951="OK",$Q2951="Not set",NOT(ISNUMBER($G2951))),"",ROUND($G2951*IF($Q2951="Danger",Lists!$M$15,Lists!$M$16),0))</f>
        <v/>
      </c>
      <c r="V2951" s="22" t="str">
        <f aca="false">IF($U2951="","",IF(OR($Q2951="Danger",$U2951&gt;=Lists!$M$10),"P1",IF($U2951&gt;=Lists!$M$11,"P2","P3")))</f>
        <v/>
      </c>
      <c r="W2951" s="24" t="str">
        <f aca="false">IF(OR($V2951="",$B2951=""),"",$B2951+INDEX(Lists!$N$10:$N$12,MATCH($V2951,Lists!$L$10:$L$12,0)))</f>
        <v/>
      </c>
      <c r="X2951" s="19"/>
      <c r="Y2951" s="19"/>
      <c r="Z2951" s="19"/>
      <c r="AA2951" s="21"/>
      <c r="AB2951" s="19"/>
      <c r="AC2951" s="22" t="str">
        <f aca="true">IF(OR($U2951="",$B2951=""),"",IF($AA2951&lt;&gt;"",$AA2951-$B2951,TODAY()-$B2951))</f>
        <v/>
      </c>
      <c r="AD2951" s="22" t="str">
        <f aca="true">IF($W2951="","",IF($Y2951="Closed",IF($AA2951="","Closed",IF($AA2951&lt;=$W2951,"Closed on time","Closed late")),IF(TODAY()&gt;$W2951,"Overdue","Within time")))</f>
        <v/>
      </c>
      <c r="AE2951" s="6"/>
      <c r="AF2951" s="19"/>
      <c r="AG2951" s="19"/>
      <c r="AH2951" s="19"/>
      <c r="AI2951" s="19"/>
      <c r="AJ2951" s="19"/>
    </row>
    <row r="2952" customFormat="false" ht="15" hidden="false" customHeight="false" outlineLevel="0" collapsed="false">
      <c r="A2952" s="22" t="str">
        <f aca="false">IF($C2952="","","R"&amp;TEXT(ROW()-4,"00000"))</f>
        <v/>
      </c>
      <c r="B2952" s="21"/>
      <c r="C2952" s="19"/>
      <c r="D2952" s="22" t="str">
        <f aca="false">IF($C2952="","",IFERROR(INDEX(Asset_Register!$C$5:$C$1000,MATCH($C2952,Asset_Register!$A$5:$A$1000,0)),"Not in register"))</f>
        <v/>
      </c>
      <c r="E2952" s="22" t="str">
        <f aca="false">IF($C2952="","",IFERROR(INDEX(Asset_Register!$D$5:$D$1000,MATCH($C2952,Asset_Register!$A$5:$A$1000,0)),"Not in register"))</f>
        <v/>
      </c>
      <c r="F2952" s="22" t="str">
        <f aca="false">IF($C2952="","",IFERROR(INDEX(Asset_Register!$R$5:$R$1000,MATCH($C2952,Asset_Register!$A$5:$A$1000,0)),"Not in register"))</f>
        <v/>
      </c>
      <c r="G2952" s="22" t="str">
        <f aca="false">IF($C2952="","",IFERROR(INDEX(Asset_Register!$Q$5:$Q$1000,MATCH($C2952,Asset_Register!$A$5:$A$1000,0)),"Not in register"))</f>
        <v/>
      </c>
      <c r="H2952" s="19"/>
      <c r="I2952" s="19"/>
      <c r="J2952" s="6"/>
      <c r="K2952" s="19"/>
      <c r="L2952" s="19"/>
      <c r="M2952" s="19"/>
      <c r="N2952" s="19"/>
      <c r="O2952" s="19"/>
      <c r="P2952" s="19"/>
      <c r="Q2952" s="22" t="str">
        <f aca="false">IF($C2952="","",IF($P2952&lt;&gt;"",$P2952,IF(AND(ISNUMBER($K2952),ISNUMBER($M2952),ISNUMBER($N2952)),IF($O2952="Lower is worse",IF($K2952&lt;=$N2952,"Danger",IF($K2952&lt;=$M2952,"Alert","OK")),IF($K2952&gt;=$N2952,"Danger",IF($K2952&gt;=$M2952,"Alert","OK"))),"Not set")))</f>
        <v/>
      </c>
      <c r="R2952" s="22" t="str">
        <f aca="false">IF(OR($Q2952="",$Q2952="Not set"),"",MATCH($Q2952,Lists!$F$2:$F$4,0)-1)</f>
        <v/>
      </c>
      <c r="S2952" s="6"/>
      <c r="T2952" s="6"/>
      <c r="U2952" s="22" t="str">
        <f aca="false">IF(OR($Q2952="",$Q2952="OK",$Q2952="Not set",NOT(ISNUMBER($G2952))),"",ROUND($G2952*IF($Q2952="Danger",Lists!$M$15,Lists!$M$16),0))</f>
        <v/>
      </c>
      <c r="V2952" s="22" t="str">
        <f aca="false">IF($U2952="","",IF(OR($Q2952="Danger",$U2952&gt;=Lists!$M$10),"P1",IF($U2952&gt;=Lists!$M$11,"P2","P3")))</f>
        <v/>
      </c>
      <c r="W2952" s="24" t="str">
        <f aca="false">IF(OR($V2952="",$B2952=""),"",$B2952+INDEX(Lists!$N$10:$N$12,MATCH($V2952,Lists!$L$10:$L$12,0)))</f>
        <v/>
      </c>
      <c r="X2952" s="19"/>
      <c r="Y2952" s="19"/>
      <c r="Z2952" s="19"/>
      <c r="AA2952" s="21"/>
      <c r="AB2952" s="19"/>
      <c r="AC2952" s="22" t="str">
        <f aca="true">IF(OR($U2952="",$B2952=""),"",IF($AA2952&lt;&gt;"",$AA2952-$B2952,TODAY()-$B2952))</f>
        <v/>
      </c>
      <c r="AD2952" s="22" t="str">
        <f aca="true">IF($W2952="","",IF($Y2952="Closed",IF($AA2952="","Closed",IF($AA2952&lt;=$W2952,"Closed on time","Closed late")),IF(TODAY()&gt;$W2952,"Overdue","Within time")))</f>
        <v/>
      </c>
      <c r="AE2952" s="6"/>
      <c r="AF2952" s="19"/>
      <c r="AG2952" s="19"/>
      <c r="AH2952" s="19"/>
      <c r="AI2952" s="19"/>
      <c r="AJ2952" s="19"/>
    </row>
    <row r="2953" customFormat="false" ht="15" hidden="false" customHeight="false" outlineLevel="0" collapsed="false">
      <c r="A2953" s="22" t="str">
        <f aca="false">IF($C2953="","","R"&amp;TEXT(ROW()-4,"00000"))</f>
        <v/>
      </c>
      <c r="B2953" s="21"/>
      <c r="C2953" s="19"/>
      <c r="D2953" s="22" t="str">
        <f aca="false">IF($C2953="","",IFERROR(INDEX(Asset_Register!$C$5:$C$1000,MATCH($C2953,Asset_Register!$A$5:$A$1000,0)),"Not in register"))</f>
        <v/>
      </c>
      <c r="E2953" s="22" t="str">
        <f aca="false">IF($C2953="","",IFERROR(INDEX(Asset_Register!$D$5:$D$1000,MATCH($C2953,Asset_Register!$A$5:$A$1000,0)),"Not in register"))</f>
        <v/>
      </c>
      <c r="F2953" s="22" t="str">
        <f aca="false">IF($C2953="","",IFERROR(INDEX(Asset_Register!$R$5:$R$1000,MATCH($C2953,Asset_Register!$A$5:$A$1000,0)),"Not in register"))</f>
        <v/>
      </c>
      <c r="G2953" s="22" t="str">
        <f aca="false">IF($C2953="","",IFERROR(INDEX(Asset_Register!$Q$5:$Q$1000,MATCH($C2953,Asset_Register!$A$5:$A$1000,0)),"Not in register"))</f>
        <v/>
      </c>
      <c r="H2953" s="19"/>
      <c r="I2953" s="19"/>
      <c r="J2953" s="6"/>
      <c r="K2953" s="19"/>
      <c r="L2953" s="19"/>
      <c r="M2953" s="19"/>
      <c r="N2953" s="19"/>
      <c r="O2953" s="19"/>
      <c r="P2953" s="19"/>
      <c r="Q2953" s="22" t="str">
        <f aca="false">IF($C2953="","",IF($P2953&lt;&gt;"",$P2953,IF(AND(ISNUMBER($K2953),ISNUMBER($M2953),ISNUMBER($N2953)),IF($O2953="Lower is worse",IF($K2953&lt;=$N2953,"Danger",IF($K2953&lt;=$M2953,"Alert","OK")),IF($K2953&gt;=$N2953,"Danger",IF($K2953&gt;=$M2953,"Alert","OK"))),"Not set")))</f>
        <v/>
      </c>
      <c r="R2953" s="22" t="str">
        <f aca="false">IF(OR($Q2953="",$Q2953="Not set"),"",MATCH($Q2953,Lists!$F$2:$F$4,0)-1)</f>
        <v/>
      </c>
      <c r="S2953" s="6"/>
      <c r="T2953" s="6"/>
      <c r="U2953" s="22" t="str">
        <f aca="false">IF(OR($Q2953="",$Q2953="OK",$Q2953="Not set",NOT(ISNUMBER($G2953))),"",ROUND($G2953*IF($Q2953="Danger",Lists!$M$15,Lists!$M$16),0))</f>
        <v/>
      </c>
      <c r="V2953" s="22" t="str">
        <f aca="false">IF($U2953="","",IF(OR($Q2953="Danger",$U2953&gt;=Lists!$M$10),"P1",IF($U2953&gt;=Lists!$M$11,"P2","P3")))</f>
        <v/>
      </c>
      <c r="W2953" s="24" t="str">
        <f aca="false">IF(OR($V2953="",$B2953=""),"",$B2953+INDEX(Lists!$N$10:$N$12,MATCH($V2953,Lists!$L$10:$L$12,0)))</f>
        <v/>
      </c>
      <c r="X2953" s="19"/>
      <c r="Y2953" s="19"/>
      <c r="Z2953" s="19"/>
      <c r="AA2953" s="21"/>
      <c r="AB2953" s="19"/>
      <c r="AC2953" s="22" t="str">
        <f aca="true">IF(OR($U2953="",$B2953=""),"",IF($AA2953&lt;&gt;"",$AA2953-$B2953,TODAY()-$B2953))</f>
        <v/>
      </c>
      <c r="AD2953" s="22" t="str">
        <f aca="true">IF($W2953="","",IF($Y2953="Closed",IF($AA2953="","Closed",IF($AA2953&lt;=$W2953,"Closed on time","Closed late")),IF(TODAY()&gt;$W2953,"Overdue","Within time")))</f>
        <v/>
      </c>
      <c r="AE2953" s="6"/>
      <c r="AF2953" s="19"/>
      <c r="AG2953" s="19"/>
      <c r="AH2953" s="19"/>
      <c r="AI2953" s="19"/>
      <c r="AJ2953" s="19"/>
    </row>
    <row r="2954" customFormat="false" ht="15" hidden="false" customHeight="false" outlineLevel="0" collapsed="false">
      <c r="A2954" s="22" t="str">
        <f aca="false">IF($C2954="","","R"&amp;TEXT(ROW()-4,"00000"))</f>
        <v/>
      </c>
      <c r="B2954" s="21"/>
      <c r="C2954" s="19"/>
      <c r="D2954" s="22" t="str">
        <f aca="false">IF($C2954="","",IFERROR(INDEX(Asset_Register!$C$5:$C$1000,MATCH($C2954,Asset_Register!$A$5:$A$1000,0)),"Not in register"))</f>
        <v/>
      </c>
      <c r="E2954" s="22" t="str">
        <f aca="false">IF($C2954="","",IFERROR(INDEX(Asset_Register!$D$5:$D$1000,MATCH($C2954,Asset_Register!$A$5:$A$1000,0)),"Not in register"))</f>
        <v/>
      </c>
      <c r="F2954" s="22" t="str">
        <f aca="false">IF($C2954="","",IFERROR(INDEX(Asset_Register!$R$5:$R$1000,MATCH($C2954,Asset_Register!$A$5:$A$1000,0)),"Not in register"))</f>
        <v/>
      </c>
      <c r="G2954" s="22" t="str">
        <f aca="false">IF($C2954="","",IFERROR(INDEX(Asset_Register!$Q$5:$Q$1000,MATCH($C2954,Asset_Register!$A$5:$A$1000,0)),"Not in register"))</f>
        <v/>
      </c>
      <c r="H2954" s="19"/>
      <c r="I2954" s="19"/>
      <c r="J2954" s="6"/>
      <c r="K2954" s="19"/>
      <c r="L2954" s="19"/>
      <c r="M2954" s="19"/>
      <c r="N2954" s="19"/>
      <c r="O2954" s="19"/>
      <c r="P2954" s="19"/>
      <c r="Q2954" s="22" t="str">
        <f aca="false">IF($C2954="","",IF($P2954&lt;&gt;"",$P2954,IF(AND(ISNUMBER($K2954),ISNUMBER($M2954),ISNUMBER($N2954)),IF($O2954="Lower is worse",IF($K2954&lt;=$N2954,"Danger",IF($K2954&lt;=$M2954,"Alert","OK")),IF($K2954&gt;=$N2954,"Danger",IF($K2954&gt;=$M2954,"Alert","OK"))),"Not set")))</f>
        <v/>
      </c>
      <c r="R2954" s="22" t="str">
        <f aca="false">IF(OR($Q2954="",$Q2954="Not set"),"",MATCH($Q2954,Lists!$F$2:$F$4,0)-1)</f>
        <v/>
      </c>
      <c r="S2954" s="6"/>
      <c r="T2954" s="6"/>
      <c r="U2954" s="22" t="str">
        <f aca="false">IF(OR($Q2954="",$Q2954="OK",$Q2954="Not set",NOT(ISNUMBER($G2954))),"",ROUND($G2954*IF($Q2954="Danger",Lists!$M$15,Lists!$M$16),0))</f>
        <v/>
      </c>
      <c r="V2954" s="22" t="str">
        <f aca="false">IF($U2954="","",IF(OR($Q2954="Danger",$U2954&gt;=Lists!$M$10),"P1",IF($U2954&gt;=Lists!$M$11,"P2","P3")))</f>
        <v/>
      </c>
      <c r="W2954" s="24" t="str">
        <f aca="false">IF(OR($V2954="",$B2954=""),"",$B2954+INDEX(Lists!$N$10:$N$12,MATCH($V2954,Lists!$L$10:$L$12,0)))</f>
        <v/>
      </c>
      <c r="X2954" s="19"/>
      <c r="Y2954" s="19"/>
      <c r="Z2954" s="19"/>
      <c r="AA2954" s="21"/>
      <c r="AB2954" s="19"/>
      <c r="AC2954" s="22" t="str">
        <f aca="true">IF(OR($U2954="",$B2954=""),"",IF($AA2954&lt;&gt;"",$AA2954-$B2954,TODAY()-$B2954))</f>
        <v/>
      </c>
      <c r="AD2954" s="22" t="str">
        <f aca="true">IF($W2954="","",IF($Y2954="Closed",IF($AA2954="","Closed",IF($AA2954&lt;=$W2954,"Closed on time","Closed late")),IF(TODAY()&gt;$W2954,"Overdue","Within time")))</f>
        <v/>
      </c>
      <c r="AE2954" s="6"/>
      <c r="AF2954" s="19"/>
      <c r="AG2954" s="19"/>
      <c r="AH2954" s="19"/>
      <c r="AI2954" s="19"/>
      <c r="AJ2954" s="19"/>
    </row>
    <row r="2955" customFormat="false" ht="15" hidden="false" customHeight="false" outlineLevel="0" collapsed="false">
      <c r="A2955" s="22" t="str">
        <f aca="false">IF($C2955="","","R"&amp;TEXT(ROW()-4,"00000"))</f>
        <v/>
      </c>
      <c r="B2955" s="21"/>
      <c r="C2955" s="19"/>
      <c r="D2955" s="22" t="str">
        <f aca="false">IF($C2955="","",IFERROR(INDEX(Asset_Register!$C$5:$C$1000,MATCH($C2955,Asset_Register!$A$5:$A$1000,0)),"Not in register"))</f>
        <v/>
      </c>
      <c r="E2955" s="22" t="str">
        <f aca="false">IF($C2955="","",IFERROR(INDEX(Asset_Register!$D$5:$D$1000,MATCH($C2955,Asset_Register!$A$5:$A$1000,0)),"Not in register"))</f>
        <v/>
      </c>
      <c r="F2955" s="22" t="str">
        <f aca="false">IF($C2955="","",IFERROR(INDEX(Asset_Register!$R$5:$R$1000,MATCH($C2955,Asset_Register!$A$5:$A$1000,0)),"Not in register"))</f>
        <v/>
      </c>
      <c r="G2955" s="22" t="str">
        <f aca="false">IF($C2955="","",IFERROR(INDEX(Asset_Register!$Q$5:$Q$1000,MATCH($C2955,Asset_Register!$A$5:$A$1000,0)),"Not in register"))</f>
        <v/>
      </c>
      <c r="H2955" s="19"/>
      <c r="I2955" s="19"/>
      <c r="J2955" s="6"/>
      <c r="K2955" s="19"/>
      <c r="L2955" s="19"/>
      <c r="M2955" s="19"/>
      <c r="N2955" s="19"/>
      <c r="O2955" s="19"/>
      <c r="P2955" s="19"/>
      <c r="Q2955" s="22" t="str">
        <f aca="false">IF($C2955="","",IF($P2955&lt;&gt;"",$P2955,IF(AND(ISNUMBER($K2955),ISNUMBER($M2955),ISNUMBER($N2955)),IF($O2955="Lower is worse",IF($K2955&lt;=$N2955,"Danger",IF($K2955&lt;=$M2955,"Alert","OK")),IF($K2955&gt;=$N2955,"Danger",IF($K2955&gt;=$M2955,"Alert","OK"))),"Not set")))</f>
        <v/>
      </c>
      <c r="R2955" s="22" t="str">
        <f aca="false">IF(OR($Q2955="",$Q2955="Not set"),"",MATCH($Q2955,Lists!$F$2:$F$4,0)-1)</f>
        <v/>
      </c>
      <c r="S2955" s="6"/>
      <c r="T2955" s="6"/>
      <c r="U2955" s="22" t="str">
        <f aca="false">IF(OR($Q2955="",$Q2955="OK",$Q2955="Not set",NOT(ISNUMBER($G2955))),"",ROUND($G2955*IF($Q2955="Danger",Lists!$M$15,Lists!$M$16),0))</f>
        <v/>
      </c>
      <c r="V2955" s="22" t="str">
        <f aca="false">IF($U2955="","",IF(OR($Q2955="Danger",$U2955&gt;=Lists!$M$10),"P1",IF($U2955&gt;=Lists!$M$11,"P2","P3")))</f>
        <v/>
      </c>
      <c r="W2955" s="24" t="str">
        <f aca="false">IF(OR($V2955="",$B2955=""),"",$B2955+INDEX(Lists!$N$10:$N$12,MATCH($V2955,Lists!$L$10:$L$12,0)))</f>
        <v/>
      </c>
      <c r="X2955" s="19"/>
      <c r="Y2955" s="19"/>
      <c r="Z2955" s="19"/>
      <c r="AA2955" s="21"/>
      <c r="AB2955" s="19"/>
      <c r="AC2955" s="22" t="str">
        <f aca="true">IF(OR($U2955="",$B2955=""),"",IF($AA2955&lt;&gt;"",$AA2955-$B2955,TODAY()-$B2955))</f>
        <v/>
      </c>
      <c r="AD2955" s="22" t="str">
        <f aca="true">IF($W2955="","",IF($Y2955="Closed",IF($AA2955="","Closed",IF($AA2955&lt;=$W2955,"Closed on time","Closed late")),IF(TODAY()&gt;$W2955,"Overdue","Within time")))</f>
        <v/>
      </c>
      <c r="AE2955" s="6"/>
      <c r="AF2955" s="19"/>
      <c r="AG2955" s="19"/>
      <c r="AH2955" s="19"/>
      <c r="AI2955" s="19"/>
      <c r="AJ2955" s="19"/>
    </row>
    <row r="2956" customFormat="false" ht="15" hidden="false" customHeight="false" outlineLevel="0" collapsed="false">
      <c r="A2956" s="22" t="str">
        <f aca="false">IF($C2956="","","R"&amp;TEXT(ROW()-4,"00000"))</f>
        <v/>
      </c>
      <c r="B2956" s="21"/>
      <c r="C2956" s="19"/>
      <c r="D2956" s="22" t="str">
        <f aca="false">IF($C2956="","",IFERROR(INDEX(Asset_Register!$C$5:$C$1000,MATCH($C2956,Asset_Register!$A$5:$A$1000,0)),"Not in register"))</f>
        <v/>
      </c>
      <c r="E2956" s="22" t="str">
        <f aca="false">IF($C2956="","",IFERROR(INDEX(Asset_Register!$D$5:$D$1000,MATCH($C2956,Asset_Register!$A$5:$A$1000,0)),"Not in register"))</f>
        <v/>
      </c>
      <c r="F2956" s="22" t="str">
        <f aca="false">IF($C2956="","",IFERROR(INDEX(Asset_Register!$R$5:$R$1000,MATCH($C2956,Asset_Register!$A$5:$A$1000,0)),"Not in register"))</f>
        <v/>
      </c>
      <c r="G2956" s="22" t="str">
        <f aca="false">IF($C2956="","",IFERROR(INDEX(Asset_Register!$Q$5:$Q$1000,MATCH($C2956,Asset_Register!$A$5:$A$1000,0)),"Not in register"))</f>
        <v/>
      </c>
      <c r="H2956" s="19"/>
      <c r="I2956" s="19"/>
      <c r="J2956" s="6"/>
      <c r="K2956" s="19"/>
      <c r="L2956" s="19"/>
      <c r="M2956" s="19"/>
      <c r="N2956" s="19"/>
      <c r="O2956" s="19"/>
      <c r="P2956" s="19"/>
      <c r="Q2956" s="22" t="str">
        <f aca="false">IF($C2956="","",IF($P2956&lt;&gt;"",$P2956,IF(AND(ISNUMBER($K2956),ISNUMBER($M2956),ISNUMBER($N2956)),IF($O2956="Lower is worse",IF($K2956&lt;=$N2956,"Danger",IF($K2956&lt;=$M2956,"Alert","OK")),IF($K2956&gt;=$N2956,"Danger",IF($K2956&gt;=$M2956,"Alert","OK"))),"Not set")))</f>
        <v/>
      </c>
      <c r="R2956" s="22" t="str">
        <f aca="false">IF(OR($Q2956="",$Q2956="Not set"),"",MATCH($Q2956,Lists!$F$2:$F$4,0)-1)</f>
        <v/>
      </c>
      <c r="S2956" s="6"/>
      <c r="T2956" s="6"/>
      <c r="U2956" s="22" t="str">
        <f aca="false">IF(OR($Q2956="",$Q2956="OK",$Q2956="Not set",NOT(ISNUMBER($G2956))),"",ROUND($G2956*IF($Q2956="Danger",Lists!$M$15,Lists!$M$16),0))</f>
        <v/>
      </c>
      <c r="V2956" s="22" t="str">
        <f aca="false">IF($U2956="","",IF(OR($Q2956="Danger",$U2956&gt;=Lists!$M$10),"P1",IF($U2956&gt;=Lists!$M$11,"P2","P3")))</f>
        <v/>
      </c>
      <c r="W2956" s="24" t="str">
        <f aca="false">IF(OR($V2956="",$B2956=""),"",$B2956+INDEX(Lists!$N$10:$N$12,MATCH($V2956,Lists!$L$10:$L$12,0)))</f>
        <v/>
      </c>
      <c r="X2956" s="19"/>
      <c r="Y2956" s="19"/>
      <c r="Z2956" s="19"/>
      <c r="AA2956" s="21"/>
      <c r="AB2956" s="19"/>
      <c r="AC2956" s="22" t="str">
        <f aca="true">IF(OR($U2956="",$B2956=""),"",IF($AA2956&lt;&gt;"",$AA2956-$B2956,TODAY()-$B2956))</f>
        <v/>
      </c>
      <c r="AD2956" s="22" t="str">
        <f aca="true">IF($W2956="","",IF($Y2956="Closed",IF($AA2956="","Closed",IF($AA2956&lt;=$W2956,"Closed on time","Closed late")),IF(TODAY()&gt;$W2956,"Overdue","Within time")))</f>
        <v/>
      </c>
      <c r="AE2956" s="6"/>
      <c r="AF2956" s="19"/>
      <c r="AG2956" s="19"/>
      <c r="AH2956" s="19"/>
      <c r="AI2956" s="19"/>
      <c r="AJ2956" s="19"/>
    </row>
    <row r="2957" customFormat="false" ht="15" hidden="false" customHeight="false" outlineLevel="0" collapsed="false">
      <c r="A2957" s="22" t="str">
        <f aca="false">IF($C2957="","","R"&amp;TEXT(ROW()-4,"00000"))</f>
        <v/>
      </c>
      <c r="B2957" s="21"/>
      <c r="C2957" s="19"/>
      <c r="D2957" s="22" t="str">
        <f aca="false">IF($C2957="","",IFERROR(INDEX(Asset_Register!$C$5:$C$1000,MATCH($C2957,Asset_Register!$A$5:$A$1000,0)),"Not in register"))</f>
        <v/>
      </c>
      <c r="E2957" s="22" t="str">
        <f aca="false">IF($C2957="","",IFERROR(INDEX(Asset_Register!$D$5:$D$1000,MATCH($C2957,Asset_Register!$A$5:$A$1000,0)),"Not in register"))</f>
        <v/>
      </c>
      <c r="F2957" s="22" t="str">
        <f aca="false">IF($C2957="","",IFERROR(INDEX(Asset_Register!$R$5:$R$1000,MATCH($C2957,Asset_Register!$A$5:$A$1000,0)),"Not in register"))</f>
        <v/>
      </c>
      <c r="G2957" s="22" t="str">
        <f aca="false">IF($C2957="","",IFERROR(INDEX(Asset_Register!$Q$5:$Q$1000,MATCH($C2957,Asset_Register!$A$5:$A$1000,0)),"Not in register"))</f>
        <v/>
      </c>
      <c r="H2957" s="19"/>
      <c r="I2957" s="19"/>
      <c r="J2957" s="6"/>
      <c r="K2957" s="19"/>
      <c r="L2957" s="19"/>
      <c r="M2957" s="19"/>
      <c r="N2957" s="19"/>
      <c r="O2957" s="19"/>
      <c r="P2957" s="19"/>
      <c r="Q2957" s="22" t="str">
        <f aca="false">IF($C2957="","",IF($P2957&lt;&gt;"",$P2957,IF(AND(ISNUMBER($K2957),ISNUMBER($M2957),ISNUMBER($N2957)),IF($O2957="Lower is worse",IF($K2957&lt;=$N2957,"Danger",IF($K2957&lt;=$M2957,"Alert","OK")),IF($K2957&gt;=$N2957,"Danger",IF($K2957&gt;=$M2957,"Alert","OK"))),"Not set")))</f>
        <v/>
      </c>
      <c r="R2957" s="22" t="str">
        <f aca="false">IF(OR($Q2957="",$Q2957="Not set"),"",MATCH($Q2957,Lists!$F$2:$F$4,0)-1)</f>
        <v/>
      </c>
      <c r="S2957" s="6"/>
      <c r="T2957" s="6"/>
      <c r="U2957" s="22" t="str">
        <f aca="false">IF(OR($Q2957="",$Q2957="OK",$Q2957="Not set",NOT(ISNUMBER($G2957))),"",ROUND($G2957*IF($Q2957="Danger",Lists!$M$15,Lists!$M$16),0))</f>
        <v/>
      </c>
      <c r="V2957" s="22" t="str">
        <f aca="false">IF($U2957="","",IF(OR($Q2957="Danger",$U2957&gt;=Lists!$M$10),"P1",IF($U2957&gt;=Lists!$M$11,"P2","P3")))</f>
        <v/>
      </c>
      <c r="W2957" s="24" t="str">
        <f aca="false">IF(OR($V2957="",$B2957=""),"",$B2957+INDEX(Lists!$N$10:$N$12,MATCH($V2957,Lists!$L$10:$L$12,0)))</f>
        <v/>
      </c>
      <c r="X2957" s="19"/>
      <c r="Y2957" s="19"/>
      <c r="Z2957" s="19"/>
      <c r="AA2957" s="21"/>
      <c r="AB2957" s="19"/>
      <c r="AC2957" s="22" t="str">
        <f aca="true">IF(OR($U2957="",$B2957=""),"",IF($AA2957&lt;&gt;"",$AA2957-$B2957,TODAY()-$B2957))</f>
        <v/>
      </c>
      <c r="AD2957" s="22" t="str">
        <f aca="true">IF($W2957="","",IF($Y2957="Closed",IF($AA2957="","Closed",IF($AA2957&lt;=$W2957,"Closed on time","Closed late")),IF(TODAY()&gt;$W2957,"Overdue","Within time")))</f>
        <v/>
      </c>
      <c r="AE2957" s="6"/>
      <c r="AF2957" s="19"/>
      <c r="AG2957" s="19"/>
      <c r="AH2957" s="19"/>
      <c r="AI2957" s="19"/>
      <c r="AJ2957" s="19"/>
    </row>
    <row r="2958" customFormat="false" ht="15" hidden="false" customHeight="false" outlineLevel="0" collapsed="false">
      <c r="A2958" s="22" t="str">
        <f aca="false">IF($C2958="","","R"&amp;TEXT(ROW()-4,"00000"))</f>
        <v/>
      </c>
      <c r="B2958" s="21"/>
      <c r="C2958" s="19"/>
      <c r="D2958" s="22" t="str">
        <f aca="false">IF($C2958="","",IFERROR(INDEX(Asset_Register!$C$5:$C$1000,MATCH($C2958,Asset_Register!$A$5:$A$1000,0)),"Not in register"))</f>
        <v/>
      </c>
      <c r="E2958" s="22" t="str">
        <f aca="false">IF($C2958="","",IFERROR(INDEX(Asset_Register!$D$5:$D$1000,MATCH($C2958,Asset_Register!$A$5:$A$1000,0)),"Not in register"))</f>
        <v/>
      </c>
      <c r="F2958" s="22" t="str">
        <f aca="false">IF($C2958="","",IFERROR(INDEX(Asset_Register!$R$5:$R$1000,MATCH($C2958,Asset_Register!$A$5:$A$1000,0)),"Not in register"))</f>
        <v/>
      </c>
      <c r="G2958" s="22" t="str">
        <f aca="false">IF($C2958="","",IFERROR(INDEX(Asset_Register!$Q$5:$Q$1000,MATCH($C2958,Asset_Register!$A$5:$A$1000,0)),"Not in register"))</f>
        <v/>
      </c>
      <c r="H2958" s="19"/>
      <c r="I2958" s="19"/>
      <c r="J2958" s="6"/>
      <c r="K2958" s="19"/>
      <c r="L2958" s="19"/>
      <c r="M2958" s="19"/>
      <c r="N2958" s="19"/>
      <c r="O2958" s="19"/>
      <c r="P2958" s="19"/>
      <c r="Q2958" s="22" t="str">
        <f aca="false">IF($C2958="","",IF($P2958&lt;&gt;"",$P2958,IF(AND(ISNUMBER($K2958),ISNUMBER($M2958),ISNUMBER($N2958)),IF($O2958="Lower is worse",IF($K2958&lt;=$N2958,"Danger",IF($K2958&lt;=$M2958,"Alert","OK")),IF($K2958&gt;=$N2958,"Danger",IF($K2958&gt;=$M2958,"Alert","OK"))),"Not set")))</f>
        <v/>
      </c>
      <c r="R2958" s="22" t="str">
        <f aca="false">IF(OR($Q2958="",$Q2958="Not set"),"",MATCH($Q2958,Lists!$F$2:$F$4,0)-1)</f>
        <v/>
      </c>
      <c r="S2958" s="6"/>
      <c r="T2958" s="6"/>
      <c r="U2958" s="22" t="str">
        <f aca="false">IF(OR($Q2958="",$Q2958="OK",$Q2958="Not set",NOT(ISNUMBER($G2958))),"",ROUND($G2958*IF($Q2958="Danger",Lists!$M$15,Lists!$M$16),0))</f>
        <v/>
      </c>
      <c r="V2958" s="22" t="str">
        <f aca="false">IF($U2958="","",IF(OR($Q2958="Danger",$U2958&gt;=Lists!$M$10),"P1",IF($U2958&gt;=Lists!$M$11,"P2","P3")))</f>
        <v/>
      </c>
      <c r="W2958" s="24" t="str">
        <f aca="false">IF(OR($V2958="",$B2958=""),"",$B2958+INDEX(Lists!$N$10:$N$12,MATCH($V2958,Lists!$L$10:$L$12,0)))</f>
        <v/>
      </c>
      <c r="X2958" s="19"/>
      <c r="Y2958" s="19"/>
      <c r="Z2958" s="19"/>
      <c r="AA2958" s="21"/>
      <c r="AB2958" s="19"/>
      <c r="AC2958" s="22" t="str">
        <f aca="true">IF(OR($U2958="",$B2958=""),"",IF($AA2958&lt;&gt;"",$AA2958-$B2958,TODAY()-$B2958))</f>
        <v/>
      </c>
      <c r="AD2958" s="22" t="str">
        <f aca="true">IF($W2958="","",IF($Y2958="Closed",IF($AA2958="","Closed",IF($AA2958&lt;=$W2958,"Closed on time","Closed late")),IF(TODAY()&gt;$W2958,"Overdue","Within time")))</f>
        <v/>
      </c>
      <c r="AE2958" s="6"/>
      <c r="AF2958" s="19"/>
      <c r="AG2958" s="19"/>
      <c r="AH2958" s="19"/>
      <c r="AI2958" s="19"/>
      <c r="AJ2958" s="19"/>
    </row>
    <row r="2959" customFormat="false" ht="15" hidden="false" customHeight="false" outlineLevel="0" collapsed="false">
      <c r="A2959" s="22" t="str">
        <f aca="false">IF($C2959="","","R"&amp;TEXT(ROW()-4,"00000"))</f>
        <v/>
      </c>
      <c r="B2959" s="21"/>
      <c r="C2959" s="19"/>
      <c r="D2959" s="22" t="str">
        <f aca="false">IF($C2959="","",IFERROR(INDEX(Asset_Register!$C$5:$C$1000,MATCH($C2959,Asset_Register!$A$5:$A$1000,0)),"Not in register"))</f>
        <v/>
      </c>
      <c r="E2959" s="22" t="str">
        <f aca="false">IF($C2959="","",IFERROR(INDEX(Asset_Register!$D$5:$D$1000,MATCH($C2959,Asset_Register!$A$5:$A$1000,0)),"Not in register"))</f>
        <v/>
      </c>
      <c r="F2959" s="22" t="str">
        <f aca="false">IF($C2959="","",IFERROR(INDEX(Asset_Register!$R$5:$R$1000,MATCH($C2959,Asset_Register!$A$5:$A$1000,0)),"Not in register"))</f>
        <v/>
      </c>
      <c r="G2959" s="22" t="str">
        <f aca="false">IF($C2959="","",IFERROR(INDEX(Asset_Register!$Q$5:$Q$1000,MATCH($C2959,Asset_Register!$A$5:$A$1000,0)),"Not in register"))</f>
        <v/>
      </c>
      <c r="H2959" s="19"/>
      <c r="I2959" s="19"/>
      <c r="J2959" s="6"/>
      <c r="K2959" s="19"/>
      <c r="L2959" s="19"/>
      <c r="M2959" s="19"/>
      <c r="N2959" s="19"/>
      <c r="O2959" s="19"/>
      <c r="P2959" s="19"/>
      <c r="Q2959" s="22" t="str">
        <f aca="false">IF($C2959="","",IF($P2959&lt;&gt;"",$P2959,IF(AND(ISNUMBER($K2959),ISNUMBER($M2959),ISNUMBER($N2959)),IF($O2959="Lower is worse",IF($K2959&lt;=$N2959,"Danger",IF($K2959&lt;=$M2959,"Alert","OK")),IF($K2959&gt;=$N2959,"Danger",IF($K2959&gt;=$M2959,"Alert","OK"))),"Not set")))</f>
        <v/>
      </c>
      <c r="R2959" s="22" t="str">
        <f aca="false">IF(OR($Q2959="",$Q2959="Not set"),"",MATCH($Q2959,Lists!$F$2:$F$4,0)-1)</f>
        <v/>
      </c>
      <c r="S2959" s="6"/>
      <c r="T2959" s="6"/>
      <c r="U2959" s="22" t="str">
        <f aca="false">IF(OR($Q2959="",$Q2959="OK",$Q2959="Not set",NOT(ISNUMBER($G2959))),"",ROUND($G2959*IF($Q2959="Danger",Lists!$M$15,Lists!$M$16),0))</f>
        <v/>
      </c>
      <c r="V2959" s="22" t="str">
        <f aca="false">IF($U2959="","",IF(OR($Q2959="Danger",$U2959&gt;=Lists!$M$10),"P1",IF($U2959&gt;=Lists!$M$11,"P2","P3")))</f>
        <v/>
      </c>
      <c r="W2959" s="24" t="str">
        <f aca="false">IF(OR($V2959="",$B2959=""),"",$B2959+INDEX(Lists!$N$10:$N$12,MATCH($V2959,Lists!$L$10:$L$12,0)))</f>
        <v/>
      </c>
      <c r="X2959" s="19"/>
      <c r="Y2959" s="19"/>
      <c r="Z2959" s="19"/>
      <c r="AA2959" s="21"/>
      <c r="AB2959" s="19"/>
      <c r="AC2959" s="22" t="str">
        <f aca="true">IF(OR($U2959="",$B2959=""),"",IF($AA2959&lt;&gt;"",$AA2959-$B2959,TODAY()-$B2959))</f>
        <v/>
      </c>
      <c r="AD2959" s="22" t="str">
        <f aca="true">IF($W2959="","",IF($Y2959="Closed",IF($AA2959="","Closed",IF($AA2959&lt;=$W2959,"Closed on time","Closed late")),IF(TODAY()&gt;$W2959,"Overdue","Within time")))</f>
        <v/>
      </c>
      <c r="AE2959" s="6"/>
      <c r="AF2959" s="19"/>
      <c r="AG2959" s="19"/>
      <c r="AH2959" s="19"/>
      <c r="AI2959" s="19"/>
      <c r="AJ2959" s="19"/>
    </row>
    <row r="2960" customFormat="false" ht="15" hidden="false" customHeight="false" outlineLevel="0" collapsed="false">
      <c r="A2960" s="22" t="str">
        <f aca="false">IF($C2960="","","R"&amp;TEXT(ROW()-4,"00000"))</f>
        <v/>
      </c>
      <c r="B2960" s="21"/>
      <c r="C2960" s="19"/>
      <c r="D2960" s="22" t="str">
        <f aca="false">IF($C2960="","",IFERROR(INDEX(Asset_Register!$C$5:$C$1000,MATCH($C2960,Asset_Register!$A$5:$A$1000,0)),"Not in register"))</f>
        <v/>
      </c>
      <c r="E2960" s="22" t="str">
        <f aca="false">IF($C2960="","",IFERROR(INDEX(Asset_Register!$D$5:$D$1000,MATCH($C2960,Asset_Register!$A$5:$A$1000,0)),"Not in register"))</f>
        <v/>
      </c>
      <c r="F2960" s="22" t="str">
        <f aca="false">IF($C2960="","",IFERROR(INDEX(Asset_Register!$R$5:$R$1000,MATCH($C2960,Asset_Register!$A$5:$A$1000,0)),"Not in register"))</f>
        <v/>
      </c>
      <c r="G2960" s="22" t="str">
        <f aca="false">IF($C2960="","",IFERROR(INDEX(Asset_Register!$Q$5:$Q$1000,MATCH($C2960,Asset_Register!$A$5:$A$1000,0)),"Not in register"))</f>
        <v/>
      </c>
      <c r="H2960" s="19"/>
      <c r="I2960" s="19"/>
      <c r="J2960" s="6"/>
      <c r="K2960" s="19"/>
      <c r="L2960" s="19"/>
      <c r="M2960" s="19"/>
      <c r="N2960" s="19"/>
      <c r="O2960" s="19"/>
      <c r="P2960" s="19"/>
      <c r="Q2960" s="22" t="str">
        <f aca="false">IF($C2960="","",IF($P2960&lt;&gt;"",$P2960,IF(AND(ISNUMBER($K2960),ISNUMBER($M2960),ISNUMBER($N2960)),IF($O2960="Lower is worse",IF($K2960&lt;=$N2960,"Danger",IF($K2960&lt;=$M2960,"Alert","OK")),IF($K2960&gt;=$N2960,"Danger",IF($K2960&gt;=$M2960,"Alert","OK"))),"Not set")))</f>
        <v/>
      </c>
      <c r="R2960" s="22" t="str">
        <f aca="false">IF(OR($Q2960="",$Q2960="Not set"),"",MATCH($Q2960,Lists!$F$2:$F$4,0)-1)</f>
        <v/>
      </c>
      <c r="S2960" s="6"/>
      <c r="T2960" s="6"/>
      <c r="U2960" s="22" t="str">
        <f aca="false">IF(OR($Q2960="",$Q2960="OK",$Q2960="Not set",NOT(ISNUMBER($G2960))),"",ROUND($G2960*IF($Q2960="Danger",Lists!$M$15,Lists!$M$16),0))</f>
        <v/>
      </c>
      <c r="V2960" s="22" t="str">
        <f aca="false">IF($U2960="","",IF(OR($Q2960="Danger",$U2960&gt;=Lists!$M$10),"P1",IF($U2960&gt;=Lists!$M$11,"P2","P3")))</f>
        <v/>
      </c>
      <c r="W2960" s="24" t="str">
        <f aca="false">IF(OR($V2960="",$B2960=""),"",$B2960+INDEX(Lists!$N$10:$N$12,MATCH($V2960,Lists!$L$10:$L$12,0)))</f>
        <v/>
      </c>
      <c r="X2960" s="19"/>
      <c r="Y2960" s="19"/>
      <c r="Z2960" s="19"/>
      <c r="AA2960" s="21"/>
      <c r="AB2960" s="19"/>
      <c r="AC2960" s="22" t="str">
        <f aca="true">IF(OR($U2960="",$B2960=""),"",IF($AA2960&lt;&gt;"",$AA2960-$B2960,TODAY()-$B2960))</f>
        <v/>
      </c>
      <c r="AD2960" s="22" t="str">
        <f aca="true">IF($W2960="","",IF($Y2960="Closed",IF($AA2960="","Closed",IF($AA2960&lt;=$W2960,"Closed on time","Closed late")),IF(TODAY()&gt;$W2960,"Overdue","Within time")))</f>
        <v/>
      </c>
      <c r="AE2960" s="6"/>
      <c r="AF2960" s="19"/>
      <c r="AG2960" s="19"/>
      <c r="AH2960" s="19"/>
      <c r="AI2960" s="19"/>
      <c r="AJ2960" s="19"/>
    </row>
    <row r="2961" customFormat="false" ht="15" hidden="false" customHeight="false" outlineLevel="0" collapsed="false">
      <c r="A2961" s="22" t="str">
        <f aca="false">IF($C2961="","","R"&amp;TEXT(ROW()-4,"00000"))</f>
        <v/>
      </c>
      <c r="B2961" s="21"/>
      <c r="C2961" s="19"/>
      <c r="D2961" s="22" t="str">
        <f aca="false">IF($C2961="","",IFERROR(INDEX(Asset_Register!$C$5:$C$1000,MATCH($C2961,Asset_Register!$A$5:$A$1000,0)),"Not in register"))</f>
        <v/>
      </c>
      <c r="E2961" s="22" t="str">
        <f aca="false">IF($C2961="","",IFERROR(INDEX(Asset_Register!$D$5:$D$1000,MATCH($C2961,Asset_Register!$A$5:$A$1000,0)),"Not in register"))</f>
        <v/>
      </c>
      <c r="F2961" s="22" t="str">
        <f aca="false">IF($C2961="","",IFERROR(INDEX(Asset_Register!$R$5:$R$1000,MATCH($C2961,Asset_Register!$A$5:$A$1000,0)),"Not in register"))</f>
        <v/>
      </c>
      <c r="G2961" s="22" t="str">
        <f aca="false">IF($C2961="","",IFERROR(INDEX(Asset_Register!$Q$5:$Q$1000,MATCH($C2961,Asset_Register!$A$5:$A$1000,0)),"Not in register"))</f>
        <v/>
      </c>
      <c r="H2961" s="19"/>
      <c r="I2961" s="19"/>
      <c r="J2961" s="6"/>
      <c r="K2961" s="19"/>
      <c r="L2961" s="19"/>
      <c r="M2961" s="19"/>
      <c r="N2961" s="19"/>
      <c r="O2961" s="19"/>
      <c r="P2961" s="19"/>
      <c r="Q2961" s="22" t="str">
        <f aca="false">IF($C2961="","",IF($P2961&lt;&gt;"",$P2961,IF(AND(ISNUMBER($K2961),ISNUMBER($M2961),ISNUMBER($N2961)),IF($O2961="Lower is worse",IF($K2961&lt;=$N2961,"Danger",IF($K2961&lt;=$M2961,"Alert","OK")),IF($K2961&gt;=$N2961,"Danger",IF($K2961&gt;=$M2961,"Alert","OK"))),"Not set")))</f>
        <v/>
      </c>
      <c r="R2961" s="22" t="str">
        <f aca="false">IF(OR($Q2961="",$Q2961="Not set"),"",MATCH($Q2961,Lists!$F$2:$F$4,0)-1)</f>
        <v/>
      </c>
      <c r="S2961" s="6"/>
      <c r="T2961" s="6"/>
      <c r="U2961" s="22" t="str">
        <f aca="false">IF(OR($Q2961="",$Q2961="OK",$Q2961="Not set",NOT(ISNUMBER($G2961))),"",ROUND($G2961*IF($Q2961="Danger",Lists!$M$15,Lists!$M$16),0))</f>
        <v/>
      </c>
      <c r="V2961" s="22" t="str">
        <f aca="false">IF($U2961="","",IF(OR($Q2961="Danger",$U2961&gt;=Lists!$M$10),"P1",IF($U2961&gt;=Lists!$M$11,"P2","P3")))</f>
        <v/>
      </c>
      <c r="W2961" s="24" t="str">
        <f aca="false">IF(OR($V2961="",$B2961=""),"",$B2961+INDEX(Lists!$N$10:$N$12,MATCH($V2961,Lists!$L$10:$L$12,0)))</f>
        <v/>
      </c>
      <c r="X2961" s="19"/>
      <c r="Y2961" s="19"/>
      <c r="Z2961" s="19"/>
      <c r="AA2961" s="21"/>
      <c r="AB2961" s="19"/>
      <c r="AC2961" s="22" t="str">
        <f aca="true">IF(OR($U2961="",$B2961=""),"",IF($AA2961&lt;&gt;"",$AA2961-$B2961,TODAY()-$B2961))</f>
        <v/>
      </c>
      <c r="AD2961" s="22" t="str">
        <f aca="true">IF($W2961="","",IF($Y2961="Closed",IF($AA2961="","Closed",IF($AA2961&lt;=$W2961,"Closed on time","Closed late")),IF(TODAY()&gt;$W2961,"Overdue","Within time")))</f>
        <v/>
      </c>
      <c r="AE2961" s="6"/>
      <c r="AF2961" s="19"/>
      <c r="AG2961" s="19"/>
      <c r="AH2961" s="19"/>
      <c r="AI2961" s="19"/>
      <c r="AJ2961" s="19"/>
    </row>
    <row r="2962" customFormat="false" ht="15" hidden="false" customHeight="false" outlineLevel="0" collapsed="false">
      <c r="A2962" s="22" t="str">
        <f aca="false">IF($C2962="","","R"&amp;TEXT(ROW()-4,"00000"))</f>
        <v/>
      </c>
      <c r="B2962" s="21"/>
      <c r="C2962" s="19"/>
      <c r="D2962" s="22" t="str">
        <f aca="false">IF($C2962="","",IFERROR(INDEX(Asset_Register!$C$5:$C$1000,MATCH($C2962,Asset_Register!$A$5:$A$1000,0)),"Not in register"))</f>
        <v/>
      </c>
      <c r="E2962" s="22" t="str">
        <f aca="false">IF($C2962="","",IFERROR(INDEX(Asset_Register!$D$5:$D$1000,MATCH($C2962,Asset_Register!$A$5:$A$1000,0)),"Not in register"))</f>
        <v/>
      </c>
      <c r="F2962" s="22" t="str">
        <f aca="false">IF($C2962="","",IFERROR(INDEX(Asset_Register!$R$5:$R$1000,MATCH($C2962,Asset_Register!$A$5:$A$1000,0)),"Not in register"))</f>
        <v/>
      </c>
      <c r="G2962" s="22" t="str">
        <f aca="false">IF($C2962="","",IFERROR(INDEX(Asset_Register!$Q$5:$Q$1000,MATCH($C2962,Asset_Register!$A$5:$A$1000,0)),"Not in register"))</f>
        <v/>
      </c>
      <c r="H2962" s="19"/>
      <c r="I2962" s="19"/>
      <c r="J2962" s="6"/>
      <c r="K2962" s="19"/>
      <c r="L2962" s="19"/>
      <c r="M2962" s="19"/>
      <c r="N2962" s="19"/>
      <c r="O2962" s="19"/>
      <c r="P2962" s="19"/>
      <c r="Q2962" s="22" t="str">
        <f aca="false">IF($C2962="","",IF($P2962&lt;&gt;"",$P2962,IF(AND(ISNUMBER($K2962),ISNUMBER($M2962),ISNUMBER($N2962)),IF($O2962="Lower is worse",IF($K2962&lt;=$N2962,"Danger",IF($K2962&lt;=$M2962,"Alert","OK")),IF($K2962&gt;=$N2962,"Danger",IF($K2962&gt;=$M2962,"Alert","OK"))),"Not set")))</f>
        <v/>
      </c>
      <c r="R2962" s="22" t="str">
        <f aca="false">IF(OR($Q2962="",$Q2962="Not set"),"",MATCH($Q2962,Lists!$F$2:$F$4,0)-1)</f>
        <v/>
      </c>
      <c r="S2962" s="6"/>
      <c r="T2962" s="6"/>
      <c r="U2962" s="22" t="str">
        <f aca="false">IF(OR($Q2962="",$Q2962="OK",$Q2962="Not set",NOT(ISNUMBER($G2962))),"",ROUND($G2962*IF($Q2962="Danger",Lists!$M$15,Lists!$M$16),0))</f>
        <v/>
      </c>
      <c r="V2962" s="22" t="str">
        <f aca="false">IF($U2962="","",IF(OR($Q2962="Danger",$U2962&gt;=Lists!$M$10),"P1",IF($U2962&gt;=Lists!$M$11,"P2","P3")))</f>
        <v/>
      </c>
      <c r="W2962" s="24" t="str">
        <f aca="false">IF(OR($V2962="",$B2962=""),"",$B2962+INDEX(Lists!$N$10:$N$12,MATCH($V2962,Lists!$L$10:$L$12,0)))</f>
        <v/>
      </c>
      <c r="X2962" s="19"/>
      <c r="Y2962" s="19"/>
      <c r="Z2962" s="19"/>
      <c r="AA2962" s="21"/>
      <c r="AB2962" s="19"/>
      <c r="AC2962" s="22" t="str">
        <f aca="true">IF(OR($U2962="",$B2962=""),"",IF($AA2962&lt;&gt;"",$AA2962-$B2962,TODAY()-$B2962))</f>
        <v/>
      </c>
      <c r="AD2962" s="22" t="str">
        <f aca="true">IF($W2962="","",IF($Y2962="Closed",IF($AA2962="","Closed",IF($AA2962&lt;=$W2962,"Closed on time","Closed late")),IF(TODAY()&gt;$W2962,"Overdue","Within time")))</f>
        <v/>
      </c>
      <c r="AE2962" s="6"/>
      <c r="AF2962" s="19"/>
      <c r="AG2962" s="19"/>
      <c r="AH2962" s="19"/>
      <c r="AI2962" s="19"/>
      <c r="AJ2962" s="19"/>
    </row>
    <row r="2963" customFormat="false" ht="15" hidden="false" customHeight="false" outlineLevel="0" collapsed="false">
      <c r="A2963" s="22" t="str">
        <f aca="false">IF($C2963="","","R"&amp;TEXT(ROW()-4,"00000"))</f>
        <v/>
      </c>
      <c r="B2963" s="21"/>
      <c r="C2963" s="19"/>
      <c r="D2963" s="22" t="str">
        <f aca="false">IF($C2963="","",IFERROR(INDEX(Asset_Register!$C$5:$C$1000,MATCH($C2963,Asset_Register!$A$5:$A$1000,0)),"Not in register"))</f>
        <v/>
      </c>
      <c r="E2963" s="22" t="str">
        <f aca="false">IF($C2963="","",IFERROR(INDEX(Asset_Register!$D$5:$D$1000,MATCH($C2963,Asset_Register!$A$5:$A$1000,0)),"Not in register"))</f>
        <v/>
      </c>
      <c r="F2963" s="22" t="str">
        <f aca="false">IF($C2963="","",IFERROR(INDEX(Asset_Register!$R$5:$R$1000,MATCH($C2963,Asset_Register!$A$5:$A$1000,0)),"Not in register"))</f>
        <v/>
      </c>
      <c r="G2963" s="22" t="str">
        <f aca="false">IF($C2963="","",IFERROR(INDEX(Asset_Register!$Q$5:$Q$1000,MATCH($C2963,Asset_Register!$A$5:$A$1000,0)),"Not in register"))</f>
        <v/>
      </c>
      <c r="H2963" s="19"/>
      <c r="I2963" s="19"/>
      <c r="J2963" s="6"/>
      <c r="K2963" s="19"/>
      <c r="L2963" s="19"/>
      <c r="M2963" s="19"/>
      <c r="N2963" s="19"/>
      <c r="O2963" s="19"/>
      <c r="P2963" s="19"/>
      <c r="Q2963" s="22" t="str">
        <f aca="false">IF($C2963="","",IF($P2963&lt;&gt;"",$P2963,IF(AND(ISNUMBER($K2963),ISNUMBER($M2963),ISNUMBER($N2963)),IF($O2963="Lower is worse",IF($K2963&lt;=$N2963,"Danger",IF($K2963&lt;=$M2963,"Alert","OK")),IF($K2963&gt;=$N2963,"Danger",IF($K2963&gt;=$M2963,"Alert","OK"))),"Not set")))</f>
        <v/>
      </c>
      <c r="R2963" s="22" t="str">
        <f aca="false">IF(OR($Q2963="",$Q2963="Not set"),"",MATCH($Q2963,Lists!$F$2:$F$4,0)-1)</f>
        <v/>
      </c>
      <c r="S2963" s="6"/>
      <c r="T2963" s="6"/>
      <c r="U2963" s="22" t="str">
        <f aca="false">IF(OR($Q2963="",$Q2963="OK",$Q2963="Not set",NOT(ISNUMBER($G2963))),"",ROUND($G2963*IF($Q2963="Danger",Lists!$M$15,Lists!$M$16),0))</f>
        <v/>
      </c>
      <c r="V2963" s="22" t="str">
        <f aca="false">IF($U2963="","",IF(OR($Q2963="Danger",$U2963&gt;=Lists!$M$10),"P1",IF($U2963&gt;=Lists!$M$11,"P2","P3")))</f>
        <v/>
      </c>
      <c r="W2963" s="24" t="str">
        <f aca="false">IF(OR($V2963="",$B2963=""),"",$B2963+INDEX(Lists!$N$10:$N$12,MATCH($V2963,Lists!$L$10:$L$12,0)))</f>
        <v/>
      </c>
      <c r="X2963" s="19"/>
      <c r="Y2963" s="19"/>
      <c r="Z2963" s="19"/>
      <c r="AA2963" s="21"/>
      <c r="AB2963" s="19"/>
      <c r="AC2963" s="22" t="str">
        <f aca="true">IF(OR($U2963="",$B2963=""),"",IF($AA2963&lt;&gt;"",$AA2963-$B2963,TODAY()-$B2963))</f>
        <v/>
      </c>
      <c r="AD2963" s="22" t="str">
        <f aca="true">IF($W2963="","",IF($Y2963="Closed",IF($AA2963="","Closed",IF($AA2963&lt;=$W2963,"Closed on time","Closed late")),IF(TODAY()&gt;$W2963,"Overdue","Within time")))</f>
        <v/>
      </c>
      <c r="AE2963" s="6"/>
      <c r="AF2963" s="19"/>
      <c r="AG2963" s="19"/>
      <c r="AH2963" s="19"/>
      <c r="AI2963" s="19"/>
      <c r="AJ2963" s="19"/>
    </row>
    <row r="2964" customFormat="false" ht="15" hidden="false" customHeight="false" outlineLevel="0" collapsed="false">
      <c r="A2964" s="22" t="str">
        <f aca="false">IF($C2964="","","R"&amp;TEXT(ROW()-4,"00000"))</f>
        <v/>
      </c>
      <c r="B2964" s="21"/>
      <c r="C2964" s="19"/>
      <c r="D2964" s="22" t="str">
        <f aca="false">IF($C2964="","",IFERROR(INDEX(Asset_Register!$C$5:$C$1000,MATCH($C2964,Asset_Register!$A$5:$A$1000,0)),"Not in register"))</f>
        <v/>
      </c>
      <c r="E2964" s="22" t="str">
        <f aca="false">IF($C2964="","",IFERROR(INDEX(Asset_Register!$D$5:$D$1000,MATCH($C2964,Asset_Register!$A$5:$A$1000,0)),"Not in register"))</f>
        <v/>
      </c>
      <c r="F2964" s="22" t="str">
        <f aca="false">IF($C2964="","",IFERROR(INDEX(Asset_Register!$R$5:$R$1000,MATCH($C2964,Asset_Register!$A$5:$A$1000,0)),"Not in register"))</f>
        <v/>
      </c>
      <c r="G2964" s="22" t="str">
        <f aca="false">IF($C2964="","",IFERROR(INDEX(Asset_Register!$Q$5:$Q$1000,MATCH($C2964,Asset_Register!$A$5:$A$1000,0)),"Not in register"))</f>
        <v/>
      </c>
      <c r="H2964" s="19"/>
      <c r="I2964" s="19"/>
      <c r="J2964" s="6"/>
      <c r="K2964" s="19"/>
      <c r="L2964" s="19"/>
      <c r="M2964" s="19"/>
      <c r="N2964" s="19"/>
      <c r="O2964" s="19"/>
      <c r="P2964" s="19"/>
      <c r="Q2964" s="22" t="str">
        <f aca="false">IF($C2964="","",IF($P2964&lt;&gt;"",$P2964,IF(AND(ISNUMBER($K2964),ISNUMBER($M2964),ISNUMBER($N2964)),IF($O2964="Lower is worse",IF($K2964&lt;=$N2964,"Danger",IF($K2964&lt;=$M2964,"Alert","OK")),IF($K2964&gt;=$N2964,"Danger",IF($K2964&gt;=$M2964,"Alert","OK"))),"Not set")))</f>
        <v/>
      </c>
      <c r="R2964" s="22" t="str">
        <f aca="false">IF(OR($Q2964="",$Q2964="Not set"),"",MATCH($Q2964,Lists!$F$2:$F$4,0)-1)</f>
        <v/>
      </c>
      <c r="S2964" s="6"/>
      <c r="T2964" s="6"/>
      <c r="U2964" s="22" t="str">
        <f aca="false">IF(OR($Q2964="",$Q2964="OK",$Q2964="Not set",NOT(ISNUMBER($G2964))),"",ROUND($G2964*IF($Q2964="Danger",Lists!$M$15,Lists!$M$16),0))</f>
        <v/>
      </c>
      <c r="V2964" s="22" t="str">
        <f aca="false">IF($U2964="","",IF(OR($Q2964="Danger",$U2964&gt;=Lists!$M$10),"P1",IF($U2964&gt;=Lists!$M$11,"P2","P3")))</f>
        <v/>
      </c>
      <c r="W2964" s="24" t="str">
        <f aca="false">IF(OR($V2964="",$B2964=""),"",$B2964+INDEX(Lists!$N$10:$N$12,MATCH($V2964,Lists!$L$10:$L$12,0)))</f>
        <v/>
      </c>
      <c r="X2964" s="19"/>
      <c r="Y2964" s="19"/>
      <c r="Z2964" s="19"/>
      <c r="AA2964" s="21"/>
      <c r="AB2964" s="19"/>
      <c r="AC2964" s="22" t="str">
        <f aca="true">IF(OR($U2964="",$B2964=""),"",IF($AA2964&lt;&gt;"",$AA2964-$B2964,TODAY()-$B2964))</f>
        <v/>
      </c>
      <c r="AD2964" s="22" t="str">
        <f aca="true">IF($W2964="","",IF($Y2964="Closed",IF($AA2964="","Closed",IF($AA2964&lt;=$W2964,"Closed on time","Closed late")),IF(TODAY()&gt;$W2964,"Overdue","Within time")))</f>
        <v/>
      </c>
      <c r="AE2964" s="6"/>
      <c r="AF2964" s="19"/>
      <c r="AG2964" s="19"/>
      <c r="AH2964" s="19"/>
      <c r="AI2964" s="19"/>
      <c r="AJ2964" s="19"/>
    </row>
    <row r="2965" customFormat="false" ht="15" hidden="false" customHeight="false" outlineLevel="0" collapsed="false">
      <c r="A2965" s="22" t="str">
        <f aca="false">IF($C2965="","","R"&amp;TEXT(ROW()-4,"00000"))</f>
        <v/>
      </c>
      <c r="B2965" s="21"/>
      <c r="C2965" s="19"/>
      <c r="D2965" s="22" t="str">
        <f aca="false">IF($C2965="","",IFERROR(INDEX(Asset_Register!$C$5:$C$1000,MATCH($C2965,Asset_Register!$A$5:$A$1000,0)),"Not in register"))</f>
        <v/>
      </c>
      <c r="E2965" s="22" t="str">
        <f aca="false">IF($C2965="","",IFERROR(INDEX(Asset_Register!$D$5:$D$1000,MATCH($C2965,Asset_Register!$A$5:$A$1000,0)),"Not in register"))</f>
        <v/>
      </c>
      <c r="F2965" s="22" t="str">
        <f aca="false">IF($C2965="","",IFERROR(INDEX(Asset_Register!$R$5:$R$1000,MATCH($C2965,Asset_Register!$A$5:$A$1000,0)),"Not in register"))</f>
        <v/>
      </c>
      <c r="G2965" s="22" t="str">
        <f aca="false">IF($C2965="","",IFERROR(INDEX(Asset_Register!$Q$5:$Q$1000,MATCH($C2965,Asset_Register!$A$5:$A$1000,0)),"Not in register"))</f>
        <v/>
      </c>
      <c r="H2965" s="19"/>
      <c r="I2965" s="19"/>
      <c r="J2965" s="6"/>
      <c r="K2965" s="19"/>
      <c r="L2965" s="19"/>
      <c r="M2965" s="19"/>
      <c r="N2965" s="19"/>
      <c r="O2965" s="19"/>
      <c r="P2965" s="19"/>
      <c r="Q2965" s="22" t="str">
        <f aca="false">IF($C2965="","",IF($P2965&lt;&gt;"",$P2965,IF(AND(ISNUMBER($K2965),ISNUMBER($M2965),ISNUMBER($N2965)),IF($O2965="Lower is worse",IF($K2965&lt;=$N2965,"Danger",IF($K2965&lt;=$M2965,"Alert","OK")),IF($K2965&gt;=$N2965,"Danger",IF($K2965&gt;=$M2965,"Alert","OK"))),"Not set")))</f>
        <v/>
      </c>
      <c r="R2965" s="22" t="str">
        <f aca="false">IF(OR($Q2965="",$Q2965="Not set"),"",MATCH($Q2965,Lists!$F$2:$F$4,0)-1)</f>
        <v/>
      </c>
      <c r="S2965" s="6"/>
      <c r="T2965" s="6"/>
      <c r="U2965" s="22" t="str">
        <f aca="false">IF(OR($Q2965="",$Q2965="OK",$Q2965="Not set",NOT(ISNUMBER($G2965))),"",ROUND($G2965*IF($Q2965="Danger",Lists!$M$15,Lists!$M$16),0))</f>
        <v/>
      </c>
      <c r="V2965" s="22" t="str">
        <f aca="false">IF($U2965="","",IF(OR($Q2965="Danger",$U2965&gt;=Lists!$M$10),"P1",IF($U2965&gt;=Lists!$M$11,"P2","P3")))</f>
        <v/>
      </c>
      <c r="W2965" s="24" t="str">
        <f aca="false">IF(OR($V2965="",$B2965=""),"",$B2965+INDEX(Lists!$N$10:$N$12,MATCH($V2965,Lists!$L$10:$L$12,0)))</f>
        <v/>
      </c>
      <c r="X2965" s="19"/>
      <c r="Y2965" s="19"/>
      <c r="Z2965" s="19"/>
      <c r="AA2965" s="21"/>
      <c r="AB2965" s="19"/>
      <c r="AC2965" s="22" t="str">
        <f aca="true">IF(OR($U2965="",$B2965=""),"",IF($AA2965&lt;&gt;"",$AA2965-$B2965,TODAY()-$B2965))</f>
        <v/>
      </c>
      <c r="AD2965" s="22" t="str">
        <f aca="true">IF($W2965="","",IF($Y2965="Closed",IF($AA2965="","Closed",IF($AA2965&lt;=$W2965,"Closed on time","Closed late")),IF(TODAY()&gt;$W2965,"Overdue","Within time")))</f>
        <v/>
      </c>
      <c r="AE2965" s="6"/>
      <c r="AF2965" s="19"/>
      <c r="AG2965" s="19"/>
      <c r="AH2965" s="19"/>
      <c r="AI2965" s="19"/>
      <c r="AJ2965" s="19"/>
    </row>
    <row r="2966" customFormat="false" ht="15" hidden="false" customHeight="false" outlineLevel="0" collapsed="false">
      <c r="A2966" s="22" t="str">
        <f aca="false">IF($C2966="","","R"&amp;TEXT(ROW()-4,"00000"))</f>
        <v/>
      </c>
      <c r="B2966" s="21"/>
      <c r="C2966" s="19"/>
      <c r="D2966" s="22" t="str">
        <f aca="false">IF($C2966="","",IFERROR(INDEX(Asset_Register!$C$5:$C$1000,MATCH($C2966,Asset_Register!$A$5:$A$1000,0)),"Not in register"))</f>
        <v/>
      </c>
      <c r="E2966" s="22" t="str">
        <f aca="false">IF($C2966="","",IFERROR(INDEX(Asset_Register!$D$5:$D$1000,MATCH($C2966,Asset_Register!$A$5:$A$1000,0)),"Not in register"))</f>
        <v/>
      </c>
      <c r="F2966" s="22" t="str">
        <f aca="false">IF($C2966="","",IFERROR(INDEX(Asset_Register!$R$5:$R$1000,MATCH($C2966,Asset_Register!$A$5:$A$1000,0)),"Not in register"))</f>
        <v/>
      </c>
      <c r="G2966" s="22" t="str">
        <f aca="false">IF($C2966="","",IFERROR(INDEX(Asset_Register!$Q$5:$Q$1000,MATCH($C2966,Asset_Register!$A$5:$A$1000,0)),"Not in register"))</f>
        <v/>
      </c>
      <c r="H2966" s="19"/>
      <c r="I2966" s="19"/>
      <c r="J2966" s="6"/>
      <c r="K2966" s="19"/>
      <c r="L2966" s="19"/>
      <c r="M2966" s="19"/>
      <c r="N2966" s="19"/>
      <c r="O2966" s="19"/>
      <c r="P2966" s="19"/>
      <c r="Q2966" s="22" t="str">
        <f aca="false">IF($C2966="","",IF($P2966&lt;&gt;"",$P2966,IF(AND(ISNUMBER($K2966),ISNUMBER($M2966),ISNUMBER($N2966)),IF($O2966="Lower is worse",IF($K2966&lt;=$N2966,"Danger",IF($K2966&lt;=$M2966,"Alert","OK")),IF($K2966&gt;=$N2966,"Danger",IF($K2966&gt;=$M2966,"Alert","OK"))),"Not set")))</f>
        <v/>
      </c>
      <c r="R2966" s="22" t="str">
        <f aca="false">IF(OR($Q2966="",$Q2966="Not set"),"",MATCH($Q2966,Lists!$F$2:$F$4,0)-1)</f>
        <v/>
      </c>
      <c r="S2966" s="6"/>
      <c r="T2966" s="6"/>
      <c r="U2966" s="22" t="str">
        <f aca="false">IF(OR($Q2966="",$Q2966="OK",$Q2966="Not set",NOT(ISNUMBER($G2966))),"",ROUND($G2966*IF($Q2966="Danger",Lists!$M$15,Lists!$M$16),0))</f>
        <v/>
      </c>
      <c r="V2966" s="22" t="str">
        <f aca="false">IF($U2966="","",IF(OR($Q2966="Danger",$U2966&gt;=Lists!$M$10),"P1",IF($U2966&gt;=Lists!$M$11,"P2","P3")))</f>
        <v/>
      </c>
      <c r="W2966" s="24" t="str">
        <f aca="false">IF(OR($V2966="",$B2966=""),"",$B2966+INDEX(Lists!$N$10:$N$12,MATCH($V2966,Lists!$L$10:$L$12,0)))</f>
        <v/>
      </c>
      <c r="X2966" s="19"/>
      <c r="Y2966" s="19"/>
      <c r="Z2966" s="19"/>
      <c r="AA2966" s="21"/>
      <c r="AB2966" s="19"/>
      <c r="AC2966" s="22" t="str">
        <f aca="true">IF(OR($U2966="",$B2966=""),"",IF($AA2966&lt;&gt;"",$AA2966-$B2966,TODAY()-$B2966))</f>
        <v/>
      </c>
      <c r="AD2966" s="22" t="str">
        <f aca="true">IF($W2966="","",IF($Y2966="Closed",IF($AA2966="","Closed",IF($AA2966&lt;=$W2966,"Closed on time","Closed late")),IF(TODAY()&gt;$W2966,"Overdue","Within time")))</f>
        <v/>
      </c>
      <c r="AE2966" s="6"/>
      <c r="AF2966" s="19"/>
      <c r="AG2966" s="19"/>
      <c r="AH2966" s="19"/>
      <c r="AI2966" s="19"/>
      <c r="AJ2966" s="19"/>
    </row>
    <row r="2967" customFormat="false" ht="15" hidden="false" customHeight="false" outlineLevel="0" collapsed="false">
      <c r="A2967" s="22" t="str">
        <f aca="false">IF($C2967="","","R"&amp;TEXT(ROW()-4,"00000"))</f>
        <v/>
      </c>
      <c r="B2967" s="21"/>
      <c r="C2967" s="19"/>
      <c r="D2967" s="22" t="str">
        <f aca="false">IF($C2967="","",IFERROR(INDEX(Asset_Register!$C$5:$C$1000,MATCH($C2967,Asset_Register!$A$5:$A$1000,0)),"Not in register"))</f>
        <v/>
      </c>
      <c r="E2967" s="22" t="str">
        <f aca="false">IF($C2967="","",IFERROR(INDEX(Asset_Register!$D$5:$D$1000,MATCH($C2967,Asset_Register!$A$5:$A$1000,0)),"Not in register"))</f>
        <v/>
      </c>
      <c r="F2967" s="22" t="str">
        <f aca="false">IF($C2967="","",IFERROR(INDEX(Asset_Register!$R$5:$R$1000,MATCH($C2967,Asset_Register!$A$5:$A$1000,0)),"Not in register"))</f>
        <v/>
      </c>
      <c r="G2967" s="22" t="str">
        <f aca="false">IF($C2967="","",IFERROR(INDEX(Asset_Register!$Q$5:$Q$1000,MATCH($C2967,Asset_Register!$A$5:$A$1000,0)),"Not in register"))</f>
        <v/>
      </c>
      <c r="H2967" s="19"/>
      <c r="I2967" s="19"/>
      <c r="J2967" s="6"/>
      <c r="K2967" s="19"/>
      <c r="L2967" s="19"/>
      <c r="M2967" s="19"/>
      <c r="N2967" s="19"/>
      <c r="O2967" s="19"/>
      <c r="P2967" s="19"/>
      <c r="Q2967" s="22" t="str">
        <f aca="false">IF($C2967="","",IF($P2967&lt;&gt;"",$P2967,IF(AND(ISNUMBER($K2967),ISNUMBER($M2967),ISNUMBER($N2967)),IF($O2967="Lower is worse",IF($K2967&lt;=$N2967,"Danger",IF($K2967&lt;=$M2967,"Alert","OK")),IF($K2967&gt;=$N2967,"Danger",IF($K2967&gt;=$M2967,"Alert","OK"))),"Not set")))</f>
        <v/>
      </c>
      <c r="R2967" s="22" t="str">
        <f aca="false">IF(OR($Q2967="",$Q2967="Not set"),"",MATCH($Q2967,Lists!$F$2:$F$4,0)-1)</f>
        <v/>
      </c>
      <c r="S2967" s="6"/>
      <c r="T2967" s="6"/>
      <c r="U2967" s="22" t="str">
        <f aca="false">IF(OR($Q2967="",$Q2967="OK",$Q2967="Not set",NOT(ISNUMBER($G2967))),"",ROUND($G2967*IF($Q2967="Danger",Lists!$M$15,Lists!$M$16),0))</f>
        <v/>
      </c>
      <c r="V2967" s="22" t="str">
        <f aca="false">IF($U2967="","",IF(OR($Q2967="Danger",$U2967&gt;=Lists!$M$10),"P1",IF($U2967&gt;=Lists!$M$11,"P2","P3")))</f>
        <v/>
      </c>
      <c r="W2967" s="24" t="str">
        <f aca="false">IF(OR($V2967="",$B2967=""),"",$B2967+INDEX(Lists!$N$10:$N$12,MATCH($V2967,Lists!$L$10:$L$12,0)))</f>
        <v/>
      </c>
      <c r="X2967" s="19"/>
      <c r="Y2967" s="19"/>
      <c r="Z2967" s="19"/>
      <c r="AA2967" s="21"/>
      <c r="AB2967" s="19"/>
      <c r="AC2967" s="22" t="str">
        <f aca="true">IF(OR($U2967="",$B2967=""),"",IF($AA2967&lt;&gt;"",$AA2967-$B2967,TODAY()-$B2967))</f>
        <v/>
      </c>
      <c r="AD2967" s="22" t="str">
        <f aca="true">IF($W2967="","",IF($Y2967="Closed",IF($AA2967="","Closed",IF($AA2967&lt;=$W2967,"Closed on time","Closed late")),IF(TODAY()&gt;$W2967,"Overdue","Within time")))</f>
        <v/>
      </c>
      <c r="AE2967" s="6"/>
      <c r="AF2967" s="19"/>
      <c r="AG2967" s="19"/>
      <c r="AH2967" s="19"/>
      <c r="AI2967" s="19"/>
      <c r="AJ2967" s="19"/>
    </row>
    <row r="2968" customFormat="false" ht="15" hidden="false" customHeight="false" outlineLevel="0" collapsed="false">
      <c r="A2968" s="22" t="str">
        <f aca="false">IF($C2968="","","R"&amp;TEXT(ROW()-4,"00000"))</f>
        <v/>
      </c>
      <c r="B2968" s="21"/>
      <c r="C2968" s="19"/>
      <c r="D2968" s="22" t="str">
        <f aca="false">IF($C2968="","",IFERROR(INDEX(Asset_Register!$C$5:$C$1000,MATCH($C2968,Asset_Register!$A$5:$A$1000,0)),"Not in register"))</f>
        <v/>
      </c>
      <c r="E2968" s="22" t="str">
        <f aca="false">IF($C2968="","",IFERROR(INDEX(Asset_Register!$D$5:$D$1000,MATCH($C2968,Asset_Register!$A$5:$A$1000,0)),"Not in register"))</f>
        <v/>
      </c>
      <c r="F2968" s="22" t="str">
        <f aca="false">IF($C2968="","",IFERROR(INDEX(Asset_Register!$R$5:$R$1000,MATCH($C2968,Asset_Register!$A$5:$A$1000,0)),"Not in register"))</f>
        <v/>
      </c>
      <c r="G2968" s="22" t="str">
        <f aca="false">IF($C2968="","",IFERROR(INDEX(Asset_Register!$Q$5:$Q$1000,MATCH($C2968,Asset_Register!$A$5:$A$1000,0)),"Not in register"))</f>
        <v/>
      </c>
      <c r="H2968" s="19"/>
      <c r="I2968" s="19"/>
      <c r="J2968" s="6"/>
      <c r="K2968" s="19"/>
      <c r="L2968" s="19"/>
      <c r="M2968" s="19"/>
      <c r="N2968" s="19"/>
      <c r="O2968" s="19"/>
      <c r="P2968" s="19"/>
      <c r="Q2968" s="22" t="str">
        <f aca="false">IF($C2968="","",IF($P2968&lt;&gt;"",$P2968,IF(AND(ISNUMBER($K2968),ISNUMBER($M2968),ISNUMBER($N2968)),IF($O2968="Lower is worse",IF($K2968&lt;=$N2968,"Danger",IF($K2968&lt;=$M2968,"Alert","OK")),IF($K2968&gt;=$N2968,"Danger",IF($K2968&gt;=$M2968,"Alert","OK"))),"Not set")))</f>
        <v/>
      </c>
      <c r="R2968" s="22" t="str">
        <f aca="false">IF(OR($Q2968="",$Q2968="Not set"),"",MATCH($Q2968,Lists!$F$2:$F$4,0)-1)</f>
        <v/>
      </c>
      <c r="S2968" s="6"/>
      <c r="T2968" s="6"/>
      <c r="U2968" s="22" t="str">
        <f aca="false">IF(OR($Q2968="",$Q2968="OK",$Q2968="Not set",NOT(ISNUMBER($G2968))),"",ROUND($G2968*IF($Q2968="Danger",Lists!$M$15,Lists!$M$16),0))</f>
        <v/>
      </c>
      <c r="V2968" s="22" t="str">
        <f aca="false">IF($U2968="","",IF(OR($Q2968="Danger",$U2968&gt;=Lists!$M$10),"P1",IF($U2968&gt;=Lists!$M$11,"P2","P3")))</f>
        <v/>
      </c>
      <c r="W2968" s="24" t="str">
        <f aca="false">IF(OR($V2968="",$B2968=""),"",$B2968+INDEX(Lists!$N$10:$N$12,MATCH($V2968,Lists!$L$10:$L$12,0)))</f>
        <v/>
      </c>
      <c r="X2968" s="19"/>
      <c r="Y2968" s="19"/>
      <c r="Z2968" s="19"/>
      <c r="AA2968" s="21"/>
      <c r="AB2968" s="19"/>
      <c r="AC2968" s="22" t="str">
        <f aca="true">IF(OR($U2968="",$B2968=""),"",IF($AA2968&lt;&gt;"",$AA2968-$B2968,TODAY()-$B2968))</f>
        <v/>
      </c>
      <c r="AD2968" s="22" t="str">
        <f aca="true">IF($W2968="","",IF($Y2968="Closed",IF($AA2968="","Closed",IF($AA2968&lt;=$W2968,"Closed on time","Closed late")),IF(TODAY()&gt;$W2968,"Overdue","Within time")))</f>
        <v/>
      </c>
      <c r="AE2968" s="6"/>
      <c r="AF2968" s="19"/>
      <c r="AG2968" s="19"/>
      <c r="AH2968" s="19"/>
      <c r="AI2968" s="19"/>
      <c r="AJ2968" s="19"/>
    </row>
    <row r="2969" customFormat="false" ht="15" hidden="false" customHeight="false" outlineLevel="0" collapsed="false">
      <c r="A2969" s="22" t="str">
        <f aca="false">IF($C2969="","","R"&amp;TEXT(ROW()-4,"00000"))</f>
        <v/>
      </c>
      <c r="B2969" s="21"/>
      <c r="C2969" s="19"/>
      <c r="D2969" s="22" t="str">
        <f aca="false">IF($C2969="","",IFERROR(INDEX(Asset_Register!$C$5:$C$1000,MATCH($C2969,Asset_Register!$A$5:$A$1000,0)),"Not in register"))</f>
        <v/>
      </c>
      <c r="E2969" s="22" t="str">
        <f aca="false">IF($C2969="","",IFERROR(INDEX(Asset_Register!$D$5:$D$1000,MATCH($C2969,Asset_Register!$A$5:$A$1000,0)),"Not in register"))</f>
        <v/>
      </c>
      <c r="F2969" s="22" t="str">
        <f aca="false">IF($C2969="","",IFERROR(INDEX(Asset_Register!$R$5:$R$1000,MATCH($C2969,Asset_Register!$A$5:$A$1000,0)),"Not in register"))</f>
        <v/>
      </c>
      <c r="G2969" s="22" t="str">
        <f aca="false">IF($C2969="","",IFERROR(INDEX(Asset_Register!$Q$5:$Q$1000,MATCH($C2969,Asset_Register!$A$5:$A$1000,0)),"Not in register"))</f>
        <v/>
      </c>
      <c r="H2969" s="19"/>
      <c r="I2969" s="19"/>
      <c r="J2969" s="6"/>
      <c r="K2969" s="19"/>
      <c r="L2969" s="19"/>
      <c r="M2969" s="19"/>
      <c r="N2969" s="19"/>
      <c r="O2969" s="19"/>
      <c r="P2969" s="19"/>
      <c r="Q2969" s="22" t="str">
        <f aca="false">IF($C2969="","",IF($P2969&lt;&gt;"",$P2969,IF(AND(ISNUMBER($K2969),ISNUMBER($M2969),ISNUMBER($N2969)),IF($O2969="Lower is worse",IF($K2969&lt;=$N2969,"Danger",IF($K2969&lt;=$M2969,"Alert","OK")),IF($K2969&gt;=$N2969,"Danger",IF($K2969&gt;=$M2969,"Alert","OK"))),"Not set")))</f>
        <v/>
      </c>
      <c r="R2969" s="22" t="str">
        <f aca="false">IF(OR($Q2969="",$Q2969="Not set"),"",MATCH($Q2969,Lists!$F$2:$F$4,0)-1)</f>
        <v/>
      </c>
      <c r="S2969" s="6"/>
      <c r="T2969" s="6"/>
      <c r="U2969" s="22" t="str">
        <f aca="false">IF(OR($Q2969="",$Q2969="OK",$Q2969="Not set",NOT(ISNUMBER($G2969))),"",ROUND($G2969*IF($Q2969="Danger",Lists!$M$15,Lists!$M$16),0))</f>
        <v/>
      </c>
      <c r="V2969" s="22" t="str">
        <f aca="false">IF($U2969="","",IF(OR($Q2969="Danger",$U2969&gt;=Lists!$M$10),"P1",IF($U2969&gt;=Lists!$M$11,"P2","P3")))</f>
        <v/>
      </c>
      <c r="W2969" s="24" t="str">
        <f aca="false">IF(OR($V2969="",$B2969=""),"",$B2969+INDEX(Lists!$N$10:$N$12,MATCH($V2969,Lists!$L$10:$L$12,0)))</f>
        <v/>
      </c>
      <c r="X2969" s="19"/>
      <c r="Y2969" s="19"/>
      <c r="Z2969" s="19"/>
      <c r="AA2969" s="21"/>
      <c r="AB2969" s="19"/>
      <c r="AC2969" s="22" t="str">
        <f aca="true">IF(OR($U2969="",$B2969=""),"",IF($AA2969&lt;&gt;"",$AA2969-$B2969,TODAY()-$B2969))</f>
        <v/>
      </c>
      <c r="AD2969" s="22" t="str">
        <f aca="true">IF($W2969="","",IF($Y2969="Closed",IF($AA2969="","Closed",IF($AA2969&lt;=$W2969,"Closed on time","Closed late")),IF(TODAY()&gt;$W2969,"Overdue","Within time")))</f>
        <v/>
      </c>
      <c r="AE2969" s="6"/>
      <c r="AF2969" s="19"/>
      <c r="AG2969" s="19"/>
      <c r="AH2969" s="19"/>
      <c r="AI2969" s="19"/>
      <c r="AJ2969" s="19"/>
    </row>
    <row r="2970" customFormat="false" ht="15" hidden="false" customHeight="false" outlineLevel="0" collapsed="false">
      <c r="A2970" s="22" t="str">
        <f aca="false">IF($C2970="","","R"&amp;TEXT(ROW()-4,"00000"))</f>
        <v/>
      </c>
      <c r="B2970" s="21"/>
      <c r="C2970" s="19"/>
      <c r="D2970" s="22" t="str">
        <f aca="false">IF($C2970="","",IFERROR(INDEX(Asset_Register!$C$5:$C$1000,MATCH($C2970,Asset_Register!$A$5:$A$1000,0)),"Not in register"))</f>
        <v/>
      </c>
      <c r="E2970" s="22" t="str">
        <f aca="false">IF($C2970="","",IFERROR(INDEX(Asset_Register!$D$5:$D$1000,MATCH($C2970,Asset_Register!$A$5:$A$1000,0)),"Not in register"))</f>
        <v/>
      </c>
      <c r="F2970" s="22" t="str">
        <f aca="false">IF($C2970="","",IFERROR(INDEX(Asset_Register!$R$5:$R$1000,MATCH($C2970,Asset_Register!$A$5:$A$1000,0)),"Not in register"))</f>
        <v/>
      </c>
      <c r="G2970" s="22" t="str">
        <f aca="false">IF($C2970="","",IFERROR(INDEX(Asset_Register!$Q$5:$Q$1000,MATCH($C2970,Asset_Register!$A$5:$A$1000,0)),"Not in register"))</f>
        <v/>
      </c>
      <c r="H2970" s="19"/>
      <c r="I2970" s="19"/>
      <c r="J2970" s="6"/>
      <c r="K2970" s="19"/>
      <c r="L2970" s="19"/>
      <c r="M2970" s="19"/>
      <c r="N2970" s="19"/>
      <c r="O2970" s="19"/>
      <c r="P2970" s="19"/>
      <c r="Q2970" s="22" t="str">
        <f aca="false">IF($C2970="","",IF($P2970&lt;&gt;"",$P2970,IF(AND(ISNUMBER($K2970),ISNUMBER($M2970),ISNUMBER($N2970)),IF($O2970="Lower is worse",IF($K2970&lt;=$N2970,"Danger",IF($K2970&lt;=$M2970,"Alert","OK")),IF($K2970&gt;=$N2970,"Danger",IF($K2970&gt;=$M2970,"Alert","OK"))),"Not set")))</f>
        <v/>
      </c>
      <c r="R2970" s="22" t="str">
        <f aca="false">IF(OR($Q2970="",$Q2970="Not set"),"",MATCH($Q2970,Lists!$F$2:$F$4,0)-1)</f>
        <v/>
      </c>
      <c r="S2970" s="6"/>
      <c r="T2970" s="6"/>
      <c r="U2970" s="22" t="str">
        <f aca="false">IF(OR($Q2970="",$Q2970="OK",$Q2970="Not set",NOT(ISNUMBER($G2970))),"",ROUND($G2970*IF($Q2970="Danger",Lists!$M$15,Lists!$M$16),0))</f>
        <v/>
      </c>
      <c r="V2970" s="22" t="str">
        <f aca="false">IF($U2970="","",IF(OR($Q2970="Danger",$U2970&gt;=Lists!$M$10),"P1",IF($U2970&gt;=Lists!$M$11,"P2","P3")))</f>
        <v/>
      </c>
      <c r="W2970" s="24" t="str">
        <f aca="false">IF(OR($V2970="",$B2970=""),"",$B2970+INDEX(Lists!$N$10:$N$12,MATCH($V2970,Lists!$L$10:$L$12,0)))</f>
        <v/>
      </c>
      <c r="X2970" s="19"/>
      <c r="Y2970" s="19"/>
      <c r="Z2970" s="19"/>
      <c r="AA2970" s="21"/>
      <c r="AB2970" s="19"/>
      <c r="AC2970" s="22" t="str">
        <f aca="true">IF(OR($U2970="",$B2970=""),"",IF($AA2970&lt;&gt;"",$AA2970-$B2970,TODAY()-$B2970))</f>
        <v/>
      </c>
      <c r="AD2970" s="22" t="str">
        <f aca="true">IF($W2970="","",IF($Y2970="Closed",IF($AA2970="","Closed",IF($AA2970&lt;=$W2970,"Closed on time","Closed late")),IF(TODAY()&gt;$W2970,"Overdue","Within time")))</f>
        <v/>
      </c>
      <c r="AE2970" s="6"/>
      <c r="AF2970" s="19"/>
      <c r="AG2970" s="19"/>
      <c r="AH2970" s="19"/>
      <c r="AI2970" s="19"/>
      <c r="AJ2970" s="19"/>
    </row>
    <row r="2971" customFormat="false" ht="15" hidden="false" customHeight="false" outlineLevel="0" collapsed="false">
      <c r="A2971" s="22" t="str">
        <f aca="false">IF($C2971="","","R"&amp;TEXT(ROW()-4,"00000"))</f>
        <v/>
      </c>
      <c r="B2971" s="21"/>
      <c r="C2971" s="19"/>
      <c r="D2971" s="22" t="str">
        <f aca="false">IF($C2971="","",IFERROR(INDEX(Asset_Register!$C$5:$C$1000,MATCH($C2971,Asset_Register!$A$5:$A$1000,0)),"Not in register"))</f>
        <v/>
      </c>
      <c r="E2971" s="22" t="str">
        <f aca="false">IF($C2971="","",IFERROR(INDEX(Asset_Register!$D$5:$D$1000,MATCH($C2971,Asset_Register!$A$5:$A$1000,0)),"Not in register"))</f>
        <v/>
      </c>
      <c r="F2971" s="22" t="str">
        <f aca="false">IF($C2971="","",IFERROR(INDEX(Asset_Register!$R$5:$R$1000,MATCH($C2971,Asset_Register!$A$5:$A$1000,0)),"Not in register"))</f>
        <v/>
      </c>
      <c r="G2971" s="22" t="str">
        <f aca="false">IF($C2971="","",IFERROR(INDEX(Asset_Register!$Q$5:$Q$1000,MATCH($C2971,Asset_Register!$A$5:$A$1000,0)),"Not in register"))</f>
        <v/>
      </c>
      <c r="H2971" s="19"/>
      <c r="I2971" s="19"/>
      <c r="J2971" s="6"/>
      <c r="K2971" s="19"/>
      <c r="L2971" s="19"/>
      <c r="M2971" s="19"/>
      <c r="N2971" s="19"/>
      <c r="O2971" s="19"/>
      <c r="P2971" s="19"/>
      <c r="Q2971" s="22" t="str">
        <f aca="false">IF($C2971="","",IF($P2971&lt;&gt;"",$P2971,IF(AND(ISNUMBER($K2971),ISNUMBER($M2971),ISNUMBER($N2971)),IF($O2971="Lower is worse",IF($K2971&lt;=$N2971,"Danger",IF($K2971&lt;=$M2971,"Alert","OK")),IF($K2971&gt;=$N2971,"Danger",IF($K2971&gt;=$M2971,"Alert","OK"))),"Not set")))</f>
        <v/>
      </c>
      <c r="R2971" s="22" t="str">
        <f aca="false">IF(OR($Q2971="",$Q2971="Not set"),"",MATCH($Q2971,Lists!$F$2:$F$4,0)-1)</f>
        <v/>
      </c>
      <c r="S2971" s="6"/>
      <c r="T2971" s="6"/>
      <c r="U2971" s="22" t="str">
        <f aca="false">IF(OR($Q2971="",$Q2971="OK",$Q2971="Not set",NOT(ISNUMBER($G2971))),"",ROUND($G2971*IF($Q2971="Danger",Lists!$M$15,Lists!$M$16),0))</f>
        <v/>
      </c>
      <c r="V2971" s="22" t="str">
        <f aca="false">IF($U2971="","",IF(OR($Q2971="Danger",$U2971&gt;=Lists!$M$10),"P1",IF($U2971&gt;=Lists!$M$11,"P2","P3")))</f>
        <v/>
      </c>
      <c r="W2971" s="24" t="str">
        <f aca="false">IF(OR($V2971="",$B2971=""),"",$B2971+INDEX(Lists!$N$10:$N$12,MATCH($V2971,Lists!$L$10:$L$12,0)))</f>
        <v/>
      </c>
      <c r="X2971" s="19"/>
      <c r="Y2971" s="19"/>
      <c r="Z2971" s="19"/>
      <c r="AA2971" s="21"/>
      <c r="AB2971" s="19"/>
      <c r="AC2971" s="22" t="str">
        <f aca="true">IF(OR($U2971="",$B2971=""),"",IF($AA2971&lt;&gt;"",$AA2971-$B2971,TODAY()-$B2971))</f>
        <v/>
      </c>
      <c r="AD2971" s="22" t="str">
        <f aca="true">IF($W2971="","",IF($Y2971="Closed",IF($AA2971="","Closed",IF($AA2971&lt;=$W2971,"Closed on time","Closed late")),IF(TODAY()&gt;$W2971,"Overdue","Within time")))</f>
        <v/>
      </c>
      <c r="AE2971" s="6"/>
      <c r="AF2971" s="19"/>
      <c r="AG2971" s="19"/>
      <c r="AH2971" s="19"/>
      <c r="AI2971" s="19"/>
      <c r="AJ2971" s="19"/>
    </row>
    <row r="2972" customFormat="false" ht="15" hidden="false" customHeight="false" outlineLevel="0" collapsed="false">
      <c r="A2972" s="22" t="str">
        <f aca="false">IF($C2972="","","R"&amp;TEXT(ROW()-4,"00000"))</f>
        <v/>
      </c>
      <c r="B2972" s="21"/>
      <c r="C2972" s="19"/>
      <c r="D2972" s="22" t="str">
        <f aca="false">IF($C2972="","",IFERROR(INDEX(Asset_Register!$C$5:$C$1000,MATCH($C2972,Asset_Register!$A$5:$A$1000,0)),"Not in register"))</f>
        <v/>
      </c>
      <c r="E2972" s="22" t="str">
        <f aca="false">IF($C2972="","",IFERROR(INDEX(Asset_Register!$D$5:$D$1000,MATCH($C2972,Asset_Register!$A$5:$A$1000,0)),"Not in register"))</f>
        <v/>
      </c>
      <c r="F2972" s="22" t="str">
        <f aca="false">IF($C2972="","",IFERROR(INDEX(Asset_Register!$R$5:$R$1000,MATCH($C2972,Asset_Register!$A$5:$A$1000,0)),"Not in register"))</f>
        <v/>
      </c>
      <c r="G2972" s="22" t="str">
        <f aca="false">IF($C2972="","",IFERROR(INDEX(Asset_Register!$Q$5:$Q$1000,MATCH($C2972,Asset_Register!$A$5:$A$1000,0)),"Not in register"))</f>
        <v/>
      </c>
      <c r="H2972" s="19"/>
      <c r="I2972" s="19"/>
      <c r="J2972" s="6"/>
      <c r="K2972" s="19"/>
      <c r="L2972" s="19"/>
      <c r="M2972" s="19"/>
      <c r="N2972" s="19"/>
      <c r="O2972" s="19"/>
      <c r="P2972" s="19"/>
      <c r="Q2972" s="22" t="str">
        <f aca="false">IF($C2972="","",IF($P2972&lt;&gt;"",$P2972,IF(AND(ISNUMBER($K2972),ISNUMBER($M2972),ISNUMBER($N2972)),IF($O2972="Lower is worse",IF($K2972&lt;=$N2972,"Danger",IF($K2972&lt;=$M2972,"Alert","OK")),IF($K2972&gt;=$N2972,"Danger",IF($K2972&gt;=$M2972,"Alert","OK"))),"Not set")))</f>
        <v/>
      </c>
      <c r="R2972" s="22" t="str">
        <f aca="false">IF(OR($Q2972="",$Q2972="Not set"),"",MATCH($Q2972,Lists!$F$2:$F$4,0)-1)</f>
        <v/>
      </c>
      <c r="S2972" s="6"/>
      <c r="T2972" s="6"/>
      <c r="U2972" s="22" t="str">
        <f aca="false">IF(OR($Q2972="",$Q2972="OK",$Q2972="Not set",NOT(ISNUMBER($G2972))),"",ROUND($G2972*IF($Q2972="Danger",Lists!$M$15,Lists!$M$16),0))</f>
        <v/>
      </c>
      <c r="V2972" s="22" t="str">
        <f aca="false">IF($U2972="","",IF(OR($Q2972="Danger",$U2972&gt;=Lists!$M$10),"P1",IF($U2972&gt;=Lists!$M$11,"P2","P3")))</f>
        <v/>
      </c>
      <c r="W2972" s="24" t="str">
        <f aca="false">IF(OR($V2972="",$B2972=""),"",$B2972+INDEX(Lists!$N$10:$N$12,MATCH($V2972,Lists!$L$10:$L$12,0)))</f>
        <v/>
      </c>
      <c r="X2972" s="19"/>
      <c r="Y2972" s="19"/>
      <c r="Z2972" s="19"/>
      <c r="AA2972" s="21"/>
      <c r="AB2972" s="19"/>
      <c r="AC2972" s="22" t="str">
        <f aca="true">IF(OR($U2972="",$B2972=""),"",IF($AA2972&lt;&gt;"",$AA2972-$B2972,TODAY()-$B2972))</f>
        <v/>
      </c>
      <c r="AD2972" s="22" t="str">
        <f aca="true">IF($W2972="","",IF($Y2972="Closed",IF($AA2972="","Closed",IF($AA2972&lt;=$W2972,"Closed on time","Closed late")),IF(TODAY()&gt;$W2972,"Overdue","Within time")))</f>
        <v/>
      </c>
      <c r="AE2972" s="6"/>
      <c r="AF2972" s="19"/>
      <c r="AG2972" s="19"/>
      <c r="AH2972" s="19"/>
      <c r="AI2972" s="19"/>
      <c r="AJ2972" s="19"/>
    </row>
    <row r="2973" customFormat="false" ht="15" hidden="false" customHeight="false" outlineLevel="0" collapsed="false">
      <c r="A2973" s="22" t="str">
        <f aca="false">IF($C2973="","","R"&amp;TEXT(ROW()-4,"00000"))</f>
        <v/>
      </c>
      <c r="B2973" s="21"/>
      <c r="C2973" s="19"/>
      <c r="D2973" s="22" t="str">
        <f aca="false">IF($C2973="","",IFERROR(INDEX(Asset_Register!$C$5:$C$1000,MATCH($C2973,Asset_Register!$A$5:$A$1000,0)),"Not in register"))</f>
        <v/>
      </c>
      <c r="E2973" s="22" t="str">
        <f aca="false">IF($C2973="","",IFERROR(INDEX(Asset_Register!$D$5:$D$1000,MATCH($C2973,Asset_Register!$A$5:$A$1000,0)),"Not in register"))</f>
        <v/>
      </c>
      <c r="F2973" s="22" t="str">
        <f aca="false">IF($C2973="","",IFERROR(INDEX(Asset_Register!$R$5:$R$1000,MATCH($C2973,Asset_Register!$A$5:$A$1000,0)),"Not in register"))</f>
        <v/>
      </c>
      <c r="G2973" s="22" t="str">
        <f aca="false">IF($C2973="","",IFERROR(INDEX(Asset_Register!$Q$5:$Q$1000,MATCH($C2973,Asset_Register!$A$5:$A$1000,0)),"Not in register"))</f>
        <v/>
      </c>
      <c r="H2973" s="19"/>
      <c r="I2973" s="19"/>
      <c r="J2973" s="6"/>
      <c r="K2973" s="19"/>
      <c r="L2973" s="19"/>
      <c r="M2973" s="19"/>
      <c r="N2973" s="19"/>
      <c r="O2973" s="19"/>
      <c r="P2973" s="19"/>
      <c r="Q2973" s="22" t="str">
        <f aca="false">IF($C2973="","",IF($P2973&lt;&gt;"",$P2973,IF(AND(ISNUMBER($K2973),ISNUMBER($M2973),ISNUMBER($N2973)),IF($O2973="Lower is worse",IF($K2973&lt;=$N2973,"Danger",IF($K2973&lt;=$M2973,"Alert","OK")),IF($K2973&gt;=$N2973,"Danger",IF($K2973&gt;=$M2973,"Alert","OK"))),"Not set")))</f>
        <v/>
      </c>
      <c r="R2973" s="22" t="str">
        <f aca="false">IF(OR($Q2973="",$Q2973="Not set"),"",MATCH($Q2973,Lists!$F$2:$F$4,0)-1)</f>
        <v/>
      </c>
      <c r="S2973" s="6"/>
      <c r="T2973" s="6"/>
      <c r="U2973" s="22" t="str">
        <f aca="false">IF(OR($Q2973="",$Q2973="OK",$Q2973="Not set",NOT(ISNUMBER($G2973))),"",ROUND($G2973*IF($Q2973="Danger",Lists!$M$15,Lists!$M$16),0))</f>
        <v/>
      </c>
      <c r="V2973" s="22" t="str">
        <f aca="false">IF($U2973="","",IF(OR($Q2973="Danger",$U2973&gt;=Lists!$M$10),"P1",IF($U2973&gt;=Lists!$M$11,"P2","P3")))</f>
        <v/>
      </c>
      <c r="W2973" s="24" t="str">
        <f aca="false">IF(OR($V2973="",$B2973=""),"",$B2973+INDEX(Lists!$N$10:$N$12,MATCH($V2973,Lists!$L$10:$L$12,0)))</f>
        <v/>
      </c>
      <c r="X2973" s="19"/>
      <c r="Y2973" s="19"/>
      <c r="Z2973" s="19"/>
      <c r="AA2973" s="21"/>
      <c r="AB2973" s="19"/>
      <c r="AC2973" s="22" t="str">
        <f aca="true">IF(OR($U2973="",$B2973=""),"",IF($AA2973&lt;&gt;"",$AA2973-$B2973,TODAY()-$B2973))</f>
        <v/>
      </c>
      <c r="AD2973" s="22" t="str">
        <f aca="true">IF($W2973="","",IF($Y2973="Closed",IF($AA2973="","Closed",IF($AA2973&lt;=$W2973,"Closed on time","Closed late")),IF(TODAY()&gt;$W2973,"Overdue","Within time")))</f>
        <v/>
      </c>
      <c r="AE2973" s="6"/>
      <c r="AF2973" s="19"/>
      <c r="AG2973" s="19"/>
      <c r="AH2973" s="19"/>
      <c r="AI2973" s="19"/>
      <c r="AJ2973" s="19"/>
    </row>
    <row r="2974" customFormat="false" ht="15" hidden="false" customHeight="false" outlineLevel="0" collapsed="false">
      <c r="A2974" s="22" t="str">
        <f aca="false">IF($C2974="","","R"&amp;TEXT(ROW()-4,"00000"))</f>
        <v/>
      </c>
      <c r="B2974" s="21"/>
      <c r="C2974" s="19"/>
      <c r="D2974" s="22" t="str">
        <f aca="false">IF($C2974="","",IFERROR(INDEX(Asset_Register!$C$5:$C$1000,MATCH($C2974,Asset_Register!$A$5:$A$1000,0)),"Not in register"))</f>
        <v/>
      </c>
      <c r="E2974" s="22" t="str">
        <f aca="false">IF($C2974="","",IFERROR(INDEX(Asset_Register!$D$5:$D$1000,MATCH($C2974,Asset_Register!$A$5:$A$1000,0)),"Not in register"))</f>
        <v/>
      </c>
      <c r="F2974" s="22" t="str">
        <f aca="false">IF($C2974="","",IFERROR(INDEX(Asset_Register!$R$5:$R$1000,MATCH($C2974,Asset_Register!$A$5:$A$1000,0)),"Not in register"))</f>
        <v/>
      </c>
      <c r="G2974" s="22" t="str">
        <f aca="false">IF($C2974="","",IFERROR(INDEX(Asset_Register!$Q$5:$Q$1000,MATCH($C2974,Asset_Register!$A$5:$A$1000,0)),"Not in register"))</f>
        <v/>
      </c>
      <c r="H2974" s="19"/>
      <c r="I2974" s="19"/>
      <c r="J2974" s="6"/>
      <c r="K2974" s="19"/>
      <c r="L2974" s="19"/>
      <c r="M2974" s="19"/>
      <c r="N2974" s="19"/>
      <c r="O2974" s="19"/>
      <c r="P2974" s="19"/>
      <c r="Q2974" s="22" t="str">
        <f aca="false">IF($C2974="","",IF($P2974&lt;&gt;"",$P2974,IF(AND(ISNUMBER($K2974),ISNUMBER($M2974),ISNUMBER($N2974)),IF($O2974="Lower is worse",IF($K2974&lt;=$N2974,"Danger",IF($K2974&lt;=$M2974,"Alert","OK")),IF($K2974&gt;=$N2974,"Danger",IF($K2974&gt;=$M2974,"Alert","OK"))),"Not set")))</f>
        <v/>
      </c>
      <c r="R2974" s="22" t="str">
        <f aca="false">IF(OR($Q2974="",$Q2974="Not set"),"",MATCH($Q2974,Lists!$F$2:$F$4,0)-1)</f>
        <v/>
      </c>
      <c r="S2974" s="6"/>
      <c r="T2974" s="6"/>
      <c r="U2974" s="22" t="str">
        <f aca="false">IF(OR($Q2974="",$Q2974="OK",$Q2974="Not set",NOT(ISNUMBER($G2974))),"",ROUND($G2974*IF($Q2974="Danger",Lists!$M$15,Lists!$M$16),0))</f>
        <v/>
      </c>
      <c r="V2974" s="22" t="str">
        <f aca="false">IF($U2974="","",IF(OR($Q2974="Danger",$U2974&gt;=Lists!$M$10),"P1",IF($U2974&gt;=Lists!$M$11,"P2","P3")))</f>
        <v/>
      </c>
      <c r="W2974" s="24" t="str">
        <f aca="false">IF(OR($V2974="",$B2974=""),"",$B2974+INDEX(Lists!$N$10:$N$12,MATCH($V2974,Lists!$L$10:$L$12,0)))</f>
        <v/>
      </c>
      <c r="X2974" s="19"/>
      <c r="Y2974" s="19"/>
      <c r="Z2974" s="19"/>
      <c r="AA2974" s="21"/>
      <c r="AB2974" s="19"/>
      <c r="AC2974" s="22" t="str">
        <f aca="true">IF(OR($U2974="",$B2974=""),"",IF($AA2974&lt;&gt;"",$AA2974-$B2974,TODAY()-$B2974))</f>
        <v/>
      </c>
      <c r="AD2974" s="22" t="str">
        <f aca="true">IF($W2974="","",IF($Y2974="Closed",IF($AA2974="","Closed",IF($AA2974&lt;=$W2974,"Closed on time","Closed late")),IF(TODAY()&gt;$W2974,"Overdue","Within time")))</f>
        <v/>
      </c>
      <c r="AE2974" s="6"/>
      <c r="AF2974" s="19"/>
      <c r="AG2974" s="19"/>
      <c r="AH2974" s="19"/>
      <c r="AI2974" s="19"/>
      <c r="AJ2974" s="19"/>
    </row>
    <row r="2975" customFormat="false" ht="15" hidden="false" customHeight="false" outlineLevel="0" collapsed="false">
      <c r="A2975" s="22" t="str">
        <f aca="false">IF($C2975="","","R"&amp;TEXT(ROW()-4,"00000"))</f>
        <v/>
      </c>
      <c r="B2975" s="21"/>
      <c r="C2975" s="19"/>
      <c r="D2975" s="22" t="str">
        <f aca="false">IF($C2975="","",IFERROR(INDEX(Asset_Register!$C$5:$C$1000,MATCH($C2975,Asset_Register!$A$5:$A$1000,0)),"Not in register"))</f>
        <v/>
      </c>
      <c r="E2975" s="22" t="str">
        <f aca="false">IF($C2975="","",IFERROR(INDEX(Asset_Register!$D$5:$D$1000,MATCH($C2975,Asset_Register!$A$5:$A$1000,0)),"Not in register"))</f>
        <v/>
      </c>
      <c r="F2975" s="22" t="str">
        <f aca="false">IF($C2975="","",IFERROR(INDEX(Asset_Register!$R$5:$R$1000,MATCH($C2975,Asset_Register!$A$5:$A$1000,0)),"Not in register"))</f>
        <v/>
      </c>
      <c r="G2975" s="22" t="str">
        <f aca="false">IF($C2975="","",IFERROR(INDEX(Asset_Register!$Q$5:$Q$1000,MATCH($C2975,Asset_Register!$A$5:$A$1000,0)),"Not in register"))</f>
        <v/>
      </c>
      <c r="H2975" s="19"/>
      <c r="I2975" s="19"/>
      <c r="J2975" s="6"/>
      <c r="K2975" s="19"/>
      <c r="L2975" s="19"/>
      <c r="M2975" s="19"/>
      <c r="N2975" s="19"/>
      <c r="O2975" s="19"/>
      <c r="P2975" s="19"/>
      <c r="Q2975" s="22" t="str">
        <f aca="false">IF($C2975="","",IF($P2975&lt;&gt;"",$P2975,IF(AND(ISNUMBER($K2975),ISNUMBER($M2975),ISNUMBER($N2975)),IF($O2975="Lower is worse",IF($K2975&lt;=$N2975,"Danger",IF($K2975&lt;=$M2975,"Alert","OK")),IF($K2975&gt;=$N2975,"Danger",IF($K2975&gt;=$M2975,"Alert","OK"))),"Not set")))</f>
        <v/>
      </c>
      <c r="R2975" s="22" t="str">
        <f aca="false">IF(OR($Q2975="",$Q2975="Not set"),"",MATCH($Q2975,Lists!$F$2:$F$4,0)-1)</f>
        <v/>
      </c>
      <c r="S2975" s="6"/>
      <c r="T2975" s="6"/>
      <c r="U2975" s="22" t="str">
        <f aca="false">IF(OR($Q2975="",$Q2975="OK",$Q2975="Not set",NOT(ISNUMBER($G2975))),"",ROUND($G2975*IF($Q2975="Danger",Lists!$M$15,Lists!$M$16),0))</f>
        <v/>
      </c>
      <c r="V2975" s="22" t="str">
        <f aca="false">IF($U2975="","",IF(OR($Q2975="Danger",$U2975&gt;=Lists!$M$10),"P1",IF($U2975&gt;=Lists!$M$11,"P2","P3")))</f>
        <v/>
      </c>
      <c r="W2975" s="24" t="str">
        <f aca="false">IF(OR($V2975="",$B2975=""),"",$B2975+INDEX(Lists!$N$10:$N$12,MATCH($V2975,Lists!$L$10:$L$12,0)))</f>
        <v/>
      </c>
      <c r="X2975" s="19"/>
      <c r="Y2975" s="19"/>
      <c r="Z2975" s="19"/>
      <c r="AA2975" s="21"/>
      <c r="AB2975" s="19"/>
      <c r="AC2975" s="22" t="str">
        <f aca="true">IF(OR($U2975="",$B2975=""),"",IF($AA2975&lt;&gt;"",$AA2975-$B2975,TODAY()-$B2975))</f>
        <v/>
      </c>
      <c r="AD2975" s="22" t="str">
        <f aca="true">IF($W2975="","",IF($Y2975="Closed",IF($AA2975="","Closed",IF($AA2975&lt;=$W2975,"Closed on time","Closed late")),IF(TODAY()&gt;$W2975,"Overdue","Within time")))</f>
        <v/>
      </c>
      <c r="AE2975" s="6"/>
      <c r="AF2975" s="19"/>
      <c r="AG2975" s="19"/>
      <c r="AH2975" s="19"/>
      <c r="AI2975" s="19"/>
      <c r="AJ2975" s="19"/>
    </row>
    <row r="2976" customFormat="false" ht="15" hidden="false" customHeight="false" outlineLevel="0" collapsed="false">
      <c r="A2976" s="22" t="str">
        <f aca="false">IF($C2976="","","R"&amp;TEXT(ROW()-4,"00000"))</f>
        <v/>
      </c>
      <c r="B2976" s="21"/>
      <c r="C2976" s="19"/>
      <c r="D2976" s="22" t="str">
        <f aca="false">IF($C2976="","",IFERROR(INDEX(Asset_Register!$C$5:$C$1000,MATCH($C2976,Asset_Register!$A$5:$A$1000,0)),"Not in register"))</f>
        <v/>
      </c>
      <c r="E2976" s="22" t="str">
        <f aca="false">IF($C2976="","",IFERROR(INDEX(Asset_Register!$D$5:$D$1000,MATCH($C2976,Asset_Register!$A$5:$A$1000,0)),"Not in register"))</f>
        <v/>
      </c>
      <c r="F2976" s="22" t="str">
        <f aca="false">IF($C2976="","",IFERROR(INDEX(Asset_Register!$R$5:$R$1000,MATCH($C2976,Asset_Register!$A$5:$A$1000,0)),"Not in register"))</f>
        <v/>
      </c>
      <c r="G2976" s="22" t="str">
        <f aca="false">IF($C2976="","",IFERROR(INDEX(Asset_Register!$Q$5:$Q$1000,MATCH($C2976,Asset_Register!$A$5:$A$1000,0)),"Not in register"))</f>
        <v/>
      </c>
      <c r="H2976" s="19"/>
      <c r="I2976" s="19"/>
      <c r="J2976" s="6"/>
      <c r="K2976" s="19"/>
      <c r="L2976" s="19"/>
      <c r="M2976" s="19"/>
      <c r="N2976" s="19"/>
      <c r="O2976" s="19"/>
      <c r="P2976" s="19"/>
      <c r="Q2976" s="22" t="str">
        <f aca="false">IF($C2976="","",IF($P2976&lt;&gt;"",$P2976,IF(AND(ISNUMBER($K2976),ISNUMBER($M2976),ISNUMBER($N2976)),IF($O2976="Lower is worse",IF($K2976&lt;=$N2976,"Danger",IF($K2976&lt;=$M2976,"Alert","OK")),IF($K2976&gt;=$N2976,"Danger",IF($K2976&gt;=$M2976,"Alert","OK"))),"Not set")))</f>
        <v/>
      </c>
      <c r="R2976" s="22" t="str">
        <f aca="false">IF(OR($Q2976="",$Q2976="Not set"),"",MATCH($Q2976,Lists!$F$2:$F$4,0)-1)</f>
        <v/>
      </c>
      <c r="S2976" s="6"/>
      <c r="T2976" s="6"/>
      <c r="U2976" s="22" t="str">
        <f aca="false">IF(OR($Q2976="",$Q2976="OK",$Q2976="Not set",NOT(ISNUMBER($G2976))),"",ROUND($G2976*IF($Q2976="Danger",Lists!$M$15,Lists!$M$16),0))</f>
        <v/>
      </c>
      <c r="V2976" s="22" t="str">
        <f aca="false">IF($U2976="","",IF(OR($Q2976="Danger",$U2976&gt;=Lists!$M$10),"P1",IF($U2976&gt;=Lists!$M$11,"P2","P3")))</f>
        <v/>
      </c>
      <c r="W2976" s="24" t="str">
        <f aca="false">IF(OR($V2976="",$B2976=""),"",$B2976+INDEX(Lists!$N$10:$N$12,MATCH($V2976,Lists!$L$10:$L$12,0)))</f>
        <v/>
      </c>
      <c r="X2976" s="19"/>
      <c r="Y2976" s="19"/>
      <c r="Z2976" s="19"/>
      <c r="AA2976" s="21"/>
      <c r="AB2976" s="19"/>
      <c r="AC2976" s="22" t="str">
        <f aca="true">IF(OR($U2976="",$B2976=""),"",IF($AA2976&lt;&gt;"",$AA2976-$B2976,TODAY()-$B2976))</f>
        <v/>
      </c>
      <c r="AD2976" s="22" t="str">
        <f aca="true">IF($W2976="","",IF($Y2976="Closed",IF($AA2976="","Closed",IF($AA2976&lt;=$W2976,"Closed on time","Closed late")),IF(TODAY()&gt;$W2976,"Overdue","Within time")))</f>
        <v/>
      </c>
      <c r="AE2976" s="6"/>
      <c r="AF2976" s="19"/>
      <c r="AG2976" s="19"/>
      <c r="AH2976" s="19"/>
      <c r="AI2976" s="19"/>
      <c r="AJ2976" s="19"/>
    </row>
    <row r="2977" customFormat="false" ht="15" hidden="false" customHeight="false" outlineLevel="0" collapsed="false">
      <c r="A2977" s="22" t="str">
        <f aca="false">IF($C2977="","","R"&amp;TEXT(ROW()-4,"00000"))</f>
        <v/>
      </c>
      <c r="B2977" s="21"/>
      <c r="C2977" s="19"/>
      <c r="D2977" s="22" t="str">
        <f aca="false">IF($C2977="","",IFERROR(INDEX(Asset_Register!$C$5:$C$1000,MATCH($C2977,Asset_Register!$A$5:$A$1000,0)),"Not in register"))</f>
        <v/>
      </c>
      <c r="E2977" s="22" t="str">
        <f aca="false">IF($C2977="","",IFERROR(INDEX(Asset_Register!$D$5:$D$1000,MATCH($C2977,Asset_Register!$A$5:$A$1000,0)),"Not in register"))</f>
        <v/>
      </c>
      <c r="F2977" s="22" t="str">
        <f aca="false">IF($C2977="","",IFERROR(INDEX(Asset_Register!$R$5:$R$1000,MATCH($C2977,Asset_Register!$A$5:$A$1000,0)),"Not in register"))</f>
        <v/>
      </c>
      <c r="G2977" s="22" t="str">
        <f aca="false">IF($C2977="","",IFERROR(INDEX(Asset_Register!$Q$5:$Q$1000,MATCH($C2977,Asset_Register!$A$5:$A$1000,0)),"Not in register"))</f>
        <v/>
      </c>
      <c r="H2977" s="19"/>
      <c r="I2977" s="19"/>
      <c r="J2977" s="6"/>
      <c r="K2977" s="19"/>
      <c r="L2977" s="19"/>
      <c r="M2977" s="19"/>
      <c r="N2977" s="19"/>
      <c r="O2977" s="19"/>
      <c r="P2977" s="19"/>
      <c r="Q2977" s="22" t="str">
        <f aca="false">IF($C2977="","",IF($P2977&lt;&gt;"",$P2977,IF(AND(ISNUMBER($K2977),ISNUMBER($M2977),ISNUMBER($N2977)),IF($O2977="Lower is worse",IF($K2977&lt;=$N2977,"Danger",IF($K2977&lt;=$M2977,"Alert","OK")),IF($K2977&gt;=$N2977,"Danger",IF($K2977&gt;=$M2977,"Alert","OK"))),"Not set")))</f>
        <v/>
      </c>
      <c r="R2977" s="22" t="str">
        <f aca="false">IF(OR($Q2977="",$Q2977="Not set"),"",MATCH($Q2977,Lists!$F$2:$F$4,0)-1)</f>
        <v/>
      </c>
      <c r="S2977" s="6"/>
      <c r="T2977" s="6"/>
      <c r="U2977" s="22" t="str">
        <f aca="false">IF(OR($Q2977="",$Q2977="OK",$Q2977="Not set",NOT(ISNUMBER($G2977))),"",ROUND($G2977*IF($Q2977="Danger",Lists!$M$15,Lists!$M$16),0))</f>
        <v/>
      </c>
      <c r="V2977" s="22" t="str">
        <f aca="false">IF($U2977="","",IF(OR($Q2977="Danger",$U2977&gt;=Lists!$M$10),"P1",IF($U2977&gt;=Lists!$M$11,"P2","P3")))</f>
        <v/>
      </c>
      <c r="W2977" s="24" t="str">
        <f aca="false">IF(OR($V2977="",$B2977=""),"",$B2977+INDEX(Lists!$N$10:$N$12,MATCH($V2977,Lists!$L$10:$L$12,0)))</f>
        <v/>
      </c>
      <c r="X2977" s="19"/>
      <c r="Y2977" s="19"/>
      <c r="Z2977" s="19"/>
      <c r="AA2977" s="21"/>
      <c r="AB2977" s="19"/>
      <c r="AC2977" s="22" t="str">
        <f aca="true">IF(OR($U2977="",$B2977=""),"",IF($AA2977&lt;&gt;"",$AA2977-$B2977,TODAY()-$B2977))</f>
        <v/>
      </c>
      <c r="AD2977" s="22" t="str">
        <f aca="true">IF($W2977="","",IF($Y2977="Closed",IF($AA2977="","Closed",IF($AA2977&lt;=$W2977,"Closed on time","Closed late")),IF(TODAY()&gt;$W2977,"Overdue","Within time")))</f>
        <v/>
      </c>
      <c r="AE2977" s="6"/>
      <c r="AF2977" s="19"/>
      <c r="AG2977" s="19"/>
      <c r="AH2977" s="19"/>
      <c r="AI2977" s="19"/>
      <c r="AJ2977" s="19"/>
    </row>
    <row r="2978" customFormat="false" ht="15" hidden="false" customHeight="false" outlineLevel="0" collapsed="false">
      <c r="A2978" s="22" t="str">
        <f aca="false">IF($C2978="","","R"&amp;TEXT(ROW()-4,"00000"))</f>
        <v/>
      </c>
      <c r="B2978" s="21"/>
      <c r="C2978" s="19"/>
      <c r="D2978" s="22" t="str">
        <f aca="false">IF($C2978="","",IFERROR(INDEX(Asset_Register!$C$5:$C$1000,MATCH($C2978,Asset_Register!$A$5:$A$1000,0)),"Not in register"))</f>
        <v/>
      </c>
      <c r="E2978" s="22" t="str">
        <f aca="false">IF($C2978="","",IFERROR(INDEX(Asset_Register!$D$5:$D$1000,MATCH($C2978,Asset_Register!$A$5:$A$1000,0)),"Not in register"))</f>
        <v/>
      </c>
      <c r="F2978" s="22" t="str">
        <f aca="false">IF($C2978="","",IFERROR(INDEX(Asset_Register!$R$5:$R$1000,MATCH($C2978,Asset_Register!$A$5:$A$1000,0)),"Not in register"))</f>
        <v/>
      </c>
      <c r="G2978" s="22" t="str">
        <f aca="false">IF($C2978="","",IFERROR(INDEX(Asset_Register!$Q$5:$Q$1000,MATCH($C2978,Asset_Register!$A$5:$A$1000,0)),"Not in register"))</f>
        <v/>
      </c>
      <c r="H2978" s="19"/>
      <c r="I2978" s="19"/>
      <c r="J2978" s="6"/>
      <c r="K2978" s="19"/>
      <c r="L2978" s="19"/>
      <c r="M2978" s="19"/>
      <c r="N2978" s="19"/>
      <c r="O2978" s="19"/>
      <c r="P2978" s="19"/>
      <c r="Q2978" s="22" t="str">
        <f aca="false">IF($C2978="","",IF($P2978&lt;&gt;"",$P2978,IF(AND(ISNUMBER($K2978),ISNUMBER($M2978),ISNUMBER($N2978)),IF($O2978="Lower is worse",IF($K2978&lt;=$N2978,"Danger",IF($K2978&lt;=$M2978,"Alert","OK")),IF($K2978&gt;=$N2978,"Danger",IF($K2978&gt;=$M2978,"Alert","OK"))),"Not set")))</f>
        <v/>
      </c>
      <c r="R2978" s="22" t="str">
        <f aca="false">IF(OR($Q2978="",$Q2978="Not set"),"",MATCH($Q2978,Lists!$F$2:$F$4,0)-1)</f>
        <v/>
      </c>
      <c r="S2978" s="6"/>
      <c r="T2978" s="6"/>
      <c r="U2978" s="22" t="str">
        <f aca="false">IF(OR($Q2978="",$Q2978="OK",$Q2978="Not set",NOT(ISNUMBER($G2978))),"",ROUND($G2978*IF($Q2978="Danger",Lists!$M$15,Lists!$M$16),0))</f>
        <v/>
      </c>
      <c r="V2978" s="22" t="str">
        <f aca="false">IF($U2978="","",IF(OR($Q2978="Danger",$U2978&gt;=Lists!$M$10),"P1",IF($U2978&gt;=Lists!$M$11,"P2","P3")))</f>
        <v/>
      </c>
      <c r="W2978" s="24" t="str">
        <f aca="false">IF(OR($V2978="",$B2978=""),"",$B2978+INDEX(Lists!$N$10:$N$12,MATCH($V2978,Lists!$L$10:$L$12,0)))</f>
        <v/>
      </c>
      <c r="X2978" s="19"/>
      <c r="Y2978" s="19"/>
      <c r="Z2978" s="19"/>
      <c r="AA2978" s="21"/>
      <c r="AB2978" s="19"/>
      <c r="AC2978" s="22" t="str">
        <f aca="true">IF(OR($U2978="",$B2978=""),"",IF($AA2978&lt;&gt;"",$AA2978-$B2978,TODAY()-$B2978))</f>
        <v/>
      </c>
      <c r="AD2978" s="22" t="str">
        <f aca="true">IF($W2978="","",IF($Y2978="Closed",IF($AA2978="","Closed",IF($AA2978&lt;=$W2978,"Closed on time","Closed late")),IF(TODAY()&gt;$W2978,"Overdue","Within time")))</f>
        <v/>
      </c>
      <c r="AE2978" s="6"/>
      <c r="AF2978" s="19"/>
      <c r="AG2978" s="19"/>
      <c r="AH2978" s="19"/>
      <c r="AI2978" s="19"/>
      <c r="AJ2978" s="19"/>
    </row>
    <row r="2979" customFormat="false" ht="15" hidden="false" customHeight="false" outlineLevel="0" collapsed="false">
      <c r="A2979" s="22" t="str">
        <f aca="false">IF($C2979="","","R"&amp;TEXT(ROW()-4,"00000"))</f>
        <v/>
      </c>
      <c r="B2979" s="21"/>
      <c r="C2979" s="19"/>
      <c r="D2979" s="22" t="str">
        <f aca="false">IF($C2979="","",IFERROR(INDEX(Asset_Register!$C$5:$C$1000,MATCH($C2979,Asset_Register!$A$5:$A$1000,0)),"Not in register"))</f>
        <v/>
      </c>
      <c r="E2979" s="22" t="str">
        <f aca="false">IF($C2979="","",IFERROR(INDEX(Asset_Register!$D$5:$D$1000,MATCH($C2979,Asset_Register!$A$5:$A$1000,0)),"Not in register"))</f>
        <v/>
      </c>
      <c r="F2979" s="22" t="str">
        <f aca="false">IF($C2979="","",IFERROR(INDEX(Asset_Register!$R$5:$R$1000,MATCH($C2979,Asset_Register!$A$5:$A$1000,0)),"Not in register"))</f>
        <v/>
      </c>
      <c r="G2979" s="22" t="str">
        <f aca="false">IF($C2979="","",IFERROR(INDEX(Asset_Register!$Q$5:$Q$1000,MATCH($C2979,Asset_Register!$A$5:$A$1000,0)),"Not in register"))</f>
        <v/>
      </c>
      <c r="H2979" s="19"/>
      <c r="I2979" s="19"/>
      <c r="J2979" s="6"/>
      <c r="K2979" s="19"/>
      <c r="L2979" s="19"/>
      <c r="M2979" s="19"/>
      <c r="N2979" s="19"/>
      <c r="O2979" s="19"/>
      <c r="P2979" s="19"/>
      <c r="Q2979" s="22" t="str">
        <f aca="false">IF($C2979="","",IF($P2979&lt;&gt;"",$P2979,IF(AND(ISNUMBER($K2979),ISNUMBER($M2979),ISNUMBER($N2979)),IF($O2979="Lower is worse",IF($K2979&lt;=$N2979,"Danger",IF($K2979&lt;=$M2979,"Alert","OK")),IF($K2979&gt;=$N2979,"Danger",IF($K2979&gt;=$M2979,"Alert","OK"))),"Not set")))</f>
        <v/>
      </c>
      <c r="R2979" s="22" t="str">
        <f aca="false">IF(OR($Q2979="",$Q2979="Not set"),"",MATCH($Q2979,Lists!$F$2:$F$4,0)-1)</f>
        <v/>
      </c>
      <c r="S2979" s="6"/>
      <c r="T2979" s="6"/>
      <c r="U2979" s="22" t="str">
        <f aca="false">IF(OR($Q2979="",$Q2979="OK",$Q2979="Not set",NOT(ISNUMBER($G2979))),"",ROUND($G2979*IF($Q2979="Danger",Lists!$M$15,Lists!$M$16),0))</f>
        <v/>
      </c>
      <c r="V2979" s="22" t="str">
        <f aca="false">IF($U2979="","",IF(OR($Q2979="Danger",$U2979&gt;=Lists!$M$10),"P1",IF($U2979&gt;=Lists!$M$11,"P2","P3")))</f>
        <v/>
      </c>
      <c r="W2979" s="24" t="str">
        <f aca="false">IF(OR($V2979="",$B2979=""),"",$B2979+INDEX(Lists!$N$10:$N$12,MATCH($V2979,Lists!$L$10:$L$12,0)))</f>
        <v/>
      </c>
      <c r="X2979" s="19"/>
      <c r="Y2979" s="19"/>
      <c r="Z2979" s="19"/>
      <c r="AA2979" s="21"/>
      <c r="AB2979" s="19"/>
      <c r="AC2979" s="22" t="str">
        <f aca="true">IF(OR($U2979="",$B2979=""),"",IF($AA2979&lt;&gt;"",$AA2979-$B2979,TODAY()-$B2979))</f>
        <v/>
      </c>
      <c r="AD2979" s="22" t="str">
        <f aca="true">IF($W2979="","",IF($Y2979="Closed",IF($AA2979="","Closed",IF($AA2979&lt;=$W2979,"Closed on time","Closed late")),IF(TODAY()&gt;$W2979,"Overdue","Within time")))</f>
        <v/>
      </c>
      <c r="AE2979" s="6"/>
      <c r="AF2979" s="19"/>
      <c r="AG2979" s="19"/>
      <c r="AH2979" s="19"/>
      <c r="AI2979" s="19"/>
      <c r="AJ2979" s="19"/>
    </row>
    <row r="2980" customFormat="false" ht="15" hidden="false" customHeight="false" outlineLevel="0" collapsed="false">
      <c r="A2980" s="22" t="str">
        <f aca="false">IF($C2980="","","R"&amp;TEXT(ROW()-4,"00000"))</f>
        <v/>
      </c>
      <c r="B2980" s="21"/>
      <c r="C2980" s="19"/>
      <c r="D2980" s="22" t="str">
        <f aca="false">IF($C2980="","",IFERROR(INDEX(Asset_Register!$C$5:$C$1000,MATCH($C2980,Asset_Register!$A$5:$A$1000,0)),"Not in register"))</f>
        <v/>
      </c>
      <c r="E2980" s="22" t="str">
        <f aca="false">IF($C2980="","",IFERROR(INDEX(Asset_Register!$D$5:$D$1000,MATCH($C2980,Asset_Register!$A$5:$A$1000,0)),"Not in register"))</f>
        <v/>
      </c>
      <c r="F2980" s="22" t="str">
        <f aca="false">IF($C2980="","",IFERROR(INDEX(Asset_Register!$R$5:$R$1000,MATCH($C2980,Asset_Register!$A$5:$A$1000,0)),"Not in register"))</f>
        <v/>
      </c>
      <c r="G2980" s="22" t="str">
        <f aca="false">IF($C2980="","",IFERROR(INDEX(Asset_Register!$Q$5:$Q$1000,MATCH($C2980,Asset_Register!$A$5:$A$1000,0)),"Not in register"))</f>
        <v/>
      </c>
      <c r="H2980" s="19"/>
      <c r="I2980" s="19"/>
      <c r="J2980" s="6"/>
      <c r="K2980" s="19"/>
      <c r="L2980" s="19"/>
      <c r="M2980" s="19"/>
      <c r="N2980" s="19"/>
      <c r="O2980" s="19"/>
      <c r="P2980" s="19"/>
      <c r="Q2980" s="22" t="str">
        <f aca="false">IF($C2980="","",IF($P2980&lt;&gt;"",$P2980,IF(AND(ISNUMBER($K2980),ISNUMBER($M2980),ISNUMBER($N2980)),IF($O2980="Lower is worse",IF($K2980&lt;=$N2980,"Danger",IF($K2980&lt;=$M2980,"Alert","OK")),IF($K2980&gt;=$N2980,"Danger",IF($K2980&gt;=$M2980,"Alert","OK"))),"Not set")))</f>
        <v/>
      </c>
      <c r="R2980" s="22" t="str">
        <f aca="false">IF(OR($Q2980="",$Q2980="Not set"),"",MATCH($Q2980,Lists!$F$2:$F$4,0)-1)</f>
        <v/>
      </c>
      <c r="S2980" s="6"/>
      <c r="T2980" s="6"/>
      <c r="U2980" s="22" t="str">
        <f aca="false">IF(OR($Q2980="",$Q2980="OK",$Q2980="Not set",NOT(ISNUMBER($G2980))),"",ROUND($G2980*IF($Q2980="Danger",Lists!$M$15,Lists!$M$16),0))</f>
        <v/>
      </c>
      <c r="V2980" s="22" t="str">
        <f aca="false">IF($U2980="","",IF(OR($Q2980="Danger",$U2980&gt;=Lists!$M$10),"P1",IF($U2980&gt;=Lists!$M$11,"P2","P3")))</f>
        <v/>
      </c>
      <c r="W2980" s="24" t="str">
        <f aca="false">IF(OR($V2980="",$B2980=""),"",$B2980+INDEX(Lists!$N$10:$N$12,MATCH($V2980,Lists!$L$10:$L$12,0)))</f>
        <v/>
      </c>
      <c r="X2980" s="19"/>
      <c r="Y2980" s="19"/>
      <c r="Z2980" s="19"/>
      <c r="AA2980" s="21"/>
      <c r="AB2980" s="19"/>
      <c r="AC2980" s="22" t="str">
        <f aca="true">IF(OR($U2980="",$B2980=""),"",IF($AA2980&lt;&gt;"",$AA2980-$B2980,TODAY()-$B2980))</f>
        <v/>
      </c>
      <c r="AD2980" s="22" t="str">
        <f aca="true">IF($W2980="","",IF($Y2980="Closed",IF($AA2980="","Closed",IF($AA2980&lt;=$W2980,"Closed on time","Closed late")),IF(TODAY()&gt;$W2980,"Overdue","Within time")))</f>
        <v/>
      </c>
      <c r="AE2980" s="6"/>
      <c r="AF2980" s="19"/>
      <c r="AG2980" s="19"/>
      <c r="AH2980" s="19"/>
      <c r="AI2980" s="19"/>
      <c r="AJ2980" s="19"/>
    </row>
    <row r="2981" customFormat="false" ht="15" hidden="false" customHeight="false" outlineLevel="0" collapsed="false">
      <c r="A2981" s="22" t="str">
        <f aca="false">IF($C2981="","","R"&amp;TEXT(ROW()-4,"00000"))</f>
        <v/>
      </c>
      <c r="B2981" s="21"/>
      <c r="C2981" s="19"/>
      <c r="D2981" s="22" t="str">
        <f aca="false">IF($C2981="","",IFERROR(INDEX(Asset_Register!$C$5:$C$1000,MATCH($C2981,Asset_Register!$A$5:$A$1000,0)),"Not in register"))</f>
        <v/>
      </c>
      <c r="E2981" s="22" t="str">
        <f aca="false">IF($C2981="","",IFERROR(INDEX(Asset_Register!$D$5:$D$1000,MATCH($C2981,Asset_Register!$A$5:$A$1000,0)),"Not in register"))</f>
        <v/>
      </c>
      <c r="F2981" s="22" t="str">
        <f aca="false">IF($C2981="","",IFERROR(INDEX(Asset_Register!$R$5:$R$1000,MATCH($C2981,Asset_Register!$A$5:$A$1000,0)),"Not in register"))</f>
        <v/>
      </c>
      <c r="G2981" s="22" t="str">
        <f aca="false">IF($C2981="","",IFERROR(INDEX(Asset_Register!$Q$5:$Q$1000,MATCH($C2981,Asset_Register!$A$5:$A$1000,0)),"Not in register"))</f>
        <v/>
      </c>
      <c r="H2981" s="19"/>
      <c r="I2981" s="19"/>
      <c r="J2981" s="6"/>
      <c r="K2981" s="19"/>
      <c r="L2981" s="19"/>
      <c r="M2981" s="19"/>
      <c r="N2981" s="19"/>
      <c r="O2981" s="19"/>
      <c r="P2981" s="19"/>
      <c r="Q2981" s="22" t="str">
        <f aca="false">IF($C2981="","",IF($P2981&lt;&gt;"",$P2981,IF(AND(ISNUMBER($K2981),ISNUMBER($M2981),ISNUMBER($N2981)),IF($O2981="Lower is worse",IF($K2981&lt;=$N2981,"Danger",IF($K2981&lt;=$M2981,"Alert","OK")),IF($K2981&gt;=$N2981,"Danger",IF($K2981&gt;=$M2981,"Alert","OK"))),"Not set")))</f>
        <v/>
      </c>
      <c r="R2981" s="22" t="str">
        <f aca="false">IF(OR($Q2981="",$Q2981="Not set"),"",MATCH($Q2981,Lists!$F$2:$F$4,0)-1)</f>
        <v/>
      </c>
      <c r="S2981" s="6"/>
      <c r="T2981" s="6"/>
      <c r="U2981" s="22" t="str">
        <f aca="false">IF(OR($Q2981="",$Q2981="OK",$Q2981="Not set",NOT(ISNUMBER($G2981))),"",ROUND($G2981*IF($Q2981="Danger",Lists!$M$15,Lists!$M$16),0))</f>
        <v/>
      </c>
      <c r="V2981" s="22" t="str">
        <f aca="false">IF($U2981="","",IF(OR($Q2981="Danger",$U2981&gt;=Lists!$M$10),"P1",IF($U2981&gt;=Lists!$M$11,"P2","P3")))</f>
        <v/>
      </c>
      <c r="W2981" s="24" t="str">
        <f aca="false">IF(OR($V2981="",$B2981=""),"",$B2981+INDEX(Lists!$N$10:$N$12,MATCH($V2981,Lists!$L$10:$L$12,0)))</f>
        <v/>
      </c>
      <c r="X2981" s="19"/>
      <c r="Y2981" s="19"/>
      <c r="Z2981" s="19"/>
      <c r="AA2981" s="21"/>
      <c r="AB2981" s="19"/>
      <c r="AC2981" s="22" t="str">
        <f aca="true">IF(OR($U2981="",$B2981=""),"",IF($AA2981&lt;&gt;"",$AA2981-$B2981,TODAY()-$B2981))</f>
        <v/>
      </c>
      <c r="AD2981" s="22" t="str">
        <f aca="true">IF($W2981="","",IF($Y2981="Closed",IF($AA2981="","Closed",IF($AA2981&lt;=$W2981,"Closed on time","Closed late")),IF(TODAY()&gt;$W2981,"Overdue","Within time")))</f>
        <v/>
      </c>
      <c r="AE2981" s="6"/>
      <c r="AF2981" s="19"/>
      <c r="AG2981" s="19"/>
      <c r="AH2981" s="19"/>
      <c r="AI2981" s="19"/>
      <c r="AJ2981" s="19"/>
    </row>
    <row r="2982" customFormat="false" ht="15" hidden="false" customHeight="false" outlineLevel="0" collapsed="false">
      <c r="A2982" s="22" t="str">
        <f aca="false">IF($C2982="","","R"&amp;TEXT(ROW()-4,"00000"))</f>
        <v/>
      </c>
      <c r="B2982" s="21"/>
      <c r="C2982" s="19"/>
      <c r="D2982" s="22" t="str">
        <f aca="false">IF($C2982="","",IFERROR(INDEX(Asset_Register!$C$5:$C$1000,MATCH($C2982,Asset_Register!$A$5:$A$1000,0)),"Not in register"))</f>
        <v/>
      </c>
      <c r="E2982" s="22" t="str">
        <f aca="false">IF($C2982="","",IFERROR(INDEX(Asset_Register!$D$5:$D$1000,MATCH($C2982,Asset_Register!$A$5:$A$1000,0)),"Not in register"))</f>
        <v/>
      </c>
      <c r="F2982" s="22" t="str">
        <f aca="false">IF($C2982="","",IFERROR(INDEX(Asset_Register!$R$5:$R$1000,MATCH($C2982,Asset_Register!$A$5:$A$1000,0)),"Not in register"))</f>
        <v/>
      </c>
      <c r="G2982" s="22" t="str">
        <f aca="false">IF($C2982="","",IFERROR(INDEX(Asset_Register!$Q$5:$Q$1000,MATCH($C2982,Asset_Register!$A$5:$A$1000,0)),"Not in register"))</f>
        <v/>
      </c>
      <c r="H2982" s="19"/>
      <c r="I2982" s="19"/>
      <c r="J2982" s="6"/>
      <c r="K2982" s="19"/>
      <c r="L2982" s="19"/>
      <c r="M2982" s="19"/>
      <c r="N2982" s="19"/>
      <c r="O2982" s="19"/>
      <c r="P2982" s="19"/>
      <c r="Q2982" s="22" t="str">
        <f aca="false">IF($C2982="","",IF($P2982&lt;&gt;"",$P2982,IF(AND(ISNUMBER($K2982),ISNUMBER($M2982),ISNUMBER($N2982)),IF($O2982="Lower is worse",IF($K2982&lt;=$N2982,"Danger",IF($K2982&lt;=$M2982,"Alert","OK")),IF($K2982&gt;=$N2982,"Danger",IF($K2982&gt;=$M2982,"Alert","OK"))),"Not set")))</f>
        <v/>
      </c>
      <c r="R2982" s="22" t="str">
        <f aca="false">IF(OR($Q2982="",$Q2982="Not set"),"",MATCH($Q2982,Lists!$F$2:$F$4,0)-1)</f>
        <v/>
      </c>
      <c r="S2982" s="6"/>
      <c r="T2982" s="6"/>
      <c r="U2982" s="22" t="str">
        <f aca="false">IF(OR($Q2982="",$Q2982="OK",$Q2982="Not set",NOT(ISNUMBER($G2982))),"",ROUND($G2982*IF($Q2982="Danger",Lists!$M$15,Lists!$M$16),0))</f>
        <v/>
      </c>
      <c r="V2982" s="22" t="str">
        <f aca="false">IF($U2982="","",IF(OR($Q2982="Danger",$U2982&gt;=Lists!$M$10),"P1",IF($U2982&gt;=Lists!$M$11,"P2","P3")))</f>
        <v/>
      </c>
      <c r="W2982" s="24" t="str">
        <f aca="false">IF(OR($V2982="",$B2982=""),"",$B2982+INDEX(Lists!$N$10:$N$12,MATCH($V2982,Lists!$L$10:$L$12,0)))</f>
        <v/>
      </c>
      <c r="X2982" s="19"/>
      <c r="Y2982" s="19"/>
      <c r="Z2982" s="19"/>
      <c r="AA2982" s="21"/>
      <c r="AB2982" s="19"/>
      <c r="AC2982" s="22" t="str">
        <f aca="true">IF(OR($U2982="",$B2982=""),"",IF($AA2982&lt;&gt;"",$AA2982-$B2982,TODAY()-$B2982))</f>
        <v/>
      </c>
      <c r="AD2982" s="22" t="str">
        <f aca="true">IF($W2982="","",IF($Y2982="Closed",IF($AA2982="","Closed",IF($AA2982&lt;=$W2982,"Closed on time","Closed late")),IF(TODAY()&gt;$W2982,"Overdue","Within time")))</f>
        <v/>
      </c>
      <c r="AE2982" s="6"/>
      <c r="AF2982" s="19"/>
      <c r="AG2982" s="19"/>
      <c r="AH2982" s="19"/>
      <c r="AI2982" s="19"/>
      <c r="AJ2982" s="19"/>
    </row>
    <row r="2983" customFormat="false" ht="15" hidden="false" customHeight="false" outlineLevel="0" collapsed="false">
      <c r="A2983" s="22" t="str">
        <f aca="false">IF($C2983="","","R"&amp;TEXT(ROW()-4,"00000"))</f>
        <v/>
      </c>
      <c r="B2983" s="21"/>
      <c r="C2983" s="19"/>
      <c r="D2983" s="22" t="str">
        <f aca="false">IF($C2983="","",IFERROR(INDEX(Asset_Register!$C$5:$C$1000,MATCH($C2983,Asset_Register!$A$5:$A$1000,0)),"Not in register"))</f>
        <v/>
      </c>
      <c r="E2983" s="22" t="str">
        <f aca="false">IF($C2983="","",IFERROR(INDEX(Asset_Register!$D$5:$D$1000,MATCH($C2983,Asset_Register!$A$5:$A$1000,0)),"Not in register"))</f>
        <v/>
      </c>
      <c r="F2983" s="22" t="str">
        <f aca="false">IF($C2983="","",IFERROR(INDEX(Asset_Register!$R$5:$R$1000,MATCH($C2983,Asset_Register!$A$5:$A$1000,0)),"Not in register"))</f>
        <v/>
      </c>
      <c r="G2983" s="22" t="str">
        <f aca="false">IF($C2983="","",IFERROR(INDEX(Asset_Register!$Q$5:$Q$1000,MATCH($C2983,Asset_Register!$A$5:$A$1000,0)),"Not in register"))</f>
        <v/>
      </c>
      <c r="H2983" s="19"/>
      <c r="I2983" s="19"/>
      <c r="J2983" s="6"/>
      <c r="K2983" s="19"/>
      <c r="L2983" s="19"/>
      <c r="M2983" s="19"/>
      <c r="N2983" s="19"/>
      <c r="O2983" s="19"/>
      <c r="P2983" s="19"/>
      <c r="Q2983" s="22" t="str">
        <f aca="false">IF($C2983="","",IF($P2983&lt;&gt;"",$P2983,IF(AND(ISNUMBER($K2983),ISNUMBER($M2983),ISNUMBER($N2983)),IF($O2983="Lower is worse",IF($K2983&lt;=$N2983,"Danger",IF($K2983&lt;=$M2983,"Alert","OK")),IF($K2983&gt;=$N2983,"Danger",IF($K2983&gt;=$M2983,"Alert","OK"))),"Not set")))</f>
        <v/>
      </c>
      <c r="R2983" s="22" t="str">
        <f aca="false">IF(OR($Q2983="",$Q2983="Not set"),"",MATCH($Q2983,Lists!$F$2:$F$4,0)-1)</f>
        <v/>
      </c>
      <c r="S2983" s="6"/>
      <c r="T2983" s="6"/>
      <c r="U2983" s="22" t="str">
        <f aca="false">IF(OR($Q2983="",$Q2983="OK",$Q2983="Not set",NOT(ISNUMBER($G2983))),"",ROUND($G2983*IF($Q2983="Danger",Lists!$M$15,Lists!$M$16),0))</f>
        <v/>
      </c>
      <c r="V2983" s="22" t="str">
        <f aca="false">IF($U2983="","",IF(OR($Q2983="Danger",$U2983&gt;=Lists!$M$10),"P1",IF($U2983&gt;=Lists!$M$11,"P2","P3")))</f>
        <v/>
      </c>
      <c r="W2983" s="24" t="str">
        <f aca="false">IF(OR($V2983="",$B2983=""),"",$B2983+INDEX(Lists!$N$10:$N$12,MATCH($V2983,Lists!$L$10:$L$12,0)))</f>
        <v/>
      </c>
      <c r="X2983" s="19"/>
      <c r="Y2983" s="19"/>
      <c r="Z2983" s="19"/>
      <c r="AA2983" s="21"/>
      <c r="AB2983" s="19"/>
      <c r="AC2983" s="22" t="str">
        <f aca="true">IF(OR($U2983="",$B2983=""),"",IF($AA2983&lt;&gt;"",$AA2983-$B2983,TODAY()-$B2983))</f>
        <v/>
      </c>
      <c r="AD2983" s="22" t="str">
        <f aca="true">IF($W2983="","",IF($Y2983="Closed",IF($AA2983="","Closed",IF($AA2983&lt;=$W2983,"Closed on time","Closed late")),IF(TODAY()&gt;$W2983,"Overdue","Within time")))</f>
        <v/>
      </c>
      <c r="AE2983" s="6"/>
      <c r="AF2983" s="19"/>
      <c r="AG2983" s="19"/>
      <c r="AH2983" s="19"/>
      <c r="AI2983" s="19"/>
      <c r="AJ2983" s="19"/>
    </row>
    <row r="2984" customFormat="false" ht="15" hidden="false" customHeight="false" outlineLevel="0" collapsed="false">
      <c r="A2984" s="22" t="str">
        <f aca="false">IF($C2984="","","R"&amp;TEXT(ROW()-4,"00000"))</f>
        <v/>
      </c>
      <c r="B2984" s="21"/>
      <c r="C2984" s="19"/>
      <c r="D2984" s="22" t="str">
        <f aca="false">IF($C2984="","",IFERROR(INDEX(Asset_Register!$C$5:$C$1000,MATCH($C2984,Asset_Register!$A$5:$A$1000,0)),"Not in register"))</f>
        <v/>
      </c>
      <c r="E2984" s="22" t="str">
        <f aca="false">IF($C2984="","",IFERROR(INDEX(Asset_Register!$D$5:$D$1000,MATCH($C2984,Asset_Register!$A$5:$A$1000,0)),"Not in register"))</f>
        <v/>
      </c>
      <c r="F2984" s="22" t="str">
        <f aca="false">IF($C2984="","",IFERROR(INDEX(Asset_Register!$R$5:$R$1000,MATCH($C2984,Asset_Register!$A$5:$A$1000,0)),"Not in register"))</f>
        <v/>
      </c>
      <c r="G2984" s="22" t="str">
        <f aca="false">IF($C2984="","",IFERROR(INDEX(Asset_Register!$Q$5:$Q$1000,MATCH($C2984,Asset_Register!$A$5:$A$1000,0)),"Not in register"))</f>
        <v/>
      </c>
      <c r="H2984" s="19"/>
      <c r="I2984" s="19"/>
      <c r="J2984" s="6"/>
      <c r="K2984" s="19"/>
      <c r="L2984" s="19"/>
      <c r="M2984" s="19"/>
      <c r="N2984" s="19"/>
      <c r="O2984" s="19"/>
      <c r="P2984" s="19"/>
      <c r="Q2984" s="22" t="str">
        <f aca="false">IF($C2984="","",IF($P2984&lt;&gt;"",$P2984,IF(AND(ISNUMBER($K2984),ISNUMBER($M2984),ISNUMBER($N2984)),IF($O2984="Lower is worse",IF($K2984&lt;=$N2984,"Danger",IF($K2984&lt;=$M2984,"Alert","OK")),IF($K2984&gt;=$N2984,"Danger",IF($K2984&gt;=$M2984,"Alert","OK"))),"Not set")))</f>
        <v/>
      </c>
      <c r="R2984" s="22" t="str">
        <f aca="false">IF(OR($Q2984="",$Q2984="Not set"),"",MATCH($Q2984,Lists!$F$2:$F$4,0)-1)</f>
        <v/>
      </c>
      <c r="S2984" s="6"/>
      <c r="T2984" s="6"/>
      <c r="U2984" s="22" t="str">
        <f aca="false">IF(OR($Q2984="",$Q2984="OK",$Q2984="Not set",NOT(ISNUMBER($G2984))),"",ROUND($G2984*IF($Q2984="Danger",Lists!$M$15,Lists!$M$16),0))</f>
        <v/>
      </c>
      <c r="V2984" s="22" t="str">
        <f aca="false">IF($U2984="","",IF(OR($Q2984="Danger",$U2984&gt;=Lists!$M$10),"P1",IF($U2984&gt;=Lists!$M$11,"P2","P3")))</f>
        <v/>
      </c>
      <c r="W2984" s="24" t="str">
        <f aca="false">IF(OR($V2984="",$B2984=""),"",$B2984+INDEX(Lists!$N$10:$N$12,MATCH($V2984,Lists!$L$10:$L$12,0)))</f>
        <v/>
      </c>
      <c r="X2984" s="19"/>
      <c r="Y2984" s="19"/>
      <c r="Z2984" s="19"/>
      <c r="AA2984" s="21"/>
      <c r="AB2984" s="19"/>
      <c r="AC2984" s="22" t="str">
        <f aca="true">IF(OR($U2984="",$B2984=""),"",IF($AA2984&lt;&gt;"",$AA2984-$B2984,TODAY()-$B2984))</f>
        <v/>
      </c>
      <c r="AD2984" s="22" t="str">
        <f aca="true">IF($W2984="","",IF($Y2984="Closed",IF($AA2984="","Closed",IF($AA2984&lt;=$W2984,"Closed on time","Closed late")),IF(TODAY()&gt;$W2984,"Overdue","Within time")))</f>
        <v/>
      </c>
      <c r="AE2984" s="6"/>
      <c r="AF2984" s="19"/>
      <c r="AG2984" s="19"/>
      <c r="AH2984" s="19"/>
      <c r="AI2984" s="19"/>
      <c r="AJ2984" s="19"/>
    </row>
    <row r="2985" customFormat="false" ht="15" hidden="false" customHeight="false" outlineLevel="0" collapsed="false">
      <c r="A2985" s="22" t="str">
        <f aca="false">IF($C2985="","","R"&amp;TEXT(ROW()-4,"00000"))</f>
        <v/>
      </c>
      <c r="B2985" s="21"/>
      <c r="C2985" s="19"/>
      <c r="D2985" s="22" t="str">
        <f aca="false">IF($C2985="","",IFERROR(INDEX(Asset_Register!$C$5:$C$1000,MATCH($C2985,Asset_Register!$A$5:$A$1000,0)),"Not in register"))</f>
        <v/>
      </c>
      <c r="E2985" s="22" t="str">
        <f aca="false">IF($C2985="","",IFERROR(INDEX(Asset_Register!$D$5:$D$1000,MATCH($C2985,Asset_Register!$A$5:$A$1000,0)),"Not in register"))</f>
        <v/>
      </c>
      <c r="F2985" s="22" t="str">
        <f aca="false">IF($C2985="","",IFERROR(INDEX(Asset_Register!$R$5:$R$1000,MATCH($C2985,Asset_Register!$A$5:$A$1000,0)),"Not in register"))</f>
        <v/>
      </c>
      <c r="G2985" s="22" t="str">
        <f aca="false">IF($C2985="","",IFERROR(INDEX(Asset_Register!$Q$5:$Q$1000,MATCH($C2985,Asset_Register!$A$5:$A$1000,0)),"Not in register"))</f>
        <v/>
      </c>
      <c r="H2985" s="19"/>
      <c r="I2985" s="19"/>
      <c r="J2985" s="6"/>
      <c r="K2985" s="19"/>
      <c r="L2985" s="19"/>
      <c r="M2985" s="19"/>
      <c r="N2985" s="19"/>
      <c r="O2985" s="19"/>
      <c r="P2985" s="19"/>
      <c r="Q2985" s="22" t="str">
        <f aca="false">IF($C2985="","",IF($P2985&lt;&gt;"",$P2985,IF(AND(ISNUMBER($K2985),ISNUMBER($M2985),ISNUMBER($N2985)),IF($O2985="Lower is worse",IF($K2985&lt;=$N2985,"Danger",IF($K2985&lt;=$M2985,"Alert","OK")),IF($K2985&gt;=$N2985,"Danger",IF($K2985&gt;=$M2985,"Alert","OK"))),"Not set")))</f>
        <v/>
      </c>
      <c r="R2985" s="22" t="str">
        <f aca="false">IF(OR($Q2985="",$Q2985="Not set"),"",MATCH($Q2985,Lists!$F$2:$F$4,0)-1)</f>
        <v/>
      </c>
      <c r="S2985" s="6"/>
      <c r="T2985" s="6"/>
      <c r="U2985" s="22" t="str">
        <f aca="false">IF(OR($Q2985="",$Q2985="OK",$Q2985="Not set",NOT(ISNUMBER($G2985))),"",ROUND($G2985*IF($Q2985="Danger",Lists!$M$15,Lists!$M$16),0))</f>
        <v/>
      </c>
      <c r="V2985" s="22" t="str">
        <f aca="false">IF($U2985="","",IF(OR($Q2985="Danger",$U2985&gt;=Lists!$M$10),"P1",IF($U2985&gt;=Lists!$M$11,"P2","P3")))</f>
        <v/>
      </c>
      <c r="W2985" s="24" t="str">
        <f aca="false">IF(OR($V2985="",$B2985=""),"",$B2985+INDEX(Lists!$N$10:$N$12,MATCH($V2985,Lists!$L$10:$L$12,0)))</f>
        <v/>
      </c>
      <c r="X2985" s="19"/>
      <c r="Y2985" s="19"/>
      <c r="Z2985" s="19"/>
      <c r="AA2985" s="21"/>
      <c r="AB2985" s="19"/>
      <c r="AC2985" s="22" t="str">
        <f aca="true">IF(OR($U2985="",$B2985=""),"",IF($AA2985&lt;&gt;"",$AA2985-$B2985,TODAY()-$B2985))</f>
        <v/>
      </c>
      <c r="AD2985" s="22" t="str">
        <f aca="true">IF($W2985="","",IF($Y2985="Closed",IF($AA2985="","Closed",IF($AA2985&lt;=$W2985,"Closed on time","Closed late")),IF(TODAY()&gt;$W2985,"Overdue","Within time")))</f>
        <v/>
      </c>
      <c r="AE2985" s="6"/>
      <c r="AF2985" s="19"/>
      <c r="AG2985" s="19"/>
      <c r="AH2985" s="19"/>
      <c r="AI2985" s="19"/>
      <c r="AJ2985" s="19"/>
    </row>
    <row r="2986" customFormat="false" ht="15" hidden="false" customHeight="false" outlineLevel="0" collapsed="false">
      <c r="A2986" s="22" t="str">
        <f aca="false">IF($C2986="","","R"&amp;TEXT(ROW()-4,"00000"))</f>
        <v/>
      </c>
      <c r="B2986" s="21"/>
      <c r="C2986" s="19"/>
      <c r="D2986" s="22" t="str">
        <f aca="false">IF($C2986="","",IFERROR(INDEX(Asset_Register!$C$5:$C$1000,MATCH($C2986,Asset_Register!$A$5:$A$1000,0)),"Not in register"))</f>
        <v/>
      </c>
      <c r="E2986" s="22" t="str">
        <f aca="false">IF($C2986="","",IFERROR(INDEX(Asset_Register!$D$5:$D$1000,MATCH($C2986,Asset_Register!$A$5:$A$1000,0)),"Not in register"))</f>
        <v/>
      </c>
      <c r="F2986" s="22" t="str">
        <f aca="false">IF($C2986="","",IFERROR(INDEX(Asset_Register!$R$5:$R$1000,MATCH($C2986,Asset_Register!$A$5:$A$1000,0)),"Not in register"))</f>
        <v/>
      </c>
      <c r="G2986" s="22" t="str">
        <f aca="false">IF($C2986="","",IFERROR(INDEX(Asset_Register!$Q$5:$Q$1000,MATCH($C2986,Asset_Register!$A$5:$A$1000,0)),"Not in register"))</f>
        <v/>
      </c>
      <c r="H2986" s="19"/>
      <c r="I2986" s="19"/>
      <c r="J2986" s="6"/>
      <c r="K2986" s="19"/>
      <c r="L2986" s="19"/>
      <c r="M2986" s="19"/>
      <c r="N2986" s="19"/>
      <c r="O2986" s="19"/>
      <c r="P2986" s="19"/>
      <c r="Q2986" s="22" t="str">
        <f aca="false">IF($C2986="","",IF($P2986&lt;&gt;"",$P2986,IF(AND(ISNUMBER($K2986),ISNUMBER($M2986),ISNUMBER($N2986)),IF($O2986="Lower is worse",IF($K2986&lt;=$N2986,"Danger",IF($K2986&lt;=$M2986,"Alert","OK")),IF($K2986&gt;=$N2986,"Danger",IF($K2986&gt;=$M2986,"Alert","OK"))),"Not set")))</f>
        <v/>
      </c>
      <c r="R2986" s="22" t="str">
        <f aca="false">IF(OR($Q2986="",$Q2986="Not set"),"",MATCH($Q2986,Lists!$F$2:$F$4,0)-1)</f>
        <v/>
      </c>
      <c r="S2986" s="6"/>
      <c r="T2986" s="6"/>
      <c r="U2986" s="22" t="str">
        <f aca="false">IF(OR($Q2986="",$Q2986="OK",$Q2986="Not set",NOT(ISNUMBER($G2986))),"",ROUND($G2986*IF($Q2986="Danger",Lists!$M$15,Lists!$M$16),0))</f>
        <v/>
      </c>
      <c r="V2986" s="22" t="str">
        <f aca="false">IF($U2986="","",IF(OR($Q2986="Danger",$U2986&gt;=Lists!$M$10),"P1",IF($U2986&gt;=Lists!$M$11,"P2","P3")))</f>
        <v/>
      </c>
      <c r="W2986" s="24" t="str">
        <f aca="false">IF(OR($V2986="",$B2986=""),"",$B2986+INDEX(Lists!$N$10:$N$12,MATCH($V2986,Lists!$L$10:$L$12,0)))</f>
        <v/>
      </c>
      <c r="X2986" s="19"/>
      <c r="Y2986" s="19"/>
      <c r="Z2986" s="19"/>
      <c r="AA2986" s="21"/>
      <c r="AB2986" s="19"/>
      <c r="AC2986" s="22" t="str">
        <f aca="true">IF(OR($U2986="",$B2986=""),"",IF($AA2986&lt;&gt;"",$AA2986-$B2986,TODAY()-$B2986))</f>
        <v/>
      </c>
      <c r="AD2986" s="22" t="str">
        <f aca="true">IF($W2986="","",IF($Y2986="Closed",IF($AA2986="","Closed",IF($AA2986&lt;=$W2986,"Closed on time","Closed late")),IF(TODAY()&gt;$W2986,"Overdue","Within time")))</f>
        <v/>
      </c>
      <c r="AE2986" s="6"/>
      <c r="AF2986" s="19"/>
      <c r="AG2986" s="19"/>
      <c r="AH2986" s="19"/>
      <c r="AI2986" s="19"/>
      <c r="AJ2986" s="19"/>
    </row>
    <row r="2987" customFormat="false" ht="15" hidden="false" customHeight="false" outlineLevel="0" collapsed="false">
      <c r="A2987" s="22" t="str">
        <f aca="false">IF($C2987="","","R"&amp;TEXT(ROW()-4,"00000"))</f>
        <v/>
      </c>
      <c r="B2987" s="21"/>
      <c r="C2987" s="19"/>
      <c r="D2987" s="22" t="str">
        <f aca="false">IF($C2987="","",IFERROR(INDEX(Asset_Register!$C$5:$C$1000,MATCH($C2987,Asset_Register!$A$5:$A$1000,0)),"Not in register"))</f>
        <v/>
      </c>
      <c r="E2987" s="22" t="str">
        <f aca="false">IF($C2987="","",IFERROR(INDEX(Asset_Register!$D$5:$D$1000,MATCH($C2987,Asset_Register!$A$5:$A$1000,0)),"Not in register"))</f>
        <v/>
      </c>
      <c r="F2987" s="22" t="str">
        <f aca="false">IF($C2987="","",IFERROR(INDEX(Asset_Register!$R$5:$R$1000,MATCH($C2987,Asset_Register!$A$5:$A$1000,0)),"Not in register"))</f>
        <v/>
      </c>
      <c r="G2987" s="22" t="str">
        <f aca="false">IF($C2987="","",IFERROR(INDEX(Asset_Register!$Q$5:$Q$1000,MATCH($C2987,Asset_Register!$A$5:$A$1000,0)),"Not in register"))</f>
        <v/>
      </c>
      <c r="H2987" s="19"/>
      <c r="I2987" s="19"/>
      <c r="J2987" s="6"/>
      <c r="K2987" s="19"/>
      <c r="L2987" s="19"/>
      <c r="M2987" s="19"/>
      <c r="N2987" s="19"/>
      <c r="O2987" s="19"/>
      <c r="P2987" s="19"/>
      <c r="Q2987" s="22" t="str">
        <f aca="false">IF($C2987="","",IF($P2987&lt;&gt;"",$P2987,IF(AND(ISNUMBER($K2987),ISNUMBER($M2987),ISNUMBER($N2987)),IF($O2987="Lower is worse",IF($K2987&lt;=$N2987,"Danger",IF($K2987&lt;=$M2987,"Alert","OK")),IF($K2987&gt;=$N2987,"Danger",IF($K2987&gt;=$M2987,"Alert","OK"))),"Not set")))</f>
        <v/>
      </c>
      <c r="R2987" s="22" t="str">
        <f aca="false">IF(OR($Q2987="",$Q2987="Not set"),"",MATCH($Q2987,Lists!$F$2:$F$4,0)-1)</f>
        <v/>
      </c>
      <c r="S2987" s="6"/>
      <c r="T2987" s="6"/>
      <c r="U2987" s="22" t="str">
        <f aca="false">IF(OR($Q2987="",$Q2987="OK",$Q2987="Not set",NOT(ISNUMBER($G2987))),"",ROUND($G2987*IF($Q2987="Danger",Lists!$M$15,Lists!$M$16),0))</f>
        <v/>
      </c>
      <c r="V2987" s="22" t="str">
        <f aca="false">IF($U2987="","",IF(OR($Q2987="Danger",$U2987&gt;=Lists!$M$10),"P1",IF($U2987&gt;=Lists!$M$11,"P2","P3")))</f>
        <v/>
      </c>
      <c r="W2987" s="24" t="str">
        <f aca="false">IF(OR($V2987="",$B2987=""),"",$B2987+INDEX(Lists!$N$10:$N$12,MATCH($V2987,Lists!$L$10:$L$12,0)))</f>
        <v/>
      </c>
      <c r="X2987" s="19"/>
      <c r="Y2987" s="19"/>
      <c r="Z2987" s="19"/>
      <c r="AA2987" s="21"/>
      <c r="AB2987" s="19"/>
      <c r="AC2987" s="22" t="str">
        <f aca="true">IF(OR($U2987="",$B2987=""),"",IF($AA2987&lt;&gt;"",$AA2987-$B2987,TODAY()-$B2987))</f>
        <v/>
      </c>
      <c r="AD2987" s="22" t="str">
        <f aca="true">IF($W2987="","",IF($Y2987="Closed",IF($AA2987="","Closed",IF($AA2987&lt;=$W2987,"Closed on time","Closed late")),IF(TODAY()&gt;$W2987,"Overdue","Within time")))</f>
        <v/>
      </c>
      <c r="AE2987" s="6"/>
      <c r="AF2987" s="19"/>
      <c r="AG2987" s="19"/>
      <c r="AH2987" s="19"/>
      <c r="AI2987" s="19"/>
      <c r="AJ2987" s="19"/>
    </row>
    <row r="2988" customFormat="false" ht="15" hidden="false" customHeight="false" outlineLevel="0" collapsed="false">
      <c r="A2988" s="22" t="str">
        <f aca="false">IF($C2988="","","R"&amp;TEXT(ROW()-4,"00000"))</f>
        <v/>
      </c>
      <c r="B2988" s="21"/>
      <c r="C2988" s="19"/>
      <c r="D2988" s="22" t="str">
        <f aca="false">IF($C2988="","",IFERROR(INDEX(Asset_Register!$C$5:$C$1000,MATCH($C2988,Asset_Register!$A$5:$A$1000,0)),"Not in register"))</f>
        <v/>
      </c>
      <c r="E2988" s="22" t="str">
        <f aca="false">IF($C2988="","",IFERROR(INDEX(Asset_Register!$D$5:$D$1000,MATCH($C2988,Asset_Register!$A$5:$A$1000,0)),"Not in register"))</f>
        <v/>
      </c>
      <c r="F2988" s="22" t="str">
        <f aca="false">IF($C2988="","",IFERROR(INDEX(Asset_Register!$R$5:$R$1000,MATCH($C2988,Asset_Register!$A$5:$A$1000,0)),"Not in register"))</f>
        <v/>
      </c>
      <c r="G2988" s="22" t="str">
        <f aca="false">IF($C2988="","",IFERROR(INDEX(Asset_Register!$Q$5:$Q$1000,MATCH($C2988,Asset_Register!$A$5:$A$1000,0)),"Not in register"))</f>
        <v/>
      </c>
      <c r="H2988" s="19"/>
      <c r="I2988" s="19"/>
      <c r="J2988" s="6"/>
      <c r="K2988" s="19"/>
      <c r="L2988" s="19"/>
      <c r="M2988" s="19"/>
      <c r="N2988" s="19"/>
      <c r="O2988" s="19"/>
      <c r="P2988" s="19"/>
      <c r="Q2988" s="22" t="str">
        <f aca="false">IF($C2988="","",IF($P2988&lt;&gt;"",$P2988,IF(AND(ISNUMBER($K2988),ISNUMBER($M2988),ISNUMBER($N2988)),IF($O2988="Lower is worse",IF($K2988&lt;=$N2988,"Danger",IF($K2988&lt;=$M2988,"Alert","OK")),IF($K2988&gt;=$N2988,"Danger",IF($K2988&gt;=$M2988,"Alert","OK"))),"Not set")))</f>
        <v/>
      </c>
      <c r="R2988" s="22" t="str">
        <f aca="false">IF(OR($Q2988="",$Q2988="Not set"),"",MATCH($Q2988,Lists!$F$2:$F$4,0)-1)</f>
        <v/>
      </c>
      <c r="S2988" s="6"/>
      <c r="T2988" s="6"/>
      <c r="U2988" s="22" t="str">
        <f aca="false">IF(OR($Q2988="",$Q2988="OK",$Q2988="Not set",NOT(ISNUMBER($G2988))),"",ROUND($G2988*IF($Q2988="Danger",Lists!$M$15,Lists!$M$16),0))</f>
        <v/>
      </c>
      <c r="V2988" s="22" t="str">
        <f aca="false">IF($U2988="","",IF(OR($Q2988="Danger",$U2988&gt;=Lists!$M$10),"P1",IF($U2988&gt;=Lists!$M$11,"P2","P3")))</f>
        <v/>
      </c>
      <c r="W2988" s="24" t="str">
        <f aca="false">IF(OR($V2988="",$B2988=""),"",$B2988+INDEX(Lists!$N$10:$N$12,MATCH($V2988,Lists!$L$10:$L$12,0)))</f>
        <v/>
      </c>
      <c r="X2988" s="19"/>
      <c r="Y2988" s="19"/>
      <c r="Z2988" s="19"/>
      <c r="AA2988" s="21"/>
      <c r="AB2988" s="19"/>
      <c r="AC2988" s="22" t="str">
        <f aca="true">IF(OR($U2988="",$B2988=""),"",IF($AA2988&lt;&gt;"",$AA2988-$B2988,TODAY()-$B2988))</f>
        <v/>
      </c>
      <c r="AD2988" s="22" t="str">
        <f aca="true">IF($W2988="","",IF($Y2988="Closed",IF($AA2988="","Closed",IF($AA2988&lt;=$W2988,"Closed on time","Closed late")),IF(TODAY()&gt;$W2988,"Overdue","Within time")))</f>
        <v/>
      </c>
      <c r="AE2988" s="6"/>
      <c r="AF2988" s="19"/>
      <c r="AG2988" s="19"/>
      <c r="AH2988" s="19"/>
      <c r="AI2988" s="19"/>
      <c r="AJ2988" s="19"/>
    </row>
    <row r="2989" customFormat="false" ht="15" hidden="false" customHeight="false" outlineLevel="0" collapsed="false">
      <c r="A2989" s="22" t="str">
        <f aca="false">IF($C2989="","","R"&amp;TEXT(ROW()-4,"00000"))</f>
        <v/>
      </c>
      <c r="B2989" s="21"/>
      <c r="C2989" s="19"/>
      <c r="D2989" s="22" t="str">
        <f aca="false">IF($C2989="","",IFERROR(INDEX(Asset_Register!$C$5:$C$1000,MATCH($C2989,Asset_Register!$A$5:$A$1000,0)),"Not in register"))</f>
        <v/>
      </c>
      <c r="E2989" s="22" t="str">
        <f aca="false">IF($C2989="","",IFERROR(INDEX(Asset_Register!$D$5:$D$1000,MATCH($C2989,Asset_Register!$A$5:$A$1000,0)),"Not in register"))</f>
        <v/>
      </c>
      <c r="F2989" s="22" t="str">
        <f aca="false">IF($C2989="","",IFERROR(INDEX(Asset_Register!$R$5:$R$1000,MATCH($C2989,Asset_Register!$A$5:$A$1000,0)),"Not in register"))</f>
        <v/>
      </c>
      <c r="G2989" s="22" t="str">
        <f aca="false">IF($C2989="","",IFERROR(INDEX(Asset_Register!$Q$5:$Q$1000,MATCH($C2989,Asset_Register!$A$5:$A$1000,0)),"Not in register"))</f>
        <v/>
      </c>
      <c r="H2989" s="19"/>
      <c r="I2989" s="19"/>
      <c r="J2989" s="6"/>
      <c r="K2989" s="19"/>
      <c r="L2989" s="19"/>
      <c r="M2989" s="19"/>
      <c r="N2989" s="19"/>
      <c r="O2989" s="19"/>
      <c r="P2989" s="19"/>
      <c r="Q2989" s="22" t="str">
        <f aca="false">IF($C2989="","",IF($P2989&lt;&gt;"",$P2989,IF(AND(ISNUMBER($K2989),ISNUMBER($M2989),ISNUMBER($N2989)),IF($O2989="Lower is worse",IF($K2989&lt;=$N2989,"Danger",IF($K2989&lt;=$M2989,"Alert","OK")),IF($K2989&gt;=$N2989,"Danger",IF($K2989&gt;=$M2989,"Alert","OK"))),"Not set")))</f>
        <v/>
      </c>
      <c r="R2989" s="22" t="str">
        <f aca="false">IF(OR($Q2989="",$Q2989="Not set"),"",MATCH($Q2989,Lists!$F$2:$F$4,0)-1)</f>
        <v/>
      </c>
      <c r="S2989" s="6"/>
      <c r="T2989" s="6"/>
      <c r="U2989" s="22" t="str">
        <f aca="false">IF(OR($Q2989="",$Q2989="OK",$Q2989="Not set",NOT(ISNUMBER($G2989))),"",ROUND($G2989*IF($Q2989="Danger",Lists!$M$15,Lists!$M$16),0))</f>
        <v/>
      </c>
      <c r="V2989" s="22" t="str">
        <f aca="false">IF($U2989="","",IF(OR($Q2989="Danger",$U2989&gt;=Lists!$M$10),"P1",IF($U2989&gt;=Lists!$M$11,"P2","P3")))</f>
        <v/>
      </c>
      <c r="W2989" s="24" t="str">
        <f aca="false">IF(OR($V2989="",$B2989=""),"",$B2989+INDEX(Lists!$N$10:$N$12,MATCH($V2989,Lists!$L$10:$L$12,0)))</f>
        <v/>
      </c>
      <c r="X2989" s="19"/>
      <c r="Y2989" s="19"/>
      <c r="Z2989" s="19"/>
      <c r="AA2989" s="21"/>
      <c r="AB2989" s="19"/>
      <c r="AC2989" s="22" t="str">
        <f aca="true">IF(OR($U2989="",$B2989=""),"",IF($AA2989&lt;&gt;"",$AA2989-$B2989,TODAY()-$B2989))</f>
        <v/>
      </c>
      <c r="AD2989" s="22" t="str">
        <f aca="true">IF($W2989="","",IF($Y2989="Closed",IF($AA2989="","Closed",IF($AA2989&lt;=$W2989,"Closed on time","Closed late")),IF(TODAY()&gt;$W2989,"Overdue","Within time")))</f>
        <v/>
      </c>
      <c r="AE2989" s="6"/>
      <c r="AF2989" s="19"/>
      <c r="AG2989" s="19"/>
      <c r="AH2989" s="19"/>
      <c r="AI2989" s="19"/>
      <c r="AJ2989" s="19"/>
    </row>
    <row r="2990" customFormat="false" ht="15" hidden="false" customHeight="false" outlineLevel="0" collapsed="false">
      <c r="A2990" s="22" t="str">
        <f aca="false">IF($C2990="","","R"&amp;TEXT(ROW()-4,"00000"))</f>
        <v/>
      </c>
      <c r="B2990" s="21"/>
      <c r="C2990" s="19"/>
      <c r="D2990" s="22" t="str">
        <f aca="false">IF($C2990="","",IFERROR(INDEX(Asset_Register!$C$5:$C$1000,MATCH($C2990,Asset_Register!$A$5:$A$1000,0)),"Not in register"))</f>
        <v/>
      </c>
      <c r="E2990" s="22" t="str">
        <f aca="false">IF($C2990="","",IFERROR(INDEX(Asset_Register!$D$5:$D$1000,MATCH($C2990,Asset_Register!$A$5:$A$1000,0)),"Not in register"))</f>
        <v/>
      </c>
      <c r="F2990" s="22" t="str">
        <f aca="false">IF($C2990="","",IFERROR(INDEX(Asset_Register!$R$5:$R$1000,MATCH($C2990,Asset_Register!$A$5:$A$1000,0)),"Not in register"))</f>
        <v/>
      </c>
      <c r="G2990" s="22" t="str">
        <f aca="false">IF($C2990="","",IFERROR(INDEX(Asset_Register!$Q$5:$Q$1000,MATCH($C2990,Asset_Register!$A$5:$A$1000,0)),"Not in register"))</f>
        <v/>
      </c>
      <c r="H2990" s="19"/>
      <c r="I2990" s="19"/>
      <c r="J2990" s="6"/>
      <c r="K2990" s="19"/>
      <c r="L2990" s="19"/>
      <c r="M2990" s="19"/>
      <c r="N2990" s="19"/>
      <c r="O2990" s="19"/>
      <c r="P2990" s="19"/>
      <c r="Q2990" s="22" t="str">
        <f aca="false">IF($C2990="","",IF($P2990&lt;&gt;"",$P2990,IF(AND(ISNUMBER($K2990),ISNUMBER($M2990),ISNUMBER($N2990)),IF($O2990="Lower is worse",IF($K2990&lt;=$N2990,"Danger",IF($K2990&lt;=$M2990,"Alert","OK")),IF($K2990&gt;=$N2990,"Danger",IF($K2990&gt;=$M2990,"Alert","OK"))),"Not set")))</f>
        <v/>
      </c>
      <c r="R2990" s="22" t="str">
        <f aca="false">IF(OR($Q2990="",$Q2990="Not set"),"",MATCH($Q2990,Lists!$F$2:$F$4,0)-1)</f>
        <v/>
      </c>
      <c r="S2990" s="6"/>
      <c r="T2990" s="6"/>
      <c r="U2990" s="22" t="str">
        <f aca="false">IF(OR($Q2990="",$Q2990="OK",$Q2990="Not set",NOT(ISNUMBER($G2990))),"",ROUND($G2990*IF($Q2990="Danger",Lists!$M$15,Lists!$M$16),0))</f>
        <v/>
      </c>
      <c r="V2990" s="22" t="str">
        <f aca="false">IF($U2990="","",IF(OR($Q2990="Danger",$U2990&gt;=Lists!$M$10),"P1",IF($U2990&gt;=Lists!$M$11,"P2","P3")))</f>
        <v/>
      </c>
      <c r="W2990" s="24" t="str">
        <f aca="false">IF(OR($V2990="",$B2990=""),"",$B2990+INDEX(Lists!$N$10:$N$12,MATCH($V2990,Lists!$L$10:$L$12,0)))</f>
        <v/>
      </c>
      <c r="X2990" s="19"/>
      <c r="Y2990" s="19"/>
      <c r="Z2990" s="19"/>
      <c r="AA2990" s="21"/>
      <c r="AB2990" s="19"/>
      <c r="AC2990" s="22" t="str">
        <f aca="true">IF(OR($U2990="",$B2990=""),"",IF($AA2990&lt;&gt;"",$AA2990-$B2990,TODAY()-$B2990))</f>
        <v/>
      </c>
      <c r="AD2990" s="22" t="str">
        <f aca="true">IF($W2990="","",IF($Y2990="Closed",IF($AA2990="","Closed",IF($AA2990&lt;=$W2990,"Closed on time","Closed late")),IF(TODAY()&gt;$W2990,"Overdue","Within time")))</f>
        <v/>
      </c>
      <c r="AE2990" s="6"/>
      <c r="AF2990" s="19"/>
      <c r="AG2990" s="19"/>
      <c r="AH2990" s="19"/>
      <c r="AI2990" s="19"/>
      <c r="AJ2990" s="19"/>
    </row>
    <row r="2991" customFormat="false" ht="15" hidden="false" customHeight="false" outlineLevel="0" collapsed="false">
      <c r="A2991" s="22" t="str">
        <f aca="false">IF($C2991="","","R"&amp;TEXT(ROW()-4,"00000"))</f>
        <v/>
      </c>
      <c r="B2991" s="21"/>
      <c r="C2991" s="19"/>
      <c r="D2991" s="22" t="str">
        <f aca="false">IF($C2991="","",IFERROR(INDEX(Asset_Register!$C$5:$C$1000,MATCH($C2991,Asset_Register!$A$5:$A$1000,0)),"Not in register"))</f>
        <v/>
      </c>
      <c r="E2991" s="22" t="str">
        <f aca="false">IF($C2991="","",IFERROR(INDEX(Asset_Register!$D$5:$D$1000,MATCH($C2991,Asset_Register!$A$5:$A$1000,0)),"Not in register"))</f>
        <v/>
      </c>
      <c r="F2991" s="22" t="str">
        <f aca="false">IF($C2991="","",IFERROR(INDEX(Asset_Register!$R$5:$R$1000,MATCH($C2991,Asset_Register!$A$5:$A$1000,0)),"Not in register"))</f>
        <v/>
      </c>
      <c r="G2991" s="22" t="str">
        <f aca="false">IF($C2991="","",IFERROR(INDEX(Asset_Register!$Q$5:$Q$1000,MATCH($C2991,Asset_Register!$A$5:$A$1000,0)),"Not in register"))</f>
        <v/>
      </c>
      <c r="H2991" s="19"/>
      <c r="I2991" s="19"/>
      <c r="J2991" s="6"/>
      <c r="K2991" s="19"/>
      <c r="L2991" s="19"/>
      <c r="M2991" s="19"/>
      <c r="N2991" s="19"/>
      <c r="O2991" s="19"/>
      <c r="P2991" s="19"/>
      <c r="Q2991" s="22" t="str">
        <f aca="false">IF($C2991="","",IF($P2991&lt;&gt;"",$P2991,IF(AND(ISNUMBER($K2991),ISNUMBER($M2991),ISNUMBER($N2991)),IF($O2991="Lower is worse",IF($K2991&lt;=$N2991,"Danger",IF($K2991&lt;=$M2991,"Alert","OK")),IF($K2991&gt;=$N2991,"Danger",IF($K2991&gt;=$M2991,"Alert","OK"))),"Not set")))</f>
        <v/>
      </c>
      <c r="R2991" s="22" t="str">
        <f aca="false">IF(OR($Q2991="",$Q2991="Not set"),"",MATCH($Q2991,Lists!$F$2:$F$4,0)-1)</f>
        <v/>
      </c>
      <c r="S2991" s="6"/>
      <c r="T2991" s="6"/>
      <c r="U2991" s="22" t="str">
        <f aca="false">IF(OR($Q2991="",$Q2991="OK",$Q2991="Not set",NOT(ISNUMBER($G2991))),"",ROUND($G2991*IF($Q2991="Danger",Lists!$M$15,Lists!$M$16),0))</f>
        <v/>
      </c>
      <c r="V2991" s="22" t="str">
        <f aca="false">IF($U2991="","",IF(OR($Q2991="Danger",$U2991&gt;=Lists!$M$10),"P1",IF($U2991&gt;=Lists!$M$11,"P2","P3")))</f>
        <v/>
      </c>
      <c r="W2991" s="24" t="str">
        <f aca="false">IF(OR($V2991="",$B2991=""),"",$B2991+INDEX(Lists!$N$10:$N$12,MATCH($V2991,Lists!$L$10:$L$12,0)))</f>
        <v/>
      </c>
      <c r="X2991" s="19"/>
      <c r="Y2991" s="19"/>
      <c r="Z2991" s="19"/>
      <c r="AA2991" s="21"/>
      <c r="AB2991" s="19"/>
      <c r="AC2991" s="22" t="str">
        <f aca="true">IF(OR($U2991="",$B2991=""),"",IF($AA2991&lt;&gt;"",$AA2991-$B2991,TODAY()-$B2991))</f>
        <v/>
      </c>
      <c r="AD2991" s="22" t="str">
        <f aca="true">IF($W2991="","",IF($Y2991="Closed",IF($AA2991="","Closed",IF($AA2991&lt;=$W2991,"Closed on time","Closed late")),IF(TODAY()&gt;$W2991,"Overdue","Within time")))</f>
        <v/>
      </c>
      <c r="AE2991" s="6"/>
      <c r="AF2991" s="19"/>
      <c r="AG2991" s="19"/>
      <c r="AH2991" s="19"/>
      <c r="AI2991" s="19"/>
      <c r="AJ2991" s="19"/>
    </row>
    <row r="2992" customFormat="false" ht="15" hidden="false" customHeight="false" outlineLevel="0" collapsed="false">
      <c r="A2992" s="22" t="str">
        <f aca="false">IF($C2992="","","R"&amp;TEXT(ROW()-4,"00000"))</f>
        <v/>
      </c>
      <c r="B2992" s="21"/>
      <c r="C2992" s="19"/>
      <c r="D2992" s="22" t="str">
        <f aca="false">IF($C2992="","",IFERROR(INDEX(Asset_Register!$C$5:$C$1000,MATCH($C2992,Asset_Register!$A$5:$A$1000,0)),"Not in register"))</f>
        <v/>
      </c>
      <c r="E2992" s="22" t="str">
        <f aca="false">IF($C2992="","",IFERROR(INDEX(Asset_Register!$D$5:$D$1000,MATCH($C2992,Asset_Register!$A$5:$A$1000,0)),"Not in register"))</f>
        <v/>
      </c>
      <c r="F2992" s="22" t="str">
        <f aca="false">IF($C2992="","",IFERROR(INDEX(Asset_Register!$R$5:$R$1000,MATCH($C2992,Asset_Register!$A$5:$A$1000,0)),"Not in register"))</f>
        <v/>
      </c>
      <c r="G2992" s="22" t="str">
        <f aca="false">IF($C2992="","",IFERROR(INDEX(Asset_Register!$Q$5:$Q$1000,MATCH($C2992,Asset_Register!$A$5:$A$1000,0)),"Not in register"))</f>
        <v/>
      </c>
      <c r="H2992" s="19"/>
      <c r="I2992" s="19"/>
      <c r="J2992" s="6"/>
      <c r="K2992" s="19"/>
      <c r="L2992" s="19"/>
      <c r="M2992" s="19"/>
      <c r="N2992" s="19"/>
      <c r="O2992" s="19"/>
      <c r="P2992" s="19"/>
      <c r="Q2992" s="22" t="str">
        <f aca="false">IF($C2992="","",IF($P2992&lt;&gt;"",$P2992,IF(AND(ISNUMBER($K2992),ISNUMBER($M2992),ISNUMBER($N2992)),IF($O2992="Lower is worse",IF($K2992&lt;=$N2992,"Danger",IF($K2992&lt;=$M2992,"Alert","OK")),IF($K2992&gt;=$N2992,"Danger",IF($K2992&gt;=$M2992,"Alert","OK"))),"Not set")))</f>
        <v/>
      </c>
      <c r="R2992" s="22" t="str">
        <f aca="false">IF(OR($Q2992="",$Q2992="Not set"),"",MATCH($Q2992,Lists!$F$2:$F$4,0)-1)</f>
        <v/>
      </c>
      <c r="S2992" s="6"/>
      <c r="T2992" s="6"/>
      <c r="U2992" s="22" t="str">
        <f aca="false">IF(OR($Q2992="",$Q2992="OK",$Q2992="Not set",NOT(ISNUMBER($G2992))),"",ROUND($G2992*IF($Q2992="Danger",Lists!$M$15,Lists!$M$16),0))</f>
        <v/>
      </c>
      <c r="V2992" s="22" t="str">
        <f aca="false">IF($U2992="","",IF(OR($Q2992="Danger",$U2992&gt;=Lists!$M$10),"P1",IF($U2992&gt;=Lists!$M$11,"P2","P3")))</f>
        <v/>
      </c>
      <c r="W2992" s="24" t="str">
        <f aca="false">IF(OR($V2992="",$B2992=""),"",$B2992+INDEX(Lists!$N$10:$N$12,MATCH($V2992,Lists!$L$10:$L$12,0)))</f>
        <v/>
      </c>
      <c r="X2992" s="19"/>
      <c r="Y2992" s="19"/>
      <c r="Z2992" s="19"/>
      <c r="AA2992" s="21"/>
      <c r="AB2992" s="19"/>
      <c r="AC2992" s="22" t="str">
        <f aca="true">IF(OR($U2992="",$B2992=""),"",IF($AA2992&lt;&gt;"",$AA2992-$B2992,TODAY()-$B2992))</f>
        <v/>
      </c>
      <c r="AD2992" s="22" t="str">
        <f aca="true">IF($W2992="","",IF($Y2992="Closed",IF($AA2992="","Closed",IF($AA2992&lt;=$W2992,"Closed on time","Closed late")),IF(TODAY()&gt;$W2992,"Overdue","Within time")))</f>
        <v/>
      </c>
      <c r="AE2992" s="6"/>
      <c r="AF2992" s="19"/>
      <c r="AG2992" s="19"/>
      <c r="AH2992" s="19"/>
      <c r="AI2992" s="19"/>
      <c r="AJ2992" s="19"/>
    </row>
    <row r="2993" customFormat="false" ht="15" hidden="false" customHeight="false" outlineLevel="0" collapsed="false">
      <c r="A2993" s="22" t="str">
        <f aca="false">IF($C2993="","","R"&amp;TEXT(ROW()-4,"00000"))</f>
        <v/>
      </c>
      <c r="B2993" s="21"/>
      <c r="C2993" s="19"/>
      <c r="D2993" s="22" t="str">
        <f aca="false">IF($C2993="","",IFERROR(INDEX(Asset_Register!$C$5:$C$1000,MATCH($C2993,Asset_Register!$A$5:$A$1000,0)),"Not in register"))</f>
        <v/>
      </c>
      <c r="E2993" s="22" t="str">
        <f aca="false">IF($C2993="","",IFERROR(INDEX(Asset_Register!$D$5:$D$1000,MATCH($C2993,Asset_Register!$A$5:$A$1000,0)),"Not in register"))</f>
        <v/>
      </c>
      <c r="F2993" s="22" t="str">
        <f aca="false">IF($C2993="","",IFERROR(INDEX(Asset_Register!$R$5:$R$1000,MATCH($C2993,Asset_Register!$A$5:$A$1000,0)),"Not in register"))</f>
        <v/>
      </c>
      <c r="G2993" s="22" t="str">
        <f aca="false">IF($C2993="","",IFERROR(INDEX(Asset_Register!$Q$5:$Q$1000,MATCH($C2993,Asset_Register!$A$5:$A$1000,0)),"Not in register"))</f>
        <v/>
      </c>
      <c r="H2993" s="19"/>
      <c r="I2993" s="19"/>
      <c r="J2993" s="6"/>
      <c r="K2993" s="19"/>
      <c r="L2993" s="19"/>
      <c r="M2993" s="19"/>
      <c r="N2993" s="19"/>
      <c r="O2993" s="19"/>
      <c r="P2993" s="19"/>
      <c r="Q2993" s="22" t="str">
        <f aca="false">IF($C2993="","",IF($P2993&lt;&gt;"",$P2993,IF(AND(ISNUMBER($K2993),ISNUMBER($M2993),ISNUMBER($N2993)),IF($O2993="Lower is worse",IF($K2993&lt;=$N2993,"Danger",IF($K2993&lt;=$M2993,"Alert","OK")),IF($K2993&gt;=$N2993,"Danger",IF($K2993&gt;=$M2993,"Alert","OK"))),"Not set")))</f>
        <v/>
      </c>
      <c r="R2993" s="22" t="str">
        <f aca="false">IF(OR($Q2993="",$Q2993="Not set"),"",MATCH($Q2993,Lists!$F$2:$F$4,0)-1)</f>
        <v/>
      </c>
      <c r="S2993" s="6"/>
      <c r="T2993" s="6"/>
      <c r="U2993" s="22" t="str">
        <f aca="false">IF(OR($Q2993="",$Q2993="OK",$Q2993="Not set",NOT(ISNUMBER($G2993))),"",ROUND($G2993*IF($Q2993="Danger",Lists!$M$15,Lists!$M$16),0))</f>
        <v/>
      </c>
      <c r="V2993" s="22" t="str">
        <f aca="false">IF($U2993="","",IF(OR($Q2993="Danger",$U2993&gt;=Lists!$M$10),"P1",IF($U2993&gt;=Lists!$M$11,"P2","P3")))</f>
        <v/>
      </c>
      <c r="W2993" s="24" t="str">
        <f aca="false">IF(OR($V2993="",$B2993=""),"",$B2993+INDEX(Lists!$N$10:$N$12,MATCH($V2993,Lists!$L$10:$L$12,0)))</f>
        <v/>
      </c>
      <c r="X2993" s="19"/>
      <c r="Y2993" s="19"/>
      <c r="Z2993" s="19"/>
      <c r="AA2993" s="21"/>
      <c r="AB2993" s="19"/>
      <c r="AC2993" s="22" t="str">
        <f aca="true">IF(OR($U2993="",$B2993=""),"",IF($AA2993&lt;&gt;"",$AA2993-$B2993,TODAY()-$B2993))</f>
        <v/>
      </c>
      <c r="AD2993" s="22" t="str">
        <f aca="true">IF($W2993="","",IF($Y2993="Closed",IF($AA2993="","Closed",IF($AA2993&lt;=$W2993,"Closed on time","Closed late")),IF(TODAY()&gt;$W2993,"Overdue","Within time")))</f>
        <v/>
      </c>
      <c r="AE2993" s="6"/>
      <c r="AF2993" s="19"/>
      <c r="AG2993" s="19"/>
      <c r="AH2993" s="19"/>
      <c r="AI2993" s="19"/>
      <c r="AJ2993" s="19"/>
    </row>
    <row r="2994" customFormat="false" ht="15" hidden="false" customHeight="false" outlineLevel="0" collapsed="false">
      <c r="A2994" s="22" t="str">
        <f aca="false">IF($C2994="","","R"&amp;TEXT(ROW()-4,"00000"))</f>
        <v/>
      </c>
      <c r="B2994" s="21"/>
      <c r="C2994" s="19"/>
      <c r="D2994" s="22" t="str">
        <f aca="false">IF($C2994="","",IFERROR(INDEX(Asset_Register!$C$5:$C$1000,MATCH($C2994,Asset_Register!$A$5:$A$1000,0)),"Not in register"))</f>
        <v/>
      </c>
      <c r="E2994" s="22" t="str">
        <f aca="false">IF($C2994="","",IFERROR(INDEX(Asset_Register!$D$5:$D$1000,MATCH($C2994,Asset_Register!$A$5:$A$1000,0)),"Not in register"))</f>
        <v/>
      </c>
      <c r="F2994" s="22" t="str">
        <f aca="false">IF($C2994="","",IFERROR(INDEX(Asset_Register!$R$5:$R$1000,MATCH($C2994,Asset_Register!$A$5:$A$1000,0)),"Not in register"))</f>
        <v/>
      </c>
      <c r="G2994" s="22" t="str">
        <f aca="false">IF($C2994="","",IFERROR(INDEX(Asset_Register!$Q$5:$Q$1000,MATCH($C2994,Asset_Register!$A$5:$A$1000,0)),"Not in register"))</f>
        <v/>
      </c>
      <c r="H2994" s="19"/>
      <c r="I2994" s="19"/>
      <c r="J2994" s="6"/>
      <c r="K2994" s="19"/>
      <c r="L2994" s="19"/>
      <c r="M2994" s="19"/>
      <c r="N2994" s="19"/>
      <c r="O2994" s="19"/>
      <c r="P2994" s="19"/>
      <c r="Q2994" s="22" t="str">
        <f aca="false">IF($C2994="","",IF($P2994&lt;&gt;"",$P2994,IF(AND(ISNUMBER($K2994),ISNUMBER($M2994),ISNUMBER($N2994)),IF($O2994="Lower is worse",IF($K2994&lt;=$N2994,"Danger",IF($K2994&lt;=$M2994,"Alert","OK")),IF($K2994&gt;=$N2994,"Danger",IF($K2994&gt;=$M2994,"Alert","OK"))),"Not set")))</f>
        <v/>
      </c>
      <c r="R2994" s="22" t="str">
        <f aca="false">IF(OR($Q2994="",$Q2994="Not set"),"",MATCH($Q2994,Lists!$F$2:$F$4,0)-1)</f>
        <v/>
      </c>
      <c r="S2994" s="6"/>
      <c r="T2994" s="6"/>
      <c r="U2994" s="22" t="str">
        <f aca="false">IF(OR($Q2994="",$Q2994="OK",$Q2994="Not set",NOT(ISNUMBER($G2994))),"",ROUND($G2994*IF($Q2994="Danger",Lists!$M$15,Lists!$M$16),0))</f>
        <v/>
      </c>
      <c r="V2994" s="22" t="str">
        <f aca="false">IF($U2994="","",IF(OR($Q2994="Danger",$U2994&gt;=Lists!$M$10),"P1",IF($U2994&gt;=Lists!$M$11,"P2","P3")))</f>
        <v/>
      </c>
      <c r="W2994" s="24" t="str">
        <f aca="false">IF(OR($V2994="",$B2994=""),"",$B2994+INDEX(Lists!$N$10:$N$12,MATCH($V2994,Lists!$L$10:$L$12,0)))</f>
        <v/>
      </c>
      <c r="X2994" s="19"/>
      <c r="Y2994" s="19"/>
      <c r="Z2994" s="19"/>
      <c r="AA2994" s="21"/>
      <c r="AB2994" s="19"/>
      <c r="AC2994" s="22" t="str">
        <f aca="true">IF(OR($U2994="",$B2994=""),"",IF($AA2994&lt;&gt;"",$AA2994-$B2994,TODAY()-$B2994))</f>
        <v/>
      </c>
      <c r="AD2994" s="22" t="str">
        <f aca="true">IF($W2994="","",IF($Y2994="Closed",IF($AA2994="","Closed",IF($AA2994&lt;=$W2994,"Closed on time","Closed late")),IF(TODAY()&gt;$W2994,"Overdue","Within time")))</f>
        <v/>
      </c>
      <c r="AE2994" s="6"/>
      <c r="AF2994" s="19"/>
      <c r="AG2994" s="19"/>
      <c r="AH2994" s="19"/>
      <c r="AI2994" s="19"/>
      <c r="AJ2994" s="19"/>
    </row>
    <row r="2995" customFormat="false" ht="15" hidden="false" customHeight="false" outlineLevel="0" collapsed="false">
      <c r="A2995" s="22" t="str">
        <f aca="false">IF($C2995="","","R"&amp;TEXT(ROW()-4,"00000"))</f>
        <v/>
      </c>
      <c r="B2995" s="21"/>
      <c r="C2995" s="19"/>
      <c r="D2995" s="22" t="str">
        <f aca="false">IF($C2995="","",IFERROR(INDEX(Asset_Register!$C$5:$C$1000,MATCH($C2995,Asset_Register!$A$5:$A$1000,0)),"Not in register"))</f>
        <v/>
      </c>
      <c r="E2995" s="22" t="str">
        <f aca="false">IF($C2995="","",IFERROR(INDEX(Asset_Register!$D$5:$D$1000,MATCH($C2995,Asset_Register!$A$5:$A$1000,0)),"Not in register"))</f>
        <v/>
      </c>
      <c r="F2995" s="22" t="str">
        <f aca="false">IF($C2995="","",IFERROR(INDEX(Asset_Register!$R$5:$R$1000,MATCH($C2995,Asset_Register!$A$5:$A$1000,0)),"Not in register"))</f>
        <v/>
      </c>
      <c r="G2995" s="22" t="str">
        <f aca="false">IF($C2995="","",IFERROR(INDEX(Asset_Register!$Q$5:$Q$1000,MATCH($C2995,Asset_Register!$A$5:$A$1000,0)),"Not in register"))</f>
        <v/>
      </c>
      <c r="H2995" s="19"/>
      <c r="I2995" s="19"/>
      <c r="J2995" s="6"/>
      <c r="K2995" s="19"/>
      <c r="L2995" s="19"/>
      <c r="M2995" s="19"/>
      <c r="N2995" s="19"/>
      <c r="O2995" s="19"/>
      <c r="P2995" s="19"/>
      <c r="Q2995" s="22" t="str">
        <f aca="false">IF($C2995="","",IF($P2995&lt;&gt;"",$P2995,IF(AND(ISNUMBER($K2995),ISNUMBER($M2995),ISNUMBER($N2995)),IF($O2995="Lower is worse",IF($K2995&lt;=$N2995,"Danger",IF($K2995&lt;=$M2995,"Alert","OK")),IF($K2995&gt;=$N2995,"Danger",IF($K2995&gt;=$M2995,"Alert","OK"))),"Not set")))</f>
        <v/>
      </c>
      <c r="R2995" s="22" t="str">
        <f aca="false">IF(OR($Q2995="",$Q2995="Not set"),"",MATCH($Q2995,Lists!$F$2:$F$4,0)-1)</f>
        <v/>
      </c>
      <c r="S2995" s="6"/>
      <c r="T2995" s="6"/>
      <c r="U2995" s="22" t="str">
        <f aca="false">IF(OR($Q2995="",$Q2995="OK",$Q2995="Not set",NOT(ISNUMBER($G2995))),"",ROUND($G2995*IF($Q2995="Danger",Lists!$M$15,Lists!$M$16),0))</f>
        <v/>
      </c>
      <c r="V2995" s="22" t="str">
        <f aca="false">IF($U2995="","",IF(OR($Q2995="Danger",$U2995&gt;=Lists!$M$10),"P1",IF($U2995&gt;=Lists!$M$11,"P2","P3")))</f>
        <v/>
      </c>
      <c r="W2995" s="24" t="str">
        <f aca="false">IF(OR($V2995="",$B2995=""),"",$B2995+INDEX(Lists!$N$10:$N$12,MATCH($V2995,Lists!$L$10:$L$12,0)))</f>
        <v/>
      </c>
      <c r="X2995" s="19"/>
      <c r="Y2995" s="19"/>
      <c r="Z2995" s="19"/>
      <c r="AA2995" s="21"/>
      <c r="AB2995" s="19"/>
      <c r="AC2995" s="22" t="str">
        <f aca="true">IF(OR($U2995="",$B2995=""),"",IF($AA2995&lt;&gt;"",$AA2995-$B2995,TODAY()-$B2995))</f>
        <v/>
      </c>
      <c r="AD2995" s="22" t="str">
        <f aca="true">IF($W2995="","",IF($Y2995="Closed",IF($AA2995="","Closed",IF($AA2995&lt;=$W2995,"Closed on time","Closed late")),IF(TODAY()&gt;$W2995,"Overdue","Within time")))</f>
        <v/>
      </c>
      <c r="AE2995" s="6"/>
      <c r="AF2995" s="19"/>
      <c r="AG2995" s="19"/>
      <c r="AH2995" s="19"/>
      <c r="AI2995" s="19"/>
      <c r="AJ2995" s="19"/>
    </row>
    <row r="2996" customFormat="false" ht="15" hidden="false" customHeight="false" outlineLevel="0" collapsed="false">
      <c r="A2996" s="22" t="str">
        <f aca="false">IF($C2996="","","R"&amp;TEXT(ROW()-4,"00000"))</f>
        <v/>
      </c>
      <c r="B2996" s="21"/>
      <c r="C2996" s="19"/>
      <c r="D2996" s="22" t="str">
        <f aca="false">IF($C2996="","",IFERROR(INDEX(Asset_Register!$C$5:$C$1000,MATCH($C2996,Asset_Register!$A$5:$A$1000,0)),"Not in register"))</f>
        <v/>
      </c>
      <c r="E2996" s="22" t="str">
        <f aca="false">IF($C2996="","",IFERROR(INDEX(Asset_Register!$D$5:$D$1000,MATCH($C2996,Asset_Register!$A$5:$A$1000,0)),"Not in register"))</f>
        <v/>
      </c>
      <c r="F2996" s="22" t="str">
        <f aca="false">IF($C2996="","",IFERROR(INDEX(Asset_Register!$R$5:$R$1000,MATCH($C2996,Asset_Register!$A$5:$A$1000,0)),"Not in register"))</f>
        <v/>
      </c>
      <c r="G2996" s="22" t="str">
        <f aca="false">IF($C2996="","",IFERROR(INDEX(Asset_Register!$Q$5:$Q$1000,MATCH($C2996,Asset_Register!$A$5:$A$1000,0)),"Not in register"))</f>
        <v/>
      </c>
      <c r="H2996" s="19"/>
      <c r="I2996" s="19"/>
      <c r="J2996" s="6"/>
      <c r="K2996" s="19"/>
      <c r="L2996" s="19"/>
      <c r="M2996" s="19"/>
      <c r="N2996" s="19"/>
      <c r="O2996" s="19"/>
      <c r="P2996" s="19"/>
      <c r="Q2996" s="22" t="str">
        <f aca="false">IF($C2996="","",IF($P2996&lt;&gt;"",$P2996,IF(AND(ISNUMBER($K2996),ISNUMBER($M2996),ISNUMBER($N2996)),IF($O2996="Lower is worse",IF($K2996&lt;=$N2996,"Danger",IF($K2996&lt;=$M2996,"Alert","OK")),IF($K2996&gt;=$N2996,"Danger",IF($K2996&gt;=$M2996,"Alert","OK"))),"Not set")))</f>
        <v/>
      </c>
      <c r="R2996" s="22" t="str">
        <f aca="false">IF(OR($Q2996="",$Q2996="Not set"),"",MATCH($Q2996,Lists!$F$2:$F$4,0)-1)</f>
        <v/>
      </c>
      <c r="S2996" s="6"/>
      <c r="T2996" s="6"/>
      <c r="U2996" s="22" t="str">
        <f aca="false">IF(OR($Q2996="",$Q2996="OK",$Q2996="Not set",NOT(ISNUMBER($G2996))),"",ROUND($G2996*IF($Q2996="Danger",Lists!$M$15,Lists!$M$16),0))</f>
        <v/>
      </c>
      <c r="V2996" s="22" t="str">
        <f aca="false">IF($U2996="","",IF(OR($Q2996="Danger",$U2996&gt;=Lists!$M$10),"P1",IF($U2996&gt;=Lists!$M$11,"P2","P3")))</f>
        <v/>
      </c>
      <c r="W2996" s="24" t="str">
        <f aca="false">IF(OR($V2996="",$B2996=""),"",$B2996+INDEX(Lists!$N$10:$N$12,MATCH($V2996,Lists!$L$10:$L$12,0)))</f>
        <v/>
      </c>
      <c r="X2996" s="19"/>
      <c r="Y2996" s="19"/>
      <c r="Z2996" s="19"/>
      <c r="AA2996" s="21"/>
      <c r="AB2996" s="19"/>
      <c r="AC2996" s="22" t="str">
        <f aca="true">IF(OR($U2996="",$B2996=""),"",IF($AA2996&lt;&gt;"",$AA2996-$B2996,TODAY()-$B2996))</f>
        <v/>
      </c>
      <c r="AD2996" s="22" t="str">
        <f aca="true">IF($W2996="","",IF($Y2996="Closed",IF($AA2996="","Closed",IF($AA2996&lt;=$W2996,"Closed on time","Closed late")),IF(TODAY()&gt;$W2996,"Overdue","Within time")))</f>
        <v/>
      </c>
      <c r="AE2996" s="6"/>
      <c r="AF2996" s="19"/>
      <c r="AG2996" s="19"/>
      <c r="AH2996" s="19"/>
      <c r="AI2996" s="19"/>
      <c r="AJ2996" s="19"/>
    </row>
    <row r="2997" customFormat="false" ht="15" hidden="false" customHeight="false" outlineLevel="0" collapsed="false">
      <c r="A2997" s="22" t="str">
        <f aca="false">IF($C2997="","","R"&amp;TEXT(ROW()-4,"00000"))</f>
        <v/>
      </c>
      <c r="B2997" s="21"/>
      <c r="C2997" s="19"/>
      <c r="D2997" s="22" t="str">
        <f aca="false">IF($C2997="","",IFERROR(INDEX(Asset_Register!$C$5:$C$1000,MATCH($C2997,Asset_Register!$A$5:$A$1000,0)),"Not in register"))</f>
        <v/>
      </c>
      <c r="E2997" s="22" t="str">
        <f aca="false">IF($C2997="","",IFERROR(INDEX(Asset_Register!$D$5:$D$1000,MATCH($C2997,Asset_Register!$A$5:$A$1000,0)),"Not in register"))</f>
        <v/>
      </c>
      <c r="F2997" s="22" t="str">
        <f aca="false">IF($C2997="","",IFERROR(INDEX(Asset_Register!$R$5:$R$1000,MATCH($C2997,Asset_Register!$A$5:$A$1000,0)),"Not in register"))</f>
        <v/>
      </c>
      <c r="G2997" s="22" t="str">
        <f aca="false">IF($C2997="","",IFERROR(INDEX(Asset_Register!$Q$5:$Q$1000,MATCH($C2997,Asset_Register!$A$5:$A$1000,0)),"Not in register"))</f>
        <v/>
      </c>
      <c r="H2997" s="19"/>
      <c r="I2997" s="19"/>
      <c r="J2997" s="6"/>
      <c r="K2997" s="19"/>
      <c r="L2997" s="19"/>
      <c r="M2997" s="19"/>
      <c r="N2997" s="19"/>
      <c r="O2997" s="19"/>
      <c r="P2997" s="19"/>
      <c r="Q2997" s="22" t="str">
        <f aca="false">IF($C2997="","",IF($P2997&lt;&gt;"",$P2997,IF(AND(ISNUMBER($K2997),ISNUMBER($M2997),ISNUMBER($N2997)),IF($O2997="Lower is worse",IF($K2997&lt;=$N2997,"Danger",IF($K2997&lt;=$M2997,"Alert","OK")),IF($K2997&gt;=$N2997,"Danger",IF($K2997&gt;=$M2997,"Alert","OK"))),"Not set")))</f>
        <v/>
      </c>
      <c r="R2997" s="22" t="str">
        <f aca="false">IF(OR($Q2997="",$Q2997="Not set"),"",MATCH($Q2997,Lists!$F$2:$F$4,0)-1)</f>
        <v/>
      </c>
      <c r="S2997" s="6"/>
      <c r="T2997" s="6"/>
      <c r="U2997" s="22" t="str">
        <f aca="false">IF(OR($Q2997="",$Q2997="OK",$Q2997="Not set",NOT(ISNUMBER($G2997))),"",ROUND($G2997*IF($Q2997="Danger",Lists!$M$15,Lists!$M$16),0))</f>
        <v/>
      </c>
      <c r="V2997" s="22" t="str">
        <f aca="false">IF($U2997="","",IF(OR($Q2997="Danger",$U2997&gt;=Lists!$M$10),"P1",IF($U2997&gt;=Lists!$M$11,"P2","P3")))</f>
        <v/>
      </c>
      <c r="W2997" s="24" t="str">
        <f aca="false">IF(OR($V2997="",$B2997=""),"",$B2997+INDEX(Lists!$N$10:$N$12,MATCH($V2997,Lists!$L$10:$L$12,0)))</f>
        <v/>
      </c>
      <c r="X2997" s="19"/>
      <c r="Y2997" s="19"/>
      <c r="Z2997" s="19"/>
      <c r="AA2997" s="21"/>
      <c r="AB2997" s="19"/>
      <c r="AC2997" s="22" t="str">
        <f aca="true">IF(OR($U2997="",$B2997=""),"",IF($AA2997&lt;&gt;"",$AA2997-$B2997,TODAY()-$B2997))</f>
        <v/>
      </c>
      <c r="AD2997" s="22" t="str">
        <f aca="true">IF($W2997="","",IF($Y2997="Closed",IF($AA2997="","Closed",IF($AA2997&lt;=$W2997,"Closed on time","Closed late")),IF(TODAY()&gt;$W2997,"Overdue","Within time")))</f>
        <v/>
      </c>
      <c r="AE2997" s="6"/>
      <c r="AF2997" s="19"/>
      <c r="AG2997" s="19"/>
      <c r="AH2997" s="19"/>
      <c r="AI2997" s="19"/>
      <c r="AJ2997" s="19"/>
    </row>
    <row r="2998" customFormat="false" ht="15" hidden="false" customHeight="false" outlineLevel="0" collapsed="false">
      <c r="A2998" s="22" t="str">
        <f aca="false">IF($C2998="","","R"&amp;TEXT(ROW()-4,"00000"))</f>
        <v/>
      </c>
      <c r="B2998" s="21"/>
      <c r="C2998" s="19"/>
      <c r="D2998" s="22" t="str">
        <f aca="false">IF($C2998="","",IFERROR(INDEX(Asset_Register!$C$5:$C$1000,MATCH($C2998,Asset_Register!$A$5:$A$1000,0)),"Not in register"))</f>
        <v/>
      </c>
      <c r="E2998" s="22" t="str">
        <f aca="false">IF($C2998="","",IFERROR(INDEX(Asset_Register!$D$5:$D$1000,MATCH($C2998,Asset_Register!$A$5:$A$1000,0)),"Not in register"))</f>
        <v/>
      </c>
      <c r="F2998" s="22" t="str">
        <f aca="false">IF($C2998="","",IFERROR(INDEX(Asset_Register!$R$5:$R$1000,MATCH($C2998,Asset_Register!$A$5:$A$1000,0)),"Not in register"))</f>
        <v/>
      </c>
      <c r="G2998" s="22" t="str">
        <f aca="false">IF($C2998="","",IFERROR(INDEX(Asset_Register!$Q$5:$Q$1000,MATCH($C2998,Asset_Register!$A$5:$A$1000,0)),"Not in register"))</f>
        <v/>
      </c>
      <c r="H2998" s="19"/>
      <c r="I2998" s="19"/>
      <c r="J2998" s="6"/>
      <c r="K2998" s="19"/>
      <c r="L2998" s="19"/>
      <c r="M2998" s="19"/>
      <c r="N2998" s="19"/>
      <c r="O2998" s="19"/>
      <c r="P2998" s="19"/>
      <c r="Q2998" s="22" t="str">
        <f aca="false">IF($C2998="","",IF($P2998&lt;&gt;"",$P2998,IF(AND(ISNUMBER($K2998),ISNUMBER($M2998),ISNUMBER($N2998)),IF($O2998="Lower is worse",IF($K2998&lt;=$N2998,"Danger",IF($K2998&lt;=$M2998,"Alert","OK")),IF($K2998&gt;=$N2998,"Danger",IF($K2998&gt;=$M2998,"Alert","OK"))),"Not set")))</f>
        <v/>
      </c>
      <c r="R2998" s="22" t="str">
        <f aca="false">IF(OR($Q2998="",$Q2998="Not set"),"",MATCH($Q2998,Lists!$F$2:$F$4,0)-1)</f>
        <v/>
      </c>
      <c r="S2998" s="6"/>
      <c r="T2998" s="6"/>
      <c r="U2998" s="22" t="str">
        <f aca="false">IF(OR($Q2998="",$Q2998="OK",$Q2998="Not set",NOT(ISNUMBER($G2998))),"",ROUND($G2998*IF($Q2998="Danger",Lists!$M$15,Lists!$M$16),0))</f>
        <v/>
      </c>
      <c r="V2998" s="22" t="str">
        <f aca="false">IF($U2998="","",IF(OR($Q2998="Danger",$U2998&gt;=Lists!$M$10),"P1",IF($U2998&gt;=Lists!$M$11,"P2","P3")))</f>
        <v/>
      </c>
      <c r="W2998" s="24" t="str">
        <f aca="false">IF(OR($V2998="",$B2998=""),"",$B2998+INDEX(Lists!$N$10:$N$12,MATCH($V2998,Lists!$L$10:$L$12,0)))</f>
        <v/>
      </c>
      <c r="X2998" s="19"/>
      <c r="Y2998" s="19"/>
      <c r="Z2998" s="19"/>
      <c r="AA2998" s="21"/>
      <c r="AB2998" s="19"/>
      <c r="AC2998" s="22" t="str">
        <f aca="true">IF(OR($U2998="",$B2998=""),"",IF($AA2998&lt;&gt;"",$AA2998-$B2998,TODAY()-$B2998))</f>
        <v/>
      </c>
      <c r="AD2998" s="22" t="str">
        <f aca="true">IF($W2998="","",IF($Y2998="Closed",IF($AA2998="","Closed",IF($AA2998&lt;=$W2998,"Closed on time","Closed late")),IF(TODAY()&gt;$W2998,"Overdue","Within time")))</f>
        <v/>
      </c>
      <c r="AE2998" s="6"/>
      <c r="AF2998" s="19"/>
      <c r="AG2998" s="19"/>
      <c r="AH2998" s="19"/>
      <c r="AI2998" s="19"/>
      <c r="AJ2998" s="19"/>
    </row>
    <row r="2999" customFormat="false" ht="15" hidden="false" customHeight="false" outlineLevel="0" collapsed="false">
      <c r="A2999" s="22" t="str">
        <f aca="false">IF($C2999="","","R"&amp;TEXT(ROW()-4,"00000"))</f>
        <v/>
      </c>
      <c r="B2999" s="21"/>
      <c r="C2999" s="19"/>
      <c r="D2999" s="22" t="str">
        <f aca="false">IF($C2999="","",IFERROR(INDEX(Asset_Register!$C$5:$C$1000,MATCH($C2999,Asset_Register!$A$5:$A$1000,0)),"Not in register"))</f>
        <v/>
      </c>
      <c r="E2999" s="22" t="str">
        <f aca="false">IF($C2999="","",IFERROR(INDEX(Asset_Register!$D$5:$D$1000,MATCH($C2999,Asset_Register!$A$5:$A$1000,0)),"Not in register"))</f>
        <v/>
      </c>
      <c r="F2999" s="22" t="str">
        <f aca="false">IF($C2999="","",IFERROR(INDEX(Asset_Register!$R$5:$R$1000,MATCH($C2999,Asset_Register!$A$5:$A$1000,0)),"Not in register"))</f>
        <v/>
      </c>
      <c r="G2999" s="22" t="str">
        <f aca="false">IF($C2999="","",IFERROR(INDEX(Asset_Register!$Q$5:$Q$1000,MATCH($C2999,Asset_Register!$A$5:$A$1000,0)),"Not in register"))</f>
        <v/>
      </c>
      <c r="H2999" s="19"/>
      <c r="I2999" s="19"/>
      <c r="J2999" s="6"/>
      <c r="K2999" s="19"/>
      <c r="L2999" s="19"/>
      <c r="M2999" s="19"/>
      <c r="N2999" s="19"/>
      <c r="O2999" s="19"/>
      <c r="P2999" s="19"/>
      <c r="Q2999" s="22" t="str">
        <f aca="false">IF($C2999="","",IF($P2999&lt;&gt;"",$P2999,IF(AND(ISNUMBER($K2999),ISNUMBER($M2999),ISNUMBER($N2999)),IF($O2999="Lower is worse",IF($K2999&lt;=$N2999,"Danger",IF($K2999&lt;=$M2999,"Alert","OK")),IF($K2999&gt;=$N2999,"Danger",IF($K2999&gt;=$M2999,"Alert","OK"))),"Not set")))</f>
        <v/>
      </c>
      <c r="R2999" s="22" t="str">
        <f aca="false">IF(OR($Q2999="",$Q2999="Not set"),"",MATCH($Q2999,Lists!$F$2:$F$4,0)-1)</f>
        <v/>
      </c>
      <c r="S2999" s="6"/>
      <c r="T2999" s="6"/>
      <c r="U2999" s="22" t="str">
        <f aca="false">IF(OR($Q2999="",$Q2999="OK",$Q2999="Not set",NOT(ISNUMBER($G2999))),"",ROUND($G2999*IF($Q2999="Danger",Lists!$M$15,Lists!$M$16),0))</f>
        <v/>
      </c>
      <c r="V2999" s="22" t="str">
        <f aca="false">IF($U2999="","",IF(OR($Q2999="Danger",$U2999&gt;=Lists!$M$10),"P1",IF($U2999&gt;=Lists!$M$11,"P2","P3")))</f>
        <v/>
      </c>
      <c r="W2999" s="24" t="str">
        <f aca="false">IF(OR($V2999="",$B2999=""),"",$B2999+INDEX(Lists!$N$10:$N$12,MATCH($V2999,Lists!$L$10:$L$12,0)))</f>
        <v/>
      </c>
      <c r="X2999" s="19"/>
      <c r="Y2999" s="19"/>
      <c r="Z2999" s="19"/>
      <c r="AA2999" s="21"/>
      <c r="AB2999" s="19"/>
      <c r="AC2999" s="22" t="str">
        <f aca="true">IF(OR($U2999="",$B2999=""),"",IF($AA2999&lt;&gt;"",$AA2999-$B2999,TODAY()-$B2999))</f>
        <v/>
      </c>
      <c r="AD2999" s="22" t="str">
        <f aca="true">IF($W2999="","",IF($Y2999="Closed",IF($AA2999="","Closed",IF($AA2999&lt;=$W2999,"Closed on time","Closed late")),IF(TODAY()&gt;$W2999,"Overdue","Within time")))</f>
        <v/>
      </c>
      <c r="AE2999" s="6"/>
      <c r="AF2999" s="19"/>
      <c r="AG2999" s="19"/>
      <c r="AH2999" s="19"/>
      <c r="AI2999" s="19"/>
      <c r="AJ2999" s="19"/>
    </row>
    <row r="3000" customFormat="false" ht="15" hidden="false" customHeight="false" outlineLevel="0" collapsed="false">
      <c r="A3000" s="22" t="str">
        <f aca="false">IF($C3000="","","R"&amp;TEXT(ROW()-4,"00000"))</f>
        <v/>
      </c>
      <c r="B3000" s="21"/>
      <c r="C3000" s="19"/>
      <c r="D3000" s="22" t="str">
        <f aca="false">IF($C3000="","",IFERROR(INDEX(Asset_Register!$C$5:$C$1000,MATCH($C3000,Asset_Register!$A$5:$A$1000,0)),"Not in register"))</f>
        <v/>
      </c>
      <c r="E3000" s="22" t="str">
        <f aca="false">IF($C3000="","",IFERROR(INDEX(Asset_Register!$D$5:$D$1000,MATCH($C3000,Asset_Register!$A$5:$A$1000,0)),"Not in register"))</f>
        <v/>
      </c>
      <c r="F3000" s="22" t="str">
        <f aca="false">IF($C3000="","",IFERROR(INDEX(Asset_Register!$R$5:$R$1000,MATCH($C3000,Asset_Register!$A$5:$A$1000,0)),"Not in register"))</f>
        <v/>
      </c>
      <c r="G3000" s="22" t="str">
        <f aca="false">IF($C3000="","",IFERROR(INDEX(Asset_Register!$Q$5:$Q$1000,MATCH($C3000,Asset_Register!$A$5:$A$1000,0)),"Not in register"))</f>
        <v/>
      </c>
      <c r="H3000" s="19"/>
      <c r="I3000" s="19"/>
      <c r="J3000" s="6"/>
      <c r="K3000" s="19"/>
      <c r="L3000" s="19"/>
      <c r="M3000" s="19"/>
      <c r="N3000" s="19"/>
      <c r="O3000" s="19"/>
      <c r="P3000" s="19"/>
      <c r="Q3000" s="22" t="str">
        <f aca="false">IF($C3000="","",IF($P3000&lt;&gt;"",$P3000,IF(AND(ISNUMBER($K3000),ISNUMBER($M3000),ISNUMBER($N3000)),IF($O3000="Lower is worse",IF($K3000&lt;=$N3000,"Danger",IF($K3000&lt;=$M3000,"Alert","OK")),IF($K3000&gt;=$N3000,"Danger",IF($K3000&gt;=$M3000,"Alert","OK"))),"Not set")))</f>
        <v/>
      </c>
      <c r="R3000" s="22" t="str">
        <f aca="false">IF(OR($Q3000="",$Q3000="Not set"),"",MATCH($Q3000,Lists!$F$2:$F$4,0)-1)</f>
        <v/>
      </c>
      <c r="S3000" s="6"/>
      <c r="T3000" s="6"/>
      <c r="U3000" s="22" t="str">
        <f aca="false">IF(OR($Q3000="",$Q3000="OK",$Q3000="Not set",NOT(ISNUMBER($G3000))),"",ROUND($G3000*IF($Q3000="Danger",Lists!$M$15,Lists!$M$16),0))</f>
        <v/>
      </c>
      <c r="V3000" s="22" t="str">
        <f aca="false">IF($U3000="","",IF(OR($Q3000="Danger",$U3000&gt;=Lists!$M$10),"P1",IF($U3000&gt;=Lists!$M$11,"P2","P3")))</f>
        <v/>
      </c>
      <c r="W3000" s="24" t="str">
        <f aca="false">IF(OR($V3000="",$B3000=""),"",$B3000+INDEX(Lists!$N$10:$N$12,MATCH($V3000,Lists!$L$10:$L$12,0)))</f>
        <v/>
      </c>
      <c r="X3000" s="19"/>
      <c r="Y3000" s="19"/>
      <c r="Z3000" s="19"/>
      <c r="AA3000" s="21"/>
      <c r="AB3000" s="19"/>
      <c r="AC3000" s="22" t="str">
        <f aca="true">IF(OR($U3000="",$B3000=""),"",IF($AA3000&lt;&gt;"",$AA3000-$B3000,TODAY()-$B3000))</f>
        <v/>
      </c>
      <c r="AD3000" s="22" t="str">
        <f aca="true">IF($W3000="","",IF($Y3000="Closed",IF($AA3000="","Closed",IF($AA3000&lt;=$W3000,"Closed on time","Closed late")),IF(TODAY()&gt;$W3000,"Overdue","Within time")))</f>
        <v/>
      </c>
      <c r="AE3000" s="6"/>
      <c r="AF3000" s="19"/>
      <c r="AG3000" s="19"/>
      <c r="AH3000" s="19"/>
      <c r="AI3000" s="19"/>
      <c r="AJ3000" s="19"/>
    </row>
  </sheetData>
  <autoFilter ref="A4:AJ3000"/>
  <conditionalFormatting sqref="Q5:Q3000">
    <cfRule type="cellIs" priority="2" operator="equal" aboveAverage="0" equalAverage="0" bottom="0" percent="0" rank="0" text="" dxfId="14">
      <formula>"Danger"</formula>
    </cfRule>
    <cfRule type="cellIs" priority="3" operator="equal" aboveAverage="0" equalAverage="0" bottom="0" percent="0" rank="0" text="" dxfId="15">
      <formula>"Alert"</formula>
    </cfRule>
    <cfRule type="cellIs" priority="4" operator="equal" aboveAverage="0" equalAverage="0" bottom="0" percent="0" rank="0" text="" dxfId="16">
      <formula>"OK"</formula>
    </cfRule>
    <cfRule type="cellIs" priority="5" operator="equal" aboveAverage="0" equalAverage="0" bottom="0" percent="0" rank="0" text="" dxfId="20">
      <formula>"Not set"</formula>
    </cfRule>
  </conditionalFormatting>
  <conditionalFormatting sqref="P5:P3000">
    <cfRule type="cellIs" priority="6" operator="equal" aboveAverage="0" equalAverage="0" bottom="0" percent="0" rank="0" text="" dxfId="14">
      <formula>"Danger"</formula>
    </cfRule>
    <cfRule type="cellIs" priority="7" operator="equal" aboveAverage="0" equalAverage="0" bottom="0" percent="0" rank="0" text="" dxfId="15">
      <formula>"Alert"</formula>
    </cfRule>
    <cfRule type="cellIs" priority="8" operator="equal" aboveAverage="0" equalAverage="0" bottom="0" percent="0" rank="0" text="" dxfId="16">
      <formula>"OK"</formula>
    </cfRule>
  </conditionalFormatting>
  <conditionalFormatting sqref="V5:V3000">
    <cfRule type="cellIs" priority="9" operator="equal" aboveAverage="0" equalAverage="0" bottom="0" percent="0" rank="0" text="" dxfId="21">
      <formula>"P1"</formula>
    </cfRule>
  </conditionalFormatting>
  <conditionalFormatting sqref="AD5:AD3000">
    <cfRule type="cellIs" priority="10" operator="equal" aboveAverage="0" equalAverage="0" bottom="0" percent="0" rank="0" text="" dxfId="22">
      <formula>"Overdue"</formula>
    </cfRule>
    <cfRule type="cellIs" priority="11" operator="equal" aboveAverage="0" equalAverage="0" bottom="0" percent="0" rank="0" text="" dxfId="23">
      <formula>"Closed late"</formula>
    </cfRule>
  </conditionalFormatting>
  <conditionalFormatting sqref="D5:D3000">
    <cfRule type="cellIs" priority="12" operator="equal" aboveAverage="0" equalAverage="0" bottom="0" percent="0" rank="0" text="" dxfId="13">
      <formula>"Not in register"</formula>
    </cfRule>
  </conditionalFormatting>
  <conditionalFormatting sqref="Y5:Y3000">
    <cfRule type="expression" priority="13" aboveAverage="0" equalAverage="0" bottom="0" percent="0" rank="0" text="" dxfId="24">
      <formula>AND(OR($Q5="Alert",$Q5="Danger"),$Y5="")</formula>
    </cfRule>
  </conditionalFormatting>
  <dataValidations count="10">
    <dataValidation allowBlank="true" errorStyle="stop" operator="between" showDropDown="false" showErrorMessage="false" showInputMessage="false" sqref="AJ5:AJ3000" type="whole">
      <formula1>1</formula1>
      <formula2>5</formula2>
    </dataValidation>
    <dataValidation allowBlank="true" error="Choose a value from the list." errorStyle="stop" operator="greaterThan" prompt="Date of inspection or reading" promptTitle="Input" showDropDown="false" showErrorMessage="true" showInputMessage="true" sqref="B5:B3000" type="date">
      <formula1>DATE(2000,1,1)</formula1>
      <formula2>0</formula2>
    </dataValidation>
    <dataValidation allowBlank="true" error="Choose a value from the list." errorStyle="stop" operator="between" prompt="Pick the Pronto asset no. from the register" promptTitle="Input" showDropDown="false" showErrorMessage="true" showInputMessage="true" sqref="C5:C3000" type="list">
      <formula1>Asset_Register!$A$5:$A$1000</formula1>
      <formula2>0</formula2>
    </dataValidation>
    <dataValidation allowBlank="true" error="Choose a value from the list." errorStyle="stop" operator="between" showDropDown="false" showErrorMessage="true" showInputMessage="false" sqref="H5:H3000" type="list">
      <formula1>Lists!$C$2:$C$11</formula1>
      <formula2>0</formula2>
    </dataValidation>
    <dataValidation allowBlank="true" error="Choose a value from the list." errorStyle="stop" operator="between" showDropDown="false" showErrorMessage="true" showInputMessage="false" sqref="I5:I3000" type="list">
      <formula1>Lists!$D$2:$D$15</formula1>
      <formula2>0</formula2>
    </dataValidation>
    <dataValidation allowBlank="true" error="Choose a value from the list." errorStyle="stop" operator="between" showDropDown="false" showErrorMessage="true" showInputMessage="false" sqref="O5:O3000" type="list">
      <formula1>Lists!$G$2:$G$3</formula1>
      <formula2>0</formula2>
    </dataValidation>
    <dataValidation allowBlank="true" error="Choose a value from the list." errorStyle="stop" operator="between" prompt="Required for checklists, visual and statutory. For measured values leave blank (status is calculated) or set to override." promptTitle="Input" showDropDown="false" showErrorMessage="true" showInputMessage="true" sqref="P5:P3000" type="list">
      <formula1>Lists!$F$2:$F$4</formula1>
      <formula2>0</formula2>
    </dataValidation>
    <dataValidation allowBlank="true" error="Choose a value from the list." errorStyle="stop" operator="between" showDropDown="false" showErrorMessage="true" showInputMessage="false" sqref="Y5:Y3000" type="list">
      <formula1>Lists!$E$2:$E$7</formula1>
      <formula2>0</formula2>
    </dataValidation>
    <dataValidation allowBlank="true" errorStyle="stop" operator="between" showDropDown="false" showErrorMessage="false" showInputMessage="false" sqref="AF5:AF3000" type="list">
      <formula1>"AIR,BRD,ELP,ELU,ERO,FTS,HIO,INL,LOO,NOI,OHE,PDE,PLU,SER,STD,UST,VIB,OTH,UNK"</formula1>
      <formula2>0</formula2>
    </dataValidation>
    <dataValidation allowBlank="true" errorStyle="stop" operator="between" showDropDown="false" showErrorMessage="false" showInputMessage="false" sqref="AI5:AI3000" type="list">
      <formula1>"Online,Unit isolation,Plant shutdown"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N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1"/>
    <col collapsed="false" customWidth="true" hidden="false" outlineLevel="0" max="3" min="3" style="0" width="28"/>
    <col collapsed="false" customWidth="true" hidden="false" outlineLevel="0" max="4" min="4" style="0" width="24"/>
    <col collapsed="false" customWidth="true" hidden="false" outlineLevel="0" max="5" min="5" style="0" width="23"/>
    <col collapsed="false" customWidth="true" hidden="false" outlineLevel="0" max="6" min="6" style="0" width="16"/>
    <col collapsed="false" customWidth="true" hidden="false" outlineLevel="0" max="7" min="7" style="0" width="17"/>
    <col collapsed="false" customWidth="true" hidden="false" outlineLevel="0" max="10" min="8" style="0" width="16"/>
    <col collapsed="false" customWidth="true" hidden="false" outlineLevel="0" max="12" min="12" style="0" width="28"/>
    <col collapsed="false" customWidth="true" hidden="false" outlineLevel="0" max="13" min="13" style="0" width="15"/>
    <col collapsed="false" customWidth="true" hidden="false" outlineLevel="0" max="14" min="14" style="0" width="20"/>
  </cols>
  <sheetData>
    <row r="1" customFormat="false" ht="15" hidden="false" customHeight="false" outlineLevel="0" collapsed="false">
      <c r="A1" s="25" t="s">
        <v>522</v>
      </c>
      <c r="B1" s="25" t="s">
        <v>523</v>
      </c>
      <c r="C1" s="25" t="s">
        <v>524</v>
      </c>
      <c r="D1" s="25" t="s">
        <v>525</v>
      </c>
      <c r="E1" s="25" t="s">
        <v>526</v>
      </c>
      <c r="F1" s="25" t="s">
        <v>96</v>
      </c>
      <c r="G1" s="25" t="s">
        <v>338</v>
      </c>
      <c r="H1" s="25" t="s">
        <v>161</v>
      </c>
      <c r="I1" s="25" t="s">
        <v>160</v>
      </c>
      <c r="J1" s="25" t="s">
        <v>527</v>
      </c>
      <c r="L1" s="25" t="s">
        <v>528</v>
      </c>
      <c r="M1" s="25" t="s">
        <v>529</v>
      </c>
    </row>
    <row r="2" customFormat="false" ht="15" hidden="false" customHeight="false" outlineLevel="0" collapsed="false">
      <c r="A2" s="26" t="s">
        <v>117</v>
      </c>
      <c r="B2" s="26" t="s">
        <v>224</v>
      </c>
      <c r="C2" s="26" t="s">
        <v>48</v>
      </c>
      <c r="D2" s="26" t="s">
        <v>171</v>
      </c>
      <c r="E2" s="26" t="s">
        <v>361</v>
      </c>
      <c r="F2" s="26" t="s">
        <v>100</v>
      </c>
      <c r="G2" s="26" t="s">
        <v>360</v>
      </c>
      <c r="H2" s="26" t="s">
        <v>198</v>
      </c>
      <c r="I2" s="26" t="s">
        <v>197</v>
      </c>
      <c r="J2" s="26" t="s">
        <v>199</v>
      </c>
      <c r="L2" s="27" t="s">
        <v>530</v>
      </c>
      <c r="M2" s="28" t="n">
        <v>0.3</v>
      </c>
    </row>
    <row r="3" customFormat="false" ht="15" hidden="false" customHeight="false" outlineLevel="0" collapsed="false">
      <c r="A3" s="26" t="s">
        <v>120</v>
      </c>
      <c r="B3" s="26" t="s">
        <v>211</v>
      </c>
      <c r="C3" s="26" t="s">
        <v>54</v>
      </c>
      <c r="D3" s="26" t="s">
        <v>75</v>
      </c>
      <c r="E3" s="26" t="s">
        <v>408</v>
      </c>
      <c r="F3" s="26" t="s">
        <v>104</v>
      </c>
      <c r="G3" s="26" t="s">
        <v>375</v>
      </c>
      <c r="H3" s="26" t="s">
        <v>241</v>
      </c>
      <c r="I3" s="26" t="s">
        <v>241</v>
      </c>
      <c r="J3" s="26" t="s">
        <v>212</v>
      </c>
      <c r="L3" s="27" t="s">
        <v>531</v>
      </c>
      <c r="M3" s="28" t="n">
        <v>0.3</v>
      </c>
    </row>
    <row r="4" customFormat="false" ht="15" hidden="false" customHeight="false" outlineLevel="0" collapsed="false">
      <c r="A4" s="26" t="s">
        <v>123</v>
      </c>
      <c r="B4" s="26" t="s">
        <v>256</v>
      </c>
      <c r="C4" s="26" t="s">
        <v>59</v>
      </c>
      <c r="D4" s="26" t="s">
        <v>172</v>
      </c>
      <c r="E4" s="26" t="s">
        <v>465</v>
      </c>
      <c r="F4" s="26" t="s">
        <v>108</v>
      </c>
      <c r="H4" s="26" t="s">
        <v>532</v>
      </c>
      <c r="I4" s="26" t="s">
        <v>310</v>
      </c>
      <c r="L4" s="27" t="s">
        <v>533</v>
      </c>
      <c r="M4" s="28" t="n">
        <v>0.15</v>
      </c>
    </row>
    <row r="5" customFormat="false" ht="15" hidden="false" customHeight="false" outlineLevel="0" collapsed="false">
      <c r="A5" s="26" t="s">
        <v>126</v>
      </c>
      <c r="B5" s="26" t="s">
        <v>249</v>
      </c>
      <c r="C5" s="26" t="s">
        <v>63</v>
      </c>
      <c r="D5" s="26" t="s">
        <v>173</v>
      </c>
      <c r="E5" s="26" t="s">
        <v>416</v>
      </c>
      <c r="H5" s="26" t="s">
        <v>534</v>
      </c>
      <c r="L5" s="27" t="s">
        <v>535</v>
      </c>
      <c r="M5" s="28" t="n">
        <v>0.15</v>
      </c>
    </row>
    <row r="6" customFormat="false" ht="15" hidden="false" customHeight="false" outlineLevel="0" collapsed="false">
      <c r="A6" s="26" t="s">
        <v>129</v>
      </c>
      <c r="B6" s="26" t="s">
        <v>279</v>
      </c>
      <c r="C6" s="26" t="s">
        <v>69</v>
      </c>
      <c r="D6" s="26" t="s">
        <v>55</v>
      </c>
      <c r="E6" s="26" t="s">
        <v>500</v>
      </c>
      <c r="L6" s="27" t="s">
        <v>536</v>
      </c>
      <c r="M6" s="28" t="n">
        <v>0.1</v>
      </c>
    </row>
    <row r="7" customFormat="false" ht="15" hidden="false" customHeight="false" outlineLevel="0" collapsed="false">
      <c r="A7" s="26" t="s">
        <v>537</v>
      </c>
      <c r="B7" s="26" t="s">
        <v>196</v>
      </c>
      <c r="C7" s="26" t="s">
        <v>74</v>
      </c>
      <c r="D7" s="26" t="s">
        <v>174</v>
      </c>
      <c r="E7" s="26" t="s">
        <v>392</v>
      </c>
      <c r="L7" s="29" t="s">
        <v>538</v>
      </c>
    </row>
    <row r="8" customFormat="false" ht="15" hidden="false" customHeight="false" outlineLevel="0" collapsed="false">
      <c r="B8" s="26" t="s">
        <v>206</v>
      </c>
      <c r="C8" s="26" t="s">
        <v>78</v>
      </c>
      <c r="D8" s="26" t="s">
        <v>64</v>
      </c>
    </row>
    <row r="9" customFormat="false" ht="15" hidden="false" customHeight="false" outlineLevel="0" collapsed="false">
      <c r="B9" s="26" t="s">
        <v>219</v>
      </c>
      <c r="C9" s="26" t="s">
        <v>83</v>
      </c>
      <c r="D9" s="26" t="s">
        <v>175</v>
      </c>
      <c r="L9" s="25" t="s">
        <v>344</v>
      </c>
      <c r="M9" s="25" t="s">
        <v>539</v>
      </c>
      <c r="N9" s="25" t="s">
        <v>540</v>
      </c>
    </row>
    <row r="10" customFormat="false" ht="15" hidden="false" customHeight="false" outlineLevel="0" collapsed="false">
      <c r="B10" s="26" t="s">
        <v>263</v>
      </c>
      <c r="C10" s="26" t="s">
        <v>89</v>
      </c>
      <c r="D10" s="26" t="s">
        <v>176</v>
      </c>
      <c r="L10" s="27" t="s">
        <v>541</v>
      </c>
      <c r="M10" s="28" t="n">
        <v>70</v>
      </c>
      <c r="N10" s="28" t="n">
        <v>7</v>
      </c>
    </row>
    <row r="11" customFormat="false" ht="15" hidden="false" customHeight="false" outlineLevel="0" collapsed="false">
      <c r="B11" s="26" t="s">
        <v>176</v>
      </c>
      <c r="C11" s="26" t="s">
        <v>542</v>
      </c>
      <c r="D11" s="26" t="s">
        <v>177</v>
      </c>
      <c r="L11" s="27" t="s">
        <v>543</v>
      </c>
      <c r="M11" s="28" t="n">
        <v>45</v>
      </c>
      <c r="N11" s="28" t="n">
        <v>30</v>
      </c>
    </row>
    <row r="12" customFormat="false" ht="15" hidden="false" customHeight="false" outlineLevel="0" collapsed="false">
      <c r="B12" s="26" t="s">
        <v>544</v>
      </c>
      <c r="D12" s="26" t="s">
        <v>62</v>
      </c>
      <c r="L12" s="27" t="s">
        <v>545</v>
      </c>
      <c r="M12" s="28" t="n">
        <v>0</v>
      </c>
      <c r="N12" s="28" t="n">
        <v>60</v>
      </c>
    </row>
    <row r="13" customFormat="false" ht="15" hidden="false" customHeight="false" outlineLevel="0" collapsed="false">
      <c r="B13" s="26" t="s">
        <v>285</v>
      </c>
      <c r="D13" s="26" t="s">
        <v>79</v>
      </c>
    </row>
    <row r="14" customFormat="false" ht="15" hidden="false" customHeight="false" outlineLevel="0" collapsed="false">
      <c r="B14" s="26" t="s">
        <v>290</v>
      </c>
      <c r="D14" s="26" t="s">
        <v>84</v>
      </c>
      <c r="L14" s="25" t="s">
        <v>340</v>
      </c>
      <c r="M14" s="25" t="s">
        <v>546</v>
      </c>
    </row>
    <row r="15" customFormat="false" ht="15" hidden="false" customHeight="false" outlineLevel="0" collapsed="false">
      <c r="B15" s="26" t="s">
        <v>295</v>
      </c>
      <c r="D15" s="26" t="s">
        <v>90</v>
      </c>
      <c r="L15" s="27" t="s">
        <v>108</v>
      </c>
      <c r="M15" s="28" t="n">
        <v>1</v>
      </c>
    </row>
    <row r="16" customFormat="false" ht="15" hidden="false" customHeight="false" outlineLevel="0" collapsed="false">
      <c r="B16" s="26" t="s">
        <v>309</v>
      </c>
      <c r="L16" s="27" t="s">
        <v>104</v>
      </c>
      <c r="M16" s="28" t="n">
        <v>0.6</v>
      </c>
    </row>
    <row r="17" customFormat="false" ht="15" hidden="false" customHeight="false" outlineLevel="0" collapsed="false">
      <c r="B17" s="26" t="s">
        <v>319</v>
      </c>
      <c r="L17" s="29" t="s">
        <v>547</v>
      </c>
    </row>
    <row r="19" customFormat="false" ht="15" hidden="false" customHeight="false" outlineLevel="0" collapsed="false">
      <c r="L19" s="25" t="s">
        <v>548</v>
      </c>
      <c r="M19" s="25" t="s">
        <v>549</v>
      </c>
    </row>
    <row r="20" customFormat="false" ht="15" hidden="false" customHeight="false" outlineLevel="0" collapsed="false">
      <c r="L20" s="27" t="s">
        <v>550</v>
      </c>
      <c r="M20" s="28" t="n">
        <v>70</v>
      </c>
    </row>
    <row r="21" customFormat="false" ht="15" hidden="false" customHeight="false" outlineLevel="0" collapsed="false">
      <c r="L21" s="27" t="s">
        <v>551</v>
      </c>
      <c r="M21" s="28" t="n">
        <v>45</v>
      </c>
    </row>
    <row r="22" customFormat="false" ht="15" hidden="false" customHeight="false" outlineLevel="0" collapsed="false">
      <c r="L22" s="27" t="s">
        <v>552</v>
      </c>
      <c r="M22" s="28" t="n">
        <v>0</v>
      </c>
    </row>
    <row r="23" customFormat="false" ht="15" hidden="false" customHeight="false" outlineLevel="0" collapsed="false">
      <c r="L23" s="25" t="s">
        <v>553</v>
      </c>
      <c r="M23" s="25" t="s">
        <v>554</v>
      </c>
    </row>
    <row r="24" customFormat="false" ht="15" hidden="false" customHeight="false" outlineLevel="0" collapsed="false">
      <c r="L24" s="27" t="s">
        <v>555</v>
      </c>
      <c r="M24" s="28" t="n">
        <v>60</v>
      </c>
    </row>
    <row r="25" customFormat="false" ht="15" hidden="false" customHeight="false" outlineLevel="0" collapsed="false">
      <c r="L25" s="29" t="s">
        <v>556</v>
      </c>
    </row>
    <row r="27" customFormat="false" ht="15" hidden="false" customHeight="false" outlineLevel="0" collapsed="false">
      <c r="L27" s="25" t="s">
        <v>557</v>
      </c>
      <c r="M27" s="25" t="s">
        <v>558</v>
      </c>
    </row>
    <row r="28" customFormat="false" ht="15" hidden="false" customHeight="false" outlineLevel="0" collapsed="false">
      <c r="L28" s="27" t="s">
        <v>100</v>
      </c>
      <c r="M28" s="28" t="n">
        <v>100</v>
      </c>
    </row>
    <row r="29" customFormat="false" ht="15" hidden="false" customHeight="false" outlineLevel="0" collapsed="false">
      <c r="L29" s="27" t="s">
        <v>104</v>
      </c>
      <c r="M29" s="28" t="n">
        <v>60</v>
      </c>
    </row>
    <row r="30" customFormat="false" ht="15" hidden="false" customHeight="false" outlineLevel="0" collapsed="false">
      <c r="L30" s="27" t="s">
        <v>108</v>
      </c>
      <c r="M30" s="28" t="n">
        <v>20</v>
      </c>
    </row>
    <row r="31" customFormat="false" ht="15" hidden="false" customHeight="false" outlineLevel="0" collapsed="false">
      <c r="L31" s="27" t="s">
        <v>559</v>
      </c>
      <c r="M31" s="28" t="n">
        <v>50</v>
      </c>
    </row>
    <row r="32" customFormat="false" ht="15" hidden="false" customHeight="false" outlineLevel="0" collapsed="false">
      <c r="L32" s="29" t="s">
        <v>560</v>
      </c>
    </row>
    <row r="34" customFormat="false" ht="15" hidden="false" customHeight="false" outlineLevel="0" collapsed="false">
      <c r="L34" s="25" t="s">
        <v>561</v>
      </c>
      <c r="M34" s="25" t="s">
        <v>334</v>
      </c>
    </row>
    <row r="35" customFormat="false" ht="15" hidden="false" customHeight="false" outlineLevel="0" collapsed="false">
      <c r="L35" s="27" t="s">
        <v>562</v>
      </c>
      <c r="M35" s="28" t="n">
        <v>85</v>
      </c>
    </row>
    <row r="36" customFormat="false" ht="15" hidden="false" customHeight="false" outlineLevel="0" collapsed="false">
      <c r="L36" s="27" t="s">
        <v>563</v>
      </c>
      <c r="M36" s="28" t="n">
        <v>95</v>
      </c>
    </row>
    <row r="37" customFormat="false" ht="15" hidden="false" customHeight="false" outlineLevel="0" collapsed="false">
      <c r="L37" s="27" t="s">
        <v>564</v>
      </c>
      <c r="M37" s="28" t="n">
        <v>85</v>
      </c>
    </row>
    <row r="38" customFormat="false" ht="15" hidden="false" customHeight="false" outlineLevel="0" collapsed="false">
      <c r="L38" s="27" t="s">
        <v>565</v>
      </c>
      <c r="M38" s="28" t="n">
        <v>2</v>
      </c>
    </row>
    <row r="39" customFormat="false" ht="15" hidden="false" customHeight="false" outlineLevel="0" collapsed="false">
      <c r="L39" s="27" t="s">
        <v>566</v>
      </c>
      <c r="M39" s="28" t="n">
        <v>4</v>
      </c>
    </row>
    <row r="40" customFormat="false" ht="15" hidden="false" customHeight="false" outlineLevel="0" collapsed="false">
      <c r="L40" s="27" t="s">
        <v>567</v>
      </c>
      <c r="M40" s="28" t="n">
        <v>90</v>
      </c>
    </row>
    <row r="41" customFormat="false" ht="15" hidden="false" customHeight="false" outlineLevel="0" collapsed="false">
      <c r="L41" s="27" t="s">
        <v>568</v>
      </c>
      <c r="M41" s="28" t="n">
        <v>95</v>
      </c>
    </row>
    <row r="42" customFormat="false" ht="15" hidden="false" customHeight="false" outlineLevel="0" collapsed="false">
      <c r="L42" s="29" t="s">
        <v>569</v>
      </c>
    </row>
    <row r="44" customFormat="false" ht="15" hidden="false" customHeight="false" outlineLevel="0" collapsed="false">
      <c r="L44" s="25" t="s">
        <v>570</v>
      </c>
      <c r="M44" s="25" t="s">
        <v>554</v>
      </c>
    </row>
    <row r="45" customFormat="false" ht="15" hidden="false" customHeight="false" outlineLevel="0" collapsed="false">
      <c r="L45" s="27" t="s">
        <v>550</v>
      </c>
      <c r="M45" s="28" t="n">
        <v>30</v>
      </c>
    </row>
    <row r="46" customFormat="false" ht="15" hidden="false" customHeight="false" outlineLevel="0" collapsed="false">
      <c r="L46" s="27" t="s">
        <v>551</v>
      </c>
      <c r="M46" s="28" t="n">
        <v>60</v>
      </c>
    </row>
    <row r="47" customFormat="false" ht="15" hidden="false" customHeight="false" outlineLevel="0" collapsed="false">
      <c r="L47" s="27" t="s">
        <v>552</v>
      </c>
      <c r="M47" s="28" t="n">
        <v>90</v>
      </c>
    </row>
    <row r="48" customFormat="false" ht="15" hidden="false" customHeight="false" outlineLevel="0" collapsed="false">
      <c r="L48" s="29" t="s">
        <v>571</v>
      </c>
    </row>
    <row r="52" customFormat="false" ht="15" hidden="false" customHeight="false" outlineLevel="0" collapsed="false">
      <c r="L52" s="29" t="s">
        <v>572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1"/>
    <col collapsed="false" customWidth="true" hidden="false" outlineLevel="0" max="4" min="4" style="0" width="44"/>
    <col collapsed="false" customWidth="true" hidden="false" outlineLevel="0" max="5" min="5" style="0" width="10"/>
    <col collapsed="false" customWidth="true" hidden="false" outlineLevel="0" max="6" min="6" style="0" width="12"/>
    <col collapsed="false" customWidth="true" hidden="false" outlineLevel="0" max="7" min="7" style="0" width="13"/>
  </cols>
  <sheetData>
    <row r="1" customFormat="false" ht="17.35" hidden="false" customHeight="false" outlineLevel="0" collapsed="false">
      <c r="A1" s="7" t="s">
        <v>573</v>
      </c>
    </row>
    <row r="2" customFormat="false" ht="15" hidden="false" customHeight="false" outlineLevel="0" collapsed="false">
      <c r="A2" s="8" t="s">
        <v>574</v>
      </c>
    </row>
    <row r="4" customFormat="false" ht="48" hidden="false" customHeight="true" outlineLevel="0" collapsed="false">
      <c r="A4" s="10" t="s">
        <v>330</v>
      </c>
      <c r="B4" s="10" t="s">
        <v>152</v>
      </c>
      <c r="C4" s="10" t="s">
        <v>575</v>
      </c>
      <c r="D4" s="10" t="s">
        <v>154</v>
      </c>
      <c r="E4" s="10" t="s">
        <v>576</v>
      </c>
      <c r="F4" s="10" t="s">
        <v>346</v>
      </c>
      <c r="G4" s="10" t="s">
        <v>577</v>
      </c>
    </row>
    <row r="5" customFormat="false" ht="15" hidden="false" customHeight="false" outlineLevel="0" collapsed="false">
      <c r="A5" s="17" t="n">
        <v>45975</v>
      </c>
      <c r="B5" s="13" t="s">
        <v>208</v>
      </c>
      <c r="C5" s="13" t="s">
        <v>578</v>
      </c>
      <c r="D5" s="13" t="s">
        <v>579</v>
      </c>
      <c r="E5" s="13" t="n">
        <v>0</v>
      </c>
      <c r="F5" s="13" t="s">
        <v>580</v>
      </c>
    </row>
    <row r="6" customFormat="false" ht="15" hidden="false" customHeight="false" outlineLevel="0" collapsed="false">
      <c r="A6" s="17" t="n">
        <v>45991</v>
      </c>
      <c r="B6" s="13" t="s">
        <v>242</v>
      </c>
      <c r="C6" s="13" t="s">
        <v>581</v>
      </c>
      <c r="D6" s="13" t="s">
        <v>582</v>
      </c>
      <c r="E6" s="13" t="n">
        <v>5</v>
      </c>
      <c r="F6" s="13" t="s">
        <v>583</v>
      </c>
    </row>
    <row r="7" customFormat="false" ht="15" hidden="false" customHeight="false" outlineLevel="0" collapsed="false">
      <c r="A7" s="17" t="n">
        <v>45992</v>
      </c>
      <c r="B7" s="13" t="s">
        <v>242</v>
      </c>
      <c r="C7" s="13" t="s">
        <v>584</v>
      </c>
      <c r="D7" s="13" t="s">
        <v>585</v>
      </c>
      <c r="E7" s="13" t="n">
        <v>0</v>
      </c>
      <c r="F7" s="13" t="s">
        <v>583</v>
      </c>
    </row>
    <row r="8" customFormat="false" ht="15" hidden="false" customHeight="false" outlineLevel="0" collapsed="false">
      <c r="A8" s="17" t="n">
        <v>45996</v>
      </c>
      <c r="B8" s="13" t="s">
        <v>303</v>
      </c>
      <c r="C8" s="13" t="s">
        <v>581</v>
      </c>
      <c r="D8" s="13" t="s">
        <v>586</v>
      </c>
      <c r="E8" s="13" t="n">
        <v>10</v>
      </c>
      <c r="F8" s="13" t="s">
        <v>587</v>
      </c>
      <c r="G8" s="13" t="s">
        <v>588</v>
      </c>
    </row>
    <row r="9" customFormat="false" ht="15" hidden="false" customHeight="false" outlineLevel="0" collapsed="false">
      <c r="A9" s="17" t="n">
        <v>45997</v>
      </c>
      <c r="B9" s="13" t="s">
        <v>303</v>
      </c>
      <c r="C9" s="13" t="s">
        <v>584</v>
      </c>
      <c r="D9" s="13" t="s">
        <v>589</v>
      </c>
      <c r="E9" s="13" t="n">
        <v>0</v>
      </c>
      <c r="F9" s="13" t="s">
        <v>587</v>
      </c>
    </row>
    <row r="10" customFormat="false" ht="15" hidden="false" customHeight="false" outlineLevel="0" collapsed="false">
      <c r="A10" s="17" t="n">
        <v>46001</v>
      </c>
      <c r="B10" s="13" t="s">
        <v>220</v>
      </c>
      <c r="C10" s="13" t="s">
        <v>581</v>
      </c>
      <c r="D10" s="13" t="s">
        <v>590</v>
      </c>
      <c r="E10" s="13" t="n">
        <v>8</v>
      </c>
      <c r="F10" s="13" t="s">
        <v>591</v>
      </c>
    </row>
    <row r="11" customFormat="false" ht="15" hidden="false" customHeight="false" outlineLevel="0" collapsed="false">
      <c r="A11" s="17" t="n">
        <v>46001</v>
      </c>
      <c r="B11" s="13" t="s">
        <v>220</v>
      </c>
      <c r="C11" s="13" t="s">
        <v>584</v>
      </c>
      <c r="D11" s="13" t="s">
        <v>592</v>
      </c>
      <c r="E11" s="13" t="n">
        <v>0</v>
      </c>
      <c r="F11" s="13" t="s">
        <v>591</v>
      </c>
    </row>
    <row r="12" customFormat="false" ht="15" hidden="false" customHeight="false" outlineLevel="0" collapsed="false">
      <c r="A12" s="17" t="n">
        <v>46006</v>
      </c>
      <c r="B12" s="13" t="s">
        <v>276</v>
      </c>
      <c r="C12" s="13" t="s">
        <v>581</v>
      </c>
      <c r="D12" s="13" t="s">
        <v>593</v>
      </c>
      <c r="E12" s="13" t="n">
        <v>18</v>
      </c>
      <c r="F12" s="13" t="s">
        <v>594</v>
      </c>
    </row>
    <row r="13" customFormat="false" ht="15" hidden="false" customHeight="false" outlineLevel="0" collapsed="false">
      <c r="A13" s="17" t="n">
        <v>46007</v>
      </c>
      <c r="B13" s="13" t="s">
        <v>276</v>
      </c>
      <c r="C13" s="13" t="s">
        <v>584</v>
      </c>
      <c r="D13" s="13" t="s">
        <v>595</v>
      </c>
      <c r="E13" s="13" t="n">
        <v>0</v>
      </c>
      <c r="F13" s="13" t="s">
        <v>594</v>
      </c>
    </row>
    <row r="14" customFormat="false" ht="15" hidden="false" customHeight="false" outlineLevel="0" collapsed="false">
      <c r="A14" s="17" t="n">
        <v>46030</v>
      </c>
      <c r="B14" s="13" t="s">
        <v>252</v>
      </c>
      <c r="C14" s="13" t="s">
        <v>581</v>
      </c>
      <c r="D14" s="13" t="s">
        <v>596</v>
      </c>
      <c r="E14" s="13" t="n">
        <v>4</v>
      </c>
      <c r="F14" s="13" t="s">
        <v>597</v>
      </c>
    </row>
    <row r="15" customFormat="false" ht="15" hidden="false" customHeight="false" outlineLevel="0" collapsed="false">
      <c r="A15" s="17" t="n">
        <v>46030</v>
      </c>
      <c r="B15" s="13" t="s">
        <v>252</v>
      </c>
      <c r="C15" s="13" t="s">
        <v>584</v>
      </c>
      <c r="D15" s="13" t="s">
        <v>598</v>
      </c>
      <c r="E15" s="13" t="n">
        <v>0</v>
      </c>
      <c r="F15" s="13" t="s">
        <v>597</v>
      </c>
    </row>
    <row r="16" customFormat="false" ht="15" hidden="false" customHeight="false" outlineLevel="0" collapsed="false">
      <c r="A16" s="17" t="n">
        <v>46034</v>
      </c>
      <c r="B16" s="13" t="s">
        <v>230</v>
      </c>
      <c r="C16" s="13" t="s">
        <v>581</v>
      </c>
      <c r="D16" s="13" t="s">
        <v>599</v>
      </c>
      <c r="E16" s="13" t="n">
        <v>10</v>
      </c>
      <c r="F16" s="13" t="s">
        <v>600</v>
      </c>
    </row>
    <row r="17" customFormat="false" ht="15" hidden="false" customHeight="false" outlineLevel="0" collapsed="false">
      <c r="A17" s="17" t="n">
        <v>46035</v>
      </c>
      <c r="B17" s="13" t="s">
        <v>230</v>
      </c>
      <c r="C17" s="13" t="s">
        <v>584</v>
      </c>
      <c r="D17" s="13" t="s">
        <v>601</v>
      </c>
      <c r="E17" s="13" t="n">
        <v>0</v>
      </c>
      <c r="F17" s="13" t="s">
        <v>600</v>
      </c>
    </row>
    <row r="18" customFormat="false" ht="15" hidden="false" customHeight="false" outlineLevel="0" collapsed="false">
      <c r="A18" s="17" t="n">
        <v>46042</v>
      </c>
      <c r="B18" s="13" t="s">
        <v>208</v>
      </c>
      <c r="C18" s="13" t="s">
        <v>581</v>
      </c>
      <c r="D18" s="13" t="s">
        <v>602</v>
      </c>
      <c r="E18" s="13" t="n">
        <v>6</v>
      </c>
      <c r="F18" s="13" t="s">
        <v>603</v>
      </c>
    </row>
    <row r="19" customFormat="false" ht="15" hidden="false" customHeight="false" outlineLevel="0" collapsed="false">
      <c r="A19" s="17" t="n">
        <v>46042</v>
      </c>
      <c r="B19" s="13" t="s">
        <v>208</v>
      </c>
      <c r="C19" s="13" t="s">
        <v>584</v>
      </c>
      <c r="D19" s="13" t="s">
        <v>604</v>
      </c>
      <c r="E19" s="13" t="n">
        <v>0</v>
      </c>
      <c r="F19" s="13" t="s">
        <v>603</v>
      </c>
    </row>
    <row r="20" customFormat="false" ht="15" hidden="false" customHeight="false" outlineLevel="0" collapsed="false">
      <c r="A20" s="17" t="n">
        <v>46063</v>
      </c>
      <c r="B20" s="13" t="s">
        <v>316</v>
      </c>
      <c r="C20" s="13" t="s">
        <v>581</v>
      </c>
      <c r="D20" s="13" t="s">
        <v>605</v>
      </c>
      <c r="E20" s="13" t="n">
        <v>6</v>
      </c>
      <c r="F20" s="13" t="s">
        <v>606</v>
      </c>
    </row>
    <row r="21" customFormat="false" ht="15" hidden="false" customHeight="false" outlineLevel="0" collapsed="false">
      <c r="A21" s="17" t="n">
        <v>46067</v>
      </c>
      <c r="B21" s="13" t="s">
        <v>203</v>
      </c>
      <c r="C21" s="13" t="s">
        <v>581</v>
      </c>
      <c r="D21" s="13" t="s">
        <v>607</v>
      </c>
      <c r="E21" s="13" t="n">
        <v>36</v>
      </c>
      <c r="F21" s="13" t="s">
        <v>608</v>
      </c>
      <c r="G21" s="13" t="s">
        <v>609</v>
      </c>
    </row>
    <row r="22" customFormat="false" ht="15" hidden="false" customHeight="false" outlineLevel="0" collapsed="false">
      <c r="A22" s="17" t="n">
        <v>46069</v>
      </c>
      <c r="B22" s="13" t="s">
        <v>203</v>
      </c>
      <c r="C22" s="13" t="s">
        <v>584</v>
      </c>
      <c r="D22" s="13" t="s">
        <v>610</v>
      </c>
      <c r="E22" s="13" t="n">
        <v>0</v>
      </c>
      <c r="F22" s="13" t="s">
        <v>608</v>
      </c>
    </row>
    <row r="23" customFormat="false" ht="15" hidden="false" customHeight="false" outlineLevel="0" collapsed="false">
      <c r="A23" s="17" t="n">
        <v>46067</v>
      </c>
      <c r="B23" s="13" t="s">
        <v>215</v>
      </c>
      <c r="C23" s="13" t="s">
        <v>578</v>
      </c>
      <c r="D23" s="13" t="s">
        <v>611</v>
      </c>
      <c r="E23" s="13" t="n">
        <v>0</v>
      </c>
      <c r="F23" s="13" t="s">
        <v>612</v>
      </c>
    </row>
    <row r="24" customFormat="false" ht="15" hidden="false" customHeight="false" outlineLevel="0" collapsed="false">
      <c r="A24" s="17" t="n">
        <v>46073</v>
      </c>
      <c r="B24" s="13" t="s">
        <v>287</v>
      </c>
      <c r="C24" s="13" t="s">
        <v>581</v>
      </c>
      <c r="D24" s="13" t="s">
        <v>613</v>
      </c>
      <c r="E24" s="13" t="n">
        <v>3</v>
      </c>
      <c r="F24" s="13" t="s">
        <v>614</v>
      </c>
    </row>
    <row r="25" customFormat="false" ht="15" hidden="false" customHeight="false" outlineLevel="0" collapsed="false">
      <c r="A25" s="17" t="n">
        <v>46073</v>
      </c>
      <c r="B25" s="13" t="s">
        <v>287</v>
      </c>
      <c r="C25" s="13" t="s">
        <v>584</v>
      </c>
      <c r="D25" s="13" t="s">
        <v>615</v>
      </c>
      <c r="E25" s="13" t="n">
        <v>0</v>
      </c>
      <c r="F25" s="13" t="s">
        <v>614</v>
      </c>
    </row>
    <row r="26" customFormat="false" ht="15" hidden="false" customHeight="false" outlineLevel="0" collapsed="false">
      <c r="A26" s="17" t="n">
        <v>46092</v>
      </c>
      <c r="B26" s="13" t="s">
        <v>291</v>
      </c>
      <c r="C26" s="13" t="s">
        <v>581</v>
      </c>
      <c r="D26" s="13" t="s">
        <v>616</v>
      </c>
      <c r="E26" s="13" t="n">
        <v>20</v>
      </c>
      <c r="F26" s="13" t="s">
        <v>617</v>
      </c>
      <c r="G26" s="13" t="s">
        <v>618</v>
      </c>
    </row>
    <row r="27" customFormat="false" ht="15" hidden="false" customHeight="false" outlineLevel="0" collapsed="false">
      <c r="A27" s="17" t="n">
        <v>46093</v>
      </c>
      <c r="B27" s="13" t="s">
        <v>291</v>
      </c>
      <c r="C27" s="13" t="s">
        <v>584</v>
      </c>
      <c r="D27" s="13" t="s">
        <v>619</v>
      </c>
      <c r="E27" s="13" t="n">
        <v>0</v>
      </c>
      <c r="F27" s="13" t="s">
        <v>617</v>
      </c>
    </row>
    <row r="28" customFormat="false" ht="15" hidden="false" customHeight="false" outlineLevel="0" collapsed="false">
      <c r="A28" s="17" t="n">
        <v>46132</v>
      </c>
      <c r="B28" s="13" t="s">
        <v>276</v>
      </c>
      <c r="C28" s="13" t="s">
        <v>578</v>
      </c>
      <c r="D28" s="13" t="s">
        <v>620</v>
      </c>
      <c r="E28" s="13" t="n">
        <v>0</v>
      </c>
      <c r="F28" s="13" t="s">
        <v>621</v>
      </c>
    </row>
    <row r="29" customFormat="false" ht="15" hidden="false" customHeight="false" outlineLevel="0" collapsed="false">
      <c r="A29" s="17" t="n">
        <v>46134</v>
      </c>
      <c r="B29" s="13" t="s">
        <v>220</v>
      </c>
      <c r="C29" s="13" t="s">
        <v>581</v>
      </c>
      <c r="D29" s="13" t="s">
        <v>622</v>
      </c>
      <c r="E29" s="13" t="n">
        <v>14</v>
      </c>
      <c r="F29" s="13" t="s">
        <v>623</v>
      </c>
      <c r="G29" s="13" t="s">
        <v>624</v>
      </c>
    </row>
    <row r="30" customFormat="false" ht="15" hidden="false" customHeight="false" outlineLevel="0" collapsed="false">
      <c r="A30" s="17" t="n">
        <v>46135</v>
      </c>
      <c r="B30" s="13" t="s">
        <v>220</v>
      </c>
      <c r="C30" s="13" t="s">
        <v>584</v>
      </c>
      <c r="D30" s="13" t="s">
        <v>625</v>
      </c>
      <c r="E30" s="13" t="n">
        <v>0</v>
      </c>
      <c r="F30" s="13" t="s">
        <v>623</v>
      </c>
    </row>
    <row r="31" customFormat="false" ht="15" hidden="false" customHeight="false" outlineLevel="0" collapsed="false">
      <c r="A31" s="17" t="n">
        <v>46156</v>
      </c>
      <c r="B31" s="13" t="s">
        <v>281</v>
      </c>
      <c r="C31" s="13" t="s">
        <v>578</v>
      </c>
      <c r="D31" s="13" t="s">
        <v>626</v>
      </c>
      <c r="E31" s="13" t="n">
        <v>0</v>
      </c>
      <c r="F31" s="13" t="s">
        <v>627</v>
      </c>
    </row>
    <row r="32" customFormat="false" ht="15" hidden="false" customHeight="false" outlineLevel="0" collapsed="false">
      <c r="A32" s="17" t="n">
        <v>46191</v>
      </c>
      <c r="B32" s="13" t="s">
        <v>303</v>
      </c>
      <c r="C32" s="13" t="s">
        <v>581</v>
      </c>
      <c r="D32" s="13" t="s">
        <v>628</v>
      </c>
      <c r="E32" s="13" t="n">
        <v>8</v>
      </c>
      <c r="F32" s="13" t="s">
        <v>629</v>
      </c>
    </row>
    <row r="33" customFormat="false" ht="15" hidden="false" customHeight="false" outlineLevel="0" collapsed="false">
      <c r="A33" s="17" t="n">
        <v>46191</v>
      </c>
      <c r="B33" s="13" t="s">
        <v>303</v>
      </c>
      <c r="C33" s="13" t="s">
        <v>584</v>
      </c>
      <c r="D33" s="13" t="s">
        <v>630</v>
      </c>
      <c r="E33" s="13" t="n">
        <v>0</v>
      </c>
      <c r="F33" s="13" t="s">
        <v>629</v>
      </c>
    </row>
    <row r="34" customFormat="false" ht="15" hidden="false" customHeight="false" outlineLevel="0" collapsed="false">
      <c r="A34" s="17" t="n">
        <v>46208</v>
      </c>
      <c r="B34" s="13" t="s">
        <v>266</v>
      </c>
      <c r="C34" s="13" t="s">
        <v>581</v>
      </c>
      <c r="D34" s="13" t="s">
        <v>631</v>
      </c>
      <c r="E34" s="13" t="n">
        <v>12</v>
      </c>
      <c r="F34" s="13" t="s">
        <v>632</v>
      </c>
    </row>
    <row r="35" customFormat="false" ht="15" hidden="false" customHeight="false" outlineLevel="0" collapsed="false">
      <c r="A35" s="17" t="n">
        <v>46209</v>
      </c>
      <c r="B35" s="13" t="s">
        <v>266</v>
      </c>
      <c r="C35" s="13" t="s">
        <v>584</v>
      </c>
      <c r="D35" s="13" t="s">
        <v>633</v>
      </c>
      <c r="E35" s="13" t="n">
        <v>0</v>
      </c>
      <c r="F35" s="13" t="s">
        <v>632</v>
      </c>
    </row>
    <row r="36" customFormat="false" ht="15" hidden="false" customHeight="false" outlineLevel="0" collapsed="false">
      <c r="A36" s="17" t="n">
        <v>46225</v>
      </c>
      <c r="B36" s="13" t="s">
        <v>321</v>
      </c>
      <c r="C36" s="13" t="s">
        <v>581</v>
      </c>
      <c r="D36" s="13" t="s">
        <v>634</v>
      </c>
      <c r="E36" s="13" t="n">
        <v>5</v>
      </c>
      <c r="F36" s="13" t="s">
        <v>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D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9"/>
    <col collapsed="false" customWidth="true" hidden="false" outlineLevel="0" max="4" min="4" style="0" width="10"/>
  </cols>
  <sheetData>
    <row r="1" customFormat="false" ht="17.35" hidden="false" customHeight="false" outlineLevel="0" collapsed="false">
      <c r="A1" s="7" t="s">
        <v>636</v>
      </c>
    </row>
    <row r="2" customFormat="false" ht="15" hidden="false" customHeight="false" outlineLevel="0" collapsed="false">
      <c r="A2" s="8" t="s">
        <v>637</v>
      </c>
    </row>
    <row r="4" customFormat="false" ht="48" hidden="false" customHeight="true" outlineLevel="0" collapsed="false">
      <c r="A4" s="10" t="s">
        <v>638</v>
      </c>
      <c r="B4" s="10" t="s">
        <v>332</v>
      </c>
      <c r="C4" s="10" t="s">
        <v>639</v>
      </c>
      <c r="D4" s="10" t="s">
        <v>640</v>
      </c>
    </row>
    <row r="5" customFormat="false" ht="15" hidden="false" customHeight="false" outlineLevel="0" collapsed="false">
      <c r="A5" s="30" t="n">
        <v>45931</v>
      </c>
      <c r="B5" s="13" t="s">
        <v>171</v>
      </c>
      <c r="C5" s="13" t="n">
        <v>42</v>
      </c>
      <c r="D5" s="13" t="n">
        <v>42</v>
      </c>
    </row>
    <row r="6" customFormat="false" ht="15" hidden="false" customHeight="false" outlineLevel="0" collapsed="false">
      <c r="A6" s="30" t="n">
        <v>45931</v>
      </c>
      <c r="B6" s="13" t="s">
        <v>75</v>
      </c>
      <c r="C6" s="13" t="n">
        <v>34</v>
      </c>
      <c r="D6" s="13" t="n">
        <v>33</v>
      </c>
    </row>
    <row r="7" customFormat="false" ht="15" hidden="false" customHeight="false" outlineLevel="0" collapsed="false">
      <c r="A7" s="30" t="n">
        <v>45931</v>
      </c>
      <c r="B7" s="13" t="s">
        <v>172</v>
      </c>
      <c r="C7" s="13" t="n">
        <v>18</v>
      </c>
      <c r="D7" s="13" t="n">
        <v>18</v>
      </c>
    </row>
    <row r="8" customFormat="false" ht="15" hidden="false" customHeight="false" outlineLevel="0" collapsed="false">
      <c r="A8" s="30" t="n">
        <v>45931</v>
      </c>
      <c r="B8" s="13" t="s">
        <v>173</v>
      </c>
      <c r="C8" s="13" t="n">
        <v>6</v>
      </c>
      <c r="D8" s="13" t="n">
        <v>4</v>
      </c>
    </row>
    <row r="9" customFormat="false" ht="15" hidden="false" customHeight="false" outlineLevel="0" collapsed="false">
      <c r="A9" s="30" t="n">
        <v>45931</v>
      </c>
      <c r="B9" s="13" t="s">
        <v>55</v>
      </c>
      <c r="C9" s="13" t="n">
        <v>24</v>
      </c>
      <c r="D9" s="13" t="n">
        <v>23</v>
      </c>
    </row>
    <row r="10" customFormat="false" ht="15" hidden="false" customHeight="false" outlineLevel="0" collapsed="false">
      <c r="A10" s="30" t="n">
        <v>45931</v>
      </c>
      <c r="B10" s="13" t="s">
        <v>174</v>
      </c>
      <c r="C10" s="13" t="n">
        <v>40</v>
      </c>
      <c r="D10" s="13" t="n">
        <v>40</v>
      </c>
    </row>
    <row r="11" customFormat="false" ht="15" hidden="false" customHeight="false" outlineLevel="0" collapsed="false">
      <c r="A11" s="30" t="n">
        <v>45931</v>
      </c>
      <c r="B11" s="13" t="s">
        <v>64</v>
      </c>
      <c r="C11" s="13" t="n">
        <v>1</v>
      </c>
      <c r="D11" s="13" t="n">
        <v>1</v>
      </c>
    </row>
    <row r="12" customFormat="false" ht="15" hidden="false" customHeight="false" outlineLevel="0" collapsed="false">
      <c r="A12" s="30" t="n">
        <v>45931</v>
      </c>
      <c r="B12" s="13" t="s">
        <v>175</v>
      </c>
      <c r="C12" s="13" t="n">
        <v>1</v>
      </c>
      <c r="D12" s="13" t="n">
        <v>0</v>
      </c>
    </row>
    <row r="13" customFormat="false" ht="15" hidden="false" customHeight="false" outlineLevel="0" collapsed="false">
      <c r="A13" s="30" t="n">
        <v>45931</v>
      </c>
      <c r="B13" s="13" t="s">
        <v>176</v>
      </c>
      <c r="C13" s="13" t="n">
        <v>2</v>
      </c>
      <c r="D13" s="13" t="n">
        <v>2</v>
      </c>
    </row>
    <row r="14" customFormat="false" ht="15" hidden="false" customHeight="false" outlineLevel="0" collapsed="false">
      <c r="A14" s="30" t="n">
        <v>45931</v>
      </c>
      <c r="B14" s="13" t="s">
        <v>177</v>
      </c>
      <c r="C14" s="13" t="n">
        <v>5</v>
      </c>
      <c r="D14" s="13" t="n">
        <v>5</v>
      </c>
    </row>
    <row r="15" customFormat="false" ht="15" hidden="false" customHeight="false" outlineLevel="0" collapsed="false">
      <c r="A15" s="30" t="n">
        <v>45931</v>
      </c>
      <c r="B15" s="13" t="s">
        <v>62</v>
      </c>
      <c r="C15" s="13" t="n">
        <v>20</v>
      </c>
      <c r="D15" s="13" t="n">
        <v>18</v>
      </c>
    </row>
    <row r="16" customFormat="false" ht="15" hidden="false" customHeight="false" outlineLevel="0" collapsed="false">
      <c r="A16" s="30" t="n">
        <v>45931</v>
      </c>
      <c r="B16" s="13" t="s">
        <v>79</v>
      </c>
      <c r="C16" s="13" t="n">
        <v>120</v>
      </c>
      <c r="D16" s="13" t="n">
        <v>119</v>
      </c>
    </row>
    <row r="17" customFormat="false" ht="15" hidden="false" customHeight="false" outlineLevel="0" collapsed="false">
      <c r="A17" s="30" t="n">
        <v>45931</v>
      </c>
      <c r="B17" s="13" t="s">
        <v>84</v>
      </c>
      <c r="C17" s="13" t="n">
        <v>10</v>
      </c>
      <c r="D17" s="13" t="n">
        <v>10</v>
      </c>
    </row>
    <row r="18" customFormat="false" ht="15" hidden="false" customHeight="false" outlineLevel="0" collapsed="false">
      <c r="A18" s="30" t="n">
        <v>45962</v>
      </c>
      <c r="B18" s="13" t="s">
        <v>171</v>
      </c>
      <c r="C18" s="13" t="n">
        <v>42</v>
      </c>
      <c r="D18" s="13" t="n">
        <v>41</v>
      </c>
    </row>
    <row r="19" customFormat="false" ht="15" hidden="false" customHeight="false" outlineLevel="0" collapsed="false">
      <c r="A19" s="30" t="n">
        <v>45962</v>
      </c>
      <c r="B19" s="13" t="s">
        <v>75</v>
      </c>
      <c r="C19" s="13" t="n">
        <v>34</v>
      </c>
      <c r="D19" s="13" t="n">
        <v>34</v>
      </c>
    </row>
    <row r="20" customFormat="false" ht="15" hidden="false" customHeight="false" outlineLevel="0" collapsed="false">
      <c r="A20" s="30" t="n">
        <v>45962</v>
      </c>
      <c r="B20" s="13" t="s">
        <v>172</v>
      </c>
      <c r="C20" s="13" t="n">
        <v>18</v>
      </c>
      <c r="D20" s="13" t="n">
        <v>16</v>
      </c>
    </row>
    <row r="21" customFormat="false" ht="15" hidden="false" customHeight="false" outlineLevel="0" collapsed="false">
      <c r="A21" s="30" t="n">
        <v>45962</v>
      </c>
      <c r="B21" s="13" t="s">
        <v>55</v>
      </c>
      <c r="C21" s="13" t="n">
        <v>24</v>
      </c>
      <c r="D21" s="13" t="n">
        <v>24</v>
      </c>
    </row>
    <row r="22" customFormat="false" ht="15" hidden="false" customHeight="false" outlineLevel="0" collapsed="false">
      <c r="A22" s="30" t="n">
        <v>45962</v>
      </c>
      <c r="B22" s="13" t="s">
        <v>174</v>
      </c>
      <c r="C22" s="13" t="n">
        <v>40</v>
      </c>
      <c r="D22" s="13" t="n">
        <v>39</v>
      </c>
    </row>
    <row r="23" customFormat="false" ht="15" hidden="false" customHeight="false" outlineLevel="0" collapsed="false">
      <c r="A23" s="30" t="n">
        <v>45962</v>
      </c>
      <c r="B23" s="13" t="s">
        <v>175</v>
      </c>
      <c r="C23" s="13" t="n">
        <v>1</v>
      </c>
      <c r="D23" s="13" t="n">
        <v>1</v>
      </c>
    </row>
    <row r="24" customFormat="false" ht="15" hidden="false" customHeight="false" outlineLevel="0" collapsed="false">
      <c r="A24" s="30" t="n">
        <v>45962</v>
      </c>
      <c r="B24" s="13" t="s">
        <v>176</v>
      </c>
      <c r="C24" s="13" t="n">
        <v>2</v>
      </c>
      <c r="D24" s="13" t="n">
        <v>2</v>
      </c>
    </row>
    <row r="25" customFormat="false" ht="15" hidden="false" customHeight="false" outlineLevel="0" collapsed="false">
      <c r="A25" s="30" t="n">
        <v>45962</v>
      </c>
      <c r="B25" s="13" t="s">
        <v>177</v>
      </c>
      <c r="C25" s="13" t="n">
        <v>5</v>
      </c>
      <c r="D25" s="13" t="n">
        <v>5</v>
      </c>
    </row>
    <row r="26" customFormat="false" ht="15" hidden="false" customHeight="false" outlineLevel="0" collapsed="false">
      <c r="A26" s="30" t="n">
        <v>45962</v>
      </c>
      <c r="B26" s="13" t="s">
        <v>62</v>
      </c>
      <c r="C26" s="13" t="n">
        <v>20</v>
      </c>
      <c r="D26" s="13" t="n">
        <v>19</v>
      </c>
    </row>
    <row r="27" customFormat="false" ht="15" hidden="false" customHeight="false" outlineLevel="0" collapsed="false">
      <c r="A27" s="30" t="n">
        <v>45962</v>
      </c>
      <c r="B27" s="13" t="s">
        <v>79</v>
      </c>
      <c r="C27" s="13" t="n">
        <v>120</v>
      </c>
      <c r="D27" s="13" t="n">
        <v>120</v>
      </c>
    </row>
    <row r="28" customFormat="false" ht="15" hidden="false" customHeight="false" outlineLevel="0" collapsed="false">
      <c r="A28" s="30" t="n">
        <v>45962</v>
      </c>
      <c r="B28" s="13" t="s">
        <v>84</v>
      </c>
      <c r="C28" s="13" t="n">
        <v>10</v>
      </c>
      <c r="D28" s="13" t="n">
        <v>9</v>
      </c>
    </row>
    <row r="29" customFormat="false" ht="15" hidden="false" customHeight="false" outlineLevel="0" collapsed="false">
      <c r="A29" s="30" t="n">
        <v>45992</v>
      </c>
      <c r="B29" s="13" t="s">
        <v>171</v>
      </c>
      <c r="C29" s="13" t="n">
        <v>42</v>
      </c>
      <c r="D29" s="13" t="n">
        <v>42</v>
      </c>
    </row>
    <row r="30" customFormat="false" ht="15" hidden="false" customHeight="false" outlineLevel="0" collapsed="false">
      <c r="A30" s="30" t="n">
        <v>45992</v>
      </c>
      <c r="B30" s="13" t="s">
        <v>75</v>
      </c>
      <c r="C30" s="13" t="n">
        <v>34</v>
      </c>
      <c r="D30" s="13" t="n">
        <v>32</v>
      </c>
    </row>
    <row r="31" customFormat="false" ht="15" hidden="false" customHeight="false" outlineLevel="0" collapsed="false">
      <c r="A31" s="30" t="n">
        <v>45992</v>
      </c>
      <c r="B31" s="13" t="s">
        <v>172</v>
      </c>
      <c r="C31" s="13" t="n">
        <v>18</v>
      </c>
      <c r="D31" s="13" t="n">
        <v>17</v>
      </c>
    </row>
    <row r="32" customFormat="false" ht="15" hidden="false" customHeight="false" outlineLevel="0" collapsed="false">
      <c r="A32" s="30" t="n">
        <v>45992</v>
      </c>
      <c r="B32" s="13" t="s">
        <v>55</v>
      </c>
      <c r="C32" s="13" t="n">
        <v>24</v>
      </c>
      <c r="D32" s="13" t="n">
        <v>23</v>
      </c>
    </row>
    <row r="33" customFormat="false" ht="15" hidden="false" customHeight="false" outlineLevel="0" collapsed="false">
      <c r="A33" s="30" t="n">
        <v>45992</v>
      </c>
      <c r="B33" s="13" t="s">
        <v>174</v>
      </c>
      <c r="C33" s="13" t="n">
        <v>40</v>
      </c>
      <c r="D33" s="13" t="n">
        <v>37</v>
      </c>
    </row>
    <row r="34" customFormat="false" ht="15" hidden="false" customHeight="false" outlineLevel="0" collapsed="false">
      <c r="A34" s="30" t="n">
        <v>45992</v>
      </c>
      <c r="B34" s="13" t="s">
        <v>175</v>
      </c>
      <c r="C34" s="13" t="n">
        <v>1</v>
      </c>
      <c r="D34" s="13" t="n">
        <v>1</v>
      </c>
    </row>
    <row r="35" customFormat="false" ht="15" hidden="false" customHeight="false" outlineLevel="0" collapsed="false">
      <c r="A35" s="30" t="n">
        <v>45992</v>
      </c>
      <c r="B35" s="13" t="s">
        <v>176</v>
      </c>
      <c r="C35" s="13" t="n">
        <v>2</v>
      </c>
      <c r="D35" s="13" t="n">
        <v>2</v>
      </c>
    </row>
    <row r="36" customFormat="false" ht="15" hidden="false" customHeight="false" outlineLevel="0" collapsed="false">
      <c r="A36" s="30" t="n">
        <v>45992</v>
      </c>
      <c r="B36" s="13" t="s">
        <v>177</v>
      </c>
      <c r="C36" s="13" t="n">
        <v>5</v>
      </c>
      <c r="D36" s="13" t="n">
        <v>5</v>
      </c>
    </row>
    <row r="37" customFormat="false" ht="15" hidden="false" customHeight="false" outlineLevel="0" collapsed="false">
      <c r="A37" s="30" t="n">
        <v>45992</v>
      </c>
      <c r="B37" s="13" t="s">
        <v>62</v>
      </c>
      <c r="C37" s="13" t="n">
        <v>20</v>
      </c>
      <c r="D37" s="13" t="n">
        <v>20</v>
      </c>
    </row>
    <row r="38" customFormat="false" ht="15" hidden="false" customHeight="false" outlineLevel="0" collapsed="false">
      <c r="A38" s="30" t="n">
        <v>45992</v>
      </c>
      <c r="B38" s="13" t="s">
        <v>79</v>
      </c>
      <c r="C38" s="13" t="n">
        <v>120</v>
      </c>
      <c r="D38" s="13" t="n">
        <v>119</v>
      </c>
    </row>
    <row r="39" customFormat="false" ht="15" hidden="false" customHeight="false" outlineLevel="0" collapsed="false">
      <c r="A39" s="30" t="n">
        <v>45992</v>
      </c>
      <c r="B39" s="13" t="s">
        <v>84</v>
      </c>
      <c r="C39" s="13" t="n">
        <v>10</v>
      </c>
      <c r="D39" s="13" t="n">
        <v>10</v>
      </c>
    </row>
    <row r="40" customFormat="false" ht="15" hidden="false" customHeight="false" outlineLevel="0" collapsed="false">
      <c r="A40" s="30" t="n">
        <v>46023</v>
      </c>
      <c r="B40" s="13" t="s">
        <v>171</v>
      </c>
      <c r="C40" s="13" t="n">
        <v>42</v>
      </c>
      <c r="D40" s="13" t="n">
        <v>40</v>
      </c>
    </row>
    <row r="41" customFormat="false" ht="15" hidden="false" customHeight="false" outlineLevel="0" collapsed="false">
      <c r="A41" s="30" t="n">
        <v>46023</v>
      </c>
      <c r="B41" s="13" t="s">
        <v>75</v>
      </c>
      <c r="C41" s="13" t="n">
        <v>34</v>
      </c>
      <c r="D41" s="13" t="n">
        <v>33</v>
      </c>
    </row>
    <row r="42" customFormat="false" ht="15" hidden="false" customHeight="false" outlineLevel="0" collapsed="false">
      <c r="A42" s="30" t="n">
        <v>46023</v>
      </c>
      <c r="B42" s="13" t="s">
        <v>172</v>
      </c>
      <c r="C42" s="13" t="n">
        <v>18</v>
      </c>
      <c r="D42" s="13" t="n">
        <v>18</v>
      </c>
    </row>
    <row r="43" customFormat="false" ht="15" hidden="false" customHeight="false" outlineLevel="0" collapsed="false">
      <c r="A43" s="30" t="n">
        <v>46023</v>
      </c>
      <c r="B43" s="13" t="s">
        <v>173</v>
      </c>
      <c r="C43" s="13" t="n">
        <v>6</v>
      </c>
      <c r="D43" s="13" t="n">
        <v>5</v>
      </c>
    </row>
    <row r="44" customFormat="false" ht="15" hidden="false" customHeight="false" outlineLevel="0" collapsed="false">
      <c r="A44" s="30" t="n">
        <v>46023</v>
      </c>
      <c r="B44" s="13" t="s">
        <v>55</v>
      </c>
      <c r="C44" s="13" t="n">
        <v>24</v>
      </c>
      <c r="D44" s="13" t="n">
        <v>21</v>
      </c>
    </row>
    <row r="45" customFormat="false" ht="15" hidden="false" customHeight="false" outlineLevel="0" collapsed="false">
      <c r="A45" s="30" t="n">
        <v>46023</v>
      </c>
      <c r="B45" s="13" t="s">
        <v>174</v>
      </c>
      <c r="C45" s="13" t="n">
        <v>40</v>
      </c>
      <c r="D45" s="13" t="n">
        <v>39</v>
      </c>
    </row>
    <row r="46" customFormat="false" ht="15" hidden="false" customHeight="false" outlineLevel="0" collapsed="false">
      <c r="A46" s="30" t="n">
        <v>46023</v>
      </c>
      <c r="B46" s="13" t="s">
        <v>175</v>
      </c>
      <c r="C46" s="13" t="n">
        <v>1</v>
      </c>
      <c r="D46" s="13" t="n">
        <v>1</v>
      </c>
    </row>
    <row r="47" customFormat="false" ht="15" hidden="false" customHeight="false" outlineLevel="0" collapsed="false">
      <c r="A47" s="30" t="n">
        <v>46023</v>
      </c>
      <c r="B47" s="13" t="s">
        <v>176</v>
      </c>
      <c r="C47" s="13" t="n">
        <v>2</v>
      </c>
      <c r="D47" s="13" t="n">
        <v>2</v>
      </c>
    </row>
    <row r="48" customFormat="false" ht="15" hidden="false" customHeight="false" outlineLevel="0" collapsed="false">
      <c r="A48" s="30" t="n">
        <v>46023</v>
      </c>
      <c r="B48" s="13" t="s">
        <v>177</v>
      </c>
      <c r="C48" s="13" t="n">
        <v>5</v>
      </c>
      <c r="D48" s="13" t="n">
        <v>5</v>
      </c>
    </row>
    <row r="49" customFormat="false" ht="15" hidden="false" customHeight="false" outlineLevel="0" collapsed="false">
      <c r="A49" s="30" t="n">
        <v>46023</v>
      </c>
      <c r="B49" s="13" t="s">
        <v>62</v>
      </c>
      <c r="C49" s="13" t="n">
        <v>20</v>
      </c>
      <c r="D49" s="13" t="n">
        <v>19</v>
      </c>
    </row>
    <row r="50" customFormat="false" ht="15" hidden="false" customHeight="false" outlineLevel="0" collapsed="false">
      <c r="A50" s="30" t="n">
        <v>46023</v>
      </c>
      <c r="B50" s="13" t="s">
        <v>79</v>
      </c>
      <c r="C50" s="13" t="n">
        <v>120</v>
      </c>
      <c r="D50" s="13" t="n">
        <v>120</v>
      </c>
    </row>
    <row r="51" customFormat="false" ht="15" hidden="false" customHeight="false" outlineLevel="0" collapsed="false">
      <c r="A51" s="30" t="n">
        <v>46023</v>
      </c>
      <c r="B51" s="13" t="s">
        <v>84</v>
      </c>
      <c r="C51" s="13" t="n">
        <v>10</v>
      </c>
      <c r="D51" s="13" t="n">
        <v>8</v>
      </c>
    </row>
    <row r="52" customFormat="false" ht="15" hidden="false" customHeight="false" outlineLevel="0" collapsed="false">
      <c r="A52" s="30" t="n">
        <v>46054</v>
      </c>
      <c r="B52" s="13" t="s">
        <v>171</v>
      </c>
      <c r="C52" s="13" t="n">
        <v>42</v>
      </c>
      <c r="D52" s="13" t="n">
        <v>41</v>
      </c>
    </row>
    <row r="53" customFormat="false" ht="15" hidden="false" customHeight="false" outlineLevel="0" collapsed="false">
      <c r="A53" s="30" t="n">
        <v>46054</v>
      </c>
      <c r="B53" s="13" t="s">
        <v>75</v>
      </c>
      <c r="C53" s="13" t="n">
        <v>34</v>
      </c>
      <c r="D53" s="13" t="n">
        <v>34</v>
      </c>
    </row>
    <row r="54" customFormat="false" ht="15" hidden="false" customHeight="false" outlineLevel="0" collapsed="false">
      <c r="A54" s="30" t="n">
        <v>46054</v>
      </c>
      <c r="B54" s="13" t="s">
        <v>172</v>
      </c>
      <c r="C54" s="13" t="n">
        <v>18</v>
      </c>
      <c r="D54" s="13" t="n">
        <v>17</v>
      </c>
    </row>
    <row r="55" customFormat="false" ht="15" hidden="false" customHeight="false" outlineLevel="0" collapsed="false">
      <c r="A55" s="30" t="n">
        <v>46054</v>
      </c>
      <c r="B55" s="13" t="s">
        <v>55</v>
      </c>
      <c r="C55" s="13" t="n">
        <v>24</v>
      </c>
      <c r="D55" s="13" t="n">
        <v>23</v>
      </c>
    </row>
    <row r="56" customFormat="false" ht="15" hidden="false" customHeight="false" outlineLevel="0" collapsed="false">
      <c r="A56" s="30" t="n">
        <v>46054</v>
      </c>
      <c r="B56" s="13" t="s">
        <v>174</v>
      </c>
      <c r="C56" s="13" t="n">
        <v>40</v>
      </c>
      <c r="D56" s="13" t="n">
        <v>40</v>
      </c>
    </row>
    <row r="57" customFormat="false" ht="15" hidden="false" customHeight="false" outlineLevel="0" collapsed="false">
      <c r="A57" s="30" t="n">
        <v>46054</v>
      </c>
      <c r="B57" s="13" t="s">
        <v>175</v>
      </c>
      <c r="C57" s="13" t="n">
        <v>1</v>
      </c>
      <c r="D57" s="13" t="n">
        <v>1</v>
      </c>
    </row>
    <row r="58" customFormat="false" ht="15" hidden="false" customHeight="false" outlineLevel="0" collapsed="false">
      <c r="A58" s="30" t="n">
        <v>46054</v>
      </c>
      <c r="B58" s="13" t="s">
        <v>176</v>
      </c>
      <c r="C58" s="13" t="n">
        <v>2</v>
      </c>
      <c r="D58" s="13" t="n">
        <v>2</v>
      </c>
    </row>
    <row r="59" customFormat="false" ht="15" hidden="false" customHeight="false" outlineLevel="0" collapsed="false">
      <c r="A59" s="30" t="n">
        <v>46054</v>
      </c>
      <c r="B59" s="13" t="s">
        <v>177</v>
      </c>
      <c r="C59" s="13" t="n">
        <v>5</v>
      </c>
      <c r="D59" s="13" t="n">
        <v>5</v>
      </c>
    </row>
    <row r="60" customFormat="false" ht="15" hidden="false" customHeight="false" outlineLevel="0" collapsed="false">
      <c r="A60" s="30" t="n">
        <v>46054</v>
      </c>
      <c r="B60" s="13" t="s">
        <v>62</v>
      </c>
      <c r="C60" s="13" t="n">
        <v>20</v>
      </c>
      <c r="D60" s="13" t="n">
        <v>20</v>
      </c>
    </row>
    <row r="61" customFormat="false" ht="15" hidden="false" customHeight="false" outlineLevel="0" collapsed="false">
      <c r="A61" s="30" t="n">
        <v>46054</v>
      </c>
      <c r="B61" s="13" t="s">
        <v>79</v>
      </c>
      <c r="C61" s="13" t="n">
        <v>120</v>
      </c>
      <c r="D61" s="13" t="n">
        <v>118</v>
      </c>
    </row>
    <row r="62" customFormat="false" ht="15" hidden="false" customHeight="false" outlineLevel="0" collapsed="false">
      <c r="A62" s="30" t="n">
        <v>46054</v>
      </c>
      <c r="B62" s="13" t="s">
        <v>84</v>
      </c>
      <c r="C62" s="13" t="n">
        <v>10</v>
      </c>
      <c r="D62" s="13" t="n">
        <v>9</v>
      </c>
    </row>
    <row r="63" customFormat="false" ht="15" hidden="false" customHeight="false" outlineLevel="0" collapsed="false">
      <c r="A63" s="30" t="n">
        <v>46082</v>
      </c>
      <c r="B63" s="13" t="s">
        <v>171</v>
      </c>
      <c r="C63" s="13" t="n">
        <v>42</v>
      </c>
      <c r="D63" s="13" t="n">
        <v>42</v>
      </c>
    </row>
    <row r="64" customFormat="false" ht="15" hidden="false" customHeight="false" outlineLevel="0" collapsed="false">
      <c r="A64" s="30" t="n">
        <v>46082</v>
      </c>
      <c r="B64" s="13" t="s">
        <v>75</v>
      </c>
      <c r="C64" s="13" t="n">
        <v>34</v>
      </c>
      <c r="D64" s="13" t="n">
        <v>33</v>
      </c>
    </row>
    <row r="65" customFormat="false" ht="15" hidden="false" customHeight="false" outlineLevel="0" collapsed="false">
      <c r="A65" s="30" t="n">
        <v>46082</v>
      </c>
      <c r="B65" s="13" t="s">
        <v>172</v>
      </c>
      <c r="C65" s="13" t="n">
        <v>18</v>
      </c>
      <c r="D65" s="13" t="n">
        <v>15</v>
      </c>
    </row>
    <row r="66" customFormat="false" ht="15" hidden="false" customHeight="false" outlineLevel="0" collapsed="false">
      <c r="A66" s="30" t="n">
        <v>46082</v>
      </c>
      <c r="B66" s="13" t="s">
        <v>55</v>
      </c>
      <c r="C66" s="13" t="n">
        <v>24</v>
      </c>
      <c r="D66" s="13" t="n">
        <v>24</v>
      </c>
    </row>
    <row r="67" customFormat="false" ht="15" hidden="false" customHeight="false" outlineLevel="0" collapsed="false">
      <c r="A67" s="30" t="n">
        <v>46082</v>
      </c>
      <c r="B67" s="13" t="s">
        <v>174</v>
      </c>
      <c r="C67" s="13" t="n">
        <v>40</v>
      </c>
      <c r="D67" s="13" t="n">
        <v>38</v>
      </c>
    </row>
    <row r="68" customFormat="false" ht="15" hidden="false" customHeight="false" outlineLevel="0" collapsed="false">
      <c r="A68" s="30" t="n">
        <v>46082</v>
      </c>
      <c r="B68" s="13" t="s">
        <v>64</v>
      </c>
      <c r="C68" s="13" t="n">
        <v>1</v>
      </c>
      <c r="D68" s="13" t="n">
        <v>1</v>
      </c>
    </row>
    <row r="69" customFormat="false" ht="15" hidden="false" customHeight="false" outlineLevel="0" collapsed="false">
      <c r="A69" s="30" t="n">
        <v>46082</v>
      </c>
      <c r="B69" s="13" t="s">
        <v>175</v>
      </c>
      <c r="C69" s="13" t="n">
        <v>1</v>
      </c>
      <c r="D69" s="13" t="n">
        <v>1</v>
      </c>
    </row>
    <row r="70" customFormat="false" ht="15" hidden="false" customHeight="false" outlineLevel="0" collapsed="false">
      <c r="A70" s="30" t="n">
        <v>46082</v>
      </c>
      <c r="B70" s="13" t="s">
        <v>176</v>
      </c>
      <c r="C70" s="13" t="n">
        <v>2</v>
      </c>
      <c r="D70" s="13" t="n">
        <v>2</v>
      </c>
    </row>
    <row r="71" customFormat="false" ht="15" hidden="false" customHeight="false" outlineLevel="0" collapsed="false">
      <c r="A71" s="30" t="n">
        <v>46082</v>
      </c>
      <c r="B71" s="13" t="s">
        <v>177</v>
      </c>
      <c r="C71" s="13" t="n">
        <v>5</v>
      </c>
      <c r="D71" s="13" t="n">
        <v>4</v>
      </c>
    </row>
    <row r="72" customFormat="false" ht="15" hidden="false" customHeight="false" outlineLevel="0" collapsed="false">
      <c r="A72" s="30" t="n">
        <v>46082</v>
      </c>
      <c r="B72" s="13" t="s">
        <v>62</v>
      </c>
      <c r="C72" s="13" t="n">
        <v>20</v>
      </c>
      <c r="D72" s="13" t="n">
        <v>18</v>
      </c>
    </row>
    <row r="73" customFormat="false" ht="15" hidden="false" customHeight="false" outlineLevel="0" collapsed="false">
      <c r="A73" s="30" t="n">
        <v>46082</v>
      </c>
      <c r="B73" s="13" t="s">
        <v>79</v>
      </c>
      <c r="C73" s="13" t="n">
        <v>120</v>
      </c>
      <c r="D73" s="13" t="n">
        <v>119</v>
      </c>
    </row>
    <row r="74" customFormat="false" ht="15" hidden="false" customHeight="false" outlineLevel="0" collapsed="false">
      <c r="A74" s="30" t="n">
        <v>46082</v>
      </c>
      <c r="B74" s="13" t="s">
        <v>84</v>
      </c>
      <c r="C74" s="13" t="n">
        <v>10</v>
      </c>
      <c r="D74" s="13" t="n">
        <v>10</v>
      </c>
    </row>
    <row r="75" customFormat="false" ht="15" hidden="false" customHeight="false" outlineLevel="0" collapsed="false">
      <c r="A75" s="30" t="n">
        <v>46113</v>
      </c>
      <c r="B75" s="13" t="s">
        <v>171</v>
      </c>
      <c r="C75" s="13" t="n">
        <v>42</v>
      </c>
      <c r="D75" s="13" t="n">
        <v>41</v>
      </c>
    </row>
    <row r="76" customFormat="false" ht="15" hidden="false" customHeight="false" outlineLevel="0" collapsed="false">
      <c r="A76" s="30" t="n">
        <v>46113</v>
      </c>
      <c r="B76" s="13" t="s">
        <v>75</v>
      </c>
      <c r="C76" s="13" t="n">
        <v>34</v>
      </c>
      <c r="D76" s="13" t="n">
        <v>31</v>
      </c>
    </row>
    <row r="77" customFormat="false" ht="15" hidden="false" customHeight="false" outlineLevel="0" collapsed="false">
      <c r="A77" s="30" t="n">
        <v>46113</v>
      </c>
      <c r="B77" s="13" t="s">
        <v>172</v>
      </c>
      <c r="C77" s="13" t="n">
        <v>18</v>
      </c>
      <c r="D77" s="13" t="n">
        <v>17</v>
      </c>
    </row>
    <row r="78" customFormat="false" ht="15" hidden="false" customHeight="false" outlineLevel="0" collapsed="false">
      <c r="A78" s="30" t="n">
        <v>46113</v>
      </c>
      <c r="B78" s="13" t="s">
        <v>173</v>
      </c>
      <c r="C78" s="13" t="n">
        <v>6</v>
      </c>
      <c r="D78" s="13" t="n">
        <v>6</v>
      </c>
    </row>
    <row r="79" customFormat="false" ht="15" hidden="false" customHeight="false" outlineLevel="0" collapsed="false">
      <c r="A79" s="30" t="n">
        <v>46113</v>
      </c>
      <c r="B79" s="13" t="s">
        <v>55</v>
      </c>
      <c r="C79" s="13" t="n">
        <v>24</v>
      </c>
      <c r="D79" s="13" t="n">
        <v>22</v>
      </c>
    </row>
    <row r="80" customFormat="false" ht="15" hidden="false" customHeight="false" outlineLevel="0" collapsed="false">
      <c r="A80" s="30" t="n">
        <v>46113</v>
      </c>
      <c r="B80" s="13" t="s">
        <v>174</v>
      </c>
      <c r="C80" s="13" t="n">
        <v>40</v>
      </c>
      <c r="D80" s="13" t="n">
        <v>39</v>
      </c>
    </row>
    <row r="81" customFormat="false" ht="15" hidden="false" customHeight="false" outlineLevel="0" collapsed="false">
      <c r="A81" s="30" t="n">
        <v>46113</v>
      </c>
      <c r="B81" s="13" t="s">
        <v>175</v>
      </c>
      <c r="C81" s="13" t="n">
        <v>1</v>
      </c>
      <c r="D81" s="13" t="n">
        <v>1</v>
      </c>
    </row>
    <row r="82" customFormat="false" ht="15" hidden="false" customHeight="false" outlineLevel="0" collapsed="false">
      <c r="A82" s="30" t="n">
        <v>46113</v>
      </c>
      <c r="B82" s="13" t="s">
        <v>176</v>
      </c>
      <c r="C82" s="13" t="n">
        <v>2</v>
      </c>
      <c r="D82" s="13" t="n">
        <v>1</v>
      </c>
    </row>
    <row r="83" customFormat="false" ht="15" hidden="false" customHeight="false" outlineLevel="0" collapsed="false">
      <c r="A83" s="30" t="n">
        <v>46113</v>
      </c>
      <c r="B83" s="13" t="s">
        <v>177</v>
      </c>
      <c r="C83" s="13" t="n">
        <v>5</v>
      </c>
      <c r="D83" s="13" t="n">
        <v>5</v>
      </c>
    </row>
    <row r="84" customFormat="false" ht="15" hidden="false" customHeight="false" outlineLevel="0" collapsed="false">
      <c r="A84" s="30" t="n">
        <v>46113</v>
      </c>
      <c r="B84" s="13" t="s">
        <v>62</v>
      </c>
      <c r="C84" s="13" t="n">
        <v>20</v>
      </c>
      <c r="D84" s="13" t="n">
        <v>19</v>
      </c>
    </row>
    <row r="85" customFormat="false" ht="15" hidden="false" customHeight="false" outlineLevel="0" collapsed="false">
      <c r="A85" s="30" t="n">
        <v>46113</v>
      </c>
      <c r="B85" s="13" t="s">
        <v>79</v>
      </c>
      <c r="C85" s="13" t="n">
        <v>120</v>
      </c>
      <c r="D85" s="13" t="n">
        <v>120</v>
      </c>
    </row>
    <row r="86" customFormat="false" ht="15" hidden="false" customHeight="false" outlineLevel="0" collapsed="false">
      <c r="A86" s="30" t="n">
        <v>46113</v>
      </c>
      <c r="B86" s="13" t="s">
        <v>84</v>
      </c>
      <c r="C86" s="13" t="n">
        <v>10</v>
      </c>
      <c r="D86" s="13" t="n">
        <v>9</v>
      </c>
    </row>
    <row r="87" customFormat="false" ht="15" hidden="false" customHeight="false" outlineLevel="0" collapsed="false">
      <c r="A87" s="30" t="n">
        <v>46143</v>
      </c>
      <c r="B87" s="13" t="s">
        <v>171</v>
      </c>
      <c r="C87" s="13" t="n">
        <v>42</v>
      </c>
      <c r="D87" s="13" t="n">
        <v>39</v>
      </c>
    </row>
    <row r="88" customFormat="false" ht="15" hidden="false" customHeight="false" outlineLevel="0" collapsed="false">
      <c r="A88" s="30" t="n">
        <v>46143</v>
      </c>
      <c r="B88" s="13" t="s">
        <v>75</v>
      </c>
      <c r="C88" s="13" t="n">
        <v>34</v>
      </c>
      <c r="D88" s="13" t="n">
        <v>33</v>
      </c>
    </row>
    <row r="89" customFormat="false" ht="15" hidden="false" customHeight="false" outlineLevel="0" collapsed="false">
      <c r="A89" s="30" t="n">
        <v>46143</v>
      </c>
      <c r="B89" s="13" t="s">
        <v>172</v>
      </c>
      <c r="C89" s="13" t="n">
        <v>18</v>
      </c>
      <c r="D89" s="13" t="n">
        <v>18</v>
      </c>
    </row>
    <row r="90" customFormat="false" ht="15" hidden="false" customHeight="false" outlineLevel="0" collapsed="false">
      <c r="A90" s="30" t="n">
        <v>46143</v>
      </c>
      <c r="B90" s="13" t="s">
        <v>55</v>
      </c>
      <c r="C90" s="13" t="n">
        <v>24</v>
      </c>
      <c r="D90" s="13" t="n">
        <v>23</v>
      </c>
    </row>
    <row r="91" customFormat="false" ht="15" hidden="false" customHeight="false" outlineLevel="0" collapsed="false">
      <c r="A91" s="30" t="n">
        <v>46143</v>
      </c>
      <c r="B91" s="13" t="s">
        <v>174</v>
      </c>
      <c r="C91" s="13" t="n">
        <v>40</v>
      </c>
      <c r="D91" s="13" t="n">
        <v>40</v>
      </c>
    </row>
    <row r="92" customFormat="false" ht="15" hidden="false" customHeight="false" outlineLevel="0" collapsed="false">
      <c r="A92" s="30" t="n">
        <v>46143</v>
      </c>
      <c r="B92" s="13" t="s">
        <v>175</v>
      </c>
      <c r="C92" s="13" t="n">
        <v>1</v>
      </c>
      <c r="D92" s="13" t="n">
        <v>0</v>
      </c>
    </row>
    <row r="93" customFormat="false" ht="15" hidden="false" customHeight="false" outlineLevel="0" collapsed="false">
      <c r="A93" s="30" t="n">
        <v>46143</v>
      </c>
      <c r="B93" s="13" t="s">
        <v>176</v>
      </c>
      <c r="C93" s="13" t="n">
        <v>2</v>
      </c>
      <c r="D93" s="13" t="n">
        <v>2</v>
      </c>
    </row>
    <row r="94" customFormat="false" ht="15" hidden="false" customHeight="false" outlineLevel="0" collapsed="false">
      <c r="A94" s="30" t="n">
        <v>46143</v>
      </c>
      <c r="B94" s="13" t="s">
        <v>177</v>
      </c>
      <c r="C94" s="13" t="n">
        <v>5</v>
      </c>
      <c r="D94" s="13" t="n">
        <v>5</v>
      </c>
    </row>
    <row r="95" customFormat="false" ht="15" hidden="false" customHeight="false" outlineLevel="0" collapsed="false">
      <c r="A95" s="30" t="n">
        <v>46143</v>
      </c>
      <c r="B95" s="13" t="s">
        <v>62</v>
      </c>
      <c r="C95" s="13" t="n">
        <v>20</v>
      </c>
      <c r="D95" s="13" t="n">
        <v>20</v>
      </c>
    </row>
    <row r="96" customFormat="false" ht="15" hidden="false" customHeight="false" outlineLevel="0" collapsed="false">
      <c r="A96" s="30" t="n">
        <v>46143</v>
      </c>
      <c r="B96" s="13" t="s">
        <v>79</v>
      </c>
      <c r="C96" s="13" t="n">
        <v>120</v>
      </c>
      <c r="D96" s="13" t="n">
        <v>119</v>
      </c>
    </row>
    <row r="97" customFormat="false" ht="15" hidden="false" customHeight="false" outlineLevel="0" collapsed="false">
      <c r="A97" s="30" t="n">
        <v>46143</v>
      </c>
      <c r="B97" s="13" t="s">
        <v>84</v>
      </c>
      <c r="C97" s="13" t="n">
        <v>10</v>
      </c>
      <c r="D97" s="13" t="n">
        <v>7</v>
      </c>
    </row>
    <row r="98" customFormat="false" ht="15" hidden="false" customHeight="false" outlineLevel="0" collapsed="false">
      <c r="A98" s="30" t="n">
        <v>46174</v>
      </c>
      <c r="B98" s="13" t="s">
        <v>171</v>
      </c>
      <c r="C98" s="13" t="n">
        <v>42</v>
      </c>
      <c r="D98" s="13" t="n">
        <v>41</v>
      </c>
    </row>
    <row r="99" customFormat="false" ht="15" hidden="false" customHeight="false" outlineLevel="0" collapsed="false">
      <c r="A99" s="30" t="n">
        <v>46174</v>
      </c>
      <c r="B99" s="13" t="s">
        <v>75</v>
      </c>
      <c r="C99" s="13" t="n">
        <v>34</v>
      </c>
      <c r="D99" s="13" t="n">
        <v>34</v>
      </c>
    </row>
    <row r="100" customFormat="false" ht="15" hidden="false" customHeight="false" outlineLevel="0" collapsed="false">
      <c r="A100" s="30" t="n">
        <v>46174</v>
      </c>
      <c r="B100" s="13" t="s">
        <v>172</v>
      </c>
      <c r="C100" s="13" t="n">
        <v>18</v>
      </c>
      <c r="D100" s="13" t="n">
        <v>16</v>
      </c>
    </row>
    <row r="101" customFormat="false" ht="15" hidden="false" customHeight="false" outlineLevel="0" collapsed="false">
      <c r="A101" s="30" t="n">
        <v>46174</v>
      </c>
      <c r="B101" s="13" t="s">
        <v>55</v>
      </c>
      <c r="C101" s="13" t="n">
        <v>24</v>
      </c>
      <c r="D101" s="13" t="n">
        <v>24</v>
      </c>
    </row>
    <row r="102" customFormat="false" ht="15" hidden="false" customHeight="false" outlineLevel="0" collapsed="false">
      <c r="A102" s="30" t="n">
        <v>46174</v>
      </c>
      <c r="B102" s="13" t="s">
        <v>174</v>
      </c>
      <c r="C102" s="13" t="n">
        <v>40</v>
      </c>
      <c r="D102" s="13" t="n">
        <v>39</v>
      </c>
    </row>
    <row r="103" customFormat="false" ht="15" hidden="false" customHeight="false" outlineLevel="0" collapsed="false">
      <c r="A103" s="30" t="n">
        <v>46174</v>
      </c>
      <c r="B103" s="13" t="s">
        <v>175</v>
      </c>
      <c r="C103" s="13" t="n">
        <v>1</v>
      </c>
      <c r="D103" s="13" t="n">
        <v>1</v>
      </c>
    </row>
    <row r="104" customFormat="false" ht="15" hidden="false" customHeight="false" outlineLevel="0" collapsed="false">
      <c r="A104" s="30" t="n">
        <v>46174</v>
      </c>
      <c r="B104" s="13" t="s">
        <v>176</v>
      </c>
      <c r="C104" s="13" t="n">
        <v>2</v>
      </c>
      <c r="D104" s="13" t="n">
        <v>2</v>
      </c>
    </row>
    <row r="105" customFormat="false" ht="15" hidden="false" customHeight="false" outlineLevel="0" collapsed="false">
      <c r="A105" s="30" t="n">
        <v>46174</v>
      </c>
      <c r="B105" s="13" t="s">
        <v>177</v>
      </c>
      <c r="C105" s="13" t="n">
        <v>5</v>
      </c>
      <c r="D105" s="13" t="n">
        <v>5</v>
      </c>
    </row>
    <row r="106" customFormat="false" ht="15" hidden="false" customHeight="false" outlineLevel="0" collapsed="false">
      <c r="A106" s="30" t="n">
        <v>46174</v>
      </c>
      <c r="B106" s="13" t="s">
        <v>62</v>
      </c>
      <c r="C106" s="13" t="n">
        <v>20</v>
      </c>
      <c r="D106" s="13" t="n">
        <v>19</v>
      </c>
    </row>
    <row r="107" customFormat="false" ht="15" hidden="false" customHeight="false" outlineLevel="0" collapsed="false">
      <c r="A107" s="30" t="n">
        <v>46174</v>
      </c>
      <c r="B107" s="13" t="s">
        <v>79</v>
      </c>
      <c r="C107" s="13" t="n">
        <v>120</v>
      </c>
      <c r="D107" s="13" t="n">
        <v>117</v>
      </c>
    </row>
    <row r="108" customFormat="false" ht="15" hidden="false" customHeight="false" outlineLevel="0" collapsed="false">
      <c r="A108" s="30" t="n">
        <v>46174</v>
      </c>
      <c r="B108" s="13" t="s">
        <v>84</v>
      </c>
      <c r="C108" s="13" t="n">
        <v>10</v>
      </c>
      <c r="D108" s="13" t="n">
        <v>9</v>
      </c>
    </row>
    <row r="109" customFormat="false" ht="15" hidden="false" customHeight="false" outlineLevel="0" collapsed="false">
      <c r="A109" s="30" t="n">
        <v>46204</v>
      </c>
      <c r="B109" s="13" t="s">
        <v>171</v>
      </c>
      <c r="C109" s="13" t="n">
        <v>42</v>
      </c>
      <c r="D109" s="13" t="n">
        <v>42</v>
      </c>
    </row>
    <row r="110" customFormat="false" ht="15" hidden="false" customHeight="false" outlineLevel="0" collapsed="false">
      <c r="A110" s="30" t="n">
        <v>46204</v>
      </c>
      <c r="B110" s="13" t="s">
        <v>75</v>
      </c>
      <c r="C110" s="13" t="n">
        <v>34</v>
      </c>
      <c r="D110" s="13" t="n">
        <v>32</v>
      </c>
    </row>
    <row r="111" customFormat="false" ht="15" hidden="false" customHeight="false" outlineLevel="0" collapsed="false">
      <c r="A111" s="30" t="n">
        <v>46204</v>
      </c>
      <c r="B111" s="13" t="s">
        <v>172</v>
      </c>
      <c r="C111" s="13" t="n">
        <v>18</v>
      </c>
      <c r="D111" s="13" t="n">
        <v>17</v>
      </c>
    </row>
    <row r="112" customFormat="false" ht="15" hidden="false" customHeight="false" outlineLevel="0" collapsed="false">
      <c r="A112" s="30" t="n">
        <v>46204</v>
      </c>
      <c r="B112" s="13" t="s">
        <v>173</v>
      </c>
      <c r="C112" s="13" t="n">
        <v>6</v>
      </c>
      <c r="D112" s="13" t="n">
        <v>6</v>
      </c>
    </row>
    <row r="113" customFormat="false" ht="15" hidden="false" customHeight="false" outlineLevel="0" collapsed="false">
      <c r="A113" s="30" t="n">
        <v>46204</v>
      </c>
      <c r="B113" s="13" t="s">
        <v>55</v>
      </c>
      <c r="C113" s="13" t="n">
        <v>24</v>
      </c>
      <c r="D113" s="13" t="n">
        <v>23</v>
      </c>
    </row>
    <row r="114" customFormat="false" ht="15" hidden="false" customHeight="false" outlineLevel="0" collapsed="false">
      <c r="A114" s="30" t="n">
        <v>46204</v>
      </c>
      <c r="B114" s="13" t="s">
        <v>174</v>
      </c>
      <c r="C114" s="13" t="n">
        <v>40</v>
      </c>
      <c r="D114" s="13" t="n">
        <v>40</v>
      </c>
    </row>
    <row r="115" customFormat="false" ht="15" hidden="false" customHeight="false" outlineLevel="0" collapsed="false">
      <c r="A115" s="30" t="n">
        <v>46204</v>
      </c>
      <c r="B115" s="13" t="s">
        <v>175</v>
      </c>
      <c r="C115" s="13" t="n">
        <v>1</v>
      </c>
      <c r="D115" s="13" t="n">
        <v>1</v>
      </c>
    </row>
    <row r="116" customFormat="false" ht="15" hidden="false" customHeight="false" outlineLevel="0" collapsed="false">
      <c r="A116" s="30" t="n">
        <v>46204</v>
      </c>
      <c r="B116" s="13" t="s">
        <v>176</v>
      </c>
      <c r="C116" s="13" t="n">
        <v>2</v>
      </c>
      <c r="D116" s="13" t="n">
        <v>2</v>
      </c>
    </row>
    <row r="117" customFormat="false" ht="15" hidden="false" customHeight="false" outlineLevel="0" collapsed="false">
      <c r="A117" s="30" t="n">
        <v>46204</v>
      </c>
      <c r="B117" s="13" t="s">
        <v>177</v>
      </c>
      <c r="C117" s="13" t="n">
        <v>5</v>
      </c>
      <c r="D117" s="13" t="n">
        <v>5</v>
      </c>
    </row>
    <row r="118" customFormat="false" ht="15" hidden="false" customHeight="false" outlineLevel="0" collapsed="false">
      <c r="A118" s="30" t="n">
        <v>46204</v>
      </c>
      <c r="B118" s="13" t="s">
        <v>62</v>
      </c>
      <c r="C118" s="13" t="n">
        <v>20</v>
      </c>
      <c r="D118" s="13" t="n">
        <v>17</v>
      </c>
    </row>
    <row r="119" customFormat="false" ht="15" hidden="false" customHeight="false" outlineLevel="0" collapsed="false">
      <c r="A119" s="30" t="n">
        <v>46204</v>
      </c>
      <c r="B119" s="13" t="s">
        <v>79</v>
      </c>
      <c r="C119" s="13" t="n">
        <v>120</v>
      </c>
      <c r="D119" s="13" t="n">
        <v>119</v>
      </c>
    </row>
    <row r="120" customFormat="false" ht="15" hidden="false" customHeight="false" outlineLevel="0" collapsed="false">
      <c r="A120" s="30" t="n">
        <v>46204</v>
      </c>
      <c r="B120" s="13" t="s">
        <v>84</v>
      </c>
      <c r="C120" s="13" t="n">
        <v>10</v>
      </c>
      <c r="D120" s="13" t="n">
        <v>10</v>
      </c>
    </row>
    <row r="121" customFormat="false" ht="15" hidden="false" customHeight="false" outlineLevel="0" collapsed="false">
      <c r="A121" s="30" t="n">
        <v>46235</v>
      </c>
      <c r="B121" s="13" t="s">
        <v>171</v>
      </c>
      <c r="C121" s="13" t="n">
        <v>42</v>
      </c>
      <c r="D121" s="13" t="n">
        <v>40</v>
      </c>
    </row>
    <row r="122" customFormat="false" ht="15" hidden="false" customHeight="false" outlineLevel="0" collapsed="false">
      <c r="A122" s="30" t="n">
        <v>46235</v>
      </c>
      <c r="B122" s="13" t="s">
        <v>75</v>
      </c>
      <c r="C122" s="13" t="n">
        <v>34</v>
      </c>
      <c r="D122" s="13" t="n">
        <v>33</v>
      </c>
    </row>
    <row r="123" customFormat="false" ht="15" hidden="false" customHeight="false" outlineLevel="0" collapsed="false">
      <c r="A123" s="30" t="n">
        <v>46235</v>
      </c>
      <c r="B123" s="13" t="s">
        <v>172</v>
      </c>
      <c r="C123" s="13" t="n">
        <v>18</v>
      </c>
      <c r="D123" s="13" t="n">
        <v>18</v>
      </c>
    </row>
    <row r="124" customFormat="false" ht="15" hidden="false" customHeight="false" outlineLevel="0" collapsed="false">
      <c r="A124" s="30" t="n">
        <v>46235</v>
      </c>
      <c r="B124" s="13" t="s">
        <v>173</v>
      </c>
      <c r="C124" s="13" t="n">
        <v>6</v>
      </c>
      <c r="D124" s="13" t="n">
        <v>5</v>
      </c>
    </row>
    <row r="125" customFormat="false" ht="15" hidden="false" customHeight="false" outlineLevel="0" collapsed="false">
      <c r="A125" s="30" t="n">
        <v>46235</v>
      </c>
      <c r="B125" s="13" t="s">
        <v>55</v>
      </c>
      <c r="C125" s="13" t="n">
        <v>24</v>
      </c>
      <c r="D125" s="13" t="n">
        <v>24</v>
      </c>
    </row>
    <row r="126" customFormat="false" ht="15" hidden="false" customHeight="false" outlineLevel="0" collapsed="false">
      <c r="A126" s="30" t="n">
        <v>46235</v>
      </c>
      <c r="B126" s="13" t="s">
        <v>174</v>
      </c>
      <c r="C126" s="13" t="n">
        <v>40</v>
      </c>
      <c r="D126" s="13" t="n">
        <v>38</v>
      </c>
    </row>
    <row r="127" customFormat="false" ht="15" hidden="false" customHeight="false" outlineLevel="0" collapsed="false">
      <c r="A127" s="30" t="n">
        <v>46235</v>
      </c>
      <c r="B127" s="13" t="s">
        <v>175</v>
      </c>
      <c r="C127" s="13" t="n">
        <v>1</v>
      </c>
      <c r="D127" s="13" t="n">
        <v>1</v>
      </c>
    </row>
    <row r="128" customFormat="false" ht="15" hidden="false" customHeight="false" outlineLevel="0" collapsed="false">
      <c r="A128" s="30" t="n">
        <v>46235</v>
      </c>
      <c r="B128" s="13" t="s">
        <v>176</v>
      </c>
      <c r="C128" s="13" t="n">
        <v>2</v>
      </c>
      <c r="D128" s="13" t="n">
        <v>2</v>
      </c>
    </row>
    <row r="129" customFormat="false" ht="15" hidden="false" customHeight="false" outlineLevel="0" collapsed="false">
      <c r="A129" s="30" t="n">
        <v>46235</v>
      </c>
      <c r="B129" s="13" t="s">
        <v>177</v>
      </c>
      <c r="C129" s="13" t="n">
        <v>5</v>
      </c>
      <c r="D129" s="13" t="n">
        <v>5</v>
      </c>
    </row>
    <row r="130" customFormat="false" ht="15" hidden="false" customHeight="false" outlineLevel="0" collapsed="false">
      <c r="A130" s="30" t="n">
        <v>46235</v>
      </c>
      <c r="B130" s="13" t="s">
        <v>62</v>
      </c>
      <c r="C130" s="13" t="n">
        <v>20</v>
      </c>
      <c r="D130" s="13" t="n">
        <v>19</v>
      </c>
    </row>
    <row r="131" customFormat="false" ht="15" hidden="false" customHeight="false" outlineLevel="0" collapsed="false">
      <c r="A131" s="30" t="n">
        <v>46235</v>
      </c>
      <c r="B131" s="13" t="s">
        <v>79</v>
      </c>
      <c r="C131" s="13" t="n">
        <v>120</v>
      </c>
      <c r="D131" s="13" t="n">
        <v>120</v>
      </c>
    </row>
    <row r="132" customFormat="false" ht="15" hidden="false" customHeight="false" outlineLevel="0" collapsed="false">
      <c r="A132" s="30" t="n">
        <v>46235</v>
      </c>
      <c r="B132" s="13" t="s">
        <v>84</v>
      </c>
      <c r="C132" s="13" t="n">
        <v>10</v>
      </c>
      <c r="D132" s="13" t="n">
        <v>8</v>
      </c>
    </row>
    <row r="133" customFormat="false" ht="15" hidden="false" customHeight="false" outlineLevel="0" collapsed="false">
      <c r="A133" s="30" t="n">
        <v>46266</v>
      </c>
      <c r="B133" s="13" t="s">
        <v>171</v>
      </c>
      <c r="C133" s="13" t="n">
        <v>42</v>
      </c>
      <c r="D133" s="13" t="n">
        <v>40</v>
      </c>
    </row>
    <row r="134" customFormat="false" ht="15" hidden="false" customHeight="false" outlineLevel="0" collapsed="false">
      <c r="A134" s="30" t="n">
        <v>46266</v>
      </c>
      <c r="B134" s="13" t="s">
        <v>75</v>
      </c>
      <c r="C134" s="13" t="n">
        <v>34</v>
      </c>
      <c r="D134" s="13" t="n">
        <v>34</v>
      </c>
    </row>
    <row r="135" customFormat="false" ht="15" hidden="false" customHeight="false" outlineLevel="0" collapsed="false">
      <c r="A135" s="30" t="n">
        <v>46266</v>
      </c>
      <c r="B135" s="13" t="s">
        <v>172</v>
      </c>
      <c r="C135" s="13" t="n">
        <v>18</v>
      </c>
      <c r="D135" s="13" t="n">
        <v>15</v>
      </c>
    </row>
    <row r="136" customFormat="false" ht="15" hidden="false" customHeight="false" outlineLevel="0" collapsed="false">
      <c r="A136" s="30" t="n">
        <v>46266</v>
      </c>
      <c r="B136" s="13" t="s">
        <v>173</v>
      </c>
      <c r="C136" s="13" t="n">
        <v>6</v>
      </c>
      <c r="D136" s="13" t="n">
        <v>6</v>
      </c>
    </row>
    <row r="137" customFormat="false" ht="15" hidden="false" customHeight="false" outlineLevel="0" collapsed="false">
      <c r="A137" s="30" t="n">
        <v>46266</v>
      </c>
      <c r="B137" s="13" t="s">
        <v>55</v>
      </c>
      <c r="C137" s="13" t="n">
        <v>24</v>
      </c>
      <c r="D137" s="13" t="n">
        <v>24</v>
      </c>
    </row>
    <row r="138" customFormat="false" ht="15" hidden="false" customHeight="false" outlineLevel="0" collapsed="false">
      <c r="A138" s="30" t="n">
        <v>46266</v>
      </c>
      <c r="B138" s="13" t="s">
        <v>174</v>
      </c>
      <c r="C138" s="13" t="n">
        <v>40</v>
      </c>
      <c r="D138" s="13" t="n">
        <v>40</v>
      </c>
    </row>
    <row r="139" customFormat="false" ht="15" hidden="false" customHeight="false" outlineLevel="0" collapsed="false">
      <c r="A139" s="30" t="n">
        <v>46266</v>
      </c>
      <c r="B139" s="13" t="s">
        <v>64</v>
      </c>
      <c r="C139" s="13" t="n">
        <v>1</v>
      </c>
      <c r="D139" s="13" t="n">
        <v>0</v>
      </c>
    </row>
    <row r="140" customFormat="false" ht="15" hidden="false" customHeight="false" outlineLevel="0" collapsed="false">
      <c r="A140" s="30" t="n">
        <v>46266</v>
      </c>
      <c r="B140" s="13" t="s">
        <v>175</v>
      </c>
      <c r="C140" s="13" t="n">
        <v>1</v>
      </c>
      <c r="D140" s="13" t="n">
        <v>1</v>
      </c>
    </row>
    <row r="141" customFormat="false" ht="15" hidden="false" customHeight="false" outlineLevel="0" collapsed="false">
      <c r="A141" s="30" t="n">
        <v>46266</v>
      </c>
      <c r="B141" s="13" t="s">
        <v>176</v>
      </c>
      <c r="C141" s="13" t="n">
        <v>2</v>
      </c>
      <c r="D141" s="13" t="n">
        <v>2</v>
      </c>
    </row>
    <row r="142" customFormat="false" ht="15" hidden="false" customHeight="false" outlineLevel="0" collapsed="false">
      <c r="A142" s="30" t="n">
        <v>46266</v>
      </c>
      <c r="B142" s="13" t="s">
        <v>177</v>
      </c>
      <c r="C142" s="13" t="n">
        <v>5</v>
      </c>
      <c r="D142" s="13" t="n">
        <v>3</v>
      </c>
    </row>
    <row r="143" customFormat="false" ht="15" hidden="false" customHeight="false" outlineLevel="0" collapsed="false">
      <c r="A143" s="30" t="n">
        <v>46266</v>
      </c>
      <c r="B143" s="13" t="s">
        <v>62</v>
      </c>
      <c r="C143" s="13" t="n">
        <v>20</v>
      </c>
      <c r="D143" s="13" t="n">
        <v>18</v>
      </c>
    </row>
    <row r="144" customFormat="false" ht="15" hidden="false" customHeight="false" outlineLevel="0" collapsed="false">
      <c r="A144" s="30" t="n">
        <v>46266</v>
      </c>
      <c r="B144" s="13" t="s">
        <v>79</v>
      </c>
      <c r="C144" s="13" t="n">
        <v>120</v>
      </c>
      <c r="D144" s="13" t="n">
        <v>116</v>
      </c>
    </row>
    <row r="145" customFormat="false" ht="15" hidden="false" customHeight="false" outlineLevel="0" collapsed="false">
      <c r="A145" s="30" t="n">
        <v>46266</v>
      </c>
      <c r="B145" s="13" t="s">
        <v>84</v>
      </c>
      <c r="C145" s="13" t="n">
        <v>10</v>
      </c>
      <c r="D145" s="13"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0"/>
    <col collapsed="false" customWidth="true" hidden="false" outlineLevel="0" max="4" min="4" style="0" width="46"/>
    <col collapsed="false" customWidth="true" hidden="false" outlineLevel="0" max="6" min="5" style="0" width="14"/>
    <col collapsed="false" customWidth="true" hidden="false" outlineLevel="0" max="7" min="7" style="0" width="18"/>
  </cols>
  <sheetData>
    <row r="1" customFormat="false" ht="17.35" hidden="false" customHeight="false" outlineLevel="0" collapsed="false">
      <c r="A1" s="7" t="s">
        <v>641</v>
      </c>
    </row>
    <row r="2" customFormat="false" ht="15" hidden="false" customHeight="false" outlineLevel="0" collapsed="false">
      <c r="A2" s="8" t="s">
        <v>642</v>
      </c>
    </row>
    <row r="4" customFormat="false" ht="48" hidden="false" customHeight="true" outlineLevel="0" collapsed="false">
      <c r="A4" s="10" t="s">
        <v>330</v>
      </c>
      <c r="B4" s="10" t="s">
        <v>152</v>
      </c>
      <c r="C4" s="10" t="s">
        <v>332</v>
      </c>
      <c r="D4" s="10" t="s">
        <v>643</v>
      </c>
      <c r="E4" s="10" t="s">
        <v>644</v>
      </c>
      <c r="F4" s="10" t="s">
        <v>645</v>
      </c>
      <c r="G4" s="10" t="s">
        <v>646</v>
      </c>
    </row>
    <row r="5" customFormat="false" ht="15" hidden="false" customHeight="false" outlineLevel="0" collapsed="false">
      <c r="A5" s="17" t="n">
        <v>45981</v>
      </c>
      <c r="B5" s="13" t="s">
        <v>238</v>
      </c>
      <c r="C5" s="13" t="s">
        <v>171</v>
      </c>
      <c r="D5" s="13" t="s">
        <v>647</v>
      </c>
      <c r="E5" s="31" t="n">
        <v>22000</v>
      </c>
      <c r="F5" s="31" t="n">
        <v>2500</v>
      </c>
      <c r="G5" s="13" t="s">
        <v>648</v>
      </c>
    </row>
    <row r="6" customFormat="false" ht="15" hidden="false" customHeight="false" outlineLevel="0" collapsed="false">
      <c r="A6" s="17" t="n">
        <v>46052</v>
      </c>
      <c r="B6" s="13" t="s">
        <v>227</v>
      </c>
      <c r="C6" s="13" t="s">
        <v>171</v>
      </c>
      <c r="D6" s="13" t="s">
        <v>649</v>
      </c>
      <c r="E6" s="31" t="n">
        <v>18000</v>
      </c>
      <c r="F6" s="31" t="n">
        <v>2500</v>
      </c>
      <c r="G6" s="13" t="s">
        <v>648</v>
      </c>
    </row>
    <row r="7" customFormat="false" ht="15" hidden="false" customHeight="false" outlineLevel="0" collapsed="false">
      <c r="A7" s="17" t="n">
        <v>46078</v>
      </c>
      <c r="B7" s="13" t="s">
        <v>208</v>
      </c>
      <c r="C7" s="13" t="s">
        <v>75</v>
      </c>
      <c r="D7" s="13" t="s">
        <v>650</v>
      </c>
      <c r="E7" s="31" t="n">
        <v>65000</v>
      </c>
      <c r="F7" s="31" t="n">
        <v>3000</v>
      </c>
      <c r="G7" s="13" t="s">
        <v>648</v>
      </c>
    </row>
    <row r="8" customFormat="false" ht="15" hidden="false" customHeight="false" outlineLevel="0" collapsed="false">
      <c r="A8" s="17" t="n">
        <v>46122</v>
      </c>
      <c r="B8" s="13" t="s">
        <v>242</v>
      </c>
      <c r="C8" s="13" t="s">
        <v>55</v>
      </c>
      <c r="D8" s="13" t="s">
        <v>651</v>
      </c>
      <c r="E8" s="31" t="n">
        <v>12000</v>
      </c>
      <c r="F8" s="31" t="n">
        <v>1800</v>
      </c>
      <c r="G8" s="13" t="s">
        <v>648</v>
      </c>
    </row>
    <row r="9" customFormat="false" ht="15" hidden="false" customHeight="false" outlineLevel="0" collapsed="false">
      <c r="A9" s="17" t="n">
        <v>46171</v>
      </c>
      <c r="B9" s="13" t="s">
        <v>287</v>
      </c>
      <c r="C9" s="13" t="s">
        <v>55</v>
      </c>
      <c r="D9" s="13" t="s">
        <v>652</v>
      </c>
      <c r="E9" s="31" t="n">
        <v>120000</v>
      </c>
      <c r="F9" s="31" t="n">
        <v>800</v>
      </c>
      <c r="G9" s="13" t="s">
        <v>648</v>
      </c>
    </row>
    <row r="10" customFormat="false" ht="15" hidden="false" customHeight="false" outlineLevel="0" collapsed="false">
      <c r="A10" s="17" t="n">
        <v>46175</v>
      </c>
      <c r="B10" s="13" t="s">
        <v>238</v>
      </c>
      <c r="C10" s="13" t="s">
        <v>172</v>
      </c>
      <c r="D10" s="13" t="s">
        <v>653</v>
      </c>
      <c r="E10" s="31" t="n">
        <v>9000</v>
      </c>
      <c r="F10" s="31" t="n">
        <v>300</v>
      </c>
      <c r="G10" s="13" t="s">
        <v>648</v>
      </c>
    </row>
    <row r="11" customFormat="false" ht="15" hidden="false" customHeight="false" outlineLevel="0" collapsed="false">
      <c r="A11" s="17" t="n">
        <v>46193</v>
      </c>
      <c r="B11" s="13" t="s">
        <v>271</v>
      </c>
      <c r="C11" s="13" t="s">
        <v>172</v>
      </c>
      <c r="D11" s="13" t="s">
        <v>654</v>
      </c>
      <c r="E11" s="31" t="n">
        <v>6000</v>
      </c>
      <c r="F11" s="31" t="n">
        <v>400</v>
      </c>
      <c r="G11" s="13" t="s">
        <v>648</v>
      </c>
    </row>
    <row r="12" customFormat="false" ht="15" hidden="false" customHeight="false" outlineLevel="0" collapsed="false">
      <c r="A12" s="17" t="n">
        <v>46262</v>
      </c>
      <c r="B12" s="13" t="s">
        <v>192</v>
      </c>
      <c r="C12" s="13" t="s">
        <v>177</v>
      </c>
      <c r="D12" s="13" t="s">
        <v>655</v>
      </c>
      <c r="E12" s="31" t="n">
        <v>40000</v>
      </c>
      <c r="F12" s="31" t="n">
        <v>5000</v>
      </c>
      <c r="G12" s="13" t="s">
        <v>648</v>
      </c>
    </row>
    <row r="13" customFormat="false" ht="15" hidden="false" customHeight="false" outlineLevel="0" collapsed="false">
      <c r="A13" s="17" t="n">
        <v>46279</v>
      </c>
      <c r="B13" s="13" t="s">
        <v>242</v>
      </c>
      <c r="C13" s="13" t="s">
        <v>171</v>
      </c>
      <c r="D13" s="13" t="s">
        <v>656</v>
      </c>
      <c r="E13" s="31" t="n">
        <v>15000</v>
      </c>
      <c r="F13" s="31" t="n">
        <v>1200</v>
      </c>
      <c r="G13" s="13" t="s">
        <v>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4"/>
    <col collapsed="false" customWidth="true" hidden="false" outlineLevel="0" max="4" min="4" style="0" width="12"/>
    <col collapsed="false" customWidth="true" hidden="false" outlineLevel="0" max="5" min="5" style="0" width="11"/>
  </cols>
  <sheetData>
    <row r="1" customFormat="false" ht="17.35" hidden="false" customHeight="false" outlineLevel="0" collapsed="false">
      <c r="A1" s="7" t="s">
        <v>657</v>
      </c>
    </row>
    <row r="2" customFormat="false" ht="15" hidden="false" customHeight="false" outlineLevel="0" collapsed="false">
      <c r="A2" s="8" t="s">
        <v>658</v>
      </c>
    </row>
    <row r="4" customFormat="false" ht="48" hidden="false" customHeight="true" outlineLevel="0" collapsed="false">
      <c r="A4" s="10" t="s">
        <v>638</v>
      </c>
      <c r="B4" s="10" t="s">
        <v>659</v>
      </c>
      <c r="C4" s="10" t="s">
        <v>660</v>
      </c>
      <c r="D4" s="10" t="s">
        <v>661</v>
      </c>
      <c r="E4" s="10" t="s">
        <v>662</v>
      </c>
    </row>
    <row r="5" customFormat="false" ht="15" hidden="false" customHeight="false" outlineLevel="0" collapsed="false">
      <c r="A5" s="30" t="n">
        <v>45931</v>
      </c>
      <c r="B5" s="31" t="n">
        <v>4200</v>
      </c>
      <c r="C5" s="31" t="n">
        <v>1150</v>
      </c>
      <c r="D5" s="31" t="n">
        <v>1500</v>
      </c>
      <c r="E5" s="31" t="n">
        <v>300</v>
      </c>
    </row>
    <row r="6" customFormat="false" ht="15" hidden="false" customHeight="false" outlineLevel="0" collapsed="false">
      <c r="A6" s="30" t="n">
        <v>45962</v>
      </c>
      <c r="B6" s="31" t="n">
        <v>4200</v>
      </c>
      <c r="C6" s="31" t="n">
        <v>1150</v>
      </c>
      <c r="D6" s="31" t="n">
        <v>800</v>
      </c>
      <c r="E6" s="31" t="n">
        <v>300</v>
      </c>
    </row>
    <row r="7" customFormat="false" ht="15" hidden="false" customHeight="false" outlineLevel="0" collapsed="false">
      <c r="A7" s="30" t="n">
        <v>45992</v>
      </c>
      <c r="B7" s="31" t="n">
        <v>4200</v>
      </c>
      <c r="C7" s="31" t="n">
        <v>1150</v>
      </c>
      <c r="D7" s="31" t="n">
        <v>0</v>
      </c>
      <c r="E7" s="31" t="n">
        <v>300</v>
      </c>
    </row>
    <row r="8" customFormat="false" ht="15" hidden="false" customHeight="false" outlineLevel="0" collapsed="false">
      <c r="A8" s="30" t="n">
        <v>46023</v>
      </c>
      <c r="B8" s="31" t="n">
        <v>4200</v>
      </c>
      <c r="C8" s="31" t="n">
        <v>1150</v>
      </c>
      <c r="D8" s="31" t="n">
        <v>2400</v>
      </c>
      <c r="E8" s="31" t="n">
        <v>300</v>
      </c>
    </row>
    <row r="9" customFormat="false" ht="15" hidden="false" customHeight="false" outlineLevel="0" collapsed="false">
      <c r="A9" s="30" t="n">
        <v>46054</v>
      </c>
      <c r="B9" s="31" t="n">
        <v>4200</v>
      </c>
      <c r="C9" s="31" t="n">
        <v>1150</v>
      </c>
      <c r="D9" s="31" t="n">
        <v>600</v>
      </c>
      <c r="E9" s="31" t="n">
        <v>300</v>
      </c>
    </row>
    <row r="10" customFormat="false" ht="15" hidden="false" customHeight="false" outlineLevel="0" collapsed="false">
      <c r="A10" s="30" t="n">
        <v>46082</v>
      </c>
      <c r="B10" s="31" t="n">
        <v>4200</v>
      </c>
      <c r="C10" s="31" t="n">
        <v>1150</v>
      </c>
      <c r="D10" s="31" t="n">
        <v>1200</v>
      </c>
      <c r="E10" s="31" t="n">
        <v>300</v>
      </c>
    </row>
    <row r="11" customFormat="false" ht="15" hidden="false" customHeight="false" outlineLevel="0" collapsed="false">
      <c r="A11" s="30" t="n">
        <v>46113</v>
      </c>
      <c r="B11" s="31" t="n">
        <v>4200</v>
      </c>
      <c r="C11" s="31" t="n">
        <v>1150</v>
      </c>
      <c r="D11" s="31" t="n">
        <v>0</v>
      </c>
      <c r="E11" s="31" t="n">
        <v>300</v>
      </c>
    </row>
    <row r="12" customFormat="false" ht="15" hidden="false" customHeight="false" outlineLevel="0" collapsed="false">
      <c r="A12" s="30" t="n">
        <v>46143</v>
      </c>
      <c r="B12" s="31" t="n">
        <v>4200</v>
      </c>
      <c r="C12" s="31" t="n">
        <v>1150</v>
      </c>
      <c r="D12" s="31" t="n">
        <v>3000</v>
      </c>
      <c r="E12" s="31" t="n">
        <v>300</v>
      </c>
    </row>
    <row r="13" customFormat="false" ht="15" hidden="false" customHeight="false" outlineLevel="0" collapsed="false">
      <c r="A13" s="30" t="n">
        <v>46174</v>
      </c>
      <c r="B13" s="31" t="n">
        <v>4200</v>
      </c>
      <c r="C13" s="31" t="n">
        <v>1150</v>
      </c>
      <c r="D13" s="31" t="n">
        <v>900</v>
      </c>
      <c r="E13" s="31" t="n">
        <v>300</v>
      </c>
    </row>
    <row r="14" customFormat="false" ht="15" hidden="false" customHeight="false" outlineLevel="0" collapsed="false">
      <c r="A14" s="30" t="n">
        <v>46204</v>
      </c>
      <c r="B14" s="31" t="n">
        <v>4200</v>
      </c>
      <c r="C14" s="31" t="n">
        <v>1150</v>
      </c>
      <c r="D14" s="31" t="n">
        <v>1800</v>
      </c>
      <c r="E14" s="31" t="n">
        <v>300</v>
      </c>
    </row>
    <row r="15" customFormat="false" ht="15" hidden="false" customHeight="false" outlineLevel="0" collapsed="false">
      <c r="A15" s="30" t="n">
        <v>46235</v>
      </c>
      <c r="B15" s="31" t="n">
        <v>4200</v>
      </c>
      <c r="C15" s="31" t="n">
        <v>1150</v>
      </c>
      <c r="D15" s="31" t="n">
        <v>500</v>
      </c>
      <c r="E15" s="31" t="n">
        <v>300</v>
      </c>
    </row>
    <row r="16" customFormat="false" ht="15" hidden="false" customHeight="false" outlineLevel="0" collapsed="false">
      <c r="A16" s="30" t="n">
        <v>46266</v>
      </c>
      <c r="B16" s="31" t="n">
        <v>4200</v>
      </c>
      <c r="C16" s="31" t="n">
        <v>1150</v>
      </c>
      <c r="D16" s="31" t="n">
        <v>2100</v>
      </c>
      <c r="E16" s="31" t="n">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2"/>
    <col collapsed="false" customWidth="true" hidden="false" outlineLevel="0" max="3" min="3" style="0" width="60"/>
    <col collapsed="false" customWidth="true" hidden="false" outlineLevel="0" max="4" min="4" style="0" width="26"/>
    <col collapsed="false" customWidth="true" hidden="false" outlineLevel="0" max="5" min="5" style="0" width="10"/>
  </cols>
  <sheetData>
    <row r="1" customFormat="false" ht="17.35" hidden="false" customHeight="false" outlineLevel="0" collapsed="false">
      <c r="A1" s="7" t="s">
        <v>663</v>
      </c>
    </row>
    <row r="2" customFormat="false" ht="15" hidden="false" customHeight="false" outlineLevel="0" collapsed="false">
      <c r="A2" s="8" t="s">
        <v>664</v>
      </c>
    </row>
    <row r="4" customFormat="false" ht="48" hidden="false" customHeight="true" outlineLevel="0" collapsed="false">
      <c r="A4" s="10" t="s">
        <v>665</v>
      </c>
      <c r="B4" s="10" t="s">
        <v>666</v>
      </c>
      <c r="C4" s="10" t="s">
        <v>667</v>
      </c>
      <c r="D4" s="10" t="s">
        <v>47</v>
      </c>
      <c r="E4" s="10" t="s">
        <v>96</v>
      </c>
    </row>
    <row r="5" customFormat="false" ht="15" hidden="false" customHeight="false" outlineLevel="0" collapsed="false">
      <c r="A5" s="17" t="n">
        <v>46290</v>
      </c>
      <c r="B5" s="13" t="s">
        <v>668</v>
      </c>
      <c r="C5" s="13" t="s">
        <v>669</v>
      </c>
      <c r="D5" s="13" t="s">
        <v>670</v>
      </c>
      <c r="E5" s="13" t="s">
        <v>671</v>
      </c>
    </row>
    <row r="6" customFormat="false" ht="15" hidden="false" customHeight="false" outlineLevel="0" collapsed="false">
      <c r="A6" s="17" t="n">
        <v>46267</v>
      </c>
      <c r="B6" s="13" t="s">
        <v>672</v>
      </c>
      <c r="C6" s="13" t="s">
        <v>673</v>
      </c>
      <c r="D6" s="13" t="s">
        <v>648</v>
      </c>
      <c r="E6" s="13" t="s">
        <v>671</v>
      </c>
    </row>
    <row r="7" customFormat="false" ht="15" hidden="false" customHeight="false" outlineLevel="0" collapsed="false">
      <c r="A7" s="17" t="n">
        <v>46249</v>
      </c>
      <c r="B7" s="13" t="s">
        <v>674</v>
      </c>
      <c r="C7" s="13" t="s">
        <v>675</v>
      </c>
      <c r="D7" s="13" t="s">
        <v>648</v>
      </c>
      <c r="E7" s="13" t="s">
        <v>671</v>
      </c>
    </row>
    <row r="8" customFormat="false" ht="15" hidden="false" customHeight="false" outlineLevel="0" collapsed="false">
      <c r="A8" s="17" t="n">
        <v>46174</v>
      </c>
      <c r="B8" s="13" t="s">
        <v>676</v>
      </c>
      <c r="C8" s="13" t="s">
        <v>677</v>
      </c>
      <c r="D8" s="13" t="s">
        <v>678</v>
      </c>
      <c r="E8" s="13" t="s">
        <v>671</v>
      </c>
    </row>
    <row r="9" customFormat="false" ht="15" hidden="false" customHeight="false" outlineLevel="0" collapsed="false">
      <c r="A9" s="17" t="n">
        <v>46144</v>
      </c>
      <c r="B9" s="13" t="s">
        <v>679</v>
      </c>
      <c r="C9" s="13" t="s">
        <v>680</v>
      </c>
      <c r="D9" s="13" t="s">
        <v>648</v>
      </c>
      <c r="E9" s="13" t="s">
        <v>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2"/>
    <col collapsed="false" customWidth="true" hidden="false" outlineLevel="0" max="4" min="4" style="0" width="14"/>
  </cols>
  <sheetData>
    <row r="1" customFormat="false" ht="17.35" hidden="false" customHeight="false" outlineLevel="0" collapsed="false">
      <c r="A1" s="7" t="s">
        <v>682</v>
      </c>
    </row>
    <row r="2" customFormat="false" ht="15" hidden="false" customHeight="false" outlineLevel="0" collapsed="false">
      <c r="A2" s="8" t="s">
        <v>683</v>
      </c>
    </row>
    <row r="4" customFormat="false" ht="48" hidden="false" customHeight="true" outlineLevel="0" collapsed="false">
      <c r="A4" s="10" t="s">
        <v>638</v>
      </c>
      <c r="B4" s="10" t="s">
        <v>152</v>
      </c>
      <c r="C4" s="10" t="s">
        <v>684</v>
      </c>
      <c r="D4" s="10" t="s">
        <v>685</v>
      </c>
    </row>
    <row r="5" customFormat="false" ht="15" hidden="false" customHeight="false" outlineLevel="0" collapsed="false">
      <c r="A5" s="30" t="n">
        <v>45931</v>
      </c>
      <c r="B5" s="13" t="s">
        <v>305</v>
      </c>
      <c r="C5" s="13" t="n">
        <v>56</v>
      </c>
      <c r="D5" s="13" t="n">
        <v>56</v>
      </c>
    </row>
    <row r="6" customFormat="false" ht="15" hidden="false" customHeight="false" outlineLevel="0" collapsed="false">
      <c r="A6" s="30" t="n">
        <v>45931</v>
      </c>
      <c r="B6" s="13" t="s">
        <v>313</v>
      </c>
      <c r="C6" s="13" t="n">
        <v>55</v>
      </c>
      <c r="D6" s="13" t="n">
        <v>53</v>
      </c>
    </row>
    <row r="7" customFormat="false" ht="15" hidden="false" customHeight="false" outlineLevel="0" collapsed="false">
      <c r="A7" s="30" t="n">
        <v>45931</v>
      </c>
      <c r="B7" s="13" t="s">
        <v>316</v>
      </c>
      <c r="C7" s="13" t="n">
        <v>42</v>
      </c>
      <c r="D7" s="13" t="n">
        <v>42</v>
      </c>
    </row>
    <row r="8" customFormat="false" ht="15" hidden="false" customHeight="false" outlineLevel="0" collapsed="false">
      <c r="A8" s="30" t="n">
        <v>45931</v>
      </c>
      <c r="B8" s="13" t="s">
        <v>321</v>
      </c>
      <c r="C8" s="13" t="n">
        <v>41</v>
      </c>
      <c r="D8" s="13" t="n">
        <v>39</v>
      </c>
    </row>
    <row r="9" customFormat="false" ht="15" hidden="false" customHeight="false" outlineLevel="0" collapsed="false">
      <c r="A9" s="30" t="n">
        <v>45931</v>
      </c>
      <c r="B9" s="13" t="s">
        <v>324</v>
      </c>
      <c r="C9" s="13" t="n">
        <v>40</v>
      </c>
      <c r="D9" s="13" t="n">
        <v>40</v>
      </c>
    </row>
    <row r="10" customFormat="false" ht="15" hidden="false" customHeight="false" outlineLevel="0" collapsed="false">
      <c r="A10" s="30" t="n">
        <v>45962</v>
      </c>
      <c r="B10" s="13" t="s">
        <v>305</v>
      </c>
      <c r="C10" s="13" t="n">
        <v>53</v>
      </c>
      <c r="D10" s="13" t="n">
        <v>52</v>
      </c>
    </row>
    <row r="11" customFormat="false" ht="15" hidden="false" customHeight="false" outlineLevel="0" collapsed="false">
      <c r="A11" s="30" t="n">
        <v>45962</v>
      </c>
      <c r="B11" s="13" t="s">
        <v>313</v>
      </c>
      <c r="C11" s="13" t="n">
        <v>52</v>
      </c>
      <c r="D11" s="13" t="n">
        <v>49</v>
      </c>
    </row>
    <row r="12" customFormat="false" ht="15" hidden="false" customHeight="false" outlineLevel="0" collapsed="false">
      <c r="A12" s="30" t="n">
        <v>45962</v>
      </c>
      <c r="B12" s="13" t="s">
        <v>316</v>
      </c>
      <c r="C12" s="13" t="n">
        <v>44</v>
      </c>
      <c r="D12" s="13" t="n">
        <v>43</v>
      </c>
    </row>
    <row r="13" customFormat="false" ht="15" hidden="false" customHeight="false" outlineLevel="0" collapsed="false">
      <c r="A13" s="30" t="n">
        <v>45962</v>
      </c>
      <c r="B13" s="13" t="s">
        <v>321</v>
      </c>
      <c r="C13" s="13" t="n">
        <v>43</v>
      </c>
      <c r="D13" s="13" t="n">
        <v>40</v>
      </c>
    </row>
    <row r="14" customFormat="false" ht="15" hidden="false" customHeight="false" outlineLevel="0" collapsed="false">
      <c r="A14" s="30" t="n">
        <v>45962</v>
      </c>
      <c r="B14" s="13" t="s">
        <v>324</v>
      </c>
      <c r="C14" s="13" t="n">
        <v>42</v>
      </c>
      <c r="D14" s="13" t="n">
        <v>41</v>
      </c>
    </row>
    <row r="15" customFormat="false" ht="15" hidden="false" customHeight="false" outlineLevel="0" collapsed="false">
      <c r="A15" s="30" t="n">
        <v>45992</v>
      </c>
      <c r="B15" s="13" t="s">
        <v>305</v>
      </c>
      <c r="C15" s="13" t="n">
        <v>55</v>
      </c>
      <c r="D15" s="13" t="n">
        <v>53</v>
      </c>
    </row>
    <row r="16" customFormat="false" ht="15" hidden="false" customHeight="false" outlineLevel="0" collapsed="false">
      <c r="A16" s="30" t="n">
        <v>45992</v>
      </c>
      <c r="B16" s="13" t="s">
        <v>313</v>
      </c>
      <c r="C16" s="13" t="n">
        <v>54</v>
      </c>
      <c r="D16" s="13" t="n">
        <v>54</v>
      </c>
    </row>
    <row r="17" customFormat="false" ht="15" hidden="false" customHeight="false" outlineLevel="0" collapsed="false">
      <c r="A17" s="30" t="n">
        <v>45992</v>
      </c>
      <c r="B17" s="13" t="s">
        <v>316</v>
      </c>
      <c r="C17" s="13" t="n">
        <v>41</v>
      </c>
      <c r="D17" s="13" t="n">
        <v>39</v>
      </c>
    </row>
    <row r="18" customFormat="false" ht="15" hidden="false" customHeight="false" outlineLevel="0" collapsed="false">
      <c r="A18" s="30" t="n">
        <v>45992</v>
      </c>
      <c r="B18" s="13" t="s">
        <v>321</v>
      </c>
      <c r="C18" s="13" t="n">
        <v>40</v>
      </c>
      <c r="D18" s="13" t="n">
        <v>40</v>
      </c>
    </row>
    <row r="19" customFormat="false" ht="15" hidden="false" customHeight="false" outlineLevel="0" collapsed="false">
      <c r="A19" s="30" t="n">
        <v>45992</v>
      </c>
      <c r="B19" s="13" t="s">
        <v>324</v>
      </c>
      <c r="C19" s="13" t="n">
        <v>44</v>
      </c>
      <c r="D19" s="13" t="n">
        <v>42</v>
      </c>
    </row>
    <row r="20" customFormat="false" ht="15" hidden="false" customHeight="false" outlineLevel="0" collapsed="false">
      <c r="A20" s="30" t="n">
        <v>46023</v>
      </c>
      <c r="B20" s="13" t="s">
        <v>305</v>
      </c>
      <c r="C20" s="13" t="n">
        <v>52</v>
      </c>
      <c r="D20" s="13" t="n">
        <v>49</v>
      </c>
    </row>
    <row r="21" customFormat="false" ht="15" hidden="false" customHeight="false" outlineLevel="0" collapsed="false">
      <c r="A21" s="30" t="n">
        <v>46023</v>
      </c>
      <c r="B21" s="13" t="s">
        <v>313</v>
      </c>
      <c r="C21" s="13" t="n">
        <v>56</v>
      </c>
      <c r="D21" s="13" t="n">
        <v>55</v>
      </c>
    </row>
    <row r="22" customFormat="false" ht="15" hidden="false" customHeight="false" outlineLevel="0" collapsed="false">
      <c r="A22" s="30" t="n">
        <v>46023</v>
      </c>
      <c r="B22" s="13" t="s">
        <v>316</v>
      </c>
      <c r="C22" s="13" t="n">
        <v>43</v>
      </c>
      <c r="D22" s="13" t="n">
        <v>40</v>
      </c>
    </row>
    <row r="23" customFormat="false" ht="15" hidden="false" customHeight="false" outlineLevel="0" collapsed="false">
      <c r="A23" s="30" t="n">
        <v>46023</v>
      </c>
      <c r="B23" s="13" t="s">
        <v>321</v>
      </c>
      <c r="C23" s="13" t="n">
        <v>42</v>
      </c>
      <c r="D23" s="13" t="n">
        <v>41</v>
      </c>
    </row>
    <row r="24" customFormat="false" ht="15" hidden="false" customHeight="false" outlineLevel="0" collapsed="false">
      <c r="A24" s="30" t="n">
        <v>46023</v>
      </c>
      <c r="B24" s="13" t="s">
        <v>324</v>
      </c>
      <c r="C24" s="13" t="n">
        <v>41</v>
      </c>
      <c r="D24" s="13" t="n">
        <v>38</v>
      </c>
    </row>
    <row r="25" customFormat="false" ht="15" hidden="false" customHeight="false" outlineLevel="0" collapsed="false">
      <c r="A25" s="30" t="n">
        <v>46054</v>
      </c>
      <c r="B25" s="13" t="s">
        <v>305</v>
      </c>
      <c r="C25" s="13" t="n">
        <v>54</v>
      </c>
      <c r="D25" s="13" t="n">
        <v>54</v>
      </c>
    </row>
    <row r="26" customFormat="false" ht="15" hidden="false" customHeight="false" outlineLevel="0" collapsed="false">
      <c r="A26" s="30" t="n">
        <v>46054</v>
      </c>
      <c r="B26" s="13" t="s">
        <v>313</v>
      </c>
      <c r="C26" s="13" t="n">
        <v>53</v>
      </c>
      <c r="D26" s="13" t="n">
        <v>51</v>
      </c>
    </row>
    <row r="27" customFormat="false" ht="15" hidden="false" customHeight="false" outlineLevel="0" collapsed="false">
      <c r="A27" s="30" t="n">
        <v>46054</v>
      </c>
      <c r="B27" s="13" t="s">
        <v>316</v>
      </c>
      <c r="C27" s="13" t="n">
        <v>40</v>
      </c>
      <c r="D27" s="13" t="n">
        <v>40</v>
      </c>
    </row>
    <row r="28" customFormat="false" ht="15" hidden="false" customHeight="false" outlineLevel="0" collapsed="false">
      <c r="A28" s="30" t="n">
        <v>46054</v>
      </c>
      <c r="B28" s="13" t="s">
        <v>321</v>
      </c>
      <c r="C28" s="13" t="n">
        <v>44</v>
      </c>
      <c r="D28" s="13" t="n">
        <v>42</v>
      </c>
    </row>
    <row r="29" customFormat="false" ht="15" hidden="false" customHeight="false" outlineLevel="0" collapsed="false">
      <c r="A29" s="30" t="n">
        <v>46054</v>
      </c>
      <c r="B29" s="13" t="s">
        <v>324</v>
      </c>
      <c r="C29" s="13" t="n">
        <v>43</v>
      </c>
      <c r="D29" s="13" t="n">
        <v>43</v>
      </c>
    </row>
    <row r="30" customFormat="false" ht="15" hidden="false" customHeight="false" outlineLevel="0" collapsed="false">
      <c r="A30" s="30" t="n">
        <v>46082</v>
      </c>
      <c r="B30" s="13" t="s">
        <v>305</v>
      </c>
      <c r="C30" s="13" t="n">
        <v>56</v>
      </c>
      <c r="D30" s="13" t="n">
        <v>55</v>
      </c>
    </row>
    <row r="31" customFormat="false" ht="15" hidden="false" customHeight="false" outlineLevel="0" collapsed="false">
      <c r="A31" s="30" t="n">
        <v>46082</v>
      </c>
      <c r="B31" s="13" t="s">
        <v>313</v>
      </c>
      <c r="C31" s="13" t="n">
        <v>55</v>
      </c>
      <c r="D31" s="13" t="n">
        <v>52</v>
      </c>
    </row>
    <row r="32" customFormat="false" ht="15" hidden="false" customHeight="false" outlineLevel="0" collapsed="false">
      <c r="A32" s="30" t="n">
        <v>46082</v>
      </c>
      <c r="B32" s="13" t="s">
        <v>316</v>
      </c>
      <c r="C32" s="13" t="n">
        <v>42</v>
      </c>
      <c r="D32" s="13" t="n">
        <v>41</v>
      </c>
    </row>
    <row r="33" customFormat="false" ht="15" hidden="false" customHeight="false" outlineLevel="0" collapsed="false">
      <c r="A33" s="30" t="n">
        <v>46082</v>
      </c>
      <c r="B33" s="13" t="s">
        <v>321</v>
      </c>
      <c r="C33" s="13" t="n">
        <v>41</v>
      </c>
      <c r="D33" s="13" t="n">
        <v>38</v>
      </c>
    </row>
    <row r="34" customFormat="false" ht="15" hidden="false" customHeight="false" outlineLevel="0" collapsed="false">
      <c r="A34" s="30" t="n">
        <v>46082</v>
      </c>
      <c r="B34" s="13" t="s">
        <v>324</v>
      </c>
      <c r="C34" s="13" t="n">
        <v>40</v>
      </c>
      <c r="D34" s="13" t="n">
        <v>39</v>
      </c>
    </row>
    <row r="35" customFormat="false" ht="15" hidden="false" customHeight="false" outlineLevel="0" collapsed="false">
      <c r="A35" s="30" t="n">
        <v>46113</v>
      </c>
      <c r="B35" s="13" t="s">
        <v>305</v>
      </c>
      <c r="C35" s="13" t="n">
        <v>53</v>
      </c>
      <c r="D35" s="13" t="n">
        <v>51</v>
      </c>
    </row>
    <row r="36" customFormat="false" ht="15" hidden="false" customHeight="false" outlineLevel="0" collapsed="false">
      <c r="A36" s="30" t="n">
        <v>46113</v>
      </c>
      <c r="B36" s="13" t="s">
        <v>313</v>
      </c>
      <c r="C36" s="13" t="n">
        <v>52</v>
      </c>
      <c r="D36" s="13" t="n">
        <v>52</v>
      </c>
    </row>
    <row r="37" customFormat="false" ht="15" hidden="false" customHeight="false" outlineLevel="0" collapsed="false">
      <c r="A37" s="30" t="n">
        <v>46113</v>
      </c>
      <c r="B37" s="13" t="s">
        <v>316</v>
      </c>
      <c r="C37" s="13" t="n">
        <v>44</v>
      </c>
      <c r="D37" s="13" t="n">
        <v>42</v>
      </c>
    </row>
    <row r="38" customFormat="false" ht="15" hidden="false" customHeight="false" outlineLevel="0" collapsed="false">
      <c r="A38" s="30" t="n">
        <v>46113</v>
      </c>
      <c r="B38" s="13" t="s">
        <v>321</v>
      </c>
      <c r="C38" s="13" t="n">
        <v>43</v>
      </c>
      <c r="D38" s="13" t="n">
        <v>43</v>
      </c>
    </row>
    <row r="39" customFormat="false" ht="15" hidden="false" customHeight="false" outlineLevel="0" collapsed="false">
      <c r="A39" s="30" t="n">
        <v>46113</v>
      </c>
      <c r="B39" s="13" t="s">
        <v>324</v>
      </c>
      <c r="C39" s="13" t="n">
        <v>42</v>
      </c>
      <c r="D39" s="13" t="n">
        <v>40</v>
      </c>
    </row>
    <row r="40" customFormat="false" ht="15" hidden="false" customHeight="false" outlineLevel="0" collapsed="false">
      <c r="A40" s="30" t="n">
        <v>46143</v>
      </c>
      <c r="B40" s="13" t="s">
        <v>305</v>
      </c>
      <c r="C40" s="13" t="n">
        <v>55</v>
      </c>
      <c r="D40" s="13" t="n">
        <v>52</v>
      </c>
    </row>
    <row r="41" customFormat="false" ht="15" hidden="false" customHeight="false" outlineLevel="0" collapsed="false">
      <c r="A41" s="30" t="n">
        <v>46143</v>
      </c>
      <c r="B41" s="13" t="s">
        <v>313</v>
      </c>
      <c r="C41" s="13" t="n">
        <v>54</v>
      </c>
      <c r="D41" s="13" t="n">
        <v>53</v>
      </c>
    </row>
    <row r="42" customFormat="false" ht="15" hidden="false" customHeight="false" outlineLevel="0" collapsed="false">
      <c r="A42" s="30" t="n">
        <v>46143</v>
      </c>
      <c r="B42" s="13" t="s">
        <v>316</v>
      </c>
      <c r="C42" s="13" t="n">
        <v>41</v>
      </c>
      <c r="D42" s="13" t="n">
        <v>38</v>
      </c>
    </row>
    <row r="43" customFormat="false" ht="15" hidden="false" customHeight="false" outlineLevel="0" collapsed="false">
      <c r="A43" s="30" t="n">
        <v>46143</v>
      </c>
      <c r="B43" s="13" t="s">
        <v>321</v>
      </c>
      <c r="C43" s="13" t="n">
        <v>40</v>
      </c>
      <c r="D43" s="13" t="n">
        <v>39</v>
      </c>
    </row>
    <row r="44" customFormat="false" ht="15" hidden="false" customHeight="false" outlineLevel="0" collapsed="false">
      <c r="A44" s="30" t="n">
        <v>46143</v>
      </c>
      <c r="B44" s="13" t="s">
        <v>324</v>
      </c>
      <c r="C44" s="13" t="n">
        <v>44</v>
      </c>
      <c r="D44" s="13" t="n">
        <v>41</v>
      </c>
    </row>
    <row r="45" customFormat="false" ht="15" hidden="false" customHeight="false" outlineLevel="0" collapsed="false">
      <c r="A45" s="30" t="n">
        <v>46174</v>
      </c>
      <c r="B45" s="13" t="s">
        <v>305</v>
      </c>
      <c r="C45" s="13" t="n">
        <v>52</v>
      </c>
      <c r="D45" s="13" t="n">
        <v>52</v>
      </c>
    </row>
    <row r="46" customFormat="false" ht="15" hidden="false" customHeight="false" outlineLevel="0" collapsed="false">
      <c r="A46" s="30" t="n">
        <v>46174</v>
      </c>
      <c r="B46" s="13" t="s">
        <v>313</v>
      </c>
      <c r="C46" s="13" t="n">
        <v>56</v>
      </c>
      <c r="D46" s="13" t="n">
        <v>54</v>
      </c>
    </row>
    <row r="47" customFormat="false" ht="15" hidden="false" customHeight="false" outlineLevel="0" collapsed="false">
      <c r="A47" s="30" t="n">
        <v>46174</v>
      </c>
      <c r="B47" s="13" t="s">
        <v>316</v>
      </c>
      <c r="C47" s="13" t="n">
        <v>43</v>
      </c>
      <c r="D47" s="13" t="n">
        <v>43</v>
      </c>
    </row>
    <row r="48" customFormat="false" ht="15" hidden="false" customHeight="false" outlineLevel="0" collapsed="false">
      <c r="A48" s="30" t="n">
        <v>46174</v>
      </c>
      <c r="B48" s="13" t="s">
        <v>321</v>
      </c>
      <c r="C48" s="13" t="n">
        <v>42</v>
      </c>
      <c r="D48" s="13" t="n">
        <v>40</v>
      </c>
    </row>
    <row r="49" customFormat="false" ht="15" hidden="false" customHeight="false" outlineLevel="0" collapsed="false">
      <c r="A49" s="30" t="n">
        <v>46174</v>
      </c>
      <c r="B49" s="13" t="s">
        <v>324</v>
      </c>
      <c r="C49" s="13" t="n">
        <v>41</v>
      </c>
      <c r="D49" s="13" t="n">
        <v>41</v>
      </c>
    </row>
    <row r="50" customFormat="false" ht="15" hidden="false" customHeight="false" outlineLevel="0" collapsed="false">
      <c r="A50" s="30" t="n">
        <v>46204</v>
      </c>
      <c r="B50" s="13" t="s">
        <v>305</v>
      </c>
      <c r="C50" s="13" t="n">
        <v>54</v>
      </c>
      <c r="D50" s="13" t="n">
        <v>53</v>
      </c>
    </row>
    <row r="51" customFormat="false" ht="15" hidden="false" customHeight="false" outlineLevel="0" collapsed="false">
      <c r="A51" s="30" t="n">
        <v>46204</v>
      </c>
      <c r="B51" s="13" t="s">
        <v>313</v>
      </c>
      <c r="C51" s="13" t="n">
        <v>53</v>
      </c>
      <c r="D51" s="13" t="n">
        <v>50</v>
      </c>
    </row>
    <row r="52" customFormat="false" ht="15" hidden="false" customHeight="false" outlineLevel="0" collapsed="false">
      <c r="A52" s="30" t="n">
        <v>46204</v>
      </c>
      <c r="B52" s="13" t="s">
        <v>316</v>
      </c>
      <c r="C52" s="13" t="n">
        <v>40</v>
      </c>
      <c r="D52" s="13" t="n">
        <v>39</v>
      </c>
    </row>
    <row r="53" customFormat="false" ht="15" hidden="false" customHeight="false" outlineLevel="0" collapsed="false">
      <c r="A53" s="30" t="n">
        <v>46204</v>
      </c>
      <c r="B53" s="13" t="s">
        <v>321</v>
      </c>
      <c r="C53" s="13" t="n">
        <v>44</v>
      </c>
      <c r="D53" s="13" t="n">
        <v>39</v>
      </c>
    </row>
    <row r="54" customFormat="false" ht="15" hidden="false" customHeight="false" outlineLevel="0" collapsed="false">
      <c r="A54" s="30" t="n">
        <v>46204</v>
      </c>
      <c r="B54" s="13" t="s">
        <v>324</v>
      </c>
      <c r="C54" s="13" t="n">
        <v>43</v>
      </c>
      <c r="D54" s="13" t="n">
        <v>42</v>
      </c>
    </row>
    <row r="55" customFormat="false" ht="15" hidden="false" customHeight="false" outlineLevel="0" collapsed="false">
      <c r="A55" s="30" t="n">
        <v>46235</v>
      </c>
      <c r="B55" s="13" t="s">
        <v>305</v>
      </c>
      <c r="C55" s="13" t="n">
        <v>56</v>
      </c>
      <c r="D55" s="13" t="n">
        <v>54</v>
      </c>
    </row>
    <row r="56" customFormat="false" ht="15" hidden="false" customHeight="false" outlineLevel="0" collapsed="false">
      <c r="A56" s="30" t="n">
        <v>46235</v>
      </c>
      <c r="B56" s="13" t="s">
        <v>313</v>
      </c>
      <c r="C56" s="13" t="n">
        <v>55</v>
      </c>
      <c r="D56" s="13" t="n">
        <v>55</v>
      </c>
    </row>
    <row r="57" customFormat="false" ht="15" hidden="false" customHeight="false" outlineLevel="0" collapsed="false">
      <c r="A57" s="30" t="n">
        <v>46235</v>
      </c>
      <c r="B57" s="13" t="s">
        <v>316</v>
      </c>
      <c r="C57" s="13" t="n">
        <v>42</v>
      </c>
      <c r="D57" s="13" t="n">
        <v>40</v>
      </c>
    </row>
    <row r="58" customFormat="false" ht="15" hidden="false" customHeight="false" outlineLevel="0" collapsed="false">
      <c r="A58" s="30" t="n">
        <v>46235</v>
      </c>
      <c r="B58" s="13" t="s">
        <v>321</v>
      </c>
      <c r="C58" s="13" t="n">
        <v>41</v>
      </c>
      <c r="D58" s="13" t="n">
        <v>39</v>
      </c>
    </row>
    <row r="59" customFormat="false" ht="15" hidden="false" customHeight="false" outlineLevel="0" collapsed="false">
      <c r="A59" s="30" t="n">
        <v>46235</v>
      </c>
      <c r="B59" s="13" t="s">
        <v>324</v>
      </c>
      <c r="C59" s="13" t="n">
        <v>40</v>
      </c>
      <c r="D59" s="13" t="n">
        <v>38</v>
      </c>
    </row>
    <row r="60" customFormat="false" ht="15" hidden="false" customHeight="false" outlineLevel="0" collapsed="false">
      <c r="A60" s="30" t="n">
        <v>46266</v>
      </c>
      <c r="B60" s="13" t="s">
        <v>305</v>
      </c>
      <c r="C60" s="13" t="n">
        <v>53</v>
      </c>
      <c r="D60" s="13" t="n">
        <v>50</v>
      </c>
    </row>
    <row r="61" customFormat="false" ht="15" hidden="false" customHeight="false" outlineLevel="0" collapsed="false">
      <c r="A61" s="30" t="n">
        <v>46266</v>
      </c>
      <c r="B61" s="13" t="s">
        <v>313</v>
      </c>
      <c r="C61" s="13" t="n">
        <v>52</v>
      </c>
      <c r="D61" s="13" t="n">
        <v>51</v>
      </c>
    </row>
    <row r="62" customFormat="false" ht="15" hidden="false" customHeight="false" outlineLevel="0" collapsed="false">
      <c r="A62" s="30" t="n">
        <v>46266</v>
      </c>
      <c r="B62" s="13" t="s">
        <v>316</v>
      </c>
      <c r="C62" s="13" t="n">
        <v>44</v>
      </c>
      <c r="D62" s="13" t="n">
        <v>41</v>
      </c>
    </row>
    <row r="63" customFormat="false" ht="15" hidden="false" customHeight="false" outlineLevel="0" collapsed="false">
      <c r="A63" s="30" t="n">
        <v>46266</v>
      </c>
      <c r="B63" s="13" t="s">
        <v>321</v>
      </c>
      <c r="C63" s="13" t="n">
        <v>43</v>
      </c>
      <c r="D63" s="13" t="n">
        <v>40</v>
      </c>
    </row>
    <row r="64" customFormat="false" ht="15" hidden="false" customHeight="false" outlineLevel="0" collapsed="false">
      <c r="A64" s="30" t="n">
        <v>46266</v>
      </c>
      <c r="B64" s="13" t="s">
        <v>324</v>
      </c>
      <c r="C64" s="13" t="n">
        <v>42</v>
      </c>
      <c r="D64" s="13" t="n">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A57"/>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55"/>
    <col collapsed="false" customWidth="true" hidden="false" outlineLevel="0" max="5" min="5" style="0" width="22"/>
  </cols>
  <sheetData>
    <row r="1" customFormat="false" ht="17.35" hidden="false" customHeight="false" outlineLevel="0" collapsed="false">
      <c r="A1" s="7" t="s">
        <v>686</v>
      </c>
    </row>
    <row r="2" customFormat="false" ht="15" hidden="false" customHeight="false" outlineLevel="0" collapsed="false">
      <c r="A2" s="8" t="s">
        <v>687</v>
      </c>
    </row>
    <row r="4" customFormat="false" ht="48" hidden="false" customHeight="true" outlineLevel="0" collapsed="false">
      <c r="A4" s="10" t="s">
        <v>638</v>
      </c>
      <c r="B4" s="10" t="s">
        <v>688</v>
      </c>
      <c r="C4" s="10" t="s">
        <v>689</v>
      </c>
      <c r="D4" s="10" t="s">
        <v>690</v>
      </c>
      <c r="E4" s="10" t="s">
        <v>691</v>
      </c>
    </row>
    <row r="5" customFormat="false" ht="35.05" hidden="false" customHeight="false" outlineLevel="0" collapsed="false">
      <c r="A5" s="30" t="n">
        <v>46266</v>
      </c>
      <c r="B5" s="23" t="s">
        <v>692</v>
      </c>
      <c r="C5" s="23" t="s">
        <v>693</v>
      </c>
      <c r="D5" s="23" t="s">
        <v>694</v>
      </c>
      <c r="E5" s="13" t="s">
        <v>53</v>
      </c>
    </row>
    <row r="6" customFormat="false" ht="15" hidden="false" customHeight="false" outlineLevel="0" collapsed="false">
      <c r="B6" s="32"/>
      <c r="C6" s="32"/>
      <c r="D6" s="32"/>
    </row>
    <row r="7" customFormat="false" ht="15" hidden="false" customHeight="false" outlineLevel="0" collapsed="false">
      <c r="B7" s="32"/>
      <c r="C7" s="32"/>
      <c r="D7" s="32"/>
    </row>
    <row r="8" customFormat="false" ht="15" hidden="false" customHeight="false" outlineLevel="0" collapsed="false">
      <c r="B8" s="32"/>
      <c r="C8" s="32"/>
      <c r="D8" s="32"/>
    </row>
    <row r="9" customFormat="false" ht="15" hidden="false" customHeight="false" outlineLevel="0" collapsed="false">
      <c r="B9" s="32"/>
      <c r="C9" s="32"/>
      <c r="D9" s="32"/>
    </row>
    <row r="10" customFormat="false" ht="15" hidden="false" customHeight="false" outlineLevel="0" collapsed="false">
      <c r="B10" s="32"/>
      <c r="C10" s="32"/>
      <c r="D10" s="32"/>
    </row>
    <row r="11" customFormat="false" ht="15" hidden="false" customHeight="false" outlineLevel="0" collapsed="false">
      <c r="B11" s="32"/>
      <c r="C11" s="32"/>
      <c r="D11" s="32"/>
    </row>
    <row r="12" customFormat="false" ht="15" hidden="false" customHeight="false" outlineLevel="0" collapsed="false">
      <c r="B12" s="32"/>
      <c r="C12" s="32"/>
      <c r="D12" s="32"/>
    </row>
    <row r="13" customFormat="false" ht="15" hidden="false" customHeight="false" outlineLevel="0" collapsed="false">
      <c r="B13" s="32"/>
      <c r="C13" s="32"/>
      <c r="D13" s="32"/>
    </row>
    <row r="14" customFormat="false" ht="15" hidden="false" customHeight="false" outlineLevel="0" collapsed="false">
      <c r="B14" s="32"/>
      <c r="C14" s="32"/>
      <c r="D14" s="32"/>
    </row>
    <row r="15" customFormat="false" ht="15" hidden="false" customHeight="false" outlineLevel="0" collapsed="false">
      <c r="B15" s="32"/>
      <c r="C15" s="32"/>
      <c r="D15" s="32"/>
    </row>
    <row r="16" customFormat="false" ht="15" hidden="false" customHeight="false" outlineLevel="0" collapsed="false">
      <c r="B16" s="32"/>
      <c r="C16" s="32"/>
      <c r="D16" s="32"/>
    </row>
    <row r="17" customFormat="false" ht="15" hidden="false" customHeight="false" outlineLevel="0" collapsed="false">
      <c r="B17" s="32"/>
      <c r="C17" s="32"/>
      <c r="D17" s="32"/>
    </row>
    <row r="18" customFormat="false" ht="15" hidden="false" customHeight="false" outlineLevel="0" collapsed="false">
      <c r="B18" s="32"/>
      <c r="C18" s="32"/>
      <c r="D18" s="32"/>
    </row>
    <row r="19" customFormat="false" ht="15" hidden="false" customHeight="false" outlineLevel="0" collapsed="false">
      <c r="B19" s="32"/>
      <c r="C19" s="32"/>
      <c r="D19" s="32"/>
    </row>
    <row r="20" customFormat="false" ht="15" hidden="false" customHeight="false" outlineLevel="0" collapsed="false">
      <c r="B20" s="32"/>
      <c r="C20" s="32"/>
      <c r="D20" s="32"/>
    </row>
    <row r="21" customFormat="false" ht="15" hidden="false" customHeight="false" outlineLevel="0" collapsed="false">
      <c r="B21" s="32"/>
      <c r="C21" s="32"/>
      <c r="D21" s="32"/>
    </row>
    <row r="22" customFormat="false" ht="15" hidden="false" customHeight="false" outlineLevel="0" collapsed="false">
      <c r="B22" s="32"/>
      <c r="C22" s="32"/>
      <c r="D22" s="32"/>
    </row>
    <row r="23" customFormat="false" ht="15" hidden="false" customHeight="false" outlineLevel="0" collapsed="false">
      <c r="B23" s="32"/>
      <c r="C23" s="32"/>
      <c r="D23" s="32"/>
    </row>
    <row r="24" customFormat="false" ht="15" hidden="false" customHeight="false" outlineLevel="0" collapsed="false">
      <c r="B24" s="32"/>
      <c r="C24" s="32"/>
      <c r="D24" s="32"/>
    </row>
    <row r="25" customFormat="false" ht="15" hidden="false" customHeight="false" outlineLevel="0" collapsed="false">
      <c r="B25" s="32"/>
      <c r="C25" s="32"/>
      <c r="D25" s="32"/>
    </row>
    <row r="26" customFormat="false" ht="15" hidden="false" customHeight="false" outlineLevel="0" collapsed="false">
      <c r="B26" s="32"/>
      <c r="C26" s="32"/>
      <c r="D26" s="32"/>
    </row>
    <row r="27" customFormat="false" ht="15" hidden="false" customHeight="false" outlineLevel="0" collapsed="false">
      <c r="B27" s="32"/>
      <c r="C27" s="32"/>
      <c r="D27" s="32"/>
    </row>
    <row r="28" customFormat="false" ht="15" hidden="false" customHeight="false" outlineLevel="0" collapsed="false">
      <c r="B28" s="32"/>
      <c r="C28" s="32"/>
      <c r="D28" s="32"/>
    </row>
    <row r="29" customFormat="false" ht="15" hidden="false" customHeight="false" outlineLevel="0" collapsed="false">
      <c r="B29" s="32"/>
      <c r="C29" s="32"/>
      <c r="D29" s="32"/>
    </row>
    <row r="30" customFormat="false" ht="15" hidden="false" customHeight="false" outlineLevel="0" collapsed="false">
      <c r="B30" s="32"/>
      <c r="C30" s="32"/>
      <c r="D30" s="32"/>
    </row>
    <row r="31" customFormat="false" ht="15" hidden="false" customHeight="false" outlineLevel="0" collapsed="false">
      <c r="B31" s="32"/>
      <c r="C31" s="32"/>
      <c r="D31" s="32"/>
    </row>
    <row r="32" customFormat="false" ht="15" hidden="false" customHeight="false" outlineLevel="0" collapsed="false">
      <c r="B32" s="32"/>
      <c r="C32" s="32"/>
      <c r="D32" s="32"/>
    </row>
    <row r="33" customFormat="false" ht="15" hidden="false" customHeight="false" outlineLevel="0" collapsed="false">
      <c r="B33" s="32"/>
      <c r="C33" s="32"/>
      <c r="D33" s="32"/>
    </row>
    <row r="34" customFormat="false" ht="15" hidden="false" customHeight="false" outlineLevel="0" collapsed="false">
      <c r="B34" s="32"/>
      <c r="C34" s="32"/>
      <c r="D34" s="32"/>
    </row>
    <row r="35" customFormat="false" ht="15" hidden="false" customHeight="false" outlineLevel="0" collapsed="false">
      <c r="B35" s="32"/>
      <c r="C35" s="32"/>
      <c r="D35" s="32"/>
    </row>
    <row r="36" customFormat="false" ht="15" hidden="false" customHeight="false" outlineLevel="0" collapsed="false">
      <c r="B36" s="32"/>
      <c r="C36" s="32"/>
      <c r="D36" s="32"/>
    </row>
    <row r="37" customFormat="false" ht="15" hidden="false" customHeight="false" outlineLevel="0" collapsed="false">
      <c r="B37" s="32"/>
      <c r="C37" s="32"/>
      <c r="D37" s="32"/>
    </row>
    <row r="38" customFormat="false" ht="15" hidden="false" customHeight="false" outlineLevel="0" collapsed="false">
      <c r="B38" s="32"/>
      <c r="C38" s="32"/>
      <c r="D38" s="32"/>
    </row>
    <row r="39" customFormat="false" ht="15" hidden="false" customHeight="false" outlineLevel="0" collapsed="false">
      <c r="B39" s="32"/>
      <c r="C39" s="32"/>
      <c r="D39" s="3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S5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40"/>
    <col collapsed="false" customWidth="true" hidden="false" outlineLevel="0" max="4" min="4" style="0" width="15"/>
    <col collapsed="false" customWidth="true" hidden="false" outlineLevel="0" max="5" min="5" style="0" width="8"/>
    <col collapsed="false" customWidth="true" hidden="false" outlineLevel="0" max="6" min="6" style="0" width="12"/>
    <col collapsed="false" customWidth="true" hidden="false" outlineLevel="0" max="7" min="7" style="0" width="14"/>
    <col collapsed="false" customWidth="true" hidden="false" outlineLevel="0" max="11" min="8" style="0" width="11"/>
    <col collapsed="false" customWidth="true" hidden="false" outlineLevel="0" max="14" min="12" style="0" width="9"/>
    <col collapsed="false" customWidth="true" hidden="false" outlineLevel="0" max="16" min="15" style="0" width="11"/>
    <col collapsed="false" customWidth="true" hidden="false" outlineLevel="0" max="17" min="17" style="0" width="8"/>
    <col collapsed="false" customWidth="true" hidden="false" outlineLevel="0" max="18" min="18" style="0" width="9"/>
    <col collapsed="false" customWidth="true" hidden="false" outlineLevel="0" max="19" min="19" style="0" width="14"/>
  </cols>
  <sheetData>
    <row r="1" customFormat="false" ht="17.35" hidden="false" customHeight="false" outlineLevel="0" collapsed="false">
      <c r="A1" s="7" t="s">
        <v>695</v>
      </c>
    </row>
    <row r="2" customFormat="false" ht="15" hidden="false" customHeight="false" outlineLevel="0" collapsed="false">
      <c r="A2" s="8" t="s">
        <v>696</v>
      </c>
    </row>
    <row r="4" customFormat="false" ht="31.5" hidden="false" customHeight="true" outlineLevel="0" collapsed="false">
      <c r="A4" s="33" t="s">
        <v>697</v>
      </c>
      <c r="B4" s="33" t="s">
        <v>152</v>
      </c>
      <c r="C4" s="33" t="s">
        <v>154</v>
      </c>
      <c r="D4" s="33" t="s">
        <v>698</v>
      </c>
      <c r="E4" s="33" t="s">
        <v>344</v>
      </c>
      <c r="F4" s="33" t="s">
        <v>96</v>
      </c>
      <c r="G4" s="33" t="s">
        <v>699</v>
      </c>
      <c r="H4" s="33" t="s">
        <v>408</v>
      </c>
      <c r="I4" s="33" t="s">
        <v>700</v>
      </c>
      <c r="J4" s="33" t="s">
        <v>701</v>
      </c>
      <c r="K4" s="33" t="s">
        <v>702</v>
      </c>
      <c r="L4" s="33" t="s">
        <v>703</v>
      </c>
      <c r="M4" s="33" t="s">
        <v>704</v>
      </c>
      <c r="N4" s="33" t="s">
        <v>576</v>
      </c>
      <c r="O4" s="33" t="s">
        <v>705</v>
      </c>
      <c r="P4" s="33" t="s">
        <v>706</v>
      </c>
      <c r="Q4" s="33" t="s">
        <v>707</v>
      </c>
      <c r="R4" s="33" t="s">
        <v>708</v>
      </c>
      <c r="S4" s="33" t="s">
        <v>709</v>
      </c>
    </row>
    <row r="5" customFormat="false" ht="15" hidden="false" customHeight="false" outlineLevel="0" collapsed="false">
      <c r="A5" s="34" t="s">
        <v>710</v>
      </c>
      <c r="B5" s="34" t="s">
        <v>192</v>
      </c>
      <c r="C5" s="6" t="s">
        <v>711</v>
      </c>
      <c r="D5" s="34" t="s">
        <v>712</v>
      </c>
      <c r="E5" s="34" t="s">
        <v>545</v>
      </c>
      <c r="F5" s="34" t="s">
        <v>671</v>
      </c>
      <c r="G5" s="34" t="s">
        <v>713</v>
      </c>
      <c r="H5" s="35" t="n">
        <v>45931</v>
      </c>
      <c r="I5" s="35" t="n">
        <v>45958</v>
      </c>
      <c r="J5" s="35" t="n">
        <v>45947</v>
      </c>
      <c r="K5" s="35"/>
      <c r="L5" s="34" t="n">
        <v>6</v>
      </c>
      <c r="M5" s="34"/>
      <c r="N5" s="34" t="n">
        <v>0</v>
      </c>
      <c r="O5" s="34"/>
      <c r="P5" s="36"/>
      <c r="Q5" s="34" t="s">
        <v>199</v>
      </c>
      <c r="R5" s="34" t="s">
        <v>212</v>
      </c>
      <c r="S5" s="34"/>
    </row>
    <row r="6" customFormat="false" ht="15" hidden="false" customHeight="false" outlineLevel="0" collapsed="false">
      <c r="A6" s="34" t="s">
        <v>714</v>
      </c>
      <c r="B6" s="34" t="s">
        <v>203</v>
      </c>
      <c r="C6" s="6" t="s">
        <v>715</v>
      </c>
      <c r="D6" s="34" t="s">
        <v>712</v>
      </c>
      <c r="E6" s="34" t="s">
        <v>545</v>
      </c>
      <c r="F6" s="34" t="s">
        <v>716</v>
      </c>
      <c r="G6" s="34" t="s">
        <v>713</v>
      </c>
      <c r="H6" s="35" t="n">
        <v>45931</v>
      </c>
      <c r="I6" s="35" t="n">
        <v>45958</v>
      </c>
      <c r="J6" s="35" t="n">
        <v>45947</v>
      </c>
      <c r="K6" s="35" t="n">
        <v>45953</v>
      </c>
      <c r="L6" s="34" t="n">
        <v>3</v>
      </c>
      <c r="M6" s="34" t="n">
        <v>2.7</v>
      </c>
      <c r="N6" s="34" t="n">
        <v>0</v>
      </c>
      <c r="O6" s="34"/>
      <c r="P6" s="36" t="n">
        <v>422</v>
      </c>
      <c r="Q6" s="34"/>
      <c r="R6" s="34" t="s">
        <v>212</v>
      </c>
      <c r="S6" s="34"/>
    </row>
    <row r="7" customFormat="false" ht="15" hidden="false" customHeight="false" outlineLevel="0" collapsed="false">
      <c r="A7" s="34" t="s">
        <v>717</v>
      </c>
      <c r="B7" s="34" t="s">
        <v>208</v>
      </c>
      <c r="C7" s="6" t="s">
        <v>718</v>
      </c>
      <c r="D7" s="34" t="s">
        <v>712</v>
      </c>
      <c r="E7" s="34" t="s">
        <v>545</v>
      </c>
      <c r="F7" s="34" t="s">
        <v>716</v>
      </c>
      <c r="G7" s="34" t="s">
        <v>200</v>
      </c>
      <c r="H7" s="35" t="n">
        <v>45931</v>
      </c>
      <c r="I7" s="35" t="n">
        <v>45958</v>
      </c>
      <c r="J7" s="35" t="n">
        <v>45948</v>
      </c>
      <c r="K7" s="35" t="n">
        <v>45949</v>
      </c>
      <c r="L7" s="34" t="n">
        <v>2</v>
      </c>
      <c r="M7" s="34" t="n">
        <v>2</v>
      </c>
      <c r="N7" s="34" t="n">
        <v>0</v>
      </c>
      <c r="O7" s="34"/>
      <c r="P7" s="36" t="n">
        <v>90</v>
      </c>
      <c r="Q7" s="34"/>
      <c r="R7" s="34" t="s">
        <v>212</v>
      </c>
      <c r="S7" s="34"/>
    </row>
    <row r="8" customFormat="false" ht="15" hidden="false" customHeight="false" outlineLevel="0" collapsed="false">
      <c r="A8" s="34" t="s">
        <v>719</v>
      </c>
      <c r="B8" s="34" t="s">
        <v>215</v>
      </c>
      <c r="C8" s="6" t="s">
        <v>720</v>
      </c>
      <c r="D8" s="34" t="s">
        <v>712</v>
      </c>
      <c r="E8" s="34" t="s">
        <v>545</v>
      </c>
      <c r="F8" s="34" t="s">
        <v>716</v>
      </c>
      <c r="G8" s="34" t="s">
        <v>713</v>
      </c>
      <c r="H8" s="35" t="n">
        <v>45931</v>
      </c>
      <c r="I8" s="35" t="n">
        <v>45958</v>
      </c>
      <c r="J8" s="35" t="n">
        <v>45935</v>
      </c>
      <c r="K8" s="35" t="n">
        <v>45944</v>
      </c>
      <c r="L8" s="34" t="n">
        <v>2</v>
      </c>
      <c r="M8" s="34" t="n">
        <v>2.2</v>
      </c>
      <c r="N8" s="34" t="n">
        <v>0</v>
      </c>
      <c r="O8" s="34"/>
      <c r="P8" s="36" t="n">
        <v>249</v>
      </c>
      <c r="Q8" s="34"/>
      <c r="R8" s="34" t="s">
        <v>212</v>
      </c>
      <c r="S8" s="34"/>
    </row>
    <row r="9" customFormat="false" ht="15" hidden="false" customHeight="false" outlineLevel="0" collapsed="false">
      <c r="A9" s="34" t="s">
        <v>721</v>
      </c>
      <c r="B9" s="34" t="s">
        <v>220</v>
      </c>
      <c r="C9" s="6" t="s">
        <v>722</v>
      </c>
      <c r="D9" s="34" t="s">
        <v>712</v>
      </c>
      <c r="E9" s="34" t="s">
        <v>545</v>
      </c>
      <c r="F9" s="34" t="s">
        <v>716</v>
      </c>
      <c r="G9" s="34" t="s">
        <v>200</v>
      </c>
      <c r="H9" s="35" t="n">
        <v>45931</v>
      </c>
      <c r="I9" s="35" t="n">
        <v>45958</v>
      </c>
      <c r="J9" s="35" t="n">
        <v>45947</v>
      </c>
      <c r="K9" s="35" t="n">
        <v>45953</v>
      </c>
      <c r="L9" s="34" t="n">
        <v>3</v>
      </c>
      <c r="M9" s="34" t="n">
        <v>3.3</v>
      </c>
      <c r="N9" s="34" t="n">
        <v>0</v>
      </c>
      <c r="O9" s="34"/>
      <c r="P9" s="36" t="n">
        <v>448</v>
      </c>
      <c r="Q9" s="34"/>
      <c r="R9" s="34" t="s">
        <v>212</v>
      </c>
      <c r="S9" s="34"/>
    </row>
    <row r="10" customFormat="false" ht="15" hidden="false" customHeight="false" outlineLevel="0" collapsed="false">
      <c r="A10" s="34" t="s">
        <v>723</v>
      </c>
      <c r="B10" s="34" t="s">
        <v>227</v>
      </c>
      <c r="C10" s="6" t="s">
        <v>724</v>
      </c>
      <c r="D10" s="34" t="s">
        <v>712</v>
      </c>
      <c r="E10" s="34" t="s">
        <v>545</v>
      </c>
      <c r="F10" s="34" t="s">
        <v>716</v>
      </c>
      <c r="G10" s="34" t="s">
        <v>200</v>
      </c>
      <c r="H10" s="35" t="n">
        <v>45931</v>
      </c>
      <c r="I10" s="35" t="n">
        <v>45958</v>
      </c>
      <c r="J10" s="35" t="n">
        <v>45935</v>
      </c>
      <c r="K10" s="35" t="n">
        <v>45936</v>
      </c>
      <c r="L10" s="34" t="n">
        <v>3</v>
      </c>
      <c r="M10" s="34" t="n">
        <v>3.3</v>
      </c>
      <c r="N10" s="34" t="n">
        <v>0</v>
      </c>
      <c r="O10" s="34"/>
      <c r="P10" s="36" t="n">
        <v>298</v>
      </c>
      <c r="Q10" s="34"/>
      <c r="R10" s="34" t="s">
        <v>212</v>
      </c>
      <c r="S10" s="34"/>
    </row>
    <row r="11" customFormat="false" ht="15" hidden="false" customHeight="false" outlineLevel="0" collapsed="false">
      <c r="A11" s="34" t="s">
        <v>725</v>
      </c>
      <c r="B11" s="34" t="s">
        <v>230</v>
      </c>
      <c r="C11" s="6" t="s">
        <v>726</v>
      </c>
      <c r="D11" s="34" t="s">
        <v>712</v>
      </c>
      <c r="E11" s="34" t="s">
        <v>545</v>
      </c>
      <c r="F11" s="34" t="s">
        <v>716</v>
      </c>
      <c r="G11" s="34" t="s">
        <v>200</v>
      </c>
      <c r="H11" s="35" t="n">
        <v>45931</v>
      </c>
      <c r="I11" s="35" t="n">
        <v>45958</v>
      </c>
      <c r="J11" s="35" t="n">
        <v>45943</v>
      </c>
      <c r="K11" s="35" t="n">
        <v>45944</v>
      </c>
      <c r="L11" s="34" t="n">
        <v>8</v>
      </c>
      <c r="M11" s="34" t="n">
        <v>7.3</v>
      </c>
      <c r="N11" s="34" t="n">
        <v>0</v>
      </c>
      <c r="O11" s="34"/>
      <c r="P11" s="36" t="n">
        <v>408</v>
      </c>
      <c r="Q11" s="34"/>
      <c r="R11" s="34" t="s">
        <v>212</v>
      </c>
      <c r="S11" s="34"/>
    </row>
    <row r="12" customFormat="false" ht="15" hidden="false" customHeight="false" outlineLevel="0" collapsed="false">
      <c r="A12" s="34" t="s">
        <v>727</v>
      </c>
      <c r="B12" s="34" t="s">
        <v>234</v>
      </c>
      <c r="C12" s="6" t="s">
        <v>728</v>
      </c>
      <c r="D12" s="34" t="s">
        <v>712</v>
      </c>
      <c r="E12" s="34" t="s">
        <v>545</v>
      </c>
      <c r="F12" s="34" t="s">
        <v>716</v>
      </c>
      <c r="G12" s="34" t="s">
        <v>200</v>
      </c>
      <c r="H12" s="35" t="n">
        <v>45931</v>
      </c>
      <c r="I12" s="35" t="n">
        <v>45958</v>
      </c>
      <c r="J12" s="35" t="n">
        <v>45948</v>
      </c>
      <c r="K12" s="35" t="n">
        <v>45948</v>
      </c>
      <c r="L12" s="34" t="n">
        <v>6</v>
      </c>
      <c r="M12" s="34" t="n">
        <v>6.8</v>
      </c>
      <c r="N12" s="34" t="n">
        <v>0</v>
      </c>
      <c r="O12" s="34"/>
      <c r="P12" s="36" t="n">
        <v>456</v>
      </c>
      <c r="Q12" s="34"/>
      <c r="R12" s="34" t="s">
        <v>212</v>
      </c>
      <c r="S12" s="34"/>
    </row>
    <row r="13" customFormat="false" ht="15" hidden="false" customHeight="false" outlineLevel="0" collapsed="false">
      <c r="A13" s="34" t="s">
        <v>729</v>
      </c>
      <c r="B13" s="34" t="s">
        <v>238</v>
      </c>
      <c r="C13" s="6" t="s">
        <v>730</v>
      </c>
      <c r="D13" s="34" t="s">
        <v>712</v>
      </c>
      <c r="E13" s="34" t="s">
        <v>545</v>
      </c>
      <c r="F13" s="34" t="s">
        <v>671</v>
      </c>
      <c r="G13" s="34" t="s">
        <v>200</v>
      </c>
      <c r="H13" s="35" t="n">
        <v>45931</v>
      </c>
      <c r="I13" s="35" t="n">
        <v>45958</v>
      </c>
      <c r="J13" s="35" t="n">
        <v>45950</v>
      </c>
      <c r="K13" s="35"/>
      <c r="L13" s="34" t="n">
        <v>2</v>
      </c>
      <c r="M13" s="34"/>
      <c r="N13" s="34" t="n">
        <v>0</v>
      </c>
      <c r="O13" s="34"/>
      <c r="P13" s="36"/>
      <c r="Q13" s="34" t="s">
        <v>199</v>
      </c>
      <c r="R13" s="34" t="s">
        <v>212</v>
      </c>
      <c r="S13" s="34"/>
    </row>
    <row r="14" customFormat="false" ht="15" hidden="false" customHeight="false" outlineLevel="0" collapsed="false">
      <c r="A14" s="34" t="s">
        <v>731</v>
      </c>
      <c r="B14" s="34" t="s">
        <v>242</v>
      </c>
      <c r="C14" s="6" t="s">
        <v>732</v>
      </c>
      <c r="D14" s="34" t="s">
        <v>712</v>
      </c>
      <c r="E14" s="34" t="s">
        <v>545</v>
      </c>
      <c r="F14" s="34" t="s">
        <v>716</v>
      </c>
      <c r="G14" s="34" t="s">
        <v>200</v>
      </c>
      <c r="H14" s="35" t="n">
        <v>45931</v>
      </c>
      <c r="I14" s="35" t="n">
        <v>45958</v>
      </c>
      <c r="J14" s="35" t="n">
        <v>45941</v>
      </c>
      <c r="K14" s="35" t="n">
        <v>45942</v>
      </c>
      <c r="L14" s="34" t="n">
        <v>8</v>
      </c>
      <c r="M14" s="34" t="n">
        <v>7.6</v>
      </c>
      <c r="N14" s="34" t="n">
        <v>0</v>
      </c>
      <c r="O14" s="34"/>
      <c r="P14" s="36" t="n">
        <v>342</v>
      </c>
      <c r="Q14" s="34"/>
      <c r="R14" s="34" t="s">
        <v>212</v>
      </c>
      <c r="S14" s="34"/>
    </row>
    <row r="15" customFormat="false" ht="15" hidden="false" customHeight="false" outlineLevel="0" collapsed="false">
      <c r="A15" s="34" t="s">
        <v>733</v>
      </c>
      <c r="B15" s="34" t="s">
        <v>246</v>
      </c>
      <c r="C15" s="6" t="s">
        <v>734</v>
      </c>
      <c r="D15" s="34" t="s">
        <v>712</v>
      </c>
      <c r="E15" s="34" t="s">
        <v>545</v>
      </c>
      <c r="F15" s="34" t="s">
        <v>716</v>
      </c>
      <c r="G15" s="34" t="s">
        <v>200</v>
      </c>
      <c r="H15" s="35" t="n">
        <v>45931</v>
      </c>
      <c r="I15" s="35" t="n">
        <v>45958</v>
      </c>
      <c r="J15" s="35" t="n">
        <v>45951</v>
      </c>
      <c r="K15" s="35" t="n">
        <v>45954</v>
      </c>
      <c r="L15" s="34" t="n">
        <v>2</v>
      </c>
      <c r="M15" s="34" t="n">
        <v>2.4</v>
      </c>
      <c r="N15" s="34" t="n">
        <v>0</v>
      </c>
      <c r="O15" s="34"/>
      <c r="P15" s="36" t="n">
        <v>258</v>
      </c>
      <c r="Q15" s="34"/>
      <c r="R15" s="34" t="s">
        <v>212</v>
      </c>
      <c r="S15" s="34"/>
    </row>
    <row r="16" customFormat="false" ht="15" hidden="false" customHeight="false" outlineLevel="0" collapsed="false">
      <c r="A16" s="34" t="s">
        <v>735</v>
      </c>
      <c r="B16" s="34" t="s">
        <v>252</v>
      </c>
      <c r="C16" s="6" t="s">
        <v>736</v>
      </c>
      <c r="D16" s="34" t="s">
        <v>712</v>
      </c>
      <c r="E16" s="34" t="s">
        <v>545</v>
      </c>
      <c r="F16" s="34" t="s">
        <v>671</v>
      </c>
      <c r="G16" s="34" t="s">
        <v>200</v>
      </c>
      <c r="H16" s="35" t="n">
        <v>45931</v>
      </c>
      <c r="I16" s="35" t="n">
        <v>45958</v>
      </c>
      <c r="J16" s="35" t="n">
        <v>45935</v>
      </c>
      <c r="K16" s="35"/>
      <c r="L16" s="34" t="n">
        <v>2</v>
      </c>
      <c r="M16" s="34"/>
      <c r="N16" s="34" t="n">
        <v>0</v>
      </c>
      <c r="O16" s="34"/>
      <c r="P16" s="36"/>
      <c r="Q16" s="34" t="s">
        <v>199</v>
      </c>
      <c r="R16" s="34" t="s">
        <v>212</v>
      </c>
      <c r="S16" s="34"/>
    </row>
    <row r="17" customFormat="false" ht="15" hidden="false" customHeight="false" outlineLevel="0" collapsed="false">
      <c r="A17" s="34" t="s">
        <v>737</v>
      </c>
      <c r="B17" s="34" t="s">
        <v>259</v>
      </c>
      <c r="C17" s="6" t="s">
        <v>738</v>
      </c>
      <c r="D17" s="34" t="s">
        <v>712</v>
      </c>
      <c r="E17" s="34" t="s">
        <v>545</v>
      </c>
      <c r="F17" s="34" t="s">
        <v>716</v>
      </c>
      <c r="G17" s="34" t="s">
        <v>713</v>
      </c>
      <c r="H17" s="35" t="n">
        <v>45931</v>
      </c>
      <c r="I17" s="35" t="n">
        <v>45958</v>
      </c>
      <c r="J17" s="35" t="n">
        <v>45939</v>
      </c>
      <c r="K17" s="35" t="n">
        <v>45939</v>
      </c>
      <c r="L17" s="34" t="n">
        <v>6</v>
      </c>
      <c r="M17" s="34" t="n">
        <v>5.9</v>
      </c>
      <c r="N17" s="34" t="n">
        <v>0</v>
      </c>
      <c r="O17" s="34"/>
      <c r="P17" s="36" t="n">
        <v>416</v>
      </c>
      <c r="Q17" s="34"/>
      <c r="R17" s="34" t="s">
        <v>212</v>
      </c>
      <c r="S17" s="34"/>
    </row>
    <row r="18" customFormat="false" ht="15" hidden="false" customHeight="false" outlineLevel="0" collapsed="false">
      <c r="A18" s="34" t="s">
        <v>739</v>
      </c>
      <c r="B18" s="34" t="s">
        <v>266</v>
      </c>
      <c r="C18" s="6" t="s">
        <v>740</v>
      </c>
      <c r="D18" s="34" t="s">
        <v>712</v>
      </c>
      <c r="E18" s="34" t="s">
        <v>545</v>
      </c>
      <c r="F18" s="34" t="s">
        <v>716</v>
      </c>
      <c r="G18" s="34" t="s">
        <v>713</v>
      </c>
      <c r="H18" s="35" t="n">
        <v>45931</v>
      </c>
      <c r="I18" s="35" t="n">
        <v>45958</v>
      </c>
      <c r="J18" s="35" t="n">
        <v>45946</v>
      </c>
      <c r="K18" s="35" t="n">
        <v>45955</v>
      </c>
      <c r="L18" s="34" t="n">
        <v>3</v>
      </c>
      <c r="M18" s="34" t="n">
        <v>3.6</v>
      </c>
      <c r="N18" s="34" t="n">
        <v>0</v>
      </c>
      <c r="O18" s="34"/>
      <c r="P18" s="36" t="n">
        <v>242</v>
      </c>
      <c r="Q18" s="34"/>
      <c r="R18" s="34" t="s">
        <v>212</v>
      </c>
      <c r="S18" s="34"/>
    </row>
    <row r="19" customFormat="false" ht="15" hidden="false" customHeight="false" outlineLevel="0" collapsed="false">
      <c r="A19" s="34" t="s">
        <v>741</v>
      </c>
      <c r="B19" s="34" t="s">
        <v>271</v>
      </c>
      <c r="C19" s="6" t="s">
        <v>742</v>
      </c>
      <c r="D19" s="34" t="s">
        <v>712</v>
      </c>
      <c r="E19" s="34" t="s">
        <v>545</v>
      </c>
      <c r="F19" s="34" t="s">
        <v>716</v>
      </c>
      <c r="G19" s="34" t="s">
        <v>713</v>
      </c>
      <c r="H19" s="35" t="n">
        <v>45931</v>
      </c>
      <c r="I19" s="35" t="n">
        <v>45958</v>
      </c>
      <c r="J19" s="35" t="n">
        <v>45943</v>
      </c>
      <c r="K19" s="35" t="n">
        <v>45945</v>
      </c>
      <c r="L19" s="34" t="n">
        <v>2</v>
      </c>
      <c r="M19" s="34" t="n">
        <v>2.6</v>
      </c>
      <c r="N19" s="34" t="n">
        <v>0</v>
      </c>
      <c r="O19" s="34"/>
      <c r="P19" s="36" t="n">
        <v>117</v>
      </c>
      <c r="Q19" s="34"/>
      <c r="R19" s="34" t="s">
        <v>212</v>
      </c>
      <c r="S19" s="34"/>
    </row>
    <row r="20" customFormat="false" ht="15" hidden="false" customHeight="false" outlineLevel="0" collapsed="false">
      <c r="A20" s="34" t="s">
        <v>743</v>
      </c>
      <c r="B20" s="34" t="s">
        <v>276</v>
      </c>
      <c r="C20" s="6" t="s">
        <v>744</v>
      </c>
      <c r="D20" s="34" t="s">
        <v>712</v>
      </c>
      <c r="E20" s="34" t="s">
        <v>545</v>
      </c>
      <c r="F20" s="34" t="s">
        <v>716</v>
      </c>
      <c r="G20" s="34" t="s">
        <v>200</v>
      </c>
      <c r="H20" s="35" t="n">
        <v>45931</v>
      </c>
      <c r="I20" s="35" t="n">
        <v>45958</v>
      </c>
      <c r="J20" s="35" t="n">
        <v>45937</v>
      </c>
      <c r="K20" s="35" t="n">
        <v>45937</v>
      </c>
      <c r="L20" s="34" t="n">
        <v>2</v>
      </c>
      <c r="M20" s="34" t="n">
        <v>1.7</v>
      </c>
      <c r="N20" s="34" t="n">
        <v>0</v>
      </c>
      <c r="O20" s="34"/>
      <c r="P20" s="36" t="n">
        <v>226</v>
      </c>
      <c r="Q20" s="34"/>
      <c r="R20" s="34" t="s">
        <v>212</v>
      </c>
      <c r="S20" s="34"/>
    </row>
    <row r="21" customFormat="false" ht="15" hidden="false" customHeight="false" outlineLevel="0" collapsed="false">
      <c r="A21" s="34" t="s">
        <v>745</v>
      </c>
      <c r="B21" s="34" t="s">
        <v>281</v>
      </c>
      <c r="C21" s="6" t="s">
        <v>746</v>
      </c>
      <c r="D21" s="34" t="s">
        <v>712</v>
      </c>
      <c r="E21" s="34" t="s">
        <v>545</v>
      </c>
      <c r="F21" s="34" t="s">
        <v>716</v>
      </c>
      <c r="G21" s="34" t="s">
        <v>62</v>
      </c>
      <c r="H21" s="35" t="n">
        <v>45931</v>
      </c>
      <c r="I21" s="35" t="n">
        <v>45958</v>
      </c>
      <c r="J21" s="35" t="n">
        <v>45938</v>
      </c>
      <c r="K21" s="35" t="n">
        <v>45939</v>
      </c>
      <c r="L21" s="34" t="n">
        <v>6</v>
      </c>
      <c r="M21" s="34" t="n">
        <v>6.3</v>
      </c>
      <c r="N21" s="34" t="n">
        <v>0</v>
      </c>
      <c r="O21" s="34"/>
      <c r="P21" s="36" t="n">
        <v>284</v>
      </c>
      <c r="Q21" s="34"/>
      <c r="R21" s="34" t="s">
        <v>212</v>
      </c>
      <c r="S21" s="34"/>
    </row>
    <row r="22" customFormat="false" ht="15" hidden="false" customHeight="false" outlineLevel="0" collapsed="false">
      <c r="A22" s="34" t="s">
        <v>747</v>
      </c>
      <c r="B22" s="34" t="s">
        <v>287</v>
      </c>
      <c r="C22" s="6" t="s">
        <v>748</v>
      </c>
      <c r="D22" s="34" t="s">
        <v>712</v>
      </c>
      <c r="E22" s="34" t="s">
        <v>545</v>
      </c>
      <c r="F22" s="34" t="s">
        <v>716</v>
      </c>
      <c r="G22" s="34" t="s">
        <v>62</v>
      </c>
      <c r="H22" s="35" t="n">
        <v>45931</v>
      </c>
      <c r="I22" s="35" t="n">
        <v>45958</v>
      </c>
      <c r="J22" s="35" t="n">
        <v>45946</v>
      </c>
      <c r="K22" s="35" t="n">
        <v>45946</v>
      </c>
      <c r="L22" s="34" t="n">
        <v>6</v>
      </c>
      <c r="M22" s="34" t="n">
        <v>6.1</v>
      </c>
      <c r="N22" s="34" t="n">
        <v>0</v>
      </c>
      <c r="O22" s="34"/>
      <c r="P22" s="36" t="n">
        <v>274</v>
      </c>
      <c r="Q22" s="34"/>
      <c r="R22" s="34" t="s">
        <v>212</v>
      </c>
      <c r="S22" s="34"/>
    </row>
    <row r="23" customFormat="false" ht="15" hidden="false" customHeight="false" outlineLevel="0" collapsed="false">
      <c r="A23" s="34" t="s">
        <v>749</v>
      </c>
      <c r="B23" s="34" t="s">
        <v>291</v>
      </c>
      <c r="C23" s="6" t="s">
        <v>750</v>
      </c>
      <c r="D23" s="34" t="s">
        <v>712</v>
      </c>
      <c r="E23" s="34" t="s">
        <v>545</v>
      </c>
      <c r="F23" s="34" t="s">
        <v>716</v>
      </c>
      <c r="G23" s="34" t="s">
        <v>200</v>
      </c>
      <c r="H23" s="35" t="n">
        <v>45931</v>
      </c>
      <c r="I23" s="35" t="n">
        <v>45958</v>
      </c>
      <c r="J23" s="35" t="n">
        <v>45933</v>
      </c>
      <c r="K23" s="35" t="n">
        <v>45939</v>
      </c>
      <c r="L23" s="34" t="n">
        <v>4</v>
      </c>
      <c r="M23" s="34" t="n">
        <v>5.2</v>
      </c>
      <c r="N23" s="34" t="n">
        <v>0</v>
      </c>
      <c r="O23" s="34"/>
      <c r="P23" s="36" t="n">
        <v>234</v>
      </c>
      <c r="Q23" s="34"/>
      <c r="R23" s="34" t="s">
        <v>212</v>
      </c>
      <c r="S23" s="34"/>
    </row>
    <row r="24" customFormat="false" ht="15" hidden="false" customHeight="false" outlineLevel="0" collapsed="false">
      <c r="A24" s="34" t="s">
        <v>751</v>
      </c>
      <c r="B24" s="34" t="s">
        <v>297</v>
      </c>
      <c r="C24" s="6" t="s">
        <v>752</v>
      </c>
      <c r="D24" s="34" t="s">
        <v>712</v>
      </c>
      <c r="E24" s="34" t="s">
        <v>545</v>
      </c>
      <c r="F24" s="34" t="s">
        <v>716</v>
      </c>
      <c r="G24" s="34" t="s">
        <v>200</v>
      </c>
      <c r="H24" s="35" t="n">
        <v>45931</v>
      </c>
      <c r="I24" s="35" t="n">
        <v>45958</v>
      </c>
      <c r="J24" s="35" t="n">
        <v>45939</v>
      </c>
      <c r="K24" s="35" t="n">
        <v>45945</v>
      </c>
      <c r="L24" s="34" t="n">
        <v>8</v>
      </c>
      <c r="M24" s="34" t="n">
        <v>6.8</v>
      </c>
      <c r="N24" s="34" t="n">
        <v>0</v>
      </c>
      <c r="O24" s="34"/>
      <c r="P24" s="36" t="n">
        <v>306</v>
      </c>
      <c r="Q24" s="34"/>
      <c r="R24" s="34" t="s">
        <v>212</v>
      </c>
      <c r="S24" s="34"/>
    </row>
    <row r="25" customFormat="false" ht="15" hidden="false" customHeight="false" outlineLevel="0" collapsed="false">
      <c r="A25" s="34" t="s">
        <v>753</v>
      </c>
      <c r="B25" s="34" t="s">
        <v>300</v>
      </c>
      <c r="C25" s="6" t="s">
        <v>754</v>
      </c>
      <c r="D25" s="34" t="s">
        <v>712</v>
      </c>
      <c r="E25" s="34" t="s">
        <v>545</v>
      </c>
      <c r="F25" s="34" t="s">
        <v>716</v>
      </c>
      <c r="G25" s="34" t="s">
        <v>200</v>
      </c>
      <c r="H25" s="35" t="n">
        <v>45931</v>
      </c>
      <c r="I25" s="35" t="n">
        <v>45958</v>
      </c>
      <c r="J25" s="35" t="n">
        <v>45939</v>
      </c>
      <c r="K25" s="35" t="n">
        <v>45939</v>
      </c>
      <c r="L25" s="34" t="n">
        <v>8</v>
      </c>
      <c r="M25" s="34" t="n">
        <v>7.7</v>
      </c>
      <c r="N25" s="34" t="n">
        <v>0</v>
      </c>
      <c r="O25" s="34"/>
      <c r="P25" s="36" t="n">
        <v>426</v>
      </c>
      <c r="Q25" s="34"/>
      <c r="R25" s="34" t="s">
        <v>212</v>
      </c>
      <c r="S25" s="34"/>
    </row>
    <row r="26" customFormat="false" ht="15" hidden="false" customHeight="false" outlineLevel="0" collapsed="false">
      <c r="A26" s="34" t="s">
        <v>755</v>
      </c>
      <c r="B26" s="34" t="s">
        <v>303</v>
      </c>
      <c r="C26" s="6" t="s">
        <v>756</v>
      </c>
      <c r="D26" s="34" t="s">
        <v>712</v>
      </c>
      <c r="E26" s="34" t="s">
        <v>545</v>
      </c>
      <c r="F26" s="34" t="s">
        <v>716</v>
      </c>
      <c r="G26" s="34" t="s">
        <v>200</v>
      </c>
      <c r="H26" s="35" t="n">
        <v>45931</v>
      </c>
      <c r="I26" s="35" t="n">
        <v>45958</v>
      </c>
      <c r="J26" s="35" t="n">
        <v>45945</v>
      </c>
      <c r="K26" s="35" t="n">
        <v>45945</v>
      </c>
      <c r="L26" s="34" t="n">
        <v>3</v>
      </c>
      <c r="M26" s="34" t="n">
        <v>3.3</v>
      </c>
      <c r="N26" s="34" t="n">
        <v>0</v>
      </c>
      <c r="O26" s="34"/>
      <c r="P26" s="36" t="n">
        <v>148</v>
      </c>
      <c r="Q26" s="34"/>
      <c r="R26" s="34" t="s">
        <v>212</v>
      </c>
      <c r="S26" s="34"/>
    </row>
    <row r="27" customFormat="false" ht="15" hidden="false" customHeight="false" outlineLevel="0" collapsed="false">
      <c r="A27" s="34" t="s">
        <v>757</v>
      </c>
      <c r="B27" s="34" t="s">
        <v>305</v>
      </c>
      <c r="C27" s="6" t="s">
        <v>758</v>
      </c>
      <c r="D27" s="34" t="s">
        <v>712</v>
      </c>
      <c r="E27" s="34" t="s">
        <v>545</v>
      </c>
      <c r="F27" s="34" t="s">
        <v>716</v>
      </c>
      <c r="G27" s="34" t="s">
        <v>759</v>
      </c>
      <c r="H27" s="35" t="n">
        <v>45931</v>
      </c>
      <c r="I27" s="35" t="n">
        <v>45958</v>
      </c>
      <c r="J27" s="35" t="n">
        <v>45933</v>
      </c>
      <c r="K27" s="35" t="n">
        <v>45935</v>
      </c>
      <c r="L27" s="34" t="n">
        <v>8</v>
      </c>
      <c r="M27" s="34" t="n">
        <v>8.2</v>
      </c>
      <c r="N27" s="34" t="n">
        <v>0</v>
      </c>
      <c r="O27" s="34"/>
      <c r="P27" s="36" t="n">
        <v>669</v>
      </c>
      <c r="Q27" s="34"/>
      <c r="R27" s="34" t="s">
        <v>212</v>
      </c>
      <c r="S27" s="34"/>
    </row>
    <row r="28" customFormat="false" ht="15" hidden="false" customHeight="false" outlineLevel="0" collapsed="false">
      <c r="A28" s="34" t="s">
        <v>760</v>
      </c>
      <c r="B28" s="34" t="s">
        <v>313</v>
      </c>
      <c r="C28" s="6" t="s">
        <v>761</v>
      </c>
      <c r="D28" s="34" t="s">
        <v>712</v>
      </c>
      <c r="E28" s="34" t="s">
        <v>545</v>
      </c>
      <c r="F28" s="34" t="s">
        <v>671</v>
      </c>
      <c r="G28" s="34" t="s">
        <v>759</v>
      </c>
      <c r="H28" s="35" t="n">
        <v>45931</v>
      </c>
      <c r="I28" s="35" t="n">
        <v>45958</v>
      </c>
      <c r="J28" s="35" t="n">
        <v>45948</v>
      </c>
      <c r="K28" s="35"/>
      <c r="L28" s="34" t="n">
        <v>3</v>
      </c>
      <c r="M28" s="34"/>
      <c r="N28" s="34" t="n">
        <v>0</v>
      </c>
      <c r="O28" s="34"/>
      <c r="P28" s="36"/>
      <c r="Q28" s="34" t="s">
        <v>199</v>
      </c>
      <c r="R28" s="34" t="s">
        <v>212</v>
      </c>
      <c r="S28" s="34"/>
    </row>
    <row r="29" customFormat="false" ht="15" hidden="false" customHeight="false" outlineLevel="0" collapsed="false">
      <c r="A29" s="34" t="s">
        <v>762</v>
      </c>
      <c r="B29" s="34" t="s">
        <v>316</v>
      </c>
      <c r="C29" s="6" t="s">
        <v>763</v>
      </c>
      <c r="D29" s="34" t="s">
        <v>712</v>
      </c>
      <c r="E29" s="34" t="s">
        <v>545</v>
      </c>
      <c r="F29" s="34" t="s">
        <v>716</v>
      </c>
      <c r="G29" s="34" t="s">
        <v>759</v>
      </c>
      <c r="H29" s="35" t="n">
        <v>45931</v>
      </c>
      <c r="I29" s="35" t="n">
        <v>45958</v>
      </c>
      <c r="J29" s="35" t="n">
        <v>45945</v>
      </c>
      <c r="K29" s="35" t="n">
        <v>45946</v>
      </c>
      <c r="L29" s="34" t="n">
        <v>4</v>
      </c>
      <c r="M29" s="34" t="n">
        <v>5</v>
      </c>
      <c r="N29" s="34" t="n">
        <v>0</v>
      </c>
      <c r="O29" s="34"/>
      <c r="P29" s="36" t="n">
        <v>525</v>
      </c>
      <c r="Q29" s="34"/>
      <c r="R29" s="34" t="s">
        <v>212</v>
      </c>
      <c r="S29" s="34"/>
    </row>
    <row r="30" customFormat="false" ht="15" hidden="false" customHeight="false" outlineLevel="0" collapsed="false">
      <c r="A30" s="34" t="s">
        <v>764</v>
      </c>
      <c r="B30" s="34" t="s">
        <v>321</v>
      </c>
      <c r="C30" s="6" t="s">
        <v>765</v>
      </c>
      <c r="D30" s="34" t="s">
        <v>712</v>
      </c>
      <c r="E30" s="34" t="s">
        <v>545</v>
      </c>
      <c r="F30" s="34" t="s">
        <v>716</v>
      </c>
      <c r="G30" s="34" t="s">
        <v>759</v>
      </c>
      <c r="H30" s="35" t="n">
        <v>45931</v>
      </c>
      <c r="I30" s="35" t="n">
        <v>45958</v>
      </c>
      <c r="J30" s="35" t="n">
        <v>45940</v>
      </c>
      <c r="K30" s="35" t="n">
        <v>45941</v>
      </c>
      <c r="L30" s="34" t="n">
        <v>8</v>
      </c>
      <c r="M30" s="34" t="n">
        <v>7.2</v>
      </c>
      <c r="N30" s="34" t="n">
        <v>0</v>
      </c>
      <c r="O30" s="34"/>
      <c r="P30" s="36" t="n">
        <v>474</v>
      </c>
      <c r="Q30" s="34"/>
      <c r="R30" s="34" t="s">
        <v>212</v>
      </c>
      <c r="S30" s="34"/>
    </row>
    <row r="31" customFormat="false" ht="15" hidden="false" customHeight="false" outlineLevel="0" collapsed="false">
      <c r="A31" s="34" t="s">
        <v>766</v>
      </c>
      <c r="B31" s="34" t="s">
        <v>324</v>
      </c>
      <c r="C31" s="6" t="s">
        <v>767</v>
      </c>
      <c r="D31" s="34" t="s">
        <v>712</v>
      </c>
      <c r="E31" s="34" t="s">
        <v>545</v>
      </c>
      <c r="F31" s="34" t="s">
        <v>716</v>
      </c>
      <c r="G31" s="34" t="s">
        <v>759</v>
      </c>
      <c r="H31" s="35" t="n">
        <v>45931</v>
      </c>
      <c r="I31" s="35" t="n">
        <v>45958</v>
      </c>
      <c r="J31" s="35" t="n">
        <v>45948</v>
      </c>
      <c r="K31" s="35" t="n">
        <v>45951</v>
      </c>
      <c r="L31" s="34" t="n">
        <v>2</v>
      </c>
      <c r="M31" s="34" t="n">
        <v>1.7</v>
      </c>
      <c r="N31" s="34" t="n">
        <v>0</v>
      </c>
      <c r="O31" s="34"/>
      <c r="P31" s="36" t="n">
        <v>76</v>
      </c>
      <c r="Q31" s="34"/>
      <c r="R31" s="34" t="s">
        <v>212</v>
      </c>
      <c r="S31" s="34"/>
    </row>
    <row r="32" customFormat="false" ht="15" hidden="false" customHeight="false" outlineLevel="0" collapsed="false">
      <c r="A32" s="34" t="s">
        <v>768</v>
      </c>
      <c r="B32" s="34" t="s">
        <v>192</v>
      </c>
      <c r="C32" s="6" t="s">
        <v>711</v>
      </c>
      <c r="D32" s="34" t="s">
        <v>712</v>
      </c>
      <c r="E32" s="34" t="s">
        <v>545</v>
      </c>
      <c r="F32" s="34" t="s">
        <v>671</v>
      </c>
      <c r="G32" s="34" t="s">
        <v>713</v>
      </c>
      <c r="H32" s="35" t="n">
        <v>45962</v>
      </c>
      <c r="I32" s="35" t="n">
        <v>45989</v>
      </c>
      <c r="J32" s="35" t="n">
        <v>45980</v>
      </c>
      <c r="K32" s="35"/>
      <c r="L32" s="34" t="n">
        <v>3</v>
      </c>
      <c r="M32" s="34"/>
      <c r="N32" s="34" t="n">
        <v>0</v>
      </c>
      <c r="O32" s="34"/>
      <c r="P32" s="36"/>
      <c r="Q32" s="34" t="s">
        <v>199</v>
      </c>
      <c r="R32" s="34" t="s">
        <v>212</v>
      </c>
      <c r="S32" s="34"/>
    </row>
    <row r="33" customFormat="false" ht="15" hidden="false" customHeight="false" outlineLevel="0" collapsed="false">
      <c r="A33" s="34" t="s">
        <v>769</v>
      </c>
      <c r="B33" s="34" t="s">
        <v>203</v>
      </c>
      <c r="C33" s="6" t="s">
        <v>715</v>
      </c>
      <c r="D33" s="34" t="s">
        <v>712</v>
      </c>
      <c r="E33" s="34" t="s">
        <v>545</v>
      </c>
      <c r="F33" s="34" t="s">
        <v>716</v>
      </c>
      <c r="G33" s="34" t="s">
        <v>713</v>
      </c>
      <c r="H33" s="35" t="n">
        <v>45962</v>
      </c>
      <c r="I33" s="35" t="n">
        <v>45989</v>
      </c>
      <c r="J33" s="35" t="n">
        <v>45976</v>
      </c>
      <c r="K33" s="35" t="n">
        <v>45982</v>
      </c>
      <c r="L33" s="34" t="n">
        <v>6</v>
      </c>
      <c r="M33" s="34" t="n">
        <v>5.7</v>
      </c>
      <c r="N33" s="34" t="n">
        <v>0</v>
      </c>
      <c r="O33" s="34"/>
      <c r="P33" s="36" t="n">
        <v>256</v>
      </c>
      <c r="Q33" s="34"/>
      <c r="R33" s="34" t="s">
        <v>212</v>
      </c>
      <c r="S33" s="34"/>
    </row>
    <row r="34" customFormat="false" ht="15" hidden="false" customHeight="false" outlineLevel="0" collapsed="false">
      <c r="A34" s="34" t="s">
        <v>770</v>
      </c>
      <c r="B34" s="34" t="s">
        <v>208</v>
      </c>
      <c r="C34" s="6" t="s">
        <v>718</v>
      </c>
      <c r="D34" s="34" t="s">
        <v>712</v>
      </c>
      <c r="E34" s="34" t="s">
        <v>545</v>
      </c>
      <c r="F34" s="34" t="s">
        <v>716</v>
      </c>
      <c r="G34" s="34" t="s">
        <v>200</v>
      </c>
      <c r="H34" s="35" t="n">
        <v>45962</v>
      </c>
      <c r="I34" s="35" t="n">
        <v>45989</v>
      </c>
      <c r="J34" s="35" t="n">
        <v>45966</v>
      </c>
      <c r="K34" s="35" t="n">
        <v>45969</v>
      </c>
      <c r="L34" s="34" t="n">
        <v>8</v>
      </c>
      <c r="M34" s="34" t="n">
        <v>9</v>
      </c>
      <c r="N34" s="34" t="n">
        <v>0</v>
      </c>
      <c r="O34" s="34"/>
      <c r="P34" s="36" t="n">
        <v>705</v>
      </c>
      <c r="Q34" s="34"/>
      <c r="R34" s="34" t="s">
        <v>212</v>
      </c>
      <c r="S34" s="34"/>
    </row>
    <row r="35" customFormat="false" ht="15" hidden="false" customHeight="false" outlineLevel="0" collapsed="false">
      <c r="A35" s="34" t="s">
        <v>771</v>
      </c>
      <c r="B35" s="34" t="s">
        <v>215</v>
      </c>
      <c r="C35" s="6" t="s">
        <v>720</v>
      </c>
      <c r="D35" s="34" t="s">
        <v>712</v>
      </c>
      <c r="E35" s="34" t="s">
        <v>545</v>
      </c>
      <c r="F35" s="34" t="s">
        <v>716</v>
      </c>
      <c r="G35" s="34" t="s">
        <v>713</v>
      </c>
      <c r="H35" s="35" t="n">
        <v>45962</v>
      </c>
      <c r="I35" s="35" t="n">
        <v>45989</v>
      </c>
      <c r="J35" s="35" t="n">
        <v>45983</v>
      </c>
      <c r="K35" s="35" t="n">
        <v>45984</v>
      </c>
      <c r="L35" s="34" t="n">
        <v>3</v>
      </c>
      <c r="M35" s="34" t="n">
        <v>3.5</v>
      </c>
      <c r="N35" s="34" t="n">
        <v>0</v>
      </c>
      <c r="O35" s="34"/>
      <c r="P35" s="36" t="n">
        <v>158</v>
      </c>
      <c r="Q35" s="34"/>
      <c r="R35" s="34" t="s">
        <v>212</v>
      </c>
      <c r="S35" s="34"/>
    </row>
    <row r="36" customFormat="false" ht="15" hidden="false" customHeight="false" outlineLevel="0" collapsed="false">
      <c r="A36" s="34" t="s">
        <v>772</v>
      </c>
      <c r="B36" s="34" t="s">
        <v>220</v>
      </c>
      <c r="C36" s="6" t="s">
        <v>722</v>
      </c>
      <c r="D36" s="34" t="s">
        <v>712</v>
      </c>
      <c r="E36" s="34" t="s">
        <v>545</v>
      </c>
      <c r="F36" s="34" t="s">
        <v>716</v>
      </c>
      <c r="G36" s="34" t="s">
        <v>200</v>
      </c>
      <c r="H36" s="35" t="n">
        <v>45962</v>
      </c>
      <c r="I36" s="35" t="n">
        <v>45989</v>
      </c>
      <c r="J36" s="35" t="n">
        <v>45972</v>
      </c>
      <c r="K36" s="35" t="n">
        <v>45973</v>
      </c>
      <c r="L36" s="34" t="n">
        <v>2</v>
      </c>
      <c r="M36" s="34" t="n">
        <v>1.6</v>
      </c>
      <c r="N36" s="34" t="n">
        <v>0</v>
      </c>
      <c r="O36" s="34"/>
      <c r="P36" s="36" t="n">
        <v>152</v>
      </c>
      <c r="Q36" s="34"/>
      <c r="R36" s="34" t="s">
        <v>212</v>
      </c>
      <c r="S36" s="34"/>
    </row>
    <row r="37" customFormat="false" ht="15" hidden="false" customHeight="false" outlineLevel="0" collapsed="false">
      <c r="A37" s="34" t="s">
        <v>773</v>
      </c>
      <c r="B37" s="34" t="s">
        <v>227</v>
      </c>
      <c r="C37" s="6" t="s">
        <v>724</v>
      </c>
      <c r="D37" s="34" t="s">
        <v>712</v>
      </c>
      <c r="E37" s="34" t="s">
        <v>545</v>
      </c>
      <c r="F37" s="34" t="s">
        <v>716</v>
      </c>
      <c r="G37" s="34" t="s">
        <v>200</v>
      </c>
      <c r="H37" s="35" t="n">
        <v>45962</v>
      </c>
      <c r="I37" s="35" t="n">
        <v>45989</v>
      </c>
      <c r="J37" s="35" t="n">
        <v>45975</v>
      </c>
      <c r="K37" s="35" t="n">
        <v>45976</v>
      </c>
      <c r="L37" s="34" t="n">
        <v>2</v>
      </c>
      <c r="M37" s="34" t="n">
        <v>2</v>
      </c>
      <c r="N37" s="34" t="n">
        <v>0</v>
      </c>
      <c r="O37" s="34"/>
      <c r="P37" s="36" t="n">
        <v>240</v>
      </c>
      <c r="Q37" s="34"/>
      <c r="R37" s="34" t="s">
        <v>212</v>
      </c>
      <c r="S37" s="34"/>
    </row>
    <row r="38" customFormat="false" ht="15" hidden="false" customHeight="false" outlineLevel="0" collapsed="false">
      <c r="A38" s="34" t="s">
        <v>774</v>
      </c>
      <c r="B38" s="34" t="s">
        <v>230</v>
      </c>
      <c r="C38" s="6" t="s">
        <v>726</v>
      </c>
      <c r="D38" s="34" t="s">
        <v>712</v>
      </c>
      <c r="E38" s="34" t="s">
        <v>545</v>
      </c>
      <c r="F38" s="34" t="s">
        <v>716</v>
      </c>
      <c r="G38" s="34" t="s">
        <v>200</v>
      </c>
      <c r="H38" s="35" t="n">
        <v>45962</v>
      </c>
      <c r="I38" s="35" t="n">
        <v>45989</v>
      </c>
      <c r="J38" s="35" t="n">
        <v>45974</v>
      </c>
      <c r="K38" s="35" t="n">
        <v>45983</v>
      </c>
      <c r="L38" s="34" t="n">
        <v>8</v>
      </c>
      <c r="M38" s="34" t="n">
        <v>8.7</v>
      </c>
      <c r="N38" s="34" t="n">
        <v>0</v>
      </c>
      <c r="O38" s="34"/>
      <c r="P38" s="36" t="n">
        <v>391</v>
      </c>
      <c r="Q38" s="34"/>
      <c r="R38" s="34" t="s">
        <v>212</v>
      </c>
      <c r="S38" s="34"/>
    </row>
    <row r="39" customFormat="false" ht="15" hidden="false" customHeight="false" outlineLevel="0" collapsed="false">
      <c r="A39" s="34" t="s">
        <v>775</v>
      </c>
      <c r="B39" s="34" t="s">
        <v>234</v>
      </c>
      <c r="C39" s="6" t="s">
        <v>728</v>
      </c>
      <c r="D39" s="34" t="s">
        <v>712</v>
      </c>
      <c r="E39" s="34" t="s">
        <v>545</v>
      </c>
      <c r="F39" s="34" t="s">
        <v>716</v>
      </c>
      <c r="G39" s="34" t="s">
        <v>200</v>
      </c>
      <c r="H39" s="35" t="n">
        <v>45962</v>
      </c>
      <c r="I39" s="35" t="n">
        <v>45989</v>
      </c>
      <c r="J39" s="35" t="n">
        <v>45982</v>
      </c>
      <c r="K39" s="35" t="n">
        <v>45982</v>
      </c>
      <c r="L39" s="34" t="n">
        <v>6</v>
      </c>
      <c r="M39" s="34" t="n">
        <v>7.5</v>
      </c>
      <c r="N39" s="34" t="n">
        <v>0</v>
      </c>
      <c r="O39" s="34"/>
      <c r="P39" s="36" t="n">
        <v>418</v>
      </c>
      <c r="Q39" s="34"/>
      <c r="R39" s="34" t="s">
        <v>212</v>
      </c>
      <c r="S39" s="34"/>
    </row>
    <row r="40" customFormat="false" ht="15" hidden="false" customHeight="false" outlineLevel="0" collapsed="false">
      <c r="A40" s="34" t="s">
        <v>776</v>
      </c>
      <c r="B40" s="34" t="s">
        <v>238</v>
      </c>
      <c r="C40" s="6" t="s">
        <v>730</v>
      </c>
      <c r="D40" s="34" t="s">
        <v>712</v>
      </c>
      <c r="E40" s="34" t="s">
        <v>545</v>
      </c>
      <c r="F40" s="34" t="s">
        <v>716</v>
      </c>
      <c r="G40" s="34" t="s">
        <v>200</v>
      </c>
      <c r="H40" s="35" t="n">
        <v>45962</v>
      </c>
      <c r="I40" s="35" t="n">
        <v>45989</v>
      </c>
      <c r="J40" s="35" t="n">
        <v>45965</v>
      </c>
      <c r="K40" s="35" t="n">
        <v>45974</v>
      </c>
      <c r="L40" s="34" t="n">
        <v>2</v>
      </c>
      <c r="M40" s="34" t="n">
        <v>2.1</v>
      </c>
      <c r="N40" s="34" t="n">
        <v>0</v>
      </c>
      <c r="O40" s="34"/>
      <c r="P40" s="36" t="n">
        <v>174</v>
      </c>
      <c r="Q40" s="34"/>
      <c r="R40" s="34" t="s">
        <v>212</v>
      </c>
      <c r="S40" s="34"/>
    </row>
    <row r="41" customFormat="false" ht="15" hidden="false" customHeight="false" outlineLevel="0" collapsed="false">
      <c r="A41" s="34" t="s">
        <v>777</v>
      </c>
      <c r="B41" s="34" t="s">
        <v>242</v>
      </c>
      <c r="C41" s="6" t="s">
        <v>732</v>
      </c>
      <c r="D41" s="34" t="s">
        <v>712</v>
      </c>
      <c r="E41" s="34" t="s">
        <v>545</v>
      </c>
      <c r="F41" s="34" t="s">
        <v>716</v>
      </c>
      <c r="G41" s="34" t="s">
        <v>200</v>
      </c>
      <c r="H41" s="35" t="n">
        <v>45962</v>
      </c>
      <c r="I41" s="35" t="n">
        <v>45989</v>
      </c>
      <c r="J41" s="35" t="n">
        <v>45974</v>
      </c>
      <c r="K41" s="35" t="n">
        <v>45974</v>
      </c>
      <c r="L41" s="34" t="n">
        <v>2</v>
      </c>
      <c r="M41" s="34" t="n">
        <v>2.1</v>
      </c>
      <c r="N41" s="34" t="n">
        <v>0</v>
      </c>
      <c r="O41" s="34"/>
      <c r="P41" s="36" t="n">
        <v>174</v>
      </c>
      <c r="Q41" s="34"/>
      <c r="R41" s="34" t="s">
        <v>212</v>
      </c>
      <c r="S41" s="34"/>
    </row>
    <row r="42" customFormat="false" ht="15" hidden="false" customHeight="false" outlineLevel="0" collapsed="false">
      <c r="A42" s="34" t="s">
        <v>778</v>
      </c>
      <c r="B42" s="34" t="s">
        <v>246</v>
      </c>
      <c r="C42" s="6" t="s">
        <v>734</v>
      </c>
      <c r="D42" s="34" t="s">
        <v>712</v>
      </c>
      <c r="E42" s="34" t="s">
        <v>545</v>
      </c>
      <c r="F42" s="34" t="s">
        <v>671</v>
      </c>
      <c r="G42" s="34" t="s">
        <v>200</v>
      </c>
      <c r="H42" s="35" t="n">
        <v>45962</v>
      </c>
      <c r="I42" s="35" t="n">
        <v>45989</v>
      </c>
      <c r="J42" s="35" t="n">
        <v>45965</v>
      </c>
      <c r="K42" s="35"/>
      <c r="L42" s="34" t="n">
        <v>3</v>
      </c>
      <c r="M42" s="34"/>
      <c r="N42" s="34" t="n">
        <v>0</v>
      </c>
      <c r="O42" s="34"/>
      <c r="P42" s="36"/>
      <c r="Q42" s="34" t="s">
        <v>199</v>
      </c>
      <c r="R42" s="34" t="s">
        <v>212</v>
      </c>
      <c r="S42" s="34"/>
    </row>
    <row r="43" customFormat="false" ht="15" hidden="false" customHeight="false" outlineLevel="0" collapsed="false">
      <c r="A43" s="34" t="s">
        <v>779</v>
      </c>
      <c r="B43" s="34" t="s">
        <v>252</v>
      </c>
      <c r="C43" s="6" t="s">
        <v>736</v>
      </c>
      <c r="D43" s="34" t="s">
        <v>712</v>
      </c>
      <c r="E43" s="34" t="s">
        <v>545</v>
      </c>
      <c r="F43" s="34" t="s">
        <v>716</v>
      </c>
      <c r="G43" s="34" t="s">
        <v>200</v>
      </c>
      <c r="H43" s="35" t="n">
        <v>45962</v>
      </c>
      <c r="I43" s="35" t="n">
        <v>45989</v>
      </c>
      <c r="J43" s="35" t="n">
        <v>45974</v>
      </c>
      <c r="K43" s="35" t="n">
        <v>45983</v>
      </c>
      <c r="L43" s="34" t="n">
        <v>6</v>
      </c>
      <c r="M43" s="34" t="n">
        <v>7.5</v>
      </c>
      <c r="N43" s="34" t="n">
        <v>0</v>
      </c>
      <c r="O43" s="34"/>
      <c r="P43" s="36" t="n">
        <v>488</v>
      </c>
      <c r="Q43" s="34"/>
      <c r="R43" s="34" t="s">
        <v>212</v>
      </c>
      <c r="S43" s="34"/>
    </row>
    <row r="44" customFormat="false" ht="15" hidden="false" customHeight="false" outlineLevel="0" collapsed="false">
      <c r="A44" s="34" t="s">
        <v>780</v>
      </c>
      <c r="B44" s="34" t="s">
        <v>259</v>
      </c>
      <c r="C44" s="6" t="s">
        <v>738</v>
      </c>
      <c r="D44" s="34" t="s">
        <v>712</v>
      </c>
      <c r="E44" s="34" t="s">
        <v>545</v>
      </c>
      <c r="F44" s="34" t="s">
        <v>671</v>
      </c>
      <c r="G44" s="34" t="s">
        <v>713</v>
      </c>
      <c r="H44" s="35" t="n">
        <v>45962</v>
      </c>
      <c r="I44" s="35" t="n">
        <v>45989</v>
      </c>
      <c r="J44" s="35" t="n">
        <v>45964</v>
      </c>
      <c r="K44" s="35"/>
      <c r="L44" s="34" t="n">
        <v>8</v>
      </c>
      <c r="M44" s="34"/>
      <c r="N44" s="34" t="n">
        <v>0</v>
      </c>
      <c r="O44" s="34"/>
      <c r="P44" s="36"/>
      <c r="Q44" s="34" t="s">
        <v>199</v>
      </c>
      <c r="R44" s="34" t="s">
        <v>212</v>
      </c>
      <c r="S44" s="34"/>
    </row>
    <row r="45" customFormat="false" ht="15" hidden="false" customHeight="false" outlineLevel="0" collapsed="false">
      <c r="A45" s="34" t="s">
        <v>781</v>
      </c>
      <c r="B45" s="34" t="s">
        <v>266</v>
      </c>
      <c r="C45" s="6" t="s">
        <v>740</v>
      </c>
      <c r="D45" s="34" t="s">
        <v>712</v>
      </c>
      <c r="E45" s="34" t="s">
        <v>545</v>
      </c>
      <c r="F45" s="34" t="s">
        <v>716</v>
      </c>
      <c r="G45" s="34" t="s">
        <v>713</v>
      </c>
      <c r="H45" s="35" t="n">
        <v>45962</v>
      </c>
      <c r="I45" s="35" t="n">
        <v>45989</v>
      </c>
      <c r="J45" s="35" t="n">
        <v>45964</v>
      </c>
      <c r="K45" s="35" t="n">
        <v>45967</v>
      </c>
      <c r="L45" s="34" t="n">
        <v>6</v>
      </c>
      <c r="M45" s="34" t="n">
        <v>6.5</v>
      </c>
      <c r="N45" s="34" t="n">
        <v>0</v>
      </c>
      <c r="O45" s="34"/>
      <c r="P45" s="36" t="n">
        <v>592</v>
      </c>
      <c r="Q45" s="34"/>
      <c r="R45" s="34" t="s">
        <v>212</v>
      </c>
      <c r="S45" s="34"/>
    </row>
    <row r="46" customFormat="false" ht="15" hidden="false" customHeight="false" outlineLevel="0" collapsed="false">
      <c r="A46" s="34" t="s">
        <v>782</v>
      </c>
      <c r="B46" s="34" t="s">
        <v>271</v>
      </c>
      <c r="C46" s="6" t="s">
        <v>742</v>
      </c>
      <c r="D46" s="34" t="s">
        <v>712</v>
      </c>
      <c r="E46" s="34" t="s">
        <v>545</v>
      </c>
      <c r="F46" s="34" t="s">
        <v>716</v>
      </c>
      <c r="G46" s="34" t="s">
        <v>713</v>
      </c>
      <c r="H46" s="35" t="n">
        <v>45962</v>
      </c>
      <c r="I46" s="35" t="n">
        <v>45989</v>
      </c>
      <c r="J46" s="35" t="n">
        <v>45966</v>
      </c>
      <c r="K46" s="35" t="n">
        <v>45975</v>
      </c>
      <c r="L46" s="34" t="n">
        <v>2</v>
      </c>
      <c r="M46" s="34" t="n">
        <v>2.6</v>
      </c>
      <c r="N46" s="34" t="n">
        <v>0</v>
      </c>
      <c r="O46" s="34"/>
      <c r="P46" s="36" t="n">
        <v>267</v>
      </c>
      <c r="Q46" s="34"/>
      <c r="R46" s="34" t="s">
        <v>212</v>
      </c>
      <c r="S46" s="34"/>
    </row>
    <row r="47" customFormat="false" ht="15" hidden="false" customHeight="false" outlineLevel="0" collapsed="false">
      <c r="A47" s="34" t="s">
        <v>783</v>
      </c>
      <c r="B47" s="34" t="s">
        <v>276</v>
      </c>
      <c r="C47" s="6" t="s">
        <v>744</v>
      </c>
      <c r="D47" s="34" t="s">
        <v>712</v>
      </c>
      <c r="E47" s="34" t="s">
        <v>545</v>
      </c>
      <c r="F47" s="34" t="s">
        <v>716</v>
      </c>
      <c r="G47" s="34" t="s">
        <v>200</v>
      </c>
      <c r="H47" s="35" t="n">
        <v>45962</v>
      </c>
      <c r="I47" s="35" t="n">
        <v>45989</v>
      </c>
      <c r="J47" s="35" t="n">
        <v>45974</v>
      </c>
      <c r="K47" s="35" t="n">
        <v>45983</v>
      </c>
      <c r="L47" s="34" t="n">
        <v>8</v>
      </c>
      <c r="M47" s="34" t="n">
        <v>8.2</v>
      </c>
      <c r="N47" s="34" t="n">
        <v>0</v>
      </c>
      <c r="O47" s="34"/>
      <c r="P47" s="36" t="n">
        <v>519</v>
      </c>
      <c r="Q47" s="34"/>
      <c r="R47" s="34" t="s">
        <v>212</v>
      </c>
      <c r="S47" s="34"/>
    </row>
    <row r="48" customFormat="false" ht="15" hidden="false" customHeight="false" outlineLevel="0" collapsed="false">
      <c r="A48" s="34" t="s">
        <v>784</v>
      </c>
      <c r="B48" s="34" t="s">
        <v>281</v>
      </c>
      <c r="C48" s="6" t="s">
        <v>746</v>
      </c>
      <c r="D48" s="34" t="s">
        <v>712</v>
      </c>
      <c r="E48" s="34" t="s">
        <v>545</v>
      </c>
      <c r="F48" s="34" t="s">
        <v>716</v>
      </c>
      <c r="G48" s="34" t="s">
        <v>62</v>
      </c>
      <c r="H48" s="35" t="n">
        <v>45962</v>
      </c>
      <c r="I48" s="35" t="n">
        <v>45989</v>
      </c>
      <c r="J48" s="35" t="n">
        <v>45981</v>
      </c>
      <c r="K48" s="35" t="n">
        <v>45987</v>
      </c>
      <c r="L48" s="34" t="n">
        <v>2</v>
      </c>
      <c r="M48" s="34" t="n">
        <v>1.9</v>
      </c>
      <c r="N48" s="34" t="n">
        <v>0</v>
      </c>
      <c r="O48" s="34"/>
      <c r="P48" s="36" t="n">
        <v>86</v>
      </c>
      <c r="Q48" s="34"/>
      <c r="R48" s="34" t="s">
        <v>212</v>
      </c>
      <c r="S48" s="34"/>
    </row>
    <row r="49" customFormat="false" ht="15" hidden="false" customHeight="false" outlineLevel="0" collapsed="false">
      <c r="A49" s="34" t="s">
        <v>785</v>
      </c>
      <c r="B49" s="34" t="s">
        <v>287</v>
      </c>
      <c r="C49" s="6" t="s">
        <v>748</v>
      </c>
      <c r="D49" s="34" t="s">
        <v>712</v>
      </c>
      <c r="E49" s="34" t="s">
        <v>545</v>
      </c>
      <c r="F49" s="34" t="s">
        <v>716</v>
      </c>
      <c r="G49" s="34" t="s">
        <v>62</v>
      </c>
      <c r="H49" s="35" t="n">
        <v>45962</v>
      </c>
      <c r="I49" s="35" t="n">
        <v>45989</v>
      </c>
      <c r="J49" s="35" t="n">
        <v>45979</v>
      </c>
      <c r="K49" s="35" t="n">
        <v>45988</v>
      </c>
      <c r="L49" s="34" t="n">
        <v>2</v>
      </c>
      <c r="M49" s="34" t="n">
        <v>2.1</v>
      </c>
      <c r="N49" s="34" t="n">
        <v>0</v>
      </c>
      <c r="O49" s="34"/>
      <c r="P49" s="36" t="n">
        <v>394</v>
      </c>
      <c r="Q49" s="34"/>
      <c r="R49" s="34" t="s">
        <v>212</v>
      </c>
      <c r="S49" s="34"/>
    </row>
    <row r="50" customFormat="false" ht="15" hidden="false" customHeight="false" outlineLevel="0" collapsed="false">
      <c r="A50" s="34" t="s">
        <v>786</v>
      </c>
      <c r="B50" s="34" t="s">
        <v>291</v>
      </c>
      <c r="C50" s="6" t="s">
        <v>750</v>
      </c>
      <c r="D50" s="34" t="s">
        <v>712</v>
      </c>
      <c r="E50" s="34" t="s">
        <v>545</v>
      </c>
      <c r="F50" s="34" t="s">
        <v>671</v>
      </c>
      <c r="G50" s="34" t="s">
        <v>200</v>
      </c>
      <c r="H50" s="35" t="n">
        <v>45962</v>
      </c>
      <c r="I50" s="35" t="n">
        <v>45989</v>
      </c>
      <c r="J50" s="35" t="n">
        <v>45985</v>
      </c>
      <c r="K50" s="35"/>
      <c r="L50" s="34" t="n">
        <v>4</v>
      </c>
      <c r="M50" s="34"/>
      <c r="N50" s="34" t="n">
        <v>0</v>
      </c>
      <c r="O50" s="34"/>
      <c r="P50" s="36"/>
      <c r="Q50" s="34" t="s">
        <v>199</v>
      </c>
      <c r="R50" s="34" t="s">
        <v>212</v>
      </c>
      <c r="S50" s="34"/>
    </row>
    <row r="51" customFormat="false" ht="15" hidden="false" customHeight="false" outlineLevel="0" collapsed="false">
      <c r="A51" s="34" t="s">
        <v>787</v>
      </c>
      <c r="B51" s="34" t="s">
        <v>297</v>
      </c>
      <c r="C51" s="6" t="s">
        <v>752</v>
      </c>
      <c r="D51" s="34" t="s">
        <v>712</v>
      </c>
      <c r="E51" s="34" t="s">
        <v>545</v>
      </c>
      <c r="F51" s="34" t="s">
        <v>716</v>
      </c>
      <c r="G51" s="34" t="s">
        <v>200</v>
      </c>
      <c r="H51" s="35" t="n">
        <v>45962</v>
      </c>
      <c r="I51" s="35" t="n">
        <v>45989</v>
      </c>
      <c r="J51" s="35" t="n">
        <v>45964</v>
      </c>
      <c r="K51" s="35" t="n">
        <v>45965</v>
      </c>
      <c r="L51" s="34" t="n">
        <v>8</v>
      </c>
      <c r="M51" s="34" t="n">
        <v>7.2</v>
      </c>
      <c r="N51" s="34" t="n">
        <v>0</v>
      </c>
      <c r="O51" s="34"/>
      <c r="P51" s="36" t="n">
        <v>324</v>
      </c>
      <c r="Q51" s="34"/>
      <c r="R51" s="34" t="s">
        <v>212</v>
      </c>
      <c r="S51" s="34"/>
    </row>
    <row r="52" customFormat="false" ht="15" hidden="false" customHeight="false" outlineLevel="0" collapsed="false">
      <c r="A52" s="34" t="s">
        <v>788</v>
      </c>
      <c r="B52" s="34" t="s">
        <v>300</v>
      </c>
      <c r="C52" s="6" t="s">
        <v>754</v>
      </c>
      <c r="D52" s="34" t="s">
        <v>712</v>
      </c>
      <c r="E52" s="34" t="s">
        <v>545</v>
      </c>
      <c r="F52" s="34" t="s">
        <v>716</v>
      </c>
      <c r="G52" s="34" t="s">
        <v>200</v>
      </c>
      <c r="H52" s="35" t="n">
        <v>45962</v>
      </c>
      <c r="I52" s="35" t="n">
        <v>45989</v>
      </c>
      <c r="J52" s="35" t="n">
        <v>45974</v>
      </c>
      <c r="K52" s="35" t="n">
        <v>45977</v>
      </c>
      <c r="L52" s="34" t="n">
        <v>6</v>
      </c>
      <c r="M52" s="34" t="n">
        <v>7.5</v>
      </c>
      <c r="N52" s="34" t="n">
        <v>0</v>
      </c>
      <c r="O52" s="34"/>
      <c r="P52" s="36" t="n">
        <v>418</v>
      </c>
      <c r="Q52" s="34"/>
      <c r="R52" s="34" t="s">
        <v>212</v>
      </c>
      <c r="S52" s="34"/>
    </row>
    <row r="53" customFormat="false" ht="15" hidden="false" customHeight="false" outlineLevel="0" collapsed="false">
      <c r="A53" s="34" t="s">
        <v>789</v>
      </c>
      <c r="B53" s="34" t="s">
        <v>303</v>
      </c>
      <c r="C53" s="6" t="s">
        <v>756</v>
      </c>
      <c r="D53" s="34" t="s">
        <v>712</v>
      </c>
      <c r="E53" s="34" t="s">
        <v>545</v>
      </c>
      <c r="F53" s="34" t="s">
        <v>716</v>
      </c>
      <c r="G53" s="34" t="s">
        <v>200</v>
      </c>
      <c r="H53" s="35" t="n">
        <v>45962</v>
      </c>
      <c r="I53" s="35" t="n">
        <v>45989</v>
      </c>
      <c r="J53" s="35" t="n">
        <v>45976</v>
      </c>
      <c r="K53" s="35" t="n">
        <v>45977</v>
      </c>
      <c r="L53" s="34" t="n">
        <v>6</v>
      </c>
      <c r="M53" s="34" t="n">
        <v>7.2</v>
      </c>
      <c r="N53" s="34" t="n">
        <v>0</v>
      </c>
      <c r="O53" s="34"/>
      <c r="P53" s="36" t="n">
        <v>324</v>
      </c>
      <c r="Q53" s="34"/>
      <c r="R53" s="34" t="s">
        <v>212</v>
      </c>
      <c r="S53" s="34"/>
    </row>
    <row r="54" customFormat="false" ht="15" hidden="false" customHeight="false" outlineLevel="0" collapsed="false">
      <c r="A54" s="34" t="s">
        <v>790</v>
      </c>
      <c r="B54" s="34" t="s">
        <v>305</v>
      </c>
      <c r="C54" s="6" t="s">
        <v>758</v>
      </c>
      <c r="D54" s="34" t="s">
        <v>712</v>
      </c>
      <c r="E54" s="34" t="s">
        <v>545</v>
      </c>
      <c r="F54" s="34" t="s">
        <v>716</v>
      </c>
      <c r="G54" s="34" t="s">
        <v>759</v>
      </c>
      <c r="H54" s="35" t="n">
        <v>45962</v>
      </c>
      <c r="I54" s="35" t="n">
        <v>45989</v>
      </c>
      <c r="J54" s="35" t="n">
        <v>45970</v>
      </c>
      <c r="K54" s="35" t="n">
        <v>45976</v>
      </c>
      <c r="L54" s="34" t="n">
        <v>4</v>
      </c>
      <c r="M54" s="34" t="n">
        <v>3.6</v>
      </c>
      <c r="N54" s="34" t="n">
        <v>0</v>
      </c>
      <c r="O54" s="34"/>
      <c r="P54" s="36" t="n">
        <v>162</v>
      </c>
      <c r="Q54" s="34"/>
      <c r="R54" s="34" t="s">
        <v>212</v>
      </c>
      <c r="S54" s="34"/>
    </row>
    <row r="55" customFormat="false" ht="15" hidden="false" customHeight="false" outlineLevel="0" collapsed="false">
      <c r="A55" s="34" t="s">
        <v>791</v>
      </c>
      <c r="B55" s="34" t="s">
        <v>313</v>
      </c>
      <c r="C55" s="6" t="s">
        <v>761</v>
      </c>
      <c r="D55" s="34" t="s">
        <v>712</v>
      </c>
      <c r="E55" s="34" t="s">
        <v>545</v>
      </c>
      <c r="F55" s="34" t="s">
        <v>716</v>
      </c>
      <c r="G55" s="34" t="s">
        <v>759</v>
      </c>
      <c r="H55" s="35" t="n">
        <v>45962</v>
      </c>
      <c r="I55" s="35" t="n">
        <v>45989</v>
      </c>
      <c r="J55" s="35" t="n">
        <v>45979</v>
      </c>
      <c r="K55" s="35" t="n">
        <v>45979</v>
      </c>
      <c r="L55" s="34" t="n">
        <v>2</v>
      </c>
      <c r="M55" s="34" t="n">
        <v>2.6</v>
      </c>
      <c r="N55" s="34" t="n">
        <v>0</v>
      </c>
      <c r="O55" s="34"/>
      <c r="P55" s="36" t="n">
        <v>197</v>
      </c>
      <c r="Q55" s="34"/>
      <c r="R55" s="34" t="s">
        <v>212</v>
      </c>
      <c r="S55" s="34"/>
    </row>
    <row r="56" customFormat="false" ht="15" hidden="false" customHeight="false" outlineLevel="0" collapsed="false">
      <c r="A56" s="34" t="s">
        <v>792</v>
      </c>
      <c r="B56" s="34" t="s">
        <v>316</v>
      </c>
      <c r="C56" s="6" t="s">
        <v>763</v>
      </c>
      <c r="D56" s="34" t="s">
        <v>712</v>
      </c>
      <c r="E56" s="34" t="s">
        <v>545</v>
      </c>
      <c r="F56" s="34" t="s">
        <v>716</v>
      </c>
      <c r="G56" s="34" t="s">
        <v>759</v>
      </c>
      <c r="H56" s="35" t="n">
        <v>45962</v>
      </c>
      <c r="I56" s="35" t="n">
        <v>45989</v>
      </c>
      <c r="J56" s="35" t="n">
        <v>45969</v>
      </c>
      <c r="K56" s="35" t="n">
        <v>45972</v>
      </c>
      <c r="L56" s="34" t="n">
        <v>4</v>
      </c>
      <c r="M56" s="34" t="n">
        <v>5.1</v>
      </c>
      <c r="N56" s="34" t="n">
        <v>0</v>
      </c>
      <c r="O56" s="34"/>
      <c r="P56" s="36" t="n">
        <v>380</v>
      </c>
      <c r="Q56" s="34"/>
      <c r="R56" s="34" t="s">
        <v>212</v>
      </c>
      <c r="S56" s="34"/>
    </row>
    <row r="57" customFormat="false" ht="15" hidden="false" customHeight="false" outlineLevel="0" collapsed="false">
      <c r="A57" s="34" t="s">
        <v>793</v>
      </c>
      <c r="B57" s="34" t="s">
        <v>321</v>
      </c>
      <c r="C57" s="6" t="s">
        <v>765</v>
      </c>
      <c r="D57" s="34" t="s">
        <v>712</v>
      </c>
      <c r="E57" s="34" t="s">
        <v>545</v>
      </c>
      <c r="F57" s="34" t="s">
        <v>716</v>
      </c>
      <c r="G57" s="34" t="s">
        <v>759</v>
      </c>
      <c r="H57" s="35" t="n">
        <v>45962</v>
      </c>
      <c r="I57" s="35" t="n">
        <v>45989</v>
      </c>
      <c r="J57" s="35" t="n">
        <v>45976</v>
      </c>
      <c r="K57" s="35" t="n">
        <v>45979</v>
      </c>
      <c r="L57" s="34" t="n">
        <v>4</v>
      </c>
      <c r="M57" s="34" t="n">
        <v>4.6</v>
      </c>
      <c r="N57" s="34" t="n">
        <v>0</v>
      </c>
      <c r="O57" s="34"/>
      <c r="P57" s="36" t="n">
        <v>507</v>
      </c>
      <c r="Q57" s="34"/>
      <c r="R57" s="34" t="s">
        <v>212</v>
      </c>
      <c r="S57" s="34"/>
    </row>
    <row r="58" customFormat="false" ht="15" hidden="false" customHeight="false" outlineLevel="0" collapsed="false">
      <c r="A58" s="34" t="s">
        <v>794</v>
      </c>
      <c r="B58" s="34" t="s">
        <v>324</v>
      </c>
      <c r="C58" s="6" t="s">
        <v>767</v>
      </c>
      <c r="D58" s="34" t="s">
        <v>712</v>
      </c>
      <c r="E58" s="34" t="s">
        <v>545</v>
      </c>
      <c r="F58" s="34" t="s">
        <v>716</v>
      </c>
      <c r="G58" s="34" t="s">
        <v>759</v>
      </c>
      <c r="H58" s="35" t="n">
        <v>45962</v>
      </c>
      <c r="I58" s="35" t="n">
        <v>45989</v>
      </c>
      <c r="J58" s="35" t="n">
        <v>45978</v>
      </c>
      <c r="K58" s="35" t="n">
        <v>45978</v>
      </c>
      <c r="L58" s="34" t="n">
        <v>4</v>
      </c>
      <c r="M58" s="34" t="n">
        <v>4.9</v>
      </c>
      <c r="N58" s="34" t="n">
        <v>0</v>
      </c>
      <c r="O58" s="34"/>
      <c r="P58" s="36" t="n">
        <v>221</v>
      </c>
      <c r="Q58" s="34"/>
      <c r="R58" s="34" t="s">
        <v>212</v>
      </c>
      <c r="S58" s="34"/>
    </row>
    <row r="59" customFormat="false" ht="15" hidden="false" customHeight="false" outlineLevel="0" collapsed="false">
      <c r="A59" s="34" t="s">
        <v>795</v>
      </c>
      <c r="B59" s="34" t="s">
        <v>192</v>
      </c>
      <c r="C59" s="6" t="s">
        <v>711</v>
      </c>
      <c r="D59" s="34" t="s">
        <v>712</v>
      </c>
      <c r="E59" s="34" t="s">
        <v>545</v>
      </c>
      <c r="F59" s="34" t="s">
        <v>716</v>
      </c>
      <c r="G59" s="34" t="s">
        <v>713</v>
      </c>
      <c r="H59" s="35" t="n">
        <v>45992</v>
      </c>
      <c r="I59" s="35" t="n">
        <v>46019</v>
      </c>
      <c r="J59" s="35" t="n">
        <v>46015</v>
      </c>
      <c r="K59" s="35" t="n">
        <v>46021</v>
      </c>
      <c r="L59" s="34" t="n">
        <v>4</v>
      </c>
      <c r="M59" s="34" t="n">
        <v>3.8</v>
      </c>
      <c r="N59" s="34" t="n">
        <v>0</v>
      </c>
      <c r="O59" s="34"/>
      <c r="P59" s="36" t="n">
        <v>471</v>
      </c>
      <c r="Q59" s="34"/>
      <c r="R59" s="34" t="s">
        <v>212</v>
      </c>
      <c r="S59" s="34"/>
    </row>
    <row r="60" customFormat="false" ht="15" hidden="false" customHeight="false" outlineLevel="0" collapsed="false">
      <c r="A60" s="34" t="s">
        <v>796</v>
      </c>
      <c r="B60" s="34" t="s">
        <v>203</v>
      </c>
      <c r="C60" s="6" t="s">
        <v>715</v>
      </c>
      <c r="D60" s="34" t="s">
        <v>712</v>
      </c>
      <c r="E60" s="34" t="s">
        <v>545</v>
      </c>
      <c r="F60" s="34" t="s">
        <v>716</v>
      </c>
      <c r="G60" s="34" t="s">
        <v>713</v>
      </c>
      <c r="H60" s="35" t="n">
        <v>45992</v>
      </c>
      <c r="I60" s="35" t="n">
        <v>46019</v>
      </c>
      <c r="J60" s="35" t="n">
        <v>45994</v>
      </c>
      <c r="K60" s="35" t="n">
        <v>45997</v>
      </c>
      <c r="L60" s="34" t="n">
        <v>6</v>
      </c>
      <c r="M60" s="34" t="n">
        <v>5.4</v>
      </c>
      <c r="N60" s="34" t="n">
        <v>0</v>
      </c>
      <c r="O60" s="34"/>
      <c r="P60" s="36" t="n">
        <v>323</v>
      </c>
      <c r="Q60" s="34"/>
      <c r="R60" s="34" t="s">
        <v>212</v>
      </c>
      <c r="S60" s="34"/>
    </row>
    <row r="61" customFormat="false" ht="15" hidden="false" customHeight="false" outlineLevel="0" collapsed="false">
      <c r="A61" s="34" t="s">
        <v>797</v>
      </c>
      <c r="B61" s="34" t="s">
        <v>208</v>
      </c>
      <c r="C61" s="6" t="s">
        <v>718</v>
      </c>
      <c r="D61" s="34" t="s">
        <v>712</v>
      </c>
      <c r="E61" s="34" t="s">
        <v>545</v>
      </c>
      <c r="F61" s="34" t="s">
        <v>716</v>
      </c>
      <c r="G61" s="34" t="s">
        <v>200</v>
      </c>
      <c r="H61" s="35" t="n">
        <v>45992</v>
      </c>
      <c r="I61" s="35" t="n">
        <v>46019</v>
      </c>
      <c r="J61" s="35" t="n">
        <v>46001</v>
      </c>
      <c r="K61" s="35" t="n">
        <v>46001</v>
      </c>
      <c r="L61" s="34" t="n">
        <v>2</v>
      </c>
      <c r="M61" s="34" t="n">
        <v>2</v>
      </c>
      <c r="N61" s="34" t="n">
        <v>0</v>
      </c>
      <c r="O61" s="34"/>
      <c r="P61" s="36" t="n">
        <v>390</v>
      </c>
      <c r="Q61" s="34"/>
      <c r="R61" s="34" t="s">
        <v>212</v>
      </c>
      <c r="S61" s="34"/>
    </row>
    <row r="62" customFormat="false" ht="15" hidden="false" customHeight="false" outlineLevel="0" collapsed="false">
      <c r="A62" s="34" t="s">
        <v>798</v>
      </c>
      <c r="B62" s="34" t="s">
        <v>215</v>
      </c>
      <c r="C62" s="6" t="s">
        <v>720</v>
      </c>
      <c r="D62" s="34" t="s">
        <v>712</v>
      </c>
      <c r="E62" s="34" t="s">
        <v>545</v>
      </c>
      <c r="F62" s="34" t="s">
        <v>716</v>
      </c>
      <c r="G62" s="34" t="s">
        <v>713</v>
      </c>
      <c r="H62" s="35" t="n">
        <v>45992</v>
      </c>
      <c r="I62" s="35" t="n">
        <v>46019</v>
      </c>
      <c r="J62" s="35" t="n">
        <v>46014</v>
      </c>
      <c r="K62" s="35" t="n">
        <v>46016</v>
      </c>
      <c r="L62" s="34" t="n">
        <v>2</v>
      </c>
      <c r="M62" s="34" t="n">
        <v>2.3</v>
      </c>
      <c r="N62" s="34" t="n">
        <v>0</v>
      </c>
      <c r="O62" s="34"/>
      <c r="P62" s="36" t="n">
        <v>103</v>
      </c>
      <c r="Q62" s="34"/>
      <c r="R62" s="34" t="s">
        <v>212</v>
      </c>
      <c r="S62" s="34"/>
    </row>
    <row r="63" customFormat="false" ht="15" hidden="false" customHeight="false" outlineLevel="0" collapsed="false">
      <c r="A63" s="34" t="s">
        <v>799</v>
      </c>
      <c r="B63" s="34" t="s">
        <v>220</v>
      </c>
      <c r="C63" s="6" t="s">
        <v>722</v>
      </c>
      <c r="D63" s="34" t="s">
        <v>712</v>
      </c>
      <c r="E63" s="34" t="s">
        <v>545</v>
      </c>
      <c r="F63" s="34" t="s">
        <v>716</v>
      </c>
      <c r="G63" s="34" t="s">
        <v>200</v>
      </c>
      <c r="H63" s="35" t="n">
        <v>45992</v>
      </c>
      <c r="I63" s="35" t="n">
        <v>46019</v>
      </c>
      <c r="J63" s="35" t="n">
        <v>46009</v>
      </c>
      <c r="K63" s="35" t="n">
        <v>46018</v>
      </c>
      <c r="L63" s="34" t="n">
        <v>2</v>
      </c>
      <c r="M63" s="34" t="n">
        <v>2.4</v>
      </c>
      <c r="N63" s="34" t="n">
        <v>0</v>
      </c>
      <c r="O63" s="34"/>
      <c r="P63" s="36" t="n">
        <v>408</v>
      </c>
      <c r="Q63" s="34"/>
      <c r="R63" s="34" t="s">
        <v>212</v>
      </c>
      <c r="S63" s="34"/>
    </row>
    <row r="64" customFormat="false" ht="15" hidden="false" customHeight="false" outlineLevel="0" collapsed="false">
      <c r="A64" s="34" t="s">
        <v>800</v>
      </c>
      <c r="B64" s="34" t="s">
        <v>227</v>
      </c>
      <c r="C64" s="6" t="s">
        <v>724</v>
      </c>
      <c r="D64" s="34" t="s">
        <v>712</v>
      </c>
      <c r="E64" s="34" t="s">
        <v>545</v>
      </c>
      <c r="F64" s="34" t="s">
        <v>716</v>
      </c>
      <c r="G64" s="34" t="s">
        <v>200</v>
      </c>
      <c r="H64" s="35" t="n">
        <v>45992</v>
      </c>
      <c r="I64" s="35" t="n">
        <v>46019</v>
      </c>
      <c r="J64" s="35" t="n">
        <v>45995</v>
      </c>
      <c r="K64" s="35" t="n">
        <v>45997</v>
      </c>
      <c r="L64" s="34" t="n">
        <v>4</v>
      </c>
      <c r="M64" s="34" t="n">
        <v>4.3</v>
      </c>
      <c r="N64" s="34" t="n">
        <v>0</v>
      </c>
      <c r="O64" s="34"/>
      <c r="P64" s="36" t="n">
        <v>494</v>
      </c>
      <c r="Q64" s="34"/>
      <c r="R64" s="34" t="s">
        <v>212</v>
      </c>
      <c r="S64" s="34"/>
    </row>
    <row r="65" customFormat="false" ht="15" hidden="false" customHeight="false" outlineLevel="0" collapsed="false">
      <c r="A65" s="34" t="s">
        <v>801</v>
      </c>
      <c r="B65" s="34" t="s">
        <v>230</v>
      </c>
      <c r="C65" s="6" t="s">
        <v>726</v>
      </c>
      <c r="D65" s="34" t="s">
        <v>712</v>
      </c>
      <c r="E65" s="34" t="s">
        <v>545</v>
      </c>
      <c r="F65" s="34" t="s">
        <v>716</v>
      </c>
      <c r="G65" s="34" t="s">
        <v>200</v>
      </c>
      <c r="H65" s="35" t="n">
        <v>45992</v>
      </c>
      <c r="I65" s="35" t="n">
        <v>46019</v>
      </c>
      <c r="J65" s="35" t="n">
        <v>46010</v>
      </c>
      <c r="K65" s="35" t="n">
        <v>46011</v>
      </c>
      <c r="L65" s="34" t="n">
        <v>6</v>
      </c>
      <c r="M65" s="34" t="n">
        <v>7.3</v>
      </c>
      <c r="N65" s="34" t="n">
        <v>0</v>
      </c>
      <c r="O65" s="34"/>
      <c r="P65" s="36" t="n">
        <v>328</v>
      </c>
      <c r="Q65" s="34"/>
      <c r="R65" s="34" t="s">
        <v>212</v>
      </c>
      <c r="S65" s="34"/>
    </row>
    <row r="66" customFormat="false" ht="15" hidden="false" customHeight="false" outlineLevel="0" collapsed="false">
      <c r="A66" s="34" t="s">
        <v>802</v>
      </c>
      <c r="B66" s="34" t="s">
        <v>234</v>
      </c>
      <c r="C66" s="6" t="s">
        <v>728</v>
      </c>
      <c r="D66" s="34" t="s">
        <v>712</v>
      </c>
      <c r="E66" s="34" t="s">
        <v>545</v>
      </c>
      <c r="F66" s="34" t="s">
        <v>716</v>
      </c>
      <c r="G66" s="34" t="s">
        <v>200</v>
      </c>
      <c r="H66" s="35" t="n">
        <v>45992</v>
      </c>
      <c r="I66" s="35" t="n">
        <v>46019</v>
      </c>
      <c r="J66" s="35" t="n">
        <v>45996</v>
      </c>
      <c r="K66" s="35" t="n">
        <v>46005</v>
      </c>
      <c r="L66" s="34" t="n">
        <v>6</v>
      </c>
      <c r="M66" s="34" t="n">
        <v>5.2</v>
      </c>
      <c r="N66" s="34" t="n">
        <v>0</v>
      </c>
      <c r="O66" s="34"/>
      <c r="P66" s="36" t="n">
        <v>384</v>
      </c>
      <c r="Q66" s="34"/>
      <c r="R66" s="34" t="s">
        <v>212</v>
      </c>
      <c r="S66" s="34"/>
    </row>
    <row r="67" customFormat="false" ht="15" hidden="false" customHeight="false" outlineLevel="0" collapsed="false">
      <c r="A67" s="34" t="s">
        <v>803</v>
      </c>
      <c r="B67" s="34" t="s">
        <v>238</v>
      </c>
      <c r="C67" s="6" t="s">
        <v>730</v>
      </c>
      <c r="D67" s="34" t="s">
        <v>712</v>
      </c>
      <c r="E67" s="34" t="s">
        <v>545</v>
      </c>
      <c r="F67" s="34" t="s">
        <v>716</v>
      </c>
      <c r="G67" s="34" t="s">
        <v>200</v>
      </c>
      <c r="H67" s="35" t="n">
        <v>45992</v>
      </c>
      <c r="I67" s="35" t="n">
        <v>46019</v>
      </c>
      <c r="J67" s="35" t="n">
        <v>46000</v>
      </c>
      <c r="K67" s="35" t="n">
        <v>46000</v>
      </c>
      <c r="L67" s="34" t="n">
        <v>6</v>
      </c>
      <c r="M67" s="34" t="n">
        <v>6.5</v>
      </c>
      <c r="N67" s="34" t="n">
        <v>0</v>
      </c>
      <c r="O67" s="34"/>
      <c r="P67" s="36" t="n">
        <v>592</v>
      </c>
      <c r="Q67" s="34"/>
      <c r="R67" s="34" t="s">
        <v>212</v>
      </c>
      <c r="S67" s="34"/>
    </row>
    <row r="68" customFormat="false" ht="15" hidden="false" customHeight="false" outlineLevel="0" collapsed="false">
      <c r="A68" s="34" t="s">
        <v>804</v>
      </c>
      <c r="B68" s="34" t="s">
        <v>242</v>
      </c>
      <c r="C68" s="6" t="s">
        <v>732</v>
      </c>
      <c r="D68" s="34" t="s">
        <v>712</v>
      </c>
      <c r="E68" s="34" t="s">
        <v>545</v>
      </c>
      <c r="F68" s="34" t="s">
        <v>716</v>
      </c>
      <c r="G68" s="34" t="s">
        <v>200</v>
      </c>
      <c r="H68" s="35" t="n">
        <v>45992</v>
      </c>
      <c r="I68" s="35" t="n">
        <v>46019</v>
      </c>
      <c r="J68" s="35" t="n">
        <v>46004</v>
      </c>
      <c r="K68" s="35" t="n">
        <v>46013</v>
      </c>
      <c r="L68" s="34" t="n">
        <v>3</v>
      </c>
      <c r="M68" s="34" t="n">
        <v>2.5</v>
      </c>
      <c r="N68" s="34" t="n">
        <v>0</v>
      </c>
      <c r="O68" s="34"/>
      <c r="P68" s="36" t="n">
        <v>112</v>
      </c>
      <c r="Q68" s="34"/>
      <c r="R68" s="34" t="s">
        <v>212</v>
      </c>
      <c r="S68" s="34"/>
    </row>
    <row r="69" customFormat="false" ht="15" hidden="false" customHeight="false" outlineLevel="0" collapsed="false">
      <c r="A69" s="34" t="s">
        <v>805</v>
      </c>
      <c r="B69" s="34" t="s">
        <v>246</v>
      </c>
      <c r="C69" s="6" t="s">
        <v>734</v>
      </c>
      <c r="D69" s="34" t="s">
        <v>712</v>
      </c>
      <c r="E69" s="34" t="s">
        <v>545</v>
      </c>
      <c r="F69" s="34" t="s">
        <v>716</v>
      </c>
      <c r="G69" s="34" t="s">
        <v>200</v>
      </c>
      <c r="H69" s="35" t="n">
        <v>45992</v>
      </c>
      <c r="I69" s="35" t="n">
        <v>46019</v>
      </c>
      <c r="J69" s="35" t="n">
        <v>46000</v>
      </c>
      <c r="K69" s="35" t="n">
        <v>46003</v>
      </c>
      <c r="L69" s="34" t="n">
        <v>2</v>
      </c>
      <c r="M69" s="34" t="n">
        <v>2.6</v>
      </c>
      <c r="N69" s="34" t="n">
        <v>0</v>
      </c>
      <c r="O69" s="34"/>
      <c r="P69" s="36" t="n">
        <v>417</v>
      </c>
      <c r="Q69" s="34"/>
      <c r="R69" s="34" t="s">
        <v>212</v>
      </c>
      <c r="S69" s="34"/>
    </row>
    <row r="70" customFormat="false" ht="15" hidden="false" customHeight="false" outlineLevel="0" collapsed="false">
      <c r="A70" s="34" t="s">
        <v>806</v>
      </c>
      <c r="B70" s="34" t="s">
        <v>252</v>
      </c>
      <c r="C70" s="6" t="s">
        <v>736</v>
      </c>
      <c r="D70" s="34" t="s">
        <v>712</v>
      </c>
      <c r="E70" s="34" t="s">
        <v>545</v>
      </c>
      <c r="F70" s="34" t="s">
        <v>716</v>
      </c>
      <c r="G70" s="34" t="s">
        <v>200</v>
      </c>
      <c r="H70" s="35" t="n">
        <v>45992</v>
      </c>
      <c r="I70" s="35" t="n">
        <v>46019</v>
      </c>
      <c r="J70" s="35" t="n">
        <v>46004</v>
      </c>
      <c r="K70" s="35" t="n">
        <v>46013</v>
      </c>
      <c r="L70" s="34" t="n">
        <v>2</v>
      </c>
      <c r="M70" s="34" t="n">
        <v>1.9</v>
      </c>
      <c r="N70" s="34" t="n">
        <v>0</v>
      </c>
      <c r="O70" s="34"/>
      <c r="P70" s="36" t="n">
        <v>86</v>
      </c>
      <c r="Q70" s="34"/>
      <c r="R70" s="34" t="s">
        <v>212</v>
      </c>
      <c r="S70" s="34"/>
    </row>
    <row r="71" customFormat="false" ht="15" hidden="false" customHeight="false" outlineLevel="0" collapsed="false">
      <c r="A71" s="34" t="s">
        <v>807</v>
      </c>
      <c r="B71" s="34" t="s">
        <v>259</v>
      </c>
      <c r="C71" s="6" t="s">
        <v>738</v>
      </c>
      <c r="D71" s="34" t="s">
        <v>712</v>
      </c>
      <c r="E71" s="34" t="s">
        <v>545</v>
      </c>
      <c r="F71" s="34" t="s">
        <v>716</v>
      </c>
      <c r="G71" s="34" t="s">
        <v>713</v>
      </c>
      <c r="H71" s="35" t="n">
        <v>45992</v>
      </c>
      <c r="I71" s="35" t="n">
        <v>46019</v>
      </c>
      <c r="J71" s="35" t="n">
        <v>45995</v>
      </c>
      <c r="K71" s="35" t="n">
        <v>46001</v>
      </c>
      <c r="L71" s="34" t="n">
        <v>6</v>
      </c>
      <c r="M71" s="34" t="n">
        <v>7.1</v>
      </c>
      <c r="N71" s="34" t="n">
        <v>0</v>
      </c>
      <c r="O71" s="34"/>
      <c r="P71" s="36" t="n">
        <v>470</v>
      </c>
      <c r="Q71" s="34"/>
      <c r="R71" s="34" t="s">
        <v>212</v>
      </c>
      <c r="S71" s="34"/>
    </row>
    <row r="72" customFormat="false" ht="15" hidden="false" customHeight="false" outlineLevel="0" collapsed="false">
      <c r="A72" s="34" t="s">
        <v>808</v>
      </c>
      <c r="B72" s="34" t="s">
        <v>266</v>
      </c>
      <c r="C72" s="6" t="s">
        <v>740</v>
      </c>
      <c r="D72" s="34" t="s">
        <v>712</v>
      </c>
      <c r="E72" s="34" t="s">
        <v>545</v>
      </c>
      <c r="F72" s="34" t="s">
        <v>716</v>
      </c>
      <c r="G72" s="34" t="s">
        <v>713</v>
      </c>
      <c r="H72" s="35" t="n">
        <v>45992</v>
      </c>
      <c r="I72" s="35" t="n">
        <v>46019</v>
      </c>
      <c r="J72" s="35" t="n">
        <v>45994</v>
      </c>
      <c r="K72" s="35" t="n">
        <v>45994</v>
      </c>
      <c r="L72" s="34" t="n">
        <v>6</v>
      </c>
      <c r="M72" s="34" t="n">
        <v>7.2</v>
      </c>
      <c r="N72" s="34" t="n">
        <v>0</v>
      </c>
      <c r="O72" s="34"/>
      <c r="P72" s="36" t="n">
        <v>324</v>
      </c>
      <c r="Q72" s="34"/>
      <c r="R72" s="34" t="s">
        <v>212</v>
      </c>
      <c r="S72" s="34"/>
    </row>
    <row r="73" customFormat="false" ht="15" hidden="false" customHeight="false" outlineLevel="0" collapsed="false">
      <c r="A73" s="34" t="s">
        <v>809</v>
      </c>
      <c r="B73" s="34" t="s">
        <v>271</v>
      </c>
      <c r="C73" s="6" t="s">
        <v>742</v>
      </c>
      <c r="D73" s="34" t="s">
        <v>712</v>
      </c>
      <c r="E73" s="34" t="s">
        <v>545</v>
      </c>
      <c r="F73" s="34" t="s">
        <v>716</v>
      </c>
      <c r="G73" s="34" t="s">
        <v>713</v>
      </c>
      <c r="H73" s="35" t="n">
        <v>45992</v>
      </c>
      <c r="I73" s="35" t="n">
        <v>46019</v>
      </c>
      <c r="J73" s="35" t="n">
        <v>46011</v>
      </c>
      <c r="K73" s="35" t="n">
        <v>46012</v>
      </c>
      <c r="L73" s="34" t="n">
        <v>6</v>
      </c>
      <c r="M73" s="34" t="n">
        <v>5.2</v>
      </c>
      <c r="N73" s="34" t="n">
        <v>0</v>
      </c>
      <c r="O73" s="34"/>
      <c r="P73" s="36" t="n">
        <v>534</v>
      </c>
      <c r="Q73" s="34"/>
      <c r="R73" s="34" t="s">
        <v>212</v>
      </c>
      <c r="S73" s="34"/>
    </row>
    <row r="74" customFormat="false" ht="15" hidden="false" customHeight="false" outlineLevel="0" collapsed="false">
      <c r="A74" s="34" t="s">
        <v>810</v>
      </c>
      <c r="B74" s="34" t="s">
        <v>276</v>
      </c>
      <c r="C74" s="6" t="s">
        <v>744</v>
      </c>
      <c r="D74" s="34" t="s">
        <v>712</v>
      </c>
      <c r="E74" s="34" t="s">
        <v>545</v>
      </c>
      <c r="F74" s="34" t="s">
        <v>671</v>
      </c>
      <c r="G74" s="34" t="s">
        <v>200</v>
      </c>
      <c r="H74" s="35" t="n">
        <v>45992</v>
      </c>
      <c r="I74" s="35" t="n">
        <v>46019</v>
      </c>
      <c r="J74" s="35" t="n">
        <v>46010</v>
      </c>
      <c r="K74" s="35"/>
      <c r="L74" s="34" t="n">
        <v>6</v>
      </c>
      <c r="M74" s="34"/>
      <c r="N74" s="34" t="n">
        <v>0</v>
      </c>
      <c r="O74" s="34"/>
      <c r="P74" s="36"/>
      <c r="Q74" s="34" t="s">
        <v>199</v>
      </c>
      <c r="R74" s="34" t="s">
        <v>212</v>
      </c>
      <c r="S74" s="34"/>
    </row>
    <row r="75" customFormat="false" ht="15" hidden="false" customHeight="false" outlineLevel="0" collapsed="false">
      <c r="A75" s="34" t="s">
        <v>811</v>
      </c>
      <c r="B75" s="34" t="s">
        <v>281</v>
      </c>
      <c r="C75" s="6" t="s">
        <v>746</v>
      </c>
      <c r="D75" s="34" t="s">
        <v>712</v>
      </c>
      <c r="E75" s="34" t="s">
        <v>545</v>
      </c>
      <c r="F75" s="34" t="s">
        <v>716</v>
      </c>
      <c r="G75" s="34" t="s">
        <v>62</v>
      </c>
      <c r="H75" s="35" t="n">
        <v>45992</v>
      </c>
      <c r="I75" s="35" t="n">
        <v>46019</v>
      </c>
      <c r="J75" s="35" t="n">
        <v>46009</v>
      </c>
      <c r="K75" s="35" t="n">
        <v>46018</v>
      </c>
      <c r="L75" s="34" t="n">
        <v>2</v>
      </c>
      <c r="M75" s="34" t="n">
        <v>2.4</v>
      </c>
      <c r="N75" s="34" t="n">
        <v>0</v>
      </c>
      <c r="O75" s="34"/>
      <c r="P75" s="36" t="n">
        <v>258</v>
      </c>
      <c r="Q75" s="34"/>
      <c r="R75" s="34" t="s">
        <v>212</v>
      </c>
      <c r="S75" s="34"/>
    </row>
    <row r="76" customFormat="false" ht="15" hidden="false" customHeight="false" outlineLevel="0" collapsed="false">
      <c r="A76" s="34" t="s">
        <v>812</v>
      </c>
      <c r="B76" s="34" t="s">
        <v>287</v>
      </c>
      <c r="C76" s="6" t="s">
        <v>748</v>
      </c>
      <c r="D76" s="34" t="s">
        <v>712</v>
      </c>
      <c r="E76" s="34" t="s">
        <v>545</v>
      </c>
      <c r="F76" s="34" t="s">
        <v>716</v>
      </c>
      <c r="G76" s="34" t="s">
        <v>62</v>
      </c>
      <c r="H76" s="35" t="n">
        <v>45992</v>
      </c>
      <c r="I76" s="35" t="n">
        <v>46019</v>
      </c>
      <c r="J76" s="35" t="n">
        <v>46010</v>
      </c>
      <c r="K76" s="35" t="n">
        <v>46019</v>
      </c>
      <c r="L76" s="34" t="n">
        <v>8</v>
      </c>
      <c r="M76" s="34" t="n">
        <v>9</v>
      </c>
      <c r="N76" s="34" t="n">
        <v>0</v>
      </c>
      <c r="O76" s="34"/>
      <c r="P76" s="36" t="n">
        <v>705</v>
      </c>
      <c r="Q76" s="34"/>
      <c r="R76" s="34" t="s">
        <v>212</v>
      </c>
      <c r="S76" s="34"/>
    </row>
    <row r="77" customFormat="false" ht="15" hidden="false" customHeight="false" outlineLevel="0" collapsed="false">
      <c r="A77" s="34" t="s">
        <v>813</v>
      </c>
      <c r="B77" s="34" t="s">
        <v>291</v>
      </c>
      <c r="C77" s="6" t="s">
        <v>750</v>
      </c>
      <c r="D77" s="34" t="s">
        <v>712</v>
      </c>
      <c r="E77" s="34" t="s">
        <v>545</v>
      </c>
      <c r="F77" s="34" t="s">
        <v>671</v>
      </c>
      <c r="G77" s="34" t="s">
        <v>200</v>
      </c>
      <c r="H77" s="35" t="n">
        <v>45992</v>
      </c>
      <c r="I77" s="35" t="n">
        <v>46019</v>
      </c>
      <c r="J77" s="35" t="n">
        <v>46010</v>
      </c>
      <c r="K77" s="35"/>
      <c r="L77" s="34" t="n">
        <v>8</v>
      </c>
      <c r="M77" s="34"/>
      <c r="N77" s="34" t="n">
        <v>0</v>
      </c>
      <c r="O77" s="34"/>
      <c r="P77" s="36"/>
      <c r="Q77" s="34" t="s">
        <v>199</v>
      </c>
      <c r="R77" s="34" t="s">
        <v>212</v>
      </c>
      <c r="S77" s="34"/>
    </row>
    <row r="78" customFormat="false" ht="15" hidden="false" customHeight="false" outlineLevel="0" collapsed="false">
      <c r="A78" s="34" t="s">
        <v>814</v>
      </c>
      <c r="B78" s="34" t="s">
        <v>297</v>
      </c>
      <c r="C78" s="6" t="s">
        <v>752</v>
      </c>
      <c r="D78" s="34" t="s">
        <v>712</v>
      </c>
      <c r="E78" s="34" t="s">
        <v>545</v>
      </c>
      <c r="F78" s="34" t="s">
        <v>716</v>
      </c>
      <c r="G78" s="34" t="s">
        <v>200</v>
      </c>
      <c r="H78" s="35" t="n">
        <v>45992</v>
      </c>
      <c r="I78" s="35" t="n">
        <v>46019</v>
      </c>
      <c r="J78" s="35" t="n">
        <v>46002</v>
      </c>
      <c r="K78" s="35" t="n">
        <v>46005</v>
      </c>
      <c r="L78" s="34" t="n">
        <v>8</v>
      </c>
      <c r="M78" s="34" t="n">
        <v>7.2</v>
      </c>
      <c r="N78" s="34" t="n">
        <v>0</v>
      </c>
      <c r="O78" s="34"/>
      <c r="P78" s="36" t="n">
        <v>324</v>
      </c>
      <c r="Q78" s="34"/>
      <c r="R78" s="34" t="s">
        <v>212</v>
      </c>
      <c r="S78" s="34"/>
    </row>
    <row r="79" customFormat="false" ht="15" hidden="false" customHeight="false" outlineLevel="0" collapsed="false">
      <c r="A79" s="34" t="s">
        <v>815</v>
      </c>
      <c r="B79" s="34" t="s">
        <v>300</v>
      </c>
      <c r="C79" s="6" t="s">
        <v>754</v>
      </c>
      <c r="D79" s="34" t="s">
        <v>712</v>
      </c>
      <c r="E79" s="34" t="s">
        <v>545</v>
      </c>
      <c r="F79" s="34" t="s">
        <v>716</v>
      </c>
      <c r="G79" s="34" t="s">
        <v>200</v>
      </c>
      <c r="H79" s="35" t="n">
        <v>45992</v>
      </c>
      <c r="I79" s="35" t="n">
        <v>46019</v>
      </c>
      <c r="J79" s="35" t="n">
        <v>46011</v>
      </c>
      <c r="K79" s="35" t="n">
        <v>46017</v>
      </c>
      <c r="L79" s="34" t="n">
        <v>6</v>
      </c>
      <c r="M79" s="34" t="n">
        <v>5.4</v>
      </c>
      <c r="N79" s="34" t="n">
        <v>0</v>
      </c>
      <c r="O79" s="34"/>
      <c r="P79" s="36" t="n">
        <v>543</v>
      </c>
      <c r="Q79" s="34"/>
      <c r="R79" s="34" t="s">
        <v>212</v>
      </c>
      <c r="S79" s="34"/>
    </row>
    <row r="80" customFormat="false" ht="15" hidden="false" customHeight="false" outlineLevel="0" collapsed="false">
      <c r="A80" s="34" t="s">
        <v>816</v>
      </c>
      <c r="B80" s="34" t="s">
        <v>303</v>
      </c>
      <c r="C80" s="6" t="s">
        <v>756</v>
      </c>
      <c r="D80" s="34" t="s">
        <v>712</v>
      </c>
      <c r="E80" s="34" t="s">
        <v>545</v>
      </c>
      <c r="F80" s="34" t="s">
        <v>716</v>
      </c>
      <c r="G80" s="34" t="s">
        <v>200</v>
      </c>
      <c r="H80" s="35" t="n">
        <v>45992</v>
      </c>
      <c r="I80" s="35" t="n">
        <v>46019</v>
      </c>
      <c r="J80" s="35" t="n">
        <v>45997</v>
      </c>
      <c r="K80" s="35" t="n">
        <v>46003</v>
      </c>
      <c r="L80" s="34" t="n">
        <v>6</v>
      </c>
      <c r="M80" s="34" t="n">
        <v>4.9</v>
      </c>
      <c r="N80" s="34" t="n">
        <v>0</v>
      </c>
      <c r="O80" s="34"/>
      <c r="P80" s="36" t="n">
        <v>221</v>
      </c>
      <c r="Q80" s="34"/>
      <c r="R80" s="34" t="s">
        <v>212</v>
      </c>
      <c r="S80" s="34"/>
    </row>
    <row r="81" customFormat="false" ht="15" hidden="false" customHeight="false" outlineLevel="0" collapsed="false">
      <c r="A81" s="34" t="s">
        <v>817</v>
      </c>
      <c r="B81" s="34" t="s">
        <v>305</v>
      </c>
      <c r="C81" s="6" t="s">
        <v>758</v>
      </c>
      <c r="D81" s="34" t="s">
        <v>712</v>
      </c>
      <c r="E81" s="34" t="s">
        <v>545</v>
      </c>
      <c r="F81" s="34" t="s">
        <v>671</v>
      </c>
      <c r="G81" s="34" t="s">
        <v>759</v>
      </c>
      <c r="H81" s="35" t="n">
        <v>45992</v>
      </c>
      <c r="I81" s="35" t="n">
        <v>46019</v>
      </c>
      <c r="J81" s="35" t="n">
        <v>46010</v>
      </c>
      <c r="K81" s="35"/>
      <c r="L81" s="34" t="n">
        <v>8</v>
      </c>
      <c r="M81" s="34"/>
      <c r="N81" s="34" t="n">
        <v>0</v>
      </c>
      <c r="O81" s="34"/>
      <c r="P81" s="36"/>
      <c r="Q81" s="34" t="s">
        <v>199</v>
      </c>
      <c r="R81" s="34" t="s">
        <v>212</v>
      </c>
      <c r="S81" s="34"/>
    </row>
    <row r="82" customFormat="false" ht="15" hidden="false" customHeight="false" outlineLevel="0" collapsed="false">
      <c r="A82" s="34" t="s">
        <v>818</v>
      </c>
      <c r="B82" s="34" t="s">
        <v>313</v>
      </c>
      <c r="C82" s="6" t="s">
        <v>761</v>
      </c>
      <c r="D82" s="34" t="s">
        <v>712</v>
      </c>
      <c r="E82" s="34" t="s">
        <v>545</v>
      </c>
      <c r="F82" s="34" t="s">
        <v>716</v>
      </c>
      <c r="G82" s="34" t="s">
        <v>759</v>
      </c>
      <c r="H82" s="35" t="n">
        <v>45992</v>
      </c>
      <c r="I82" s="35" t="n">
        <v>46019</v>
      </c>
      <c r="J82" s="35" t="n">
        <v>46012</v>
      </c>
      <c r="K82" s="35" t="n">
        <v>46012</v>
      </c>
      <c r="L82" s="34" t="n">
        <v>3</v>
      </c>
      <c r="M82" s="34" t="n">
        <v>2.5</v>
      </c>
      <c r="N82" s="34" t="n">
        <v>0</v>
      </c>
      <c r="O82" s="34"/>
      <c r="P82" s="36" t="n">
        <v>412</v>
      </c>
      <c r="Q82" s="34"/>
      <c r="R82" s="34" t="s">
        <v>212</v>
      </c>
      <c r="S82" s="34"/>
    </row>
    <row r="83" customFormat="false" ht="15" hidden="false" customHeight="false" outlineLevel="0" collapsed="false">
      <c r="A83" s="34" t="s">
        <v>819</v>
      </c>
      <c r="B83" s="34" t="s">
        <v>316</v>
      </c>
      <c r="C83" s="6" t="s">
        <v>763</v>
      </c>
      <c r="D83" s="34" t="s">
        <v>712</v>
      </c>
      <c r="E83" s="34" t="s">
        <v>545</v>
      </c>
      <c r="F83" s="34" t="s">
        <v>716</v>
      </c>
      <c r="G83" s="34" t="s">
        <v>759</v>
      </c>
      <c r="H83" s="35" t="n">
        <v>45992</v>
      </c>
      <c r="I83" s="35" t="n">
        <v>46019</v>
      </c>
      <c r="J83" s="35" t="n">
        <v>46008</v>
      </c>
      <c r="K83" s="35" t="n">
        <v>46011</v>
      </c>
      <c r="L83" s="34" t="n">
        <v>4</v>
      </c>
      <c r="M83" s="34" t="n">
        <v>3.7</v>
      </c>
      <c r="N83" s="34" t="n">
        <v>0</v>
      </c>
      <c r="O83" s="34"/>
      <c r="P83" s="36" t="n">
        <v>316</v>
      </c>
      <c r="Q83" s="34"/>
      <c r="R83" s="34" t="s">
        <v>212</v>
      </c>
      <c r="S83" s="34"/>
    </row>
    <row r="84" customFormat="false" ht="15" hidden="false" customHeight="false" outlineLevel="0" collapsed="false">
      <c r="A84" s="34" t="s">
        <v>820</v>
      </c>
      <c r="B84" s="34" t="s">
        <v>321</v>
      </c>
      <c r="C84" s="6" t="s">
        <v>765</v>
      </c>
      <c r="D84" s="34" t="s">
        <v>712</v>
      </c>
      <c r="E84" s="34" t="s">
        <v>545</v>
      </c>
      <c r="F84" s="34" t="s">
        <v>716</v>
      </c>
      <c r="G84" s="34" t="s">
        <v>759</v>
      </c>
      <c r="H84" s="35" t="n">
        <v>45992</v>
      </c>
      <c r="I84" s="35" t="n">
        <v>46019</v>
      </c>
      <c r="J84" s="35" t="n">
        <v>45998</v>
      </c>
      <c r="K84" s="35" t="n">
        <v>46001</v>
      </c>
      <c r="L84" s="34" t="n">
        <v>8</v>
      </c>
      <c r="M84" s="34" t="n">
        <v>7.7</v>
      </c>
      <c r="N84" s="34" t="n">
        <v>0</v>
      </c>
      <c r="O84" s="34"/>
      <c r="P84" s="36" t="n">
        <v>346</v>
      </c>
      <c r="Q84" s="34"/>
      <c r="R84" s="34" t="s">
        <v>212</v>
      </c>
      <c r="S84" s="34"/>
    </row>
    <row r="85" customFormat="false" ht="15" hidden="false" customHeight="false" outlineLevel="0" collapsed="false">
      <c r="A85" s="34" t="s">
        <v>821</v>
      </c>
      <c r="B85" s="34" t="s">
        <v>324</v>
      </c>
      <c r="C85" s="6" t="s">
        <v>767</v>
      </c>
      <c r="D85" s="34" t="s">
        <v>712</v>
      </c>
      <c r="E85" s="34" t="s">
        <v>545</v>
      </c>
      <c r="F85" s="34" t="s">
        <v>716</v>
      </c>
      <c r="G85" s="34" t="s">
        <v>759</v>
      </c>
      <c r="H85" s="35" t="n">
        <v>45992</v>
      </c>
      <c r="I85" s="35" t="n">
        <v>46019</v>
      </c>
      <c r="J85" s="35" t="n">
        <v>46007</v>
      </c>
      <c r="K85" s="35" t="n">
        <v>46009</v>
      </c>
      <c r="L85" s="34" t="n">
        <v>3</v>
      </c>
      <c r="M85" s="34" t="n">
        <v>3.5</v>
      </c>
      <c r="N85" s="34" t="n">
        <v>0</v>
      </c>
      <c r="O85" s="34"/>
      <c r="P85" s="36" t="n">
        <v>158</v>
      </c>
      <c r="Q85" s="34"/>
      <c r="R85" s="34" t="s">
        <v>212</v>
      </c>
      <c r="S85" s="34"/>
    </row>
    <row r="86" customFormat="false" ht="15" hidden="false" customHeight="false" outlineLevel="0" collapsed="false">
      <c r="A86" s="34" t="s">
        <v>822</v>
      </c>
      <c r="B86" s="34" t="s">
        <v>192</v>
      </c>
      <c r="C86" s="6" t="s">
        <v>711</v>
      </c>
      <c r="D86" s="34" t="s">
        <v>712</v>
      </c>
      <c r="E86" s="34" t="s">
        <v>545</v>
      </c>
      <c r="F86" s="34" t="s">
        <v>716</v>
      </c>
      <c r="G86" s="34" t="s">
        <v>713</v>
      </c>
      <c r="H86" s="35" t="n">
        <v>46023</v>
      </c>
      <c r="I86" s="35" t="n">
        <v>46050</v>
      </c>
      <c r="J86" s="35" t="n">
        <v>46026</v>
      </c>
      <c r="K86" s="35" t="n">
        <v>46027</v>
      </c>
      <c r="L86" s="34" t="n">
        <v>2</v>
      </c>
      <c r="M86" s="34" t="n">
        <v>2.3</v>
      </c>
      <c r="N86" s="34" t="n">
        <v>0</v>
      </c>
      <c r="O86" s="34"/>
      <c r="P86" s="36" t="n">
        <v>184</v>
      </c>
      <c r="Q86" s="34"/>
      <c r="R86" s="34" t="s">
        <v>212</v>
      </c>
      <c r="S86" s="34"/>
    </row>
    <row r="87" customFormat="false" ht="15" hidden="false" customHeight="false" outlineLevel="0" collapsed="false">
      <c r="A87" s="34" t="s">
        <v>823</v>
      </c>
      <c r="B87" s="34" t="s">
        <v>203</v>
      </c>
      <c r="C87" s="6" t="s">
        <v>715</v>
      </c>
      <c r="D87" s="34" t="s">
        <v>712</v>
      </c>
      <c r="E87" s="34" t="s">
        <v>545</v>
      </c>
      <c r="F87" s="34" t="s">
        <v>716</v>
      </c>
      <c r="G87" s="34" t="s">
        <v>713</v>
      </c>
      <c r="H87" s="35" t="n">
        <v>46023</v>
      </c>
      <c r="I87" s="35" t="n">
        <v>46050</v>
      </c>
      <c r="J87" s="35" t="n">
        <v>46036</v>
      </c>
      <c r="K87" s="35" t="n">
        <v>46039</v>
      </c>
      <c r="L87" s="34" t="n">
        <v>2</v>
      </c>
      <c r="M87" s="34" t="n">
        <v>2.1</v>
      </c>
      <c r="N87" s="34" t="n">
        <v>0</v>
      </c>
      <c r="O87" s="34"/>
      <c r="P87" s="36" t="n">
        <v>394</v>
      </c>
      <c r="Q87" s="34"/>
      <c r="R87" s="34" t="s">
        <v>212</v>
      </c>
      <c r="S87" s="34"/>
    </row>
    <row r="88" customFormat="false" ht="15" hidden="false" customHeight="false" outlineLevel="0" collapsed="false">
      <c r="A88" s="34" t="s">
        <v>824</v>
      </c>
      <c r="B88" s="34" t="s">
        <v>208</v>
      </c>
      <c r="C88" s="6" t="s">
        <v>718</v>
      </c>
      <c r="D88" s="34" t="s">
        <v>712</v>
      </c>
      <c r="E88" s="34" t="s">
        <v>545</v>
      </c>
      <c r="F88" s="34" t="s">
        <v>671</v>
      </c>
      <c r="G88" s="34" t="s">
        <v>200</v>
      </c>
      <c r="H88" s="35" t="n">
        <v>46023</v>
      </c>
      <c r="I88" s="35" t="n">
        <v>46050</v>
      </c>
      <c r="J88" s="35" t="n">
        <v>46028</v>
      </c>
      <c r="K88" s="35"/>
      <c r="L88" s="34" t="n">
        <v>8</v>
      </c>
      <c r="M88" s="34"/>
      <c r="N88" s="34" t="n">
        <v>0</v>
      </c>
      <c r="O88" s="34"/>
      <c r="P88" s="36"/>
      <c r="Q88" s="34" t="s">
        <v>199</v>
      </c>
      <c r="R88" s="34" t="s">
        <v>212</v>
      </c>
      <c r="S88" s="34"/>
    </row>
    <row r="89" customFormat="false" ht="15" hidden="false" customHeight="false" outlineLevel="0" collapsed="false">
      <c r="A89" s="34" t="s">
        <v>825</v>
      </c>
      <c r="B89" s="34" t="s">
        <v>215</v>
      </c>
      <c r="C89" s="6" t="s">
        <v>720</v>
      </c>
      <c r="D89" s="34" t="s">
        <v>712</v>
      </c>
      <c r="E89" s="34" t="s">
        <v>545</v>
      </c>
      <c r="F89" s="34" t="s">
        <v>716</v>
      </c>
      <c r="G89" s="34" t="s">
        <v>713</v>
      </c>
      <c r="H89" s="35" t="n">
        <v>46023</v>
      </c>
      <c r="I89" s="35" t="n">
        <v>46050</v>
      </c>
      <c r="J89" s="35" t="n">
        <v>46033</v>
      </c>
      <c r="K89" s="35" t="n">
        <v>46042</v>
      </c>
      <c r="L89" s="34" t="n">
        <v>8</v>
      </c>
      <c r="M89" s="34" t="n">
        <v>9.9</v>
      </c>
      <c r="N89" s="34" t="n">
        <v>0</v>
      </c>
      <c r="O89" s="34"/>
      <c r="P89" s="36" t="n">
        <v>446</v>
      </c>
      <c r="Q89" s="34"/>
      <c r="R89" s="34" t="s">
        <v>212</v>
      </c>
      <c r="S89" s="34"/>
    </row>
    <row r="90" customFormat="false" ht="15" hidden="false" customHeight="false" outlineLevel="0" collapsed="false">
      <c r="A90" s="34" t="s">
        <v>826</v>
      </c>
      <c r="B90" s="34" t="s">
        <v>220</v>
      </c>
      <c r="C90" s="6" t="s">
        <v>722</v>
      </c>
      <c r="D90" s="34" t="s">
        <v>712</v>
      </c>
      <c r="E90" s="34" t="s">
        <v>545</v>
      </c>
      <c r="F90" s="34" t="s">
        <v>716</v>
      </c>
      <c r="G90" s="34" t="s">
        <v>200</v>
      </c>
      <c r="H90" s="35" t="n">
        <v>46023</v>
      </c>
      <c r="I90" s="35" t="n">
        <v>46050</v>
      </c>
      <c r="J90" s="35" t="n">
        <v>46037</v>
      </c>
      <c r="K90" s="35" t="n">
        <v>46043</v>
      </c>
      <c r="L90" s="34" t="n">
        <v>8</v>
      </c>
      <c r="M90" s="34" t="n">
        <v>7</v>
      </c>
      <c r="N90" s="34" t="n">
        <v>0</v>
      </c>
      <c r="O90" s="34"/>
      <c r="P90" s="36" t="n">
        <v>315</v>
      </c>
      <c r="Q90" s="34"/>
      <c r="R90" s="34" t="s">
        <v>212</v>
      </c>
      <c r="S90" s="34"/>
    </row>
    <row r="91" customFormat="false" ht="15" hidden="false" customHeight="false" outlineLevel="0" collapsed="false">
      <c r="A91" s="34" t="s">
        <v>827</v>
      </c>
      <c r="B91" s="34" t="s">
        <v>227</v>
      </c>
      <c r="C91" s="6" t="s">
        <v>724</v>
      </c>
      <c r="D91" s="34" t="s">
        <v>712</v>
      </c>
      <c r="E91" s="34" t="s">
        <v>545</v>
      </c>
      <c r="F91" s="34" t="s">
        <v>716</v>
      </c>
      <c r="G91" s="34" t="s">
        <v>200</v>
      </c>
      <c r="H91" s="35" t="n">
        <v>46023</v>
      </c>
      <c r="I91" s="35" t="n">
        <v>46050</v>
      </c>
      <c r="J91" s="35" t="n">
        <v>46045</v>
      </c>
      <c r="K91" s="35" t="n">
        <v>46046</v>
      </c>
      <c r="L91" s="34" t="n">
        <v>8</v>
      </c>
      <c r="M91" s="34" t="n">
        <v>7.3</v>
      </c>
      <c r="N91" s="34" t="n">
        <v>0</v>
      </c>
      <c r="O91" s="34"/>
      <c r="P91" s="36" t="n">
        <v>628</v>
      </c>
      <c r="Q91" s="34"/>
      <c r="R91" s="34" t="s">
        <v>212</v>
      </c>
      <c r="S91" s="34"/>
    </row>
    <row r="92" customFormat="false" ht="15" hidden="false" customHeight="false" outlineLevel="0" collapsed="false">
      <c r="A92" s="34" t="s">
        <v>828</v>
      </c>
      <c r="B92" s="34" t="s">
        <v>230</v>
      </c>
      <c r="C92" s="6" t="s">
        <v>726</v>
      </c>
      <c r="D92" s="34" t="s">
        <v>712</v>
      </c>
      <c r="E92" s="34" t="s">
        <v>545</v>
      </c>
      <c r="F92" s="34" t="s">
        <v>716</v>
      </c>
      <c r="G92" s="34" t="s">
        <v>200</v>
      </c>
      <c r="H92" s="35" t="n">
        <v>46023</v>
      </c>
      <c r="I92" s="35" t="n">
        <v>46050</v>
      </c>
      <c r="J92" s="35" t="n">
        <v>46044</v>
      </c>
      <c r="K92" s="35" t="n">
        <v>46045</v>
      </c>
      <c r="L92" s="34" t="n">
        <v>3</v>
      </c>
      <c r="M92" s="34" t="n">
        <v>3.8</v>
      </c>
      <c r="N92" s="34" t="n">
        <v>0</v>
      </c>
      <c r="O92" s="34"/>
      <c r="P92" s="36" t="n">
        <v>251</v>
      </c>
      <c r="Q92" s="34"/>
      <c r="R92" s="34" t="s">
        <v>212</v>
      </c>
      <c r="S92" s="34"/>
    </row>
    <row r="93" customFormat="false" ht="15" hidden="false" customHeight="false" outlineLevel="0" collapsed="false">
      <c r="A93" s="34" t="s">
        <v>829</v>
      </c>
      <c r="B93" s="34" t="s">
        <v>234</v>
      </c>
      <c r="C93" s="6" t="s">
        <v>728</v>
      </c>
      <c r="D93" s="34" t="s">
        <v>712</v>
      </c>
      <c r="E93" s="34" t="s">
        <v>545</v>
      </c>
      <c r="F93" s="34" t="s">
        <v>716</v>
      </c>
      <c r="G93" s="34" t="s">
        <v>200</v>
      </c>
      <c r="H93" s="35" t="n">
        <v>46023</v>
      </c>
      <c r="I93" s="35" t="n">
        <v>46050</v>
      </c>
      <c r="J93" s="35" t="n">
        <v>46030</v>
      </c>
      <c r="K93" s="35" t="n">
        <v>46032</v>
      </c>
      <c r="L93" s="34" t="n">
        <v>3</v>
      </c>
      <c r="M93" s="34" t="n">
        <v>2.7</v>
      </c>
      <c r="N93" s="34" t="n">
        <v>0</v>
      </c>
      <c r="O93" s="34"/>
      <c r="P93" s="36" t="n">
        <v>122</v>
      </c>
      <c r="Q93" s="34"/>
      <c r="R93" s="34" t="s">
        <v>212</v>
      </c>
      <c r="S93" s="34"/>
    </row>
    <row r="94" customFormat="false" ht="15" hidden="false" customHeight="false" outlineLevel="0" collapsed="false">
      <c r="A94" s="34" t="s">
        <v>830</v>
      </c>
      <c r="B94" s="34" t="s">
        <v>238</v>
      </c>
      <c r="C94" s="6" t="s">
        <v>730</v>
      </c>
      <c r="D94" s="34" t="s">
        <v>712</v>
      </c>
      <c r="E94" s="34" t="s">
        <v>545</v>
      </c>
      <c r="F94" s="34" t="s">
        <v>716</v>
      </c>
      <c r="G94" s="34" t="s">
        <v>200</v>
      </c>
      <c r="H94" s="35" t="n">
        <v>46023</v>
      </c>
      <c r="I94" s="35" t="n">
        <v>46050</v>
      </c>
      <c r="J94" s="35" t="n">
        <v>46028</v>
      </c>
      <c r="K94" s="35" t="n">
        <v>46029</v>
      </c>
      <c r="L94" s="34" t="n">
        <v>3</v>
      </c>
      <c r="M94" s="34" t="n">
        <v>3.5</v>
      </c>
      <c r="N94" s="34" t="n">
        <v>0</v>
      </c>
      <c r="O94" s="34"/>
      <c r="P94" s="36" t="n">
        <v>238</v>
      </c>
      <c r="Q94" s="34"/>
      <c r="R94" s="34" t="s">
        <v>212</v>
      </c>
      <c r="S94" s="34"/>
    </row>
    <row r="95" customFormat="false" ht="15" hidden="false" customHeight="false" outlineLevel="0" collapsed="false">
      <c r="A95" s="34" t="s">
        <v>831</v>
      </c>
      <c r="B95" s="34" t="s">
        <v>242</v>
      </c>
      <c r="C95" s="6" t="s">
        <v>732</v>
      </c>
      <c r="D95" s="34" t="s">
        <v>712</v>
      </c>
      <c r="E95" s="34" t="s">
        <v>545</v>
      </c>
      <c r="F95" s="34" t="s">
        <v>716</v>
      </c>
      <c r="G95" s="34" t="s">
        <v>200</v>
      </c>
      <c r="H95" s="35" t="n">
        <v>46023</v>
      </c>
      <c r="I95" s="35" t="n">
        <v>46050</v>
      </c>
      <c r="J95" s="35" t="n">
        <v>46037</v>
      </c>
      <c r="K95" s="35" t="n">
        <v>46040</v>
      </c>
      <c r="L95" s="34" t="n">
        <v>8</v>
      </c>
      <c r="M95" s="34" t="n">
        <v>9.6</v>
      </c>
      <c r="N95" s="34" t="n">
        <v>0</v>
      </c>
      <c r="O95" s="34"/>
      <c r="P95" s="36" t="n">
        <v>432</v>
      </c>
      <c r="Q95" s="34"/>
      <c r="R95" s="34" t="s">
        <v>212</v>
      </c>
      <c r="S95" s="34"/>
    </row>
    <row r="96" customFormat="false" ht="15" hidden="false" customHeight="false" outlineLevel="0" collapsed="false">
      <c r="A96" s="34" t="s">
        <v>832</v>
      </c>
      <c r="B96" s="34" t="s">
        <v>246</v>
      </c>
      <c r="C96" s="6" t="s">
        <v>734</v>
      </c>
      <c r="D96" s="34" t="s">
        <v>712</v>
      </c>
      <c r="E96" s="34" t="s">
        <v>545</v>
      </c>
      <c r="F96" s="34" t="s">
        <v>716</v>
      </c>
      <c r="G96" s="34" t="s">
        <v>200</v>
      </c>
      <c r="H96" s="35" t="n">
        <v>46023</v>
      </c>
      <c r="I96" s="35" t="n">
        <v>46050</v>
      </c>
      <c r="J96" s="35" t="n">
        <v>46031</v>
      </c>
      <c r="K96" s="35" t="n">
        <v>46040</v>
      </c>
      <c r="L96" s="34" t="n">
        <v>2</v>
      </c>
      <c r="M96" s="34" t="n">
        <v>1.7</v>
      </c>
      <c r="N96" s="34" t="n">
        <v>0</v>
      </c>
      <c r="O96" s="34"/>
      <c r="P96" s="36" t="n">
        <v>376</v>
      </c>
      <c r="Q96" s="34"/>
      <c r="R96" s="34" t="s">
        <v>212</v>
      </c>
      <c r="S96" s="34"/>
    </row>
    <row r="97" customFormat="false" ht="15" hidden="false" customHeight="false" outlineLevel="0" collapsed="false">
      <c r="A97" s="34" t="s">
        <v>833</v>
      </c>
      <c r="B97" s="34" t="s">
        <v>252</v>
      </c>
      <c r="C97" s="6" t="s">
        <v>736</v>
      </c>
      <c r="D97" s="34" t="s">
        <v>712</v>
      </c>
      <c r="E97" s="34" t="s">
        <v>545</v>
      </c>
      <c r="F97" s="34" t="s">
        <v>716</v>
      </c>
      <c r="G97" s="34" t="s">
        <v>200</v>
      </c>
      <c r="H97" s="35" t="n">
        <v>46023</v>
      </c>
      <c r="I97" s="35" t="n">
        <v>46050</v>
      </c>
      <c r="J97" s="35" t="n">
        <v>46046</v>
      </c>
      <c r="K97" s="35" t="n">
        <v>46048</v>
      </c>
      <c r="L97" s="34" t="n">
        <v>2</v>
      </c>
      <c r="M97" s="34" t="n">
        <v>2.3</v>
      </c>
      <c r="N97" s="34" t="n">
        <v>0</v>
      </c>
      <c r="O97" s="34"/>
      <c r="P97" s="36" t="n">
        <v>184</v>
      </c>
      <c r="Q97" s="34"/>
      <c r="R97" s="34" t="s">
        <v>212</v>
      </c>
      <c r="S97" s="34"/>
    </row>
    <row r="98" customFormat="false" ht="15" hidden="false" customHeight="false" outlineLevel="0" collapsed="false">
      <c r="A98" s="34" t="s">
        <v>834</v>
      </c>
      <c r="B98" s="34" t="s">
        <v>259</v>
      </c>
      <c r="C98" s="6" t="s">
        <v>738</v>
      </c>
      <c r="D98" s="34" t="s">
        <v>712</v>
      </c>
      <c r="E98" s="34" t="s">
        <v>545</v>
      </c>
      <c r="F98" s="34" t="s">
        <v>671</v>
      </c>
      <c r="G98" s="34" t="s">
        <v>713</v>
      </c>
      <c r="H98" s="35" t="n">
        <v>46023</v>
      </c>
      <c r="I98" s="35" t="n">
        <v>46050</v>
      </c>
      <c r="J98" s="35" t="n">
        <v>46041</v>
      </c>
      <c r="K98" s="35"/>
      <c r="L98" s="34" t="n">
        <v>3</v>
      </c>
      <c r="M98" s="34"/>
      <c r="N98" s="34" t="n">
        <v>0</v>
      </c>
      <c r="O98" s="34"/>
      <c r="P98" s="36"/>
      <c r="Q98" s="34" t="s">
        <v>199</v>
      </c>
      <c r="R98" s="34" t="s">
        <v>212</v>
      </c>
      <c r="S98" s="34"/>
    </row>
    <row r="99" customFormat="false" ht="15" hidden="false" customHeight="false" outlineLevel="0" collapsed="false">
      <c r="A99" s="34" t="s">
        <v>835</v>
      </c>
      <c r="B99" s="34" t="s">
        <v>266</v>
      </c>
      <c r="C99" s="6" t="s">
        <v>740</v>
      </c>
      <c r="D99" s="34" t="s">
        <v>712</v>
      </c>
      <c r="E99" s="34" t="s">
        <v>545</v>
      </c>
      <c r="F99" s="34" t="s">
        <v>716</v>
      </c>
      <c r="G99" s="34" t="s">
        <v>713</v>
      </c>
      <c r="H99" s="35" t="n">
        <v>46023</v>
      </c>
      <c r="I99" s="35" t="n">
        <v>46050</v>
      </c>
      <c r="J99" s="35" t="n">
        <v>46027</v>
      </c>
      <c r="K99" s="35" t="n">
        <v>46027</v>
      </c>
      <c r="L99" s="34" t="n">
        <v>2</v>
      </c>
      <c r="M99" s="34" t="n">
        <v>2.4</v>
      </c>
      <c r="N99" s="34" t="n">
        <v>0</v>
      </c>
      <c r="O99" s="34"/>
      <c r="P99" s="36" t="n">
        <v>408</v>
      </c>
      <c r="Q99" s="34"/>
      <c r="R99" s="34" t="s">
        <v>212</v>
      </c>
      <c r="S99" s="34"/>
    </row>
    <row r="100" customFormat="false" ht="15" hidden="false" customHeight="false" outlineLevel="0" collapsed="false">
      <c r="A100" s="34" t="s">
        <v>836</v>
      </c>
      <c r="B100" s="34" t="s">
        <v>271</v>
      </c>
      <c r="C100" s="6" t="s">
        <v>742</v>
      </c>
      <c r="D100" s="34" t="s">
        <v>712</v>
      </c>
      <c r="E100" s="34" t="s">
        <v>545</v>
      </c>
      <c r="F100" s="34" t="s">
        <v>671</v>
      </c>
      <c r="G100" s="34" t="s">
        <v>713</v>
      </c>
      <c r="H100" s="35" t="n">
        <v>46023</v>
      </c>
      <c r="I100" s="35" t="n">
        <v>46050</v>
      </c>
      <c r="J100" s="35" t="n">
        <v>46041</v>
      </c>
      <c r="K100" s="35"/>
      <c r="L100" s="34" t="n">
        <v>6</v>
      </c>
      <c r="M100" s="34"/>
      <c r="N100" s="34" t="n">
        <v>0</v>
      </c>
      <c r="O100" s="34"/>
      <c r="P100" s="36"/>
      <c r="Q100" s="34" t="s">
        <v>199</v>
      </c>
      <c r="R100" s="34" t="s">
        <v>212</v>
      </c>
      <c r="S100" s="34"/>
    </row>
    <row r="101" customFormat="false" ht="15" hidden="false" customHeight="false" outlineLevel="0" collapsed="false">
      <c r="A101" s="34" t="s">
        <v>837</v>
      </c>
      <c r="B101" s="34" t="s">
        <v>276</v>
      </c>
      <c r="C101" s="6" t="s">
        <v>744</v>
      </c>
      <c r="D101" s="34" t="s">
        <v>712</v>
      </c>
      <c r="E101" s="34" t="s">
        <v>545</v>
      </c>
      <c r="F101" s="34" t="s">
        <v>716</v>
      </c>
      <c r="G101" s="34" t="s">
        <v>200</v>
      </c>
      <c r="H101" s="35" t="n">
        <v>46023</v>
      </c>
      <c r="I101" s="35" t="n">
        <v>46050</v>
      </c>
      <c r="J101" s="35" t="n">
        <v>46029</v>
      </c>
      <c r="K101" s="35" t="n">
        <v>46029</v>
      </c>
      <c r="L101" s="34" t="n">
        <v>3</v>
      </c>
      <c r="M101" s="34" t="n">
        <v>2.7</v>
      </c>
      <c r="N101" s="34" t="n">
        <v>0</v>
      </c>
      <c r="O101" s="34"/>
      <c r="P101" s="36" t="n">
        <v>122</v>
      </c>
      <c r="Q101" s="34"/>
      <c r="R101" s="34" t="s">
        <v>212</v>
      </c>
      <c r="S101" s="34"/>
    </row>
    <row r="102" customFormat="false" ht="15" hidden="false" customHeight="false" outlineLevel="0" collapsed="false">
      <c r="A102" s="34" t="s">
        <v>838</v>
      </c>
      <c r="B102" s="34" t="s">
        <v>281</v>
      </c>
      <c r="C102" s="6" t="s">
        <v>746</v>
      </c>
      <c r="D102" s="34" t="s">
        <v>712</v>
      </c>
      <c r="E102" s="34" t="s">
        <v>545</v>
      </c>
      <c r="F102" s="34" t="s">
        <v>671</v>
      </c>
      <c r="G102" s="34" t="s">
        <v>62</v>
      </c>
      <c r="H102" s="35" t="n">
        <v>46023</v>
      </c>
      <c r="I102" s="35" t="n">
        <v>46050</v>
      </c>
      <c r="J102" s="35" t="n">
        <v>46034</v>
      </c>
      <c r="K102" s="35"/>
      <c r="L102" s="34" t="n">
        <v>2</v>
      </c>
      <c r="M102" s="34"/>
      <c r="N102" s="34" t="n">
        <v>0</v>
      </c>
      <c r="O102" s="34"/>
      <c r="P102" s="36"/>
      <c r="Q102" s="34" t="s">
        <v>199</v>
      </c>
      <c r="R102" s="34" t="s">
        <v>212</v>
      </c>
      <c r="S102" s="34"/>
    </row>
    <row r="103" customFormat="false" ht="15" hidden="false" customHeight="false" outlineLevel="0" collapsed="false">
      <c r="A103" s="34" t="s">
        <v>839</v>
      </c>
      <c r="B103" s="34" t="s">
        <v>287</v>
      </c>
      <c r="C103" s="6" t="s">
        <v>748</v>
      </c>
      <c r="D103" s="34" t="s">
        <v>712</v>
      </c>
      <c r="E103" s="34" t="s">
        <v>545</v>
      </c>
      <c r="F103" s="34" t="s">
        <v>716</v>
      </c>
      <c r="G103" s="34" t="s">
        <v>62</v>
      </c>
      <c r="H103" s="35" t="n">
        <v>46023</v>
      </c>
      <c r="I103" s="35" t="n">
        <v>46050</v>
      </c>
      <c r="J103" s="35" t="n">
        <v>46043</v>
      </c>
      <c r="K103" s="35" t="n">
        <v>46052</v>
      </c>
      <c r="L103" s="34" t="n">
        <v>6</v>
      </c>
      <c r="M103" s="34" t="n">
        <v>5</v>
      </c>
      <c r="N103" s="34" t="n">
        <v>0</v>
      </c>
      <c r="O103" s="34"/>
      <c r="P103" s="36" t="n">
        <v>225</v>
      </c>
      <c r="Q103" s="34"/>
      <c r="R103" s="34" t="s">
        <v>212</v>
      </c>
      <c r="S103" s="34"/>
    </row>
    <row r="104" customFormat="false" ht="15" hidden="false" customHeight="false" outlineLevel="0" collapsed="false">
      <c r="A104" s="34" t="s">
        <v>840</v>
      </c>
      <c r="B104" s="34" t="s">
        <v>291</v>
      </c>
      <c r="C104" s="6" t="s">
        <v>750</v>
      </c>
      <c r="D104" s="34" t="s">
        <v>712</v>
      </c>
      <c r="E104" s="34" t="s">
        <v>545</v>
      </c>
      <c r="F104" s="34" t="s">
        <v>716</v>
      </c>
      <c r="G104" s="34" t="s">
        <v>200</v>
      </c>
      <c r="H104" s="35" t="n">
        <v>46023</v>
      </c>
      <c r="I104" s="35" t="n">
        <v>46050</v>
      </c>
      <c r="J104" s="35" t="n">
        <v>46035</v>
      </c>
      <c r="K104" s="35" t="n">
        <v>46038</v>
      </c>
      <c r="L104" s="34" t="n">
        <v>8</v>
      </c>
      <c r="M104" s="34" t="n">
        <v>7.8</v>
      </c>
      <c r="N104" s="34" t="n">
        <v>0</v>
      </c>
      <c r="O104" s="34"/>
      <c r="P104" s="36" t="n">
        <v>351</v>
      </c>
      <c r="Q104" s="34"/>
      <c r="R104" s="34" t="s">
        <v>212</v>
      </c>
      <c r="S104" s="34"/>
    </row>
    <row r="105" customFormat="false" ht="15" hidden="false" customHeight="false" outlineLevel="0" collapsed="false">
      <c r="A105" s="34" t="s">
        <v>841</v>
      </c>
      <c r="B105" s="34" t="s">
        <v>297</v>
      </c>
      <c r="C105" s="6" t="s">
        <v>752</v>
      </c>
      <c r="D105" s="34" t="s">
        <v>712</v>
      </c>
      <c r="E105" s="34" t="s">
        <v>545</v>
      </c>
      <c r="F105" s="34" t="s">
        <v>716</v>
      </c>
      <c r="G105" s="34" t="s">
        <v>200</v>
      </c>
      <c r="H105" s="35" t="n">
        <v>46023</v>
      </c>
      <c r="I105" s="35" t="n">
        <v>46050</v>
      </c>
      <c r="J105" s="35" t="n">
        <v>46044</v>
      </c>
      <c r="K105" s="35" t="n">
        <v>46053</v>
      </c>
      <c r="L105" s="34" t="n">
        <v>2</v>
      </c>
      <c r="M105" s="34" t="n">
        <v>2.4</v>
      </c>
      <c r="N105" s="34" t="n">
        <v>0</v>
      </c>
      <c r="O105" s="34"/>
      <c r="P105" s="36" t="n">
        <v>108</v>
      </c>
      <c r="Q105" s="34"/>
      <c r="R105" s="34" t="s">
        <v>212</v>
      </c>
      <c r="S105" s="34"/>
    </row>
    <row r="106" customFormat="false" ht="15" hidden="false" customHeight="false" outlineLevel="0" collapsed="false">
      <c r="A106" s="34" t="s">
        <v>842</v>
      </c>
      <c r="B106" s="34" t="s">
        <v>300</v>
      </c>
      <c r="C106" s="6" t="s">
        <v>754</v>
      </c>
      <c r="D106" s="34" t="s">
        <v>712</v>
      </c>
      <c r="E106" s="34" t="s">
        <v>545</v>
      </c>
      <c r="F106" s="34" t="s">
        <v>716</v>
      </c>
      <c r="G106" s="34" t="s">
        <v>200</v>
      </c>
      <c r="H106" s="35" t="n">
        <v>46023</v>
      </c>
      <c r="I106" s="35" t="n">
        <v>46050</v>
      </c>
      <c r="J106" s="35" t="n">
        <v>46038</v>
      </c>
      <c r="K106" s="35" t="n">
        <v>46047</v>
      </c>
      <c r="L106" s="34" t="n">
        <v>4</v>
      </c>
      <c r="M106" s="34" t="n">
        <v>4</v>
      </c>
      <c r="N106" s="34" t="n">
        <v>0</v>
      </c>
      <c r="O106" s="34"/>
      <c r="P106" s="36" t="n">
        <v>180</v>
      </c>
      <c r="Q106" s="34"/>
      <c r="R106" s="34" t="s">
        <v>212</v>
      </c>
      <c r="S106" s="34"/>
    </row>
    <row r="107" customFormat="false" ht="15" hidden="false" customHeight="false" outlineLevel="0" collapsed="false">
      <c r="A107" s="34" t="s">
        <v>843</v>
      </c>
      <c r="B107" s="34" t="s">
        <v>303</v>
      </c>
      <c r="C107" s="6" t="s">
        <v>756</v>
      </c>
      <c r="D107" s="34" t="s">
        <v>712</v>
      </c>
      <c r="E107" s="34" t="s">
        <v>545</v>
      </c>
      <c r="F107" s="34" t="s">
        <v>716</v>
      </c>
      <c r="G107" s="34" t="s">
        <v>200</v>
      </c>
      <c r="H107" s="35" t="n">
        <v>46023</v>
      </c>
      <c r="I107" s="35" t="n">
        <v>46050</v>
      </c>
      <c r="J107" s="35" t="n">
        <v>46044</v>
      </c>
      <c r="K107" s="35" t="n">
        <v>46050</v>
      </c>
      <c r="L107" s="34" t="n">
        <v>2</v>
      </c>
      <c r="M107" s="34" t="n">
        <v>1.9</v>
      </c>
      <c r="N107" s="34" t="n">
        <v>0</v>
      </c>
      <c r="O107" s="34"/>
      <c r="P107" s="36" t="n">
        <v>86</v>
      </c>
      <c r="Q107" s="34"/>
      <c r="R107" s="34" t="s">
        <v>212</v>
      </c>
      <c r="S107" s="34"/>
    </row>
    <row r="108" customFormat="false" ht="15" hidden="false" customHeight="false" outlineLevel="0" collapsed="false">
      <c r="A108" s="34" t="s">
        <v>844</v>
      </c>
      <c r="B108" s="34" t="s">
        <v>305</v>
      </c>
      <c r="C108" s="6" t="s">
        <v>758</v>
      </c>
      <c r="D108" s="34" t="s">
        <v>712</v>
      </c>
      <c r="E108" s="34" t="s">
        <v>545</v>
      </c>
      <c r="F108" s="34" t="s">
        <v>671</v>
      </c>
      <c r="G108" s="34" t="s">
        <v>759</v>
      </c>
      <c r="H108" s="35" t="n">
        <v>46023</v>
      </c>
      <c r="I108" s="35" t="n">
        <v>46050</v>
      </c>
      <c r="J108" s="35" t="n">
        <v>46045</v>
      </c>
      <c r="K108" s="35"/>
      <c r="L108" s="34" t="n">
        <v>8</v>
      </c>
      <c r="M108" s="34"/>
      <c r="N108" s="34" t="n">
        <v>0</v>
      </c>
      <c r="O108" s="34"/>
      <c r="P108" s="36"/>
      <c r="Q108" s="34" t="s">
        <v>199</v>
      </c>
      <c r="R108" s="34" t="s">
        <v>212</v>
      </c>
      <c r="S108" s="34"/>
    </row>
    <row r="109" customFormat="false" ht="15" hidden="false" customHeight="false" outlineLevel="0" collapsed="false">
      <c r="A109" s="34" t="s">
        <v>845</v>
      </c>
      <c r="B109" s="34" t="s">
        <v>313</v>
      </c>
      <c r="C109" s="6" t="s">
        <v>761</v>
      </c>
      <c r="D109" s="34" t="s">
        <v>712</v>
      </c>
      <c r="E109" s="34" t="s">
        <v>545</v>
      </c>
      <c r="F109" s="34" t="s">
        <v>716</v>
      </c>
      <c r="G109" s="34" t="s">
        <v>759</v>
      </c>
      <c r="H109" s="35" t="n">
        <v>46023</v>
      </c>
      <c r="I109" s="35" t="n">
        <v>46050</v>
      </c>
      <c r="J109" s="35" t="n">
        <v>46044</v>
      </c>
      <c r="K109" s="35" t="n">
        <v>46050</v>
      </c>
      <c r="L109" s="34" t="n">
        <v>4</v>
      </c>
      <c r="M109" s="34" t="n">
        <v>4.8</v>
      </c>
      <c r="N109" s="34" t="n">
        <v>0</v>
      </c>
      <c r="O109" s="34"/>
      <c r="P109" s="36" t="n">
        <v>296</v>
      </c>
      <c r="Q109" s="34"/>
      <c r="R109" s="34" t="s">
        <v>212</v>
      </c>
      <c r="S109" s="34"/>
    </row>
    <row r="110" customFormat="false" ht="15" hidden="false" customHeight="false" outlineLevel="0" collapsed="false">
      <c r="A110" s="34" t="s">
        <v>846</v>
      </c>
      <c r="B110" s="34" t="s">
        <v>316</v>
      </c>
      <c r="C110" s="6" t="s">
        <v>763</v>
      </c>
      <c r="D110" s="34" t="s">
        <v>712</v>
      </c>
      <c r="E110" s="34" t="s">
        <v>545</v>
      </c>
      <c r="F110" s="34" t="s">
        <v>671</v>
      </c>
      <c r="G110" s="34" t="s">
        <v>759</v>
      </c>
      <c r="H110" s="35" t="n">
        <v>46023</v>
      </c>
      <c r="I110" s="35" t="n">
        <v>46050</v>
      </c>
      <c r="J110" s="35" t="n">
        <v>46033</v>
      </c>
      <c r="K110" s="35"/>
      <c r="L110" s="34" t="n">
        <v>3</v>
      </c>
      <c r="M110" s="34"/>
      <c r="N110" s="34" t="n">
        <v>0</v>
      </c>
      <c r="O110" s="34"/>
      <c r="P110" s="36"/>
      <c r="Q110" s="34" t="s">
        <v>199</v>
      </c>
      <c r="R110" s="34" t="s">
        <v>212</v>
      </c>
      <c r="S110" s="34"/>
    </row>
    <row r="111" customFormat="false" ht="15" hidden="false" customHeight="false" outlineLevel="0" collapsed="false">
      <c r="A111" s="34" t="s">
        <v>847</v>
      </c>
      <c r="B111" s="34" t="s">
        <v>321</v>
      </c>
      <c r="C111" s="6" t="s">
        <v>765</v>
      </c>
      <c r="D111" s="34" t="s">
        <v>712</v>
      </c>
      <c r="E111" s="34" t="s">
        <v>545</v>
      </c>
      <c r="F111" s="34" t="s">
        <v>716</v>
      </c>
      <c r="G111" s="34" t="s">
        <v>759</v>
      </c>
      <c r="H111" s="35" t="n">
        <v>46023</v>
      </c>
      <c r="I111" s="35" t="n">
        <v>46050</v>
      </c>
      <c r="J111" s="35" t="n">
        <v>46037</v>
      </c>
      <c r="K111" s="35" t="n">
        <v>46039</v>
      </c>
      <c r="L111" s="34" t="n">
        <v>8</v>
      </c>
      <c r="M111" s="34" t="n">
        <v>9.2</v>
      </c>
      <c r="N111" s="34" t="n">
        <v>0</v>
      </c>
      <c r="O111" s="34"/>
      <c r="P111" s="36" t="n">
        <v>564</v>
      </c>
      <c r="Q111" s="34"/>
      <c r="R111" s="34" t="s">
        <v>212</v>
      </c>
      <c r="S111" s="34"/>
    </row>
    <row r="112" customFormat="false" ht="15" hidden="false" customHeight="false" outlineLevel="0" collapsed="false">
      <c r="A112" s="34" t="s">
        <v>848</v>
      </c>
      <c r="B112" s="34" t="s">
        <v>324</v>
      </c>
      <c r="C112" s="6" t="s">
        <v>767</v>
      </c>
      <c r="D112" s="34" t="s">
        <v>712</v>
      </c>
      <c r="E112" s="34" t="s">
        <v>545</v>
      </c>
      <c r="F112" s="34" t="s">
        <v>716</v>
      </c>
      <c r="G112" s="34" t="s">
        <v>759</v>
      </c>
      <c r="H112" s="35" t="n">
        <v>46023</v>
      </c>
      <c r="I112" s="35" t="n">
        <v>46050</v>
      </c>
      <c r="J112" s="35" t="n">
        <v>46030</v>
      </c>
      <c r="K112" s="35" t="n">
        <v>46039</v>
      </c>
      <c r="L112" s="34" t="n">
        <v>3</v>
      </c>
      <c r="M112" s="34" t="n">
        <v>2.5</v>
      </c>
      <c r="N112" s="34" t="n">
        <v>0</v>
      </c>
      <c r="O112" s="34"/>
      <c r="P112" s="36" t="n">
        <v>192</v>
      </c>
      <c r="Q112" s="34"/>
      <c r="R112" s="34" t="s">
        <v>212</v>
      </c>
      <c r="S112" s="34"/>
    </row>
    <row r="113" customFormat="false" ht="15" hidden="false" customHeight="false" outlineLevel="0" collapsed="false">
      <c r="A113" s="34" t="s">
        <v>849</v>
      </c>
      <c r="B113" s="34" t="s">
        <v>192</v>
      </c>
      <c r="C113" s="6" t="s">
        <v>711</v>
      </c>
      <c r="D113" s="34" t="s">
        <v>712</v>
      </c>
      <c r="E113" s="34" t="s">
        <v>545</v>
      </c>
      <c r="F113" s="34" t="s">
        <v>716</v>
      </c>
      <c r="G113" s="34" t="s">
        <v>713</v>
      </c>
      <c r="H113" s="35" t="n">
        <v>46054</v>
      </c>
      <c r="I113" s="35" t="n">
        <v>46081</v>
      </c>
      <c r="J113" s="35" t="n">
        <v>46065</v>
      </c>
      <c r="K113" s="35" t="n">
        <v>46065</v>
      </c>
      <c r="L113" s="34" t="n">
        <v>4</v>
      </c>
      <c r="M113" s="34" t="n">
        <v>5.2</v>
      </c>
      <c r="N113" s="34" t="n">
        <v>0</v>
      </c>
      <c r="O113" s="34"/>
      <c r="P113" s="36" t="n">
        <v>534</v>
      </c>
      <c r="Q113" s="34"/>
      <c r="R113" s="34" t="s">
        <v>212</v>
      </c>
      <c r="S113" s="34"/>
    </row>
    <row r="114" customFormat="false" ht="15" hidden="false" customHeight="false" outlineLevel="0" collapsed="false">
      <c r="A114" s="34" t="s">
        <v>850</v>
      </c>
      <c r="B114" s="34" t="s">
        <v>203</v>
      </c>
      <c r="C114" s="6" t="s">
        <v>715</v>
      </c>
      <c r="D114" s="34" t="s">
        <v>712</v>
      </c>
      <c r="E114" s="34" t="s">
        <v>545</v>
      </c>
      <c r="F114" s="34" t="s">
        <v>716</v>
      </c>
      <c r="G114" s="34" t="s">
        <v>713</v>
      </c>
      <c r="H114" s="35" t="n">
        <v>46054</v>
      </c>
      <c r="I114" s="35" t="n">
        <v>46081</v>
      </c>
      <c r="J114" s="35" t="n">
        <v>46057</v>
      </c>
      <c r="K114" s="35" t="n">
        <v>46066</v>
      </c>
      <c r="L114" s="34" t="n">
        <v>4</v>
      </c>
      <c r="M114" s="34" t="n">
        <v>3.9</v>
      </c>
      <c r="N114" s="34" t="n">
        <v>0</v>
      </c>
      <c r="O114" s="34"/>
      <c r="P114" s="36" t="n">
        <v>326</v>
      </c>
      <c r="Q114" s="34"/>
      <c r="R114" s="34" t="s">
        <v>212</v>
      </c>
      <c r="S114" s="34"/>
    </row>
    <row r="115" customFormat="false" ht="15" hidden="false" customHeight="false" outlineLevel="0" collapsed="false">
      <c r="A115" s="34" t="s">
        <v>851</v>
      </c>
      <c r="B115" s="34" t="s">
        <v>208</v>
      </c>
      <c r="C115" s="6" t="s">
        <v>718</v>
      </c>
      <c r="D115" s="34" t="s">
        <v>712</v>
      </c>
      <c r="E115" s="34" t="s">
        <v>545</v>
      </c>
      <c r="F115" s="34" t="s">
        <v>716</v>
      </c>
      <c r="G115" s="34" t="s">
        <v>200</v>
      </c>
      <c r="H115" s="35" t="n">
        <v>46054</v>
      </c>
      <c r="I115" s="35" t="n">
        <v>46081</v>
      </c>
      <c r="J115" s="35" t="n">
        <v>46074</v>
      </c>
      <c r="K115" s="35" t="n">
        <v>46074</v>
      </c>
      <c r="L115" s="34" t="n">
        <v>6</v>
      </c>
      <c r="M115" s="34" t="n">
        <v>6.3</v>
      </c>
      <c r="N115" s="34" t="n">
        <v>0</v>
      </c>
      <c r="O115" s="34"/>
      <c r="P115" s="36" t="n">
        <v>434</v>
      </c>
      <c r="Q115" s="34"/>
      <c r="R115" s="34" t="s">
        <v>212</v>
      </c>
      <c r="S115" s="34"/>
    </row>
    <row r="116" customFormat="false" ht="15" hidden="false" customHeight="false" outlineLevel="0" collapsed="false">
      <c r="A116" s="34" t="s">
        <v>852</v>
      </c>
      <c r="B116" s="34" t="s">
        <v>215</v>
      </c>
      <c r="C116" s="6" t="s">
        <v>720</v>
      </c>
      <c r="D116" s="34" t="s">
        <v>712</v>
      </c>
      <c r="E116" s="34" t="s">
        <v>545</v>
      </c>
      <c r="F116" s="34" t="s">
        <v>716</v>
      </c>
      <c r="G116" s="34" t="s">
        <v>713</v>
      </c>
      <c r="H116" s="35" t="n">
        <v>46054</v>
      </c>
      <c r="I116" s="35" t="n">
        <v>46081</v>
      </c>
      <c r="J116" s="35" t="n">
        <v>46076</v>
      </c>
      <c r="K116" s="35" t="n">
        <v>46076</v>
      </c>
      <c r="L116" s="34" t="n">
        <v>6</v>
      </c>
      <c r="M116" s="34" t="n">
        <v>7.7</v>
      </c>
      <c r="N116" s="34" t="n">
        <v>0</v>
      </c>
      <c r="O116" s="34"/>
      <c r="P116" s="36" t="n">
        <v>346</v>
      </c>
      <c r="Q116" s="34"/>
      <c r="R116" s="34" t="s">
        <v>212</v>
      </c>
      <c r="S116" s="34"/>
    </row>
    <row r="117" customFormat="false" ht="15" hidden="false" customHeight="false" outlineLevel="0" collapsed="false">
      <c r="A117" s="34" t="s">
        <v>853</v>
      </c>
      <c r="B117" s="34" t="s">
        <v>220</v>
      </c>
      <c r="C117" s="6" t="s">
        <v>722</v>
      </c>
      <c r="D117" s="34" t="s">
        <v>712</v>
      </c>
      <c r="E117" s="34" t="s">
        <v>545</v>
      </c>
      <c r="F117" s="34" t="s">
        <v>716</v>
      </c>
      <c r="G117" s="34" t="s">
        <v>200</v>
      </c>
      <c r="H117" s="35" t="n">
        <v>46054</v>
      </c>
      <c r="I117" s="35" t="n">
        <v>46081</v>
      </c>
      <c r="J117" s="35" t="n">
        <v>46059</v>
      </c>
      <c r="K117" s="35" t="n">
        <v>46068</v>
      </c>
      <c r="L117" s="34" t="n">
        <v>3</v>
      </c>
      <c r="M117" s="34" t="n">
        <v>2.8</v>
      </c>
      <c r="N117" s="34" t="n">
        <v>0</v>
      </c>
      <c r="O117" s="34"/>
      <c r="P117" s="36" t="n">
        <v>276</v>
      </c>
      <c r="Q117" s="34"/>
      <c r="R117" s="34" t="s">
        <v>212</v>
      </c>
      <c r="S117" s="34"/>
    </row>
    <row r="118" customFormat="false" ht="15" hidden="false" customHeight="false" outlineLevel="0" collapsed="false">
      <c r="A118" s="34" t="s">
        <v>854</v>
      </c>
      <c r="B118" s="34" t="s">
        <v>227</v>
      </c>
      <c r="C118" s="6" t="s">
        <v>724</v>
      </c>
      <c r="D118" s="34" t="s">
        <v>712</v>
      </c>
      <c r="E118" s="34" t="s">
        <v>545</v>
      </c>
      <c r="F118" s="34" t="s">
        <v>716</v>
      </c>
      <c r="G118" s="34" t="s">
        <v>200</v>
      </c>
      <c r="H118" s="35" t="n">
        <v>46054</v>
      </c>
      <c r="I118" s="35" t="n">
        <v>46081</v>
      </c>
      <c r="J118" s="35" t="n">
        <v>46072</v>
      </c>
      <c r="K118" s="35" t="n">
        <v>46073</v>
      </c>
      <c r="L118" s="34" t="n">
        <v>6</v>
      </c>
      <c r="M118" s="34" t="n">
        <v>4.8</v>
      </c>
      <c r="N118" s="34" t="n">
        <v>0</v>
      </c>
      <c r="O118" s="34"/>
      <c r="P118" s="36" t="n">
        <v>296</v>
      </c>
      <c r="Q118" s="34"/>
      <c r="R118" s="34" t="s">
        <v>212</v>
      </c>
      <c r="S118" s="34"/>
    </row>
    <row r="119" customFormat="false" ht="15" hidden="false" customHeight="false" outlineLevel="0" collapsed="false">
      <c r="A119" s="34" t="s">
        <v>855</v>
      </c>
      <c r="B119" s="34" t="s">
        <v>230</v>
      </c>
      <c r="C119" s="6" t="s">
        <v>726</v>
      </c>
      <c r="D119" s="34" t="s">
        <v>712</v>
      </c>
      <c r="E119" s="34" t="s">
        <v>545</v>
      </c>
      <c r="F119" s="34" t="s">
        <v>716</v>
      </c>
      <c r="G119" s="34" t="s">
        <v>200</v>
      </c>
      <c r="H119" s="35" t="n">
        <v>46054</v>
      </c>
      <c r="I119" s="35" t="n">
        <v>46081</v>
      </c>
      <c r="J119" s="35" t="n">
        <v>46064</v>
      </c>
      <c r="K119" s="35" t="n">
        <v>46066</v>
      </c>
      <c r="L119" s="34" t="n">
        <v>8</v>
      </c>
      <c r="M119" s="34" t="n">
        <v>8.6</v>
      </c>
      <c r="N119" s="34" t="n">
        <v>0</v>
      </c>
      <c r="O119" s="34"/>
      <c r="P119" s="36" t="n">
        <v>537</v>
      </c>
      <c r="Q119" s="34"/>
      <c r="R119" s="34" t="s">
        <v>212</v>
      </c>
      <c r="S119" s="34"/>
    </row>
    <row r="120" customFormat="false" ht="15" hidden="false" customHeight="false" outlineLevel="0" collapsed="false">
      <c r="A120" s="34" t="s">
        <v>856</v>
      </c>
      <c r="B120" s="34" t="s">
        <v>234</v>
      </c>
      <c r="C120" s="6" t="s">
        <v>728</v>
      </c>
      <c r="D120" s="34" t="s">
        <v>712</v>
      </c>
      <c r="E120" s="34" t="s">
        <v>545</v>
      </c>
      <c r="F120" s="34" t="s">
        <v>716</v>
      </c>
      <c r="G120" s="34" t="s">
        <v>200</v>
      </c>
      <c r="H120" s="35" t="n">
        <v>46054</v>
      </c>
      <c r="I120" s="35" t="n">
        <v>46081</v>
      </c>
      <c r="J120" s="35" t="n">
        <v>46072</v>
      </c>
      <c r="K120" s="35" t="n">
        <v>46072</v>
      </c>
      <c r="L120" s="34" t="n">
        <v>6</v>
      </c>
      <c r="M120" s="34" t="n">
        <v>7.2</v>
      </c>
      <c r="N120" s="34" t="n">
        <v>0</v>
      </c>
      <c r="O120" s="34"/>
      <c r="P120" s="36" t="n">
        <v>324</v>
      </c>
      <c r="Q120" s="34"/>
      <c r="R120" s="34" t="s">
        <v>212</v>
      </c>
      <c r="S120" s="34"/>
    </row>
    <row r="121" customFormat="false" ht="15" hidden="false" customHeight="false" outlineLevel="0" collapsed="false">
      <c r="A121" s="34" t="s">
        <v>857</v>
      </c>
      <c r="B121" s="34" t="s">
        <v>238</v>
      </c>
      <c r="C121" s="6" t="s">
        <v>730</v>
      </c>
      <c r="D121" s="34" t="s">
        <v>712</v>
      </c>
      <c r="E121" s="34" t="s">
        <v>545</v>
      </c>
      <c r="F121" s="34" t="s">
        <v>716</v>
      </c>
      <c r="G121" s="34" t="s">
        <v>200</v>
      </c>
      <c r="H121" s="35" t="n">
        <v>46054</v>
      </c>
      <c r="I121" s="35" t="n">
        <v>46081</v>
      </c>
      <c r="J121" s="35" t="n">
        <v>46073</v>
      </c>
      <c r="K121" s="35" t="n">
        <v>46073</v>
      </c>
      <c r="L121" s="34" t="n">
        <v>6</v>
      </c>
      <c r="M121" s="34" t="n">
        <v>7.6</v>
      </c>
      <c r="N121" s="34" t="n">
        <v>0</v>
      </c>
      <c r="O121" s="34"/>
      <c r="P121" s="36" t="n">
        <v>342</v>
      </c>
      <c r="Q121" s="34"/>
      <c r="R121" s="34" t="s">
        <v>212</v>
      </c>
      <c r="S121" s="34"/>
    </row>
    <row r="122" customFormat="false" ht="15" hidden="false" customHeight="false" outlineLevel="0" collapsed="false">
      <c r="A122" s="34" t="s">
        <v>858</v>
      </c>
      <c r="B122" s="34" t="s">
        <v>242</v>
      </c>
      <c r="C122" s="6" t="s">
        <v>732</v>
      </c>
      <c r="D122" s="34" t="s">
        <v>712</v>
      </c>
      <c r="E122" s="34" t="s">
        <v>545</v>
      </c>
      <c r="F122" s="34" t="s">
        <v>716</v>
      </c>
      <c r="G122" s="34" t="s">
        <v>200</v>
      </c>
      <c r="H122" s="35" t="n">
        <v>46054</v>
      </c>
      <c r="I122" s="35" t="n">
        <v>46081</v>
      </c>
      <c r="J122" s="35" t="n">
        <v>46068</v>
      </c>
      <c r="K122" s="35" t="n">
        <v>46069</v>
      </c>
      <c r="L122" s="34" t="n">
        <v>6</v>
      </c>
      <c r="M122" s="34" t="n">
        <v>6.4</v>
      </c>
      <c r="N122" s="34" t="n">
        <v>0</v>
      </c>
      <c r="O122" s="34"/>
      <c r="P122" s="36" t="n">
        <v>588</v>
      </c>
      <c r="Q122" s="34"/>
      <c r="R122" s="34" t="s">
        <v>212</v>
      </c>
      <c r="S122" s="34"/>
    </row>
    <row r="123" customFormat="false" ht="15" hidden="false" customHeight="false" outlineLevel="0" collapsed="false">
      <c r="A123" s="34" t="s">
        <v>859</v>
      </c>
      <c r="B123" s="34" t="s">
        <v>246</v>
      </c>
      <c r="C123" s="6" t="s">
        <v>734</v>
      </c>
      <c r="D123" s="34" t="s">
        <v>712</v>
      </c>
      <c r="E123" s="34" t="s">
        <v>545</v>
      </c>
      <c r="F123" s="34" t="s">
        <v>716</v>
      </c>
      <c r="G123" s="34" t="s">
        <v>200</v>
      </c>
      <c r="H123" s="35" t="n">
        <v>46054</v>
      </c>
      <c r="I123" s="35" t="n">
        <v>46081</v>
      </c>
      <c r="J123" s="35" t="n">
        <v>46057</v>
      </c>
      <c r="K123" s="35" t="n">
        <v>46060</v>
      </c>
      <c r="L123" s="34" t="n">
        <v>6</v>
      </c>
      <c r="M123" s="34" t="n">
        <v>5.7</v>
      </c>
      <c r="N123" s="34" t="n">
        <v>0</v>
      </c>
      <c r="O123" s="34"/>
      <c r="P123" s="36" t="n">
        <v>406</v>
      </c>
      <c r="Q123" s="34"/>
      <c r="R123" s="34" t="s">
        <v>212</v>
      </c>
      <c r="S123" s="34"/>
    </row>
    <row r="124" customFormat="false" ht="15" hidden="false" customHeight="false" outlineLevel="0" collapsed="false">
      <c r="A124" s="34" t="s">
        <v>860</v>
      </c>
      <c r="B124" s="34" t="s">
        <v>252</v>
      </c>
      <c r="C124" s="6" t="s">
        <v>736</v>
      </c>
      <c r="D124" s="34" t="s">
        <v>712</v>
      </c>
      <c r="E124" s="34" t="s">
        <v>545</v>
      </c>
      <c r="F124" s="34" t="s">
        <v>716</v>
      </c>
      <c r="G124" s="34" t="s">
        <v>200</v>
      </c>
      <c r="H124" s="35" t="n">
        <v>46054</v>
      </c>
      <c r="I124" s="35" t="n">
        <v>46081</v>
      </c>
      <c r="J124" s="35" t="n">
        <v>46075</v>
      </c>
      <c r="K124" s="35" t="n">
        <v>46081</v>
      </c>
      <c r="L124" s="34" t="n">
        <v>4</v>
      </c>
      <c r="M124" s="34" t="n">
        <v>4.2</v>
      </c>
      <c r="N124" s="34" t="n">
        <v>0</v>
      </c>
      <c r="O124" s="34"/>
      <c r="P124" s="36" t="n">
        <v>269</v>
      </c>
      <c r="Q124" s="34"/>
      <c r="R124" s="34" t="s">
        <v>212</v>
      </c>
      <c r="S124" s="34"/>
    </row>
    <row r="125" customFormat="false" ht="15" hidden="false" customHeight="false" outlineLevel="0" collapsed="false">
      <c r="A125" s="34" t="s">
        <v>861</v>
      </c>
      <c r="B125" s="34" t="s">
        <v>259</v>
      </c>
      <c r="C125" s="6" t="s">
        <v>738</v>
      </c>
      <c r="D125" s="34" t="s">
        <v>712</v>
      </c>
      <c r="E125" s="34" t="s">
        <v>545</v>
      </c>
      <c r="F125" s="34" t="s">
        <v>671</v>
      </c>
      <c r="G125" s="34" t="s">
        <v>713</v>
      </c>
      <c r="H125" s="35" t="n">
        <v>46054</v>
      </c>
      <c r="I125" s="35" t="n">
        <v>46081</v>
      </c>
      <c r="J125" s="35" t="n">
        <v>46073</v>
      </c>
      <c r="K125" s="35"/>
      <c r="L125" s="34" t="n">
        <v>4</v>
      </c>
      <c r="M125" s="34"/>
      <c r="N125" s="34" t="n">
        <v>0</v>
      </c>
      <c r="O125" s="34"/>
      <c r="P125" s="36"/>
      <c r="Q125" s="34" t="s">
        <v>199</v>
      </c>
      <c r="R125" s="34" t="s">
        <v>212</v>
      </c>
      <c r="S125" s="34"/>
    </row>
    <row r="126" customFormat="false" ht="15" hidden="false" customHeight="false" outlineLevel="0" collapsed="false">
      <c r="A126" s="34" t="s">
        <v>862</v>
      </c>
      <c r="B126" s="34" t="s">
        <v>266</v>
      </c>
      <c r="C126" s="6" t="s">
        <v>740</v>
      </c>
      <c r="D126" s="34" t="s">
        <v>712</v>
      </c>
      <c r="E126" s="34" t="s">
        <v>545</v>
      </c>
      <c r="F126" s="34" t="s">
        <v>716</v>
      </c>
      <c r="G126" s="34" t="s">
        <v>713</v>
      </c>
      <c r="H126" s="35" t="n">
        <v>46054</v>
      </c>
      <c r="I126" s="35" t="n">
        <v>46081</v>
      </c>
      <c r="J126" s="35" t="n">
        <v>46056</v>
      </c>
      <c r="K126" s="35" t="n">
        <v>46057</v>
      </c>
      <c r="L126" s="34" t="n">
        <v>8</v>
      </c>
      <c r="M126" s="34" t="n">
        <v>6.6</v>
      </c>
      <c r="N126" s="34" t="n">
        <v>0</v>
      </c>
      <c r="O126" s="34"/>
      <c r="P126" s="36" t="n">
        <v>297</v>
      </c>
      <c r="Q126" s="34"/>
      <c r="R126" s="34" t="s">
        <v>212</v>
      </c>
      <c r="S126" s="34"/>
    </row>
    <row r="127" customFormat="false" ht="15" hidden="false" customHeight="false" outlineLevel="0" collapsed="false">
      <c r="A127" s="34" t="s">
        <v>863</v>
      </c>
      <c r="B127" s="34" t="s">
        <v>271</v>
      </c>
      <c r="C127" s="6" t="s">
        <v>742</v>
      </c>
      <c r="D127" s="34" t="s">
        <v>712</v>
      </c>
      <c r="E127" s="34" t="s">
        <v>545</v>
      </c>
      <c r="F127" s="34" t="s">
        <v>716</v>
      </c>
      <c r="G127" s="34" t="s">
        <v>713</v>
      </c>
      <c r="H127" s="35" t="n">
        <v>46054</v>
      </c>
      <c r="I127" s="35" t="n">
        <v>46081</v>
      </c>
      <c r="J127" s="35" t="n">
        <v>46069</v>
      </c>
      <c r="K127" s="35" t="n">
        <v>46072</v>
      </c>
      <c r="L127" s="34" t="n">
        <v>2</v>
      </c>
      <c r="M127" s="34" t="n">
        <v>2.5</v>
      </c>
      <c r="N127" s="34" t="n">
        <v>0</v>
      </c>
      <c r="O127" s="34"/>
      <c r="P127" s="36" t="n">
        <v>262</v>
      </c>
      <c r="Q127" s="34"/>
      <c r="R127" s="34" t="s">
        <v>212</v>
      </c>
      <c r="S127" s="34"/>
    </row>
    <row r="128" customFormat="false" ht="15" hidden="false" customHeight="false" outlineLevel="0" collapsed="false">
      <c r="A128" s="34" t="s">
        <v>864</v>
      </c>
      <c r="B128" s="34" t="s">
        <v>276</v>
      </c>
      <c r="C128" s="6" t="s">
        <v>744</v>
      </c>
      <c r="D128" s="34" t="s">
        <v>712</v>
      </c>
      <c r="E128" s="34" t="s">
        <v>545</v>
      </c>
      <c r="F128" s="34" t="s">
        <v>716</v>
      </c>
      <c r="G128" s="34" t="s">
        <v>200</v>
      </c>
      <c r="H128" s="35" t="n">
        <v>46054</v>
      </c>
      <c r="I128" s="35" t="n">
        <v>46081</v>
      </c>
      <c r="J128" s="35" t="n">
        <v>46057</v>
      </c>
      <c r="K128" s="35" t="n">
        <v>46066</v>
      </c>
      <c r="L128" s="34" t="n">
        <v>4</v>
      </c>
      <c r="M128" s="34" t="n">
        <v>3.3</v>
      </c>
      <c r="N128" s="34" t="n">
        <v>0</v>
      </c>
      <c r="O128" s="34"/>
      <c r="P128" s="36" t="n">
        <v>148</v>
      </c>
      <c r="Q128" s="34"/>
      <c r="R128" s="34" t="s">
        <v>212</v>
      </c>
      <c r="S128" s="34"/>
    </row>
    <row r="129" customFormat="false" ht="15" hidden="false" customHeight="false" outlineLevel="0" collapsed="false">
      <c r="A129" s="34" t="s">
        <v>865</v>
      </c>
      <c r="B129" s="34" t="s">
        <v>281</v>
      </c>
      <c r="C129" s="6" t="s">
        <v>746</v>
      </c>
      <c r="D129" s="34" t="s">
        <v>712</v>
      </c>
      <c r="E129" s="34" t="s">
        <v>545</v>
      </c>
      <c r="F129" s="34" t="s">
        <v>716</v>
      </c>
      <c r="G129" s="34" t="s">
        <v>62</v>
      </c>
      <c r="H129" s="35" t="n">
        <v>46054</v>
      </c>
      <c r="I129" s="35" t="n">
        <v>46081</v>
      </c>
      <c r="J129" s="35" t="n">
        <v>46069</v>
      </c>
      <c r="K129" s="35" t="n">
        <v>46071</v>
      </c>
      <c r="L129" s="34" t="n">
        <v>3</v>
      </c>
      <c r="M129" s="34" t="n">
        <v>2.5</v>
      </c>
      <c r="N129" s="34" t="n">
        <v>0</v>
      </c>
      <c r="O129" s="34"/>
      <c r="P129" s="36" t="n">
        <v>112</v>
      </c>
      <c r="Q129" s="34"/>
      <c r="R129" s="34" t="s">
        <v>212</v>
      </c>
      <c r="S129" s="34"/>
    </row>
    <row r="130" customFormat="false" ht="15" hidden="false" customHeight="false" outlineLevel="0" collapsed="false">
      <c r="A130" s="34" t="s">
        <v>866</v>
      </c>
      <c r="B130" s="34" t="s">
        <v>287</v>
      </c>
      <c r="C130" s="6" t="s">
        <v>748</v>
      </c>
      <c r="D130" s="34" t="s">
        <v>712</v>
      </c>
      <c r="E130" s="34" t="s">
        <v>545</v>
      </c>
      <c r="F130" s="34" t="s">
        <v>716</v>
      </c>
      <c r="G130" s="34" t="s">
        <v>62</v>
      </c>
      <c r="H130" s="35" t="n">
        <v>46054</v>
      </c>
      <c r="I130" s="35" t="n">
        <v>46081</v>
      </c>
      <c r="J130" s="35" t="n">
        <v>46070</v>
      </c>
      <c r="K130" s="35" t="n">
        <v>46071</v>
      </c>
      <c r="L130" s="34" t="n">
        <v>8</v>
      </c>
      <c r="M130" s="34" t="n">
        <v>9.2</v>
      </c>
      <c r="N130" s="34" t="n">
        <v>0</v>
      </c>
      <c r="O130" s="34"/>
      <c r="P130" s="36" t="n">
        <v>414</v>
      </c>
      <c r="Q130" s="34"/>
      <c r="R130" s="34" t="s">
        <v>212</v>
      </c>
      <c r="S130" s="34"/>
    </row>
    <row r="131" customFormat="false" ht="15" hidden="false" customHeight="false" outlineLevel="0" collapsed="false">
      <c r="A131" s="34" t="s">
        <v>867</v>
      </c>
      <c r="B131" s="34" t="s">
        <v>291</v>
      </c>
      <c r="C131" s="6" t="s">
        <v>750</v>
      </c>
      <c r="D131" s="34" t="s">
        <v>712</v>
      </c>
      <c r="E131" s="34" t="s">
        <v>545</v>
      </c>
      <c r="F131" s="34" t="s">
        <v>716</v>
      </c>
      <c r="G131" s="34" t="s">
        <v>200</v>
      </c>
      <c r="H131" s="35" t="n">
        <v>46054</v>
      </c>
      <c r="I131" s="35" t="n">
        <v>46081</v>
      </c>
      <c r="J131" s="35" t="n">
        <v>46075</v>
      </c>
      <c r="K131" s="35" t="n">
        <v>46075</v>
      </c>
      <c r="L131" s="34" t="n">
        <v>3</v>
      </c>
      <c r="M131" s="34" t="n">
        <v>3.7</v>
      </c>
      <c r="N131" s="34" t="n">
        <v>0</v>
      </c>
      <c r="O131" s="34"/>
      <c r="P131" s="36" t="n">
        <v>246</v>
      </c>
      <c r="Q131" s="34"/>
      <c r="R131" s="34" t="s">
        <v>212</v>
      </c>
      <c r="S131" s="34"/>
    </row>
    <row r="132" customFormat="false" ht="15" hidden="false" customHeight="false" outlineLevel="0" collapsed="false">
      <c r="A132" s="34" t="s">
        <v>868</v>
      </c>
      <c r="B132" s="34" t="s">
        <v>297</v>
      </c>
      <c r="C132" s="6" t="s">
        <v>752</v>
      </c>
      <c r="D132" s="34" t="s">
        <v>712</v>
      </c>
      <c r="E132" s="34" t="s">
        <v>545</v>
      </c>
      <c r="F132" s="34" t="s">
        <v>716</v>
      </c>
      <c r="G132" s="34" t="s">
        <v>200</v>
      </c>
      <c r="H132" s="35" t="n">
        <v>46054</v>
      </c>
      <c r="I132" s="35" t="n">
        <v>46081</v>
      </c>
      <c r="J132" s="35" t="n">
        <v>46072</v>
      </c>
      <c r="K132" s="35" t="n">
        <v>46074</v>
      </c>
      <c r="L132" s="34" t="n">
        <v>6</v>
      </c>
      <c r="M132" s="34" t="n">
        <v>5.2</v>
      </c>
      <c r="N132" s="34" t="n">
        <v>0</v>
      </c>
      <c r="O132" s="34"/>
      <c r="P132" s="36" t="n">
        <v>384</v>
      </c>
      <c r="Q132" s="34"/>
      <c r="R132" s="34" t="s">
        <v>212</v>
      </c>
      <c r="S132" s="34"/>
    </row>
    <row r="133" customFormat="false" ht="15" hidden="false" customHeight="false" outlineLevel="0" collapsed="false">
      <c r="A133" s="34" t="s">
        <v>869</v>
      </c>
      <c r="B133" s="34" t="s">
        <v>300</v>
      </c>
      <c r="C133" s="6" t="s">
        <v>754</v>
      </c>
      <c r="D133" s="34" t="s">
        <v>712</v>
      </c>
      <c r="E133" s="34" t="s">
        <v>545</v>
      </c>
      <c r="F133" s="34" t="s">
        <v>716</v>
      </c>
      <c r="G133" s="34" t="s">
        <v>200</v>
      </c>
      <c r="H133" s="35" t="n">
        <v>46054</v>
      </c>
      <c r="I133" s="35" t="n">
        <v>46081</v>
      </c>
      <c r="J133" s="35" t="n">
        <v>46070</v>
      </c>
      <c r="K133" s="35" t="n">
        <v>46079</v>
      </c>
      <c r="L133" s="34" t="n">
        <v>8</v>
      </c>
      <c r="M133" s="34" t="n">
        <v>9.1</v>
      </c>
      <c r="N133" s="34" t="n">
        <v>0</v>
      </c>
      <c r="O133" s="34"/>
      <c r="P133" s="36" t="n">
        <v>490</v>
      </c>
      <c r="Q133" s="34"/>
      <c r="R133" s="34" t="s">
        <v>212</v>
      </c>
      <c r="S133" s="34"/>
    </row>
    <row r="134" customFormat="false" ht="15" hidden="false" customHeight="false" outlineLevel="0" collapsed="false">
      <c r="A134" s="34" t="s">
        <v>870</v>
      </c>
      <c r="B134" s="34" t="s">
        <v>303</v>
      </c>
      <c r="C134" s="6" t="s">
        <v>756</v>
      </c>
      <c r="D134" s="34" t="s">
        <v>712</v>
      </c>
      <c r="E134" s="34" t="s">
        <v>545</v>
      </c>
      <c r="F134" s="34" t="s">
        <v>716</v>
      </c>
      <c r="G134" s="34" t="s">
        <v>200</v>
      </c>
      <c r="H134" s="35" t="n">
        <v>46054</v>
      </c>
      <c r="I134" s="35" t="n">
        <v>46081</v>
      </c>
      <c r="J134" s="35" t="n">
        <v>46072</v>
      </c>
      <c r="K134" s="35" t="n">
        <v>46073</v>
      </c>
      <c r="L134" s="34" t="n">
        <v>4</v>
      </c>
      <c r="M134" s="34" t="n">
        <v>4.7</v>
      </c>
      <c r="N134" s="34" t="n">
        <v>0</v>
      </c>
      <c r="O134" s="34"/>
      <c r="P134" s="36" t="n">
        <v>212</v>
      </c>
      <c r="Q134" s="34"/>
      <c r="R134" s="34" t="s">
        <v>212</v>
      </c>
      <c r="S134" s="34"/>
    </row>
    <row r="135" customFormat="false" ht="15" hidden="false" customHeight="false" outlineLevel="0" collapsed="false">
      <c r="A135" s="34" t="s">
        <v>871</v>
      </c>
      <c r="B135" s="34" t="s">
        <v>305</v>
      </c>
      <c r="C135" s="6" t="s">
        <v>758</v>
      </c>
      <c r="D135" s="34" t="s">
        <v>712</v>
      </c>
      <c r="E135" s="34" t="s">
        <v>545</v>
      </c>
      <c r="F135" s="34" t="s">
        <v>716</v>
      </c>
      <c r="G135" s="34" t="s">
        <v>759</v>
      </c>
      <c r="H135" s="35" t="n">
        <v>46054</v>
      </c>
      <c r="I135" s="35" t="n">
        <v>46081</v>
      </c>
      <c r="J135" s="35" t="n">
        <v>46071</v>
      </c>
      <c r="K135" s="35" t="n">
        <v>46073</v>
      </c>
      <c r="L135" s="34" t="n">
        <v>8</v>
      </c>
      <c r="M135" s="34" t="n">
        <v>8.9</v>
      </c>
      <c r="N135" s="34" t="n">
        <v>0</v>
      </c>
      <c r="O135" s="34"/>
      <c r="P135" s="36" t="n">
        <v>480</v>
      </c>
      <c r="Q135" s="34"/>
      <c r="R135" s="34" t="s">
        <v>212</v>
      </c>
      <c r="S135" s="34"/>
    </row>
    <row r="136" customFormat="false" ht="15" hidden="false" customHeight="false" outlineLevel="0" collapsed="false">
      <c r="A136" s="34" t="s">
        <v>872</v>
      </c>
      <c r="B136" s="34" t="s">
        <v>313</v>
      </c>
      <c r="C136" s="6" t="s">
        <v>761</v>
      </c>
      <c r="D136" s="34" t="s">
        <v>712</v>
      </c>
      <c r="E136" s="34" t="s">
        <v>545</v>
      </c>
      <c r="F136" s="34" t="s">
        <v>716</v>
      </c>
      <c r="G136" s="34" t="s">
        <v>759</v>
      </c>
      <c r="H136" s="35" t="n">
        <v>46054</v>
      </c>
      <c r="I136" s="35" t="n">
        <v>46081</v>
      </c>
      <c r="J136" s="35" t="n">
        <v>46064</v>
      </c>
      <c r="K136" s="35" t="n">
        <v>46073</v>
      </c>
      <c r="L136" s="34" t="n">
        <v>8</v>
      </c>
      <c r="M136" s="34" t="n">
        <v>9.2</v>
      </c>
      <c r="N136" s="34" t="n">
        <v>0</v>
      </c>
      <c r="O136" s="34"/>
      <c r="P136" s="36" t="n">
        <v>414</v>
      </c>
      <c r="Q136" s="34"/>
      <c r="R136" s="34" t="s">
        <v>212</v>
      </c>
      <c r="S136" s="34"/>
    </row>
    <row r="137" customFormat="false" ht="15" hidden="false" customHeight="false" outlineLevel="0" collapsed="false">
      <c r="A137" s="34" t="s">
        <v>873</v>
      </c>
      <c r="B137" s="34" t="s">
        <v>316</v>
      </c>
      <c r="C137" s="6" t="s">
        <v>763</v>
      </c>
      <c r="D137" s="34" t="s">
        <v>712</v>
      </c>
      <c r="E137" s="34" t="s">
        <v>545</v>
      </c>
      <c r="F137" s="34" t="s">
        <v>716</v>
      </c>
      <c r="G137" s="34" t="s">
        <v>759</v>
      </c>
      <c r="H137" s="35" t="n">
        <v>46054</v>
      </c>
      <c r="I137" s="35" t="n">
        <v>46081</v>
      </c>
      <c r="J137" s="35" t="n">
        <v>46076</v>
      </c>
      <c r="K137" s="35" t="n">
        <v>46077</v>
      </c>
      <c r="L137" s="34" t="n">
        <v>3</v>
      </c>
      <c r="M137" s="34" t="n">
        <v>3.8</v>
      </c>
      <c r="N137" s="34" t="n">
        <v>0</v>
      </c>
      <c r="O137" s="34"/>
      <c r="P137" s="36" t="n">
        <v>471</v>
      </c>
      <c r="Q137" s="34"/>
      <c r="R137" s="34" t="s">
        <v>212</v>
      </c>
      <c r="S137" s="34"/>
    </row>
    <row r="138" customFormat="false" ht="15" hidden="false" customHeight="false" outlineLevel="0" collapsed="false">
      <c r="A138" s="34" t="s">
        <v>874</v>
      </c>
      <c r="B138" s="34" t="s">
        <v>321</v>
      </c>
      <c r="C138" s="6" t="s">
        <v>765</v>
      </c>
      <c r="D138" s="34" t="s">
        <v>712</v>
      </c>
      <c r="E138" s="34" t="s">
        <v>545</v>
      </c>
      <c r="F138" s="34" t="s">
        <v>671</v>
      </c>
      <c r="G138" s="34" t="s">
        <v>759</v>
      </c>
      <c r="H138" s="35" t="n">
        <v>46054</v>
      </c>
      <c r="I138" s="35" t="n">
        <v>46081</v>
      </c>
      <c r="J138" s="35" t="n">
        <v>46076</v>
      </c>
      <c r="K138" s="35"/>
      <c r="L138" s="34" t="n">
        <v>2</v>
      </c>
      <c r="M138" s="34"/>
      <c r="N138" s="34" t="n">
        <v>0</v>
      </c>
      <c r="O138" s="34"/>
      <c r="P138" s="36"/>
      <c r="Q138" s="34" t="s">
        <v>199</v>
      </c>
      <c r="R138" s="34" t="s">
        <v>212</v>
      </c>
      <c r="S138" s="34"/>
    </row>
    <row r="139" customFormat="false" ht="15" hidden="false" customHeight="false" outlineLevel="0" collapsed="false">
      <c r="A139" s="34" t="s">
        <v>875</v>
      </c>
      <c r="B139" s="34" t="s">
        <v>324</v>
      </c>
      <c r="C139" s="6" t="s">
        <v>767</v>
      </c>
      <c r="D139" s="34" t="s">
        <v>712</v>
      </c>
      <c r="E139" s="34" t="s">
        <v>545</v>
      </c>
      <c r="F139" s="34" t="s">
        <v>716</v>
      </c>
      <c r="G139" s="34" t="s">
        <v>759</v>
      </c>
      <c r="H139" s="35" t="n">
        <v>46054</v>
      </c>
      <c r="I139" s="35" t="n">
        <v>46081</v>
      </c>
      <c r="J139" s="35" t="n">
        <v>46076</v>
      </c>
      <c r="K139" s="35" t="n">
        <v>46078</v>
      </c>
      <c r="L139" s="34" t="n">
        <v>4</v>
      </c>
      <c r="M139" s="34" t="n">
        <v>4.1</v>
      </c>
      <c r="N139" s="34" t="n">
        <v>0</v>
      </c>
      <c r="O139" s="34"/>
      <c r="P139" s="36" t="n">
        <v>484</v>
      </c>
      <c r="Q139" s="34"/>
      <c r="R139" s="34" t="s">
        <v>212</v>
      </c>
      <c r="S139" s="34"/>
    </row>
    <row r="140" customFormat="false" ht="15" hidden="false" customHeight="false" outlineLevel="0" collapsed="false">
      <c r="A140" s="34" t="s">
        <v>876</v>
      </c>
      <c r="B140" s="34" t="s">
        <v>192</v>
      </c>
      <c r="C140" s="6" t="s">
        <v>711</v>
      </c>
      <c r="D140" s="34" t="s">
        <v>712</v>
      </c>
      <c r="E140" s="34" t="s">
        <v>545</v>
      </c>
      <c r="F140" s="34" t="s">
        <v>716</v>
      </c>
      <c r="G140" s="34" t="s">
        <v>713</v>
      </c>
      <c r="H140" s="35" t="n">
        <v>46082</v>
      </c>
      <c r="I140" s="35" t="n">
        <v>46109</v>
      </c>
      <c r="J140" s="35" t="n">
        <v>46085</v>
      </c>
      <c r="K140" s="35" t="n">
        <v>46091</v>
      </c>
      <c r="L140" s="34" t="n">
        <v>4</v>
      </c>
      <c r="M140" s="34" t="n">
        <v>3.3</v>
      </c>
      <c r="N140" s="34" t="n">
        <v>0</v>
      </c>
      <c r="O140" s="34"/>
      <c r="P140" s="36" t="n">
        <v>148</v>
      </c>
      <c r="Q140" s="34"/>
      <c r="R140" s="34" t="s">
        <v>212</v>
      </c>
      <c r="S140" s="34"/>
    </row>
    <row r="141" customFormat="false" ht="15" hidden="false" customHeight="false" outlineLevel="0" collapsed="false">
      <c r="A141" s="34" t="s">
        <v>877</v>
      </c>
      <c r="B141" s="34" t="s">
        <v>203</v>
      </c>
      <c r="C141" s="6" t="s">
        <v>715</v>
      </c>
      <c r="D141" s="34" t="s">
        <v>712</v>
      </c>
      <c r="E141" s="34" t="s">
        <v>545</v>
      </c>
      <c r="F141" s="34" t="s">
        <v>716</v>
      </c>
      <c r="G141" s="34" t="s">
        <v>713</v>
      </c>
      <c r="H141" s="35" t="n">
        <v>46082</v>
      </c>
      <c r="I141" s="35" t="n">
        <v>46109</v>
      </c>
      <c r="J141" s="35" t="n">
        <v>46105</v>
      </c>
      <c r="K141" s="35" t="n">
        <v>46106</v>
      </c>
      <c r="L141" s="34" t="n">
        <v>4</v>
      </c>
      <c r="M141" s="34" t="n">
        <v>4.2</v>
      </c>
      <c r="N141" s="34" t="n">
        <v>0</v>
      </c>
      <c r="O141" s="34"/>
      <c r="P141" s="36" t="n">
        <v>269</v>
      </c>
      <c r="Q141" s="34"/>
      <c r="R141" s="34" t="s">
        <v>212</v>
      </c>
      <c r="S141" s="34"/>
    </row>
    <row r="142" customFormat="false" ht="15" hidden="false" customHeight="false" outlineLevel="0" collapsed="false">
      <c r="A142" s="34" t="s">
        <v>878</v>
      </c>
      <c r="B142" s="34" t="s">
        <v>208</v>
      </c>
      <c r="C142" s="6" t="s">
        <v>718</v>
      </c>
      <c r="D142" s="34" t="s">
        <v>712</v>
      </c>
      <c r="E142" s="34" t="s">
        <v>545</v>
      </c>
      <c r="F142" s="34" t="s">
        <v>716</v>
      </c>
      <c r="G142" s="34" t="s">
        <v>200</v>
      </c>
      <c r="H142" s="35" t="n">
        <v>46082</v>
      </c>
      <c r="I142" s="35" t="n">
        <v>46109</v>
      </c>
      <c r="J142" s="35" t="n">
        <v>46090</v>
      </c>
      <c r="K142" s="35" t="n">
        <v>46093</v>
      </c>
      <c r="L142" s="34" t="n">
        <v>3</v>
      </c>
      <c r="M142" s="34" t="n">
        <v>3.7</v>
      </c>
      <c r="N142" s="34" t="n">
        <v>0</v>
      </c>
      <c r="O142" s="34"/>
      <c r="P142" s="36" t="n">
        <v>166</v>
      </c>
      <c r="Q142" s="34"/>
      <c r="R142" s="34" t="s">
        <v>212</v>
      </c>
      <c r="S142" s="34"/>
    </row>
    <row r="143" customFormat="false" ht="15" hidden="false" customHeight="false" outlineLevel="0" collapsed="false">
      <c r="A143" s="34" t="s">
        <v>879</v>
      </c>
      <c r="B143" s="34" t="s">
        <v>215</v>
      </c>
      <c r="C143" s="6" t="s">
        <v>720</v>
      </c>
      <c r="D143" s="34" t="s">
        <v>712</v>
      </c>
      <c r="E143" s="34" t="s">
        <v>545</v>
      </c>
      <c r="F143" s="34" t="s">
        <v>716</v>
      </c>
      <c r="G143" s="34" t="s">
        <v>713</v>
      </c>
      <c r="H143" s="35" t="n">
        <v>46082</v>
      </c>
      <c r="I143" s="35" t="n">
        <v>46109</v>
      </c>
      <c r="J143" s="35" t="n">
        <v>46087</v>
      </c>
      <c r="K143" s="35" t="n">
        <v>46093</v>
      </c>
      <c r="L143" s="34" t="n">
        <v>3</v>
      </c>
      <c r="M143" s="34" t="n">
        <v>3.1</v>
      </c>
      <c r="N143" s="34" t="n">
        <v>0</v>
      </c>
      <c r="O143" s="34"/>
      <c r="P143" s="36" t="n">
        <v>220</v>
      </c>
      <c r="Q143" s="34"/>
      <c r="R143" s="34" t="s">
        <v>212</v>
      </c>
      <c r="S143" s="34"/>
    </row>
    <row r="144" customFormat="false" ht="15" hidden="false" customHeight="false" outlineLevel="0" collapsed="false">
      <c r="A144" s="34" t="s">
        <v>880</v>
      </c>
      <c r="B144" s="34" t="s">
        <v>220</v>
      </c>
      <c r="C144" s="6" t="s">
        <v>722</v>
      </c>
      <c r="D144" s="34" t="s">
        <v>712</v>
      </c>
      <c r="E144" s="34" t="s">
        <v>545</v>
      </c>
      <c r="F144" s="34" t="s">
        <v>716</v>
      </c>
      <c r="G144" s="34" t="s">
        <v>200</v>
      </c>
      <c r="H144" s="35" t="n">
        <v>46082</v>
      </c>
      <c r="I144" s="35" t="n">
        <v>46109</v>
      </c>
      <c r="J144" s="35" t="n">
        <v>46096</v>
      </c>
      <c r="K144" s="35" t="n">
        <v>46098</v>
      </c>
      <c r="L144" s="34" t="n">
        <v>3</v>
      </c>
      <c r="M144" s="34" t="n">
        <v>3.4</v>
      </c>
      <c r="N144" s="34" t="n">
        <v>0</v>
      </c>
      <c r="O144" s="34"/>
      <c r="P144" s="36" t="n">
        <v>453</v>
      </c>
      <c r="Q144" s="34"/>
      <c r="R144" s="34" t="s">
        <v>212</v>
      </c>
      <c r="S144" s="34"/>
    </row>
    <row r="145" customFormat="false" ht="15" hidden="false" customHeight="false" outlineLevel="0" collapsed="false">
      <c r="A145" s="34" t="s">
        <v>881</v>
      </c>
      <c r="B145" s="34" t="s">
        <v>227</v>
      </c>
      <c r="C145" s="6" t="s">
        <v>724</v>
      </c>
      <c r="D145" s="34" t="s">
        <v>712</v>
      </c>
      <c r="E145" s="34" t="s">
        <v>545</v>
      </c>
      <c r="F145" s="34" t="s">
        <v>716</v>
      </c>
      <c r="G145" s="34" t="s">
        <v>200</v>
      </c>
      <c r="H145" s="35" t="n">
        <v>46082</v>
      </c>
      <c r="I145" s="35" t="n">
        <v>46109</v>
      </c>
      <c r="J145" s="35" t="n">
        <v>46094</v>
      </c>
      <c r="K145" s="35" t="n">
        <v>46103</v>
      </c>
      <c r="L145" s="34" t="n">
        <v>3</v>
      </c>
      <c r="M145" s="34" t="n">
        <v>3</v>
      </c>
      <c r="N145" s="34" t="n">
        <v>0</v>
      </c>
      <c r="O145" s="34"/>
      <c r="P145" s="36" t="n">
        <v>215</v>
      </c>
      <c r="Q145" s="34"/>
      <c r="R145" s="34" t="s">
        <v>212</v>
      </c>
      <c r="S145" s="34"/>
    </row>
    <row r="146" customFormat="false" ht="15" hidden="false" customHeight="false" outlineLevel="0" collapsed="false">
      <c r="A146" s="34" t="s">
        <v>882</v>
      </c>
      <c r="B146" s="34" t="s">
        <v>230</v>
      </c>
      <c r="C146" s="6" t="s">
        <v>726</v>
      </c>
      <c r="D146" s="34" t="s">
        <v>712</v>
      </c>
      <c r="E146" s="34" t="s">
        <v>545</v>
      </c>
      <c r="F146" s="34" t="s">
        <v>716</v>
      </c>
      <c r="G146" s="34" t="s">
        <v>200</v>
      </c>
      <c r="H146" s="35" t="n">
        <v>46082</v>
      </c>
      <c r="I146" s="35" t="n">
        <v>46109</v>
      </c>
      <c r="J146" s="35" t="n">
        <v>46102</v>
      </c>
      <c r="K146" s="35" t="n">
        <v>46104</v>
      </c>
      <c r="L146" s="34" t="n">
        <v>2</v>
      </c>
      <c r="M146" s="34" t="n">
        <v>2.1</v>
      </c>
      <c r="N146" s="34" t="n">
        <v>0</v>
      </c>
      <c r="O146" s="34"/>
      <c r="P146" s="36" t="n">
        <v>244</v>
      </c>
      <c r="Q146" s="34"/>
      <c r="R146" s="34" t="s">
        <v>212</v>
      </c>
      <c r="S146" s="34"/>
    </row>
    <row r="147" customFormat="false" ht="15" hidden="false" customHeight="false" outlineLevel="0" collapsed="false">
      <c r="A147" s="34" t="s">
        <v>883</v>
      </c>
      <c r="B147" s="34" t="s">
        <v>234</v>
      </c>
      <c r="C147" s="6" t="s">
        <v>728</v>
      </c>
      <c r="D147" s="34" t="s">
        <v>712</v>
      </c>
      <c r="E147" s="34" t="s">
        <v>545</v>
      </c>
      <c r="F147" s="34" t="s">
        <v>716</v>
      </c>
      <c r="G147" s="34" t="s">
        <v>200</v>
      </c>
      <c r="H147" s="35" t="n">
        <v>46082</v>
      </c>
      <c r="I147" s="35" t="n">
        <v>46109</v>
      </c>
      <c r="J147" s="35" t="n">
        <v>46102</v>
      </c>
      <c r="K147" s="35" t="n">
        <v>46111</v>
      </c>
      <c r="L147" s="34" t="n">
        <v>6</v>
      </c>
      <c r="M147" s="34" t="n">
        <v>5.7</v>
      </c>
      <c r="N147" s="34" t="n">
        <v>0</v>
      </c>
      <c r="O147" s="34"/>
      <c r="P147" s="36" t="n">
        <v>256</v>
      </c>
      <c r="Q147" s="34"/>
      <c r="R147" s="34" t="s">
        <v>212</v>
      </c>
      <c r="S147" s="34"/>
    </row>
    <row r="148" customFormat="false" ht="15" hidden="false" customHeight="false" outlineLevel="0" collapsed="false">
      <c r="A148" s="34" t="s">
        <v>884</v>
      </c>
      <c r="B148" s="34" t="s">
        <v>238</v>
      </c>
      <c r="C148" s="6" t="s">
        <v>730</v>
      </c>
      <c r="D148" s="34" t="s">
        <v>712</v>
      </c>
      <c r="E148" s="34" t="s">
        <v>545</v>
      </c>
      <c r="F148" s="34" t="s">
        <v>716</v>
      </c>
      <c r="G148" s="34" t="s">
        <v>200</v>
      </c>
      <c r="H148" s="35" t="n">
        <v>46082</v>
      </c>
      <c r="I148" s="35" t="n">
        <v>46109</v>
      </c>
      <c r="J148" s="35" t="n">
        <v>46086</v>
      </c>
      <c r="K148" s="35" t="n">
        <v>46095</v>
      </c>
      <c r="L148" s="34" t="n">
        <v>8</v>
      </c>
      <c r="M148" s="34" t="n">
        <v>6.7</v>
      </c>
      <c r="N148" s="34" t="n">
        <v>0</v>
      </c>
      <c r="O148" s="34"/>
      <c r="P148" s="36" t="n">
        <v>382</v>
      </c>
      <c r="Q148" s="34"/>
      <c r="R148" s="34" t="s">
        <v>212</v>
      </c>
      <c r="S148" s="34"/>
    </row>
    <row r="149" customFormat="false" ht="15" hidden="false" customHeight="false" outlineLevel="0" collapsed="false">
      <c r="A149" s="34" t="s">
        <v>885</v>
      </c>
      <c r="B149" s="34" t="s">
        <v>242</v>
      </c>
      <c r="C149" s="6" t="s">
        <v>732</v>
      </c>
      <c r="D149" s="34" t="s">
        <v>712</v>
      </c>
      <c r="E149" s="34" t="s">
        <v>545</v>
      </c>
      <c r="F149" s="34" t="s">
        <v>716</v>
      </c>
      <c r="G149" s="34" t="s">
        <v>200</v>
      </c>
      <c r="H149" s="35" t="n">
        <v>46082</v>
      </c>
      <c r="I149" s="35" t="n">
        <v>46109</v>
      </c>
      <c r="J149" s="35" t="n">
        <v>46099</v>
      </c>
      <c r="K149" s="35" t="n">
        <v>46108</v>
      </c>
      <c r="L149" s="34" t="n">
        <v>4</v>
      </c>
      <c r="M149" s="34" t="n">
        <v>3.8</v>
      </c>
      <c r="N149" s="34" t="n">
        <v>0</v>
      </c>
      <c r="O149" s="34"/>
      <c r="P149" s="36" t="n">
        <v>171</v>
      </c>
      <c r="Q149" s="34"/>
      <c r="R149" s="34" t="s">
        <v>212</v>
      </c>
      <c r="S149" s="34"/>
    </row>
    <row r="150" customFormat="false" ht="15" hidden="false" customHeight="false" outlineLevel="0" collapsed="false">
      <c r="A150" s="34" t="s">
        <v>886</v>
      </c>
      <c r="B150" s="34" t="s">
        <v>246</v>
      </c>
      <c r="C150" s="6" t="s">
        <v>734</v>
      </c>
      <c r="D150" s="34" t="s">
        <v>712</v>
      </c>
      <c r="E150" s="34" t="s">
        <v>545</v>
      </c>
      <c r="F150" s="34" t="s">
        <v>716</v>
      </c>
      <c r="G150" s="34" t="s">
        <v>200</v>
      </c>
      <c r="H150" s="35" t="n">
        <v>46082</v>
      </c>
      <c r="I150" s="35" t="n">
        <v>46109</v>
      </c>
      <c r="J150" s="35" t="n">
        <v>46091</v>
      </c>
      <c r="K150" s="35" t="n">
        <v>46100</v>
      </c>
      <c r="L150" s="34" t="n">
        <v>4</v>
      </c>
      <c r="M150" s="34" t="n">
        <v>3.9</v>
      </c>
      <c r="N150" s="34" t="n">
        <v>0</v>
      </c>
      <c r="O150" s="34"/>
      <c r="P150" s="36" t="n">
        <v>176</v>
      </c>
      <c r="Q150" s="34"/>
      <c r="R150" s="34" t="s">
        <v>212</v>
      </c>
      <c r="S150" s="34"/>
    </row>
    <row r="151" customFormat="false" ht="15" hidden="false" customHeight="false" outlineLevel="0" collapsed="false">
      <c r="A151" s="34" t="s">
        <v>887</v>
      </c>
      <c r="B151" s="34" t="s">
        <v>252</v>
      </c>
      <c r="C151" s="6" t="s">
        <v>736</v>
      </c>
      <c r="D151" s="34" t="s">
        <v>712</v>
      </c>
      <c r="E151" s="34" t="s">
        <v>545</v>
      </c>
      <c r="F151" s="34" t="s">
        <v>716</v>
      </c>
      <c r="G151" s="34" t="s">
        <v>200</v>
      </c>
      <c r="H151" s="35" t="n">
        <v>46082</v>
      </c>
      <c r="I151" s="35" t="n">
        <v>46109</v>
      </c>
      <c r="J151" s="35" t="n">
        <v>46094</v>
      </c>
      <c r="K151" s="35" t="n">
        <v>46100</v>
      </c>
      <c r="L151" s="34" t="n">
        <v>8</v>
      </c>
      <c r="M151" s="34" t="n">
        <v>10.1</v>
      </c>
      <c r="N151" s="34" t="n">
        <v>0</v>
      </c>
      <c r="O151" s="34"/>
      <c r="P151" s="36" t="n">
        <v>534</v>
      </c>
      <c r="Q151" s="34"/>
      <c r="R151" s="34" t="s">
        <v>212</v>
      </c>
      <c r="S151" s="34"/>
    </row>
    <row r="152" customFormat="false" ht="15" hidden="false" customHeight="false" outlineLevel="0" collapsed="false">
      <c r="A152" s="34" t="s">
        <v>888</v>
      </c>
      <c r="B152" s="34" t="s">
        <v>259</v>
      </c>
      <c r="C152" s="6" t="s">
        <v>738</v>
      </c>
      <c r="D152" s="34" t="s">
        <v>712</v>
      </c>
      <c r="E152" s="34" t="s">
        <v>545</v>
      </c>
      <c r="F152" s="34" t="s">
        <v>716</v>
      </c>
      <c r="G152" s="34" t="s">
        <v>713</v>
      </c>
      <c r="H152" s="35" t="n">
        <v>46082</v>
      </c>
      <c r="I152" s="35" t="n">
        <v>46109</v>
      </c>
      <c r="J152" s="35" t="n">
        <v>46098</v>
      </c>
      <c r="K152" s="35" t="n">
        <v>46100</v>
      </c>
      <c r="L152" s="34" t="n">
        <v>6</v>
      </c>
      <c r="M152" s="34" t="n">
        <v>5.8</v>
      </c>
      <c r="N152" s="34" t="n">
        <v>0</v>
      </c>
      <c r="O152" s="34"/>
      <c r="P152" s="36" t="n">
        <v>411</v>
      </c>
      <c r="Q152" s="34"/>
      <c r="R152" s="34" t="s">
        <v>212</v>
      </c>
      <c r="S152" s="34"/>
    </row>
    <row r="153" customFormat="false" ht="15" hidden="false" customHeight="false" outlineLevel="0" collapsed="false">
      <c r="A153" s="34" t="s">
        <v>889</v>
      </c>
      <c r="B153" s="34" t="s">
        <v>266</v>
      </c>
      <c r="C153" s="6" t="s">
        <v>740</v>
      </c>
      <c r="D153" s="34" t="s">
        <v>712</v>
      </c>
      <c r="E153" s="34" t="s">
        <v>545</v>
      </c>
      <c r="F153" s="34" t="s">
        <v>716</v>
      </c>
      <c r="G153" s="34" t="s">
        <v>713</v>
      </c>
      <c r="H153" s="35" t="n">
        <v>46082</v>
      </c>
      <c r="I153" s="35" t="n">
        <v>46109</v>
      </c>
      <c r="J153" s="35" t="n">
        <v>46100</v>
      </c>
      <c r="K153" s="35" t="n">
        <v>46102</v>
      </c>
      <c r="L153" s="34" t="n">
        <v>4</v>
      </c>
      <c r="M153" s="34" t="n">
        <v>3.2</v>
      </c>
      <c r="N153" s="34" t="n">
        <v>0</v>
      </c>
      <c r="O153" s="34"/>
      <c r="P153" s="36" t="n">
        <v>294</v>
      </c>
      <c r="Q153" s="34"/>
      <c r="R153" s="34" t="s">
        <v>212</v>
      </c>
      <c r="S153" s="34"/>
    </row>
    <row r="154" customFormat="false" ht="15" hidden="false" customHeight="false" outlineLevel="0" collapsed="false">
      <c r="A154" s="34" t="s">
        <v>890</v>
      </c>
      <c r="B154" s="34" t="s">
        <v>271</v>
      </c>
      <c r="C154" s="6" t="s">
        <v>742</v>
      </c>
      <c r="D154" s="34" t="s">
        <v>712</v>
      </c>
      <c r="E154" s="34" t="s">
        <v>545</v>
      </c>
      <c r="F154" s="34" t="s">
        <v>716</v>
      </c>
      <c r="G154" s="34" t="s">
        <v>713</v>
      </c>
      <c r="H154" s="35" t="n">
        <v>46082</v>
      </c>
      <c r="I154" s="35" t="n">
        <v>46109</v>
      </c>
      <c r="J154" s="35" t="n">
        <v>46102</v>
      </c>
      <c r="K154" s="35" t="n">
        <v>46103</v>
      </c>
      <c r="L154" s="34" t="n">
        <v>8</v>
      </c>
      <c r="M154" s="34" t="n">
        <v>7.9</v>
      </c>
      <c r="N154" s="34" t="n">
        <v>0</v>
      </c>
      <c r="O154" s="34"/>
      <c r="P154" s="36" t="n">
        <v>506</v>
      </c>
      <c r="Q154" s="34"/>
      <c r="R154" s="34" t="s">
        <v>212</v>
      </c>
      <c r="S154" s="34"/>
    </row>
    <row r="155" customFormat="false" ht="15" hidden="false" customHeight="false" outlineLevel="0" collapsed="false">
      <c r="A155" s="34" t="s">
        <v>891</v>
      </c>
      <c r="B155" s="34" t="s">
        <v>276</v>
      </c>
      <c r="C155" s="6" t="s">
        <v>744</v>
      </c>
      <c r="D155" s="34" t="s">
        <v>712</v>
      </c>
      <c r="E155" s="34" t="s">
        <v>545</v>
      </c>
      <c r="F155" s="34" t="s">
        <v>716</v>
      </c>
      <c r="G155" s="34" t="s">
        <v>200</v>
      </c>
      <c r="H155" s="35" t="n">
        <v>46082</v>
      </c>
      <c r="I155" s="35" t="n">
        <v>46109</v>
      </c>
      <c r="J155" s="35" t="n">
        <v>46101</v>
      </c>
      <c r="K155" s="35" t="n">
        <v>46107</v>
      </c>
      <c r="L155" s="34" t="n">
        <v>8</v>
      </c>
      <c r="M155" s="34" t="n">
        <v>7.1</v>
      </c>
      <c r="N155" s="34" t="n">
        <v>0</v>
      </c>
      <c r="O155" s="34"/>
      <c r="P155" s="36" t="n">
        <v>320</v>
      </c>
      <c r="Q155" s="34"/>
      <c r="R155" s="34" t="s">
        <v>212</v>
      </c>
      <c r="S155" s="34"/>
    </row>
    <row r="156" customFormat="false" ht="15" hidden="false" customHeight="false" outlineLevel="0" collapsed="false">
      <c r="A156" s="34" t="s">
        <v>892</v>
      </c>
      <c r="B156" s="34" t="s">
        <v>281</v>
      </c>
      <c r="C156" s="6" t="s">
        <v>746</v>
      </c>
      <c r="D156" s="34" t="s">
        <v>712</v>
      </c>
      <c r="E156" s="34" t="s">
        <v>545</v>
      </c>
      <c r="F156" s="34" t="s">
        <v>671</v>
      </c>
      <c r="G156" s="34" t="s">
        <v>62</v>
      </c>
      <c r="H156" s="35" t="n">
        <v>46082</v>
      </c>
      <c r="I156" s="35" t="n">
        <v>46109</v>
      </c>
      <c r="J156" s="35" t="n">
        <v>46098</v>
      </c>
      <c r="K156" s="35"/>
      <c r="L156" s="34" t="n">
        <v>4</v>
      </c>
      <c r="M156" s="34"/>
      <c r="N156" s="34" t="n">
        <v>0</v>
      </c>
      <c r="O156" s="34"/>
      <c r="P156" s="36"/>
      <c r="Q156" s="34" t="s">
        <v>199</v>
      </c>
      <c r="R156" s="34" t="s">
        <v>212</v>
      </c>
      <c r="S156" s="34"/>
    </row>
    <row r="157" customFormat="false" ht="15" hidden="false" customHeight="false" outlineLevel="0" collapsed="false">
      <c r="A157" s="34" t="s">
        <v>893</v>
      </c>
      <c r="B157" s="34" t="s">
        <v>287</v>
      </c>
      <c r="C157" s="6" t="s">
        <v>748</v>
      </c>
      <c r="D157" s="34" t="s">
        <v>712</v>
      </c>
      <c r="E157" s="34" t="s">
        <v>545</v>
      </c>
      <c r="F157" s="34" t="s">
        <v>716</v>
      </c>
      <c r="G157" s="34" t="s">
        <v>62</v>
      </c>
      <c r="H157" s="35" t="n">
        <v>46082</v>
      </c>
      <c r="I157" s="35" t="n">
        <v>46109</v>
      </c>
      <c r="J157" s="35" t="n">
        <v>46084</v>
      </c>
      <c r="K157" s="35" t="n">
        <v>46084</v>
      </c>
      <c r="L157" s="34" t="n">
        <v>8</v>
      </c>
      <c r="M157" s="34" t="n">
        <v>7</v>
      </c>
      <c r="N157" s="34" t="n">
        <v>0</v>
      </c>
      <c r="O157" s="34"/>
      <c r="P157" s="36" t="n">
        <v>395</v>
      </c>
      <c r="Q157" s="34"/>
      <c r="R157" s="34" t="s">
        <v>212</v>
      </c>
      <c r="S157" s="34"/>
    </row>
    <row r="158" customFormat="false" ht="15" hidden="false" customHeight="false" outlineLevel="0" collapsed="false">
      <c r="A158" s="34" t="s">
        <v>894</v>
      </c>
      <c r="B158" s="34" t="s">
        <v>291</v>
      </c>
      <c r="C158" s="6" t="s">
        <v>750</v>
      </c>
      <c r="D158" s="34" t="s">
        <v>712</v>
      </c>
      <c r="E158" s="34" t="s">
        <v>545</v>
      </c>
      <c r="F158" s="34" t="s">
        <v>716</v>
      </c>
      <c r="G158" s="34" t="s">
        <v>200</v>
      </c>
      <c r="H158" s="35" t="n">
        <v>46082</v>
      </c>
      <c r="I158" s="35" t="n">
        <v>46109</v>
      </c>
      <c r="J158" s="35" t="n">
        <v>46084</v>
      </c>
      <c r="K158" s="35" t="n">
        <v>46087</v>
      </c>
      <c r="L158" s="34" t="n">
        <v>2</v>
      </c>
      <c r="M158" s="34" t="n">
        <v>2.2</v>
      </c>
      <c r="N158" s="34" t="n">
        <v>0</v>
      </c>
      <c r="O158" s="34"/>
      <c r="P158" s="36" t="n">
        <v>179</v>
      </c>
      <c r="Q158" s="34"/>
      <c r="R158" s="34" t="s">
        <v>212</v>
      </c>
      <c r="S158" s="34"/>
    </row>
    <row r="159" customFormat="false" ht="15" hidden="false" customHeight="false" outlineLevel="0" collapsed="false">
      <c r="A159" s="34" t="s">
        <v>895</v>
      </c>
      <c r="B159" s="34" t="s">
        <v>297</v>
      </c>
      <c r="C159" s="6" t="s">
        <v>752</v>
      </c>
      <c r="D159" s="34" t="s">
        <v>712</v>
      </c>
      <c r="E159" s="34" t="s">
        <v>545</v>
      </c>
      <c r="F159" s="34" t="s">
        <v>716</v>
      </c>
      <c r="G159" s="34" t="s">
        <v>200</v>
      </c>
      <c r="H159" s="35" t="n">
        <v>46082</v>
      </c>
      <c r="I159" s="35" t="n">
        <v>46109</v>
      </c>
      <c r="J159" s="35" t="n">
        <v>46101</v>
      </c>
      <c r="K159" s="35" t="n">
        <v>46101</v>
      </c>
      <c r="L159" s="34" t="n">
        <v>4</v>
      </c>
      <c r="M159" s="34" t="n">
        <v>4.7</v>
      </c>
      <c r="N159" s="34" t="n">
        <v>0</v>
      </c>
      <c r="O159" s="34"/>
      <c r="P159" s="36" t="n">
        <v>292</v>
      </c>
      <c r="Q159" s="34"/>
      <c r="R159" s="34" t="s">
        <v>212</v>
      </c>
      <c r="S159" s="34"/>
    </row>
    <row r="160" customFormat="false" ht="15" hidden="false" customHeight="false" outlineLevel="0" collapsed="false">
      <c r="A160" s="34" t="s">
        <v>896</v>
      </c>
      <c r="B160" s="34" t="s">
        <v>300</v>
      </c>
      <c r="C160" s="6" t="s">
        <v>754</v>
      </c>
      <c r="D160" s="34" t="s">
        <v>712</v>
      </c>
      <c r="E160" s="34" t="s">
        <v>545</v>
      </c>
      <c r="F160" s="34" t="s">
        <v>716</v>
      </c>
      <c r="G160" s="34" t="s">
        <v>200</v>
      </c>
      <c r="H160" s="35" t="n">
        <v>46082</v>
      </c>
      <c r="I160" s="35" t="n">
        <v>46109</v>
      </c>
      <c r="J160" s="35" t="n">
        <v>46086</v>
      </c>
      <c r="K160" s="35" t="n">
        <v>46095</v>
      </c>
      <c r="L160" s="34" t="n">
        <v>3</v>
      </c>
      <c r="M160" s="34" t="n">
        <v>2.5</v>
      </c>
      <c r="N160" s="34" t="n">
        <v>0</v>
      </c>
      <c r="O160" s="34"/>
      <c r="P160" s="36" t="n">
        <v>262</v>
      </c>
      <c r="Q160" s="34"/>
      <c r="R160" s="34" t="s">
        <v>212</v>
      </c>
      <c r="S160" s="34"/>
    </row>
    <row r="161" customFormat="false" ht="15" hidden="false" customHeight="false" outlineLevel="0" collapsed="false">
      <c r="A161" s="34" t="s">
        <v>897</v>
      </c>
      <c r="B161" s="34" t="s">
        <v>303</v>
      </c>
      <c r="C161" s="6" t="s">
        <v>756</v>
      </c>
      <c r="D161" s="34" t="s">
        <v>712</v>
      </c>
      <c r="E161" s="34" t="s">
        <v>545</v>
      </c>
      <c r="F161" s="34" t="s">
        <v>716</v>
      </c>
      <c r="G161" s="34" t="s">
        <v>200</v>
      </c>
      <c r="H161" s="35" t="n">
        <v>46082</v>
      </c>
      <c r="I161" s="35" t="n">
        <v>46109</v>
      </c>
      <c r="J161" s="35" t="n">
        <v>46091</v>
      </c>
      <c r="K161" s="35" t="n">
        <v>46094</v>
      </c>
      <c r="L161" s="34" t="n">
        <v>8</v>
      </c>
      <c r="M161" s="34" t="n">
        <v>7.8</v>
      </c>
      <c r="N161" s="34" t="n">
        <v>0</v>
      </c>
      <c r="O161" s="34"/>
      <c r="P161" s="36" t="n">
        <v>501</v>
      </c>
      <c r="Q161" s="34"/>
      <c r="R161" s="34" t="s">
        <v>212</v>
      </c>
      <c r="S161" s="34"/>
    </row>
    <row r="162" customFormat="false" ht="15" hidden="false" customHeight="false" outlineLevel="0" collapsed="false">
      <c r="A162" s="34" t="s">
        <v>898</v>
      </c>
      <c r="B162" s="34" t="s">
        <v>305</v>
      </c>
      <c r="C162" s="6" t="s">
        <v>758</v>
      </c>
      <c r="D162" s="34" t="s">
        <v>712</v>
      </c>
      <c r="E162" s="34" t="s">
        <v>545</v>
      </c>
      <c r="F162" s="34" t="s">
        <v>716</v>
      </c>
      <c r="G162" s="34" t="s">
        <v>759</v>
      </c>
      <c r="H162" s="35" t="n">
        <v>46082</v>
      </c>
      <c r="I162" s="35" t="n">
        <v>46109</v>
      </c>
      <c r="J162" s="35" t="n">
        <v>46096</v>
      </c>
      <c r="K162" s="35" t="n">
        <v>46098</v>
      </c>
      <c r="L162" s="34" t="n">
        <v>3</v>
      </c>
      <c r="M162" s="34" t="n">
        <v>3.1</v>
      </c>
      <c r="N162" s="34" t="n">
        <v>0</v>
      </c>
      <c r="O162" s="34"/>
      <c r="P162" s="36" t="n">
        <v>440</v>
      </c>
      <c r="Q162" s="34"/>
      <c r="R162" s="34" t="s">
        <v>212</v>
      </c>
      <c r="S162" s="34"/>
    </row>
    <row r="163" customFormat="false" ht="15" hidden="false" customHeight="false" outlineLevel="0" collapsed="false">
      <c r="A163" s="34" t="s">
        <v>899</v>
      </c>
      <c r="B163" s="34" t="s">
        <v>313</v>
      </c>
      <c r="C163" s="6" t="s">
        <v>761</v>
      </c>
      <c r="D163" s="34" t="s">
        <v>712</v>
      </c>
      <c r="E163" s="34" t="s">
        <v>545</v>
      </c>
      <c r="F163" s="34" t="s">
        <v>716</v>
      </c>
      <c r="G163" s="34" t="s">
        <v>759</v>
      </c>
      <c r="H163" s="35" t="n">
        <v>46082</v>
      </c>
      <c r="I163" s="35" t="n">
        <v>46109</v>
      </c>
      <c r="J163" s="35" t="n">
        <v>46086</v>
      </c>
      <c r="K163" s="35" t="n">
        <v>46086</v>
      </c>
      <c r="L163" s="34" t="n">
        <v>6</v>
      </c>
      <c r="M163" s="34" t="n">
        <v>7.1</v>
      </c>
      <c r="N163" s="34" t="n">
        <v>0</v>
      </c>
      <c r="O163" s="34"/>
      <c r="P163" s="36" t="n">
        <v>400</v>
      </c>
      <c r="Q163" s="34"/>
      <c r="R163" s="34" t="s">
        <v>212</v>
      </c>
      <c r="S163" s="34"/>
    </row>
    <row r="164" customFormat="false" ht="15" hidden="false" customHeight="false" outlineLevel="0" collapsed="false">
      <c r="A164" s="34" t="s">
        <v>900</v>
      </c>
      <c r="B164" s="34" t="s">
        <v>316</v>
      </c>
      <c r="C164" s="6" t="s">
        <v>763</v>
      </c>
      <c r="D164" s="34" t="s">
        <v>712</v>
      </c>
      <c r="E164" s="34" t="s">
        <v>545</v>
      </c>
      <c r="F164" s="34" t="s">
        <v>716</v>
      </c>
      <c r="G164" s="34" t="s">
        <v>759</v>
      </c>
      <c r="H164" s="35" t="n">
        <v>46082</v>
      </c>
      <c r="I164" s="35" t="n">
        <v>46109</v>
      </c>
      <c r="J164" s="35" t="n">
        <v>46084</v>
      </c>
      <c r="K164" s="35" t="n">
        <v>46084</v>
      </c>
      <c r="L164" s="34" t="n">
        <v>6</v>
      </c>
      <c r="M164" s="34" t="n">
        <v>7.7</v>
      </c>
      <c r="N164" s="34" t="n">
        <v>0</v>
      </c>
      <c r="O164" s="34"/>
      <c r="P164" s="36" t="n">
        <v>346</v>
      </c>
      <c r="Q164" s="34"/>
      <c r="R164" s="34" t="s">
        <v>212</v>
      </c>
      <c r="S164" s="34"/>
    </row>
    <row r="165" customFormat="false" ht="15" hidden="false" customHeight="false" outlineLevel="0" collapsed="false">
      <c r="A165" s="34" t="s">
        <v>901</v>
      </c>
      <c r="B165" s="34" t="s">
        <v>321</v>
      </c>
      <c r="C165" s="6" t="s">
        <v>765</v>
      </c>
      <c r="D165" s="34" t="s">
        <v>712</v>
      </c>
      <c r="E165" s="34" t="s">
        <v>545</v>
      </c>
      <c r="F165" s="34" t="s">
        <v>716</v>
      </c>
      <c r="G165" s="34" t="s">
        <v>759</v>
      </c>
      <c r="H165" s="35" t="n">
        <v>46082</v>
      </c>
      <c r="I165" s="35" t="n">
        <v>46109</v>
      </c>
      <c r="J165" s="35" t="n">
        <v>46100</v>
      </c>
      <c r="K165" s="35" t="n">
        <v>46100</v>
      </c>
      <c r="L165" s="34" t="n">
        <v>2</v>
      </c>
      <c r="M165" s="34" t="n">
        <v>2</v>
      </c>
      <c r="N165" s="34" t="n">
        <v>0</v>
      </c>
      <c r="O165" s="34"/>
      <c r="P165" s="36" t="n">
        <v>240</v>
      </c>
      <c r="Q165" s="34"/>
      <c r="R165" s="34" t="s">
        <v>212</v>
      </c>
      <c r="S165" s="34"/>
    </row>
    <row r="166" customFormat="false" ht="15" hidden="false" customHeight="false" outlineLevel="0" collapsed="false">
      <c r="A166" s="34" t="s">
        <v>902</v>
      </c>
      <c r="B166" s="34" t="s">
        <v>324</v>
      </c>
      <c r="C166" s="6" t="s">
        <v>767</v>
      </c>
      <c r="D166" s="34" t="s">
        <v>712</v>
      </c>
      <c r="E166" s="34" t="s">
        <v>545</v>
      </c>
      <c r="F166" s="34" t="s">
        <v>716</v>
      </c>
      <c r="G166" s="34" t="s">
        <v>759</v>
      </c>
      <c r="H166" s="35" t="n">
        <v>46082</v>
      </c>
      <c r="I166" s="35" t="n">
        <v>46109</v>
      </c>
      <c r="J166" s="35" t="n">
        <v>46088</v>
      </c>
      <c r="K166" s="35" t="n">
        <v>46089</v>
      </c>
      <c r="L166" s="34" t="n">
        <v>6</v>
      </c>
      <c r="M166" s="34" t="n">
        <v>6.9</v>
      </c>
      <c r="N166" s="34" t="n">
        <v>0</v>
      </c>
      <c r="O166" s="34"/>
      <c r="P166" s="36" t="n">
        <v>390</v>
      </c>
      <c r="Q166" s="34"/>
      <c r="R166" s="34" t="s">
        <v>212</v>
      </c>
      <c r="S166" s="34"/>
    </row>
    <row r="167" customFormat="false" ht="15" hidden="false" customHeight="false" outlineLevel="0" collapsed="false">
      <c r="A167" s="34" t="s">
        <v>903</v>
      </c>
      <c r="B167" s="34" t="s">
        <v>192</v>
      </c>
      <c r="C167" s="6" t="s">
        <v>711</v>
      </c>
      <c r="D167" s="34" t="s">
        <v>712</v>
      </c>
      <c r="E167" s="34" t="s">
        <v>545</v>
      </c>
      <c r="F167" s="34" t="s">
        <v>716</v>
      </c>
      <c r="G167" s="34" t="s">
        <v>713</v>
      </c>
      <c r="H167" s="35" t="n">
        <v>46113</v>
      </c>
      <c r="I167" s="35" t="n">
        <v>46140</v>
      </c>
      <c r="J167" s="35" t="n">
        <v>46121</v>
      </c>
      <c r="K167" s="35" t="n">
        <v>46127</v>
      </c>
      <c r="L167" s="34" t="n">
        <v>4</v>
      </c>
      <c r="M167" s="34" t="n">
        <v>3.7</v>
      </c>
      <c r="N167" s="34" t="n">
        <v>0</v>
      </c>
      <c r="O167" s="34"/>
      <c r="P167" s="36" t="n">
        <v>166</v>
      </c>
      <c r="Q167" s="34"/>
      <c r="R167" s="34" t="s">
        <v>212</v>
      </c>
      <c r="S167" s="34"/>
    </row>
    <row r="168" customFormat="false" ht="15" hidden="false" customHeight="false" outlineLevel="0" collapsed="false">
      <c r="A168" s="34" t="s">
        <v>904</v>
      </c>
      <c r="B168" s="34" t="s">
        <v>203</v>
      </c>
      <c r="C168" s="6" t="s">
        <v>715</v>
      </c>
      <c r="D168" s="34" t="s">
        <v>712</v>
      </c>
      <c r="E168" s="34" t="s">
        <v>545</v>
      </c>
      <c r="F168" s="34" t="s">
        <v>716</v>
      </c>
      <c r="G168" s="34" t="s">
        <v>713</v>
      </c>
      <c r="H168" s="35" t="n">
        <v>46113</v>
      </c>
      <c r="I168" s="35" t="n">
        <v>46140</v>
      </c>
      <c r="J168" s="35" t="n">
        <v>46130</v>
      </c>
      <c r="K168" s="35" t="n">
        <v>46130</v>
      </c>
      <c r="L168" s="34" t="n">
        <v>4</v>
      </c>
      <c r="M168" s="34" t="n">
        <v>4.5</v>
      </c>
      <c r="N168" s="34" t="n">
        <v>0</v>
      </c>
      <c r="O168" s="34"/>
      <c r="P168" s="36" t="n">
        <v>202</v>
      </c>
      <c r="Q168" s="34"/>
      <c r="R168" s="34" t="s">
        <v>212</v>
      </c>
      <c r="S168" s="34"/>
    </row>
    <row r="169" customFormat="false" ht="15" hidden="false" customHeight="false" outlineLevel="0" collapsed="false">
      <c r="A169" s="34" t="s">
        <v>905</v>
      </c>
      <c r="B169" s="34" t="s">
        <v>208</v>
      </c>
      <c r="C169" s="6" t="s">
        <v>718</v>
      </c>
      <c r="D169" s="34" t="s">
        <v>712</v>
      </c>
      <c r="E169" s="34" t="s">
        <v>545</v>
      </c>
      <c r="F169" s="34" t="s">
        <v>716</v>
      </c>
      <c r="G169" s="34" t="s">
        <v>200</v>
      </c>
      <c r="H169" s="35" t="n">
        <v>46113</v>
      </c>
      <c r="I169" s="35" t="n">
        <v>46140</v>
      </c>
      <c r="J169" s="35" t="n">
        <v>46116</v>
      </c>
      <c r="K169" s="35" t="n">
        <v>46116</v>
      </c>
      <c r="L169" s="34" t="n">
        <v>8</v>
      </c>
      <c r="M169" s="34" t="n">
        <v>8.3</v>
      </c>
      <c r="N169" s="34" t="n">
        <v>0</v>
      </c>
      <c r="O169" s="34"/>
      <c r="P169" s="36" t="n">
        <v>374</v>
      </c>
      <c r="Q169" s="34"/>
      <c r="R169" s="34" t="s">
        <v>212</v>
      </c>
      <c r="S169" s="34"/>
    </row>
    <row r="170" customFormat="false" ht="15" hidden="false" customHeight="false" outlineLevel="0" collapsed="false">
      <c r="A170" s="34" t="s">
        <v>906</v>
      </c>
      <c r="B170" s="34" t="s">
        <v>215</v>
      </c>
      <c r="C170" s="6" t="s">
        <v>720</v>
      </c>
      <c r="D170" s="34" t="s">
        <v>712</v>
      </c>
      <c r="E170" s="34" t="s">
        <v>545</v>
      </c>
      <c r="F170" s="34" t="s">
        <v>716</v>
      </c>
      <c r="G170" s="34" t="s">
        <v>713</v>
      </c>
      <c r="H170" s="35" t="n">
        <v>46113</v>
      </c>
      <c r="I170" s="35" t="n">
        <v>46140</v>
      </c>
      <c r="J170" s="35" t="n">
        <v>46125</v>
      </c>
      <c r="K170" s="35" t="n">
        <v>46126</v>
      </c>
      <c r="L170" s="34" t="n">
        <v>4</v>
      </c>
      <c r="M170" s="34" t="n">
        <v>3.6</v>
      </c>
      <c r="N170" s="34" t="n">
        <v>0</v>
      </c>
      <c r="O170" s="34"/>
      <c r="P170" s="36" t="n">
        <v>162</v>
      </c>
      <c r="Q170" s="34"/>
      <c r="R170" s="34" t="s">
        <v>212</v>
      </c>
      <c r="S170" s="34"/>
    </row>
    <row r="171" customFormat="false" ht="15" hidden="false" customHeight="false" outlineLevel="0" collapsed="false">
      <c r="A171" s="34" t="s">
        <v>907</v>
      </c>
      <c r="B171" s="34" t="s">
        <v>220</v>
      </c>
      <c r="C171" s="6" t="s">
        <v>722</v>
      </c>
      <c r="D171" s="34" t="s">
        <v>712</v>
      </c>
      <c r="E171" s="34" t="s">
        <v>545</v>
      </c>
      <c r="F171" s="34" t="s">
        <v>716</v>
      </c>
      <c r="G171" s="34" t="s">
        <v>200</v>
      </c>
      <c r="H171" s="35" t="n">
        <v>46113</v>
      </c>
      <c r="I171" s="35" t="n">
        <v>46140</v>
      </c>
      <c r="J171" s="35" t="n">
        <v>46134</v>
      </c>
      <c r="K171" s="35" t="n">
        <v>46140</v>
      </c>
      <c r="L171" s="34" t="n">
        <v>8</v>
      </c>
      <c r="M171" s="34" t="n">
        <v>7.3</v>
      </c>
      <c r="N171" s="34" t="n">
        <v>0</v>
      </c>
      <c r="O171" s="34"/>
      <c r="P171" s="36" t="n">
        <v>328</v>
      </c>
      <c r="Q171" s="34"/>
      <c r="R171" s="34" t="s">
        <v>212</v>
      </c>
      <c r="S171" s="34"/>
    </row>
    <row r="172" customFormat="false" ht="15" hidden="false" customHeight="false" outlineLevel="0" collapsed="false">
      <c r="A172" s="34" t="s">
        <v>908</v>
      </c>
      <c r="B172" s="34" t="s">
        <v>227</v>
      </c>
      <c r="C172" s="6" t="s">
        <v>724</v>
      </c>
      <c r="D172" s="34" t="s">
        <v>712</v>
      </c>
      <c r="E172" s="34" t="s">
        <v>545</v>
      </c>
      <c r="F172" s="34" t="s">
        <v>716</v>
      </c>
      <c r="G172" s="34" t="s">
        <v>200</v>
      </c>
      <c r="H172" s="35" t="n">
        <v>46113</v>
      </c>
      <c r="I172" s="35" t="n">
        <v>46140</v>
      </c>
      <c r="J172" s="35" t="n">
        <v>46123</v>
      </c>
      <c r="K172" s="35" t="n">
        <v>46125</v>
      </c>
      <c r="L172" s="34" t="n">
        <v>8</v>
      </c>
      <c r="M172" s="34" t="n">
        <v>10.2</v>
      </c>
      <c r="N172" s="34" t="n">
        <v>0</v>
      </c>
      <c r="O172" s="34"/>
      <c r="P172" s="36" t="n">
        <v>759</v>
      </c>
      <c r="Q172" s="34"/>
      <c r="R172" s="34" t="s">
        <v>212</v>
      </c>
      <c r="S172" s="34"/>
    </row>
    <row r="173" customFormat="false" ht="15" hidden="false" customHeight="false" outlineLevel="0" collapsed="false">
      <c r="A173" s="34" t="s">
        <v>909</v>
      </c>
      <c r="B173" s="34" t="s">
        <v>230</v>
      </c>
      <c r="C173" s="6" t="s">
        <v>726</v>
      </c>
      <c r="D173" s="34" t="s">
        <v>712</v>
      </c>
      <c r="E173" s="34" t="s">
        <v>545</v>
      </c>
      <c r="F173" s="34" t="s">
        <v>716</v>
      </c>
      <c r="G173" s="34" t="s">
        <v>200</v>
      </c>
      <c r="H173" s="35" t="n">
        <v>46113</v>
      </c>
      <c r="I173" s="35" t="n">
        <v>46140</v>
      </c>
      <c r="J173" s="35" t="n">
        <v>46130</v>
      </c>
      <c r="K173" s="35" t="n">
        <v>46133</v>
      </c>
      <c r="L173" s="34" t="n">
        <v>6</v>
      </c>
      <c r="M173" s="34" t="n">
        <v>7.5</v>
      </c>
      <c r="N173" s="34" t="n">
        <v>0</v>
      </c>
      <c r="O173" s="34"/>
      <c r="P173" s="36" t="n">
        <v>418</v>
      </c>
      <c r="Q173" s="34"/>
      <c r="R173" s="34" t="s">
        <v>212</v>
      </c>
      <c r="S173" s="34"/>
    </row>
    <row r="174" customFormat="false" ht="15" hidden="false" customHeight="false" outlineLevel="0" collapsed="false">
      <c r="A174" s="34" t="s">
        <v>910</v>
      </c>
      <c r="B174" s="34" t="s">
        <v>234</v>
      </c>
      <c r="C174" s="6" t="s">
        <v>728</v>
      </c>
      <c r="D174" s="34" t="s">
        <v>712</v>
      </c>
      <c r="E174" s="34" t="s">
        <v>545</v>
      </c>
      <c r="F174" s="34" t="s">
        <v>716</v>
      </c>
      <c r="G174" s="34" t="s">
        <v>200</v>
      </c>
      <c r="H174" s="35" t="n">
        <v>46113</v>
      </c>
      <c r="I174" s="35" t="n">
        <v>46140</v>
      </c>
      <c r="J174" s="35" t="n">
        <v>46136</v>
      </c>
      <c r="K174" s="35" t="n">
        <v>46136</v>
      </c>
      <c r="L174" s="34" t="n">
        <v>6</v>
      </c>
      <c r="M174" s="34" t="n">
        <v>7.4</v>
      </c>
      <c r="N174" s="34" t="n">
        <v>0</v>
      </c>
      <c r="O174" s="34"/>
      <c r="P174" s="36" t="n">
        <v>483</v>
      </c>
      <c r="Q174" s="34"/>
      <c r="R174" s="34" t="s">
        <v>212</v>
      </c>
      <c r="S174" s="34"/>
    </row>
    <row r="175" customFormat="false" ht="15" hidden="false" customHeight="false" outlineLevel="0" collapsed="false">
      <c r="A175" s="34" t="s">
        <v>911</v>
      </c>
      <c r="B175" s="34" t="s">
        <v>238</v>
      </c>
      <c r="C175" s="6" t="s">
        <v>730</v>
      </c>
      <c r="D175" s="34" t="s">
        <v>712</v>
      </c>
      <c r="E175" s="34" t="s">
        <v>545</v>
      </c>
      <c r="F175" s="34" t="s">
        <v>716</v>
      </c>
      <c r="G175" s="34" t="s">
        <v>200</v>
      </c>
      <c r="H175" s="35" t="n">
        <v>46113</v>
      </c>
      <c r="I175" s="35" t="n">
        <v>46140</v>
      </c>
      <c r="J175" s="35" t="n">
        <v>46116</v>
      </c>
      <c r="K175" s="35" t="n">
        <v>46117</v>
      </c>
      <c r="L175" s="34" t="n">
        <v>6</v>
      </c>
      <c r="M175" s="34" t="n">
        <v>7.7</v>
      </c>
      <c r="N175" s="34" t="n">
        <v>0</v>
      </c>
      <c r="O175" s="34"/>
      <c r="P175" s="36" t="n">
        <v>646</v>
      </c>
      <c r="Q175" s="34"/>
      <c r="R175" s="34" t="s">
        <v>212</v>
      </c>
      <c r="S175" s="34"/>
    </row>
    <row r="176" customFormat="false" ht="15" hidden="false" customHeight="false" outlineLevel="0" collapsed="false">
      <c r="A176" s="34" t="s">
        <v>912</v>
      </c>
      <c r="B176" s="34" t="s">
        <v>242</v>
      </c>
      <c r="C176" s="6" t="s">
        <v>732</v>
      </c>
      <c r="D176" s="34" t="s">
        <v>712</v>
      </c>
      <c r="E176" s="34" t="s">
        <v>545</v>
      </c>
      <c r="F176" s="34" t="s">
        <v>716</v>
      </c>
      <c r="G176" s="34" t="s">
        <v>200</v>
      </c>
      <c r="H176" s="35" t="n">
        <v>46113</v>
      </c>
      <c r="I176" s="35" t="n">
        <v>46140</v>
      </c>
      <c r="J176" s="35" t="n">
        <v>46123</v>
      </c>
      <c r="K176" s="35" t="n">
        <v>46123</v>
      </c>
      <c r="L176" s="34" t="n">
        <v>3</v>
      </c>
      <c r="M176" s="34" t="n">
        <v>3.7</v>
      </c>
      <c r="N176" s="34" t="n">
        <v>0</v>
      </c>
      <c r="O176" s="34"/>
      <c r="P176" s="36" t="n">
        <v>316</v>
      </c>
      <c r="Q176" s="34"/>
      <c r="R176" s="34" t="s">
        <v>212</v>
      </c>
      <c r="S176" s="34"/>
    </row>
    <row r="177" customFormat="false" ht="15" hidden="false" customHeight="false" outlineLevel="0" collapsed="false">
      <c r="A177" s="34" t="s">
        <v>913</v>
      </c>
      <c r="B177" s="34" t="s">
        <v>246</v>
      </c>
      <c r="C177" s="6" t="s">
        <v>734</v>
      </c>
      <c r="D177" s="34" t="s">
        <v>712</v>
      </c>
      <c r="E177" s="34" t="s">
        <v>545</v>
      </c>
      <c r="F177" s="34" t="s">
        <v>716</v>
      </c>
      <c r="G177" s="34" t="s">
        <v>200</v>
      </c>
      <c r="H177" s="35" t="n">
        <v>46113</v>
      </c>
      <c r="I177" s="35" t="n">
        <v>46140</v>
      </c>
      <c r="J177" s="35" t="n">
        <v>46126</v>
      </c>
      <c r="K177" s="35" t="n">
        <v>46127</v>
      </c>
      <c r="L177" s="34" t="n">
        <v>6</v>
      </c>
      <c r="M177" s="34" t="n">
        <v>6.6</v>
      </c>
      <c r="N177" s="34" t="n">
        <v>0</v>
      </c>
      <c r="O177" s="34"/>
      <c r="P177" s="36" t="n">
        <v>297</v>
      </c>
      <c r="Q177" s="34"/>
      <c r="R177" s="34" t="s">
        <v>212</v>
      </c>
      <c r="S177" s="34"/>
    </row>
    <row r="178" customFormat="false" ht="15" hidden="false" customHeight="false" outlineLevel="0" collapsed="false">
      <c r="A178" s="34" t="s">
        <v>914</v>
      </c>
      <c r="B178" s="34" t="s">
        <v>252</v>
      </c>
      <c r="C178" s="6" t="s">
        <v>736</v>
      </c>
      <c r="D178" s="34" t="s">
        <v>712</v>
      </c>
      <c r="E178" s="34" t="s">
        <v>545</v>
      </c>
      <c r="F178" s="34" t="s">
        <v>716</v>
      </c>
      <c r="G178" s="34" t="s">
        <v>200</v>
      </c>
      <c r="H178" s="35" t="n">
        <v>46113</v>
      </c>
      <c r="I178" s="35" t="n">
        <v>46140</v>
      </c>
      <c r="J178" s="35" t="n">
        <v>46128</v>
      </c>
      <c r="K178" s="35" t="n">
        <v>46130</v>
      </c>
      <c r="L178" s="34" t="n">
        <v>3</v>
      </c>
      <c r="M178" s="34" t="n">
        <v>2.8</v>
      </c>
      <c r="N178" s="34" t="n">
        <v>0</v>
      </c>
      <c r="O178" s="34"/>
      <c r="P178" s="36" t="n">
        <v>426</v>
      </c>
      <c r="Q178" s="34"/>
      <c r="R178" s="34" t="s">
        <v>212</v>
      </c>
      <c r="S178" s="34"/>
    </row>
    <row r="179" customFormat="false" ht="15" hidden="false" customHeight="false" outlineLevel="0" collapsed="false">
      <c r="A179" s="34" t="s">
        <v>915</v>
      </c>
      <c r="B179" s="34" t="s">
        <v>259</v>
      </c>
      <c r="C179" s="6" t="s">
        <v>738</v>
      </c>
      <c r="D179" s="34" t="s">
        <v>712</v>
      </c>
      <c r="E179" s="34" t="s">
        <v>545</v>
      </c>
      <c r="F179" s="34" t="s">
        <v>716</v>
      </c>
      <c r="G179" s="34" t="s">
        <v>713</v>
      </c>
      <c r="H179" s="35" t="n">
        <v>46113</v>
      </c>
      <c r="I179" s="35" t="n">
        <v>46140</v>
      </c>
      <c r="J179" s="35" t="n">
        <v>46119</v>
      </c>
      <c r="K179" s="35" t="n">
        <v>46125</v>
      </c>
      <c r="L179" s="34" t="n">
        <v>4</v>
      </c>
      <c r="M179" s="34" t="n">
        <v>4.2</v>
      </c>
      <c r="N179" s="34" t="n">
        <v>0</v>
      </c>
      <c r="O179" s="34"/>
      <c r="P179" s="36" t="n">
        <v>189</v>
      </c>
      <c r="Q179" s="34"/>
      <c r="R179" s="34" t="s">
        <v>212</v>
      </c>
      <c r="S179" s="34"/>
    </row>
    <row r="180" customFormat="false" ht="15" hidden="false" customHeight="false" outlineLevel="0" collapsed="false">
      <c r="A180" s="34" t="s">
        <v>916</v>
      </c>
      <c r="B180" s="34" t="s">
        <v>266</v>
      </c>
      <c r="C180" s="6" t="s">
        <v>740</v>
      </c>
      <c r="D180" s="34" t="s">
        <v>712</v>
      </c>
      <c r="E180" s="34" t="s">
        <v>545</v>
      </c>
      <c r="F180" s="34" t="s">
        <v>716</v>
      </c>
      <c r="G180" s="34" t="s">
        <v>713</v>
      </c>
      <c r="H180" s="35" t="n">
        <v>46113</v>
      </c>
      <c r="I180" s="35" t="n">
        <v>46140</v>
      </c>
      <c r="J180" s="35" t="n">
        <v>46119</v>
      </c>
      <c r="K180" s="35" t="n">
        <v>46120</v>
      </c>
      <c r="L180" s="34" t="n">
        <v>2</v>
      </c>
      <c r="M180" s="34" t="n">
        <v>1.8</v>
      </c>
      <c r="N180" s="34" t="n">
        <v>0</v>
      </c>
      <c r="O180" s="34"/>
      <c r="P180" s="36" t="n">
        <v>81</v>
      </c>
      <c r="Q180" s="34"/>
      <c r="R180" s="34" t="s">
        <v>212</v>
      </c>
      <c r="S180" s="34"/>
    </row>
    <row r="181" customFormat="false" ht="15" hidden="false" customHeight="false" outlineLevel="0" collapsed="false">
      <c r="A181" s="34" t="s">
        <v>917</v>
      </c>
      <c r="B181" s="34" t="s">
        <v>271</v>
      </c>
      <c r="C181" s="6" t="s">
        <v>742</v>
      </c>
      <c r="D181" s="34" t="s">
        <v>712</v>
      </c>
      <c r="E181" s="34" t="s">
        <v>545</v>
      </c>
      <c r="F181" s="34" t="s">
        <v>716</v>
      </c>
      <c r="G181" s="34" t="s">
        <v>713</v>
      </c>
      <c r="H181" s="35" t="n">
        <v>46113</v>
      </c>
      <c r="I181" s="35" t="n">
        <v>46140</v>
      </c>
      <c r="J181" s="35" t="n">
        <v>46119</v>
      </c>
      <c r="K181" s="35" t="n">
        <v>46121</v>
      </c>
      <c r="L181" s="34" t="n">
        <v>8</v>
      </c>
      <c r="M181" s="34" t="n">
        <v>9.3</v>
      </c>
      <c r="N181" s="34" t="n">
        <v>0</v>
      </c>
      <c r="O181" s="34"/>
      <c r="P181" s="36" t="n">
        <v>419</v>
      </c>
      <c r="Q181" s="34"/>
      <c r="R181" s="34" t="s">
        <v>212</v>
      </c>
      <c r="S181" s="34"/>
    </row>
    <row r="182" customFormat="false" ht="15" hidden="false" customHeight="false" outlineLevel="0" collapsed="false">
      <c r="A182" s="34" t="s">
        <v>918</v>
      </c>
      <c r="B182" s="34" t="s">
        <v>276</v>
      </c>
      <c r="C182" s="6" t="s">
        <v>744</v>
      </c>
      <c r="D182" s="34" t="s">
        <v>712</v>
      </c>
      <c r="E182" s="34" t="s">
        <v>545</v>
      </c>
      <c r="F182" s="34" t="s">
        <v>716</v>
      </c>
      <c r="G182" s="34" t="s">
        <v>200</v>
      </c>
      <c r="H182" s="35" t="n">
        <v>46113</v>
      </c>
      <c r="I182" s="35" t="n">
        <v>46140</v>
      </c>
      <c r="J182" s="35" t="n">
        <v>46130</v>
      </c>
      <c r="K182" s="35" t="n">
        <v>46130</v>
      </c>
      <c r="L182" s="34" t="n">
        <v>8</v>
      </c>
      <c r="M182" s="34" t="n">
        <v>8.6</v>
      </c>
      <c r="N182" s="34" t="n">
        <v>0</v>
      </c>
      <c r="O182" s="34"/>
      <c r="P182" s="36" t="n">
        <v>687</v>
      </c>
      <c r="Q182" s="34"/>
      <c r="R182" s="34" t="s">
        <v>212</v>
      </c>
      <c r="S182" s="34"/>
    </row>
    <row r="183" customFormat="false" ht="15" hidden="false" customHeight="false" outlineLevel="0" collapsed="false">
      <c r="A183" s="34" t="s">
        <v>919</v>
      </c>
      <c r="B183" s="34" t="s">
        <v>281</v>
      </c>
      <c r="C183" s="6" t="s">
        <v>746</v>
      </c>
      <c r="D183" s="34" t="s">
        <v>712</v>
      </c>
      <c r="E183" s="34" t="s">
        <v>545</v>
      </c>
      <c r="F183" s="34" t="s">
        <v>716</v>
      </c>
      <c r="G183" s="34" t="s">
        <v>62</v>
      </c>
      <c r="H183" s="35" t="n">
        <v>46113</v>
      </c>
      <c r="I183" s="35" t="n">
        <v>46140</v>
      </c>
      <c r="J183" s="35" t="n">
        <v>46124</v>
      </c>
      <c r="K183" s="35" t="n">
        <v>46125</v>
      </c>
      <c r="L183" s="34" t="n">
        <v>6</v>
      </c>
      <c r="M183" s="34" t="n">
        <v>5.4</v>
      </c>
      <c r="N183" s="34" t="n">
        <v>0</v>
      </c>
      <c r="O183" s="34"/>
      <c r="P183" s="36" t="n">
        <v>243</v>
      </c>
      <c r="Q183" s="34"/>
      <c r="R183" s="34" t="s">
        <v>212</v>
      </c>
      <c r="S183" s="34"/>
    </row>
    <row r="184" customFormat="false" ht="15" hidden="false" customHeight="false" outlineLevel="0" collapsed="false">
      <c r="A184" s="34" t="s">
        <v>920</v>
      </c>
      <c r="B184" s="34" t="s">
        <v>287</v>
      </c>
      <c r="C184" s="6" t="s">
        <v>748</v>
      </c>
      <c r="D184" s="34" t="s">
        <v>712</v>
      </c>
      <c r="E184" s="34" t="s">
        <v>545</v>
      </c>
      <c r="F184" s="34" t="s">
        <v>716</v>
      </c>
      <c r="G184" s="34" t="s">
        <v>62</v>
      </c>
      <c r="H184" s="35" t="n">
        <v>46113</v>
      </c>
      <c r="I184" s="35" t="n">
        <v>46140</v>
      </c>
      <c r="J184" s="35" t="n">
        <v>46129</v>
      </c>
      <c r="K184" s="35" t="n">
        <v>46135</v>
      </c>
      <c r="L184" s="34" t="n">
        <v>6</v>
      </c>
      <c r="M184" s="34" t="n">
        <v>6.4</v>
      </c>
      <c r="N184" s="34" t="n">
        <v>0</v>
      </c>
      <c r="O184" s="34"/>
      <c r="P184" s="36" t="n">
        <v>288</v>
      </c>
      <c r="Q184" s="34"/>
      <c r="R184" s="34" t="s">
        <v>212</v>
      </c>
      <c r="S184" s="34"/>
    </row>
    <row r="185" customFormat="false" ht="15" hidden="false" customHeight="false" outlineLevel="0" collapsed="false">
      <c r="A185" s="34" t="s">
        <v>921</v>
      </c>
      <c r="B185" s="34" t="s">
        <v>291</v>
      </c>
      <c r="C185" s="6" t="s">
        <v>750</v>
      </c>
      <c r="D185" s="34" t="s">
        <v>712</v>
      </c>
      <c r="E185" s="34" t="s">
        <v>545</v>
      </c>
      <c r="F185" s="34" t="s">
        <v>716</v>
      </c>
      <c r="G185" s="34" t="s">
        <v>200</v>
      </c>
      <c r="H185" s="35" t="n">
        <v>46113</v>
      </c>
      <c r="I185" s="35" t="n">
        <v>46140</v>
      </c>
      <c r="J185" s="35" t="n">
        <v>46124</v>
      </c>
      <c r="K185" s="35" t="n">
        <v>46127</v>
      </c>
      <c r="L185" s="34" t="n">
        <v>2</v>
      </c>
      <c r="M185" s="34" t="n">
        <v>2.2</v>
      </c>
      <c r="N185" s="34" t="n">
        <v>0</v>
      </c>
      <c r="O185" s="34"/>
      <c r="P185" s="36" t="n">
        <v>249</v>
      </c>
      <c r="Q185" s="34"/>
      <c r="R185" s="34" t="s">
        <v>212</v>
      </c>
      <c r="S185" s="34"/>
    </row>
    <row r="186" customFormat="false" ht="15" hidden="false" customHeight="false" outlineLevel="0" collapsed="false">
      <c r="A186" s="34" t="s">
        <v>922</v>
      </c>
      <c r="B186" s="34" t="s">
        <v>297</v>
      </c>
      <c r="C186" s="6" t="s">
        <v>752</v>
      </c>
      <c r="D186" s="34" t="s">
        <v>712</v>
      </c>
      <c r="E186" s="34" t="s">
        <v>545</v>
      </c>
      <c r="F186" s="34" t="s">
        <v>716</v>
      </c>
      <c r="G186" s="34" t="s">
        <v>200</v>
      </c>
      <c r="H186" s="35" t="n">
        <v>46113</v>
      </c>
      <c r="I186" s="35" t="n">
        <v>46140</v>
      </c>
      <c r="J186" s="35" t="n">
        <v>46136</v>
      </c>
      <c r="K186" s="35" t="n">
        <v>46138</v>
      </c>
      <c r="L186" s="34" t="n">
        <v>2</v>
      </c>
      <c r="M186" s="34" t="n">
        <v>2.3</v>
      </c>
      <c r="N186" s="34" t="n">
        <v>0</v>
      </c>
      <c r="O186" s="34"/>
      <c r="P186" s="36" t="n">
        <v>103</v>
      </c>
      <c r="Q186" s="34"/>
      <c r="R186" s="34" t="s">
        <v>212</v>
      </c>
      <c r="S186" s="34"/>
    </row>
    <row r="187" customFormat="false" ht="15" hidden="false" customHeight="false" outlineLevel="0" collapsed="false">
      <c r="A187" s="34" t="s">
        <v>923</v>
      </c>
      <c r="B187" s="34" t="s">
        <v>300</v>
      </c>
      <c r="C187" s="6" t="s">
        <v>754</v>
      </c>
      <c r="D187" s="34" t="s">
        <v>712</v>
      </c>
      <c r="E187" s="34" t="s">
        <v>545</v>
      </c>
      <c r="F187" s="34" t="s">
        <v>716</v>
      </c>
      <c r="G187" s="34" t="s">
        <v>200</v>
      </c>
      <c r="H187" s="35" t="n">
        <v>46113</v>
      </c>
      <c r="I187" s="35" t="n">
        <v>46140</v>
      </c>
      <c r="J187" s="35" t="n">
        <v>46136</v>
      </c>
      <c r="K187" s="35" t="n">
        <v>46139</v>
      </c>
      <c r="L187" s="34" t="n">
        <v>2</v>
      </c>
      <c r="M187" s="34" t="n">
        <v>2.3</v>
      </c>
      <c r="N187" s="34" t="n">
        <v>0</v>
      </c>
      <c r="O187" s="34"/>
      <c r="P187" s="36" t="n">
        <v>103</v>
      </c>
      <c r="Q187" s="34"/>
      <c r="R187" s="34" t="s">
        <v>212</v>
      </c>
      <c r="S187" s="34"/>
    </row>
    <row r="188" customFormat="false" ht="15" hidden="false" customHeight="false" outlineLevel="0" collapsed="false">
      <c r="A188" s="34" t="s">
        <v>924</v>
      </c>
      <c r="B188" s="34" t="s">
        <v>303</v>
      </c>
      <c r="C188" s="6" t="s">
        <v>756</v>
      </c>
      <c r="D188" s="34" t="s">
        <v>712</v>
      </c>
      <c r="E188" s="34" t="s">
        <v>545</v>
      </c>
      <c r="F188" s="34" t="s">
        <v>716</v>
      </c>
      <c r="G188" s="34" t="s">
        <v>200</v>
      </c>
      <c r="H188" s="35" t="n">
        <v>46113</v>
      </c>
      <c r="I188" s="35" t="n">
        <v>46140</v>
      </c>
      <c r="J188" s="35" t="n">
        <v>46127</v>
      </c>
      <c r="K188" s="35" t="n">
        <v>46130</v>
      </c>
      <c r="L188" s="34" t="n">
        <v>3</v>
      </c>
      <c r="M188" s="34" t="n">
        <v>2.8</v>
      </c>
      <c r="N188" s="34" t="n">
        <v>0</v>
      </c>
      <c r="O188" s="34"/>
      <c r="P188" s="36" t="n">
        <v>126</v>
      </c>
      <c r="Q188" s="34"/>
      <c r="R188" s="34" t="s">
        <v>212</v>
      </c>
      <c r="S188" s="34"/>
    </row>
    <row r="189" customFormat="false" ht="15" hidden="false" customHeight="false" outlineLevel="0" collapsed="false">
      <c r="A189" s="34" t="s">
        <v>925</v>
      </c>
      <c r="B189" s="34" t="s">
        <v>305</v>
      </c>
      <c r="C189" s="6" t="s">
        <v>758</v>
      </c>
      <c r="D189" s="34" t="s">
        <v>712</v>
      </c>
      <c r="E189" s="34" t="s">
        <v>545</v>
      </c>
      <c r="F189" s="34" t="s">
        <v>716</v>
      </c>
      <c r="G189" s="34" t="s">
        <v>759</v>
      </c>
      <c r="H189" s="35" t="n">
        <v>46113</v>
      </c>
      <c r="I189" s="35" t="n">
        <v>46140</v>
      </c>
      <c r="J189" s="35" t="n">
        <v>46129</v>
      </c>
      <c r="K189" s="35" t="n">
        <v>46138</v>
      </c>
      <c r="L189" s="34" t="n">
        <v>3</v>
      </c>
      <c r="M189" s="34" t="n">
        <v>3.8</v>
      </c>
      <c r="N189" s="34" t="n">
        <v>0</v>
      </c>
      <c r="O189" s="34"/>
      <c r="P189" s="36" t="n">
        <v>171</v>
      </c>
      <c r="Q189" s="34"/>
      <c r="R189" s="34" t="s">
        <v>212</v>
      </c>
      <c r="S189" s="34"/>
    </row>
    <row r="190" customFormat="false" ht="15" hidden="false" customHeight="false" outlineLevel="0" collapsed="false">
      <c r="A190" s="34" t="s">
        <v>926</v>
      </c>
      <c r="B190" s="34" t="s">
        <v>313</v>
      </c>
      <c r="C190" s="6" t="s">
        <v>761</v>
      </c>
      <c r="D190" s="34" t="s">
        <v>712</v>
      </c>
      <c r="E190" s="34" t="s">
        <v>545</v>
      </c>
      <c r="F190" s="34" t="s">
        <v>716</v>
      </c>
      <c r="G190" s="34" t="s">
        <v>759</v>
      </c>
      <c r="H190" s="35" t="n">
        <v>46113</v>
      </c>
      <c r="I190" s="35" t="n">
        <v>46140</v>
      </c>
      <c r="J190" s="35" t="n">
        <v>46124</v>
      </c>
      <c r="K190" s="35" t="n">
        <v>46130</v>
      </c>
      <c r="L190" s="34" t="n">
        <v>4</v>
      </c>
      <c r="M190" s="34" t="n">
        <v>5.1</v>
      </c>
      <c r="N190" s="34" t="n">
        <v>0</v>
      </c>
      <c r="O190" s="34"/>
      <c r="P190" s="36" t="n">
        <v>380</v>
      </c>
      <c r="Q190" s="34"/>
      <c r="R190" s="34" t="s">
        <v>212</v>
      </c>
      <c r="S190" s="34"/>
    </row>
    <row r="191" customFormat="false" ht="15" hidden="false" customHeight="false" outlineLevel="0" collapsed="false">
      <c r="A191" s="34" t="s">
        <v>927</v>
      </c>
      <c r="B191" s="34" t="s">
        <v>316</v>
      </c>
      <c r="C191" s="6" t="s">
        <v>763</v>
      </c>
      <c r="D191" s="34" t="s">
        <v>712</v>
      </c>
      <c r="E191" s="34" t="s">
        <v>545</v>
      </c>
      <c r="F191" s="34" t="s">
        <v>716</v>
      </c>
      <c r="G191" s="34" t="s">
        <v>759</v>
      </c>
      <c r="H191" s="35" t="n">
        <v>46113</v>
      </c>
      <c r="I191" s="35" t="n">
        <v>46140</v>
      </c>
      <c r="J191" s="35" t="n">
        <v>46132</v>
      </c>
      <c r="K191" s="35" t="n">
        <v>46134</v>
      </c>
      <c r="L191" s="34" t="n">
        <v>3</v>
      </c>
      <c r="M191" s="34" t="n">
        <v>2.7</v>
      </c>
      <c r="N191" s="34" t="n">
        <v>0</v>
      </c>
      <c r="O191" s="34"/>
      <c r="P191" s="36" t="n">
        <v>122</v>
      </c>
      <c r="Q191" s="34"/>
      <c r="R191" s="34" t="s">
        <v>212</v>
      </c>
      <c r="S191" s="34"/>
    </row>
    <row r="192" customFormat="false" ht="15" hidden="false" customHeight="false" outlineLevel="0" collapsed="false">
      <c r="A192" s="34" t="s">
        <v>928</v>
      </c>
      <c r="B192" s="34" t="s">
        <v>321</v>
      </c>
      <c r="C192" s="6" t="s">
        <v>765</v>
      </c>
      <c r="D192" s="34" t="s">
        <v>712</v>
      </c>
      <c r="E192" s="34" t="s">
        <v>545</v>
      </c>
      <c r="F192" s="34" t="s">
        <v>716</v>
      </c>
      <c r="G192" s="34" t="s">
        <v>759</v>
      </c>
      <c r="H192" s="35" t="n">
        <v>46113</v>
      </c>
      <c r="I192" s="35" t="n">
        <v>46140</v>
      </c>
      <c r="J192" s="35" t="n">
        <v>46125</v>
      </c>
      <c r="K192" s="35" t="n">
        <v>46127</v>
      </c>
      <c r="L192" s="34" t="n">
        <v>8</v>
      </c>
      <c r="M192" s="34" t="n">
        <v>8.3</v>
      </c>
      <c r="N192" s="34" t="n">
        <v>0</v>
      </c>
      <c r="O192" s="34"/>
      <c r="P192" s="36" t="n">
        <v>454</v>
      </c>
      <c r="Q192" s="34"/>
      <c r="R192" s="34" t="s">
        <v>212</v>
      </c>
      <c r="S192" s="34"/>
    </row>
    <row r="193" customFormat="false" ht="15" hidden="false" customHeight="false" outlineLevel="0" collapsed="false">
      <c r="A193" s="34" t="s">
        <v>929</v>
      </c>
      <c r="B193" s="34" t="s">
        <v>324</v>
      </c>
      <c r="C193" s="6" t="s">
        <v>767</v>
      </c>
      <c r="D193" s="34" t="s">
        <v>712</v>
      </c>
      <c r="E193" s="34" t="s">
        <v>545</v>
      </c>
      <c r="F193" s="34" t="s">
        <v>716</v>
      </c>
      <c r="G193" s="34" t="s">
        <v>759</v>
      </c>
      <c r="H193" s="35" t="n">
        <v>46113</v>
      </c>
      <c r="I193" s="35" t="n">
        <v>46140</v>
      </c>
      <c r="J193" s="35" t="n">
        <v>46129</v>
      </c>
      <c r="K193" s="35" t="n">
        <v>46129</v>
      </c>
      <c r="L193" s="34" t="n">
        <v>2</v>
      </c>
      <c r="M193" s="34" t="n">
        <v>1.7</v>
      </c>
      <c r="N193" s="34" t="n">
        <v>0</v>
      </c>
      <c r="O193" s="34"/>
      <c r="P193" s="36" t="n">
        <v>76</v>
      </c>
      <c r="Q193" s="34"/>
      <c r="R193" s="34" t="s">
        <v>212</v>
      </c>
      <c r="S193" s="34"/>
    </row>
    <row r="194" customFormat="false" ht="15" hidden="false" customHeight="false" outlineLevel="0" collapsed="false">
      <c r="A194" s="34" t="s">
        <v>930</v>
      </c>
      <c r="B194" s="34" t="s">
        <v>192</v>
      </c>
      <c r="C194" s="6" t="s">
        <v>711</v>
      </c>
      <c r="D194" s="34" t="s">
        <v>712</v>
      </c>
      <c r="E194" s="34" t="s">
        <v>545</v>
      </c>
      <c r="F194" s="34" t="s">
        <v>716</v>
      </c>
      <c r="G194" s="34" t="s">
        <v>713</v>
      </c>
      <c r="H194" s="35" t="n">
        <v>46143</v>
      </c>
      <c r="I194" s="35" t="n">
        <v>46170</v>
      </c>
      <c r="J194" s="35" t="n">
        <v>46149</v>
      </c>
      <c r="K194" s="35" t="n">
        <v>46158</v>
      </c>
      <c r="L194" s="34" t="n">
        <v>3</v>
      </c>
      <c r="M194" s="34" t="n">
        <v>2.7</v>
      </c>
      <c r="N194" s="34" t="n">
        <v>0</v>
      </c>
      <c r="O194" s="34"/>
      <c r="P194" s="36" t="n">
        <v>272</v>
      </c>
      <c r="Q194" s="34"/>
      <c r="R194" s="34" t="s">
        <v>212</v>
      </c>
      <c r="S194" s="34"/>
    </row>
    <row r="195" customFormat="false" ht="15" hidden="false" customHeight="false" outlineLevel="0" collapsed="false">
      <c r="A195" s="34" t="s">
        <v>931</v>
      </c>
      <c r="B195" s="34" t="s">
        <v>203</v>
      </c>
      <c r="C195" s="6" t="s">
        <v>715</v>
      </c>
      <c r="D195" s="34" t="s">
        <v>712</v>
      </c>
      <c r="E195" s="34" t="s">
        <v>545</v>
      </c>
      <c r="F195" s="34" t="s">
        <v>716</v>
      </c>
      <c r="G195" s="34" t="s">
        <v>713</v>
      </c>
      <c r="H195" s="35" t="n">
        <v>46143</v>
      </c>
      <c r="I195" s="35" t="n">
        <v>46170</v>
      </c>
      <c r="J195" s="35" t="n">
        <v>46146</v>
      </c>
      <c r="K195" s="35" t="n">
        <v>46152</v>
      </c>
      <c r="L195" s="34" t="n">
        <v>2</v>
      </c>
      <c r="M195" s="34" t="n">
        <v>1.7</v>
      </c>
      <c r="N195" s="34" t="n">
        <v>0</v>
      </c>
      <c r="O195" s="34"/>
      <c r="P195" s="36" t="n">
        <v>76</v>
      </c>
      <c r="Q195" s="34"/>
      <c r="R195" s="34" t="s">
        <v>212</v>
      </c>
      <c r="S195" s="34"/>
    </row>
    <row r="196" customFormat="false" ht="15" hidden="false" customHeight="false" outlineLevel="0" collapsed="false">
      <c r="A196" s="34" t="s">
        <v>932</v>
      </c>
      <c r="B196" s="34" t="s">
        <v>208</v>
      </c>
      <c r="C196" s="6" t="s">
        <v>718</v>
      </c>
      <c r="D196" s="34" t="s">
        <v>712</v>
      </c>
      <c r="E196" s="34" t="s">
        <v>545</v>
      </c>
      <c r="F196" s="34" t="s">
        <v>671</v>
      </c>
      <c r="G196" s="34" t="s">
        <v>200</v>
      </c>
      <c r="H196" s="35" t="n">
        <v>46143</v>
      </c>
      <c r="I196" s="35" t="n">
        <v>46170</v>
      </c>
      <c r="J196" s="35" t="n">
        <v>46150</v>
      </c>
      <c r="K196" s="35"/>
      <c r="L196" s="34" t="n">
        <v>6</v>
      </c>
      <c r="M196" s="34"/>
      <c r="N196" s="34" t="n">
        <v>0</v>
      </c>
      <c r="O196" s="34"/>
      <c r="P196" s="36"/>
      <c r="Q196" s="34" t="s">
        <v>199</v>
      </c>
      <c r="R196" s="34" t="s">
        <v>212</v>
      </c>
      <c r="S196" s="34"/>
    </row>
    <row r="197" customFormat="false" ht="15" hidden="false" customHeight="false" outlineLevel="0" collapsed="false">
      <c r="A197" s="34" t="s">
        <v>933</v>
      </c>
      <c r="B197" s="34" t="s">
        <v>215</v>
      </c>
      <c r="C197" s="6" t="s">
        <v>720</v>
      </c>
      <c r="D197" s="34" t="s">
        <v>712</v>
      </c>
      <c r="E197" s="34" t="s">
        <v>545</v>
      </c>
      <c r="F197" s="34" t="s">
        <v>716</v>
      </c>
      <c r="G197" s="34" t="s">
        <v>713</v>
      </c>
      <c r="H197" s="35" t="n">
        <v>46143</v>
      </c>
      <c r="I197" s="35" t="n">
        <v>46170</v>
      </c>
      <c r="J197" s="35" t="n">
        <v>46158</v>
      </c>
      <c r="K197" s="35" t="n">
        <v>46160</v>
      </c>
      <c r="L197" s="34" t="n">
        <v>6</v>
      </c>
      <c r="M197" s="34" t="n">
        <v>7.6</v>
      </c>
      <c r="N197" s="34" t="n">
        <v>0</v>
      </c>
      <c r="O197" s="34"/>
      <c r="P197" s="36" t="n">
        <v>342</v>
      </c>
      <c r="Q197" s="34"/>
      <c r="R197" s="34" t="s">
        <v>212</v>
      </c>
      <c r="S197" s="34"/>
    </row>
    <row r="198" customFormat="false" ht="15" hidden="false" customHeight="false" outlineLevel="0" collapsed="false">
      <c r="A198" s="34" t="s">
        <v>934</v>
      </c>
      <c r="B198" s="34" t="s">
        <v>220</v>
      </c>
      <c r="C198" s="6" t="s">
        <v>722</v>
      </c>
      <c r="D198" s="34" t="s">
        <v>712</v>
      </c>
      <c r="E198" s="34" t="s">
        <v>545</v>
      </c>
      <c r="F198" s="34" t="s">
        <v>716</v>
      </c>
      <c r="G198" s="34" t="s">
        <v>200</v>
      </c>
      <c r="H198" s="35" t="n">
        <v>46143</v>
      </c>
      <c r="I198" s="35" t="n">
        <v>46170</v>
      </c>
      <c r="J198" s="35" t="n">
        <v>46165</v>
      </c>
      <c r="K198" s="35" t="n">
        <v>46166</v>
      </c>
      <c r="L198" s="34" t="n">
        <v>6</v>
      </c>
      <c r="M198" s="34" t="n">
        <v>6.2</v>
      </c>
      <c r="N198" s="34" t="n">
        <v>0</v>
      </c>
      <c r="O198" s="34"/>
      <c r="P198" s="36" t="n">
        <v>429</v>
      </c>
      <c r="Q198" s="34"/>
      <c r="R198" s="34" t="s">
        <v>212</v>
      </c>
      <c r="S198" s="34"/>
    </row>
    <row r="199" customFormat="false" ht="15" hidden="false" customHeight="false" outlineLevel="0" collapsed="false">
      <c r="A199" s="34" t="s">
        <v>935</v>
      </c>
      <c r="B199" s="34" t="s">
        <v>227</v>
      </c>
      <c r="C199" s="6" t="s">
        <v>724</v>
      </c>
      <c r="D199" s="34" t="s">
        <v>712</v>
      </c>
      <c r="E199" s="34" t="s">
        <v>545</v>
      </c>
      <c r="F199" s="34" t="s">
        <v>716</v>
      </c>
      <c r="G199" s="34" t="s">
        <v>200</v>
      </c>
      <c r="H199" s="35" t="n">
        <v>46143</v>
      </c>
      <c r="I199" s="35" t="n">
        <v>46170</v>
      </c>
      <c r="J199" s="35" t="n">
        <v>46164</v>
      </c>
      <c r="K199" s="35" t="n">
        <v>46167</v>
      </c>
      <c r="L199" s="34" t="n">
        <v>8</v>
      </c>
      <c r="M199" s="34" t="n">
        <v>9.2</v>
      </c>
      <c r="N199" s="34" t="n">
        <v>0</v>
      </c>
      <c r="O199" s="34"/>
      <c r="P199" s="36" t="n">
        <v>414</v>
      </c>
      <c r="Q199" s="34"/>
      <c r="R199" s="34" t="s">
        <v>212</v>
      </c>
      <c r="S199" s="34"/>
    </row>
    <row r="200" customFormat="false" ht="15" hidden="false" customHeight="false" outlineLevel="0" collapsed="false">
      <c r="A200" s="34" t="s">
        <v>936</v>
      </c>
      <c r="B200" s="34" t="s">
        <v>230</v>
      </c>
      <c r="C200" s="6" t="s">
        <v>726</v>
      </c>
      <c r="D200" s="34" t="s">
        <v>712</v>
      </c>
      <c r="E200" s="34" t="s">
        <v>545</v>
      </c>
      <c r="F200" s="34" t="s">
        <v>671</v>
      </c>
      <c r="G200" s="34" t="s">
        <v>200</v>
      </c>
      <c r="H200" s="35" t="n">
        <v>46143</v>
      </c>
      <c r="I200" s="35" t="n">
        <v>46170</v>
      </c>
      <c r="J200" s="35" t="n">
        <v>46166</v>
      </c>
      <c r="K200" s="35"/>
      <c r="L200" s="34" t="n">
        <v>8</v>
      </c>
      <c r="M200" s="34"/>
      <c r="N200" s="34" t="n">
        <v>0</v>
      </c>
      <c r="O200" s="34"/>
      <c r="P200" s="36"/>
      <c r="Q200" s="34" t="s">
        <v>199</v>
      </c>
      <c r="R200" s="34" t="s">
        <v>212</v>
      </c>
      <c r="S200" s="34"/>
    </row>
    <row r="201" customFormat="false" ht="15" hidden="false" customHeight="false" outlineLevel="0" collapsed="false">
      <c r="A201" s="34" t="s">
        <v>937</v>
      </c>
      <c r="B201" s="34" t="s">
        <v>234</v>
      </c>
      <c r="C201" s="6" t="s">
        <v>728</v>
      </c>
      <c r="D201" s="34" t="s">
        <v>712</v>
      </c>
      <c r="E201" s="34" t="s">
        <v>545</v>
      </c>
      <c r="F201" s="34" t="s">
        <v>716</v>
      </c>
      <c r="G201" s="34" t="s">
        <v>200</v>
      </c>
      <c r="H201" s="35" t="n">
        <v>46143</v>
      </c>
      <c r="I201" s="35" t="n">
        <v>46170</v>
      </c>
      <c r="J201" s="35" t="n">
        <v>46145</v>
      </c>
      <c r="K201" s="35" t="n">
        <v>46146</v>
      </c>
      <c r="L201" s="34" t="n">
        <v>4</v>
      </c>
      <c r="M201" s="34" t="n">
        <v>3.8</v>
      </c>
      <c r="N201" s="34" t="n">
        <v>0</v>
      </c>
      <c r="O201" s="34"/>
      <c r="P201" s="36" t="n">
        <v>321</v>
      </c>
      <c r="Q201" s="34"/>
      <c r="R201" s="34" t="s">
        <v>212</v>
      </c>
      <c r="S201" s="34"/>
    </row>
    <row r="202" customFormat="false" ht="15" hidden="false" customHeight="false" outlineLevel="0" collapsed="false">
      <c r="A202" s="34" t="s">
        <v>938</v>
      </c>
      <c r="B202" s="34" t="s">
        <v>238</v>
      </c>
      <c r="C202" s="6" t="s">
        <v>730</v>
      </c>
      <c r="D202" s="34" t="s">
        <v>712</v>
      </c>
      <c r="E202" s="34" t="s">
        <v>545</v>
      </c>
      <c r="F202" s="34" t="s">
        <v>716</v>
      </c>
      <c r="G202" s="34" t="s">
        <v>200</v>
      </c>
      <c r="H202" s="35" t="n">
        <v>46143</v>
      </c>
      <c r="I202" s="35" t="n">
        <v>46170</v>
      </c>
      <c r="J202" s="35" t="n">
        <v>46148</v>
      </c>
      <c r="K202" s="35" t="n">
        <v>46149</v>
      </c>
      <c r="L202" s="34" t="n">
        <v>8</v>
      </c>
      <c r="M202" s="34" t="n">
        <v>7.7</v>
      </c>
      <c r="N202" s="34" t="n">
        <v>0</v>
      </c>
      <c r="O202" s="34"/>
      <c r="P202" s="36" t="n">
        <v>426</v>
      </c>
      <c r="Q202" s="34"/>
      <c r="R202" s="34" t="s">
        <v>212</v>
      </c>
      <c r="S202" s="34"/>
    </row>
    <row r="203" customFormat="false" ht="15" hidden="false" customHeight="false" outlineLevel="0" collapsed="false">
      <c r="A203" s="34" t="s">
        <v>939</v>
      </c>
      <c r="B203" s="34" t="s">
        <v>242</v>
      </c>
      <c r="C203" s="6" t="s">
        <v>732</v>
      </c>
      <c r="D203" s="34" t="s">
        <v>712</v>
      </c>
      <c r="E203" s="34" t="s">
        <v>545</v>
      </c>
      <c r="F203" s="34" t="s">
        <v>716</v>
      </c>
      <c r="G203" s="34" t="s">
        <v>200</v>
      </c>
      <c r="H203" s="35" t="n">
        <v>46143</v>
      </c>
      <c r="I203" s="35" t="n">
        <v>46170</v>
      </c>
      <c r="J203" s="35" t="n">
        <v>46148</v>
      </c>
      <c r="K203" s="35" t="n">
        <v>46149</v>
      </c>
      <c r="L203" s="34" t="n">
        <v>4</v>
      </c>
      <c r="M203" s="34" t="n">
        <v>4.7</v>
      </c>
      <c r="N203" s="34" t="n">
        <v>0</v>
      </c>
      <c r="O203" s="34"/>
      <c r="P203" s="36" t="n">
        <v>292</v>
      </c>
      <c r="Q203" s="34"/>
      <c r="R203" s="34" t="s">
        <v>212</v>
      </c>
      <c r="S203" s="34"/>
    </row>
    <row r="204" customFormat="false" ht="15" hidden="false" customHeight="false" outlineLevel="0" collapsed="false">
      <c r="A204" s="34" t="s">
        <v>940</v>
      </c>
      <c r="B204" s="34" t="s">
        <v>246</v>
      </c>
      <c r="C204" s="6" t="s">
        <v>734</v>
      </c>
      <c r="D204" s="34" t="s">
        <v>712</v>
      </c>
      <c r="E204" s="34" t="s">
        <v>545</v>
      </c>
      <c r="F204" s="34" t="s">
        <v>716</v>
      </c>
      <c r="G204" s="34" t="s">
        <v>200</v>
      </c>
      <c r="H204" s="35" t="n">
        <v>46143</v>
      </c>
      <c r="I204" s="35" t="n">
        <v>46170</v>
      </c>
      <c r="J204" s="35" t="n">
        <v>46162</v>
      </c>
      <c r="K204" s="35" t="n">
        <v>46168</v>
      </c>
      <c r="L204" s="34" t="n">
        <v>8</v>
      </c>
      <c r="M204" s="34" t="n">
        <v>8.5</v>
      </c>
      <c r="N204" s="34" t="n">
        <v>0</v>
      </c>
      <c r="O204" s="34"/>
      <c r="P204" s="36" t="n">
        <v>682</v>
      </c>
      <c r="Q204" s="34"/>
      <c r="R204" s="34" t="s">
        <v>212</v>
      </c>
      <c r="S204" s="34"/>
    </row>
    <row r="205" customFormat="false" ht="15" hidden="false" customHeight="false" outlineLevel="0" collapsed="false">
      <c r="A205" s="34" t="s">
        <v>941</v>
      </c>
      <c r="B205" s="34" t="s">
        <v>252</v>
      </c>
      <c r="C205" s="6" t="s">
        <v>736</v>
      </c>
      <c r="D205" s="34" t="s">
        <v>712</v>
      </c>
      <c r="E205" s="34" t="s">
        <v>545</v>
      </c>
      <c r="F205" s="34" t="s">
        <v>671</v>
      </c>
      <c r="G205" s="34" t="s">
        <v>200</v>
      </c>
      <c r="H205" s="35" t="n">
        <v>46143</v>
      </c>
      <c r="I205" s="35" t="n">
        <v>46170</v>
      </c>
      <c r="J205" s="35" t="n">
        <v>46151</v>
      </c>
      <c r="K205" s="35"/>
      <c r="L205" s="34" t="n">
        <v>8</v>
      </c>
      <c r="M205" s="34"/>
      <c r="N205" s="34" t="n">
        <v>0</v>
      </c>
      <c r="O205" s="34"/>
      <c r="P205" s="36"/>
      <c r="Q205" s="34" t="s">
        <v>199</v>
      </c>
      <c r="R205" s="34" t="s">
        <v>212</v>
      </c>
      <c r="S205" s="34"/>
    </row>
    <row r="206" customFormat="false" ht="15" hidden="false" customHeight="false" outlineLevel="0" collapsed="false">
      <c r="A206" s="34" t="s">
        <v>942</v>
      </c>
      <c r="B206" s="34" t="s">
        <v>259</v>
      </c>
      <c r="C206" s="6" t="s">
        <v>738</v>
      </c>
      <c r="D206" s="34" t="s">
        <v>712</v>
      </c>
      <c r="E206" s="34" t="s">
        <v>545</v>
      </c>
      <c r="F206" s="34" t="s">
        <v>716</v>
      </c>
      <c r="G206" s="34" t="s">
        <v>713</v>
      </c>
      <c r="H206" s="35" t="n">
        <v>46143</v>
      </c>
      <c r="I206" s="35" t="n">
        <v>46170</v>
      </c>
      <c r="J206" s="35" t="n">
        <v>46151</v>
      </c>
      <c r="K206" s="35" t="n">
        <v>46151</v>
      </c>
      <c r="L206" s="34" t="n">
        <v>3</v>
      </c>
      <c r="M206" s="34" t="n">
        <v>3.6</v>
      </c>
      <c r="N206" s="34" t="n">
        <v>0</v>
      </c>
      <c r="O206" s="34"/>
      <c r="P206" s="36" t="n">
        <v>162</v>
      </c>
      <c r="Q206" s="34"/>
      <c r="R206" s="34" t="s">
        <v>212</v>
      </c>
      <c r="S206" s="34"/>
    </row>
    <row r="207" customFormat="false" ht="15" hidden="false" customHeight="false" outlineLevel="0" collapsed="false">
      <c r="A207" s="34" t="s">
        <v>943</v>
      </c>
      <c r="B207" s="34" t="s">
        <v>266</v>
      </c>
      <c r="C207" s="6" t="s">
        <v>740</v>
      </c>
      <c r="D207" s="34" t="s">
        <v>712</v>
      </c>
      <c r="E207" s="34" t="s">
        <v>545</v>
      </c>
      <c r="F207" s="34" t="s">
        <v>716</v>
      </c>
      <c r="G207" s="34" t="s">
        <v>713</v>
      </c>
      <c r="H207" s="35" t="n">
        <v>46143</v>
      </c>
      <c r="I207" s="35" t="n">
        <v>46170</v>
      </c>
      <c r="J207" s="35" t="n">
        <v>46152</v>
      </c>
      <c r="K207" s="35" t="n">
        <v>46155</v>
      </c>
      <c r="L207" s="34" t="n">
        <v>4</v>
      </c>
      <c r="M207" s="34" t="n">
        <v>3.9</v>
      </c>
      <c r="N207" s="34" t="n">
        <v>0</v>
      </c>
      <c r="O207" s="34"/>
      <c r="P207" s="36" t="n">
        <v>256</v>
      </c>
      <c r="Q207" s="34"/>
      <c r="R207" s="34" t="s">
        <v>212</v>
      </c>
      <c r="S207" s="34"/>
    </row>
    <row r="208" customFormat="false" ht="15" hidden="false" customHeight="false" outlineLevel="0" collapsed="false">
      <c r="A208" s="34" t="s">
        <v>944</v>
      </c>
      <c r="B208" s="34" t="s">
        <v>271</v>
      </c>
      <c r="C208" s="6" t="s">
        <v>742</v>
      </c>
      <c r="D208" s="34" t="s">
        <v>712</v>
      </c>
      <c r="E208" s="34" t="s">
        <v>545</v>
      </c>
      <c r="F208" s="34" t="s">
        <v>716</v>
      </c>
      <c r="G208" s="34" t="s">
        <v>713</v>
      </c>
      <c r="H208" s="35" t="n">
        <v>46143</v>
      </c>
      <c r="I208" s="35" t="n">
        <v>46170</v>
      </c>
      <c r="J208" s="35" t="n">
        <v>46153</v>
      </c>
      <c r="K208" s="35" t="n">
        <v>46153</v>
      </c>
      <c r="L208" s="34" t="n">
        <v>6</v>
      </c>
      <c r="M208" s="34" t="n">
        <v>7.7</v>
      </c>
      <c r="N208" s="34" t="n">
        <v>0</v>
      </c>
      <c r="O208" s="34"/>
      <c r="P208" s="36" t="n">
        <v>346</v>
      </c>
      <c r="Q208" s="34"/>
      <c r="R208" s="34" t="s">
        <v>212</v>
      </c>
      <c r="S208" s="34"/>
    </row>
    <row r="209" customFormat="false" ht="15" hidden="false" customHeight="false" outlineLevel="0" collapsed="false">
      <c r="A209" s="34" t="s">
        <v>945</v>
      </c>
      <c r="B209" s="34" t="s">
        <v>276</v>
      </c>
      <c r="C209" s="6" t="s">
        <v>744</v>
      </c>
      <c r="D209" s="34" t="s">
        <v>712</v>
      </c>
      <c r="E209" s="34" t="s">
        <v>545</v>
      </c>
      <c r="F209" s="34" t="s">
        <v>671</v>
      </c>
      <c r="G209" s="34" t="s">
        <v>200</v>
      </c>
      <c r="H209" s="35" t="n">
        <v>46143</v>
      </c>
      <c r="I209" s="35" t="n">
        <v>46170</v>
      </c>
      <c r="J209" s="35" t="n">
        <v>46152</v>
      </c>
      <c r="K209" s="35"/>
      <c r="L209" s="34" t="n">
        <v>8</v>
      </c>
      <c r="M209" s="34"/>
      <c r="N209" s="34" t="n">
        <v>0</v>
      </c>
      <c r="O209" s="34"/>
      <c r="P209" s="36"/>
      <c r="Q209" s="34" t="s">
        <v>199</v>
      </c>
      <c r="R209" s="34" t="s">
        <v>212</v>
      </c>
      <c r="S209" s="34"/>
    </row>
    <row r="210" customFormat="false" ht="15" hidden="false" customHeight="false" outlineLevel="0" collapsed="false">
      <c r="A210" s="34" t="s">
        <v>946</v>
      </c>
      <c r="B210" s="34" t="s">
        <v>281</v>
      </c>
      <c r="C210" s="6" t="s">
        <v>746</v>
      </c>
      <c r="D210" s="34" t="s">
        <v>712</v>
      </c>
      <c r="E210" s="34" t="s">
        <v>545</v>
      </c>
      <c r="F210" s="34" t="s">
        <v>716</v>
      </c>
      <c r="G210" s="34" t="s">
        <v>62</v>
      </c>
      <c r="H210" s="35" t="n">
        <v>46143</v>
      </c>
      <c r="I210" s="35" t="n">
        <v>46170</v>
      </c>
      <c r="J210" s="35" t="n">
        <v>46162</v>
      </c>
      <c r="K210" s="35" t="n">
        <v>46168</v>
      </c>
      <c r="L210" s="34" t="n">
        <v>4</v>
      </c>
      <c r="M210" s="34" t="n">
        <v>3.5</v>
      </c>
      <c r="N210" s="34" t="n">
        <v>0</v>
      </c>
      <c r="O210" s="34"/>
      <c r="P210" s="36" t="n">
        <v>238</v>
      </c>
      <c r="Q210" s="34"/>
      <c r="R210" s="34" t="s">
        <v>212</v>
      </c>
      <c r="S210" s="34"/>
    </row>
    <row r="211" customFormat="false" ht="15" hidden="false" customHeight="false" outlineLevel="0" collapsed="false">
      <c r="A211" s="34" t="s">
        <v>947</v>
      </c>
      <c r="B211" s="34" t="s">
        <v>287</v>
      </c>
      <c r="C211" s="6" t="s">
        <v>748</v>
      </c>
      <c r="D211" s="34" t="s">
        <v>712</v>
      </c>
      <c r="E211" s="34" t="s">
        <v>545</v>
      </c>
      <c r="F211" s="34" t="s">
        <v>716</v>
      </c>
      <c r="G211" s="34" t="s">
        <v>62</v>
      </c>
      <c r="H211" s="35" t="n">
        <v>46143</v>
      </c>
      <c r="I211" s="35" t="n">
        <v>46170</v>
      </c>
      <c r="J211" s="35" t="n">
        <v>46164</v>
      </c>
      <c r="K211" s="35" t="n">
        <v>46164</v>
      </c>
      <c r="L211" s="34" t="n">
        <v>4</v>
      </c>
      <c r="M211" s="34" t="n">
        <v>4.6</v>
      </c>
      <c r="N211" s="34" t="n">
        <v>0</v>
      </c>
      <c r="O211" s="34"/>
      <c r="P211" s="36" t="n">
        <v>287</v>
      </c>
      <c r="Q211" s="34"/>
      <c r="R211" s="34" t="s">
        <v>212</v>
      </c>
      <c r="S211" s="34"/>
    </row>
    <row r="212" customFormat="false" ht="15" hidden="false" customHeight="false" outlineLevel="0" collapsed="false">
      <c r="A212" s="34" t="s">
        <v>948</v>
      </c>
      <c r="B212" s="34" t="s">
        <v>291</v>
      </c>
      <c r="C212" s="6" t="s">
        <v>750</v>
      </c>
      <c r="D212" s="34" t="s">
        <v>712</v>
      </c>
      <c r="E212" s="34" t="s">
        <v>545</v>
      </c>
      <c r="F212" s="34" t="s">
        <v>716</v>
      </c>
      <c r="G212" s="34" t="s">
        <v>200</v>
      </c>
      <c r="H212" s="35" t="n">
        <v>46143</v>
      </c>
      <c r="I212" s="35" t="n">
        <v>46170</v>
      </c>
      <c r="J212" s="35" t="n">
        <v>46152</v>
      </c>
      <c r="K212" s="35" t="n">
        <v>46154</v>
      </c>
      <c r="L212" s="34" t="n">
        <v>3</v>
      </c>
      <c r="M212" s="34" t="n">
        <v>2.7</v>
      </c>
      <c r="N212" s="34" t="n">
        <v>0</v>
      </c>
      <c r="O212" s="34"/>
      <c r="P212" s="36" t="n">
        <v>422</v>
      </c>
      <c r="Q212" s="34"/>
      <c r="R212" s="34" t="s">
        <v>212</v>
      </c>
      <c r="S212" s="34"/>
    </row>
    <row r="213" customFormat="false" ht="15" hidden="false" customHeight="false" outlineLevel="0" collapsed="false">
      <c r="A213" s="34" t="s">
        <v>949</v>
      </c>
      <c r="B213" s="34" t="s">
        <v>297</v>
      </c>
      <c r="C213" s="6" t="s">
        <v>752</v>
      </c>
      <c r="D213" s="34" t="s">
        <v>712</v>
      </c>
      <c r="E213" s="34" t="s">
        <v>545</v>
      </c>
      <c r="F213" s="34" t="s">
        <v>716</v>
      </c>
      <c r="G213" s="34" t="s">
        <v>200</v>
      </c>
      <c r="H213" s="35" t="n">
        <v>46143</v>
      </c>
      <c r="I213" s="35" t="n">
        <v>46170</v>
      </c>
      <c r="J213" s="35" t="n">
        <v>46147</v>
      </c>
      <c r="K213" s="35" t="n">
        <v>46150</v>
      </c>
      <c r="L213" s="34" t="n">
        <v>3</v>
      </c>
      <c r="M213" s="34" t="n">
        <v>3.6</v>
      </c>
      <c r="N213" s="34" t="n">
        <v>0</v>
      </c>
      <c r="O213" s="34"/>
      <c r="P213" s="36" t="n">
        <v>162</v>
      </c>
      <c r="Q213" s="34"/>
      <c r="R213" s="34" t="s">
        <v>212</v>
      </c>
      <c r="S213" s="34"/>
    </row>
    <row r="214" customFormat="false" ht="15" hidden="false" customHeight="false" outlineLevel="0" collapsed="false">
      <c r="A214" s="34" t="s">
        <v>950</v>
      </c>
      <c r="B214" s="34" t="s">
        <v>300</v>
      </c>
      <c r="C214" s="6" t="s">
        <v>754</v>
      </c>
      <c r="D214" s="34" t="s">
        <v>712</v>
      </c>
      <c r="E214" s="34" t="s">
        <v>545</v>
      </c>
      <c r="F214" s="34" t="s">
        <v>716</v>
      </c>
      <c r="G214" s="34" t="s">
        <v>200</v>
      </c>
      <c r="H214" s="35" t="n">
        <v>46143</v>
      </c>
      <c r="I214" s="35" t="n">
        <v>46170</v>
      </c>
      <c r="J214" s="35" t="n">
        <v>46154</v>
      </c>
      <c r="K214" s="35" t="n">
        <v>46163</v>
      </c>
      <c r="L214" s="34" t="n">
        <v>6</v>
      </c>
      <c r="M214" s="34" t="n">
        <v>6.6</v>
      </c>
      <c r="N214" s="34" t="n">
        <v>0</v>
      </c>
      <c r="O214" s="34"/>
      <c r="P214" s="36" t="n">
        <v>297</v>
      </c>
      <c r="Q214" s="34"/>
      <c r="R214" s="34" t="s">
        <v>212</v>
      </c>
      <c r="S214" s="34"/>
    </row>
    <row r="215" customFormat="false" ht="15" hidden="false" customHeight="false" outlineLevel="0" collapsed="false">
      <c r="A215" s="34" t="s">
        <v>951</v>
      </c>
      <c r="B215" s="34" t="s">
        <v>303</v>
      </c>
      <c r="C215" s="6" t="s">
        <v>756</v>
      </c>
      <c r="D215" s="34" t="s">
        <v>712</v>
      </c>
      <c r="E215" s="34" t="s">
        <v>545</v>
      </c>
      <c r="F215" s="34" t="s">
        <v>716</v>
      </c>
      <c r="G215" s="34" t="s">
        <v>200</v>
      </c>
      <c r="H215" s="35" t="n">
        <v>46143</v>
      </c>
      <c r="I215" s="35" t="n">
        <v>46170</v>
      </c>
      <c r="J215" s="35" t="n">
        <v>46150</v>
      </c>
      <c r="K215" s="35" t="n">
        <v>46153</v>
      </c>
      <c r="L215" s="34" t="n">
        <v>2</v>
      </c>
      <c r="M215" s="34" t="n">
        <v>1.7</v>
      </c>
      <c r="N215" s="34" t="n">
        <v>0</v>
      </c>
      <c r="O215" s="34"/>
      <c r="P215" s="36" t="n">
        <v>226</v>
      </c>
      <c r="Q215" s="34"/>
      <c r="R215" s="34" t="s">
        <v>212</v>
      </c>
      <c r="S215" s="34"/>
    </row>
    <row r="216" customFormat="false" ht="15" hidden="false" customHeight="false" outlineLevel="0" collapsed="false">
      <c r="A216" s="34" t="s">
        <v>952</v>
      </c>
      <c r="B216" s="34" t="s">
        <v>305</v>
      </c>
      <c r="C216" s="6" t="s">
        <v>758</v>
      </c>
      <c r="D216" s="34" t="s">
        <v>712</v>
      </c>
      <c r="E216" s="34" t="s">
        <v>545</v>
      </c>
      <c r="F216" s="34" t="s">
        <v>716</v>
      </c>
      <c r="G216" s="34" t="s">
        <v>759</v>
      </c>
      <c r="H216" s="35" t="n">
        <v>46143</v>
      </c>
      <c r="I216" s="35" t="n">
        <v>46170</v>
      </c>
      <c r="J216" s="35" t="n">
        <v>46148</v>
      </c>
      <c r="K216" s="35" t="n">
        <v>46149</v>
      </c>
      <c r="L216" s="34" t="n">
        <v>4</v>
      </c>
      <c r="M216" s="34" t="n">
        <v>4.2</v>
      </c>
      <c r="N216" s="34" t="n">
        <v>0</v>
      </c>
      <c r="O216" s="34"/>
      <c r="P216" s="36" t="n">
        <v>269</v>
      </c>
      <c r="Q216" s="34"/>
      <c r="R216" s="34" t="s">
        <v>212</v>
      </c>
      <c r="S216" s="34"/>
    </row>
    <row r="217" customFormat="false" ht="15" hidden="false" customHeight="false" outlineLevel="0" collapsed="false">
      <c r="A217" s="34" t="s">
        <v>953</v>
      </c>
      <c r="B217" s="34" t="s">
        <v>313</v>
      </c>
      <c r="C217" s="6" t="s">
        <v>761</v>
      </c>
      <c r="D217" s="34" t="s">
        <v>712</v>
      </c>
      <c r="E217" s="34" t="s">
        <v>545</v>
      </c>
      <c r="F217" s="34" t="s">
        <v>716</v>
      </c>
      <c r="G217" s="34" t="s">
        <v>759</v>
      </c>
      <c r="H217" s="35" t="n">
        <v>46143</v>
      </c>
      <c r="I217" s="35" t="n">
        <v>46170</v>
      </c>
      <c r="J217" s="35" t="n">
        <v>46152</v>
      </c>
      <c r="K217" s="35" t="n">
        <v>46154</v>
      </c>
      <c r="L217" s="34" t="n">
        <v>2</v>
      </c>
      <c r="M217" s="34" t="n">
        <v>2.2</v>
      </c>
      <c r="N217" s="34" t="n">
        <v>0</v>
      </c>
      <c r="O217" s="34"/>
      <c r="P217" s="36" t="n">
        <v>99</v>
      </c>
      <c r="Q217" s="34"/>
      <c r="R217" s="34" t="s">
        <v>212</v>
      </c>
      <c r="S217" s="34"/>
    </row>
    <row r="218" customFormat="false" ht="15" hidden="false" customHeight="false" outlineLevel="0" collapsed="false">
      <c r="A218" s="34" t="s">
        <v>954</v>
      </c>
      <c r="B218" s="34" t="s">
        <v>316</v>
      </c>
      <c r="C218" s="6" t="s">
        <v>763</v>
      </c>
      <c r="D218" s="34" t="s">
        <v>712</v>
      </c>
      <c r="E218" s="34" t="s">
        <v>545</v>
      </c>
      <c r="F218" s="34" t="s">
        <v>716</v>
      </c>
      <c r="G218" s="34" t="s">
        <v>759</v>
      </c>
      <c r="H218" s="35" t="n">
        <v>46143</v>
      </c>
      <c r="I218" s="35" t="n">
        <v>46170</v>
      </c>
      <c r="J218" s="35" t="n">
        <v>46166</v>
      </c>
      <c r="K218" s="35" t="n">
        <v>46169</v>
      </c>
      <c r="L218" s="34" t="n">
        <v>6</v>
      </c>
      <c r="M218" s="34" t="n">
        <v>6.6</v>
      </c>
      <c r="N218" s="34" t="n">
        <v>0</v>
      </c>
      <c r="O218" s="34"/>
      <c r="P218" s="36" t="n">
        <v>447</v>
      </c>
      <c r="Q218" s="34"/>
      <c r="R218" s="34" t="s">
        <v>212</v>
      </c>
      <c r="S218" s="34"/>
    </row>
    <row r="219" customFormat="false" ht="15" hidden="false" customHeight="false" outlineLevel="0" collapsed="false">
      <c r="A219" s="34" t="s">
        <v>955</v>
      </c>
      <c r="B219" s="34" t="s">
        <v>321</v>
      </c>
      <c r="C219" s="6" t="s">
        <v>765</v>
      </c>
      <c r="D219" s="34" t="s">
        <v>712</v>
      </c>
      <c r="E219" s="34" t="s">
        <v>545</v>
      </c>
      <c r="F219" s="34" t="s">
        <v>716</v>
      </c>
      <c r="G219" s="34" t="s">
        <v>759</v>
      </c>
      <c r="H219" s="35" t="n">
        <v>46143</v>
      </c>
      <c r="I219" s="35" t="n">
        <v>46170</v>
      </c>
      <c r="J219" s="35" t="n">
        <v>46156</v>
      </c>
      <c r="K219" s="35" t="n">
        <v>46162</v>
      </c>
      <c r="L219" s="34" t="n">
        <v>8</v>
      </c>
      <c r="M219" s="34" t="n">
        <v>9.4</v>
      </c>
      <c r="N219" s="34" t="n">
        <v>0</v>
      </c>
      <c r="O219" s="34"/>
      <c r="P219" s="36" t="n">
        <v>503</v>
      </c>
      <c r="Q219" s="34"/>
      <c r="R219" s="34" t="s">
        <v>212</v>
      </c>
      <c r="S219" s="34"/>
    </row>
    <row r="220" customFormat="false" ht="15" hidden="false" customHeight="false" outlineLevel="0" collapsed="false">
      <c r="A220" s="34" t="s">
        <v>956</v>
      </c>
      <c r="B220" s="34" t="s">
        <v>324</v>
      </c>
      <c r="C220" s="6" t="s">
        <v>767</v>
      </c>
      <c r="D220" s="34" t="s">
        <v>712</v>
      </c>
      <c r="E220" s="34" t="s">
        <v>545</v>
      </c>
      <c r="F220" s="34" t="s">
        <v>671</v>
      </c>
      <c r="G220" s="34" t="s">
        <v>759</v>
      </c>
      <c r="H220" s="35" t="n">
        <v>46143</v>
      </c>
      <c r="I220" s="35" t="n">
        <v>46170</v>
      </c>
      <c r="J220" s="35" t="n">
        <v>46160</v>
      </c>
      <c r="K220" s="35"/>
      <c r="L220" s="34" t="n">
        <v>6</v>
      </c>
      <c r="M220" s="34"/>
      <c r="N220" s="34" t="n">
        <v>0</v>
      </c>
      <c r="O220" s="34"/>
      <c r="P220" s="36"/>
      <c r="Q220" s="34" t="s">
        <v>199</v>
      </c>
      <c r="R220" s="34" t="s">
        <v>212</v>
      </c>
      <c r="S220" s="34"/>
    </row>
    <row r="221" customFormat="false" ht="15" hidden="false" customHeight="false" outlineLevel="0" collapsed="false">
      <c r="A221" s="34" t="s">
        <v>957</v>
      </c>
      <c r="B221" s="34" t="s">
        <v>192</v>
      </c>
      <c r="C221" s="6" t="s">
        <v>711</v>
      </c>
      <c r="D221" s="34" t="s">
        <v>712</v>
      </c>
      <c r="E221" s="34" t="s">
        <v>545</v>
      </c>
      <c r="F221" s="34" t="s">
        <v>716</v>
      </c>
      <c r="G221" s="34" t="s">
        <v>713</v>
      </c>
      <c r="H221" s="35" t="n">
        <v>46174</v>
      </c>
      <c r="I221" s="35" t="n">
        <v>46201</v>
      </c>
      <c r="J221" s="35" t="n">
        <v>46189</v>
      </c>
      <c r="K221" s="35" t="n">
        <v>46189</v>
      </c>
      <c r="L221" s="34" t="n">
        <v>8</v>
      </c>
      <c r="M221" s="34" t="n">
        <v>6.9</v>
      </c>
      <c r="N221" s="34" t="n">
        <v>0</v>
      </c>
      <c r="O221" s="34"/>
      <c r="P221" s="36" t="n">
        <v>610</v>
      </c>
      <c r="Q221" s="34"/>
      <c r="R221" s="34" t="s">
        <v>212</v>
      </c>
      <c r="S221" s="34"/>
    </row>
    <row r="222" customFormat="false" ht="15" hidden="false" customHeight="false" outlineLevel="0" collapsed="false">
      <c r="A222" s="34" t="s">
        <v>958</v>
      </c>
      <c r="B222" s="34" t="s">
        <v>203</v>
      </c>
      <c r="C222" s="6" t="s">
        <v>715</v>
      </c>
      <c r="D222" s="34" t="s">
        <v>712</v>
      </c>
      <c r="E222" s="34" t="s">
        <v>545</v>
      </c>
      <c r="F222" s="34" t="s">
        <v>716</v>
      </c>
      <c r="G222" s="34" t="s">
        <v>713</v>
      </c>
      <c r="H222" s="35" t="n">
        <v>46174</v>
      </c>
      <c r="I222" s="35" t="n">
        <v>46201</v>
      </c>
      <c r="J222" s="35" t="n">
        <v>46186</v>
      </c>
      <c r="K222" s="35" t="n">
        <v>46189</v>
      </c>
      <c r="L222" s="34" t="n">
        <v>6</v>
      </c>
      <c r="M222" s="34" t="n">
        <v>7.5</v>
      </c>
      <c r="N222" s="34" t="n">
        <v>0</v>
      </c>
      <c r="O222" s="34"/>
      <c r="P222" s="36" t="n">
        <v>418</v>
      </c>
      <c r="Q222" s="34"/>
      <c r="R222" s="34" t="s">
        <v>212</v>
      </c>
      <c r="S222" s="34"/>
    </row>
    <row r="223" customFormat="false" ht="15" hidden="false" customHeight="false" outlineLevel="0" collapsed="false">
      <c r="A223" s="34" t="s">
        <v>959</v>
      </c>
      <c r="B223" s="34" t="s">
        <v>208</v>
      </c>
      <c r="C223" s="6" t="s">
        <v>718</v>
      </c>
      <c r="D223" s="34" t="s">
        <v>712</v>
      </c>
      <c r="E223" s="34" t="s">
        <v>545</v>
      </c>
      <c r="F223" s="34" t="s">
        <v>716</v>
      </c>
      <c r="G223" s="34" t="s">
        <v>200</v>
      </c>
      <c r="H223" s="35" t="n">
        <v>46174</v>
      </c>
      <c r="I223" s="35" t="n">
        <v>46201</v>
      </c>
      <c r="J223" s="35" t="n">
        <v>46177</v>
      </c>
      <c r="K223" s="35" t="n">
        <v>46183</v>
      </c>
      <c r="L223" s="34" t="n">
        <v>6</v>
      </c>
      <c r="M223" s="34" t="n">
        <v>7</v>
      </c>
      <c r="N223" s="34" t="n">
        <v>0</v>
      </c>
      <c r="O223" s="34"/>
      <c r="P223" s="36" t="n">
        <v>615</v>
      </c>
      <c r="Q223" s="34"/>
      <c r="R223" s="34" t="s">
        <v>212</v>
      </c>
      <c r="S223" s="34"/>
    </row>
    <row r="224" customFormat="false" ht="15" hidden="false" customHeight="false" outlineLevel="0" collapsed="false">
      <c r="A224" s="34" t="s">
        <v>960</v>
      </c>
      <c r="B224" s="34" t="s">
        <v>215</v>
      </c>
      <c r="C224" s="6" t="s">
        <v>720</v>
      </c>
      <c r="D224" s="34" t="s">
        <v>712</v>
      </c>
      <c r="E224" s="34" t="s">
        <v>545</v>
      </c>
      <c r="F224" s="34" t="s">
        <v>716</v>
      </c>
      <c r="G224" s="34" t="s">
        <v>713</v>
      </c>
      <c r="H224" s="35" t="n">
        <v>46174</v>
      </c>
      <c r="I224" s="35" t="n">
        <v>46201</v>
      </c>
      <c r="J224" s="35" t="n">
        <v>46186</v>
      </c>
      <c r="K224" s="35" t="n">
        <v>46188</v>
      </c>
      <c r="L224" s="34" t="n">
        <v>8</v>
      </c>
      <c r="M224" s="34" t="n">
        <v>9.9</v>
      </c>
      <c r="N224" s="34" t="n">
        <v>0</v>
      </c>
      <c r="O224" s="34"/>
      <c r="P224" s="36" t="n">
        <v>446</v>
      </c>
      <c r="Q224" s="34"/>
      <c r="R224" s="34" t="s">
        <v>212</v>
      </c>
      <c r="S224" s="34"/>
    </row>
    <row r="225" customFormat="false" ht="15" hidden="false" customHeight="false" outlineLevel="0" collapsed="false">
      <c r="A225" s="34" t="s">
        <v>961</v>
      </c>
      <c r="B225" s="34" t="s">
        <v>220</v>
      </c>
      <c r="C225" s="6" t="s">
        <v>722</v>
      </c>
      <c r="D225" s="34" t="s">
        <v>712</v>
      </c>
      <c r="E225" s="34" t="s">
        <v>545</v>
      </c>
      <c r="F225" s="34" t="s">
        <v>716</v>
      </c>
      <c r="G225" s="34" t="s">
        <v>200</v>
      </c>
      <c r="H225" s="35" t="n">
        <v>46174</v>
      </c>
      <c r="I225" s="35" t="n">
        <v>46201</v>
      </c>
      <c r="J225" s="35" t="n">
        <v>46179</v>
      </c>
      <c r="K225" s="35" t="n">
        <v>46180</v>
      </c>
      <c r="L225" s="34" t="n">
        <v>8</v>
      </c>
      <c r="M225" s="34" t="n">
        <v>9.9</v>
      </c>
      <c r="N225" s="34" t="n">
        <v>0</v>
      </c>
      <c r="O225" s="34"/>
      <c r="P225" s="36" t="n">
        <v>446</v>
      </c>
      <c r="Q225" s="34"/>
      <c r="R225" s="34" t="s">
        <v>212</v>
      </c>
      <c r="S225" s="34"/>
    </row>
    <row r="226" customFormat="false" ht="15" hidden="false" customHeight="false" outlineLevel="0" collapsed="false">
      <c r="A226" s="34" t="s">
        <v>962</v>
      </c>
      <c r="B226" s="34" t="s">
        <v>227</v>
      </c>
      <c r="C226" s="6" t="s">
        <v>724</v>
      </c>
      <c r="D226" s="34" t="s">
        <v>712</v>
      </c>
      <c r="E226" s="34" t="s">
        <v>545</v>
      </c>
      <c r="F226" s="34" t="s">
        <v>716</v>
      </c>
      <c r="G226" s="34" t="s">
        <v>200</v>
      </c>
      <c r="H226" s="35" t="n">
        <v>46174</v>
      </c>
      <c r="I226" s="35" t="n">
        <v>46201</v>
      </c>
      <c r="J226" s="35" t="n">
        <v>46191</v>
      </c>
      <c r="K226" s="35" t="n">
        <v>46197</v>
      </c>
      <c r="L226" s="34" t="n">
        <v>3</v>
      </c>
      <c r="M226" s="34" t="n">
        <v>3.2</v>
      </c>
      <c r="N226" s="34" t="n">
        <v>0</v>
      </c>
      <c r="O226" s="34"/>
      <c r="P226" s="36" t="n">
        <v>294</v>
      </c>
      <c r="Q226" s="34"/>
      <c r="R226" s="34" t="s">
        <v>212</v>
      </c>
      <c r="S226" s="34"/>
    </row>
    <row r="227" customFormat="false" ht="15" hidden="false" customHeight="false" outlineLevel="0" collapsed="false">
      <c r="A227" s="34" t="s">
        <v>963</v>
      </c>
      <c r="B227" s="34" t="s">
        <v>230</v>
      </c>
      <c r="C227" s="6" t="s">
        <v>726</v>
      </c>
      <c r="D227" s="34" t="s">
        <v>712</v>
      </c>
      <c r="E227" s="34" t="s">
        <v>545</v>
      </c>
      <c r="F227" s="34" t="s">
        <v>716</v>
      </c>
      <c r="G227" s="34" t="s">
        <v>200</v>
      </c>
      <c r="H227" s="35" t="n">
        <v>46174</v>
      </c>
      <c r="I227" s="35" t="n">
        <v>46201</v>
      </c>
      <c r="J227" s="35" t="n">
        <v>46183</v>
      </c>
      <c r="K227" s="35" t="n">
        <v>46192</v>
      </c>
      <c r="L227" s="34" t="n">
        <v>4</v>
      </c>
      <c r="M227" s="34" t="n">
        <v>4.9</v>
      </c>
      <c r="N227" s="34" t="n">
        <v>0</v>
      </c>
      <c r="O227" s="34"/>
      <c r="P227" s="36" t="n">
        <v>370</v>
      </c>
      <c r="Q227" s="34"/>
      <c r="R227" s="34" t="s">
        <v>212</v>
      </c>
      <c r="S227" s="34"/>
    </row>
    <row r="228" customFormat="false" ht="15" hidden="false" customHeight="false" outlineLevel="0" collapsed="false">
      <c r="A228" s="34" t="s">
        <v>964</v>
      </c>
      <c r="B228" s="34" t="s">
        <v>234</v>
      </c>
      <c r="C228" s="6" t="s">
        <v>728</v>
      </c>
      <c r="D228" s="34" t="s">
        <v>712</v>
      </c>
      <c r="E228" s="34" t="s">
        <v>545</v>
      </c>
      <c r="F228" s="34" t="s">
        <v>716</v>
      </c>
      <c r="G228" s="34" t="s">
        <v>200</v>
      </c>
      <c r="H228" s="35" t="n">
        <v>46174</v>
      </c>
      <c r="I228" s="35" t="n">
        <v>46201</v>
      </c>
      <c r="J228" s="35" t="n">
        <v>46194</v>
      </c>
      <c r="K228" s="35" t="n">
        <v>46195</v>
      </c>
      <c r="L228" s="34" t="n">
        <v>6</v>
      </c>
      <c r="M228" s="34" t="n">
        <v>6.5</v>
      </c>
      <c r="N228" s="34" t="n">
        <v>0</v>
      </c>
      <c r="O228" s="34"/>
      <c r="P228" s="36" t="n">
        <v>292</v>
      </c>
      <c r="Q228" s="34"/>
      <c r="R228" s="34" t="s">
        <v>212</v>
      </c>
      <c r="S228" s="34"/>
    </row>
    <row r="229" customFormat="false" ht="15" hidden="false" customHeight="false" outlineLevel="0" collapsed="false">
      <c r="A229" s="34" t="s">
        <v>965</v>
      </c>
      <c r="B229" s="34" t="s">
        <v>238</v>
      </c>
      <c r="C229" s="6" t="s">
        <v>730</v>
      </c>
      <c r="D229" s="34" t="s">
        <v>712</v>
      </c>
      <c r="E229" s="34" t="s">
        <v>545</v>
      </c>
      <c r="F229" s="34" t="s">
        <v>716</v>
      </c>
      <c r="G229" s="34" t="s">
        <v>200</v>
      </c>
      <c r="H229" s="35" t="n">
        <v>46174</v>
      </c>
      <c r="I229" s="35" t="n">
        <v>46201</v>
      </c>
      <c r="J229" s="35" t="n">
        <v>46179</v>
      </c>
      <c r="K229" s="35" t="n">
        <v>46180</v>
      </c>
      <c r="L229" s="34" t="n">
        <v>2</v>
      </c>
      <c r="M229" s="34" t="n">
        <v>2.5</v>
      </c>
      <c r="N229" s="34" t="n">
        <v>0</v>
      </c>
      <c r="O229" s="34"/>
      <c r="P229" s="36" t="n">
        <v>412</v>
      </c>
      <c r="Q229" s="34"/>
      <c r="R229" s="34" t="s">
        <v>212</v>
      </c>
      <c r="S229" s="34"/>
    </row>
    <row r="230" customFormat="false" ht="15" hidden="false" customHeight="false" outlineLevel="0" collapsed="false">
      <c r="A230" s="34" t="s">
        <v>966</v>
      </c>
      <c r="B230" s="34" t="s">
        <v>242</v>
      </c>
      <c r="C230" s="6" t="s">
        <v>732</v>
      </c>
      <c r="D230" s="34" t="s">
        <v>712</v>
      </c>
      <c r="E230" s="34" t="s">
        <v>545</v>
      </c>
      <c r="F230" s="34" t="s">
        <v>716</v>
      </c>
      <c r="G230" s="34" t="s">
        <v>200</v>
      </c>
      <c r="H230" s="35" t="n">
        <v>46174</v>
      </c>
      <c r="I230" s="35" t="n">
        <v>46201</v>
      </c>
      <c r="J230" s="35" t="n">
        <v>46190</v>
      </c>
      <c r="K230" s="35" t="n">
        <v>46191</v>
      </c>
      <c r="L230" s="34" t="n">
        <v>4</v>
      </c>
      <c r="M230" s="34" t="n">
        <v>3.2</v>
      </c>
      <c r="N230" s="34" t="n">
        <v>0</v>
      </c>
      <c r="O230" s="34"/>
      <c r="P230" s="36" t="n">
        <v>144</v>
      </c>
      <c r="Q230" s="34"/>
      <c r="R230" s="34" t="s">
        <v>212</v>
      </c>
      <c r="S230" s="34"/>
    </row>
    <row r="231" customFormat="false" ht="15" hidden="false" customHeight="false" outlineLevel="0" collapsed="false">
      <c r="A231" s="34" t="s">
        <v>967</v>
      </c>
      <c r="B231" s="34" t="s">
        <v>246</v>
      </c>
      <c r="C231" s="6" t="s">
        <v>734</v>
      </c>
      <c r="D231" s="34" t="s">
        <v>712</v>
      </c>
      <c r="E231" s="34" t="s">
        <v>545</v>
      </c>
      <c r="F231" s="34" t="s">
        <v>716</v>
      </c>
      <c r="G231" s="34" t="s">
        <v>200</v>
      </c>
      <c r="H231" s="35" t="n">
        <v>46174</v>
      </c>
      <c r="I231" s="35" t="n">
        <v>46201</v>
      </c>
      <c r="J231" s="35" t="n">
        <v>46178</v>
      </c>
      <c r="K231" s="35" t="n">
        <v>46181</v>
      </c>
      <c r="L231" s="34" t="n">
        <v>8</v>
      </c>
      <c r="M231" s="34" t="n">
        <v>8</v>
      </c>
      <c r="N231" s="34" t="n">
        <v>0</v>
      </c>
      <c r="O231" s="34"/>
      <c r="P231" s="36" t="n">
        <v>440</v>
      </c>
      <c r="Q231" s="34"/>
      <c r="R231" s="34" t="s">
        <v>212</v>
      </c>
      <c r="S231" s="34"/>
    </row>
    <row r="232" customFormat="false" ht="15" hidden="false" customHeight="false" outlineLevel="0" collapsed="false">
      <c r="A232" s="34" t="s">
        <v>968</v>
      </c>
      <c r="B232" s="34" t="s">
        <v>252</v>
      </c>
      <c r="C232" s="6" t="s">
        <v>736</v>
      </c>
      <c r="D232" s="34" t="s">
        <v>712</v>
      </c>
      <c r="E232" s="34" t="s">
        <v>545</v>
      </c>
      <c r="F232" s="34" t="s">
        <v>716</v>
      </c>
      <c r="G232" s="34" t="s">
        <v>200</v>
      </c>
      <c r="H232" s="35" t="n">
        <v>46174</v>
      </c>
      <c r="I232" s="35" t="n">
        <v>46201</v>
      </c>
      <c r="J232" s="35" t="n">
        <v>46194</v>
      </c>
      <c r="K232" s="35" t="n">
        <v>46196</v>
      </c>
      <c r="L232" s="34" t="n">
        <v>2</v>
      </c>
      <c r="M232" s="34" t="n">
        <v>2.1</v>
      </c>
      <c r="N232" s="34" t="n">
        <v>0</v>
      </c>
      <c r="O232" s="34"/>
      <c r="P232" s="36" t="n">
        <v>174</v>
      </c>
      <c r="Q232" s="34"/>
      <c r="R232" s="34" t="s">
        <v>212</v>
      </c>
      <c r="S232" s="34"/>
    </row>
    <row r="233" customFormat="false" ht="15" hidden="false" customHeight="false" outlineLevel="0" collapsed="false">
      <c r="A233" s="34" t="s">
        <v>969</v>
      </c>
      <c r="B233" s="34" t="s">
        <v>259</v>
      </c>
      <c r="C233" s="6" t="s">
        <v>738</v>
      </c>
      <c r="D233" s="34" t="s">
        <v>712</v>
      </c>
      <c r="E233" s="34" t="s">
        <v>545</v>
      </c>
      <c r="F233" s="34" t="s">
        <v>716</v>
      </c>
      <c r="G233" s="34" t="s">
        <v>713</v>
      </c>
      <c r="H233" s="35" t="n">
        <v>46174</v>
      </c>
      <c r="I233" s="35" t="n">
        <v>46201</v>
      </c>
      <c r="J233" s="35" t="n">
        <v>46185</v>
      </c>
      <c r="K233" s="35" t="n">
        <v>46186</v>
      </c>
      <c r="L233" s="34" t="n">
        <v>6</v>
      </c>
      <c r="M233" s="34" t="n">
        <v>7.4</v>
      </c>
      <c r="N233" s="34" t="n">
        <v>0</v>
      </c>
      <c r="O233" s="34"/>
      <c r="P233" s="36" t="n">
        <v>333</v>
      </c>
      <c r="Q233" s="34"/>
      <c r="R233" s="34" t="s">
        <v>212</v>
      </c>
      <c r="S233" s="34"/>
    </row>
    <row r="234" customFormat="false" ht="15" hidden="false" customHeight="false" outlineLevel="0" collapsed="false">
      <c r="A234" s="34" t="s">
        <v>970</v>
      </c>
      <c r="B234" s="34" t="s">
        <v>266</v>
      </c>
      <c r="C234" s="6" t="s">
        <v>740</v>
      </c>
      <c r="D234" s="34" t="s">
        <v>712</v>
      </c>
      <c r="E234" s="34" t="s">
        <v>545</v>
      </c>
      <c r="F234" s="34" t="s">
        <v>716</v>
      </c>
      <c r="G234" s="34" t="s">
        <v>713</v>
      </c>
      <c r="H234" s="35" t="n">
        <v>46174</v>
      </c>
      <c r="I234" s="35" t="n">
        <v>46201</v>
      </c>
      <c r="J234" s="35" t="n">
        <v>46185</v>
      </c>
      <c r="K234" s="35" t="n">
        <v>46194</v>
      </c>
      <c r="L234" s="34" t="n">
        <v>2</v>
      </c>
      <c r="M234" s="34" t="n">
        <v>1.8</v>
      </c>
      <c r="N234" s="34" t="n">
        <v>0</v>
      </c>
      <c r="O234" s="34"/>
      <c r="P234" s="36" t="n">
        <v>161</v>
      </c>
      <c r="Q234" s="34"/>
      <c r="R234" s="34" t="s">
        <v>212</v>
      </c>
      <c r="S234" s="34"/>
    </row>
    <row r="235" customFormat="false" ht="15" hidden="false" customHeight="false" outlineLevel="0" collapsed="false">
      <c r="A235" s="34" t="s">
        <v>971</v>
      </c>
      <c r="B235" s="34" t="s">
        <v>271</v>
      </c>
      <c r="C235" s="6" t="s">
        <v>742</v>
      </c>
      <c r="D235" s="34" t="s">
        <v>712</v>
      </c>
      <c r="E235" s="34" t="s">
        <v>545</v>
      </c>
      <c r="F235" s="34" t="s">
        <v>716</v>
      </c>
      <c r="G235" s="34" t="s">
        <v>713</v>
      </c>
      <c r="H235" s="35" t="n">
        <v>46174</v>
      </c>
      <c r="I235" s="35" t="n">
        <v>46201</v>
      </c>
      <c r="J235" s="35" t="n">
        <v>46191</v>
      </c>
      <c r="K235" s="35" t="n">
        <v>46200</v>
      </c>
      <c r="L235" s="34" t="n">
        <v>8</v>
      </c>
      <c r="M235" s="34" t="n">
        <v>7.2</v>
      </c>
      <c r="N235" s="34" t="n">
        <v>0</v>
      </c>
      <c r="O235" s="34"/>
      <c r="P235" s="36" t="n">
        <v>324</v>
      </c>
      <c r="Q235" s="34"/>
      <c r="R235" s="34" t="s">
        <v>212</v>
      </c>
      <c r="S235" s="34"/>
    </row>
    <row r="236" customFormat="false" ht="15" hidden="false" customHeight="false" outlineLevel="0" collapsed="false">
      <c r="A236" s="34" t="s">
        <v>972</v>
      </c>
      <c r="B236" s="34" t="s">
        <v>276</v>
      </c>
      <c r="C236" s="6" t="s">
        <v>744</v>
      </c>
      <c r="D236" s="34" t="s">
        <v>712</v>
      </c>
      <c r="E236" s="34" t="s">
        <v>545</v>
      </c>
      <c r="F236" s="34" t="s">
        <v>671</v>
      </c>
      <c r="G236" s="34" t="s">
        <v>200</v>
      </c>
      <c r="H236" s="35" t="n">
        <v>46174</v>
      </c>
      <c r="I236" s="35" t="n">
        <v>46201</v>
      </c>
      <c r="J236" s="35" t="n">
        <v>46182</v>
      </c>
      <c r="K236" s="35"/>
      <c r="L236" s="34" t="n">
        <v>2</v>
      </c>
      <c r="M236" s="34"/>
      <c r="N236" s="34" t="n">
        <v>0</v>
      </c>
      <c r="O236" s="34"/>
      <c r="P236" s="36"/>
      <c r="Q236" s="34" t="s">
        <v>199</v>
      </c>
      <c r="R236" s="34" t="s">
        <v>212</v>
      </c>
      <c r="S236" s="34"/>
    </row>
    <row r="237" customFormat="false" ht="15" hidden="false" customHeight="false" outlineLevel="0" collapsed="false">
      <c r="A237" s="34" t="s">
        <v>973</v>
      </c>
      <c r="B237" s="34" t="s">
        <v>281</v>
      </c>
      <c r="C237" s="6" t="s">
        <v>746</v>
      </c>
      <c r="D237" s="34" t="s">
        <v>712</v>
      </c>
      <c r="E237" s="34" t="s">
        <v>545</v>
      </c>
      <c r="F237" s="34" t="s">
        <v>716</v>
      </c>
      <c r="G237" s="34" t="s">
        <v>62</v>
      </c>
      <c r="H237" s="35" t="n">
        <v>46174</v>
      </c>
      <c r="I237" s="35" t="n">
        <v>46201</v>
      </c>
      <c r="J237" s="35" t="n">
        <v>46196</v>
      </c>
      <c r="K237" s="35" t="n">
        <v>46205</v>
      </c>
      <c r="L237" s="34" t="n">
        <v>4</v>
      </c>
      <c r="M237" s="34" t="n">
        <v>5.1</v>
      </c>
      <c r="N237" s="34" t="n">
        <v>0</v>
      </c>
      <c r="O237" s="34"/>
      <c r="P237" s="36" t="n">
        <v>310</v>
      </c>
      <c r="Q237" s="34"/>
      <c r="R237" s="34" t="s">
        <v>212</v>
      </c>
      <c r="S237" s="34"/>
    </row>
    <row r="238" customFormat="false" ht="15" hidden="false" customHeight="false" outlineLevel="0" collapsed="false">
      <c r="A238" s="34" t="s">
        <v>974</v>
      </c>
      <c r="B238" s="34" t="s">
        <v>287</v>
      </c>
      <c r="C238" s="6" t="s">
        <v>748</v>
      </c>
      <c r="D238" s="34" t="s">
        <v>712</v>
      </c>
      <c r="E238" s="34" t="s">
        <v>545</v>
      </c>
      <c r="F238" s="34" t="s">
        <v>716</v>
      </c>
      <c r="G238" s="34" t="s">
        <v>62</v>
      </c>
      <c r="H238" s="35" t="n">
        <v>46174</v>
      </c>
      <c r="I238" s="35" t="n">
        <v>46201</v>
      </c>
      <c r="J238" s="35" t="n">
        <v>46189</v>
      </c>
      <c r="K238" s="35" t="n">
        <v>46190</v>
      </c>
      <c r="L238" s="34" t="n">
        <v>4</v>
      </c>
      <c r="M238" s="34" t="n">
        <v>4.6</v>
      </c>
      <c r="N238" s="34" t="n">
        <v>0</v>
      </c>
      <c r="O238" s="34"/>
      <c r="P238" s="36" t="n">
        <v>357</v>
      </c>
      <c r="Q238" s="34"/>
      <c r="R238" s="34" t="s">
        <v>212</v>
      </c>
      <c r="S238" s="34"/>
    </row>
    <row r="239" customFormat="false" ht="15" hidden="false" customHeight="false" outlineLevel="0" collapsed="false">
      <c r="A239" s="34" t="s">
        <v>975</v>
      </c>
      <c r="B239" s="34" t="s">
        <v>291</v>
      </c>
      <c r="C239" s="6" t="s">
        <v>750</v>
      </c>
      <c r="D239" s="34" t="s">
        <v>712</v>
      </c>
      <c r="E239" s="34" t="s">
        <v>545</v>
      </c>
      <c r="F239" s="34" t="s">
        <v>716</v>
      </c>
      <c r="G239" s="34" t="s">
        <v>200</v>
      </c>
      <c r="H239" s="35" t="n">
        <v>46174</v>
      </c>
      <c r="I239" s="35" t="n">
        <v>46201</v>
      </c>
      <c r="J239" s="35" t="n">
        <v>46189</v>
      </c>
      <c r="K239" s="35" t="n">
        <v>46190</v>
      </c>
      <c r="L239" s="34" t="n">
        <v>4</v>
      </c>
      <c r="M239" s="34" t="n">
        <v>3.4</v>
      </c>
      <c r="N239" s="34" t="n">
        <v>0</v>
      </c>
      <c r="O239" s="34"/>
      <c r="P239" s="36" t="n">
        <v>153</v>
      </c>
      <c r="Q239" s="34"/>
      <c r="R239" s="34" t="s">
        <v>212</v>
      </c>
      <c r="S239" s="34"/>
    </row>
    <row r="240" customFormat="false" ht="15" hidden="false" customHeight="false" outlineLevel="0" collapsed="false">
      <c r="A240" s="34" t="s">
        <v>976</v>
      </c>
      <c r="B240" s="34" t="s">
        <v>297</v>
      </c>
      <c r="C240" s="6" t="s">
        <v>752</v>
      </c>
      <c r="D240" s="34" t="s">
        <v>712</v>
      </c>
      <c r="E240" s="34" t="s">
        <v>545</v>
      </c>
      <c r="F240" s="34" t="s">
        <v>716</v>
      </c>
      <c r="G240" s="34" t="s">
        <v>200</v>
      </c>
      <c r="H240" s="35" t="n">
        <v>46174</v>
      </c>
      <c r="I240" s="35" t="n">
        <v>46201</v>
      </c>
      <c r="J240" s="35" t="n">
        <v>46184</v>
      </c>
      <c r="K240" s="35" t="n">
        <v>46185</v>
      </c>
      <c r="L240" s="34" t="n">
        <v>8</v>
      </c>
      <c r="M240" s="34" t="n">
        <v>9.1</v>
      </c>
      <c r="N240" s="34" t="n">
        <v>0</v>
      </c>
      <c r="O240" s="34"/>
      <c r="P240" s="36" t="n">
        <v>490</v>
      </c>
      <c r="Q240" s="34"/>
      <c r="R240" s="34" t="s">
        <v>212</v>
      </c>
      <c r="S240" s="34"/>
    </row>
    <row r="241" customFormat="false" ht="15" hidden="false" customHeight="false" outlineLevel="0" collapsed="false">
      <c r="A241" s="34" t="s">
        <v>977</v>
      </c>
      <c r="B241" s="34" t="s">
        <v>300</v>
      </c>
      <c r="C241" s="6" t="s">
        <v>754</v>
      </c>
      <c r="D241" s="34" t="s">
        <v>712</v>
      </c>
      <c r="E241" s="34" t="s">
        <v>545</v>
      </c>
      <c r="F241" s="34" t="s">
        <v>716</v>
      </c>
      <c r="G241" s="34" t="s">
        <v>200</v>
      </c>
      <c r="H241" s="35" t="n">
        <v>46174</v>
      </c>
      <c r="I241" s="35" t="n">
        <v>46201</v>
      </c>
      <c r="J241" s="35" t="n">
        <v>46187</v>
      </c>
      <c r="K241" s="35" t="n">
        <v>46193</v>
      </c>
      <c r="L241" s="34" t="n">
        <v>2</v>
      </c>
      <c r="M241" s="34" t="n">
        <v>2.2</v>
      </c>
      <c r="N241" s="34" t="n">
        <v>0</v>
      </c>
      <c r="O241" s="34"/>
      <c r="P241" s="36" t="n">
        <v>99</v>
      </c>
      <c r="Q241" s="34"/>
      <c r="R241" s="34" t="s">
        <v>212</v>
      </c>
      <c r="S241" s="34"/>
    </row>
    <row r="242" customFormat="false" ht="15" hidden="false" customHeight="false" outlineLevel="0" collapsed="false">
      <c r="A242" s="34" t="s">
        <v>978</v>
      </c>
      <c r="B242" s="34" t="s">
        <v>303</v>
      </c>
      <c r="C242" s="6" t="s">
        <v>756</v>
      </c>
      <c r="D242" s="34" t="s">
        <v>712</v>
      </c>
      <c r="E242" s="34" t="s">
        <v>545</v>
      </c>
      <c r="F242" s="34" t="s">
        <v>716</v>
      </c>
      <c r="G242" s="34" t="s">
        <v>200</v>
      </c>
      <c r="H242" s="35" t="n">
        <v>46174</v>
      </c>
      <c r="I242" s="35" t="n">
        <v>46201</v>
      </c>
      <c r="J242" s="35" t="n">
        <v>46185</v>
      </c>
      <c r="K242" s="35" t="n">
        <v>46186</v>
      </c>
      <c r="L242" s="34" t="n">
        <v>3</v>
      </c>
      <c r="M242" s="34" t="n">
        <v>2.8</v>
      </c>
      <c r="N242" s="34" t="n">
        <v>0</v>
      </c>
      <c r="O242" s="34"/>
      <c r="P242" s="36" t="n">
        <v>126</v>
      </c>
      <c r="Q242" s="34"/>
      <c r="R242" s="34" t="s">
        <v>212</v>
      </c>
      <c r="S242" s="34"/>
    </row>
    <row r="243" customFormat="false" ht="15" hidden="false" customHeight="false" outlineLevel="0" collapsed="false">
      <c r="A243" s="34" t="s">
        <v>979</v>
      </c>
      <c r="B243" s="34" t="s">
        <v>305</v>
      </c>
      <c r="C243" s="6" t="s">
        <v>758</v>
      </c>
      <c r="D243" s="34" t="s">
        <v>712</v>
      </c>
      <c r="E243" s="34" t="s">
        <v>545</v>
      </c>
      <c r="F243" s="34" t="s">
        <v>671</v>
      </c>
      <c r="G243" s="34" t="s">
        <v>759</v>
      </c>
      <c r="H243" s="35" t="n">
        <v>46174</v>
      </c>
      <c r="I243" s="35" t="n">
        <v>46201</v>
      </c>
      <c r="J243" s="35" t="n">
        <v>46190</v>
      </c>
      <c r="K243" s="35"/>
      <c r="L243" s="34" t="n">
        <v>6</v>
      </c>
      <c r="M243" s="34"/>
      <c r="N243" s="34" t="n">
        <v>0</v>
      </c>
      <c r="O243" s="34"/>
      <c r="P243" s="36"/>
      <c r="Q243" s="34" t="s">
        <v>199</v>
      </c>
      <c r="R243" s="34" t="s">
        <v>212</v>
      </c>
      <c r="S243" s="34"/>
    </row>
    <row r="244" customFormat="false" ht="15" hidden="false" customHeight="false" outlineLevel="0" collapsed="false">
      <c r="A244" s="34" t="s">
        <v>980</v>
      </c>
      <c r="B244" s="34" t="s">
        <v>313</v>
      </c>
      <c r="C244" s="6" t="s">
        <v>761</v>
      </c>
      <c r="D244" s="34" t="s">
        <v>712</v>
      </c>
      <c r="E244" s="34" t="s">
        <v>545</v>
      </c>
      <c r="F244" s="34" t="s">
        <v>716</v>
      </c>
      <c r="G244" s="34" t="s">
        <v>759</v>
      </c>
      <c r="H244" s="35" t="n">
        <v>46174</v>
      </c>
      <c r="I244" s="35" t="n">
        <v>46201</v>
      </c>
      <c r="J244" s="35" t="n">
        <v>46192</v>
      </c>
      <c r="K244" s="35" t="n">
        <v>46192</v>
      </c>
      <c r="L244" s="34" t="n">
        <v>2</v>
      </c>
      <c r="M244" s="34" t="n">
        <v>2.2</v>
      </c>
      <c r="N244" s="34" t="n">
        <v>0</v>
      </c>
      <c r="O244" s="34"/>
      <c r="P244" s="36" t="n">
        <v>179</v>
      </c>
      <c r="Q244" s="34"/>
      <c r="R244" s="34" t="s">
        <v>212</v>
      </c>
      <c r="S244" s="34"/>
    </row>
    <row r="245" customFormat="false" ht="15" hidden="false" customHeight="false" outlineLevel="0" collapsed="false">
      <c r="A245" s="34" t="s">
        <v>981</v>
      </c>
      <c r="B245" s="34" t="s">
        <v>316</v>
      </c>
      <c r="C245" s="6" t="s">
        <v>763</v>
      </c>
      <c r="D245" s="34" t="s">
        <v>712</v>
      </c>
      <c r="E245" s="34" t="s">
        <v>545</v>
      </c>
      <c r="F245" s="34" t="s">
        <v>716</v>
      </c>
      <c r="G245" s="34" t="s">
        <v>759</v>
      </c>
      <c r="H245" s="35" t="n">
        <v>46174</v>
      </c>
      <c r="I245" s="35" t="n">
        <v>46201</v>
      </c>
      <c r="J245" s="35" t="n">
        <v>46193</v>
      </c>
      <c r="K245" s="35" t="n">
        <v>46199</v>
      </c>
      <c r="L245" s="34" t="n">
        <v>2</v>
      </c>
      <c r="M245" s="34" t="n">
        <v>1.8</v>
      </c>
      <c r="N245" s="34" t="n">
        <v>0</v>
      </c>
      <c r="O245" s="34"/>
      <c r="P245" s="36" t="n">
        <v>81</v>
      </c>
      <c r="Q245" s="34"/>
      <c r="R245" s="34" t="s">
        <v>212</v>
      </c>
      <c r="S245" s="34"/>
    </row>
    <row r="246" customFormat="false" ht="15" hidden="false" customHeight="false" outlineLevel="0" collapsed="false">
      <c r="A246" s="34" t="s">
        <v>982</v>
      </c>
      <c r="B246" s="34" t="s">
        <v>321</v>
      </c>
      <c r="C246" s="6" t="s">
        <v>765</v>
      </c>
      <c r="D246" s="34" t="s">
        <v>712</v>
      </c>
      <c r="E246" s="34" t="s">
        <v>545</v>
      </c>
      <c r="F246" s="34" t="s">
        <v>716</v>
      </c>
      <c r="G246" s="34" t="s">
        <v>759</v>
      </c>
      <c r="H246" s="35" t="n">
        <v>46174</v>
      </c>
      <c r="I246" s="35" t="n">
        <v>46201</v>
      </c>
      <c r="J246" s="35" t="n">
        <v>46183</v>
      </c>
      <c r="K246" s="35" t="n">
        <v>46192</v>
      </c>
      <c r="L246" s="34" t="n">
        <v>8</v>
      </c>
      <c r="M246" s="34" t="n">
        <v>6.5</v>
      </c>
      <c r="N246" s="34" t="n">
        <v>0</v>
      </c>
      <c r="O246" s="34"/>
      <c r="P246" s="36" t="n">
        <v>292</v>
      </c>
      <c r="Q246" s="34"/>
      <c r="R246" s="34" t="s">
        <v>212</v>
      </c>
      <c r="S246" s="34"/>
    </row>
    <row r="247" customFormat="false" ht="15" hidden="false" customHeight="false" outlineLevel="0" collapsed="false">
      <c r="A247" s="34" t="s">
        <v>983</v>
      </c>
      <c r="B247" s="34" t="s">
        <v>324</v>
      </c>
      <c r="C247" s="6" t="s">
        <v>767</v>
      </c>
      <c r="D247" s="34" t="s">
        <v>712</v>
      </c>
      <c r="E247" s="34" t="s">
        <v>545</v>
      </c>
      <c r="F247" s="34" t="s">
        <v>716</v>
      </c>
      <c r="G247" s="34" t="s">
        <v>759</v>
      </c>
      <c r="H247" s="35" t="n">
        <v>46174</v>
      </c>
      <c r="I247" s="35" t="n">
        <v>46201</v>
      </c>
      <c r="J247" s="35" t="n">
        <v>46177</v>
      </c>
      <c r="K247" s="35" t="n">
        <v>46183</v>
      </c>
      <c r="L247" s="34" t="n">
        <v>6</v>
      </c>
      <c r="M247" s="34" t="n">
        <v>4.8</v>
      </c>
      <c r="N247" s="34" t="n">
        <v>0</v>
      </c>
      <c r="O247" s="34"/>
      <c r="P247" s="36" t="n">
        <v>366</v>
      </c>
      <c r="Q247" s="34"/>
      <c r="R247" s="34" t="s">
        <v>212</v>
      </c>
      <c r="S247" s="34"/>
    </row>
    <row r="248" customFormat="false" ht="15" hidden="false" customHeight="false" outlineLevel="0" collapsed="false">
      <c r="A248" s="34" t="s">
        <v>984</v>
      </c>
      <c r="B248" s="34" t="s">
        <v>192</v>
      </c>
      <c r="C248" s="6" t="s">
        <v>711</v>
      </c>
      <c r="D248" s="34" t="s">
        <v>712</v>
      </c>
      <c r="E248" s="34" t="s">
        <v>545</v>
      </c>
      <c r="F248" s="34" t="s">
        <v>716</v>
      </c>
      <c r="G248" s="34" t="s">
        <v>713</v>
      </c>
      <c r="H248" s="35" t="n">
        <v>46204</v>
      </c>
      <c r="I248" s="35" t="n">
        <v>46231</v>
      </c>
      <c r="J248" s="35" t="n">
        <v>46207</v>
      </c>
      <c r="K248" s="35" t="n">
        <v>46213</v>
      </c>
      <c r="L248" s="34" t="n">
        <v>4</v>
      </c>
      <c r="M248" s="34" t="n">
        <v>3.8</v>
      </c>
      <c r="N248" s="34" t="n">
        <v>0</v>
      </c>
      <c r="O248" s="34"/>
      <c r="P248" s="36" t="n">
        <v>321</v>
      </c>
      <c r="Q248" s="34"/>
      <c r="R248" s="34" t="s">
        <v>212</v>
      </c>
      <c r="S248" s="34"/>
    </row>
    <row r="249" customFormat="false" ht="15" hidden="false" customHeight="false" outlineLevel="0" collapsed="false">
      <c r="A249" s="34" t="s">
        <v>985</v>
      </c>
      <c r="B249" s="34" t="s">
        <v>203</v>
      </c>
      <c r="C249" s="6" t="s">
        <v>715</v>
      </c>
      <c r="D249" s="34" t="s">
        <v>712</v>
      </c>
      <c r="E249" s="34" t="s">
        <v>545</v>
      </c>
      <c r="F249" s="34" t="s">
        <v>716</v>
      </c>
      <c r="G249" s="34" t="s">
        <v>713</v>
      </c>
      <c r="H249" s="35" t="n">
        <v>46204</v>
      </c>
      <c r="I249" s="35" t="n">
        <v>46231</v>
      </c>
      <c r="J249" s="35" t="n">
        <v>46207</v>
      </c>
      <c r="K249" s="35" t="n">
        <v>46213</v>
      </c>
      <c r="L249" s="34" t="n">
        <v>8</v>
      </c>
      <c r="M249" s="34" t="n">
        <v>9.4</v>
      </c>
      <c r="N249" s="34" t="n">
        <v>0</v>
      </c>
      <c r="O249" s="34"/>
      <c r="P249" s="36" t="n">
        <v>723</v>
      </c>
      <c r="Q249" s="34"/>
      <c r="R249" s="34" t="s">
        <v>212</v>
      </c>
      <c r="S249" s="34"/>
    </row>
    <row r="250" customFormat="false" ht="15" hidden="false" customHeight="false" outlineLevel="0" collapsed="false">
      <c r="A250" s="34" t="s">
        <v>986</v>
      </c>
      <c r="B250" s="34" t="s">
        <v>208</v>
      </c>
      <c r="C250" s="6" t="s">
        <v>718</v>
      </c>
      <c r="D250" s="34" t="s">
        <v>712</v>
      </c>
      <c r="E250" s="34" t="s">
        <v>545</v>
      </c>
      <c r="F250" s="34" t="s">
        <v>716</v>
      </c>
      <c r="G250" s="34" t="s">
        <v>200</v>
      </c>
      <c r="H250" s="35" t="n">
        <v>46204</v>
      </c>
      <c r="I250" s="35" t="n">
        <v>46231</v>
      </c>
      <c r="J250" s="35" t="n">
        <v>46211</v>
      </c>
      <c r="K250" s="35" t="n">
        <v>46212</v>
      </c>
      <c r="L250" s="34" t="n">
        <v>2</v>
      </c>
      <c r="M250" s="34" t="n">
        <v>2.2</v>
      </c>
      <c r="N250" s="34" t="n">
        <v>0</v>
      </c>
      <c r="O250" s="34"/>
      <c r="P250" s="36" t="n">
        <v>99</v>
      </c>
      <c r="Q250" s="34"/>
      <c r="R250" s="34" t="s">
        <v>212</v>
      </c>
      <c r="S250" s="34"/>
    </row>
    <row r="251" customFormat="false" ht="15" hidden="false" customHeight="false" outlineLevel="0" collapsed="false">
      <c r="A251" s="34" t="s">
        <v>987</v>
      </c>
      <c r="B251" s="34" t="s">
        <v>215</v>
      </c>
      <c r="C251" s="6" t="s">
        <v>720</v>
      </c>
      <c r="D251" s="34" t="s">
        <v>712</v>
      </c>
      <c r="E251" s="34" t="s">
        <v>545</v>
      </c>
      <c r="F251" s="34" t="s">
        <v>716</v>
      </c>
      <c r="G251" s="34" t="s">
        <v>713</v>
      </c>
      <c r="H251" s="35" t="n">
        <v>46204</v>
      </c>
      <c r="I251" s="35" t="n">
        <v>46231</v>
      </c>
      <c r="J251" s="35" t="n">
        <v>46227</v>
      </c>
      <c r="K251" s="35" t="n">
        <v>46229</v>
      </c>
      <c r="L251" s="34" t="n">
        <v>3</v>
      </c>
      <c r="M251" s="34" t="n">
        <v>2.8</v>
      </c>
      <c r="N251" s="34" t="n">
        <v>0</v>
      </c>
      <c r="O251" s="34"/>
      <c r="P251" s="36" t="n">
        <v>426</v>
      </c>
      <c r="Q251" s="34"/>
      <c r="R251" s="34" t="s">
        <v>212</v>
      </c>
      <c r="S251" s="34"/>
    </row>
    <row r="252" customFormat="false" ht="15" hidden="false" customHeight="false" outlineLevel="0" collapsed="false">
      <c r="A252" s="34" t="s">
        <v>988</v>
      </c>
      <c r="B252" s="34" t="s">
        <v>220</v>
      </c>
      <c r="C252" s="6" t="s">
        <v>722</v>
      </c>
      <c r="D252" s="34" t="s">
        <v>712</v>
      </c>
      <c r="E252" s="34" t="s">
        <v>545</v>
      </c>
      <c r="F252" s="34" t="s">
        <v>716</v>
      </c>
      <c r="G252" s="34" t="s">
        <v>200</v>
      </c>
      <c r="H252" s="35" t="n">
        <v>46204</v>
      </c>
      <c r="I252" s="35" t="n">
        <v>46231</v>
      </c>
      <c r="J252" s="35" t="n">
        <v>46213</v>
      </c>
      <c r="K252" s="35" t="n">
        <v>46219</v>
      </c>
      <c r="L252" s="34" t="n">
        <v>6</v>
      </c>
      <c r="M252" s="34" t="n">
        <v>5.6</v>
      </c>
      <c r="N252" s="34" t="n">
        <v>0</v>
      </c>
      <c r="O252" s="34"/>
      <c r="P252" s="36" t="n">
        <v>252</v>
      </c>
      <c r="Q252" s="34"/>
      <c r="R252" s="34" t="s">
        <v>212</v>
      </c>
      <c r="S252" s="34"/>
    </row>
    <row r="253" customFormat="false" ht="15" hidden="false" customHeight="false" outlineLevel="0" collapsed="false">
      <c r="A253" s="34" t="s">
        <v>989</v>
      </c>
      <c r="B253" s="34" t="s">
        <v>227</v>
      </c>
      <c r="C253" s="6" t="s">
        <v>724</v>
      </c>
      <c r="D253" s="34" t="s">
        <v>712</v>
      </c>
      <c r="E253" s="34" t="s">
        <v>545</v>
      </c>
      <c r="F253" s="34" t="s">
        <v>671</v>
      </c>
      <c r="G253" s="34" t="s">
        <v>200</v>
      </c>
      <c r="H253" s="35" t="n">
        <v>46204</v>
      </c>
      <c r="I253" s="35" t="n">
        <v>46231</v>
      </c>
      <c r="J253" s="35" t="n">
        <v>46225</v>
      </c>
      <c r="K253" s="35"/>
      <c r="L253" s="34" t="n">
        <v>2</v>
      </c>
      <c r="M253" s="34"/>
      <c r="N253" s="34" t="n">
        <v>0</v>
      </c>
      <c r="O253" s="34"/>
      <c r="P253" s="36"/>
      <c r="Q253" s="34" t="s">
        <v>199</v>
      </c>
      <c r="R253" s="34" t="s">
        <v>212</v>
      </c>
      <c r="S253" s="34"/>
    </row>
    <row r="254" customFormat="false" ht="15" hidden="false" customHeight="false" outlineLevel="0" collapsed="false">
      <c r="A254" s="34" t="s">
        <v>990</v>
      </c>
      <c r="B254" s="34" t="s">
        <v>230</v>
      </c>
      <c r="C254" s="6" t="s">
        <v>726</v>
      </c>
      <c r="D254" s="34" t="s">
        <v>712</v>
      </c>
      <c r="E254" s="34" t="s">
        <v>545</v>
      </c>
      <c r="F254" s="34" t="s">
        <v>716</v>
      </c>
      <c r="G254" s="34" t="s">
        <v>200</v>
      </c>
      <c r="H254" s="35" t="n">
        <v>46204</v>
      </c>
      <c r="I254" s="35" t="n">
        <v>46231</v>
      </c>
      <c r="J254" s="35" t="n">
        <v>46224</v>
      </c>
      <c r="K254" s="35" t="n">
        <v>46225</v>
      </c>
      <c r="L254" s="34" t="n">
        <v>4</v>
      </c>
      <c r="M254" s="34" t="n">
        <v>3.5</v>
      </c>
      <c r="N254" s="34" t="n">
        <v>0</v>
      </c>
      <c r="O254" s="34"/>
      <c r="P254" s="36" t="n">
        <v>158</v>
      </c>
      <c r="Q254" s="34"/>
      <c r="R254" s="34" t="s">
        <v>212</v>
      </c>
      <c r="S254" s="34"/>
    </row>
    <row r="255" customFormat="false" ht="15" hidden="false" customHeight="false" outlineLevel="0" collapsed="false">
      <c r="A255" s="34" t="s">
        <v>991</v>
      </c>
      <c r="B255" s="34" t="s">
        <v>234</v>
      </c>
      <c r="C255" s="6" t="s">
        <v>728</v>
      </c>
      <c r="D255" s="34" t="s">
        <v>712</v>
      </c>
      <c r="E255" s="34" t="s">
        <v>545</v>
      </c>
      <c r="F255" s="34" t="s">
        <v>716</v>
      </c>
      <c r="G255" s="34" t="s">
        <v>200</v>
      </c>
      <c r="H255" s="35" t="n">
        <v>46204</v>
      </c>
      <c r="I255" s="35" t="n">
        <v>46231</v>
      </c>
      <c r="J255" s="35" t="n">
        <v>46225</v>
      </c>
      <c r="K255" s="35" t="n">
        <v>46228</v>
      </c>
      <c r="L255" s="34" t="n">
        <v>8</v>
      </c>
      <c r="M255" s="34" t="n">
        <v>8.2</v>
      </c>
      <c r="N255" s="34" t="n">
        <v>0</v>
      </c>
      <c r="O255" s="34"/>
      <c r="P255" s="36" t="n">
        <v>449</v>
      </c>
      <c r="Q255" s="34"/>
      <c r="R255" s="34" t="s">
        <v>212</v>
      </c>
      <c r="S255" s="34"/>
    </row>
    <row r="256" customFormat="false" ht="15" hidden="false" customHeight="false" outlineLevel="0" collapsed="false">
      <c r="A256" s="34" t="s">
        <v>992</v>
      </c>
      <c r="B256" s="34" t="s">
        <v>238</v>
      </c>
      <c r="C256" s="6" t="s">
        <v>730</v>
      </c>
      <c r="D256" s="34" t="s">
        <v>712</v>
      </c>
      <c r="E256" s="34" t="s">
        <v>545</v>
      </c>
      <c r="F256" s="34" t="s">
        <v>716</v>
      </c>
      <c r="G256" s="34" t="s">
        <v>200</v>
      </c>
      <c r="H256" s="35" t="n">
        <v>46204</v>
      </c>
      <c r="I256" s="35" t="n">
        <v>46231</v>
      </c>
      <c r="J256" s="35" t="n">
        <v>46206</v>
      </c>
      <c r="K256" s="35" t="n">
        <v>46207</v>
      </c>
      <c r="L256" s="34" t="n">
        <v>8</v>
      </c>
      <c r="M256" s="34" t="n">
        <v>9</v>
      </c>
      <c r="N256" s="34" t="n">
        <v>0</v>
      </c>
      <c r="O256" s="34"/>
      <c r="P256" s="36" t="n">
        <v>705</v>
      </c>
      <c r="Q256" s="34"/>
      <c r="R256" s="34" t="s">
        <v>212</v>
      </c>
      <c r="S256" s="34"/>
    </row>
    <row r="257" customFormat="false" ht="15" hidden="false" customHeight="false" outlineLevel="0" collapsed="false">
      <c r="A257" s="34" t="s">
        <v>993</v>
      </c>
      <c r="B257" s="34" t="s">
        <v>242</v>
      </c>
      <c r="C257" s="6" t="s">
        <v>732</v>
      </c>
      <c r="D257" s="34" t="s">
        <v>712</v>
      </c>
      <c r="E257" s="34" t="s">
        <v>545</v>
      </c>
      <c r="F257" s="34" t="s">
        <v>716</v>
      </c>
      <c r="G257" s="34" t="s">
        <v>200</v>
      </c>
      <c r="H257" s="35" t="n">
        <v>46204</v>
      </c>
      <c r="I257" s="35" t="n">
        <v>46231</v>
      </c>
      <c r="J257" s="35" t="n">
        <v>46213</v>
      </c>
      <c r="K257" s="35" t="n">
        <v>46213</v>
      </c>
      <c r="L257" s="34" t="n">
        <v>4</v>
      </c>
      <c r="M257" s="34" t="n">
        <v>4.1</v>
      </c>
      <c r="N257" s="34" t="n">
        <v>0</v>
      </c>
      <c r="O257" s="34"/>
      <c r="P257" s="36" t="n">
        <v>264</v>
      </c>
      <c r="Q257" s="34"/>
      <c r="R257" s="34" t="s">
        <v>212</v>
      </c>
      <c r="S257" s="34"/>
    </row>
    <row r="258" customFormat="false" ht="15" hidden="false" customHeight="false" outlineLevel="0" collapsed="false">
      <c r="A258" s="34" t="s">
        <v>994</v>
      </c>
      <c r="B258" s="34" t="s">
        <v>246</v>
      </c>
      <c r="C258" s="6" t="s">
        <v>734</v>
      </c>
      <c r="D258" s="34" t="s">
        <v>712</v>
      </c>
      <c r="E258" s="34" t="s">
        <v>545</v>
      </c>
      <c r="F258" s="34" t="s">
        <v>716</v>
      </c>
      <c r="G258" s="34" t="s">
        <v>200</v>
      </c>
      <c r="H258" s="35" t="n">
        <v>46204</v>
      </c>
      <c r="I258" s="35" t="n">
        <v>46231</v>
      </c>
      <c r="J258" s="35" t="n">
        <v>46225</v>
      </c>
      <c r="K258" s="35" t="n">
        <v>46227</v>
      </c>
      <c r="L258" s="34" t="n">
        <v>8</v>
      </c>
      <c r="M258" s="34" t="n">
        <v>8.4</v>
      </c>
      <c r="N258" s="34" t="n">
        <v>0</v>
      </c>
      <c r="O258" s="34"/>
      <c r="P258" s="36" t="n">
        <v>678</v>
      </c>
      <c r="Q258" s="34"/>
      <c r="R258" s="34" t="s">
        <v>212</v>
      </c>
      <c r="S258" s="34"/>
    </row>
    <row r="259" customFormat="false" ht="15" hidden="false" customHeight="false" outlineLevel="0" collapsed="false">
      <c r="A259" s="34" t="s">
        <v>995</v>
      </c>
      <c r="B259" s="34" t="s">
        <v>252</v>
      </c>
      <c r="C259" s="6" t="s">
        <v>736</v>
      </c>
      <c r="D259" s="34" t="s">
        <v>712</v>
      </c>
      <c r="E259" s="34" t="s">
        <v>545</v>
      </c>
      <c r="F259" s="34" t="s">
        <v>716</v>
      </c>
      <c r="G259" s="34" t="s">
        <v>200</v>
      </c>
      <c r="H259" s="35" t="n">
        <v>46204</v>
      </c>
      <c r="I259" s="35" t="n">
        <v>46231</v>
      </c>
      <c r="J259" s="35" t="n">
        <v>46211</v>
      </c>
      <c r="K259" s="35" t="n">
        <v>46212</v>
      </c>
      <c r="L259" s="34" t="n">
        <v>3</v>
      </c>
      <c r="M259" s="34" t="n">
        <v>3.1</v>
      </c>
      <c r="N259" s="34" t="n">
        <v>0</v>
      </c>
      <c r="O259" s="34"/>
      <c r="P259" s="36" t="n">
        <v>440</v>
      </c>
      <c r="Q259" s="34"/>
      <c r="R259" s="34" t="s">
        <v>212</v>
      </c>
      <c r="S259" s="34"/>
    </row>
    <row r="260" customFormat="false" ht="15" hidden="false" customHeight="false" outlineLevel="0" collapsed="false">
      <c r="A260" s="34" t="s">
        <v>996</v>
      </c>
      <c r="B260" s="34" t="s">
        <v>259</v>
      </c>
      <c r="C260" s="6" t="s">
        <v>738</v>
      </c>
      <c r="D260" s="34" t="s">
        <v>712</v>
      </c>
      <c r="E260" s="34" t="s">
        <v>545</v>
      </c>
      <c r="F260" s="34" t="s">
        <v>716</v>
      </c>
      <c r="G260" s="34" t="s">
        <v>713</v>
      </c>
      <c r="H260" s="35" t="n">
        <v>46204</v>
      </c>
      <c r="I260" s="35" t="n">
        <v>46231</v>
      </c>
      <c r="J260" s="35" t="n">
        <v>46220</v>
      </c>
      <c r="K260" s="35" t="n">
        <v>46223</v>
      </c>
      <c r="L260" s="34" t="n">
        <v>6</v>
      </c>
      <c r="M260" s="34" t="n">
        <v>5.9</v>
      </c>
      <c r="N260" s="34" t="n">
        <v>0</v>
      </c>
      <c r="O260" s="34"/>
      <c r="P260" s="36" t="n">
        <v>266</v>
      </c>
      <c r="Q260" s="34"/>
      <c r="R260" s="34" t="s">
        <v>212</v>
      </c>
      <c r="S260" s="34"/>
    </row>
    <row r="261" customFormat="false" ht="15" hidden="false" customHeight="false" outlineLevel="0" collapsed="false">
      <c r="A261" s="34" t="s">
        <v>997</v>
      </c>
      <c r="B261" s="34" t="s">
        <v>266</v>
      </c>
      <c r="C261" s="6" t="s">
        <v>740</v>
      </c>
      <c r="D261" s="34" t="s">
        <v>712</v>
      </c>
      <c r="E261" s="34" t="s">
        <v>545</v>
      </c>
      <c r="F261" s="34" t="s">
        <v>716</v>
      </c>
      <c r="G261" s="34" t="s">
        <v>713</v>
      </c>
      <c r="H261" s="35" t="n">
        <v>46204</v>
      </c>
      <c r="I261" s="35" t="n">
        <v>46231</v>
      </c>
      <c r="J261" s="35" t="n">
        <v>46207</v>
      </c>
      <c r="K261" s="35" t="n">
        <v>46213</v>
      </c>
      <c r="L261" s="34" t="n">
        <v>3</v>
      </c>
      <c r="M261" s="34" t="n">
        <v>2.6</v>
      </c>
      <c r="N261" s="34" t="n">
        <v>0</v>
      </c>
      <c r="O261" s="34"/>
      <c r="P261" s="36" t="n">
        <v>267</v>
      </c>
      <c r="Q261" s="34"/>
      <c r="R261" s="34" t="s">
        <v>212</v>
      </c>
      <c r="S261" s="34"/>
    </row>
    <row r="262" customFormat="false" ht="15" hidden="false" customHeight="false" outlineLevel="0" collapsed="false">
      <c r="A262" s="34" t="s">
        <v>998</v>
      </c>
      <c r="B262" s="34" t="s">
        <v>271</v>
      </c>
      <c r="C262" s="6" t="s">
        <v>742</v>
      </c>
      <c r="D262" s="34" t="s">
        <v>712</v>
      </c>
      <c r="E262" s="34" t="s">
        <v>545</v>
      </c>
      <c r="F262" s="34" t="s">
        <v>716</v>
      </c>
      <c r="G262" s="34" t="s">
        <v>713</v>
      </c>
      <c r="H262" s="35" t="n">
        <v>46204</v>
      </c>
      <c r="I262" s="35" t="n">
        <v>46231</v>
      </c>
      <c r="J262" s="35" t="n">
        <v>46222</v>
      </c>
      <c r="K262" s="35" t="n">
        <v>46222</v>
      </c>
      <c r="L262" s="34" t="n">
        <v>2</v>
      </c>
      <c r="M262" s="34" t="n">
        <v>1.8</v>
      </c>
      <c r="N262" s="34" t="n">
        <v>0</v>
      </c>
      <c r="O262" s="34"/>
      <c r="P262" s="36" t="n">
        <v>381</v>
      </c>
      <c r="Q262" s="34"/>
      <c r="R262" s="34" t="s">
        <v>212</v>
      </c>
      <c r="S262" s="34"/>
    </row>
    <row r="263" customFormat="false" ht="15" hidden="false" customHeight="false" outlineLevel="0" collapsed="false">
      <c r="A263" s="34" t="s">
        <v>999</v>
      </c>
      <c r="B263" s="34" t="s">
        <v>276</v>
      </c>
      <c r="C263" s="6" t="s">
        <v>744</v>
      </c>
      <c r="D263" s="34" t="s">
        <v>712</v>
      </c>
      <c r="E263" s="34" t="s">
        <v>545</v>
      </c>
      <c r="F263" s="34" t="s">
        <v>716</v>
      </c>
      <c r="G263" s="34" t="s">
        <v>200</v>
      </c>
      <c r="H263" s="35" t="n">
        <v>46204</v>
      </c>
      <c r="I263" s="35" t="n">
        <v>46231</v>
      </c>
      <c r="J263" s="35" t="n">
        <v>46210</v>
      </c>
      <c r="K263" s="35" t="n">
        <v>46216</v>
      </c>
      <c r="L263" s="34" t="n">
        <v>4</v>
      </c>
      <c r="M263" s="34" t="n">
        <v>4.1</v>
      </c>
      <c r="N263" s="34" t="n">
        <v>0</v>
      </c>
      <c r="O263" s="34"/>
      <c r="P263" s="36" t="n">
        <v>184</v>
      </c>
      <c r="Q263" s="34"/>
      <c r="R263" s="34" t="s">
        <v>212</v>
      </c>
      <c r="S263" s="34"/>
    </row>
    <row r="264" customFormat="false" ht="15" hidden="false" customHeight="false" outlineLevel="0" collapsed="false">
      <c r="A264" s="34" t="s">
        <v>1000</v>
      </c>
      <c r="B264" s="34" t="s">
        <v>281</v>
      </c>
      <c r="C264" s="6" t="s">
        <v>746</v>
      </c>
      <c r="D264" s="34" t="s">
        <v>712</v>
      </c>
      <c r="E264" s="34" t="s">
        <v>545</v>
      </c>
      <c r="F264" s="34" t="s">
        <v>716</v>
      </c>
      <c r="G264" s="34" t="s">
        <v>62</v>
      </c>
      <c r="H264" s="35" t="n">
        <v>46204</v>
      </c>
      <c r="I264" s="35" t="n">
        <v>46231</v>
      </c>
      <c r="J264" s="35" t="n">
        <v>46207</v>
      </c>
      <c r="K264" s="35" t="n">
        <v>46216</v>
      </c>
      <c r="L264" s="34" t="n">
        <v>8</v>
      </c>
      <c r="M264" s="34" t="n">
        <v>7.3</v>
      </c>
      <c r="N264" s="34" t="n">
        <v>0</v>
      </c>
      <c r="O264" s="34"/>
      <c r="P264" s="36" t="n">
        <v>408</v>
      </c>
      <c r="Q264" s="34"/>
      <c r="R264" s="34" t="s">
        <v>212</v>
      </c>
      <c r="S264" s="34"/>
    </row>
    <row r="265" customFormat="false" ht="15" hidden="false" customHeight="false" outlineLevel="0" collapsed="false">
      <c r="A265" s="34" t="s">
        <v>1001</v>
      </c>
      <c r="B265" s="34" t="s">
        <v>287</v>
      </c>
      <c r="C265" s="6" t="s">
        <v>748</v>
      </c>
      <c r="D265" s="34" t="s">
        <v>712</v>
      </c>
      <c r="E265" s="34" t="s">
        <v>545</v>
      </c>
      <c r="F265" s="34" t="s">
        <v>716</v>
      </c>
      <c r="G265" s="34" t="s">
        <v>62</v>
      </c>
      <c r="H265" s="35" t="n">
        <v>46204</v>
      </c>
      <c r="I265" s="35" t="n">
        <v>46231</v>
      </c>
      <c r="J265" s="35" t="n">
        <v>46209</v>
      </c>
      <c r="K265" s="35" t="n">
        <v>46210</v>
      </c>
      <c r="L265" s="34" t="n">
        <v>6</v>
      </c>
      <c r="M265" s="34" t="n">
        <v>6.2</v>
      </c>
      <c r="N265" s="34" t="n">
        <v>0</v>
      </c>
      <c r="O265" s="34"/>
      <c r="P265" s="36" t="n">
        <v>279</v>
      </c>
      <c r="Q265" s="34"/>
      <c r="R265" s="34" t="s">
        <v>212</v>
      </c>
      <c r="S265" s="34"/>
    </row>
    <row r="266" customFormat="false" ht="15" hidden="false" customHeight="false" outlineLevel="0" collapsed="false">
      <c r="A266" s="34" t="s">
        <v>1002</v>
      </c>
      <c r="B266" s="34" t="s">
        <v>291</v>
      </c>
      <c r="C266" s="6" t="s">
        <v>750</v>
      </c>
      <c r="D266" s="34" t="s">
        <v>712</v>
      </c>
      <c r="E266" s="34" t="s">
        <v>545</v>
      </c>
      <c r="F266" s="34" t="s">
        <v>716</v>
      </c>
      <c r="G266" s="34" t="s">
        <v>200</v>
      </c>
      <c r="H266" s="35" t="n">
        <v>46204</v>
      </c>
      <c r="I266" s="35" t="n">
        <v>46231</v>
      </c>
      <c r="J266" s="35" t="n">
        <v>46217</v>
      </c>
      <c r="K266" s="35" t="n">
        <v>46223</v>
      </c>
      <c r="L266" s="34" t="n">
        <v>3</v>
      </c>
      <c r="M266" s="34" t="n">
        <v>2.5</v>
      </c>
      <c r="N266" s="34" t="n">
        <v>0</v>
      </c>
      <c r="O266" s="34"/>
      <c r="P266" s="36" t="n">
        <v>262</v>
      </c>
      <c r="Q266" s="34"/>
      <c r="R266" s="34" t="s">
        <v>212</v>
      </c>
      <c r="S266" s="34"/>
    </row>
    <row r="267" customFormat="false" ht="15" hidden="false" customHeight="false" outlineLevel="0" collapsed="false">
      <c r="A267" s="34" t="s">
        <v>1003</v>
      </c>
      <c r="B267" s="34" t="s">
        <v>297</v>
      </c>
      <c r="C267" s="6" t="s">
        <v>752</v>
      </c>
      <c r="D267" s="34" t="s">
        <v>712</v>
      </c>
      <c r="E267" s="34" t="s">
        <v>545</v>
      </c>
      <c r="F267" s="34" t="s">
        <v>716</v>
      </c>
      <c r="G267" s="34" t="s">
        <v>200</v>
      </c>
      <c r="H267" s="35" t="n">
        <v>46204</v>
      </c>
      <c r="I267" s="35" t="n">
        <v>46231</v>
      </c>
      <c r="J267" s="35" t="n">
        <v>46224</v>
      </c>
      <c r="K267" s="35" t="n">
        <v>46224</v>
      </c>
      <c r="L267" s="34" t="n">
        <v>4</v>
      </c>
      <c r="M267" s="34" t="n">
        <v>4.3</v>
      </c>
      <c r="N267" s="34" t="n">
        <v>0</v>
      </c>
      <c r="O267" s="34"/>
      <c r="P267" s="36" t="n">
        <v>494</v>
      </c>
      <c r="Q267" s="34"/>
      <c r="R267" s="34" t="s">
        <v>212</v>
      </c>
      <c r="S267" s="34"/>
    </row>
    <row r="268" customFormat="false" ht="15" hidden="false" customHeight="false" outlineLevel="0" collapsed="false">
      <c r="A268" s="34" t="s">
        <v>1004</v>
      </c>
      <c r="B268" s="34" t="s">
        <v>300</v>
      </c>
      <c r="C268" s="6" t="s">
        <v>754</v>
      </c>
      <c r="D268" s="34" t="s">
        <v>712</v>
      </c>
      <c r="E268" s="34" t="s">
        <v>545</v>
      </c>
      <c r="F268" s="34" t="s">
        <v>716</v>
      </c>
      <c r="G268" s="34" t="s">
        <v>200</v>
      </c>
      <c r="H268" s="35" t="n">
        <v>46204</v>
      </c>
      <c r="I268" s="35" t="n">
        <v>46231</v>
      </c>
      <c r="J268" s="35" t="n">
        <v>46211</v>
      </c>
      <c r="K268" s="35" t="n">
        <v>46214</v>
      </c>
      <c r="L268" s="34" t="n">
        <v>3</v>
      </c>
      <c r="M268" s="34" t="n">
        <v>3</v>
      </c>
      <c r="N268" s="34" t="n">
        <v>0</v>
      </c>
      <c r="O268" s="34"/>
      <c r="P268" s="36" t="n">
        <v>135</v>
      </c>
      <c r="Q268" s="34"/>
      <c r="R268" s="34" t="s">
        <v>212</v>
      </c>
      <c r="S268" s="34"/>
    </row>
    <row r="269" customFormat="false" ht="15" hidden="false" customHeight="false" outlineLevel="0" collapsed="false">
      <c r="A269" s="34" t="s">
        <v>1005</v>
      </c>
      <c r="B269" s="34" t="s">
        <v>303</v>
      </c>
      <c r="C269" s="6" t="s">
        <v>756</v>
      </c>
      <c r="D269" s="34" t="s">
        <v>712</v>
      </c>
      <c r="E269" s="34" t="s">
        <v>545</v>
      </c>
      <c r="F269" s="34" t="s">
        <v>716</v>
      </c>
      <c r="G269" s="34" t="s">
        <v>200</v>
      </c>
      <c r="H269" s="35" t="n">
        <v>46204</v>
      </c>
      <c r="I269" s="35" t="n">
        <v>46231</v>
      </c>
      <c r="J269" s="35" t="n">
        <v>46212</v>
      </c>
      <c r="K269" s="35" t="n">
        <v>46213</v>
      </c>
      <c r="L269" s="34" t="n">
        <v>3</v>
      </c>
      <c r="M269" s="34" t="n">
        <v>3.6</v>
      </c>
      <c r="N269" s="34" t="n">
        <v>0</v>
      </c>
      <c r="O269" s="34"/>
      <c r="P269" s="36" t="n">
        <v>162</v>
      </c>
      <c r="Q269" s="34"/>
      <c r="R269" s="34" t="s">
        <v>212</v>
      </c>
      <c r="S269" s="34"/>
    </row>
    <row r="270" customFormat="false" ht="15" hidden="false" customHeight="false" outlineLevel="0" collapsed="false">
      <c r="A270" s="34" t="s">
        <v>1006</v>
      </c>
      <c r="B270" s="34" t="s">
        <v>305</v>
      </c>
      <c r="C270" s="6" t="s">
        <v>758</v>
      </c>
      <c r="D270" s="34" t="s">
        <v>712</v>
      </c>
      <c r="E270" s="34" t="s">
        <v>545</v>
      </c>
      <c r="F270" s="34" t="s">
        <v>716</v>
      </c>
      <c r="G270" s="34" t="s">
        <v>759</v>
      </c>
      <c r="H270" s="35" t="n">
        <v>46204</v>
      </c>
      <c r="I270" s="35" t="n">
        <v>46231</v>
      </c>
      <c r="J270" s="35" t="n">
        <v>46221</v>
      </c>
      <c r="K270" s="35" t="n">
        <v>46222</v>
      </c>
      <c r="L270" s="34" t="n">
        <v>8</v>
      </c>
      <c r="M270" s="34" t="n">
        <v>8.3</v>
      </c>
      <c r="N270" s="34" t="n">
        <v>0</v>
      </c>
      <c r="O270" s="34"/>
      <c r="P270" s="36" t="n">
        <v>454</v>
      </c>
      <c r="Q270" s="34"/>
      <c r="R270" s="34" t="s">
        <v>212</v>
      </c>
      <c r="S270" s="34"/>
    </row>
    <row r="271" customFormat="false" ht="15" hidden="false" customHeight="false" outlineLevel="0" collapsed="false">
      <c r="A271" s="34" t="s">
        <v>1007</v>
      </c>
      <c r="B271" s="34" t="s">
        <v>313</v>
      </c>
      <c r="C271" s="6" t="s">
        <v>761</v>
      </c>
      <c r="D271" s="34" t="s">
        <v>712</v>
      </c>
      <c r="E271" s="34" t="s">
        <v>545</v>
      </c>
      <c r="F271" s="34" t="s">
        <v>716</v>
      </c>
      <c r="G271" s="34" t="s">
        <v>759</v>
      </c>
      <c r="H271" s="35" t="n">
        <v>46204</v>
      </c>
      <c r="I271" s="35" t="n">
        <v>46231</v>
      </c>
      <c r="J271" s="35" t="n">
        <v>46221</v>
      </c>
      <c r="K271" s="35" t="n">
        <v>46230</v>
      </c>
      <c r="L271" s="34" t="n">
        <v>3</v>
      </c>
      <c r="M271" s="34" t="n">
        <v>3.7</v>
      </c>
      <c r="N271" s="34" t="n">
        <v>0</v>
      </c>
      <c r="O271" s="34"/>
      <c r="P271" s="36" t="n">
        <v>166</v>
      </c>
      <c r="Q271" s="34"/>
      <c r="R271" s="34" t="s">
        <v>212</v>
      </c>
      <c r="S271" s="34"/>
    </row>
    <row r="272" customFormat="false" ht="15" hidden="false" customHeight="false" outlineLevel="0" collapsed="false">
      <c r="A272" s="34" t="s">
        <v>1008</v>
      </c>
      <c r="B272" s="34" t="s">
        <v>316</v>
      </c>
      <c r="C272" s="6" t="s">
        <v>763</v>
      </c>
      <c r="D272" s="34" t="s">
        <v>712</v>
      </c>
      <c r="E272" s="34" t="s">
        <v>545</v>
      </c>
      <c r="F272" s="34" t="s">
        <v>716</v>
      </c>
      <c r="G272" s="34" t="s">
        <v>759</v>
      </c>
      <c r="H272" s="35" t="n">
        <v>46204</v>
      </c>
      <c r="I272" s="35" t="n">
        <v>46231</v>
      </c>
      <c r="J272" s="35" t="n">
        <v>46223</v>
      </c>
      <c r="K272" s="35" t="n">
        <v>46223</v>
      </c>
      <c r="L272" s="34" t="n">
        <v>2</v>
      </c>
      <c r="M272" s="34" t="n">
        <v>2.3</v>
      </c>
      <c r="N272" s="34" t="n">
        <v>0</v>
      </c>
      <c r="O272" s="34"/>
      <c r="P272" s="36" t="n">
        <v>184</v>
      </c>
      <c r="Q272" s="34"/>
      <c r="R272" s="34" t="s">
        <v>212</v>
      </c>
      <c r="S272" s="34"/>
    </row>
    <row r="273" customFormat="false" ht="15" hidden="false" customHeight="false" outlineLevel="0" collapsed="false">
      <c r="A273" s="34" t="s">
        <v>1009</v>
      </c>
      <c r="B273" s="34" t="s">
        <v>321</v>
      </c>
      <c r="C273" s="6" t="s">
        <v>765</v>
      </c>
      <c r="D273" s="34" t="s">
        <v>712</v>
      </c>
      <c r="E273" s="34" t="s">
        <v>545</v>
      </c>
      <c r="F273" s="34" t="s">
        <v>716</v>
      </c>
      <c r="G273" s="34" t="s">
        <v>759</v>
      </c>
      <c r="H273" s="35" t="n">
        <v>46204</v>
      </c>
      <c r="I273" s="35" t="n">
        <v>46231</v>
      </c>
      <c r="J273" s="35" t="n">
        <v>46214</v>
      </c>
      <c r="K273" s="35" t="n">
        <v>46220</v>
      </c>
      <c r="L273" s="34" t="n">
        <v>3</v>
      </c>
      <c r="M273" s="34" t="n">
        <v>3.5</v>
      </c>
      <c r="N273" s="34" t="n">
        <v>0</v>
      </c>
      <c r="O273" s="34"/>
      <c r="P273" s="36" t="n">
        <v>458</v>
      </c>
      <c r="Q273" s="34"/>
      <c r="R273" s="34" t="s">
        <v>212</v>
      </c>
      <c r="S273" s="34"/>
    </row>
    <row r="274" customFormat="false" ht="15" hidden="false" customHeight="false" outlineLevel="0" collapsed="false">
      <c r="A274" s="34" t="s">
        <v>1010</v>
      </c>
      <c r="B274" s="34" t="s">
        <v>324</v>
      </c>
      <c r="C274" s="6" t="s">
        <v>767</v>
      </c>
      <c r="D274" s="34" t="s">
        <v>712</v>
      </c>
      <c r="E274" s="34" t="s">
        <v>545</v>
      </c>
      <c r="F274" s="34" t="s">
        <v>716</v>
      </c>
      <c r="G274" s="34" t="s">
        <v>759</v>
      </c>
      <c r="H274" s="35" t="n">
        <v>46204</v>
      </c>
      <c r="I274" s="35" t="n">
        <v>46231</v>
      </c>
      <c r="J274" s="35" t="n">
        <v>46218</v>
      </c>
      <c r="K274" s="35" t="n">
        <v>46227</v>
      </c>
      <c r="L274" s="34" t="n">
        <v>3</v>
      </c>
      <c r="M274" s="34" t="n">
        <v>2.8</v>
      </c>
      <c r="N274" s="34" t="n">
        <v>0</v>
      </c>
      <c r="O274" s="34"/>
      <c r="P274" s="36" t="n">
        <v>206</v>
      </c>
      <c r="Q274" s="34"/>
      <c r="R274" s="34" t="s">
        <v>212</v>
      </c>
      <c r="S274" s="34"/>
    </row>
    <row r="275" customFormat="false" ht="15" hidden="false" customHeight="false" outlineLevel="0" collapsed="false">
      <c r="A275" s="34" t="s">
        <v>1011</v>
      </c>
      <c r="B275" s="34" t="s">
        <v>192</v>
      </c>
      <c r="C275" s="6" t="s">
        <v>711</v>
      </c>
      <c r="D275" s="34" t="s">
        <v>712</v>
      </c>
      <c r="E275" s="34" t="s">
        <v>545</v>
      </c>
      <c r="F275" s="34" t="s">
        <v>716</v>
      </c>
      <c r="G275" s="34" t="s">
        <v>713</v>
      </c>
      <c r="H275" s="35" t="n">
        <v>46235</v>
      </c>
      <c r="I275" s="35" t="n">
        <v>46262</v>
      </c>
      <c r="J275" s="35" t="n">
        <v>46238</v>
      </c>
      <c r="K275" s="35" t="n">
        <v>46240</v>
      </c>
      <c r="L275" s="34" t="n">
        <v>3</v>
      </c>
      <c r="M275" s="34" t="n">
        <v>3.5</v>
      </c>
      <c r="N275" s="34" t="n">
        <v>0</v>
      </c>
      <c r="O275" s="34"/>
      <c r="P275" s="36" t="n">
        <v>158</v>
      </c>
      <c r="Q275" s="34"/>
      <c r="R275" s="34" t="s">
        <v>212</v>
      </c>
      <c r="S275" s="34"/>
    </row>
    <row r="276" customFormat="false" ht="15" hidden="false" customHeight="false" outlineLevel="0" collapsed="false">
      <c r="A276" s="34" t="s">
        <v>1012</v>
      </c>
      <c r="B276" s="34" t="s">
        <v>203</v>
      </c>
      <c r="C276" s="6" t="s">
        <v>715</v>
      </c>
      <c r="D276" s="34" t="s">
        <v>712</v>
      </c>
      <c r="E276" s="34" t="s">
        <v>545</v>
      </c>
      <c r="F276" s="34" t="s">
        <v>671</v>
      </c>
      <c r="G276" s="34" t="s">
        <v>713</v>
      </c>
      <c r="H276" s="35" t="n">
        <v>46235</v>
      </c>
      <c r="I276" s="35" t="n">
        <v>46262</v>
      </c>
      <c r="J276" s="35" t="n">
        <v>46237</v>
      </c>
      <c r="K276" s="35"/>
      <c r="L276" s="34" t="n">
        <v>6</v>
      </c>
      <c r="M276" s="34"/>
      <c r="N276" s="34" t="n">
        <v>0</v>
      </c>
      <c r="O276" s="34"/>
      <c r="P276" s="36"/>
      <c r="Q276" s="34" t="s">
        <v>199</v>
      </c>
      <c r="R276" s="34" t="s">
        <v>212</v>
      </c>
      <c r="S276" s="34"/>
    </row>
    <row r="277" customFormat="false" ht="15" hidden="false" customHeight="false" outlineLevel="0" collapsed="false">
      <c r="A277" s="34" t="s">
        <v>1013</v>
      </c>
      <c r="B277" s="34" t="s">
        <v>208</v>
      </c>
      <c r="C277" s="6" t="s">
        <v>718</v>
      </c>
      <c r="D277" s="34" t="s">
        <v>712</v>
      </c>
      <c r="E277" s="34" t="s">
        <v>545</v>
      </c>
      <c r="F277" s="34" t="s">
        <v>716</v>
      </c>
      <c r="G277" s="34" t="s">
        <v>200</v>
      </c>
      <c r="H277" s="35" t="n">
        <v>46235</v>
      </c>
      <c r="I277" s="35" t="n">
        <v>46262</v>
      </c>
      <c r="J277" s="35" t="n">
        <v>46251</v>
      </c>
      <c r="K277" s="35" t="n">
        <v>46254</v>
      </c>
      <c r="L277" s="34" t="n">
        <v>4</v>
      </c>
      <c r="M277" s="34" t="n">
        <v>3.7</v>
      </c>
      <c r="N277" s="34" t="n">
        <v>0</v>
      </c>
      <c r="O277" s="34"/>
      <c r="P277" s="36" t="n">
        <v>466</v>
      </c>
      <c r="Q277" s="34"/>
      <c r="R277" s="34" t="s">
        <v>212</v>
      </c>
      <c r="S277" s="34"/>
    </row>
    <row r="278" customFormat="false" ht="15" hidden="false" customHeight="false" outlineLevel="0" collapsed="false">
      <c r="A278" s="34" t="s">
        <v>1014</v>
      </c>
      <c r="B278" s="34" t="s">
        <v>215</v>
      </c>
      <c r="C278" s="6" t="s">
        <v>720</v>
      </c>
      <c r="D278" s="34" t="s">
        <v>712</v>
      </c>
      <c r="E278" s="34" t="s">
        <v>545</v>
      </c>
      <c r="F278" s="34" t="s">
        <v>716</v>
      </c>
      <c r="G278" s="34" t="s">
        <v>713</v>
      </c>
      <c r="H278" s="35" t="n">
        <v>46235</v>
      </c>
      <c r="I278" s="35" t="n">
        <v>46262</v>
      </c>
      <c r="J278" s="35" t="n">
        <v>46258</v>
      </c>
      <c r="K278" s="35" t="n">
        <v>46261</v>
      </c>
      <c r="L278" s="34" t="n">
        <v>8</v>
      </c>
      <c r="M278" s="34" t="n">
        <v>7.4</v>
      </c>
      <c r="N278" s="34" t="n">
        <v>0</v>
      </c>
      <c r="O278" s="34"/>
      <c r="P278" s="36" t="n">
        <v>333</v>
      </c>
      <c r="Q278" s="34"/>
      <c r="R278" s="34" t="s">
        <v>212</v>
      </c>
      <c r="S278" s="34"/>
    </row>
    <row r="279" customFormat="false" ht="15" hidden="false" customHeight="false" outlineLevel="0" collapsed="false">
      <c r="A279" s="34" t="s">
        <v>1015</v>
      </c>
      <c r="B279" s="34" t="s">
        <v>220</v>
      </c>
      <c r="C279" s="6" t="s">
        <v>722</v>
      </c>
      <c r="D279" s="34" t="s">
        <v>712</v>
      </c>
      <c r="E279" s="34" t="s">
        <v>545</v>
      </c>
      <c r="F279" s="34" t="s">
        <v>716</v>
      </c>
      <c r="G279" s="34" t="s">
        <v>200</v>
      </c>
      <c r="H279" s="35" t="n">
        <v>46235</v>
      </c>
      <c r="I279" s="35" t="n">
        <v>46262</v>
      </c>
      <c r="J279" s="35" t="n">
        <v>46243</v>
      </c>
      <c r="K279" s="35" t="n">
        <v>46249</v>
      </c>
      <c r="L279" s="34" t="n">
        <v>3</v>
      </c>
      <c r="M279" s="34" t="n">
        <v>2.4</v>
      </c>
      <c r="N279" s="34" t="n">
        <v>0</v>
      </c>
      <c r="O279" s="34"/>
      <c r="P279" s="36" t="n">
        <v>188</v>
      </c>
      <c r="Q279" s="34"/>
      <c r="R279" s="34" t="s">
        <v>212</v>
      </c>
      <c r="S279" s="34"/>
    </row>
    <row r="280" customFormat="false" ht="15" hidden="false" customHeight="false" outlineLevel="0" collapsed="false">
      <c r="A280" s="34" t="s">
        <v>1016</v>
      </c>
      <c r="B280" s="34" t="s">
        <v>227</v>
      </c>
      <c r="C280" s="6" t="s">
        <v>724</v>
      </c>
      <c r="D280" s="34" t="s">
        <v>712</v>
      </c>
      <c r="E280" s="34" t="s">
        <v>545</v>
      </c>
      <c r="F280" s="34" t="s">
        <v>716</v>
      </c>
      <c r="G280" s="34" t="s">
        <v>200</v>
      </c>
      <c r="H280" s="35" t="n">
        <v>46235</v>
      </c>
      <c r="I280" s="35" t="n">
        <v>46262</v>
      </c>
      <c r="J280" s="35" t="n">
        <v>46250</v>
      </c>
      <c r="K280" s="35" t="n">
        <v>46256</v>
      </c>
      <c r="L280" s="34" t="n">
        <v>3</v>
      </c>
      <c r="M280" s="34" t="n">
        <v>3.2</v>
      </c>
      <c r="N280" s="34" t="n">
        <v>0</v>
      </c>
      <c r="O280" s="34"/>
      <c r="P280" s="36" t="n">
        <v>444</v>
      </c>
      <c r="Q280" s="34"/>
      <c r="R280" s="34" t="s">
        <v>212</v>
      </c>
      <c r="S280" s="34"/>
    </row>
    <row r="281" customFormat="false" ht="15" hidden="false" customHeight="false" outlineLevel="0" collapsed="false">
      <c r="A281" s="34" t="s">
        <v>1017</v>
      </c>
      <c r="B281" s="34" t="s">
        <v>230</v>
      </c>
      <c r="C281" s="6" t="s">
        <v>726</v>
      </c>
      <c r="D281" s="34" t="s">
        <v>712</v>
      </c>
      <c r="E281" s="34" t="s">
        <v>545</v>
      </c>
      <c r="F281" s="34" t="s">
        <v>716</v>
      </c>
      <c r="G281" s="34" t="s">
        <v>200</v>
      </c>
      <c r="H281" s="35" t="n">
        <v>46235</v>
      </c>
      <c r="I281" s="35" t="n">
        <v>46262</v>
      </c>
      <c r="J281" s="35" t="n">
        <v>46245</v>
      </c>
      <c r="K281" s="35" t="n">
        <v>46248</v>
      </c>
      <c r="L281" s="34" t="n">
        <v>6</v>
      </c>
      <c r="M281" s="34" t="n">
        <v>5.2</v>
      </c>
      <c r="N281" s="34" t="n">
        <v>0</v>
      </c>
      <c r="O281" s="34"/>
      <c r="P281" s="36" t="n">
        <v>234</v>
      </c>
      <c r="Q281" s="34"/>
      <c r="R281" s="34" t="s">
        <v>212</v>
      </c>
      <c r="S281" s="34"/>
    </row>
    <row r="282" customFormat="false" ht="15" hidden="false" customHeight="false" outlineLevel="0" collapsed="false">
      <c r="A282" s="34" t="s">
        <v>1018</v>
      </c>
      <c r="B282" s="34" t="s">
        <v>234</v>
      </c>
      <c r="C282" s="6" t="s">
        <v>728</v>
      </c>
      <c r="D282" s="34" t="s">
        <v>712</v>
      </c>
      <c r="E282" s="34" t="s">
        <v>545</v>
      </c>
      <c r="F282" s="34" t="s">
        <v>716</v>
      </c>
      <c r="G282" s="34" t="s">
        <v>200</v>
      </c>
      <c r="H282" s="35" t="n">
        <v>46235</v>
      </c>
      <c r="I282" s="35" t="n">
        <v>46262</v>
      </c>
      <c r="J282" s="35" t="n">
        <v>46245</v>
      </c>
      <c r="K282" s="35" t="n">
        <v>46248</v>
      </c>
      <c r="L282" s="34" t="n">
        <v>6</v>
      </c>
      <c r="M282" s="34" t="n">
        <v>5.2</v>
      </c>
      <c r="N282" s="34" t="n">
        <v>0</v>
      </c>
      <c r="O282" s="34"/>
      <c r="P282" s="36" t="n">
        <v>534</v>
      </c>
      <c r="Q282" s="34"/>
      <c r="R282" s="34" t="s">
        <v>212</v>
      </c>
      <c r="S282" s="34"/>
    </row>
    <row r="283" customFormat="false" ht="15" hidden="false" customHeight="false" outlineLevel="0" collapsed="false">
      <c r="A283" s="34" t="s">
        <v>1019</v>
      </c>
      <c r="B283" s="34" t="s">
        <v>238</v>
      </c>
      <c r="C283" s="6" t="s">
        <v>730</v>
      </c>
      <c r="D283" s="34" t="s">
        <v>712</v>
      </c>
      <c r="E283" s="34" t="s">
        <v>545</v>
      </c>
      <c r="F283" s="34" t="s">
        <v>716</v>
      </c>
      <c r="G283" s="34" t="s">
        <v>200</v>
      </c>
      <c r="H283" s="35" t="n">
        <v>46235</v>
      </c>
      <c r="I283" s="35" t="n">
        <v>46262</v>
      </c>
      <c r="J283" s="35" t="n">
        <v>46248</v>
      </c>
      <c r="K283" s="35" t="n">
        <v>46250</v>
      </c>
      <c r="L283" s="34" t="n">
        <v>4</v>
      </c>
      <c r="M283" s="34" t="n">
        <v>3.9</v>
      </c>
      <c r="N283" s="34" t="n">
        <v>0</v>
      </c>
      <c r="O283" s="34"/>
      <c r="P283" s="36" t="n">
        <v>176</v>
      </c>
      <c r="Q283" s="34"/>
      <c r="R283" s="34" t="s">
        <v>212</v>
      </c>
      <c r="S283" s="34"/>
    </row>
    <row r="284" customFormat="false" ht="15" hidden="false" customHeight="false" outlineLevel="0" collapsed="false">
      <c r="A284" s="34" t="s">
        <v>1020</v>
      </c>
      <c r="B284" s="34" t="s">
        <v>242</v>
      </c>
      <c r="C284" s="6" t="s">
        <v>732</v>
      </c>
      <c r="D284" s="34" t="s">
        <v>712</v>
      </c>
      <c r="E284" s="34" t="s">
        <v>545</v>
      </c>
      <c r="F284" s="34" t="s">
        <v>716</v>
      </c>
      <c r="G284" s="34" t="s">
        <v>200</v>
      </c>
      <c r="H284" s="35" t="n">
        <v>46235</v>
      </c>
      <c r="I284" s="35" t="n">
        <v>46262</v>
      </c>
      <c r="J284" s="35" t="n">
        <v>46241</v>
      </c>
      <c r="K284" s="35" t="n">
        <v>46241</v>
      </c>
      <c r="L284" s="34" t="n">
        <v>6</v>
      </c>
      <c r="M284" s="34" t="n">
        <v>6.5</v>
      </c>
      <c r="N284" s="34" t="n">
        <v>0</v>
      </c>
      <c r="O284" s="34"/>
      <c r="P284" s="36" t="n">
        <v>372</v>
      </c>
      <c r="Q284" s="34"/>
      <c r="R284" s="34" t="s">
        <v>212</v>
      </c>
      <c r="S284" s="34"/>
    </row>
    <row r="285" customFormat="false" ht="15" hidden="false" customHeight="false" outlineLevel="0" collapsed="false">
      <c r="A285" s="34" t="s">
        <v>1021</v>
      </c>
      <c r="B285" s="34" t="s">
        <v>246</v>
      </c>
      <c r="C285" s="6" t="s">
        <v>734</v>
      </c>
      <c r="D285" s="34" t="s">
        <v>712</v>
      </c>
      <c r="E285" s="34" t="s">
        <v>545</v>
      </c>
      <c r="F285" s="34" t="s">
        <v>716</v>
      </c>
      <c r="G285" s="34" t="s">
        <v>200</v>
      </c>
      <c r="H285" s="35" t="n">
        <v>46235</v>
      </c>
      <c r="I285" s="35" t="n">
        <v>46262</v>
      </c>
      <c r="J285" s="35" t="n">
        <v>46258</v>
      </c>
      <c r="K285" s="35" t="n">
        <v>46259</v>
      </c>
      <c r="L285" s="34" t="n">
        <v>8</v>
      </c>
      <c r="M285" s="34" t="n">
        <v>9.2</v>
      </c>
      <c r="N285" s="34" t="n">
        <v>0</v>
      </c>
      <c r="O285" s="34"/>
      <c r="P285" s="36" t="n">
        <v>414</v>
      </c>
      <c r="Q285" s="34"/>
      <c r="R285" s="34" t="s">
        <v>212</v>
      </c>
      <c r="S285" s="34"/>
    </row>
    <row r="286" customFormat="false" ht="15" hidden="false" customHeight="false" outlineLevel="0" collapsed="false">
      <c r="A286" s="34" t="s">
        <v>1022</v>
      </c>
      <c r="B286" s="34" t="s">
        <v>252</v>
      </c>
      <c r="C286" s="6" t="s">
        <v>736</v>
      </c>
      <c r="D286" s="34" t="s">
        <v>712</v>
      </c>
      <c r="E286" s="34" t="s">
        <v>545</v>
      </c>
      <c r="F286" s="34" t="s">
        <v>716</v>
      </c>
      <c r="G286" s="34" t="s">
        <v>200</v>
      </c>
      <c r="H286" s="35" t="n">
        <v>46235</v>
      </c>
      <c r="I286" s="35" t="n">
        <v>46262</v>
      </c>
      <c r="J286" s="35" t="n">
        <v>46248</v>
      </c>
      <c r="K286" s="35" t="n">
        <v>46257</v>
      </c>
      <c r="L286" s="34" t="n">
        <v>4</v>
      </c>
      <c r="M286" s="34" t="n">
        <v>3.4</v>
      </c>
      <c r="N286" s="34" t="n">
        <v>0</v>
      </c>
      <c r="O286" s="34"/>
      <c r="P286" s="36" t="n">
        <v>303</v>
      </c>
      <c r="Q286" s="34"/>
      <c r="R286" s="34" t="s">
        <v>212</v>
      </c>
      <c r="S286" s="34"/>
    </row>
    <row r="287" customFormat="false" ht="15" hidden="false" customHeight="false" outlineLevel="0" collapsed="false">
      <c r="A287" s="34" t="s">
        <v>1023</v>
      </c>
      <c r="B287" s="34" t="s">
        <v>259</v>
      </c>
      <c r="C287" s="6" t="s">
        <v>738</v>
      </c>
      <c r="D287" s="34" t="s">
        <v>712</v>
      </c>
      <c r="E287" s="34" t="s">
        <v>545</v>
      </c>
      <c r="F287" s="34" t="s">
        <v>716</v>
      </c>
      <c r="G287" s="34" t="s">
        <v>713</v>
      </c>
      <c r="H287" s="35" t="n">
        <v>46235</v>
      </c>
      <c r="I287" s="35" t="n">
        <v>46262</v>
      </c>
      <c r="J287" s="35" t="n">
        <v>46240</v>
      </c>
      <c r="K287" s="35" t="n">
        <v>46240</v>
      </c>
      <c r="L287" s="34" t="n">
        <v>6</v>
      </c>
      <c r="M287" s="34" t="n">
        <v>6</v>
      </c>
      <c r="N287" s="34" t="n">
        <v>0</v>
      </c>
      <c r="O287" s="34"/>
      <c r="P287" s="36" t="n">
        <v>350</v>
      </c>
      <c r="Q287" s="34"/>
      <c r="R287" s="34" t="s">
        <v>212</v>
      </c>
      <c r="S287" s="34"/>
    </row>
    <row r="288" customFormat="false" ht="15" hidden="false" customHeight="false" outlineLevel="0" collapsed="false">
      <c r="A288" s="34" t="s">
        <v>1024</v>
      </c>
      <c r="B288" s="34" t="s">
        <v>266</v>
      </c>
      <c r="C288" s="6" t="s">
        <v>740</v>
      </c>
      <c r="D288" s="34" t="s">
        <v>712</v>
      </c>
      <c r="E288" s="34" t="s">
        <v>545</v>
      </c>
      <c r="F288" s="34" t="s">
        <v>716</v>
      </c>
      <c r="G288" s="34" t="s">
        <v>713</v>
      </c>
      <c r="H288" s="35" t="n">
        <v>46235</v>
      </c>
      <c r="I288" s="35" t="n">
        <v>46262</v>
      </c>
      <c r="J288" s="35" t="n">
        <v>46246</v>
      </c>
      <c r="K288" s="35" t="n">
        <v>46248</v>
      </c>
      <c r="L288" s="34" t="n">
        <v>3</v>
      </c>
      <c r="M288" s="34" t="n">
        <v>2.6</v>
      </c>
      <c r="N288" s="34" t="n">
        <v>0</v>
      </c>
      <c r="O288" s="34"/>
      <c r="P288" s="36" t="n">
        <v>267</v>
      </c>
      <c r="Q288" s="34"/>
      <c r="R288" s="34" t="s">
        <v>212</v>
      </c>
      <c r="S288" s="34"/>
    </row>
    <row r="289" customFormat="false" ht="15" hidden="false" customHeight="false" outlineLevel="0" collapsed="false">
      <c r="A289" s="34" t="s">
        <v>1025</v>
      </c>
      <c r="B289" s="34" t="s">
        <v>271</v>
      </c>
      <c r="C289" s="6" t="s">
        <v>742</v>
      </c>
      <c r="D289" s="34" t="s">
        <v>712</v>
      </c>
      <c r="E289" s="34" t="s">
        <v>545</v>
      </c>
      <c r="F289" s="34" t="s">
        <v>716</v>
      </c>
      <c r="G289" s="34" t="s">
        <v>713</v>
      </c>
      <c r="H289" s="35" t="n">
        <v>46235</v>
      </c>
      <c r="I289" s="35" t="n">
        <v>46262</v>
      </c>
      <c r="J289" s="35" t="n">
        <v>46243</v>
      </c>
      <c r="K289" s="35" t="n">
        <v>46244</v>
      </c>
      <c r="L289" s="34" t="n">
        <v>4</v>
      </c>
      <c r="M289" s="34" t="n">
        <v>4.5</v>
      </c>
      <c r="N289" s="34" t="n">
        <v>0</v>
      </c>
      <c r="O289" s="34"/>
      <c r="P289" s="36" t="n">
        <v>202</v>
      </c>
      <c r="Q289" s="34"/>
      <c r="R289" s="34" t="s">
        <v>212</v>
      </c>
      <c r="S289" s="34"/>
    </row>
    <row r="290" customFormat="false" ht="15" hidden="false" customHeight="false" outlineLevel="0" collapsed="false">
      <c r="A290" s="34" t="s">
        <v>1026</v>
      </c>
      <c r="B290" s="34" t="s">
        <v>276</v>
      </c>
      <c r="C290" s="6" t="s">
        <v>744</v>
      </c>
      <c r="D290" s="34" t="s">
        <v>712</v>
      </c>
      <c r="E290" s="34" t="s">
        <v>545</v>
      </c>
      <c r="F290" s="34" t="s">
        <v>716</v>
      </c>
      <c r="G290" s="34" t="s">
        <v>200</v>
      </c>
      <c r="H290" s="35" t="n">
        <v>46235</v>
      </c>
      <c r="I290" s="35" t="n">
        <v>46262</v>
      </c>
      <c r="J290" s="35" t="n">
        <v>46253</v>
      </c>
      <c r="K290" s="35" t="n">
        <v>46255</v>
      </c>
      <c r="L290" s="34" t="n">
        <v>6</v>
      </c>
      <c r="M290" s="34" t="n">
        <v>7.2</v>
      </c>
      <c r="N290" s="34" t="n">
        <v>0</v>
      </c>
      <c r="O290" s="34"/>
      <c r="P290" s="36" t="n">
        <v>474</v>
      </c>
      <c r="Q290" s="34"/>
      <c r="R290" s="34" t="s">
        <v>212</v>
      </c>
      <c r="S290" s="34"/>
    </row>
    <row r="291" customFormat="false" ht="15" hidden="false" customHeight="false" outlineLevel="0" collapsed="false">
      <c r="A291" s="34" t="s">
        <v>1027</v>
      </c>
      <c r="B291" s="34" t="s">
        <v>281</v>
      </c>
      <c r="C291" s="6" t="s">
        <v>746</v>
      </c>
      <c r="D291" s="34" t="s">
        <v>712</v>
      </c>
      <c r="E291" s="34" t="s">
        <v>545</v>
      </c>
      <c r="F291" s="34" t="s">
        <v>716</v>
      </c>
      <c r="G291" s="34" t="s">
        <v>62</v>
      </c>
      <c r="H291" s="35" t="n">
        <v>46235</v>
      </c>
      <c r="I291" s="35" t="n">
        <v>46262</v>
      </c>
      <c r="J291" s="35" t="n">
        <v>46255</v>
      </c>
      <c r="K291" s="35" t="n">
        <v>46261</v>
      </c>
      <c r="L291" s="34" t="n">
        <v>4</v>
      </c>
      <c r="M291" s="34" t="n">
        <v>4.6</v>
      </c>
      <c r="N291" s="34" t="n">
        <v>0</v>
      </c>
      <c r="O291" s="34"/>
      <c r="P291" s="36" t="n">
        <v>207</v>
      </c>
      <c r="Q291" s="34"/>
      <c r="R291" s="34" t="s">
        <v>212</v>
      </c>
      <c r="S291" s="34"/>
    </row>
    <row r="292" customFormat="false" ht="15" hidden="false" customHeight="false" outlineLevel="0" collapsed="false">
      <c r="A292" s="34" t="s">
        <v>1028</v>
      </c>
      <c r="B292" s="34" t="s">
        <v>287</v>
      </c>
      <c r="C292" s="6" t="s">
        <v>748</v>
      </c>
      <c r="D292" s="34" t="s">
        <v>712</v>
      </c>
      <c r="E292" s="34" t="s">
        <v>545</v>
      </c>
      <c r="F292" s="34" t="s">
        <v>716</v>
      </c>
      <c r="G292" s="34" t="s">
        <v>62</v>
      </c>
      <c r="H292" s="35" t="n">
        <v>46235</v>
      </c>
      <c r="I292" s="35" t="n">
        <v>46262</v>
      </c>
      <c r="J292" s="35" t="n">
        <v>46249</v>
      </c>
      <c r="K292" s="35" t="n">
        <v>46249</v>
      </c>
      <c r="L292" s="34" t="n">
        <v>6</v>
      </c>
      <c r="M292" s="34" t="n">
        <v>5.6</v>
      </c>
      <c r="N292" s="34" t="n">
        <v>0</v>
      </c>
      <c r="O292" s="34"/>
      <c r="P292" s="36" t="n">
        <v>402</v>
      </c>
      <c r="Q292" s="34"/>
      <c r="R292" s="34" t="s">
        <v>212</v>
      </c>
      <c r="S292" s="34"/>
    </row>
    <row r="293" customFormat="false" ht="15" hidden="false" customHeight="false" outlineLevel="0" collapsed="false">
      <c r="A293" s="34" t="s">
        <v>1029</v>
      </c>
      <c r="B293" s="34" t="s">
        <v>291</v>
      </c>
      <c r="C293" s="6" t="s">
        <v>750</v>
      </c>
      <c r="D293" s="34" t="s">
        <v>712</v>
      </c>
      <c r="E293" s="34" t="s">
        <v>545</v>
      </c>
      <c r="F293" s="34" t="s">
        <v>716</v>
      </c>
      <c r="G293" s="34" t="s">
        <v>200</v>
      </c>
      <c r="H293" s="35" t="n">
        <v>46235</v>
      </c>
      <c r="I293" s="35" t="n">
        <v>46262</v>
      </c>
      <c r="J293" s="35" t="n">
        <v>46252</v>
      </c>
      <c r="K293" s="35" t="n">
        <v>46254</v>
      </c>
      <c r="L293" s="34" t="n">
        <v>6</v>
      </c>
      <c r="M293" s="34" t="n">
        <v>7</v>
      </c>
      <c r="N293" s="34" t="n">
        <v>0</v>
      </c>
      <c r="O293" s="34"/>
      <c r="P293" s="36" t="n">
        <v>395</v>
      </c>
      <c r="Q293" s="34"/>
      <c r="R293" s="34" t="s">
        <v>212</v>
      </c>
      <c r="S293" s="34"/>
    </row>
    <row r="294" customFormat="false" ht="15" hidden="false" customHeight="false" outlineLevel="0" collapsed="false">
      <c r="A294" s="34" t="s">
        <v>1030</v>
      </c>
      <c r="B294" s="34" t="s">
        <v>297</v>
      </c>
      <c r="C294" s="6" t="s">
        <v>752</v>
      </c>
      <c r="D294" s="34" t="s">
        <v>712</v>
      </c>
      <c r="E294" s="34" t="s">
        <v>545</v>
      </c>
      <c r="F294" s="34" t="s">
        <v>716</v>
      </c>
      <c r="G294" s="34" t="s">
        <v>200</v>
      </c>
      <c r="H294" s="35" t="n">
        <v>46235</v>
      </c>
      <c r="I294" s="35" t="n">
        <v>46262</v>
      </c>
      <c r="J294" s="35" t="n">
        <v>46239</v>
      </c>
      <c r="K294" s="35" t="n">
        <v>46241</v>
      </c>
      <c r="L294" s="34" t="n">
        <v>4</v>
      </c>
      <c r="M294" s="34" t="n">
        <v>5</v>
      </c>
      <c r="N294" s="34" t="n">
        <v>0</v>
      </c>
      <c r="O294" s="34"/>
      <c r="P294" s="36" t="n">
        <v>525</v>
      </c>
      <c r="Q294" s="34"/>
      <c r="R294" s="34" t="s">
        <v>212</v>
      </c>
      <c r="S294" s="34"/>
    </row>
    <row r="295" customFormat="false" ht="15" hidden="false" customHeight="false" outlineLevel="0" collapsed="false">
      <c r="A295" s="34" t="s">
        <v>1031</v>
      </c>
      <c r="B295" s="34" t="s">
        <v>300</v>
      </c>
      <c r="C295" s="6" t="s">
        <v>754</v>
      </c>
      <c r="D295" s="34" t="s">
        <v>712</v>
      </c>
      <c r="E295" s="34" t="s">
        <v>545</v>
      </c>
      <c r="F295" s="34" t="s">
        <v>716</v>
      </c>
      <c r="G295" s="34" t="s">
        <v>200</v>
      </c>
      <c r="H295" s="35" t="n">
        <v>46235</v>
      </c>
      <c r="I295" s="35" t="n">
        <v>46262</v>
      </c>
      <c r="J295" s="35" t="n">
        <v>46246</v>
      </c>
      <c r="K295" s="35" t="n">
        <v>46255</v>
      </c>
      <c r="L295" s="34" t="n">
        <v>3</v>
      </c>
      <c r="M295" s="34" t="n">
        <v>3.4</v>
      </c>
      <c r="N295" s="34" t="n">
        <v>0</v>
      </c>
      <c r="O295" s="34"/>
      <c r="P295" s="36" t="n">
        <v>303</v>
      </c>
      <c r="Q295" s="34"/>
      <c r="R295" s="34" t="s">
        <v>212</v>
      </c>
      <c r="S295" s="34"/>
    </row>
    <row r="296" customFormat="false" ht="15" hidden="false" customHeight="false" outlineLevel="0" collapsed="false">
      <c r="A296" s="34" t="s">
        <v>1032</v>
      </c>
      <c r="B296" s="34" t="s">
        <v>303</v>
      </c>
      <c r="C296" s="6" t="s">
        <v>756</v>
      </c>
      <c r="D296" s="34" t="s">
        <v>712</v>
      </c>
      <c r="E296" s="34" t="s">
        <v>545</v>
      </c>
      <c r="F296" s="34" t="s">
        <v>716</v>
      </c>
      <c r="G296" s="34" t="s">
        <v>200</v>
      </c>
      <c r="H296" s="35" t="n">
        <v>46235</v>
      </c>
      <c r="I296" s="35" t="n">
        <v>46262</v>
      </c>
      <c r="J296" s="35" t="n">
        <v>46256</v>
      </c>
      <c r="K296" s="35" t="n">
        <v>46258</v>
      </c>
      <c r="L296" s="34" t="n">
        <v>2</v>
      </c>
      <c r="M296" s="34" t="n">
        <v>2.2</v>
      </c>
      <c r="N296" s="34" t="n">
        <v>0</v>
      </c>
      <c r="O296" s="34"/>
      <c r="P296" s="36" t="n">
        <v>99</v>
      </c>
      <c r="Q296" s="34"/>
      <c r="R296" s="34" t="s">
        <v>212</v>
      </c>
      <c r="S296" s="34"/>
    </row>
    <row r="297" customFormat="false" ht="15" hidden="false" customHeight="false" outlineLevel="0" collapsed="false">
      <c r="A297" s="34" t="s">
        <v>1033</v>
      </c>
      <c r="B297" s="34" t="s">
        <v>305</v>
      </c>
      <c r="C297" s="6" t="s">
        <v>758</v>
      </c>
      <c r="D297" s="34" t="s">
        <v>712</v>
      </c>
      <c r="E297" s="34" t="s">
        <v>545</v>
      </c>
      <c r="F297" s="34" t="s">
        <v>716</v>
      </c>
      <c r="G297" s="34" t="s">
        <v>759</v>
      </c>
      <c r="H297" s="35" t="n">
        <v>46235</v>
      </c>
      <c r="I297" s="35" t="n">
        <v>46262</v>
      </c>
      <c r="J297" s="35" t="n">
        <v>46239</v>
      </c>
      <c r="K297" s="35" t="n">
        <v>46245</v>
      </c>
      <c r="L297" s="34" t="n">
        <v>8</v>
      </c>
      <c r="M297" s="34" t="n">
        <v>8</v>
      </c>
      <c r="N297" s="34" t="n">
        <v>0</v>
      </c>
      <c r="O297" s="34"/>
      <c r="P297" s="36" t="n">
        <v>510</v>
      </c>
      <c r="Q297" s="34"/>
      <c r="R297" s="34" t="s">
        <v>212</v>
      </c>
      <c r="S297" s="34"/>
    </row>
    <row r="298" customFormat="false" ht="15" hidden="false" customHeight="false" outlineLevel="0" collapsed="false">
      <c r="A298" s="34" t="s">
        <v>1034</v>
      </c>
      <c r="B298" s="34" t="s">
        <v>313</v>
      </c>
      <c r="C298" s="6" t="s">
        <v>761</v>
      </c>
      <c r="D298" s="34" t="s">
        <v>712</v>
      </c>
      <c r="E298" s="34" t="s">
        <v>545</v>
      </c>
      <c r="F298" s="34" t="s">
        <v>716</v>
      </c>
      <c r="G298" s="34" t="s">
        <v>759</v>
      </c>
      <c r="H298" s="35" t="n">
        <v>46235</v>
      </c>
      <c r="I298" s="35" t="n">
        <v>46262</v>
      </c>
      <c r="J298" s="35" t="n">
        <v>46239</v>
      </c>
      <c r="K298" s="35" t="n">
        <v>46242</v>
      </c>
      <c r="L298" s="34" t="n">
        <v>6</v>
      </c>
      <c r="M298" s="34" t="n">
        <v>5.9</v>
      </c>
      <c r="N298" s="34" t="n">
        <v>0</v>
      </c>
      <c r="O298" s="34"/>
      <c r="P298" s="36" t="n">
        <v>416</v>
      </c>
      <c r="Q298" s="34"/>
      <c r="R298" s="34" t="s">
        <v>212</v>
      </c>
      <c r="S298" s="34"/>
    </row>
    <row r="299" customFormat="false" ht="15" hidden="false" customHeight="false" outlineLevel="0" collapsed="false">
      <c r="A299" s="34" t="s">
        <v>1035</v>
      </c>
      <c r="B299" s="34" t="s">
        <v>316</v>
      </c>
      <c r="C299" s="6" t="s">
        <v>763</v>
      </c>
      <c r="D299" s="34" t="s">
        <v>712</v>
      </c>
      <c r="E299" s="34" t="s">
        <v>545</v>
      </c>
      <c r="F299" s="34" t="s">
        <v>716</v>
      </c>
      <c r="G299" s="34" t="s">
        <v>759</v>
      </c>
      <c r="H299" s="35" t="n">
        <v>46235</v>
      </c>
      <c r="I299" s="35" t="n">
        <v>46262</v>
      </c>
      <c r="J299" s="35" t="n">
        <v>46238</v>
      </c>
      <c r="K299" s="35" t="n">
        <v>46247</v>
      </c>
      <c r="L299" s="34" t="n">
        <v>8</v>
      </c>
      <c r="M299" s="34" t="n">
        <v>7.5</v>
      </c>
      <c r="N299" s="34" t="n">
        <v>0</v>
      </c>
      <c r="O299" s="34"/>
      <c r="P299" s="36" t="n">
        <v>488</v>
      </c>
      <c r="Q299" s="34"/>
      <c r="R299" s="34" t="s">
        <v>212</v>
      </c>
      <c r="S299" s="34"/>
    </row>
    <row r="300" customFormat="false" ht="15" hidden="false" customHeight="false" outlineLevel="0" collapsed="false">
      <c r="A300" s="34" t="s">
        <v>1036</v>
      </c>
      <c r="B300" s="34" t="s">
        <v>321</v>
      </c>
      <c r="C300" s="6" t="s">
        <v>765</v>
      </c>
      <c r="D300" s="34" t="s">
        <v>712</v>
      </c>
      <c r="E300" s="34" t="s">
        <v>545</v>
      </c>
      <c r="F300" s="34" t="s">
        <v>716</v>
      </c>
      <c r="G300" s="34" t="s">
        <v>759</v>
      </c>
      <c r="H300" s="35" t="n">
        <v>46235</v>
      </c>
      <c r="I300" s="35" t="n">
        <v>46262</v>
      </c>
      <c r="J300" s="35" t="n">
        <v>46248</v>
      </c>
      <c r="K300" s="35" t="n">
        <v>46248</v>
      </c>
      <c r="L300" s="34" t="n">
        <v>3</v>
      </c>
      <c r="M300" s="34" t="n">
        <v>3.3</v>
      </c>
      <c r="N300" s="34" t="n">
        <v>0</v>
      </c>
      <c r="O300" s="34"/>
      <c r="P300" s="36" t="n">
        <v>228</v>
      </c>
      <c r="Q300" s="34"/>
      <c r="R300" s="34" t="s">
        <v>212</v>
      </c>
      <c r="S300" s="34"/>
    </row>
    <row r="301" customFormat="false" ht="15" hidden="false" customHeight="false" outlineLevel="0" collapsed="false">
      <c r="A301" s="34" t="s">
        <v>1037</v>
      </c>
      <c r="B301" s="34" t="s">
        <v>324</v>
      </c>
      <c r="C301" s="6" t="s">
        <v>767</v>
      </c>
      <c r="D301" s="34" t="s">
        <v>712</v>
      </c>
      <c r="E301" s="34" t="s">
        <v>545</v>
      </c>
      <c r="F301" s="34" t="s">
        <v>716</v>
      </c>
      <c r="G301" s="34" t="s">
        <v>759</v>
      </c>
      <c r="H301" s="35" t="n">
        <v>46235</v>
      </c>
      <c r="I301" s="35" t="n">
        <v>46262</v>
      </c>
      <c r="J301" s="35" t="n">
        <v>46244</v>
      </c>
      <c r="K301" s="35" t="n">
        <v>46245</v>
      </c>
      <c r="L301" s="34" t="n">
        <v>3</v>
      </c>
      <c r="M301" s="34" t="n">
        <v>3.2</v>
      </c>
      <c r="N301" s="34" t="n">
        <v>0</v>
      </c>
      <c r="O301" s="34"/>
      <c r="P301" s="36" t="n">
        <v>444</v>
      </c>
      <c r="Q301" s="34"/>
      <c r="R301" s="34" t="s">
        <v>212</v>
      </c>
      <c r="S301" s="34"/>
    </row>
    <row r="302" customFormat="false" ht="15" hidden="false" customHeight="false" outlineLevel="0" collapsed="false">
      <c r="A302" s="34" t="s">
        <v>1038</v>
      </c>
      <c r="B302" s="34" t="s">
        <v>192</v>
      </c>
      <c r="C302" s="6" t="s">
        <v>711</v>
      </c>
      <c r="D302" s="34" t="s">
        <v>712</v>
      </c>
      <c r="E302" s="34" t="s">
        <v>545</v>
      </c>
      <c r="F302" s="34" t="s">
        <v>716</v>
      </c>
      <c r="G302" s="34" t="s">
        <v>713</v>
      </c>
      <c r="H302" s="35" t="n">
        <v>46266</v>
      </c>
      <c r="I302" s="35" t="n">
        <v>46293</v>
      </c>
      <c r="J302" s="35" t="n">
        <v>46280</v>
      </c>
      <c r="K302" s="35" t="n">
        <v>46286</v>
      </c>
      <c r="L302" s="34" t="n">
        <v>6</v>
      </c>
      <c r="M302" s="34" t="n">
        <v>7.3</v>
      </c>
      <c r="N302" s="34" t="n">
        <v>0</v>
      </c>
      <c r="O302" s="34"/>
      <c r="P302" s="36" t="n">
        <v>628</v>
      </c>
      <c r="Q302" s="34"/>
      <c r="R302" s="34" t="s">
        <v>212</v>
      </c>
      <c r="S302" s="34"/>
    </row>
    <row r="303" customFormat="false" ht="15" hidden="false" customHeight="false" outlineLevel="0" collapsed="false">
      <c r="A303" s="34" t="s">
        <v>1039</v>
      </c>
      <c r="B303" s="34" t="s">
        <v>203</v>
      </c>
      <c r="C303" s="6" t="s">
        <v>715</v>
      </c>
      <c r="D303" s="34" t="s">
        <v>712</v>
      </c>
      <c r="E303" s="34" t="s">
        <v>545</v>
      </c>
      <c r="F303" s="34" t="s">
        <v>716</v>
      </c>
      <c r="G303" s="34" t="s">
        <v>713</v>
      </c>
      <c r="H303" s="35" t="n">
        <v>46266</v>
      </c>
      <c r="I303" s="35" t="n">
        <v>46293</v>
      </c>
      <c r="J303" s="35" t="n">
        <v>46270</v>
      </c>
      <c r="K303" s="35" t="n">
        <v>46276</v>
      </c>
      <c r="L303" s="34" t="n">
        <v>4</v>
      </c>
      <c r="M303" s="34" t="n">
        <v>3.7</v>
      </c>
      <c r="N303" s="34" t="n">
        <v>0</v>
      </c>
      <c r="O303" s="34"/>
      <c r="P303" s="36" t="n">
        <v>166</v>
      </c>
      <c r="Q303" s="34"/>
      <c r="R303" s="34" t="s">
        <v>212</v>
      </c>
      <c r="S303" s="34"/>
    </row>
    <row r="304" customFormat="false" ht="15" hidden="false" customHeight="false" outlineLevel="0" collapsed="false">
      <c r="A304" s="34" t="s">
        <v>1040</v>
      </c>
      <c r="B304" s="34" t="s">
        <v>208</v>
      </c>
      <c r="C304" s="6" t="s">
        <v>718</v>
      </c>
      <c r="D304" s="34" t="s">
        <v>712</v>
      </c>
      <c r="E304" s="34" t="s">
        <v>545</v>
      </c>
      <c r="F304" s="34" t="s">
        <v>716</v>
      </c>
      <c r="G304" s="34" t="s">
        <v>200</v>
      </c>
      <c r="H304" s="35" t="n">
        <v>46266</v>
      </c>
      <c r="I304" s="35" t="n">
        <v>46293</v>
      </c>
      <c r="J304" s="35" t="n">
        <v>46268</v>
      </c>
      <c r="K304" s="35" t="n">
        <v>46277</v>
      </c>
      <c r="L304" s="34" t="n">
        <v>3</v>
      </c>
      <c r="M304" s="34" t="n">
        <v>3.4</v>
      </c>
      <c r="N304" s="34" t="n">
        <v>0</v>
      </c>
      <c r="O304" s="34"/>
      <c r="P304" s="36" t="n">
        <v>153</v>
      </c>
      <c r="Q304" s="34"/>
      <c r="R304" s="34" t="s">
        <v>212</v>
      </c>
      <c r="S304" s="34"/>
    </row>
    <row r="305" customFormat="false" ht="15" hidden="false" customHeight="false" outlineLevel="0" collapsed="false">
      <c r="A305" s="34" t="s">
        <v>1041</v>
      </c>
      <c r="B305" s="34" t="s">
        <v>215</v>
      </c>
      <c r="C305" s="6" t="s">
        <v>720</v>
      </c>
      <c r="D305" s="34" t="s">
        <v>712</v>
      </c>
      <c r="E305" s="34" t="s">
        <v>545</v>
      </c>
      <c r="F305" s="34" t="s">
        <v>716</v>
      </c>
      <c r="G305" s="34" t="s">
        <v>713</v>
      </c>
      <c r="H305" s="35" t="n">
        <v>46266</v>
      </c>
      <c r="I305" s="35" t="n">
        <v>46293</v>
      </c>
      <c r="J305" s="35" t="n">
        <v>46274</v>
      </c>
      <c r="K305" s="35" t="n">
        <v>46275</v>
      </c>
      <c r="L305" s="34" t="n">
        <v>4</v>
      </c>
      <c r="M305" s="34" t="n">
        <v>4.4</v>
      </c>
      <c r="N305" s="34" t="n">
        <v>0</v>
      </c>
      <c r="O305" s="34"/>
      <c r="P305" s="36" t="n">
        <v>348</v>
      </c>
      <c r="Q305" s="34"/>
      <c r="R305" s="34" t="s">
        <v>212</v>
      </c>
      <c r="S305" s="34"/>
    </row>
    <row r="306" customFormat="false" ht="15" hidden="false" customHeight="false" outlineLevel="0" collapsed="false">
      <c r="A306" s="34" t="s">
        <v>1042</v>
      </c>
      <c r="B306" s="34" t="s">
        <v>220</v>
      </c>
      <c r="C306" s="6" t="s">
        <v>722</v>
      </c>
      <c r="D306" s="34" t="s">
        <v>712</v>
      </c>
      <c r="E306" s="34" t="s">
        <v>545</v>
      </c>
      <c r="F306" s="34" t="s">
        <v>716</v>
      </c>
      <c r="G306" s="34" t="s">
        <v>200</v>
      </c>
      <c r="H306" s="35" t="n">
        <v>46266</v>
      </c>
      <c r="I306" s="35" t="n">
        <v>46293</v>
      </c>
      <c r="J306" s="35" t="n">
        <v>46286</v>
      </c>
      <c r="K306" s="35" t="n">
        <v>46289</v>
      </c>
      <c r="L306" s="34" t="n">
        <v>4</v>
      </c>
      <c r="M306" s="34" t="n">
        <v>3.9</v>
      </c>
      <c r="N306" s="34" t="n">
        <v>0</v>
      </c>
      <c r="O306" s="34"/>
      <c r="P306" s="36" t="n">
        <v>476</v>
      </c>
      <c r="Q306" s="34"/>
      <c r="R306" s="34" t="s">
        <v>212</v>
      </c>
      <c r="S306" s="34"/>
    </row>
    <row r="307" customFormat="false" ht="15" hidden="false" customHeight="false" outlineLevel="0" collapsed="false">
      <c r="A307" s="34" t="s">
        <v>1043</v>
      </c>
      <c r="B307" s="34" t="s">
        <v>227</v>
      </c>
      <c r="C307" s="6" t="s">
        <v>724</v>
      </c>
      <c r="D307" s="34" t="s">
        <v>712</v>
      </c>
      <c r="E307" s="34" t="s">
        <v>545</v>
      </c>
      <c r="F307" s="34" t="s">
        <v>716</v>
      </c>
      <c r="G307" s="34" t="s">
        <v>200</v>
      </c>
      <c r="H307" s="35" t="n">
        <v>46266</v>
      </c>
      <c r="I307" s="35" t="n">
        <v>46293</v>
      </c>
      <c r="J307" s="35" t="n">
        <v>46283</v>
      </c>
      <c r="K307" s="35" t="n">
        <v>46284</v>
      </c>
      <c r="L307" s="34" t="n">
        <v>4</v>
      </c>
      <c r="M307" s="34" t="n">
        <v>3.8</v>
      </c>
      <c r="N307" s="34" t="n">
        <v>0</v>
      </c>
      <c r="O307" s="34"/>
      <c r="P307" s="36" t="n">
        <v>171</v>
      </c>
      <c r="Q307" s="34"/>
      <c r="R307" s="34" t="s">
        <v>212</v>
      </c>
      <c r="S307" s="34"/>
    </row>
    <row r="308" customFormat="false" ht="15" hidden="false" customHeight="false" outlineLevel="0" collapsed="false">
      <c r="A308" s="34" t="s">
        <v>1044</v>
      </c>
      <c r="B308" s="34" t="s">
        <v>230</v>
      </c>
      <c r="C308" s="6" t="s">
        <v>726</v>
      </c>
      <c r="D308" s="34" t="s">
        <v>712</v>
      </c>
      <c r="E308" s="34" t="s">
        <v>545</v>
      </c>
      <c r="F308" s="34" t="s">
        <v>716</v>
      </c>
      <c r="G308" s="34" t="s">
        <v>200</v>
      </c>
      <c r="H308" s="35" t="n">
        <v>46266</v>
      </c>
      <c r="I308" s="35" t="n">
        <v>46293</v>
      </c>
      <c r="J308" s="35" t="n">
        <v>46284</v>
      </c>
      <c r="K308" s="35" t="n">
        <v>46284</v>
      </c>
      <c r="L308" s="34" t="n">
        <v>2</v>
      </c>
      <c r="M308" s="34" t="n">
        <v>2.4</v>
      </c>
      <c r="N308" s="34" t="n">
        <v>0</v>
      </c>
      <c r="O308" s="34"/>
      <c r="P308" s="36" t="n">
        <v>188</v>
      </c>
      <c r="Q308" s="34"/>
      <c r="R308" s="34" t="s">
        <v>212</v>
      </c>
      <c r="S308" s="34"/>
    </row>
    <row r="309" customFormat="false" ht="15" hidden="false" customHeight="false" outlineLevel="0" collapsed="false">
      <c r="A309" s="34" t="s">
        <v>1045</v>
      </c>
      <c r="B309" s="34" t="s">
        <v>234</v>
      </c>
      <c r="C309" s="6" t="s">
        <v>728</v>
      </c>
      <c r="D309" s="34" t="s">
        <v>712</v>
      </c>
      <c r="E309" s="34" t="s">
        <v>545</v>
      </c>
      <c r="F309" s="34" t="s">
        <v>716</v>
      </c>
      <c r="G309" s="34" t="s">
        <v>200</v>
      </c>
      <c r="H309" s="35" t="n">
        <v>46266</v>
      </c>
      <c r="I309" s="35" t="n">
        <v>46293</v>
      </c>
      <c r="J309" s="35" t="n">
        <v>46271</v>
      </c>
      <c r="K309" s="35" t="n">
        <v>46277</v>
      </c>
      <c r="L309" s="34" t="n">
        <v>6</v>
      </c>
      <c r="M309" s="34" t="n">
        <v>4.9</v>
      </c>
      <c r="N309" s="34" t="n">
        <v>0</v>
      </c>
      <c r="O309" s="34"/>
      <c r="P309" s="36" t="n">
        <v>520</v>
      </c>
      <c r="Q309" s="34"/>
      <c r="R309" s="34" t="s">
        <v>212</v>
      </c>
      <c r="S309" s="34"/>
    </row>
    <row r="310" customFormat="false" ht="15" hidden="false" customHeight="false" outlineLevel="0" collapsed="false">
      <c r="A310" s="34" t="s">
        <v>1046</v>
      </c>
      <c r="B310" s="34" t="s">
        <v>238</v>
      </c>
      <c r="C310" s="6" t="s">
        <v>730</v>
      </c>
      <c r="D310" s="34" t="s">
        <v>712</v>
      </c>
      <c r="E310" s="34" t="s">
        <v>545</v>
      </c>
      <c r="F310" s="34" t="s">
        <v>716</v>
      </c>
      <c r="G310" s="34" t="s">
        <v>200</v>
      </c>
      <c r="H310" s="35" t="n">
        <v>46266</v>
      </c>
      <c r="I310" s="35" t="n">
        <v>46293</v>
      </c>
      <c r="J310" s="35" t="n">
        <v>46281</v>
      </c>
      <c r="K310" s="35" t="n">
        <v>46281</v>
      </c>
      <c r="L310" s="34" t="n">
        <v>4</v>
      </c>
      <c r="M310" s="34" t="n">
        <v>3.7</v>
      </c>
      <c r="N310" s="34" t="n">
        <v>0</v>
      </c>
      <c r="O310" s="34"/>
      <c r="P310" s="36" t="n">
        <v>466</v>
      </c>
      <c r="Q310" s="34"/>
      <c r="R310" s="34" t="s">
        <v>212</v>
      </c>
      <c r="S310" s="34"/>
    </row>
    <row r="311" customFormat="false" ht="15" hidden="false" customHeight="false" outlineLevel="0" collapsed="false">
      <c r="A311" s="34" t="s">
        <v>1047</v>
      </c>
      <c r="B311" s="34" t="s">
        <v>242</v>
      </c>
      <c r="C311" s="6" t="s">
        <v>732</v>
      </c>
      <c r="D311" s="34" t="s">
        <v>712</v>
      </c>
      <c r="E311" s="34" t="s">
        <v>545</v>
      </c>
      <c r="F311" s="34" t="s">
        <v>716</v>
      </c>
      <c r="G311" s="34" t="s">
        <v>200</v>
      </c>
      <c r="H311" s="35" t="n">
        <v>46266</v>
      </c>
      <c r="I311" s="35" t="n">
        <v>46293</v>
      </c>
      <c r="J311" s="35" t="n">
        <v>46280</v>
      </c>
      <c r="K311" s="35" t="n">
        <v>46289</v>
      </c>
      <c r="L311" s="34" t="n">
        <v>4</v>
      </c>
      <c r="M311" s="34" t="n">
        <v>3.9</v>
      </c>
      <c r="N311" s="34" t="n">
        <v>0</v>
      </c>
      <c r="O311" s="34"/>
      <c r="P311" s="36" t="n">
        <v>256</v>
      </c>
      <c r="Q311" s="34"/>
      <c r="R311" s="34" t="s">
        <v>212</v>
      </c>
      <c r="S311" s="34"/>
    </row>
    <row r="312" customFormat="false" ht="15" hidden="false" customHeight="false" outlineLevel="0" collapsed="false">
      <c r="A312" s="34" t="s">
        <v>1048</v>
      </c>
      <c r="B312" s="34" t="s">
        <v>246</v>
      </c>
      <c r="C312" s="6" t="s">
        <v>734</v>
      </c>
      <c r="D312" s="34" t="s">
        <v>712</v>
      </c>
      <c r="E312" s="34" t="s">
        <v>545</v>
      </c>
      <c r="F312" s="34" t="s">
        <v>716</v>
      </c>
      <c r="G312" s="34" t="s">
        <v>200</v>
      </c>
      <c r="H312" s="35" t="n">
        <v>46266</v>
      </c>
      <c r="I312" s="35" t="n">
        <v>46293</v>
      </c>
      <c r="J312" s="35" t="n">
        <v>46273</v>
      </c>
      <c r="K312" s="35" t="n">
        <v>46274</v>
      </c>
      <c r="L312" s="34" t="n">
        <v>8</v>
      </c>
      <c r="M312" s="34" t="n">
        <v>9.7</v>
      </c>
      <c r="N312" s="34" t="n">
        <v>0</v>
      </c>
      <c r="O312" s="34"/>
      <c r="P312" s="36" t="n">
        <v>736</v>
      </c>
      <c r="Q312" s="34"/>
      <c r="R312" s="34" t="s">
        <v>212</v>
      </c>
      <c r="S312" s="34"/>
    </row>
    <row r="313" customFormat="false" ht="15" hidden="false" customHeight="false" outlineLevel="0" collapsed="false">
      <c r="A313" s="34" t="s">
        <v>1049</v>
      </c>
      <c r="B313" s="34" t="s">
        <v>252</v>
      </c>
      <c r="C313" s="6" t="s">
        <v>736</v>
      </c>
      <c r="D313" s="34" t="s">
        <v>712</v>
      </c>
      <c r="E313" s="34" t="s">
        <v>545</v>
      </c>
      <c r="F313" s="34" t="s">
        <v>716</v>
      </c>
      <c r="G313" s="34" t="s">
        <v>200</v>
      </c>
      <c r="H313" s="35" t="n">
        <v>46266</v>
      </c>
      <c r="I313" s="35" t="n">
        <v>46293</v>
      </c>
      <c r="J313" s="35" t="n">
        <v>46281</v>
      </c>
      <c r="K313" s="35" t="n">
        <v>46282</v>
      </c>
      <c r="L313" s="34" t="n">
        <v>8</v>
      </c>
      <c r="M313" s="34" t="n">
        <v>9.4</v>
      </c>
      <c r="N313" s="34" t="n">
        <v>0</v>
      </c>
      <c r="O313" s="34"/>
      <c r="P313" s="36" t="n">
        <v>503</v>
      </c>
      <c r="Q313" s="34"/>
      <c r="R313" s="34" t="s">
        <v>212</v>
      </c>
      <c r="S313" s="34"/>
    </row>
    <row r="314" customFormat="false" ht="15" hidden="false" customHeight="false" outlineLevel="0" collapsed="false">
      <c r="A314" s="34" t="s">
        <v>1050</v>
      </c>
      <c r="B314" s="34" t="s">
        <v>259</v>
      </c>
      <c r="C314" s="6" t="s">
        <v>738</v>
      </c>
      <c r="D314" s="34" t="s">
        <v>712</v>
      </c>
      <c r="E314" s="34" t="s">
        <v>545</v>
      </c>
      <c r="F314" s="34" t="s">
        <v>716</v>
      </c>
      <c r="G314" s="34" t="s">
        <v>713</v>
      </c>
      <c r="H314" s="35" t="n">
        <v>46266</v>
      </c>
      <c r="I314" s="35" t="n">
        <v>46293</v>
      </c>
      <c r="J314" s="35" t="n">
        <v>46273</v>
      </c>
      <c r="K314" s="35" t="n">
        <v>46276</v>
      </c>
      <c r="L314" s="34" t="n">
        <v>8</v>
      </c>
      <c r="M314" s="34" t="n">
        <v>9.1</v>
      </c>
      <c r="N314" s="34" t="n">
        <v>0</v>
      </c>
      <c r="O314" s="34"/>
      <c r="P314" s="36" t="n">
        <v>410</v>
      </c>
      <c r="Q314" s="34"/>
      <c r="R314" s="34" t="s">
        <v>212</v>
      </c>
      <c r="S314" s="34"/>
    </row>
    <row r="315" customFormat="false" ht="15" hidden="false" customHeight="false" outlineLevel="0" collapsed="false">
      <c r="A315" s="34" t="s">
        <v>1051</v>
      </c>
      <c r="B315" s="34" t="s">
        <v>266</v>
      </c>
      <c r="C315" s="6" t="s">
        <v>740</v>
      </c>
      <c r="D315" s="34" t="s">
        <v>712</v>
      </c>
      <c r="E315" s="34" t="s">
        <v>545</v>
      </c>
      <c r="F315" s="34" t="s">
        <v>716</v>
      </c>
      <c r="G315" s="34" t="s">
        <v>713</v>
      </c>
      <c r="H315" s="35" t="n">
        <v>46266</v>
      </c>
      <c r="I315" s="35" t="n">
        <v>46293</v>
      </c>
      <c r="J315" s="35" t="n">
        <v>46288</v>
      </c>
      <c r="K315" s="35" t="n">
        <v>46288</v>
      </c>
      <c r="L315" s="34" t="n">
        <v>6</v>
      </c>
      <c r="M315" s="34" t="n">
        <v>6.6</v>
      </c>
      <c r="N315" s="34" t="n">
        <v>0</v>
      </c>
      <c r="O315" s="34"/>
      <c r="P315" s="36" t="n">
        <v>297</v>
      </c>
      <c r="Q315" s="34"/>
      <c r="R315" s="34" t="s">
        <v>212</v>
      </c>
      <c r="S315" s="34"/>
    </row>
    <row r="316" customFormat="false" ht="15" hidden="false" customHeight="false" outlineLevel="0" collapsed="false">
      <c r="A316" s="34" t="s">
        <v>1052</v>
      </c>
      <c r="B316" s="34" t="s">
        <v>271</v>
      </c>
      <c r="C316" s="6" t="s">
        <v>742</v>
      </c>
      <c r="D316" s="34" t="s">
        <v>712</v>
      </c>
      <c r="E316" s="34" t="s">
        <v>545</v>
      </c>
      <c r="F316" s="34" t="s">
        <v>716</v>
      </c>
      <c r="G316" s="34" t="s">
        <v>713</v>
      </c>
      <c r="H316" s="35" t="n">
        <v>46266</v>
      </c>
      <c r="I316" s="35" t="n">
        <v>46293</v>
      </c>
      <c r="J316" s="35" t="n">
        <v>46276</v>
      </c>
      <c r="K316" s="35" t="n">
        <v>46279</v>
      </c>
      <c r="L316" s="34" t="n">
        <v>4</v>
      </c>
      <c r="M316" s="34" t="n">
        <v>4.5</v>
      </c>
      <c r="N316" s="34" t="n">
        <v>0</v>
      </c>
      <c r="O316" s="34"/>
      <c r="P316" s="36" t="n">
        <v>352</v>
      </c>
      <c r="Q316" s="34"/>
      <c r="R316" s="34" t="s">
        <v>212</v>
      </c>
      <c r="S316" s="34"/>
    </row>
    <row r="317" customFormat="false" ht="15" hidden="false" customHeight="false" outlineLevel="0" collapsed="false">
      <c r="A317" s="34" t="s">
        <v>1053</v>
      </c>
      <c r="B317" s="34" t="s">
        <v>276</v>
      </c>
      <c r="C317" s="6" t="s">
        <v>744</v>
      </c>
      <c r="D317" s="34" t="s">
        <v>712</v>
      </c>
      <c r="E317" s="34" t="s">
        <v>545</v>
      </c>
      <c r="F317" s="34" t="s">
        <v>416</v>
      </c>
      <c r="G317" s="34" t="s">
        <v>200</v>
      </c>
      <c r="H317" s="35" t="n">
        <v>46266</v>
      </c>
      <c r="I317" s="35" t="n">
        <v>46293</v>
      </c>
      <c r="J317" s="35" t="n">
        <v>46280</v>
      </c>
      <c r="K317" s="35"/>
      <c r="L317" s="34" t="n">
        <v>3</v>
      </c>
      <c r="M317" s="34"/>
      <c r="N317" s="34" t="n">
        <v>0</v>
      </c>
      <c r="O317" s="34"/>
      <c r="P317" s="36"/>
      <c r="Q317" s="34" t="s">
        <v>199</v>
      </c>
      <c r="R317" s="34" t="s">
        <v>212</v>
      </c>
      <c r="S317" s="34"/>
    </row>
    <row r="318" customFormat="false" ht="15" hidden="false" customHeight="false" outlineLevel="0" collapsed="false">
      <c r="A318" s="34" t="s">
        <v>1054</v>
      </c>
      <c r="B318" s="34" t="s">
        <v>281</v>
      </c>
      <c r="C318" s="6" t="s">
        <v>746</v>
      </c>
      <c r="D318" s="34" t="s">
        <v>712</v>
      </c>
      <c r="E318" s="34" t="s">
        <v>545</v>
      </c>
      <c r="F318" s="34" t="s">
        <v>716</v>
      </c>
      <c r="G318" s="34" t="s">
        <v>62</v>
      </c>
      <c r="H318" s="35" t="n">
        <v>46266</v>
      </c>
      <c r="I318" s="35" t="n">
        <v>46293</v>
      </c>
      <c r="J318" s="35" t="n">
        <v>46269</v>
      </c>
      <c r="K318" s="35" t="n">
        <v>46269</v>
      </c>
      <c r="L318" s="34" t="n">
        <v>2</v>
      </c>
      <c r="M318" s="34" t="n">
        <v>1.8</v>
      </c>
      <c r="N318" s="34" t="n">
        <v>0</v>
      </c>
      <c r="O318" s="34"/>
      <c r="P318" s="36" t="n">
        <v>161</v>
      </c>
      <c r="Q318" s="34"/>
      <c r="R318" s="34" t="s">
        <v>212</v>
      </c>
      <c r="S318" s="34"/>
    </row>
    <row r="319" customFormat="false" ht="15" hidden="false" customHeight="false" outlineLevel="0" collapsed="false">
      <c r="A319" s="34" t="s">
        <v>1055</v>
      </c>
      <c r="B319" s="34" t="s">
        <v>287</v>
      </c>
      <c r="C319" s="6" t="s">
        <v>748</v>
      </c>
      <c r="D319" s="34" t="s">
        <v>712</v>
      </c>
      <c r="E319" s="34" t="s">
        <v>545</v>
      </c>
      <c r="F319" s="34" t="s">
        <v>416</v>
      </c>
      <c r="G319" s="34" t="s">
        <v>62</v>
      </c>
      <c r="H319" s="35" t="n">
        <v>46266</v>
      </c>
      <c r="I319" s="35" t="n">
        <v>46293</v>
      </c>
      <c r="J319" s="35" t="n">
        <v>46285</v>
      </c>
      <c r="K319" s="35"/>
      <c r="L319" s="34" t="n">
        <v>2</v>
      </c>
      <c r="M319" s="34"/>
      <c r="N319" s="34" t="n">
        <v>0</v>
      </c>
      <c r="O319" s="34"/>
      <c r="P319" s="36"/>
      <c r="Q319" s="34" t="s">
        <v>199</v>
      </c>
      <c r="R319" s="34" t="s">
        <v>212</v>
      </c>
      <c r="S319" s="34"/>
    </row>
    <row r="320" customFormat="false" ht="15" hidden="false" customHeight="false" outlineLevel="0" collapsed="false">
      <c r="A320" s="34" t="s">
        <v>1056</v>
      </c>
      <c r="B320" s="34" t="s">
        <v>291</v>
      </c>
      <c r="C320" s="6" t="s">
        <v>750</v>
      </c>
      <c r="D320" s="34" t="s">
        <v>712</v>
      </c>
      <c r="E320" s="34" t="s">
        <v>545</v>
      </c>
      <c r="F320" s="34" t="s">
        <v>716</v>
      </c>
      <c r="G320" s="34" t="s">
        <v>200</v>
      </c>
      <c r="H320" s="35" t="n">
        <v>46266</v>
      </c>
      <c r="I320" s="35" t="n">
        <v>46293</v>
      </c>
      <c r="J320" s="35" t="n">
        <v>46280</v>
      </c>
      <c r="K320" s="35" t="n">
        <v>46280</v>
      </c>
      <c r="L320" s="34" t="n">
        <v>8</v>
      </c>
      <c r="M320" s="34" t="n">
        <v>9.8</v>
      </c>
      <c r="N320" s="34" t="n">
        <v>0</v>
      </c>
      <c r="O320" s="34"/>
      <c r="P320" s="36" t="n">
        <v>441</v>
      </c>
      <c r="Q320" s="34"/>
      <c r="R320" s="34" t="s">
        <v>212</v>
      </c>
      <c r="S320" s="34"/>
    </row>
    <row r="321" customFormat="false" ht="15" hidden="false" customHeight="false" outlineLevel="0" collapsed="false">
      <c r="A321" s="34" t="s">
        <v>1057</v>
      </c>
      <c r="B321" s="34" t="s">
        <v>297</v>
      </c>
      <c r="C321" s="6" t="s">
        <v>752</v>
      </c>
      <c r="D321" s="34" t="s">
        <v>712</v>
      </c>
      <c r="E321" s="34" t="s">
        <v>545</v>
      </c>
      <c r="F321" s="34" t="s">
        <v>716</v>
      </c>
      <c r="G321" s="34" t="s">
        <v>200</v>
      </c>
      <c r="H321" s="35" t="n">
        <v>46266</v>
      </c>
      <c r="I321" s="35" t="n">
        <v>46293</v>
      </c>
      <c r="J321" s="35" t="n">
        <v>46279</v>
      </c>
      <c r="K321" s="35" t="n">
        <v>46282</v>
      </c>
      <c r="L321" s="34" t="n">
        <v>4</v>
      </c>
      <c r="M321" s="34" t="n">
        <v>3.6</v>
      </c>
      <c r="N321" s="34" t="n">
        <v>0</v>
      </c>
      <c r="O321" s="34"/>
      <c r="P321" s="36" t="n">
        <v>462</v>
      </c>
      <c r="Q321" s="34"/>
      <c r="R321" s="34" t="s">
        <v>212</v>
      </c>
      <c r="S321" s="34"/>
    </row>
    <row r="322" customFormat="false" ht="15" hidden="false" customHeight="false" outlineLevel="0" collapsed="false">
      <c r="A322" s="34" t="s">
        <v>1058</v>
      </c>
      <c r="B322" s="34" t="s">
        <v>300</v>
      </c>
      <c r="C322" s="6" t="s">
        <v>754</v>
      </c>
      <c r="D322" s="34" t="s">
        <v>712</v>
      </c>
      <c r="E322" s="34" t="s">
        <v>545</v>
      </c>
      <c r="F322" s="34" t="s">
        <v>716</v>
      </c>
      <c r="G322" s="34" t="s">
        <v>200</v>
      </c>
      <c r="H322" s="35" t="n">
        <v>46266</v>
      </c>
      <c r="I322" s="35" t="n">
        <v>46293</v>
      </c>
      <c r="J322" s="35" t="n">
        <v>46281</v>
      </c>
      <c r="K322" s="35" t="n">
        <v>46287</v>
      </c>
      <c r="L322" s="34" t="n">
        <v>6</v>
      </c>
      <c r="M322" s="34" t="n">
        <v>6.8</v>
      </c>
      <c r="N322" s="34" t="n">
        <v>0</v>
      </c>
      <c r="O322" s="34"/>
      <c r="P322" s="36" t="n">
        <v>306</v>
      </c>
      <c r="Q322" s="34"/>
      <c r="R322" s="34" t="s">
        <v>212</v>
      </c>
      <c r="S322" s="34"/>
    </row>
    <row r="323" customFormat="false" ht="15" hidden="false" customHeight="false" outlineLevel="0" collapsed="false">
      <c r="A323" s="34" t="s">
        <v>1059</v>
      </c>
      <c r="B323" s="34" t="s">
        <v>303</v>
      </c>
      <c r="C323" s="6" t="s">
        <v>756</v>
      </c>
      <c r="D323" s="34" t="s">
        <v>712</v>
      </c>
      <c r="E323" s="34" t="s">
        <v>545</v>
      </c>
      <c r="F323" s="34" t="s">
        <v>716</v>
      </c>
      <c r="G323" s="34" t="s">
        <v>200</v>
      </c>
      <c r="H323" s="35" t="n">
        <v>46266</v>
      </c>
      <c r="I323" s="35" t="n">
        <v>46293</v>
      </c>
      <c r="J323" s="35" t="n">
        <v>46285</v>
      </c>
      <c r="K323" s="35" t="n">
        <v>46286</v>
      </c>
      <c r="L323" s="34" t="n">
        <v>6</v>
      </c>
      <c r="M323" s="34" t="n">
        <v>5.3</v>
      </c>
      <c r="N323" s="34" t="n">
        <v>0</v>
      </c>
      <c r="O323" s="34"/>
      <c r="P323" s="36" t="n">
        <v>238</v>
      </c>
      <c r="Q323" s="34"/>
      <c r="R323" s="34" t="s">
        <v>212</v>
      </c>
      <c r="S323" s="34"/>
    </row>
    <row r="324" customFormat="false" ht="15" hidden="false" customHeight="false" outlineLevel="0" collapsed="false">
      <c r="A324" s="34" t="s">
        <v>1060</v>
      </c>
      <c r="B324" s="34" t="s">
        <v>305</v>
      </c>
      <c r="C324" s="6" t="s">
        <v>758</v>
      </c>
      <c r="D324" s="34" t="s">
        <v>712</v>
      </c>
      <c r="E324" s="34" t="s">
        <v>545</v>
      </c>
      <c r="F324" s="34" t="s">
        <v>416</v>
      </c>
      <c r="G324" s="34" t="s">
        <v>759</v>
      </c>
      <c r="H324" s="35" t="n">
        <v>46266</v>
      </c>
      <c r="I324" s="35" t="n">
        <v>46293</v>
      </c>
      <c r="J324" s="35" t="n">
        <v>46285</v>
      </c>
      <c r="K324" s="35"/>
      <c r="L324" s="34" t="n">
        <v>4</v>
      </c>
      <c r="M324" s="34"/>
      <c r="N324" s="34" t="n">
        <v>0</v>
      </c>
      <c r="O324" s="34"/>
      <c r="P324" s="36"/>
      <c r="Q324" s="34" t="s">
        <v>199</v>
      </c>
      <c r="R324" s="34" t="s">
        <v>212</v>
      </c>
      <c r="S324" s="34"/>
    </row>
    <row r="325" customFormat="false" ht="15" hidden="false" customHeight="false" outlineLevel="0" collapsed="false">
      <c r="A325" s="34" t="s">
        <v>1061</v>
      </c>
      <c r="B325" s="34" t="s">
        <v>313</v>
      </c>
      <c r="C325" s="6" t="s">
        <v>761</v>
      </c>
      <c r="D325" s="34" t="s">
        <v>712</v>
      </c>
      <c r="E325" s="34" t="s">
        <v>545</v>
      </c>
      <c r="F325" s="34" t="s">
        <v>716</v>
      </c>
      <c r="G325" s="34" t="s">
        <v>759</v>
      </c>
      <c r="H325" s="35" t="n">
        <v>46266</v>
      </c>
      <c r="I325" s="35" t="n">
        <v>46293</v>
      </c>
      <c r="J325" s="35" t="n">
        <v>46283</v>
      </c>
      <c r="K325" s="35" t="n">
        <v>46284</v>
      </c>
      <c r="L325" s="34" t="n">
        <v>4</v>
      </c>
      <c r="M325" s="34" t="n">
        <v>5</v>
      </c>
      <c r="N325" s="34" t="n">
        <v>0</v>
      </c>
      <c r="O325" s="34"/>
      <c r="P325" s="36" t="n">
        <v>305</v>
      </c>
      <c r="Q325" s="34"/>
      <c r="R325" s="34" t="s">
        <v>212</v>
      </c>
      <c r="S325" s="34"/>
    </row>
    <row r="326" customFormat="false" ht="15" hidden="false" customHeight="false" outlineLevel="0" collapsed="false">
      <c r="A326" s="34" t="s">
        <v>1062</v>
      </c>
      <c r="B326" s="34" t="s">
        <v>316</v>
      </c>
      <c r="C326" s="6" t="s">
        <v>763</v>
      </c>
      <c r="D326" s="34" t="s">
        <v>712</v>
      </c>
      <c r="E326" s="34" t="s">
        <v>545</v>
      </c>
      <c r="F326" s="34" t="s">
        <v>716</v>
      </c>
      <c r="G326" s="34" t="s">
        <v>759</v>
      </c>
      <c r="H326" s="35" t="n">
        <v>46266</v>
      </c>
      <c r="I326" s="35" t="n">
        <v>46293</v>
      </c>
      <c r="J326" s="35" t="n">
        <v>46286</v>
      </c>
      <c r="K326" s="35" t="n">
        <v>46288</v>
      </c>
      <c r="L326" s="34" t="n">
        <v>6</v>
      </c>
      <c r="M326" s="34" t="n">
        <v>5.6</v>
      </c>
      <c r="N326" s="34" t="n">
        <v>0</v>
      </c>
      <c r="O326" s="34"/>
      <c r="P326" s="36" t="n">
        <v>252</v>
      </c>
      <c r="Q326" s="34"/>
      <c r="R326" s="34" t="s">
        <v>212</v>
      </c>
      <c r="S326" s="34"/>
    </row>
    <row r="327" customFormat="false" ht="15" hidden="false" customHeight="false" outlineLevel="0" collapsed="false">
      <c r="A327" s="34" t="s">
        <v>1063</v>
      </c>
      <c r="B327" s="34" t="s">
        <v>321</v>
      </c>
      <c r="C327" s="6" t="s">
        <v>765</v>
      </c>
      <c r="D327" s="34" t="s">
        <v>712</v>
      </c>
      <c r="E327" s="34" t="s">
        <v>545</v>
      </c>
      <c r="F327" s="34" t="s">
        <v>716</v>
      </c>
      <c r="G327" s="34" t="s">
        <v>759</v>
      </c>
      <c r="H327" s="35" t="n">
        <v>46266</v>
      </c>
      <c r="I327" s="35" t="n">
        <v>46293</v>
      </c>
      <c r="J327" s="35" t="n">
        <v>46270</v>
      </c>
      <c r="K327" s="35" t="n">
        <v>46272</v>
      </c>
      <c r="L327" s="34" t="n">
        <v>8</v>
      </c>
      <c r="M327" s="34" t="n">
        <v>7.4</v>
      </c>
      <c r="N327" s="34" t="n">
        <v>0</v>
      </c>
      <c r="O327" s="34"/>
      <c r="P327" s="36" t="n">
        <v>333</v>
      </c>
      <c r="Q327" s="34"/>
      <c r="R327" s="34" t="s">
        <v>212</v>
      </c>
      <c r="S327" s="34"/>
    </row>
    <row r="328" customFormat="false" ht="15" hidden="false" customHeight="false" outlineLevel="0" collapsed="false">
      <c r="A328" s="34" t="s">
        <v>1064</v>
      </c>
      <c r="B328" s="34" t="s">
        <v>324</v>
      </c>
      <c r="C328" s="6" t="s">
        <v>767</v>
      </c>
      <c r="D328" s="34" t="s">
        <v>712</v>
      </c>
      <c r="E328" s="34" t="s">
        <v>545</v>
      </c>
      <c r="F328" s="34" t="s">
        <v>716</v>
      </c>
      <c r="G328" s="34" t="s">
        <v>759</v>
      </c>
      <c r="H328" s="35" t="n">
        <v>46266</v>
      </c>
      <c r="I328" s="35" t="n">
        <v>46293</v>
      </c>
      <c r="J328" s="35" t="n">
        <v>46272</v>
      </c>
      <c r="K328" s="35" t="n">
        <v>46274</v>
      </c>
      <c r="L328" s="34" t="n">
        <v>2</v>
      </c>
      <c r="M328" s="34" t="n">
        <v>1.6</v>
      </c>
      <c r="N328" s="34" t="n">
        <v>0</v>
      </c>
      <c r="O328" s="34"/>
      <c r="P328" s="36" t="n">
        <v>152</v>
      </c>
      <c r="Q328" s="34"/>
      <c r="R328" s="34" t="s">
        <v>212</v>
      </c>
      <c r="S328" s="34"/>
    </row>
    <row r="329" customFormat="false" ht="15" hidden="false" customHeight="false" outlineLevel="0" collapsed="false">
      <c r="A329" s="34" t="s">
        <v>391</v>
      </c>
      <c r="B329" s="34" t="s">
        <v>227</v>
      </c>
      <c r="C329" s="6" t="s">
        <v>390</v>
      </c>
      <c r="D329" s="34" t="s">
        <v>1065</v>
      </c>
      <c r="E329" s="34" t="s">
        <v>543</v>
      </c>
      <c r="F329" s="34" t="s">
        <v>716</v>
      </c>
      <c r="G329" s="34" t="s">
        <v>200</v>
      </c>
      <c r="H329" s="35" t="n">
        <v>46036</v>
      </c>
      <c r="I329" s="35" t="n">
        <v>46066</v>
      </c>
      <c r="J329" s="35" t="n">
        <v>46042</v>
      </c>
      <c r="K329" s="35" t="n">
        <v>46052</v>
      </c>
      <c r="L329" s="34" t="n">
        <v>6</v>
      </c>
      <c r="M329" s="34" t="n">
        <v>8.4</v>
      </c>
      <c r="N329" s="34" t="n">
        <v>0</v>
      </c>
      <c r="O329" s="34"/>
      <c r="P329" s="36" t="n">
        <v>2203</v>
      </c>
      <c r="Q329" s="34"/>
      <c r="R329" s="34" t="s">
        <v>212</v>
      </c>
      <c r="S329" s="34" t="s">
        <v>388</v>
      </c>
    </row>
    <row r="330" customFormat="false" ht="15" hidden="false" customHeight="false" outlineLevel="0" collapsed="false">
      <c r="A330" s="34" t="s">
        <v>397</v>
      </c>
      <c r="B330" s="34" t="s">
        <v>208</v>
      </c>
      <c r="C330" s="6" t="s">
        <v>396</v>
      </c>
      <c r="D330" s="34" t="s">
        <v>1065</v>
      </c>
      <c r="E330" s="34" t="s">
        <v>543</v>
      </c>
      <c r="F330" s="34" t="s">
        <v>716</v>
      </c>
      <c r="G330" s="34" t="s">
        <v>200</v>
      </c>
      <c r="H330" s="35" t="n">
        <v>46060</v>
      </c>
      <c r="I330" s="35" t="n">
        <v>46090</v>
      </c>
      <c r="J330" s="35" t="n">
        <v>46071</v>
      </c>
      <c r="K330" s="35" t="n">
        <v>46078</v>
      </c>
      <c r="L330" s="34" t="n">
        <v>8</v>
      </c>
      <c r="M330" s="34" t="n">
        <v>8.8</v>
      </c>
      <c r="N330" s="34" t="n">
        <v>0</v>
      </c>
      <c r="O330" s="34"/>
      <c r="P330" s="36" t="n">
        <v>876</v>
      </c>
      <c r="Q330" s="34"/>
      <c r="R330" s="34" t="s">
        <v>199</v>
      </c>
      <c r="S330" s="34" t="s">
        <v>394</v>
      </c>
    </row>
    <row r="331" customFormat="false" ht="15" hidden="false" customHeight="false" outlineLevel="0" collapsed="false">
      <c r="A331" s="34" t="s">
        <v>400</v>
      </c>
      <c r="B331" s="34" t="s">
        <v>281</v>
      </c>
      <c r="C331" s="6" t="s">
        <v>399</v>
      </c>
      <c r="D331" s="34" t="s">
        <v>1065</v>
      </c>
      <c r="E331" s="34" t="s">
        <v>543</v>
      </c>
      <c r="F331" s="34" t="s">
        <v>716</v>
      </c>
      <c r="G331" s="34" t="s">
        <v>62</v>
      </c>
      <c r="H331" s="35" t="n">
        <v>46082</v>
      </c>
      <c r="I331" s="35" t="n">
        <v>46112</v>
      </c>
      <c r="J331" s="35" t="n">
        <v>46089</v>
      </c>
      <c r="K331" s="35" t="n">
        <v>46127</v>
      </c>
      <c r="L331" s="34" t="n">
        <v>16</v>
      </c>
      <c r="M331" s="34" t="n">
        <v>16.6</v>
      </c>
      <c r="N331" s="34" t="n">
        <v>0</v>
      </c>
      <c r="O331" s="34"/>
      <c r="P331" s="36" t="n">
        <v>2271</v>
      </c>
      <c r="Q331" s="34"/>
      <c r="R331" s="34" t="s">
        <v>212</v>
      </c>
      <c r="S331" s="34" t="s">
        <v>1066</v>
      </c>
    </row>
    <row r="332" customFormat="false" ht="15" hidden="false" customHeight="false" outlineLevel="0" collapsed="false">
      <c r="A332" s="34" t="s">
        <v>405</v>
      </c>
      <c r="B332" s="34" t="s">
        <v>242</v>
      </c>
      <c r="C332" s="6" t="s">
        <v>404</v>
      </c>
      <c r="D332" s="34" t="s">
        <v>1065</v>
      </c>
      <c r="E332" s="34" t="s">
        <v>543</v>
      </c>
      <c r="F332" s="34" t="s">
        <v>716</v>
      </c>
      <c r="G332" s="34" t="s">
        <v>200</v>
      </c>
      <c r="H332" s="35" t="n">
        <v>46105</v>
      </c>
      <c r="I332" s="35" t="n">
        <v>46135</v>
      </c>
      <c r="J332" s="35" t="n">
        <v>46119</v>
      </c>
      <c r="K332" s="35" t="n">
        <v>46122</v>
      </c>
      <c r="L332" s="34" t="n">
        <v>16</v>
      </c>
      <c r="M332" s="34" t="n">
        <v>14.8</v>
      </c>
      <c r="N332" s="34" t="n">
        <v>0</v>
      </c>
      <c r="O332" s="34"/>
      <c r="P332" s="36" t="n">
        <v>1189</v>
      </c>
      <c r="Q332" s="34"/>
      <c r="R332" s="34" t="s">
        <v>212</v>
      </c>
      <c r="S332" s="34" t="s">
        <v>1067</v>
      </c>
    </row>
    <row r="333" customFormat="false" ht="15" hidden="false" customHeight="false" outlineLevel="0" collapsed="false">
      <c r="A333" s="34" t="s">
        <v>412</v>
      </c>
      <c r="B333" s="34" t="s">
        <v>276</v>
      </c>
      <c r="C333" s="6" t="s">
        <v>411</v>
      </c>
      <c r="D333" s="34" t="s">
        <v>1065</v>
      </c>
      <c r="E333" s="34" t="s">
        <v>543</v>
      </c>
      <c r="F333" s="34" t="s">
        <v>716</v>
      </c>
      <c r="G333" s="34" t="s">
        <v>200</v>
      </c>
      <c r="H333" s="35" t="n">
        <v>46122</v>
      </c>
      <c r="I333" s="35" t="n">
        <v>46152</v>
      </c>
      <c r="J333" s="35" t="n">
        <v>46135</v>
      </c>
      <c r="K333" s="35" t="n">
        <v>46162</v>
      </c>
      <c r="L333" s="34" t="n">
        <v>4</v>
      </c>
      <c r="M333" s="34" t="n">
        <v>3.7</v>
      </c>
      <c r="N333" s="34" t="n">
        <v>0</v>
      </c>
      <c r="O333" s="34"/>
      <c r="P333" s="36" t="n">
        <v>1890</v>
      </c>
      <c r="Q333" s="34"/>
      <c r="R333" s="34" t="s">
        <v>199</v>
      </c>
      <c r="S333" s="34" t="s">
        <v>409</v>
      </c>
    </row>
    <row r="334" customFormat="false" ht="23.85" hidden="false" customHeight="false" outlineLevel="0" collapsed="false">
      <c r="A334" s="34" t="s">
        <v>415</v>
      </c>
      <c r="B334" s="34" t="s">
        <v>252</v>
      </c>
      <c r="C334" s="6" t="s">
        <v>414</v>
      </c>
      <c r="D334" s="34" t="s">
        <v>1065</v>
      </c>
      <c r="E334" s="34" t="s">
        <v>543</v>
      </c>
      <c r="F334" s="34" t="s">
        <v>416</v>
      </c>
      <c r="G334" s="34" t="s">
        <v>200</v>
      </c>
      <c r="H334" s="35" t="n">
        <v>46157</v>
      </c>
      <c r="I334" s="35" t="n">
        <v>46187</v>
      </c>
      <c r="J334" s="35" t="n">
        <v>46161</v>
      </c>
      <c r="K334" s="35"/>
      <c r="L334" s="34" t="n">
        <v>8</v>
      </c>
      <c r="M334" s="34"/>
      <c r="N334" s="34" t="n">
        <v>0</v>
      </c>
      <c r="O334" s="34"/>
      <c r="P334" s="36"/>
      <c r="Q334" s="34" t="s">
        <v>199</v>
      </c>
      <c r="R334" s="34" t="s">
        <v>212</v>
      </c>
      <c r="S334" s="34" t="s">
        <v>1068</v>
      </c>
    </row>
    <row r="335" customFormat="false" ht="15" hidden="false" customHeight="false" outlineLevel="0" collapsed="false">
      <c r="A335" s="34" t="s">
        <v>419</v>
      </c>
      <c r="B335" s="34" t="s">
        <v>252</v>
      </c>
      <c r="C335" s="6" t="s">
        <v>418</v>
      </c>
      <c r="D335" s="34" t="s">
        <v>1065</v>
      </c>
      <c r="E335" s="34" t="s">
        <v>543</v>
      </c>
      <c r="F335" s="34" t="s">
        <v>416</v>
      </c>
      <c r="G335" s="34" t="s">
        <v>200</v>
      </c>
      <c r="H335" s="35" t="n">
        <v>46153</v>
      </c>
      <c r="I335" s="35" t="n">
        <v>46183</v>
      </c>
      <c r="J335" s="35" t="n">
        <v>46157</v>
      </c>
      <c r="K335" s="35"/>
      <c r="L335" s="34" t="n">
        <v>6</v>
      </c>
      <c r="M335" s="34"/>
      <c r="N335" s="34" t="n">
        <v>0</v>
      </c>
      <c r="O335" s="34"/>
      <c r="P335" s="36"/>
      <c r="Q335" s="34" t="s">
        <v>199</v>
      </c>
      <c r="R335" s="34" t="s">
        <v>212</v>
      </c>
      <c r="S335" s="34" t="s">
        <v>1069</v>
      </c>
    </row>
    <row r="336" customFormat="false" ht="15" hidden="false" customHeight="false" outlineLevel="0" collapsed="false">
      <c r="A336" s="34" t="s">
        <v>423</v>
      </c>
      <c r="B336" s="34" t="s">
        <v>238</v>
      </c>
      <c r="C336" s="6" t="s">
        <v>422</v>
      </c>
      <c r="D336" s="34" t="s">
        <v>1065</v>
      </c>
      <c r="E336" s="34" t="s">
        <v>543</v>
      </c>
      <c r="F336" s="34" t="s">
        <v>716</v>
      </c>
      <c r="G336" s="34" t="s">
        <v>200</v>
      </c>
      <c r="H336" s="35" t="n">
        <v>46155</v>
      </c>
      <c r="I336" s="35" t="n">
        <v>46185</v>
      </c>
      <c r="J336" s="35" t="n">
        <v>46162</v>
      </c>
      <c r="K336" s="35" t="n">
        <v>46175</v>
      </c>
      <c r="L336" s="34" t="n">
        <v>16</v>
      </c>
      <c r="M336" s="34" t="n">
        <v>20.9</v>
      </c>
      <c r="N336" s="34" t="n">
        <v>0</v>
      </c>
      <c r="O336" s="34"/>
      <c r="P336" s="36" t="n">
        <v>3107</v>
      </c>
      <c r="Q336" s="34"/>
      <c r="R336" s="34" t="s">
        <v>212</v>
      </c>
      <c r="S336" s="34" t="s">
        <v>1070</v>
      </c>
    </row>
    <row r="337" customFormat="false" ht="15" hidden="false" customHeight="false" outlineLevel="0" collapsed="false">
      <c r="A337" s="34" t="s">
        <v>426</v>
      </c>
      <c r="B337" s="34" t="s">
        <v>287</v>
      </c>
      <c r="C337" s="6" t="s">
        <v>425</v>
      </c>
      <c r="D337" s="34" t="s">
        <v>1065</v>
      </c>
      <c r="E337" s="34" t="s">
        <v>543</v>
      </c>
      <c r="F337" s="34" t="s">
        <v>716</v>
      </c>
      <c r="G337" s="34" t="s">
        <v>62</v>
      </c>
      <c r="H337" s="35" t="n">
        <v>46171</v>
      </c>
      <c r="I337" s="35" t="n">
        <v>46201</v>
      </c>
      <c r="J337" s="35" t="n">
        <v>46181</v>
      </c>
      <c r="K337" s="35" t="n">
        <v>46171</v>
      </c>
      <c r="L337" s="34" t="n">
        <v>4</v>
      </c>
      <c r="M337" s="34" t="n">
        <v>4.4</v>
      </c>
      <c r="N337" s="34" t="n">
        <v>0</v>
      </c>
      <c r="O337" s="34"/>
      <c r="P337" s="36" t="n">
        <v>2093</v>
      </c>
      <c r="Q337" s="34"/>
      <c r="R337" s="34" t="s">
        <v>199</v>
      </c>
      <c r="S337" s="34" t="s">
        <v>1071</v>
      </c>
    </row>
    <row r="338" customFormat="false" ht="15" hidden="false" customHeight="false" outlineLevel="0" collapsed="false">
      <c r="A338" s="34" t="s">
        <v>429</v>
      </c>
      <c r="B338" s="34" t="s">
        <v>271</v>
      </c>
      <c r="C338" s="6" t="s">
        <v>428</v>
      </c>
      <c r="D338" s="34" t="s">
        <v>1065</v>
      </c>
      <c r="E338" s="34" t="s">
        <v>543</v>
      </c>
      <c r="F338" s="34" t="s">
        <v>716</v>
      </c>
      <c r="G338" s="34" t="s">
        <v>713</v>
      </c>
      <c r="H338" s="35" t="n">
        <v>46179</v>
      </c>
      <c r="I338" s="35" t="n">
        <v>46209</v>
      </c>
      <c r="J338" s="35" t="n">
        <v>46182</v>
      </c>
      <c r="K338" s="35" t="n">
        <v>46193</v>
      </c>
      <c r="L338" s="34" t="n">
        <v>4</v>
      </c>
      <c r="M338" s="34" t="n">
        <v>4.8</v>
      </c>
      <c r="N338" s="34" t="n">
        <v>0</v>
      </c>
      <c r="O338" s="34"/>
      <c r="P338" s="36" t="n">
        <v>1350</v>
      </c>
      <c r="Q338" s="34"/>
      <c r="R338" s="34" t="s">
        <v>212</v>
      </c>
      <c r="S338" s="34" t="s">
        <v>362</v>
      </c>
    </row>
    <row r="339" customFormat="false" ht="15" hidden="false" customHeight="false" outlineLevel="0" collapsed="false">
      <c r="A339" s="34" t="s">
        <v>434</v>
      </c>
      <c r="B339" s="34" t="s">
        <v>234</v>
      </c>
      <c r="C339" s="6" t="s">
        <v>433</v>
      </c>
      <c r="D339" s="34" t="s">
        <v>1065</v>
      </c>
      <c r="E339" s="34" t="s">
        <v>543</v>
      </c>
      <c r="F339" s="34" t="s">
        <v>716</v>
      </c>
      <c r="G339" s="34" t="s">
        <v>200</v>
      </c>
      <c r="H339" s="35" t="n">
        <v>46211</v>
      </c>
      <c r="I339" s="35" t="n">
        <v>46241</v>
      </c>
      <c r="J339" s="35" t="n">
        <v>46222</v>
      </c>
      <c r="K339" s="35" t="n">
        <v>46246</v>
      </c>
      <c r="L339" s="34" t="n">
        <v>8</v>
      </c>
      <c r="M339" s="34" t="n">
        <v>9.8</v>
      </c>
      <c r="N339" s="34" t="n">
        <v>0</v>
      </c>
      <c r="O339" s="34"/>
      <c r="P339" s="36" t="n">
        <v>2133</v>
      </c>
      <c r="Q339" s="34"/>
      <c r="R339" s="34" t="s">
        <v>212</v>
      </c>
      <c r="S339" s="34" t="s">
        <v>1072</v>
      </c>
    </row>
    <row r="340" customFormat="false" ht="15" hidden="false" customHeight="false" outlineLevel="0" collapsed="false">
      <c r="A340" s="34" t="s">
        <v>438</v>
      </c>
      <c r="B340" s="34" t="s">
        <v>246</v>
      </c>
      <c r="C340" s="6" t="s">
        <v>437</v>
      </c>
      <c r="D340" s="34" t="s">
        <v>1065</v>
      </c>
      <c r="E340" s="34" t="s">
        <v>543</v>
      </c>
      <c r="F340" s="34" t="s">
        <v>716</v>
      </c>
      <c r="G340" s="34" t="s">
        <v>200</v>
      </c>
      <c r="H340" s="35" t="n">
        <v>46222</v>
      </c>
      <c r="I340" s="35" t="n">
        <v>46252</v>
      </c>
      <c r="J340" s="35" t="n">
        <v>46229</v>
      </c>
      <c r="K340" s="35" t="n">
        <v>46264</v>
      </c>
      <c r="L340" s="34" t="n">
        <v>8</v>
      </c>
      <c r="M340" s="34" t="n">
        <v>8.3</v>
      </c>
      <c r="N340" s="34" t="n">
        <v>0</v>
      </c>
      <c r="O340" s="34"/>
      <c r="P340" s="36" t="n">
        <v>3316</v>
      </c>
      <c r="Q340" s="34"/>
      <c r="R340" s="34" t="s">
        <v>212</v>
      </c>
      <c r="S340" s="34" t="s">
        <v>435</v>
      </c>
    </row>
    <row r="341" customFormat="false" ht="15" hidden="false" customHeight="false" outlineLevel="0" collapsed="false">
      <c r="A341" s="34" t="s">
        <v>441</v>
      </c>
      <c r="B341" s="34" t="s">
        <v>215</v>
      </c>
      <c r="C341" s="6" t="s">
        <v>440</v>
      </c>
      <c r="D341" s="34" t="s">
        <v>1065</v>
      </c>
      <c r="E341" s="34" t="s">
        <v>543</v>
      </c>
      <c r="F341" s="34" t="s">
        <v>416</v>
      </c>
      <c r="G341" s="34" t="s">
        <v>713</v>
      </c>
      <c r="H341" s="35" t="n">
        <v>46224</v>
      </c>
      <c r="I341" s="35" t="n">
        <v>46254</v>
      </c>
      <c r="J341" s="35" t="n">
        <v>46232</v>
      </c>
      <c r="K341" s="35"/>
      <c r="L341" s="34" t="n">
        <v>8</v>
      </c>
      <c r="M341" s="34"/>
      <c r="N341" s="34" t="n">
        <v>0</v>
      </c>
      <c r="O341" s="34"/>
      <c r="P341" s="36"/>
      <c r="Q341" s="34" t="s">
        <v>199</v>
      </c>
      <c r="R341" s="34" t="s">
        <v>199</v>
      </c>
      <c r="S341" s="34" t="s">
        <v>1073</v>
      </c>
    </row>
    <row r="342" customFormat="false" ht="15" hidden="false" customHeight="false" outlineLevel="0" collapsed="false">
      <c r="A342" s="34" t="s">
        <v>445</v>
      </c>
      <c r="B342" s="34" t="s">
        <v>192</v>
      </c>
      <c r="C342" s="6" t="s">
        <v>444</v>
      </c>
      <c r="D342" s="34" t="s">
        <v>1065</v>
      </c>
      <c r="E342" s="34" t="s">
        <v>543</v>
      </c>
      <c r="F342" s="34" t="s">
        <v>716</v>
      </c>
      <c r="G342" s="34" t="s">
        <v>713</v>
      </c>
      <c r="H342" s="35" t="n">
        <v>46239</v>
      </c>
      <c r="I342" s="35" t="n">
        <v>46269</v>
      </c>
      <c r="J342" s="35" t="n">
        <v>46242</v>
      </c>
      <c r="K342" s="35" t="n">
        <v>46262</v>
      </c>
      <c r="L342" s="34" t="n">
        <v>6</v>
      </c>
      <c r="M342" s="34" t="n">
        <v>7.6</v>
      </c>
      <c r="N342" s="34" t="n">
        <v>0</v>
      </c>
      <c r="O342" s="34"/>
      <c r="P342" s="36" t="n">
        <v>2767</v>
      </c>
      <c r="Q342" s="34"/>
      <c r="R342" s="34" t="s">
        <v>212</v>
      </c>
      <c r="S342" s="34" t="s">
        <v>1074</v>
      </c>
    </row>
    <row r="343" customFormat="false" ht="15" hidden="false" customHeight="false" outlineLevel="0" collapsed="false">
      <c r="A343" s="34" t="s">
        <v>451</v>
      </c>
      <c r="B343" s="34" t="s">
        <v>313</v>
      </c>
      <c r="C343" s="6" t="s">
        <v>450</v>
      </c>
      <c r="D343" s="34" t="s">
        <v>1065</v>
      </c>
      <c r="E343" s="34" t="s">
        <v>543</v>
      </c>
      <c r="F343" s="34" t="s">
        <v>716</v>
      </c>
      <c r="G343" s="34" t="s">
        <v>759</v>
      </c>
      <c r="H343" s="35" t="n">
        <v>46247</v>
      </c>
      <c r="I343" s="35" t="n">
        <v>46277</v>
      </c>
      <c r="J343" s="35" t="n">
        <v>46255</v>
      </c>
      <c r="K343" s="35" t="n">
        <v>46246</v>
      </c>
      <c r="L343" s="34" t="n">
        <v>6</v>
      </c>
      <c r="M343" s="34" t="n">
        <v>5.7</v>
      </c>
      <c r="N343" s="34" t="n">
        <v>0</v>
      </c>
      <c r="O343" s="34"/>
      <c r="P343" s="36" t="n">
        <v>1115</v>
      </c>
      <c r="Q343" s="34"/>
      <c r="R343" s="34" t="s">
        <v>212</v>
      </c>
      <c r="S343" s="34" t="s">
        <v>448</v>
      </c>
    </row>
    <row r="344" customFormat="false" ht="15" hidden="false" customHeight="false" outlineLevel="0" collapsed="false">
      <c r="A344" s="34" t="s">
        <v>457</v>
      </c>
      <c r="B344" s="34" t="s">
        <v>227</v>
      </c>
      <c r="C344" s="6" t="s">
        <v>456</v>
      </c>
      <c r="D344" s="34" t="s">
        <v>1065</v>
      </c>
      <c r="E344" s="34" t="s">
        <v>543</v>
      </c>
      <c r="F344" s="34" t="s">
        <v>716</v>
      </c>
      <c r="G344" s="34" t="s">
        <v>200</v>
      </c>
      <c r="H344" s="35" t="n">
        <v>46254</v>
      </c>
      <c r="I344" s="35" t="n">
        <v>46284</v>
      </c>
      <c r="J344" s="35" t="n">
        <v>46257</v>
      </c>
      <c r="K344" s="35" t="n">
        <v>46275</v>
      </c>
      <c r="L344" s="34" t="n">
        <v>12</v>
      </c>
      <c r="M344" s="34" t="n">
        <v>10.9</v>
      </c>
      <c r="N344" s="34" t="n">
        <v>0</v>
      </c>
      <c r="O344" s="34"/>
      <c r="P344" s="36" t="n">
        <v>2918</v>
      </c>
      <c r="Q344" s="34"/>
      <c r="R344" s="34" t="s">
        <v>199</v>
      </c>
      <c r="S344" s="34" t="s">
        <v>454</v>
      </c>
    </row>
    <row r="345" customFormat="false" ht="15" hidden="false" customHeight="false" outlineLevel="0" collapsed="false">
      <c r="A345" s="34" t="s">
        <v>461</v>
      </c>
      <c r="B345" s="34" t="s">
        <v>215</v>
      </c>
      <c r="C345" s="6" t="s">
        <v>460</v>
      </c>
      <c r="D345" s="34" t="s">
        <v>1065</v>
      </c>
      <c r="E345" s="34" t="s">
        <v>543</v>
      </c>
      <c r="F345" s="34" t="s">
        <v>716</v>
      </c>
      <c r="G345" s="34" t="s">
        <v>713</v>
      </c>
      <c r="H345" s="35" t="n">
        <v>46255</v>
      </c>
      <c r="I345" s="35" t="n">
        <v>46285</v>
      </c>
      <c r="J345" s="35" t="n">
        <v>46266</v>
      </c>
      <c r="K345" s="35" t="n">
        <v>46290</v>
      </c>
      <c r="L345" s="34" t="n">
        <v>8</v>
      </c>
      <c r="M345" s="34" t="n">
        <v>10.6</v>
      </c>
      <c r="N345" s="34" t="n">
        <v>0</v>
      </c>
      <c r="O345" s="34"/>
      <c r="P345" s="36" t="n">
        <v>1478</v>
      </c>
      <c r="Q345" s="34"/>
      <c r="R345" s="34" t="s">
        <v>199</v>
      </c>
      <c r="S345" s="34" t="s">
        <v>458</v>
      </c>
    </row>
    <row r="346" customFormat="false" ht="15" hidden="false" customHeight="false" outlineLevel="0" collapsed="false">
      <c r="A346" s="34" t="s">
        <v>464</v>
      </c>
      <c r="B346" s="34" t="s">
        <v>281</v>
      </c>
      <c r="C346" s="6" t="s">
        <v>463</v>
      </c>
      <c r="D346" s="34" t="s">
        <v>1065</v>
      </c>
      <c r="E346" s="34" t="s">
        <v>543</v>
      </c>
      <c r="F346" s="34" t="s">
        <v>1075</v>
      </c>
      <c r="G346" s="34" t="s">
        <v>62</v>
      </c>
      <c r="H346" s="35" t="n">
        <v>46260</v>
      </c>
      <c r="I346" s="35" t="n">
        <v>46290</v>
      </c>
      <c r="J346" s="35" t="n">
        <v>46264</v>
      </c>
      <c r="K346" s="35"/>
      <c r="L346" s="34" t="n">
        <v>8</v>
      </c>
      <c r="M346" s="34"/>
      <c r="N346" s="34" t="n">
        <v>0</v>
      </c>
      <c r="O346" s="34"/>
      <c r="P346" s="36"/>
      <c r="Q346" s="34" t="s">
        <v>199</v>
      </c>
      <c r="R346" s="34" t="s">
        <v>212</v>
      </c>
      <c r="S346" s="34" t="s">
        <v>1066</v>
      </c>
    </row>
    <row r="347" customFormat="false" ht="15" hidden="false" customHeight="false" outlineLevel="0" collapsed="false">
      <c r="A347" s="34" t="s">
        <v>469</v>
      </c>
      <c r="B347" s="34" t="s">
        <v>203</v>
      </c>
      <c r="C347" s="6" t="s">
        <v>468</v>
      </c>
      <c r="D347" s="34" t="s">
        <v>1065</v>
      </c>
      <c r="E347" s="34" t="s">
        <v>543</v>
      </c>
      <c r="F347" s="34" t="s">
        <v>416</v>
      </c>
      <c r="G347" s="34" t="s">
        <v>713</v>
      </c>
      <c r="H347" s="35" t="n">
        <v>46267</v>
      </c>
      <c r="I347" s="35" t="n">
        <v>46297</v>
      </c>
      <c r="J347" s="35" t="n">
        <v>46275</v>
      </c>
      <c r="K347" s="35"/>
      <c r="L347" s="34" t="n">
        <v>16</v>
      </c>
      <c r="M347" s="34"/>
      <c r="N347" s="34" t="n">
        <v>0</v>
      </c>
      <c r="O347" s="34"/>
      <c r="P347" s="36"/>
      <c r="Q347" s="34" t="s">
        <v>199</v>
      </c>
      <c r="R347" s="34" t="s">
        <v>212</v>
      </c>
      <c r="S347" s="34" t="s">
        <v>1076</v>
      </c>
    </row>
    <row r="348" customFormat="false" ht="15" hidden="false" customHeight="false" outlineLevel="0" collapsed="false">
      <c r="A348" s="34" t="s">
        <v>473</v>
      </c>
      <c r="B348" s="34" t="s">
        <v>242</v>
      </c>
      <c r="C348" s="6" t="s">
        <v>472</v>
      </c>
      <c r="D348" s="34" t="s">
        <v>1065</v>
      </c>
      <c r="E348" s="34" t="s">
        <v>543</v>
      </c>
      <c r="F348" s="34" t="s">
        <v>716</v>
      </c>
      <c r="G348" s="34" t="s">
        <v>200</v>
      </c>
      <c r="H348" s="35" t="n">
        <v>46268</v>
      </c>
      <c r="I348" s="35" t="n">
        <v>46298</v>
      </c>
      <c r="J348" s="35" t="n">
        <v>46277</v>
      </c>
      <c r="K348" s="35" t="n">
        <v>46279</v>
      </c>
      <c r="L348" s="34" t="n">
        <v>12</v>
      </c>
      <c r="M348" s="34" t="n">
        <v>15.5</v>
      </c>
      <c r="N348" s="34" t="n">
        <v>0</v>
      </c>
      <c r="O348" s="34"/>
      <c r="P348" s="36" t="n">
        <v>1588</v>
      </c>
      <c r="Q348" s="34"/>
      <c r="R348" s="34" t="s">
        <v>212</v>
      </c>
      <c r="S348" s="34" t="s">
        <v>470</v>
      </c>
    </row>
    <row r="349" customFormat="false" ht="15" hidden="false" customHeight="false" outlineLevel="0" collapsed="false">
      <c r="A349" s="34" t="s">
        <v>476</v>
      </c>
      <c r="B349" s="34" t="s">
        <v>234</v>
      </c>
      <c r="C349" s="6" t="s">
        <v>475</v>
      </c>
      <c r="D349" s="34" t="s">
        <v>1065</v>
      </c>
      <c r="E349" s="34" t="s">
        <v>543</v>
      </c>
      <c r="F349" s="34" t="s">
        <v>1075</v>
      </c>
      <c r="G349" s="34" t="s">
        <v>200</v>
      </c>
      <c r="H349" s="35" t="n">
        <v>46271</v>
      </c>
      <c r="I349" s="35" t="n">
        <v>46301</v>
      </c>
      <c r="J349" s="35" t="n">
        <v>46279</v>
      </c>
      <c r="K349" s="35"/>
      <c r="L349" s="34" t="n">
        <v>12</v>
      </c>
      <c r="M349" s="34"/>
      <c r="N349" s="34" t="n">
        <v>0</v>
      </c>
      <c r="O349" s="34"/>
      <c r="P349" s="36"/>
      <c r="Q349" s="34" t="s">
        <v>199</v>
      </c>
      <c r="R349" s="34" t="s">
        <v>212</v>
      </c>
      <c r="S349" s="34" t="s">
        <v>364</v>
      </c>
    </row>
    <row r="350" customFormat="false" ht="23.85" hidden="false" customHeight="false" outlineLevel="0" collapsed="false">
      <c r="A350" s="34" t="s">
        <v>479</v>
      </c>
      <c r="B350" s="34" t="s">
        <v>192</v>
      </c>
      <c r="C350" s="6" t="s">
        <v>478</v>
      </c>
      <c r="D350" s="34" t="s">
        <v>1065</v>
      </c>
      <c r="E350" s="34" t="s">
        <v>543</v>
      </c>
      <c r="F350" s="34" t="s">
        <v>416</v>
      </c>
      <c r="G350" s="34" t="s">
        <v>713</v>
      </c>
      <c r="H350" s="35" t="n">
        <v>46276</v>
      </c>
      <c r="I350" s="35" t="n">
        <v>46306</v>
      </c>
      <c r="J350" s="35" t="n">
        <v>46279</v>
      </c>
      <c r="K350" s="35"/>
      <c r="L350" s="34" t="n">
        <v>16</v>
      </c>
      <c r="M350" s="34"/>
      <c r="N350" s="34" t="n">
        <v>0</v>
      </c>
      <c r="O350" s="34"/>
      <c r="P350" s="36"/>
      <c r="Q350" s="34" t="s">
        <v>199</v>
      </c>
      <c r="R350" s="34" t="s">
        <v>199</v>
      </c>
      <c r="S350" s="34" t="s">
        <v>1077</v>
      </c>
    </row>
    <row r="351" customFormat="false" ht="15" hidden="false" customHeight="false" outlineLevel="0" collapsed="false">
      <c r="A351" s="34" t="s">
        <v>484</v>
      </c>
      <c r="B351" s="34" t="s">
        <v>208</v>
      </c>
      <c r="C351" s="6" t="s">
        <v>483</v>
      </c>
      <c r="D351" s="34" t="s">
        <v>1065</v>
      </c>
      <c r="E351" s="34" t="s">
        <v>543</v>
      </c>
      <c r="F351" s="34" t="s">
        <v>1075</v>
      </c>
      <c r="G351" s="34" t="s">
        <v>200</v>
      </c>
      <c r="H351" s="35" t="n">
        <v>46283</v>
      </c>
      <c r="I351" s="35" t="n">
        <v>46313</v>
      </c>
      <c r="J351" s="35" t="n">
        <v>46296</v>
      </c>
      <c r="K351" s="35"/>
      <c r="L351" s="34" t="n">
        <v>12</v>
      </c>
      <c r="M351" s="34"/>
      <c r="N351" s="34" t="n">
        <v>0</v>
      </c>
      <c r="O351" s="34"/>
      <c r="P351" s="36"/>
      <c r="Q351" s="34" t="s">
        <v>199</v>
      </c>
      <c r="R351" s="34" t="s">
        <v>199</v>
      </c>
      <c r="S351" s="34" t="s">
        <v>1072</v>
      </c>
    </row>
    <row r="352" customFormat="false" ht="15" hidden="false" customHeight="false" outlineLevel="0" collapsed="false">
      <c r="A352" s="34" t="s">
        <v>493</v>
      </c>
      <c r="B352" s="34" t="s">
        <v>266</v>
      </c>
      <c r="C352" s="6" t="s">
        <v>492</v>
      </c>
      <c r="D352" s="34" t="s">
        <v>1065</v>
      </c>
      <c r="E352" s="34" t="s">
        <v>543</v>
      </c>
      <c r="F352" s="34" t="s">
        <v>416</v>
      </c>
      <c r="G352" s="34" t="s">
        <v>713</v>
      </c>
      <c r="H352" s="35" t="n">
        <v>46288</v>
      </c>
      <c r="I352" s="35" t="n">
        <v>46318</v>
      </c>
      <c r="J352" s="35" t="n">
        <v>46296</v>
      </c>
      <c r="K352" s="35"/>
      <c r="L352" s="34" t="n">
        <v>16</v>
      </c>
      <c r="M352" s="34"/>
      <c r="N352" s="34" t="n">
        <v>0</v>
      </c>
      <c r="O352" s="34"/>
      <c r="P352" s="36"/>
      <c r="Q352" s="34" t="s">
        <v>199</v>
      </c>
      <c r="R352" s="34" t="s">
        <v>212</v>
      </c>
      <c r="S352" s="34" t="s">
        <v>373</v>
      </c>
    </row>
    <row r="353" customFormat="false" ht="23.85" hidden="false" customHeight="false" outlineLevel="0" collapsed="false">
      <c r="A353" s="34" t="s">
        <v>496</v>
      </c>
      <c r="B353" s="34" t="s">
        <v>220</v>
      </c>
      <c r="C353" s="6" t="s">
        <v>495</v>
      </c>
      <c r="D353" s="34" t="s">
        <v>1065</v>
      </c>
      <c r="E353" s="34" t="s">
        <v>543</v>
      </c>
      <c r="F353" s="34" t="s">
        <v>1075</v>
      </c>
      <c r="G353" s="34" t="s">
        <v>200</v>
      </c>
      <c r="H353" s="35" t="n">
        <v>46293</v>
      </c>
      <c r="I353" s="35" t="n">
        <v>46323</v>
      </c>
      <c r="J353" s="35" t="n">
        <v>46304</v>
      </c>
      <c r="K353" s="35"/>
      <c r="L353" s="34" t="n">
        <v>12</v>
      </c>
      <c r="M353" s="34"/>
      <c r="N353" s="34" t="n">
        <v>0</v>
      </c>
      <c r="O353" s="34"/>
      <c r="P353" s="36"/>
      <c r="Q353" s="34" t="s">
        <v>199</v>
      </c>
      <c r="R353" s="34" t="s">
        <v>212</v>
      </c>
      <c r="S353" s="34" t="s">
        <v>1072</v>
      </c>
    </row>
    <row r="354" customFormat="false" ht="15" hidden="false" customHeight="false" outlineLevel="0" collapsed="false">
      <c r="A354" s="34" t="s">
        <v>499</v>
      </c>
      <c r="B354" s="34" t="s">
        <v>220</v>
      </c>
      <c r="C354" s="6" t="s">
        <v>498</v>
      </c>
      <c r="D354" s="34" t="s">
        <v>1065</v>
      </c>
      <c r="E354" s="34" t="s">
        <v>543</v>
      </c>
      <c r="F354" s="34" t="s">
        <v>716</v>
      </c>
      <c r="G354" s="34" t="s">
        <v>200</v>
      </c>
      <c r="H354" s="35" t="n">
        <v>46288</v>
      </c>
      <c r="I354" s="35" t="n">
        <v>46318</v>
      </c>
      <c r="J354" s="35" t="n">
        <v>46302</v>
      </c>
      <c r="K354" s="35" t="n">
        <v>46293</v>
      </c>
      <c r="L354" s="34" t="n">
        <v>4</v>
      </c>
      <c r="M354" s="34" t="n">
        <v>5</v>
      </c>
      <c r="N354" s="34" t="n">
        <v>0</v>
      </c>
      <c r="O354" s="34"/>
      <c r="P354" s="36" t="n">
        <v>2276</v>
      </c>
      <c r="Q354" s="34"/>
      <c r="R354" s="34" t="s">
        <v>212</v>
      </c>
      <c r="S354" s="34" t="s">
        <v>379</v>
      </c>
    </row>
    <row r="355" customFormat="false" ht="15" hidden="false" customHeight="false" outlineLevel="0" collapsed="false">
      <c r="A355" s="34" t="s">
        <v>503</v>
      </c>
      <c r="B355" s="34" t="s">
        <v>287</v>
      </c>
      <c r="C355" s="6" t="s">
        <v>502</v>
      </c>
      <c r="D355" s="34" t="s">
        <v>1065</v>
      </c>
      <c r="E355" s="34" t="s">
        <v>543</v>
      </c>
      <c r="F355" s="34" t="s">
        <v>1075</v>
      </c>
      <c r="G355" s="34" t="s">
        <v>62</v>
      </c>
      <c r="H355" s="35" t="n">
        <v>46293</v>
      </c>
      <c r="I355" s="35" t="n">
        <v>46323</v>
      </c>
      <c r="J355" s="35" t="n">
        <v>46302</v>
      </c>
      <c r="K355" s="35"/>
      <c r="L355" s="34" t="n">
        <v>12</v>
      </c>
      <c r="M355" s="34"/>
      <c r="N355" s="34" t="n">
        <v>0</v>
      </c>
      <c r="O355" s="34"/>
      <c r="P355" s="36"/>
      <c r="Q355" s="34" t="s">
        <v>199</v>
      </c>
      <c r="R355" s="34" t="s">
        <v>212</v>
      </c>
      <c r="S355" s="34" t="s">
        <v>1071</v>
      </c>
    </row>
    <row r="356" customFormat="false" ht="23.85" hidden="false" customHeight="false" outlineLevel="0" collapsed="false">
      <c r="A356" s="34" t="s">
        <v>518</v>
      </c>
      <c r="B356" s="34" t="s">
        <v>321</v>
      </c>
      <c r="C356" s="6" t="s">
        <v>517</v>
      </c>
      <c r="D356" s="34" t="s">
        <v>1065</v>
      </c>
      <c r="E356" s="34" t="s">
        <v>543</v>
      </c>
      <c r="F356" s="34" t="s">
        <v>1075</v>
      </c>
      <c r="G356" s="34" t="s">
        <v>759</v>
      </c>
      <c r="H356" s="35" t="n">
        <v>46298</v>
      </c>
      <c r="I356" s="35" t="n">
        <v>46328</v>
      </c>
      <c r="J356" s="35" t="n">
        <v>46309</v>
      </c>
      <c r="K356" s="35"/>
      <c r="L356" s="34" t="n">
        <v>16</v>
      </c>
      <c r="M356" s="34"/>
      <c r="N356" s="34" t="n">
        <v>0</v>
      </c>
      <c r="O356" s="34"/>
      <c r="P356" s="36"/>
      <c r="Q356" s="34" t="s">
        <v>199</v>
      </c>
      <c r="R356" s="34" t="s">
        <v>212</v>
      </c>
      <c r="S356" s="34" t="s">
        <v>515</v>
      </c>
    </row>
    <row r="357" customFormat="false" ht="15" hidden="false" customHeight="false" outlineLevel="0" collapsed="false">
      <c r="A357" s="34" t="s">
        <v>583</v>
      </c>
      <c r="B357" s="34" t="s">
        <v>242</v>
      </c>
      <c r="C357" s="6" t="s">
        <v>582</v>
      </c>
      <c r="D357" s="34" t="s">
        <v>1078</v>
      </c>
      <c r="E357" s="34" t="s">
        <v>541</v>
      </c>
      <c r="F357" s="34" t="s">
        <v>716</v>
      </c>
      <c r="G357" s="34" t="s">
        <v>200</v>
      </c>
      <c r="H357" s="35" t="n">
        <v>45991</v>
      </c>
      <c r="I357" s="35" t="n">
        <v>45991</v>
      </c>
      <c r="J357" s="35" t="n">
        <v>45991</v>
      </c>
      <c r="K357" s="35" t="n">
        <v>45991.2083333333</v>
      </c>
      <c r="L357" s="34" t="n">
        <v>5</v>
      </c>
      <c r="M357" s="34" t="n">
        <v>8</v>
      </c>
      <c r="N357" s="34" t="n">
        <v>5</v>
      </c>
      <c r="O357" s="34" t="s">
        <v>1079</v>
      </c>
      <c r="P357" s="36" t="n">
        <v>11454</v>
      </c>
      <c r="Q357" s="34"/>
      <c r="R357" s="34" t="s">
        <v>212</v>
      </c>
      <c r="S357" s="34"/>
    </row>
    <row r="358" customFormat="false" ht="15" hidden="false" customHeight="false" outlineLevel="0" collapsed="false">
      <c r="A358" s="34" t="s">
        <v>587</v>
      </c>
      <c r="B358" s="34" t="s">
        <v>303</v>
      </c>
      <c r="C358" s="6" t="s">
        <v>586</v>
      </c>
      <c r="D358" s="34" t="s">
        <v>1078</v>
      </c>
      <c r="E358" s="34" t="s">
        <v>541</v>
      </c>
      <c r="F358" s="34" t="s">
        <v>716</v>
      </c>
      <c r="G358" s="34" t="s">
        <v>200</v>
      </c>
      <c r="H358" s="35" t="n">
        <v>45996</v>
      </c>
      <c r="I358" s="35" t="n">
        <v>45996</v>
      </c>
      <c r="J358" s="35" t="n">
        <v>45996</v>
      </c>
      <c r="K358" s="35" t="n">
        <v>45996.4166666667</v>
      </c>
      <c r="L358" s="34" t="n">
        <v>10</v>
      </c>
      <c r="M358" s="34" t="n">
        <v>16</v>
      </c>
      <c r="N358" s="34" t="n">
        <v>10</v>
      </c>
      <c r="O358" s="34" t="s">
        <v>1080</v>
      </c>
      <c r="P358" s="36" t="n">
        <v>10920</v>
      </c>
      <c r="Q358" s="34"/>
      <c r="R358" s="34" t="s">
        <v>212</v>
      </c>
      <c r="S358" s="34"/>
    </row>
    <row r="359" customFormat="false" ht="15" hidden="false" customHeight="false" outlineLevel="0" collapsed="false">
      <c r="A359" s="34" t="s">
        <v>591</v>
      </c>
      <c r="B359" s="34" t="s">
        <v>220</v>
      </c>
      <c r="C359" s="6" t="s">
        <v>590</v>
      </c>
      <c r="D359" s="34" t="s">
        <v>1078</v>
      </c>
      <c r="E359" s="34" t="s">
        <v>541</v>
      </c>
      <c r="F359" s="34" t="s">
        <v>716</v>
      </c>
      <c r="G359" s="34" t="s">
        <v>200</v>
      </c>
      <c r="H359" s="35" t="n">
        <v>46001</v>
      </c>
      <c r="I359" s="35" t="n">
        <v>46001</v>
      </c>
      <c r="J359" s="35" t="n">
        <v>46001</v>
      </c>
      <c r="K359" s="35" t="n">
        <v>46001.3333333333</v>
      </c>
      <c r="L359" s="34" t="n">
        <v>8</v>
      </c>
      <c r="M359" s="34" t="n">
        <v>12.8</v>
      </c>
      <c r="N359" s="34" t="n">
        <v>8</v>
      </c>
      <c r="O359" s="34" t="s">
        <v>1081</v>
      </c>
      <c r="P359" s="36" t="n">
        <v>13001</v>
      </c>
      <c r="Q359" s="34"/>
      <c r="R359" s="34" t="s">
        <v>212</v>
      </c>
      <c r="S359" s="34"/>
    </row>
    <row r="360" customFormat="false" ht="15" hidden="false" customHeight="false" outlineLevel="0" collapsed="false">
      <c r="A360" s="34" t="s">
        <v>594</v>
      </c>
      <c r="B360" s="34" t="s">
        <v>276</v>
      </c>
      <c r="C360" s="6" t="s">
        <v>593</v>
      </c>
      <c r="D360" s="34" t="s">
        <v>1078</v>
      </c>
      <c r="E360" s="34" t="s">
        <v>541</v>
      </c>
      <c r="F360" s="34" t="s">
        <v>716</v>
      </c>
      <c r="G360" s="34" t="s">
        <v>200</v>
      </c>
      <c r="H360" s="35" t="n">
        <v>46006</v>
      </c>
      <c r="I360" s="35" t="n">
        <v>46006</v>
      </c>
      <c r="J360" s="35" t="n">
        <v>46006</v>
      </c>
      <c r="K360" s="35" t="n">
        <v>46006.75</v>
      </c>
      <c r="L360" s="34" t="n">
        <v>18</v>
      </c>
      <c r="M360" s="34" t="n">
        <v>28.8</v>
      </c>
      <c r="N360" s="34" t="n">
        <v>18</v>
      </c>
      <c r="O360" s="34" t="s">
        <v>1079</v>
      </c>
      <c r="P360" s="36" t="n">
        <v>14621</v>
      </c>
      <c r="Q360" s="34"/>
      <c r="R360" s="34" t="s">
        <v>212</v>
      </c>
      <c r="S360" s="34"/>
    </row>
    <row r="361" customFormat="false" ht="15" hidden="false" customHeight="false" outlineLevel="0" collapsed="false">
      <c r="A361" s="34" t="s">
        <v>597</v>
      </c>
      <c r="B361" s="34" t="s">
        <v>252</v>
      </c>
      <c r="C361" s="6" t="s">
        <v>596</v>
      </c>
      <c r="D361" s="34" t="s">
        <v>1078</v>
      </c>
      <c r="E361" s="34" t="s">
        <v>541</v>
      </c>
      <c r="F361" s="34" t="s">
        <v>716</v>
      </c>
      <c r="G361" s="34" t="s">
        <v>200</v>
      </c>
      <c r="H361" s="35" t="n">
        <v>46030</v>
      </c>
      <c r="I361" s="35" t="n">
        <v>46030</v>
      </c>
      <c r="J361" s="35" t="n">
        <v>46030</v>
      </c>
      <c r="K361" s="35" t="n">
        <v>46030.1666666667</v>
      </c>
      <c r="L361" s="34" t="n">
        <v>4</v>
      </c>
      <c r="M361" s="34" t="n">
        <v>6.4</v>
      </c>
      <c r="N361" s="34" t="n">
        <v>4</v>
      </c>
      <c r="O361" s="34" t="s">
        <v>1079</v>
      </c>
      <c r="P361" s="36" t="n">
        <v>7960</v>
      </c>
      <c r="Q361" s="34"/>
      <c r="R361" s="34" t="s">
        <v>212</v>
      </c>
      <c r="S361" s="34"/>
    </row>
    <row r="362" customFormat="false" ht="15" hidden="false" customHeight="false" outlineLevel="0" collapsed="false">
      <c r="A362" s="34" t="s">
        <v>600</v>
      </c>
      <c r="B362" s="34" t="s">
        <v>230</v>
      </c>
      <c r="C362" s="6" t="s">
        <v>599</v>
      </c>
      <c r="D362" s="34" t="s">
        <v>1078</v>
      </c>
      <c r="E362" s="34" t="s">
        <v>541</v>
      </c>
      <c r="F362" s="34" t="s">
        <v>716</v>
      </c>
      <c r="G362" s="34" t="s">
        <v>200</v>
      </c>
      <c r="H362" s="35" t="n">
        <v>46034</v>
      </c>
      <c r="I362" s="35" t="n">
        <v>46034</v>
      </c>
      <c r="J362" s="35" t="n">
        <v>46034</v>
      </c>
      <c r="K362" s="35" t="n">
        <v>46034.4166666667</v>
      </c>
      <c r="L362" s="34" t="n">
        <v>10</v>
      </c>
      <c r="M362" s="34" t="n">
        <v>16</v>
      </c>
      <c r="N362" s="34" t="n">
        <v>10</v>
      </c>
      <c r="O362" s="34" t="s">
        <v>1082</v>
      </c>
      <c r="P362" s="36" t="n">
        <v>12397</v>
      </c>
      <c r="Q362" s="34"/>
      <c r="R362" s="34" t="s">
        <v>212</v>
      </c>
      <c r="S362" s="34"/>
    </row>
    <row r="363" customFormat="false" ht="15" hidden="false" customHeight="false" outlineLevel="0" collapsed="false">
      <c r="A363" s="34" t="s">
        <v>603</v>
      </c>
      <c r="B363" s="34" t="s">
        <v>208</v>
      </c>
      <c r="C363" s="6" t="s">
        <v>602</v>
      </c>
      <c r="D363" s="34" t="s">
        <v>1078</v>
      </c>
      <c r="E363" s="34" t="s">
        <v>541</v>
      </c>
      <c r="F363" s="34" t="s">
        <v>716</v>
      </c>
      <c r="G363" s="34" t="s">
        <v>200</v>
      </c>
      <c r="H363" s="35" t="n">
        <v>46042</v>
      </c>
      <c r="I363" s="35" t="n">
        <v>46042</v>
      </c>
      <c r="J363" s="35" t="n">
        <v>46042</v>
      </c>
      <c r="K363" s="35" t="n">
        <v>46042.25</v>
      </c>
      <c r="L363" s="34" t="n">
        <v>6</v>
      </c>
      <c r="M363" s="34" t="n">
        <v>9.6</v>
      </c>
      <c r="N363" s="34" t="n">
        <v>6</v>
      </c>
      <c r="O363" s="34" t="s">
        <v>1080</v>
      </c>
      <c r="P363" s="36" t="n">
        <v>8336</v>
      </c>
      <c r="Q363" s="34"/>
      <c r="R363" s="34" t="s">
        <v>212</v>
      </c>
      <c r="S363" s="34"/>
    </row>
    <row r="364" customFormat="false" ht="15" hidden="false" customHeight="false" outlineLevel="0" collapsed="false">
      <c r="A364" s="34" t="s">
        <v>606</v>
      </c>
      <c r="B364" s="34" t="s">
        <v>316</v>
      </c>
      <c r="C364" s="6" t="s">
        <v>605</v>
      </c>
      <c r="D364" s="34" t="s">
        <v>1078</v>
      </c>
      <c r="E364" s="34" t="s">
        <v>541</v>
      </c>
      <c r="F364" s="34" t="s">
        <v>716</v>
      </c>
      <c r="G364" s="34" t="s">
        <v>759</v>
      </c>
      <c r="H364" s="35" t="n">
        <v>46063</v>
      </c>
      <c r="I364" s="35" t="n">
        <v>46063</v>
      </c>
      <c r="J364" s="35" t="n">
        <v>46063</v>
      </c>
      <c r="K364" s="35" t="n">
        <v>46063.25</v>
      </c>
      <c r="L364" s="34" t="n">
        <v>6</v>
      </c>
      <c r="M364" s="34" t="n">
        <v>9.6</v>
      </c>
      <c r="N364" s="34" t="n">
        <v>6</v>
      </c>
      <c r="O364" s="34" t="s">
        <v>1081</v>
      </c>
      <c r="P364" s="36" t="n">
        <v>15051</v>
      </c>
      <c r="Q364" s="34"/>
      <c r="R364" s="34" t="s">
        <v>212</v>
      </c>
      <c r="S364" s="34"/>
    </row>
    <row r="365" customFormat="false" ht="15" hidden="false" customHeight="false" outlineLevel="0" collapsed="false">
      <c r="A365" s="34" t="s">
        <v>608</v>
      </c>
      <c r="B365" s="34" t="s">
        <v>203</v>
      </c>
      <c r="C365" s="6" t="s">
        <v>607</v>
      </c>
      <c r="D365" s="34" t="s">
        <v>1078</v>
      </c>
      <c r="E365" s="34" t="s">
        <v>541</v>
      </c>
      <c r="F365" s="34" t="s">
        <v>716</v>
      </c>
      <c r="G365" s="34" t="s">
        <v>713</v>
      </c>
      <c r="H365" s="35" t="n">
        <v>46067</v>
      </c>
      <c r="I365" s="35" t="n">
        <v>46067</v>
      </c>
      <c r="J365" s="35" t="n">
        <v>46067</v>
      </c>
      <c r="K365" s="35" t="n">
        <v>46068.5</v>
      </c>
      <c r="L365" s="34" t="n">
        <v>36</v>
      </c>
      <c r="M365" s="34" t="n">
        <v>57.6</v>
      </c>
      <c r="N365" s="34" t="n">
        <v>36</v>
      </c>
      <c r="O365" s="34" t="s">
        <v>1081</v>
      </c>
      <c r="P365" s="36" t="n">
        <v>10845</v>
      </c>
      <c r="Q365" s="34"/>
      <c r="R365" s="34" t="s">
        <v>212</v>
      </c>
      <c r="S365" s="34"/>
    </row>
    <row r="366" customFormat="false" ht="15" hidden="false" customHeight="false" outlineLevel="0" collapsed="false">
      <c r="A366" s="34" t="s">
        <v>614</v>
      </c>
      <c r="B366" s="34" t="s">
        <v>287</v>
      </c>
      <c r="C366" s="6" t="s">
        <v>613</v>
      </c>
      <c r="D366" s="34" t="s">
        <v>1078</v>
      </c>
      <c r="E366" s="34" t="s">
        <v>541</v>
      </c>
      <c r="F366" s="34" t="s">
        <v>716</v>
      </c>
      <c r="G366" s="34" t="s">
        <v>62</v>
      </c>
      <c r="H366" s="35" t="n">
        <v>46073</v>
      </c>
      <c r="I366" s="35" t="n">
        <v>46073</v>
      </c>
      <c r="J366" s="35" t="n">
        <v>46073</v>
      </c>
      <c r="K366" s="35" t="n">
        <v>46073.125</v>
      </c>
      <c r="L366" s="34" t="n">
        <v>4</v>
      </c>
      <c r="M366" s="34" t="n">
        <v>6.4</v>
      </c>
      <c r="N366" s="34" t="n">
        <v>3</v>
      </c>
      <c r="O366" s="34" t="s">
        <v>1080</v>
      </c>
      <c r="P366" s="36" t="n">
        <v>11678</v>
      </c>
      <c r="Q366" s="34"/>
      <c r="R366" s="34" t="s">
        <v>212</v>
      </c>
      <c r="S366" s="34"/>
    </row>
    <row r="367" customFormat="false" ht="15" hidden="false" customHeight="false" outlineLevel="0" collapsed="false">
      <c r="A367" s="34" t="s">
        <v>617</v>
      </c>
      <c r="B367" s="34" t="s">
        <v>291</v>
      </c>
      <c r="C367" s="6" t="s">
        <v>616</v>
      </c>
      <c r="D367" s="34" t="s">
        <v>1078</v>
      </c>
      <c r="E367" s="34" t="s">
        <v>541</v>
      </c>
      <c r="F367" s="34" t="s">
        <v>716</v>
      </c>
      <c r="G367" s="34" t="s">
        <v>200</v>
      </c>
      <c r="H367" s="35" t="n">
        <v>46092</v>
      </c>
      <c r="I367" s="35" t="n">
        <v>46092</v>
      </c>
      <c r="J367" s="35" t="n">
        <v>46092</v>
      </c>
      <c r="K367" s="35" t="n">
        <v>46092.8333333333</v>
      </c>
      <c r="L367" s="34" t="n">
        <v>20</v>
      </c>
      <c r="M367" s="34" t="n">
        <v>32</v>
      </c>
      <c r="N367" s="34" t="n">
        <v>20</v>
      </c>
      <c r="O367" s="34" t="s">
        <v>1080</v>
      </c>
      <c r="P367" s="36" t="n">
        <v>6059</v>
      </c>
      <c r="Q367" s="34"/>
      <c r="R367" s="34" t="s">
        <v>212</v>
      </c>
      <c r="S367" s="34"/>
    </row>
    <row r="368" customFormat="false" ht="15" hidden="false" customHeight="false" outlineLevel="0" collapsed="false">
      <c r="A368" s="34" t="s">
        <v>623</v>
      </c>
      <c r="B368" s="34" t="s">
        <v>220</v>
      </c>
      <c r="C368" s="6" t="s">
        <v>622</v>
      </c>
      <c r="D368" s="34" t="s">
        <v>1078</v>
      </c>
      <c r="E368" s="34" t="s">
        <v>541</v>
      </c>
      <c r="F368" s="34" t="s">
        <v>716</v>
      </c>
      <c r="G368" s="34" t="s">
        <v>200</v>
      </c>
      <c r="H368" s="35" t="n">
        <v>46134</v>
      </c>
      <c r="I368" s="35" t="n">
        <v>46134</v>
      </c>
      <c r="J368" s="35" t="n">
        <v>46134</v>
      </c>
      <c r="K368" s="35" t="n">
        <v>46134.5833333333</v>
      </c>
      <c r="L368" s="34" t="n">
        <v>14</v>
      </c>
      <c r="M368" s="34" t="n">
        <v>22.4</v>
      </c>
      <c r="N368" s="34" t="n">
        <v>14</v>
      </c>
      <c r="O368" s="34" t="s">
        <v>1082</v>
      </c>
      <c r="P368" s="36" t="n">
        <v>16574</v>
      </c>
      <c r="Q368" s="34"/>
      <c r="R368" s="34" t="s">
        <v>212</v>
      </c>
      <c r="S368" s="34"/>
    </row>
    <row r="369" customFormat="false" ht="15" hidden="false" customHeight="false" outlineLevel="0" collapsed="false">
      <c r="A369" s="34" t="s">
        <v>629</v>
      </c>
      <c r="B369" s="34" t="s">
        <v>303</v>
      </c>
      <c r="C369" s="6" t="s">
        <v>628</v>
      </c>
      <c r="D369" s="34" t="s">
        <v>1078</v>
      </c>
      <c r="E369" s="34" t="s">
        <v>541</v>
      </c>
      <c r="F369" s="34" t="s">
        <v>716</v>
      </c>
      <c r="G369" s="34" t="s">
        <v>200</v>
      </c>
      <c r="H369" s="35" t="n">
        <v>46191</v>
      </c>
      <c r="I369" s="35" t="n">
        <v>46191</v>
      </c>
      <c r="J369" s="35" t="n">
        <v>46191</v>
      </c>
      <c r="K369" s="35" t="n">
        <v>46191.3333333333</v>
      </c>
      <c r="L369" s="34" t="n">
        <v>8</v>
      </c>
      <c r="M369" s="34" t="n">
        <v>12.8</v>
      </c>
      <c r="N369" s="34" t="n">
        <v>8</v>
      </c>
      <c r="O369" s="34" t="s">
        <v>1080</v>
      </c>
      <c r="P369" s="36" t="n">
        <v>5099</v>
      </c>
      <c r="Q369" s="34"/>
      <c r="R369" s="34" t="s">
        <v>212</v>
      </c>
      <c r="S369" s="34"/>
    </row>
    <row r="370" customFormat="false" ht="15" hidden="false" customHeight="false" outlineLevel="0" collapsed="false">
      <c r="A370" s="34" t="s">
        <v>632</v>
      </c>
      <c r="B370" s="34" t="s">
        <v>266</v>
      </c>
      <c r="C370" s="6" t="s">
        <v>631</v>
      </c>
      <c r="D370" s="34" t="s">
        <v>1078</v>
      </c>
      <c r="E370" s="34" t="s">
        <v>541</v>
      </c>
      <c r="F370" s="34" t="s">
        <v>716</v>
      </c>
      <c r="G370" s="34" t="s">
        <v>713</v>
      </c>
      <c r="H370" s="35" t="n">
        <v>46208</v>
      </c>
      <c r="I370" s="35" t="n">
        <v>46208</v>
      </c>
      <c r="J370" s="35" t="n">
        <v>46208</v>
      </c>
      <c r="K370" s="35" t="n">
        <v>46208.5</v>
      </c>
      <c r="L370" s="34" t="n">
        <v>12</v>
      </c>
      <c r="M370" s="34" t="n">
        <v>19.2</v>
      </c>
      <c r="N370" s="34" t="n">
        <v>12</v>
      </c>
      <c r="O370" s="34" t="s">
        <v>1082</v>
      </c>
      <c r="P370" s="36" t="n">
        <v>6982</v>
      </c>
      <c r="Q370" s="34"/>
      <c r="R370" s="34" t="s">
        <v>212</v>
      </c>
      <c r="S370" s="34"/>
    </row>
    <row r="371" customFormat="false" ht="15" hidden="false" customHeight="false" outlineLevel="0" collapsed="false">
      <c r="A371" s="34" t="s">
        <v>635</v>
      </c>
      <c r="B371" s="34" t="s">
        <v>321</v>
      </c>
      <c r="C371" s="6" t="s">
        <v>634</v>
      </c>
      <c r="D371" s="34" t="s">
        <v>1078</v>
      </c>
      <c r="E371" s="34" t="s">
        <v>541</v>
      </c>
      <c r="F371" s="34" t="s">
        <v>716</v>
      </c>
      <c r="G371" s="34" t="s">
        <v>759</v>
      </c>
      <c r="H371" s="35" t="n">
        <v>46225</v>
      </c>
      <c r="I371" s="35" t="n">
        <v>46225</v>
      </c>
      <c r="J371" s="35" t="n">
        <v>46225</v>
      </c>
      <c r="K371" s="35" t="n">
        <v>46225.2083333333</v>
      </c>
      <c r="L371" s="34" t="n">
        <v>5</v>
      </c>
      <c r="M371" s="34" t="n">
        <v>8</v>
      </c>
      <c r="N371" s="34" t="n">
        <v>5</v>
      </c>
      <c r="O371" s="34" t="s">
        <v>1082</v>
      </c>
      <c r="P371" s="36" t="n">
        <v>4676</v>
      </c>
      <c r="Q371" s="34"/>
      <c r="R371" s="34" t="s">
        <v>212</v>
      </c>
      <c r="S371" s="34"/>
    </row>
    <row r="372" customFormat="false" ht="15" hidden="false" customHeight="false" outlineLevel="0" collapsed="false">
      <c r="A372" s="34" t="s">
        <v>1083</v>
      </c>
      <c r="B372" s="34" t="s">
        <v>215</v>
      </c>
      <c r="C372" s="6" t="s">
        <v>1084</v>
      </c>
      <c r="D372" s="34" t="s">
        <v>1085</v>
      </c>
      <c r="E372" s="34" t="s">
        <v>543</v>
      </c>
      <c r="F372" s="34" t="s">
        <v>716</v>
      </c>
      <c r="G372" s="34" t="s">
        <v>713</v>
      </c>
      <c r="H372" s="35" t="n">
        <v>45947</v>
      </c>
      <c r="I372" s="35" t="n">
        <v>45977</v>
      </c>
      <c r="J372" s="35" t="n">
        <v>45959</v>
      </c>
      <c r="K372" s="35" t="n">
        <v>45953</v>
      </c>
      <c r="L372" s="34" t="n">
        <v>40</v>
      </c>
      <c r="M372" s="34" t="n">
        <v>41.6</v>
      </c>
      <c r="N372" s="34" t="n">
        <v>0</v>
      </c>
      <c r="O372" s="34"/>
      <c r="P372" s="36" t="n">
        <v>6340</v>
      </c>
      <c r="Q372" s="34"/>
      <c r="R372" s="34" t="s">
        <v>212</v>
      </c>
      <c r="S372" s="34"/>
    </row>
    <row r="373" customFormat="false" ht="15" hidden="false" customHeight="false" outlineLevel="0" collapsed="false">
      <c r="A373" s="34" t="s">
        <v>1086</v>
      </c>
      <c r="B373" s="34" t="s">
        <v>321</v>
      </c>
      <c r="C373" s="6" t="s">
        <v>1087</v>
      </c>
      <c r="D373" s="34" t="s">
        <v>1085</v>
      </c>
      <c r="E373" s="34" t="s">
        <v>545</v>
      </c>
      <c r="F373" s="34" t="s">
        <v>716</v>
      </c>
      <c r="G373" s="34" t="s">
        <v>759</v>
      </c>
      <c r="H373" s="35" t="n">
        <v>45942</v>
      </c>
      <c r="I373" s="35" t="n">
        <v>45972</v>
      </c>
      <c r="J373" s="35" t="n">
        <v>45947</v>
      </c>
      <c r="K373" s="35" t="n">
        <v>45956</v>
      </c>
      <c r="L373" s="34" t="n">
        <v>8</v>
      </c>
      <c r="M373" s="34" t="n">
        <v>11.8</v>
      </c>
      <c r="N373" s="34" t="n">
        <v>0</v>
      </c>
      <c r="O373" s="34"/>
      <c r="P373" s="36" t="n">
        <v>2454</v>
      </c>
      <c r="Q373" s="34"/>
      <c r="R373" s="34" t="s">
        <v>212</v>
      </c>
      <c r="S373" s="34"/>
    </row>
    <row r="374" customFormat="false" ht="15" hidden="false" customHeight="false" outlineLevel="0" collapsed="false">
      <c r="A374" s="34" t="s">
        <v>1088</v>
      </c>
      <c r="B374" s="34" t="s">
        <v>208</v>
      </c>
      <c r="C374" s="6" t="s">
        <v>1089</v>
      </c>
      <c r="D374" s="34" t="s">
        <v>1085</v>
      </c>
      <c r="E374" s="34" t="s">
        <v>543</v>
      </c>
      <c r="F374" s="34" t="s">
        <v>671</v>
      </c>
      <c r="G374" s="34" t="s">
        <v>200</v>
      </c>
      <c r="H374" s="35" t="n">
        <v>45934</v>
      </c>
      <c r="I374" s="35" t="n">
        <v>45964</v>
      </c>
      <c r="J374" s="35" t="n">
        <v>45947</v>
      </c>
      <c r="K374" s="35"/>
      <c r="L374" s="34" t="n">
        <v>16</v>
      </c>
      <c r="M374" s="34"/>
      <c r="N374" s="34" t="n">
        <v>0</v>
      </c>
      <c r="O374" s="34"/>
      <c r="P374" s="36"/>
      <c r="Q374" s="34"/>
      <c r="R374" s="34" t="s">
        <v>212</v>
      </c>
      <c r="S374" s="34"/>
    </row>
    <row r="375" customFormat="false" ht="15" hidden="false" customHeight="false" outlineLevel="0" collapsed="false">
      <c r="A375" s="34" t="s">
        <v>1090</v>
      </c>
      <c r="B375" s="34" t="s">
        <v>276</v>
      </c>
      <c r="C375" s="6" t="s">
        <v>1091</v>
      </c>
      <c r="D375" s="34" t="s">
        <v>1092</v>
      </c>
      <c r="E375" s="34" t="s">
        <v>541</v>
      </c>
      <c r="F375" s="34" t="s">
        <v>716</v>
      </c>
      <c r="G375" s="34" t="s">
        <v>200</v>
      </c>
      <c r="H375" s="35" t="n">
        <v>45932</v>
      </c>
      <c r="I375" s="35" t="n">
        <v>45939</v>
      </c>
      <c r="J375" s="35" t="n">
        <v>45935</v>
      </c>
      <c r="K375" s="35" t="n">
        <v>45935</v>
      </c>
      <c r="L375" s="34" t="n">
        <v>40</v>
      </c>
      <c r="M375" s="34" t="n">
        <v>54.7</v>
      </c>
      <c r="N375" s="34" t="n">
        <v>0</v>
      </c>
      <c r="O375" s="34"/>
      <c r="P375" s="36" t="n">
        <v>2921</v>
      </c>
      <c r="Q375" s="34"/>
      <c r="R375" s="34" t="s">
        <v>212</v>
      </c>
      <c r="S375" s="34"/>
    </row>
    <row r="376" customFormat="false" ht="15" hidden="false" customHeight="false" outlineLevel="0" collapsed="false">
      <c r="A376" s="34" t="s">
        <v>1093</v>
      </c>
      <c r="B376" s="34" t="s">
        <v>246</v>
      </c>
      <c r="C376" s="6" t="s">
        <v>1094</v>
      </c>
      <c r="D376" s="34" t="s">
        <v>1095</v>
      </c>
      <c r="E376" s="34" t="s">
        <v>543</v>
      </c>
      <c r="F376" s="34" t="s">
        <v>1075</v>
      </c>
      <c r="G376" s="34" t="s">
        <v>200</v>
      </c>
      <c r="H376" s="35" t="n">
        <v>45932</v>
      </c>
      <c r="I376" s="35" t="n">
        <v>45962</v>
      </c>
      <c r="J376" s="35" t="n">
        <v>45939</v>
      </c>
      <c r="K376" s="35"/>
      <c r="L376" s="34" t="n">
        <v>8</v>
      </c>
      <c r="M376" s="34"/>
      <c r="N376" s="34" t="n">
        <v>0</v>
      </c>
      <c r="O376" s="34"/>
      <c r="P376" s="36"/>
      <c r="Q376" s="34" t="s">
        <v>199</v>
      </c>
      <c r="R376" s="34" t="s">
        <v>212</v>
      </c>
      <c r="S376" s="34"/>
    </row>
    <row r="377" customFormat="false" ht="15" hidden="false" customHeight="false" outlineLevel="0" collapsed="false">
      <c r="A377" s="34" t="s">
        <v>1096</v>
      </c>
      <c r="B377" s="34" t="s">
        <v>227</v>
      </c>
      <c r="C377" s="6" t="s">
        <v>1097</v>
      </c>
      <c r="D377" s="34" t="s">
        <v>1085</v>
      </c>
      <c r="E377" s="34" t="s">
        <v>545</v>
      </c>
      <c r="F377" s="34" t="s">
        <v>416</v>
      </c>
      <c r="G377" s="34" t="s">
        <v>200</v>
      </c>
      <c r="H377" s="35" t="n">
        <v>45950</v>
      </c>
      <c r="I377" s="35" t="n">
        <v>45980</v>
      </c>
      <c r="J377" s="35" t="n">
        <v>45952</v>
      </c>
      <c r="K377" s="35"/>
      <c r="L377" s="34" t="n">
        <v>24</v>
      </c>
      <c r="M377" s="34"/>
      <c r="N377" s="34" t="n">
        <v>0</v>
      </c>
      <c r="O377" s="34"/>
      <c r="P377" s="36"/>
      <c r="Q377" s="34" t="s">
        <v>199</v>
      </c>
      <c r="R377" s="34" t="s">
        <v>212</v>
      </c>
      <c r="S377" s="34"/>
    </row>
    <row r="378" customFormat="false" ht="15" hidden="false" customHeight="false" outlineLevel="0" collapsed="false">
      <c r="A378" s="34" t="s">
        <v>1098</v>
      </c>
      <c r="B378" s="34" t="s">
        <v>208</v>
      </c>
      <c r="C378" s="6" t="s">
        <v>1089</v>
      </c>
      <c r="D378" s="34" t="s">
        <v>1085</v>
      </c>
      <c r="E378" s="34" t="s">
        <v>545</v>
      </c>
      <c r="F378" s="34" t="s">
        <v>716</v>
      </c>
      <c r="G378" s="34" t="s">
        <v>200</v>
      </c>
      <c r="H378" s="35" t="n">
        <v>45951</v>
      </c>
      <c r="I378" s="35" t="n">
        <v>45981</v>
      </c>
      <c r="J378" s="35" t="n">
        <v>45958</v>
      </c>
      <c r="K378" s="35" t="n">
        <v>45975</v>
      </c>
      <c r="L378" s="34" t="n">
        <v>8</v>
      </c>
      <c r="M378" s="34" t="n">
        <v>6.5</v>
      </c>
      <c r="N378" s="34" t="n">
        <v>0</v>
      </c>
      <c r="O378" s="34"/>
      <c r="P378" s="36" t="n">
        <v>3281</v>
      </c>
      <c r="Q378" s="34"/>
      <c r="R378" s="34" t="s">
        <v>212</v>
      </c>
      <c r="S378" s="34"/>
    </row>
    <row r="379" customFormat="false" ht="15" hidden="false" customHeight="false" outlineLevel="0" collapsed="false">
      <c r="A379" s="34" t="s">
        <v>1099</v>
      </c>
      <c r="B379" s="34" t="s">
        <v>305</v>
      </c>
      <c r="C379" s="6" t="s">
        <v>1100</v>
      </c>
      <c r="D379" s="34" t="s">
        <v>1092</v>
      </c>
      <c r="E379" s="34" t="s">
        <v>541</v>
      </c>
      <c r="F379" s="34" t="s">
        <v>671</v>
      </c>
      <c r="G379" s="34" t="s">
        <v>759</v>
      </c>
      <c r="H379" s="35" t="n">
        <v>45941</v>
      </c>
      <c r="I379" s="35" t="n">
        <v>45948</v>
      </c>
      <c r="J379" s="35" t="n">
        <v>45953</v>
      </c>
      <c r="K379" s="35"/>
      <c r="L379" s="34" t="n">
        <v>32</v>
      </c>
      <c r="M379" s="34"/>
      <c r="N379" s="34" t="n">
        <v>0</v>
      </c>
      <c r="O379" s="34"/>
      <c r="P379" s="36"/>
      <c r="Q379" s="34"/>
      <c r="R379" s="34" t="s">
        <v>212</v>
      </c>
      <c r="S379" s="34"/>
    </row>
    <row r="380" customFormat="false" ht="15" hidden="false" customHeight="false" outlineLevel="0" collapsed="false">
      <c r="A380" s="34" t="s">
        <v>1101</v>
      </c>
      <c r="B380" s="34" t="s">
        <v>227</v>
      </c>
      <c r="C380" s="6" t="s">
        <v>1097</v>
      </c>
      <c r="D380" s="34" t="s">
        <v>1085</v>
      </c>
      <c r="E380" s="34" t="s">
        <v>543</v>
      </c>
      <c r="F380" s="34" t="s">
        <v>671</v>
      </c>
      <c r="G380" s="34" t="s">
        <v>200</v>
      </c>
      <c r="H380" s="35" t="n">
        <v>45955</v>
      </c>
      <c r="I380" s="35" t="n">
        <v>45985</v>
      </c>
      <c r="J380" s="35" t="n">
        <v>45960</v>
      </c>
      <c r="K380" s="35"/>
      <c r="L380" s="34" t="n">
        <v>16</v>
      </c>
      <c r="M380" s="34"/>
      <c r="N380" s="34" t="n">
        <v>0</v>
      </c>
      <c r="O380" s="34"/>
      <c r="P380" s="36"/>
      <c r="Q380" s="34"/>
      <c r="R380" s="34" t="s">
        <v>212</v>
      </c>
      <c r="S380" s="34"/>
    </row>
    <row r="381" customFormat="false" ht="15" hidden="false" customHeight="false" outlineLevel="0" collapsed="false">
      <c r="A381" s="34" t="s">
        <v>1102</v>
      </c>
      <c r="B381" s="34" t="s">
        <v>215</v>
      </c>
      <c r="C381" s="6" t="s">
        <v>1103</v>
      </c>
      <c r="D381" s="34" t="s">
        <v>1095</v>
      </c>
      <c r="E381" s="34" t="s">
        <v>543</v>
      </c>
      <c r="F381" s="34" t="s">
        <v>716</v>
      </c>
      <c r="G381" s="34" t="s">
        <v>713</v>
      </c>
      <c r="H381" s="35" t="n">
        <v>45939</v>
      </c>
      <c r="I381" s="35" t="n">
        <v>45969</v>
      </c>
      <c r="J381" s="35" t="n">
        <v>45940</v>
      </c>
      <c r="K381" s="35" t="n">
        <v>45951</v>
      </c>
      <c r="L381" s="34" t="n">
        <v>12</v>
      </c>
      <c r="M381" s="34" t="n">
        <v>18</v>
      </c>
      <c r="N381" s="34" t="n">
        <v>0</v>
      </c>
      <c r="O381" s="34"/>
      <c r="P381" s="36" t="n">
        <v>6366</v>
      </c>
      <c r="Q381" s="34"/>
      <c r="R381" s="34" t="s">
        <v>212</v>
      </c>
      <c r="S381" s="34"/>
    </row>
    <row r="382" customFormat="false" ht="15" hidden="false" customHeight="false" outlineLevel="0" collapsed="false">
      <c r="A382" s="34" t="s">
        <v>1104</v>
      </c>
      <c r="B382" s="34" t="s">
        <v>230</v>
      </c>
      <c r="C382" s="6" t="s">
        <v>1105</v>
      </c>
      <c r="D382" s="34" t="s">
        <v>1092</v>
      </c>
      <c r="E382" s="34" t="s">
        <v>541</v>
      </c>
      <c r="F382" s="34" t="s">
        <v>416</v>
      </c>
      <c r="G382" s="34" t="s">
        <v>200</v>
      </c>
      <c r="H382" s="35" t="n">
        <v>45954</v>
      </c>
      <c r="I382" s="35" t="n">
        <v>45961</v>
      </c>
      <c r="J382" s="35" t="n">
        <v>45958</v>
      </c>
      <c r="K382" s="35"/>
      <c r="L382" s="34" t="n">
        <v>40</v>
      </c>
      <c r="M382" s="34"/>
      <c r="N382" s="34" t="n">
        <v>0</v>
      </c>
      <c r="O382" s="34"/>
      <c r="P382" s="36"/>
      <c r="Q382" s="34" t="s">
        <v>199</v>
      </c>
      <c r="R382" s="34" t="s">
        <v>212</v>
      </c>
      <c r="S382" s="34"/>
    </row>
    <row r="383" customFormat="false" ht="15" hidden="false" customHeight="false" outlineLevel="0" collapsed="false">
      <c r="A383" s="34" t="s">
        <v>1106</v>
      </c>
      <c r="B383" s="34" t="s">
        <v>208</v>
      </c>
      <c r="C383" s="6" t="s">
        <v>1089</v>
      </c>
      <c r="D383" s="34" t="s">
        <v>1085</v>
      </c>
      <c r="E383" s="34" t="s">
        <v>545</v>
      </c>
      <c r="F383" s="34" t="s">
        <v>716</v>
      </c>
      <c r="G383" s="34" t="s">
        <v>200</v>
      </c>
      <c r="H383" s="35" t="n">
        <v>45951</v>
      </c>
      <c r="I383" s="35" t="n">
        <v>45981</v>
      </c>
      <c r="J383" s="35" t="n">
        <v>45959</v>
      </c>
      <c r="K383" s="35" t="n">
        <v>45971</v>
      </c>
      <c r="L383" s="34" t="n">
        <v>16</v>
      </c>
      <c r="M383" s="34" t="n">
        <v>14.3</v>
      </c>
      <c r="N383" s="34" t="n">
        <v>0</v>
      </c>
      <c r="O383" s="34"/>
      <c r="P383" s="36" t="n">
        <v>1912</v>
      </c>
      <c r="Q383" s="34"/>
      <c r="R383" s="34" t="s">
        <v>212</v>
      </c>
      <c r="S383" s="34"/>
    </row>
    <row r="384" customFormat="false" ht="15" hidden="false" customHeight="false" outlineLevel="0" collapsed="false">
      <c r="A384" s="34" t="s">
        <v>1107</v>
      </c>
      <c r="B384" s="34" t="s">
        <v>215</v>
      </c>
      <c r="C384" s="6" t="s">
        <v>1084</v>
      </c>
      <c r="D384" s="34" t="s">
        <v>1085</v>
      </c>
      <c r="E384" s="34" t="s">
        <v>543</v>
      </c>
      <c r="F384" s="34" t="s">
        <v>716</v>
      </c>
      <c r="G384" s="34" t="s">
        <v>713</v>
      </c>
      <c r="H384" s="35" t="n">
        <v>45942</v>
      </c>
      <c r="I384" s="35" t="n">
        <v>45972</v>
      </c>
      <c r="J384" s="35" t="n">
        <v>45947</v>
      </c>
      <c r="K384" s="35" t="n">
        <v>45958</v>
      </c>
      <c r="L384" s="34" t="n">
        <v>24</v>
      </c>
      <c r="M384" s="34" t="n">
        <v>21.3</v>
      </c>
      <c r="N384" s="34" t="n">
        <v>0</v>
      </c>
      <c r="O384" s="34"/>
      <c r="P384" s="36" t="n">
        <v>3646</v>
      </c>
      <c r="Q384" s="34"/>
      <c r="R384" s="34" t="s">
        <v>212</v>
      </c>
      <c r="S384" s="34"/>
    </row>
    <row r="385" customFormat="false" ht="15" hidden="false" customHeight="false" outlineLevel="0" collapsed="false">
      <c r="A385" s="34" t="s">
        <v>1108</v>
      </c>
      <c r="B385" s="34" t="s">
        <v>208</v>
      </c>
      <c r="C385" s="6" t="s">
        <v>1089</v>
      </c>
      <c r="D385" s="34" t="s">
        <v>1085</v>
      </c>
      <c r="E385" s="34" t="s">
        <v>543</v>
      </c>
      <c r="F385" s="34" t="s">
        <v>716</v>
      </c>
      <c r="G385" s="34" t="s">
        <v>200</v>
      </c>
      <c r="H385" s="35" t="n">
        <v>45952</v>
      </c>
      <c r="I385" s="35" t="n">
        <v>45982</v>
      </c>
      <c r="J385" s="35" t="n">
        <v>45964</v>
      </c>
      <c r="K385" s="35" t="n">
        <v>45968</v>
      </c>
      <c r="L385" s="34" t="n">
        <v>16</v>
      </c>
      <c r="M385" s="34" t="n">
        <v>17.4</v>
      </c>
      <c r="N385" s="34" t="n">
        <v>0</v>
      </c>
      <c r="O385" s="34"/>
      <c r="P385" s="36" t="n">
        <v>2705</v>
      </c>
      <c r="Q385" s="34"/>
      <c r="R385" s="34" t="s">
        <v>212</v>
      </c>
      <c r="S385" s="34"/>
    </row>
    <row r="386" customFormat="false" ht="15" hidden="false" customHeight="false" outlineLevel="0" collapsed="false">
      <c r="A386" s="34" t="s">
        <v>1109</v>
      </c>
      <c r="B386" s="34" t="s">
        <v>271</v>
      </c>
      <c r="C386" s="6" t="s">
        <v>1110</v>
      </c>
      <c r="D386" s="34" t="s">
        <v>1085</v>
      </c>
      <c r="E386" s="34" t="s">
        <v>545</v>
      </c>
      <c r="F386" s="34" t="s">
        <v>716</v>
      </c>
      <c r="G386" s="34" t="s">
        <v>713</v>
      </c>
      <c r="H386" s="35" t="n">
        <v>45951</v>
      </c>
      <c r="I386" s="35" t="n">
        <v>45981</v>
      </c>
      <c r="J386" s="35" t="n">
        <v>45962</v>
      </c>
      <c r="K386" s="35" t="n">
        <v>45961</v>
      </c>
      <c r="L386" s="34" t="n">
        <v>24</v>
      </c>
      <c r="M386" s="34" t="n">
        <v>35.2</v>
      </c>
      <c r="N386" s="34" t="n">
        <v>0</v>
      </c>
      <c r="O386" s="34"/>
      <c r="P386" s="36" t="n">
        <v>3699</v>
      </c>
      <c r="Q386" s="34"/>
      <c r="R386" s="34" t="s">
        <v>212</v>
      </c>
      <c r="S386" s="34"/>
    </row>
    <row r="387" customFormat="false" ht="15" hidden="false" customHeight="false" outlineLevel="0" collapsed="false">
      <c r="A387" s="34" t="s">
        <v>1111</v>
      </c>
      <c r="B387" s="34" t="s">
        <v>303</v>
      </c>
      <c r="C387" s="6" t="s">
        <v>1112</v>
      </c>
      <c r="D387" s="34" t="s">
        <v>1085</v>
      </c>
      <c r="E387" s="34" t="s">
        <v>545</v>
      </c>
      <c r="F387" s="34" t="s">
        <v>716</v>
      </c>
      <c r="G387" s="34" t="s">
        <v>200</v>
      </c>
      <c r="H387" s="35" t="n">
        <v>45953</v>
      </c>
      <c r="I387" s="35" t="n">
        <v>45983</v>
      </c>
      <c r="J387" s="35" t="n">
        <v>45956</v>
      </c>
      <c r="K387" s="35" t="n">
        <v>45954</v>
      </c>
      <c r="L387" s="34" t="n">
        <v>16</v>
      </c>
      <c r="M387" s="34" t="n">
        <v>19.4</v>
      </c>
      <c r="N387" s="34" t="n">
        <v>0</v>
      </c>
      <c r="O387" s="34"/>
      <c r="P387" s="36" t="n">
        <v>2961</v>
      </c>
      <c r="Q387" s="34"/>
      <c r="R387" s="34" t="s">
        <v>212</v>
      </c>
      <c r="S387" s="34"/>
    </row>
    <row r="388" customFormat="false" ht="15" hidden="false" customHeight="false" outlineLevel="0" collapsed="false">
      <c r="A388" s="34" t="s">
        <v>1113</v>
      </c>
      <c r="B388" s="34" t="s">
        <v>259</v>
      </c>
      <c r="C388" s="6" t="s">
        <v>1114</v>
      </c>
      <c r="D388" s="34" t="s">
        <v>1085</v>
      </c>
      <c r="E388" s="34" t="s">
        <v>543</v>
      </c>
      <c r="F388" s="34" t="s">
        <v>716</v>
      </c>
      <c r="G388" s="34" t="s">
        <v>713</v>
      </c>
      <c r="H388" s="35" t="n">
        <v>45944</v>
      </c>
      <c r="I388" s="35" t="n">
        <v>45974</v>
      </c>
      <c r="J388" s="35" t="n">
        <v>45953</v>
      </c>
      <c r="K388" s="35" t="n">
        <v>45969</v>
      </c>
      <c r="L388" s="34" t="n">
        <v>24</v>
      </c>
      <c r="M388" s="34" t="n">
        <v>30.2</v>
      </c>
      <c r="N388" s="34" t="n">
        <v>0</v>
      </c>
      <c r="O388" s="34"/>
      <c r="P388" s="36" t="n">
        <v>5012</v>
      </c>
      <c r="Q388" s="34"/>
      <c r="R388" s="34" t="s">
        <v>212</v>
      </c>
      <c r="S388" s="34"/>
    </row>
    <row r="389" customFormat="false" ht="15" hidden="false" customHeight="false" outlineLevel="0" collapsed="false">
      <c r="A389" s="34" t="s">
        <v>1115</v>
      </c>
      <c r="B389" s="34" t="s">
        <v>230</v>
      </c>
      <c r="C389" s="6" t="s">
        <v>1105</v>
      </c>
      <c r="D389" s="34" t="s">
        <v>1092</v>
      </c>
      <c r="E389" s="34" t="s">
        <v>541</v>
      </c>
      <c r="F389" s="34" t="s">
        <v>716</v>
      </c>
      <c r="G389" s="34" t="s">
        <v>200</v>
      </c>
      <c r="H389" s="35" t="n">
        <v>45933</v>
      </c>
      <c r="I389" s="35" t="n">
        <v>45940</v>
      </c>
      <c r="J389" s="35" t="n">
        <v>45943</v>
      </c>
      <c r="K389" s="35" t="n">
        <v>45934</v>
      </c>
      <c r="L389" s="34" t="n">
        <v>32</v>
      </c>
      <c r="M389" s="34" t="n">
        <v>40.6</v>
      </c>
      <c r="N389" s="34" t="n">
        <v>0</v>
      </c>
      <c r="O389" s="34"/>
      <c r="P389" s="36" t="n">
        <v>1890</v>
      </c>
      <c r="Q389" s="34"/>
      <c r="R389" s="34" t="s">
        <v>212</v>
      </c>
      <c r="S389" s="34"/>
    </row>
    <row r="390" customFormat="false" ht="15" hidden="false" customHeight="false" outlineLevel="0" collapsed="false">
      <c r="A390" s="34" t="s">
        <v>1116</v>
      </c>
      <c r="B390" s="34" t="s">
        <v>303</v>
      </c>
      <c r="C390" s="6" t="s">
        <v>1112</v>
      </c>
      <c r="D390" s="34" t="s">
        <v>1085</v>
      </c>
      <c r="E390" s="34" t="s">
        <v>545</v>
      </c>
      <c r="F390" s="34" t="s">
        <v>716</v>
      </c>
      <c r="G390" s="34" t="s">
        <v>200</v>
      </c>
      <c r="H390" s="35" t="n">
        <v>45951</v>
      </c>
      <c r="I390" s="35" t="n">
        <v>45981</v>
      </c>
      <c r="J390" s="35" t="n">
        <v>45959</v>
      </c>
      <c r="K390" s="35" t="n">
        <v>45957</v>
      </c>
      <c r="L390" s="34" t="n">
        <v>16</v>
      </c>
      <c r="M390" s="34" t="n">
        <v>20.3</v>
      </c>
      <c r="N390" s="34" t="n">
        <v>0</v>
      </c>
      <c r="O390" s="34"/>
      <c r="P390" s="36" t="n">
        <v>5860</v>
      </c>
      <c r="Q390" s="34"/>
      <c r="R390" s="34" t="s">
        <v>212</v>
      </c>
      <c r="S390" s="34"/>
    </row>
    <row r="391" customFormat="false" ht="15" hidden="false" customHeight="false" outlineLevel="0" collapsed="false">
      <c r="A391" s="34" t="s">
        <v>1117</v>
      </c>
      <c r="B391" s="34" t="s">
        <v>203</v>
      </c>
      <c r="C391" s="6" t="s">
        <v>1118</v>
      </c>
      <c r="D391" s="34" t="s">
        <v>1095</v>
      </c>
      <c r="E391" s="34" t="s">
        <v>543</v>
      </c>
      <c r="F391" s="34" t="s">
        <v>416</v>
      </c>
      <c r="G391" s="34" t="s">
        <v>713</v>
      </c>
      <c r="H391" s="35" t="n">
        <v>45938</v>
      </c>
      <c r="I391" s="35" t="n">
        <v>45968</v>
      </c>
      <c r="J391" s="35" t="n">
        <v>45949</v>
      </c>
      <c r="K391" s="35"/>
      <c r="L391" s="34" t="n">
        <v>16</v>
      </c>
      <c r="M391" s="34"/>
      <c r="N391" s="34" t="n">
        <v>0</v>
      </c>
      <c r="O391" s="34"/>
      <c r="P391" s="36"/>
      <c r="Q391" s="34" t="s">
        <v>199</v>
      </c>
      <c r="R391" s="34" t="s">
        <v>212</v>
      </c>
      <c r="S391" s="34"/>
    </row>
    <row r="392" customFormat="false" ht="15" hidden="false" customHeight="false" outlineLevel="0" collapsed="false">
      <c r="A392" s="34" t="s">
        <v>1119</v>
      </c>
      <c r="B392" s="34" t="s">
        <v>287</v>
      </c>
      <c r="C392" s="6" t="s">
        <v>1120</v>
      </c>
      <c r="D392" s="34" t="s">
        <v>1085</v>
      </c>
      <c r="E392" s="34" t="s">
        <v>545</v>
      </c>
      <c r="F392" s="34" t="s">
        <v>716</v>
      </c>
      <c r="G392" s="34" t="s">
        <v>62</v>
      </c>
      <c r="H392" s="35" t="n">
        <v>45953</v>
      </c>
      <c r="I392" s="35" t="n">
        <v>45983</v>
      </c>
      <c r="J392" s="35" t="n">
        <v>45966</v>
      </c>
      <c r="K392" s="35" t="n">
        <v>45968</v>
      </c>
      <c r="L392" s="34" t="n">
        <v>32</v>
      </c>
      <c r="M392" s="34" t="n">
        <v>40.3</v>
      </c>
      <c r="N392" s="34" t="n">
        <v>0</v>
      </c>
      <c r="O392" s="34"/>
      <c r="P392" s="36" t="n">
        <v>3486</v>
      </c>
      <c r="Q392" s="34"/>
      <c r="R392" s="34" t="s">
        <v>212</v>
      </c>
      <c r="S392" s="34"/>
    </row>
    <row r="393" customFormat="false" ht="15" hidden="false" customHeight="false" outlineLevel="0" collapsed="false">
      <c r="A393" s="34" t="s">
        <v>1121</v>
      </c>
      <c r="B393" s="34" t="s">
        <v>291</v>
      </c>
      <c r="C393" s="6" t="s">
        <v>1122</v>
      </c>
      <c r="D393" s="34" t="s">
        <v>1085</v>
      </c>
      <c r="E393" s="34" t="s">
        <v>543</v>
      </c>
      <c r="F393" s="34" t="s">
        <v>416</v>
      </c>
      <c r="G393" s="34" t="s">
        <v>200</v>
      </c>
      <c r="H393" s="35" t="n">
        <v>45968</v>
      </c>
      <c r="I393" s="35" t="n">
        <v>45998</v>
      </c>
      <c r="J393" s="35" t="n">
        <v>45980</v>
      </c>
      <c r="K393" s="35"/>
      <c r="L393" s="34" t="n">
        <v>24</v>
      </c>
      <c r="M393" s="34"/>
      <c r="N393" s="34" t="n">
        <v>0</v>
      </c>
      <c r="O393" s="34"/>
      <c r="P393" s="36"/>
      <c r="Q393" s="34" t="s">
        <v>199</v>
      </c>
      <c r="R393" s="34" t="s">
        <v>212</v>
      </c>
      <c r="S393" s="34"/>
    </row>
    <row r="394" customFormat="false" ht="15" hidden="false" customHeight="false" outlineLevel="0" collapsed="false">
      <c r="A394" s="34" t="s">
        <v>1123</v>
      </c>
      <c r="B394" s="34" t="s">
        <v>321</v>
      </c>
      <c r="C394" s="6" t="s">
        <v>1087</v>
      </c>
      <c r="D394" s="34" t="s">
        <v>1085</v>
      </c>
      <c r="E394" s="34" t="s">
        <v>545</v>
      </c>
      <c r="F394" s="34" t="s">
        <v>1075</v>
      </c>
      <c r="G394" s="34" t="s">
        <v>759</v>
      </c>
      <c r="H394" s="35" t="n">
        <v>45964</v>
      </c>
      <c r="I394" s="35" t="n">
        <v>45994</v>
      </c>
      <c r="J394" s="35" t="n">
        <v>45977</v>
      </c>
      <c r="K394" s="35"/>
      <c r="L394" s="34" t="n">
        <v>32</v>
      </c>
      <c r="M394" s="34"/>
      <c r="N394" s="34" t="n">
        <v>0</v>
      </c>
      <c r="O394" s="34"/>
      <c r="P394" s="36"/>
      <c r="Q394" s="34" t="s">
        <v>199</v>
      </c>
      <c r="R394" s="34" t="s">
        <v>212</v>
      </c>
      <c r="S394" s="34"/>
    </row>
    <row r="395" customFormat="false" ht="15" hidden="false" customHeight="false" outlineLevel="0" collapsed="false">
      <c r="A395" s="34" t="s">
        <v>1124</v>
      </c>
      <c r="B395" s="34" t="s">
        <v>215</v>
      </c>
      <c r="C395" s="6" t="s">
        <v>1084</v>
      </c>
      <c r="D395" s="34" t="s">
        <v>1085</v>
      </c>
      <c r="E395" s="34" t="s">
        <v>543</v>
      </c>
      <c r="F395" s="34" t="s">
        <v>716</v>
      </c>
      <c r="G395" s="34" t="s">
        <v>713</v>
      </c>
      <c r="H395" s="35" t="n">
        <v>45975</v>
      </c>
      <c r="I395" s="35" t="n">
        <v>46005</v>
      </c>
      <c r="J395" s="35" t="n">
        <v>45977</v>
      </c>
      <c r="K395" s="35" t="n">
        <v>45987</v>
      </c>
      <c r="L395" s="34" t="n">
        <v>40</v>
      </c>
      <c r="M395" s="34" t="n">
        <v>41.8</v>
      </c>
      <c r="N395" s="34" t="n">
        <v>0</v>
      </c>
      <c r="O395" s="34"/>
      <c r="P395" s="36" t="n">
        <v>6489</v>
      </c>
      <c r="Q395" s="34"/>
      <c r="R395" s="34" t="s">
        <v>212</v>
      </c>
      <c r="S395" s="34"/>
    </row>
    <row r="396" customFormat="false" ht="15" hidden="false" customHeight="false" outlineLevel="0" collapsed="false">
      <c r="A396" s="34" t="s">
        <v>1125</v>
      </c>
      <c r="B396" s="34" t="s">
        <v>287</v>
      </c>
      <c r="C396" s="6" t="s">
        <v>1126</v>
      </c>
      <c r="D396" s="34" t="s">
        <v>1095</v>
      </c>
      <c r="E396" s="34" t="s">
        <v>543</v>
      </c>
      <c r="F396" s="34" t="s">
        <v>1075</v>
      </c>
      <c r="G396" s="34" t="s">
        <v>62</v>
      </c>
      <c r="H396" s="35" t="n">
        <v>45979</v>
      </c>
      <c r="I396" s="35" t="n">
        <v>46009</v>
      </c>
      <c r="J396" s="35" t="n">
        <v>45981</v>
      </c>
      <c r="K396" s="35"/>
      <c r="L396" s="34" t="n">
        <v>4</v>
      </c>
      <c r="M396" s="34"/>
      <c r="N396" s="34" t="n">
        <v>0</v>
      </c>
      <c r="O396" s="34"/>
      <c r="P396" s="36"/>
      <c r="Q396" s="34" t="s">
        <v>199</v>
      </c>
      <c r="R396" s="34" t="s">
        <v>212</v>
      </c>
      <c r="S396" s="34"/>
    </row>
    <row r="397" customFormat="false" ht="15" hidden="false" customHeight="false" outlineLevel="0" collapsed="false">
      <c r="A397" s="34" t="s">
        <v>1127</v>
      </c>
      <c r="B397" s="34" t="s">
        <v>291</v>
      </c>
      <c r="C397" s="6" t="s">
        <v>1122</v>
      </c>
      <c r="D397" s="34" t="s">
        <v>1085</v>
      </c>
      <c r="E397" s="34" t="s">
        <v>545</v>
      </c>
      <c r="F397" s="34" t="s">
        <v>716</v>
      </c>
      <c r="G397" s="34" t="s">
        <v>200</v>
      </c>
      <c r="H397" s="35" t="n">
        <v>45969</v>
      </c>
      <c r="I397" s="35" t="n">
        <v>45999</v>
      </c>
      <c r="J397" s="35" t="n">
        <v>45975</v>
      </c>
      <c r="K397" s="35" t="n">
        <v>45986</v>
      </c>
      <c r="L397" s="34" t="n">
        <v>12</v>
      </c>
      <c r="M397" s="34" t="n">
        <v>16.1</v>
      </c>
      <c r="N397" s="34" t="n">
        <v>0</v>
      </c>
      <c r="O397" s="34"/>
      <c r="P397" s="36" t="n">
        <v>2721</v>
      </c>
      <c r="Q397" s="34"/>
      <c r="R397" s="34" t="s">
        <v>212</v>
      </c>
      <c r="S397" s="34"/>
    </row>
    <row r="398" customFormat="false" ht="15" hidden="false" customHeight="false" outlineLevel="0" collapsed="false">
      <c r="A398" s="34" t="s">
        <v>1128</v>
      </c>
      <c r="B398" s="34" t="s">
        <v>291</v>
      </c>
      <c r="C398" s="6" t="s">
        <v>1122</v>
      </c>
      <c r="D398" s="34" t="s">
        <v>1085</v>
      </c>
      <c r="E398" s="34" t="s">
        <v>543</v>
      </c>
      <c r="F398" s="34" t="s">
        <v>416</v>
      </c>
      <c r="G398" s="34" t="s">
        <v>200</v>
      </c>
      <c r="H398" s="35" t="n">
        <v>45975</v>
      </c>
      <c r="I398" s="35" t="n">
        <v>46005</v>
      </c>
      <c r="J398" s="35" t="n">
        <v>45984</v>
      </c>
      <c r="K398" s="35"/>
      <c r="L398" s="34" t="n">
        <v>24</v>
      </c>
      <c r="M398" s="34"/>
      <c r="N398" s="34" t="n">
        <v>0</v>
      </c>
      <c r="O398" s="34"/>
      <c r="P398" s="36"/>
      <c r="Q398" s="34" t="s">
        <v>199</v>
      </c>
      <c r="R398" s="34" t="s">
        <v>212</v>
      </c>
      <c r="S398" s="34"/>
    </row>
    <row r="399" customFormat="false" ht="15" hidden="false" customHeight="false" outlineLevel="0" collapsed="false">
      <c r="A399" s="34" t="s">
        <v>1129</v>
      </c>
      <c r="B399" s="34" t="s">
        <v>215</v>
      </c>
      <c r="C399" s="6" t="s">
        <v>1084</v>
      </c>
      <c r="D399" s="34" t="s">
        <v>1085</v>
      </c>
      <c r="E399" s="34" t="s">
        <v>543</v>
      </c>
      <c r="F399" s="34" t="s">
        <v>671</v>
      </c>
      <c r="G399" s="34" t="s">
        <v>713</v>
      </c>
      <c r="H399" s="35" t="n">
        <v>45976</v>
      </c>
      <c r="I399" s="35" t="n">
        <v>46006</v>
      </c>
      <c r="J399" s="35" t="n">
        <v>45986</v>
      </c>
      <c r="K399" s="35"/>
      <c r="L399" s="34" t="n">
        <v>40</v>
      </c>
      <c r="M399" s="34"/>
      <c r="N399" s="34" t="n">
        <v>0</v>
      </c>
      <c r="O399" s="34"/>
      <c r="P399" s="36"/>
      <c r="Q399" s="34"/>
      <c r="R399" s="34" t="s">
        <v>212</v>
      </c>
      <c r="S399" s="34"/>
    </row>
    <row r="400" customFormat="false" ht="15" hidden="false" customHeight="false" outlineLevel="0" collapsed="false">
      <c r="A400" s="34" t="s">
        <v>1130</v>
      </c>
      <c r="B400" s="34" t="s">
        <v>281</v>
      </c>
      <c r="C400" s="6" t="s">
        <v>1131</v>
      </c>
      <c r="D400" s="34" t="s">
        <v>1085</v>
      </c>
      <c r="E400" s="34" t="s">
        <v>545</v>
      </c>
      <c r="F400" s="34" t="s">
        <v>716</v>
      </c>
      <c r="G400" s="34" t="s">
        <v>62</v>
      </c>
      <c r="H400" s="35" t="n">
        <v>45967</v>
      </c>
      <c r="I400" s="35" t="n">
        <v>45997</v>
      </c>
      <c r="J400" s="35" t="n">
        <v>45981</v>
      </c>
      <c r="K400" s="35" t="n">
        <v>45990</v>
      </c>
      <c r="L400" s="34" t="n">
        <v>4</v>
      </c>
      <c r="M400" s="34" t="n">
        <v>3.2</v>
      </c>
      <c r="N400" s="34" t="n">
        <v>0</v>
      </c>
      <c r="O400" s="34"/>
      <c r="P400" s="36" t="n">
        <v>1559</v>
      </c>
      <c r="Q400" s="34"/>
      <c r="R400" s="34" t="s">
        <v>212</v>
      </c>
      <c r="S400" s="34"/>
    </row>
    <row r="401" customFormat="false" ht="15" hidden="false" customHeight="false" outlineLevel="0" collapsed="false">
      <c r="A401" s="34" t="s">
        <v>1132</v>
      </c>
      <c r="B401" s="34" t="s">
        <v>321</v>
      </c>
      <c r="C401" s="6" t="s">
        <v>1133</v>
      </c>
      <c r="D401" s="34" t="s">
        <v>1092</v>
      </c>
      <c r="E401" s="34" t="s">
        <v>541</v>
      </c>
      <c r="F401" s="34" t="s">
        <v>1075</v>
      </c>
      <c r="G401" s="34" t="s">
        <v>759</v>
      </c>
      <c r="H401" s="35" t="n">
        <v>45965</v>
      </c>
      <c r="I401" s="35" t="n">
        <v>45972</v>
      </c>
      <c r="J401" s="35" t="n">
        <v>45974</v>
      </c>
      <c r="K401" s="35"/>
      <c r="L401" s="34" t="n">
        <v>8</v>
      </c>
      <c r="M401" s="34"/>
      <c r="N401" s="34" t="n">
        <v>4</v>
      </c>
      <c r="O401" s="34"/>
      <c r="P401" s="36"/>
      <c r="Q401" s="34" t="s">
        <v>199</v>
      </c>
      <c r="R401" s="34" t="s">
        <v>212</v>
      </c>
      <c r="S401" s="34"/>
    </row>
    <row r="402" customFormat="false" ht="15" hidden="false" customHeight="false" outlineLevel="0" collapsed="false">
      <c r="A402" s="34" t="s">
        <v>1134</v>
      </c>
      <c r="B402" s="34" t="s">
        <v>192</v>
      </c>
      <c r="C402" s="6" t="s">
        <v>1135</v>
      </c>
      <c r="D402" s="34" t="s">
        <v>1085</v>
      </c>
      <c r="E402" s="34" t="s">
        <v>543</v>
      </c>
      <c r="F402" s="34" t="s">
        <v>716</v>
      </c>
      <c r="G402" s="34" t="s">
        <v>713</v>
      </c>
      <c r="H402" s="35" t="n">
        <v>45974</v>
      </c>
      <c r="I402" s="35" t="n">
        <v>46004</v>
      </c>
      <c r="J402" s="35" t="n">
        <v>45981</v>
      </c>
      <c r="K402" s="35" t="n">
        <v>45992</v>
      </c>
      <c r="L402" s="34" t="n">
        <v>32</v>
      </c>
      <c r="M402" s="34" t="n">
        <v>34.9</v>
      </c>
      <c r="N402" s="34" t="n">
        <v>0</v>
      </c>
      <c r="O402" s="34"/>
      <c r="P402" s="36" t="n">
        <v>2341</v>
      </c>
      <c r="Q402" s="34"/>
      <c r="R402" s="34" t="s">
        <v>212</v>
      </c>
      <c r="S402" s="34"/>
    </row>
    <row r="403" customFormat="false" ht="15" hidden="false" customHeight="false" outlineLevel="0" collapsed="false">
      <c r="A403" s="34" t="s">
        <v>1136</v>
      </c>
      <c r="B403" s="34" t="s">
        <v>230</v>
      </c>
      <c r="C403" s="6" t="s">
        <v>1137</v>
      </c>
      <c r="D403" s="34" t="s">
        <v>1085</v>
      </c>
      <c r="E403" s="34" t="s">
        <v>545</v>
      </c>
      <c r="F403" s="34" t="s">
        <v>716</v>
      </c>
      <c r="G403" s="34" t="s">
        <v>200</v>
      </c>
      <c r="H403" s="35" t="n">
        <v>45970</v>
      </c>
      <c r="I403" s="35" t="n">
        <v>46000</v>
      </c>
      <c r="J403" s="35" t="n">
        <v>45974</v>
      </c>
      <c r="K403" s="35" t="n">
        <v>45984</v>
      </c>
      <c r="L403" s="34" t="n">
        <v>12</v>
      </c>
      <c r="M403" s="34" t="n">
        <v>15.1</v>
      </c>
      <c r="N403" s="34" t="n">
        <v>0</v>
      </c>
      <c r="O403" s="34"/>
      <c r="P403" s="36" t="n">
        <v>5288</v>
      </c>
      <c r="Q403" s="34"/>
      <c r="R403" s="34" t="s">
        <v>212</v>
      </c>
      <c r="S403" s="34"/>
    </row>
    <row r="404" customFormat="false" ht="15" hidden="false" customHeight="false" outlineLevel="0" collapsed="false">
      <c r="A404" s="34" t="s">
        <v>1138</v>
      </c>
      <c r="B404" s="34" t="s">
        <v>220</v>
      </c>
      <c r="C404" s="6" t="s">
        <v>1139</v>
      </c>
      <c r="D404" s="34" t="s">
        <v>1095</v>
      </c>
      <c r="E404" s="34" t="s">
        <v>545</v>
      </c>
      <c r="F404" s="34" t="s">
        <v>416</v>
      </c>
      <c r="G404" s="34" t="s">
        <v>200</v>
      </c>
      <c r="H404" s="35" t="n">
        <v>45980</v>
      </c>
      <c r="I404" s="35" t="n">
        <v>46010</v>
      </c>
      <c r="J404" s="35" t="n">
        <v>45985</v>
      </c>
      <c r="K404" s="35"/>
      <c r="L404" s="34" t="n">
        <v>4</v>
      </c>
      <c r="M404" s="34"/>
      <c r="N404" s="34" t="n">
        <v>0</v>
      </c>
      <c r="O404" s="34"/>
      <c r="P404" s="36"/>
      <c r="Q404" s="34" t="s">
        <v>199</v>
      </c>
      <c r="R404" s="34" t="s">
        <v>212</v>
      </c>
      <c r="S404" s="34"/>
    </row>
    <row r="405" customFormat="false" ht="15" hidden="false" customHeight="false" outlineLevel="0" collapsed="false">
      <c r="A405" s="34" t="s">
        <v>1140</v>
      </c>
      <c r="B405" s="34" t="s">
        <v>313</v>
      </c>
      <c r="C405" s="6" t="s">
        <v>1141</v>
      </c>
      <c r="D405" s="34" t="s">
        <v>1085</v>
      </c>
      <c r="E405" s="34" t="s">
        <v>545</v>
      </c>
      <c r="F405" s="34" t="s">
        <v>716</v>
      </c>
      <c r="G405" s="34" t="s">
        <v>759</v>
      </c>
      <c r="H405" s="35" t="n">
        <v>45981</v>
      </c>
      <c r="I405" s="35" t="n">
        <v>46011</v>
      </c>
      <c r="J405" s="35" t="n">
        <v>45988</v>
      </c>
      <c r="K405" s="35" t="n">
        <v>45995</v>
      </c>
      <c r="L405" s="34" t="n">
        <v>40</v>
      </c>
      <c r="M405" s="34" t="n">
        <v>42</v>
      </c>
      <c r="N405" s="34" t="n">
        <v>0</v>
      </c>
      <c r="O405" s="34"/>
      <c r="P405" s="36" t="n">
        <v>5626</v>
      </c>
      <c r="Q405" s="34"/>
      <c r="R405" s="34" t="s">
        <v>212</v>
      </c>
      <c r="S405" s="34"/>
    </row>
    <row r="406" customFormat="false" ht="15" hidden="false" customHeight="false" outlineLevel="0" collapsed="false">
      <c r="A406" s="34" t="s">
        <v>1142</v>
      </c>
      <c r="B406" s="34" t="s">
        <v>246</v>
      </c>
      <c r="C406" s="6" t="s">
        <v>1143</v>
      </c>
      <c r="D406" s="34" t="s">
        <v>1085</v>
      </c>
      <c r="E406" s="34" t="s">
        <v>543</v>
      </c>
      <c r="F406" s="34" t="s">
        <v>716</v>
      </c>
      <c r="G406" s="34" t="s">
        <v>200</v>
      </c>
      <c r="H406" s="35" t="n">
        <v>45976</v>
      </c>
      <c r="I406" s="35" t="n">
        <v>46006</v>
      </c>
      <c r="J406" s="35" t="n">
        <v>45985</v>
      </c>
      <c r="K406" s="35" t="n">
        <v>45993</v>
      </c>
      <c r="L406" s="34" t="n">
        <v>4</v>
      </c>
      <c r="M406" s="34" t="n">
        <v>4.3</v>
      </c>
      <c r="N406" s="34" t="n">
        <v>0</v>
      </c>
      <c r="O406" s="34"/>
      <c r="P406" s="36" t="n">
        <v>2943</v>
      </c>
      <c r="Q406" s="34"/>
      <c r="R406" s="34" t="s">
        <v>212</v>
      </c>
      <c r="S406" s="34"/>
    </row>
    <row r="407" customFormat="false" ht="15" hidden="false" customHeight="false" outlineLevel="0" collapsed="false">
      <c r="A407" s="34" t="s">
        <v>1144</v>
      </c>
      <c r="B407" s="34" t="s">
        <v>259</v>
      </c>
      <c r="C407" s="6" t="s">
        <v>1145</v>
      </c>
      <c r="D407" s="34" t="s">
        <v>1092</v>
      </c>
      <c r="E407" s="34" t="s">
        <v>541</v>
      </c>
      <c r="F407" s="34" t="s">
        <v>1075</v>
      </c>
      <c r="G407" s="34" t="s">
        <v>713</v>
      </c>
      <c r="H407" s="35" t="n">
        <v>45969</v>
      </c>
      <c r="I407" s="35" t="n">
        <v>45976</v>
      </c>
      <c r="J407" s="35" t="n">
        <v>45975</v>
      </c>
      <c r="K407" s="35"/>
      <c r="L407" s="34" t="n">
        <v>4</v>
      </c>
      <c r="M407" s="34"/>
      <c r="N407" s="34" t="n">
        <v>2</v>
      </c>
      <c r="O407" s="34"/>
      <c r="P407" s="36"/>
      <c r="Q407" s="34" t="s">
        <v>199</v>
      </c>
      <c r="R407" s="34" t="s">
        <v>212</v>
      </c>
      <c r="S407" s="34"/>
    </row>
    <row r="408" customFormat="false" ht="15" hidden="false" customHeight="false" outlineLevel="0" collapsed="false">
      <c r="A408" s="34" t="s">
        <v>1146</v>
      </c>
      <c r="B408" s="34" t="s">
        <v>234</v>
      </c>
      <c r="C408" s="6" t="s">
        <v>1147</v>
      </c>
      <c r="D408" s="34" t="s">
        <v>1092</v>
      </c>
      <c r="E408" s="34" t="s">
        <v>541</v>
      </c>
      <c r="F408" s="34" t="s">
        <v>716</v>
      </c>
      <c r="G408" s="34" t="s">
        <v>200</v>
      </c>
      <c r="H408" s="35" t="n">
        <v>45978</v>
      </c>
      <c r="I408" s="35" t="n">
        <v>45985</v>
      </c>
      <c r="J408" s="35" t="n">
        <v>45985</v>
      </c>
      <c r="K408" s="35" t="n">
        <v>45979</v>
      </c>
      <c r="L408" s="34" t="n">
        <v>12</v>
      </c>
      <c r="M408" s="34" t="n">
        <v>14.6</v>
      </c>
      <c r="N408" s="34" t="n">
        <v>0</v>
      </c>
      <c r="O408" s="34"/>
      <c r="P408" s="36" t="n">
        <v>757</v>
      </c>
      <c r="Q408" s="34"/>
      <c r="R408" s="34" t="s">
        <v>212</v>
      </c>
      <c r="S408" s="34"/>
    </row>
    <row r="409" customFormat="false" ht="15" hidden="false" customHeight="false" outlineLevel="0" collapsed="false">
      <c r="A409" s="34" t="s">
        <v>1148</v>
      </c>
      <c r="B409" s="34" t="s">
        <v>305</v>
      </c>
      <c r="C409" s="6" t="s">
        <v>1149</v>
      </c>
      <c r="D409" s="34" t="s">
        <v>1085</v>
      </c>
      <c r="E409" s="34" t="s">
        <v>545</v>
      </c>
      <c r="F409" s="34" t="s">
        <v>716</v>
      </c>
      <c r="G409" s="34" t="s">
        <v>759</v>
      </c>
      <c r="H409" s="35" t="n">
        <v>45980</v>
      </c>
      <c r="I409" s="35" t="n">
        <v>46010</v>
      </c>
      <c r="J409" s="35" t="n">
        <v>45994</v>
      </c>
      <c r="K409" s="35" t="n">
        <v>46000</v>
      </c>
      <c r="L409" s="34" t="n">
        <v>32</v>
      </c>
      <c r="M409" s="34" t="n">
        <v>32.3</v>
      </c>
      <c r="N409" s="34" t="n">
        <v>0</v>
      </c>
      <c r="O409" s="34"/>
      <c r="P409" s="36" t="n">
        <v>6690</v>
      </c>
      <c r="Q409" s="34"/>
      <c r="R409" s="34" t="s">
        <v>212</v>
      </c>
      <c r="S409" s="34"/>
    </row>
    <row r="410" customFormat="false" ht="15" hidden="false" customHeight="false" outlineLevel="0" collapsed="false">
      <c r="A410" s="34" t="s">
        <v>1150</v>
      </c>
      <c r="B410" s="34" t="s">
        <v>316</v>
      </c>
      <c r="C410" s="6" t="s">
        <v>1151</v>
      </c>
      <c r="D410" s="34" t="s">
        <v>1085</v>
      </c>
      <c r="E410" s="34" t="s">
        <v>545</v>
      </c>
      <c r="F410" s="34" t="s">
        <v>716</v>
      </c>
      <c r="G410" s="34" t="s">
        <v>759</v>
      </c>
      <c r="H410" s="35" t="n">
        <v>45980</v>
      </c>
      <c r="I410" s="35" t="n">
        <v>46010</v>
      </c>
      <c r="J410" s="35" t="n">
        <v>45981</v>
      </c>
      <c r="K410" s="35" t="n">
        <v>45984</v>
      </c>
      <c r="L410" s="34" t="n">
        <v>24</v>
      </c>
      <c r="M410" s="34" t="n">
        <v>33.6</v>
      </c>
      <c r="N410" s="34" t="n">
        <v>0</v>
      </c>
      <c r="O410" s="34"/>
      <c r="P410" s="36" t="n">
        <v>3047</v>
      </c>
      <c r="Q410" s="34"/>
      <c r="R410" s="34" t="s">
        <v>212</v>
      </c>
      <c r="S410" s="34"/>
    </row>
    <row r="411" customFormat="false" ht="15" hidden="false" customHeight="false" outlineLevel="0" collapsed="false">
      <c r="A411" s="34" t="s">
        <v>1152</v>
      </c>
      <c r="B411" s="34" t="s">
        <v>238</v>
      </c>
      <c r="C411" s="6" t="s">
        <v>1153</v>
      </c>
      <c r="D411" s="34" t="s">
        <v>1085</v>
      </c>
      <c r="E411" s="34" t="s">
        <v>545</v>
      </c>
      <c r="F411" s="34" t="s">
        <v>1075</v>
      </c>
      <c r="G411" s="34" t="s">
        <v>200</v>
      </c>
      <c r="H411" s="35" t="n">
        <v>45980</v>
      </c>
      <c r="I411" s="35" t="n">
        <v>46010</v>
      </c>
      <c r="J411" s="35" t="n">
        <v>45982</v>
      </c>
      <c r="K411" s="35"/>
      <c r="L411" s="34" t="n">
        <v>16</v>
      </c>
      <c r="M411" s="34"/>
      <c r="N411" s="34" t="n">
        <v>0</v>
      </c>
      <c r="O411" s="34"/>
      <c r="P411" s="36"/>
      <c r="Q411" s="34" t="s">
        <v>199</v>
      </c>
      <c r="R411" s="34" t="s">
        <v>212</v>
      </c>
      <c r="S411" s="34"/>
    </row>
    <row r="412" customFormat="false" ht="15" hidden="false" customHeight="false" outlineLevel="0" collapsed="false">
      <c r="A412" s="34" t="s">
        <v>1154</v>
      </c>
      <c r="B412" s="34" t="s">
        <v>291</v>
      </c>
      <c r="C412" s="6" t="s">
        <v>1122</v>
      </c>
      <c r="D412" s="34" t="s">
        <v>1085</v>
      </c>
      <c r="E412" s="34" t="s">
        <v>545</v>
      </c>
      <c r="F412" s="34" t="s">
        <v>716</v>
      </c>
      <c r="G412" s="34" t="s">
        <v>200</v>
      </c>
      <c r="H412" s="35" t="n">
        <v>46013</v>
      </c>
      <c r="I412" s="35" t="n">
        <v>46043</v>
      </c>
      <c r="J412" s="35" t="n">
        <v>46019</v>
      </c>
      <c r="K412" s="35" t="n">
        <v>46021</v>
      </c>
      <c r="L412" s="34" t="n">
        <v>40</v>
      </c>
      <c r="M412" s="34" t="n">
        <v>32.9</v>
      </c>
      <c r="N412" s="34" t="n">
        <v>0</v>
      </c>
      <c r="O412" s="34"/>
      <c r="P412" s="36" t="n">
        <v>3323</v>
      </c>
      <c r="Q412" s="34"/>
      <c r="R412" s="34" t="s">
        <v>212</v>
      </c>
      <c r="S412" s="34"/>
    </row>
    <row r="413" customFormat="false" ht="15" hidden="false" customHeight="false" outlineLevel="0" collapsed="false">
      <c r="A413" s="34" t="s">
        <v>1155</v>
      </c>
      <c r="B413" s="34" t="s">
        <v>324</v>
      </c>
      <c r="C413" s="6" t="s">
        <v>1156</v>
      </c>
      <c r="D413" s="34" t="s">
        <v>1092</v>
      </c>
      <c r="E413" s="34" t="s">
        <v>541</v>
      </c>
      <c r="F413" s="34" t="s">
        <v>716</v>
      </c>
      <c r="G413" s="34" t="s">
        <v>759</v>
      </c>
      <c r="H413" s="35" t="n">
        <v>45996</v>
      </c>
      <c r="I413" s="35" t="n">
        <v>46003</v>
      </c>
      <c r="J413" s="35" t="n">
        <v>46004</v>
      </c>
      <c r="K413" s="35" t="n">
        <v>45998</v>
      </c>
      <c r="L413" s="34" t="n">
        <v>40</v>
      </c>
      <c r="M413" s="34" t="n">
        <v>33.3</v>
      </c>
      <c r="N413" s="34" t="n">
        <v>4</v>
      </c>
      <c r="O413" s="34"/>
      <c r="P413" s="36" t="n">
        <v>2786</v>
      </c>
      <c r="Q413" s="34"/>
      <c r="R413" s="34" t="s">
        <v>212</v>
      </c>
      <c r="S413" s="34"/>
    </row>
    <row r="414" customFormat="false" ht="15" hidden="false" customHeight="false" outlineLevel="0" collapsed="false">
      <c r="A414" s="34" t="s">
        <v>1157</v>
      </c>
      <c r="B414" s="34" t="s">
        <v>287</v>
      </c>
      <c r="C414" s="6" t="s">
        <v>1126</v>
      </c>
      <c r="D414" s="34" t="s">
        <v>1095</v>
      </c>
      <c r="E414" s="34" t="s">
        <v>543</v>
      </c>
      <c r="F414" s="34" t="s">
        <v>716</v>
      </c>
      <c r="G414" s="34" t="s">
        <v>62</v>
      </c>
      <c r="H414" s="35" t="n">
        <v>45996</v>
      </c>
      <c r="I414" s="35" t="n">
        <v>46026</v>
      </c>
      <c r="J414" s="35" t="n">
        <v>46006</v>
      </c>
      <c r="K414" s="35" t="n">
        <v>45997</v>
      </c>
      <c r="L414" s="34" t="n">
        <v>24</v>
      </c>
      <c r="M414" s="34" t="n">
        <v>28.4</v>
      </c>
      <c r="N414" s="34" t="n">
        <v>0</v>
      </c>
      <c r="O414" s="34"/>
      <c r="P414" s="36" t="n">
        <v>5225</v>
      </c>
      <c r="Q414" s="34"/>
      <c r="R414" s="34" t="s">
        <v>212</v>
      </c>
      <c r="S414" s="34"/>
    </row>
    <row r="415" customFormat="false" ht="15" hidden="false" customHeight="false" outlineLevel="0" collapsed="false">
      <c r="A415" s="34" t="s">
        <v>1158</v>
      </c>
      <c r="B415" s="34" t="s">
        <v>266</v>
      </c>
      <c r="C415" s="6" t="s">
        <v>1159</v>
      </c>
      <c r="D415" s="34" t="s">
        <v>1092</v>
      </c>
      <c r="E415" s="34" t="s">
        <v>541</v>
      </c>
      <c r="F415" s="34" t="s">
        <v>671</v>
      </c>
      <c r="G415" s="34" t="s">
        <v>713</v>
      </c>
      <c r="H415" s="35" t="n">
        <v>46002</v>
      </c>
      <c r="I415" s="35" t="n">
        <v>46009</v>
      </c>
      <c r="J415" s="35" t="n">
        <v>46005</v>
      </c>
      <c r="K415" s="35"/>
      <c r="L415" s="34" t="n">
        <v>40</v>
      </c>
      <c r="M415" s="34"/>
      <c r="N415" s="34" t="n">
        <v>0</v>
      </c>
      <c r="O415" s="34"/>
      <c r="P415" s="36"/>
      <c r="Q415" s="34"/>
      <c r="R415" s="34" t="s">
        <v>212</v>
      </c>
      <c r="S415" s="34"/>
    </row>
    <row r="416" customFormat="false" ht="15" hidden="false" customHeight="false" outlineLevel="0" collapsed="false">
      <c r="A416" s="34" t="s">
        <v>1160</v>
      </c>
      <c r="B416" s="34" t="s">
        <v>271</v>
      </c>
      <c r="C416" s="6" t="s">
        <v>1161</v>
      </c>
      <c r="D416" s="34" t="s">
        <v>1092</v>
      </c>
      <c r="E416" s="34" t="s">
        <v>541</v>
      </c>
      <c r="F416" s="34" t="s">
        <v>716</v>
      </c>
      <c r="G416" s="34" t="s">
        <v>713</v>
      </c>
      <c r="H416" s="35" t="n">
        <v>46013</v>
      </c>
      <c r="I416" s="35" t="n">
        <v>46020</v>
      </c>
      <c r="J416" s="35" t="n">
        <v>46020</v>
      </c>
      <c r="K416" s="35" t="n">
        <v>46028</v>
      </c>
      <c r="L416" s="34" t="n">
        <v>32</v>
      </c>
      <c r="M416" s="34" t="n">
        <v>43.5</v>
      </c>
      <c r="N416" s="34" t="n">
        <v>2</v>
      </c>
      <c r="O416" s="34"/>
      <c r="P416" s="36" t="n">
        <v>4320</v>
      </c>
      <c r="Q416" s="34"/>
      <c r="R416" s="34" t="s">
        <v>212</v>
      </c>
      <c r="S416" s="34"/>
    </row>
    <row r="417" customFormat="false" ht="15" hidden="false" customHeight="false" outlineLevel="0" collapsed="false">
      <c r="A417" s="34" t="s">
        <v>1162</v>
      </c>
      <c r="B417" s="34" t="s">
        <v>313</v>
      </c>
      <c r="C417" s="6" t="s">
        <v>1141</v>
      </c>
      <c r="D417" s="34" t="s">
        <v>1085</v>
      </c>
      <c r="E417" s="34" t="s">
        <v>543</v>
      </c>
      <c r="F417" s="34" t="s">
        <v>716</v>
      </c>
      <c r="G417" s="34" t="s">
        <v>759</v>
      </c>
      <c r="H417" s="35" t="n">
        <v>46015</v>
      </c>
      <c r="I417" s="35" t="n">
        <v>46045</v>
      </c>
      <c r="J417" s="35" t="n">
        <v>46027</v>
      </c>
      <c r="K417" s="35" t="n">
        <v>46027</v>
      </c>
      <c r="L417" s="34" t="n">
        <v>32</v>
      </c>
      <c r="M417" s="34" t="n">
        <v>28.3</v>
      </c>
      <c r="N417" s="34" t="n">
        <v>0</v>
      </c>
      <c r="O417" s="34"/>
      <c r="P417" s="36" t="n">
        <v>4239</v>
      </c>
      <c r="Q417" s="34"/>
      <c r="R417" s="34" t="s">
        <v>212</v>
      </c>
      <c r="S417" s="34"/>
    </row>
    <row r="418" customFormat="false" ht="15" hidden="false" customHeight="false" outlineLevel="0" collapsed="false">
      <c r="A418" s="34" t="s">
        <v>1163</v>
      </c>
      <c r="B418" s="34" t="s">
        <v>305</v>
      </c>
      <c r="C418" s="6" t="s">
        <v>1149</v>
      </c>
      <c r="D418" s="34" t="s">
        <v>1085</v>
      </c>
      <c r="E418" s="34" t="s">
        <v>545</v>
      </c>
      <c r="F418" s="34" t="s">
        <v>671</v>
      </c>
      <c r="G418" s="34" t="s">
        <v>759</v>
      </c>
      <c r="H418" s="35" t="n">
        <v>46012</v>
      </c>
      <c r="I418" s="35" t="n">
        <v>46042</v>
      </c>
      <c r="J418" s="35" t="n">
        <v>46018</v>
      </c>
      <c r="K418" s="35"/>
      <c r="L418" s="34" t="n">
        <v>8</v>
      </c>
      <c r="M418" s="34"/>
      <c r="N418" s="34" t="n">
        <v>0</v>
      </c>
      <c r="O418" s="34"/>
      <c r="P418" s="36"/>
      <c r="Q418" s="34"/>
      <c r="R418" s="34" t="s">
        <v>212</v>
      </c>
      <c r="S418" s="34"/>
    </row>
    <row r="419" customFormat="false" ht="15" hidden="false" customHeight="false" outlineLevel="0" collapsed="false">
      <c r="A419" s="34" t="s">
        <v>1164</v>
      </c>
      <c r="B419" s="34" t="s">
        <v>287</v>
      </c>
      <c r="C419" s="6" t="s">
        <v>1165</v>
      </c>
      <c r="D419" s="34" t="s">
        <v>1092</v>
      </c>
      <c r="E419" s="34" t="s">
        <v>541</v>
      </c>
      <c r="F419" s="34" t="s">
        <v>716</v>
      </c>
      <c r="G419" s="34" t="s">
        <v>62</v>
      </c>
      <c r="H419" s="35" t="n">
        <v>45996</v>
      </c>
      <c r="I419" s="35" t="n">
        <v>46003</v>
      </c>
      <c r="J419" s="35" t="n">
        <v>46003</v>
      </c>
      <c r="K419" s="35" t="n">
        <v>46005</v>
      </c>
      <c r="L419" s="34" t="n">
        <v>16</v>
      </c>
      <c r="M419" s="34" t="n">
        <v>13.2</v>
      </c>
      <c r="N419" s="34" t="n">
        <v>2</v>
      </c>
      <c r="O419" s="34"/>
      <c r="P419" s="36" t="n">
        <v>3992</v>
      </c>
      <c r="Q419" s="34"/>
      <c r="R419" s="34" t="s">
        <v>212</v>
      </c>
      <c r="S419" s="34"/>
    </row>
    <row r="420" customFormat="false" ht="15" hidden="false" customHeight="false" outlineLevel="0" collapsed="false">
      <c r="A420" s="34" t="s">
        <v>1166</v>
      </c>
      <c r="B420" s="34" t="s">
        <v>230</v>
      </c>
      <c r="C420" s="6" t="s">
        <v>1105</v>
      </c>
      <c r="D420" s="34" t="s">
        <v>1092</v>
      </c>
      <c r="E420" s="34" t="s">
        <v>541</v>
      </c>
      <c r="F420" s="34" t="s">
        <v>716</v>
      </c>
      <c r="G420" s="34" t="s">
        <v>200</v>
      </c>
      <c r="H420" s="35" t="n">
        <v>46013</v>
      </c>
      <c r="I420" s="35" t="n">
        <v>46020</v>
      </c>
      <c r="J420" s="35" t="n">
        <v>46026</v>
      </c>
      <c r="K420" s="35" t="n">
        <v>46027</v>
      </c>
      <c r="L420" s="34" t="n">
        <v>32</v>
      </c>
      <c r="M420" s="34" t="n">
        <v>34.3</v>
      </c>
      <c r="N420" s="34" t="n">
        <v>2</v>
      </c>
      <c r="O420" s="34"/>
      <c r="P420" s="36" t="n">
        <v>2562</v>
      </c>
      <c r="Q420" s="34"/>
      <c r="R420" s="34" t="s">
        <v>212</v>
      </c>
      <c r="S420" s="34"/>
    </row>
    <row r="421" customFormat="false" ht="15" hidden="false" customHeight="false" outlineLevel="0" collapsed="false">
      <c r="A421" s="34" t="s">
        <v>1167</v>
      </c>
      <c r="B421" s="34" t="s">
        <v>287</v>
      </c>
      <c r="C421" s="6" t="s">
        <v>1165</v>
      </c>
      <c r="D421" s="34" t="s">
        <v>1092</v>
      </c>
      <c r="E421" s="34" t="s">
        <v>541</v>
      </c>
      <c r="F421" s="34" t="s">
        <v>671</v>
      </c>
      <c r="G421" s="34" t="s">
        <v>62</v>
      </c>
      <c r="H421" s="35" t="n">
        <v>46015</v>
      </c>
      <c r="I421" s="35" t="n">
        <v>46022</v>
      </c>
      <c r="J421" s="35" t="n">
        <v>46016</v>
      </c>
      <c r="K421" s="35"/>
      <c r="L421" s="34" t="n">
        <v>12</v>
      </c>
      <c r="M421" s="34"/>
      <c r="N421" s="34" t="n">
        <v>0</v>
      </c>
      <c r="O421" s="34"/>
      <c r="P421" s="36"/>
      <c r="Q421" s="34"/>
      <c r="R421" s="34" t="s">
        <v>212</v>
      </c>
      <c r="S421" s="34"/>
    </row>
    <row r="422" customFormat="false" ht="15" hidden="false" customHeight="false" outlineLevel="0" collapsed="false">
      <c r="A422" s="34" t="s">
        <v>1168</v>
      </c>
      <c r="B422" s="34" t="s">
        <v>324</v>
      </c>
      <c r="C422" s="6" t="s">
        <v>1169</v>
      </c>
      <c r="D422" s="34" t="s">
        <v>1085</v>
      </c>
      <c r="E422" s="34" t="s">
        <v>545</v>
      </c>
      <c r="F422" s="34" t="s">
        <v>716</v>
      </c>
      <c r="G422" s="34" t="s">
        <v>759</v>
      </c>
      <c r="H422" s="35" t="n">
        <v>45997</v>
      </c>
      <c r="I422" s="35" t="n">
        <v>46027</v>
      </c>
      <c r="J422" s="35" t="n">
        <v>46005</v>
      </c>
      <c r="K422" s="35" t="n">
        <v>46014</v>
      </c>
      <c r="L422" s="34" t="n">
        <v>32</v>
      </c>
      <c r="M422" s="34" t="n">
        <v>38.5</v>
      </c>
      <c r="N422" s="34" t="n">
        <v>0</v>
      </c>
      <c r="O422" s="34"/>
      <c r="P422" s="36" t="n">
        <v>5486</v>
      </c>
      <c r="Q422" s="34"/>
      <c r="R422" s="34" t="s">
        <v>212</v>
      </c>
      <c r="S422" s="34"/>
    </row>
    <row r="423" customFormat="false" ht="15" hidden="false" customHeight="false" outlineLevel="0" collapsed="false">
      <c r="A423" s="34" t="s">
        <v>1170</v>
      </c>
      <c r="B423" s="34" t="s">
        <v>252</v>
      </c>
      <c r="C423" s="6" t="s">
        <v>1171</v>
      </c>
      <c r="D423" s="34" t="s">
        <v>1085</v>
      </c>
      <c r="E423" s="34" t="s">
        <v>543</v>
      </c>
      <c r="F423" s="34" t="s">
        <v>716</v>
      </c>
      <c r="G423" s="34" t="s">
        <v>200</v>
      </c>
      <c r="H423" s="35" t="n">
        <v>46016</v>
      </c>
      <c r="I423" s="35" t="n">
        <v>46046</v>
      </c>
      <c r="J423" s="35" t="n">
        <v>46028</v>
      </c>
      <c r="K423" s="35" t="n">
        <v>46029</v>
      </c>
      <c r="L423" s="34" t="n">
        <v>12</v>
      </c>
      <c r="M423" s="34" t="n">
        <v>13.7</v>
      </c>
      <c r="N423" s="34" t="n">
        <v>0</v>
      </c>
      <c r="O423" s="34"/>
      <c r="P423" s="36" t="n">
        <v>5880</v>
      </c>
      <c r="Q423" s="34"/>
      <c r="R423" s="34" t="s">
        <v>212</v>
      </c>
      <c r="S423" s="34"/>
    </row>
    <row r="424" customFormat="false" ht="15" hidden="false" customHeight="false" outlineLevel="0" collapsed="false">
      <c r="A424" s="34" t="s">
        <v>1172</v>
      </c>
      <c r="B424" s="34" t="s">
        <v>238</v>
      </c>
      <c r="C424" s="6" t="s">
        <v>1173</v>
      </c>
      <c r="D424" s="34" t="s">
        <v>1092</v>
      </c>
      <c r="E424" s="34" t="s">
        <v>541</v>
      </c>
      <c r="F424" s="34" t="s">
        <v>716</v>
      </c>
      <c r="G424" s="34" t="s">
        <v>200</v>
      </c>
      <c r="H424" s="35" t="n">
        <v>46003</v>
      </c>
      <c r="I424" s="35" t="n">
        <v>46010</v>
      </c>
      <c r="J424" s="35" t="n">
        <v>46016</v>
      </c>
      <c r="K424" s="35" t="n">
        <v>46012</v>
      </c>
      <c r="L424" s="34" t="n">
        <v>4</v>
      </c>
      <c r="M424" s="34" t="n">
        <v>5.5</v>
      </c>
      <c r="N424" s="34" t="n">
        <v>2</v>
      </c>
      <c r="O424" s="34"/>
      <c r="P424" s="36" t="n">
        <v>2292</v>
      </c>
      <c r="Q424" s="34"/>
      <c r="R424" s="34" t="s">
        <v>212</v>
      </c>
      <c r="S424" s="34"/>
    </row>
    <row r="425" customFormat="false" ht="15" hidden="false" customHeight="false" outlineLevel="0" collapsed="false">
      <c r="A425" s="34" t="s">
        <v>1174</v>
      </c>
      <c r="B425" s="34" t="s">
        <v>305</v>
      </c>
      <c r="C425" s="6" t="s">
        <v>1149</v>
      </c>
      <c r="D425" s="34" t="s">
        <v>1085</v>
      </c>
      <c r="E425" s="34" t="s">
        <v>545</v>
      </c>
      <c r="F425" s="34" t="s">
        <v>716</v>
      </c>
      <c r="G425" s="34" t="s">
        <v>759</v>
      </c>
      <c r="H425" s="35" t="n">
        <v>45998</v>
      </c>
      <c r="I425" s="35" t="n">
        <v>46028</v>
      </c>
      <c r="J425" s="35" t="n">
        <v>46007</v>
      </c>
      <c r="K425" s="35" t="n">
        <v>46016</v>
      </c>
      <c r="L425" s="34" t="n">
        <v>8</v>
      </c>
      <c r="M425" s="34" t="n">
        <v>9</v>
      </c>
      <c r="N425" s="34" t="n">
        <v>0</v>
      </c>
      <c r="O425" s="34"/>
      <c r="P425" s="36" t="n">
        <v>4487</v>
      </c>
      <c r="Q425" s="34"/>
      <c r="R425" s="34" t="s">
        <v>212</v>
      </c>
      <c r="S425" s="34"/>
    </row>
    <row r="426" customFormat="false" ht="15" hidden="false" customHeight="false" outlineLevel="0" collapsed="false">
      <c r="A426" s="34" t="s">
        <v>1175</v>
      </c>
      <c r="B426" s="34" t="s">
        <v>215</v>
      </c>
      <c r="C426" s="6" t="s">
        <v>1084</v>
      </c>
      <c r="D426" s="34" t="s">
        <v>1085</v>
      </c>
      <c r="E426" s="34" t="s">
        <v>543</v>
      </c>
      <c r="F426" s="34" t="s">
        <v>716</v>
      </c>
      <c r="G426" s="34" t="s">
        <v>713</v>
      </c>
      <c r="H426" s="35" t="n">
        <v>45999</v>
      </c>
      <c r="I426" s="35" t="n">
        <v>46029</v>
      </c>
      <c r="J426" s="35" t="n">
        <v>46000</v>
      </c>
      <c r="K426" s="35" t="n">
        <v>46021</v>
      </c>
      <c r="L426" s="34" t="n">
        <v>12</v>
      </c>
      <c r="M426" s="34" t="n">
        <v>17.9</v>
      </c>
      <c r="N426" s="34" t="n">
        <v>0</v>
      </c>
      <c r="O426" s="34"/>
      <c r="P426" s="36" t="n">
        <v>3583</v>
      </c>
      <c r="Q426" s="34"/>
      <c r="R426" s="34" t="s">
        <v>212</v>
      </c>
      <c r="S426" s="34"/>
    </row>
    <row r="427" customFormat="false" ht="15" hidden="false" customHeight="false" outlineLevel="0" collapsed="false">
      <c r="A427" s="34" t="s">
        <v>1176</v>
      </c>
      <c r="B427" s="34" t="s">
        <v>291</v>
      </c>
      <c r="C427" s="6" t="s">
        <v>1122</v>
      </c>
      <c r="D427" s="34" t="s">
        <v>1085</v>
      </c>
      <c r="E427" s="34" t="s">
        <v>545</v>
      </c>
      <c r="F427" s="34" t="s">
        <v>716</v>
      </c>
      <c r="G427" s="34" t="s">
        <v>200</v>
      </c>
      <c r="H427" s="35" t="n">
        <v>45997</v>
      </c>
      <c r="I427" s="35" t="n">
        <v>46027</v>
      </c>
      <c r="J427" s="35" t="n">
        <v>46010</v>
      </c>
      <c r="K427" s="35" t="n">
        <v>46002</v>
      </c>
      <c r="L427" s="34" t="n">
        <v>16</v>
      </c>
      <c r="M427" s="34" t="n">
        <v>16.2</v>
      </c>
      <c r="N427" s="34" t="n">
        <v>0</v>
      </c>
      <c r="O427" s="34"/>
      <c r="P427" s="36" t="n">
        <v>2923</v>
      </c>
      <c r="Q427" s="34"/>
      <c r="R427" s="34" t="s">
        <v>212</v>
      </c>
      <c r="S427" s="34"/>
    </row>
    <row r="428" customFormat="false" ht="15" hidden="false" customHeight="false" outlineLevel="0" collapsed="false">
      <c r="A428" s="34" t="s">
        <v>1177</v>
      </c>
      <c r="B428" s="34" t="s">
        <v>321</v>
      </c>
      <c r="C428" s="6" t="s">
        <v>1087</v>
      </c>
      <c r="D428" s="34" t="s">
        <v>1085</v>
      </c>
      <c r="E428" s="34" t="s">
        <v>545</v>
      </c>
      <c r="F428" s="34" t="s">
        <v>716</v>
      </c>
      <c r="G428" s="34" t="s">
        <v>759</v>
      </c>
      <c r="H428" s="35" t="n">
        <v>45996</v>
      </c>
      <c r="I428" s="35" t="n">
        <v>46026</v>
      </c>
      <c r="J428" s="35" t="n">
        <v>45998</v>
      </c>
      <c r="K428" s="35" t="n">
        <v>46014</v>
      </c>
      <c r="L428" s="34" t="n">
        <v>32</v>
      </c>
      <c r="M428" s="34" t="n">
        <v>29.3</v>
      </c>
      <c r="N428" s="34" t="n">
        <v>0</v>
      </c>
      <c r="O428" s="34"/>
      <c r="P428" s="36" t="n">
        <v>3257</v>
      </c>
      <c r="Q428" s="34"/>
      <c r="R428" s="34" t="s">
        <v>212</v>
      </c>
      <c r="S428" s="34"/>
    </row>
    <row r="429" customFormat="false" ht="15" hidden="false" customHeight="false" outlineLevel="0" collapsed="false">
      <c r="A429" s="34" t="s">
        <v>1178</v>
      </c>
      <c r="B429" s="34" t="s">
        <v>227</v>
      </c>
      <c r="C429" s="6" t="s">
        <v>1179</v>
      </c>
      <c r="D429" s="34" t="s">
        <v>1092</v>
      </c>
      <c r="E429" s="34" t="s">
        <v>541</v>
      </c>
      <c r="F429" s="34" t="s">
        <v>716</v>
      </c>
      <c r="G429" s="34" t="s">
        <v>200</v>
      </c>
      <c r="H429" s="35" t="n">
        <v>46034</v>
      </c>
      <c r="I429" s="35" t="n">
        <v>46041</v>
      </c>
      <c r="J429" s="35" t="n">
        <v>46039</v>
      </c>
      <c r="K429" s="35" t="n">
        <v>46057</v>
      </c>
      <c r="L429" s="34" t="n">
        <v>40</v>
      </c>
      <c r="M429" s="34" t="n">
        <v>49</v>
      </c>
      <c r="N429" s="34" t="n">
        <v>0</v>
      </c>
      <c r="O429" s="34"/>
      <c r="P429" s="36" t="n">
        <v>3004</v>
      </c>
      <c r="Q429" s="34"/>
      <c r="R429" s="34" t="s">
        <v>212</v>
      </c>
      <c r="S429" s="34"/>
    </row>
    <row r="430" customFormat="false" ht="15" hidden="false" customHeight="false" outlineLevel="0" collapsed="false">
      <c r="A430" s="34" t="s">
        <v>1180</v>
      </c>
      <c r="B430" s="34" t="s">
        <v>234</v>
      </c>
      <c r="C430" s="6" t="s">
        <v>1181</v>
      </c>
      <c r="D430" s="34" t="s">
        <v>1085</v>
      </c>
      <c r="E430" s="34" t="s">
        <v>545</v>
      </c>
      <c r="F430" s="34" t="s">
        <v>716</v>
      </c>
      <c r="G430" s="34" t="s">
        <v>200</v>
      </c>
      <c r="H430" s="35" t="n">
        <v>46034</v>
      </c>
      <c r="I430" s="35" t="n">
        <v>46064</v>
      </c>
      <c r="J430" s="35" t="n">
        <v>46039</v>
      </c>
      <c r="K430" s="35" t="n">
        <v>46043</v>
      </c>
      <c r="L430" s="34" t="n">
        <v>32</v>
      </c>
      <c r="M430" s="34" t="n">
        <v>31.3</v>
      </c>
      <c r="N430" s="34" t="n">
        <v>0</v>
      </c>
      <c r="O430" s="34"/>
      <c r="P430" s="36" t="n">
        <v>2777</v>
      </c>
      <c r="Q430" s="34"/>
      <c r="R430" s="34" t="s">
        <v>212</v>
      </c>
      <c r="S430" s="34"/>
    </row>
    <row r="431" customFormat="false" ht="15" hidden="false" customHeight="false" outlineLevel="0" collapsed="false">
      <c r="A431" s="34" t="s">
        <v>1182</v>
      </c>
      <c r="B431" s="34" t="s">
        <v>238</v>
      </c>
      <c r="C431" s="6" t="s">
        <v>1153</v>
      </c>
      <c r="D431" s="34" t="s">
        <v>1085</v>
      </c>
      <c r="E431" s="34" t="s">
        <v>543</v>
      </c>
      <c r="F431" s="34" t="s">
        <v>716</v>
      </c>
      <c r="G431" s="34" t="s">
        <v>200</v>
      </c>
      <c r="H431" s="35" t="n">
        <v>46038</v>
      </c>
      <c r="I431" s="35" t="n">
        <v>46068</v>
      </c>
      <c r="J431" s="35" t="n">
        <v>46052</v>
      </c>
      <c r="K431" s="35" t="n">
        <v>46047</v>
      </c>
      <c r="L431" s="34" t="n">
        <v>24</v>
      </c>
      <c r="M431" s="34" t="n">
        <v>25.7</v>
      </c>
      <c r="N431" s="34" t="n">
        <v>0</v>
      </c>
      <c r="O431" s="34"/>
      <c r="P431" s="36" t="n">
        <v>5759</v>
      </c>
      <c r="Q431" s="34"/>
      <c r="R431" s="34" t="s">
        <v>212</v>
      </c>
      <c r="S431" s="34"/>
    </row>
    <row r="432" customFormat="false" ht="15" hidden="false" customHeight="false" outlineLevel="0" collapsed="false">
      <c r="A432" s="34" t="s">
        <v>1183</v>
      </c>
      <c r="B432" s="34" t="s">
        <v>220</v>
      </c>
      <c r="C432" s="6" t="s">
        <v>1184</v>
      </c>
      <c r="D432" s="34" t="s">
        <v>1085</v>
      </c>
      <c r="E432" s="34" t="s">
        <v>545</v>
      </c>
      <c r="F432" s="34" t="s">
        <v>1075</v>
      </c>
      <c r="G432" s="34" t="s">
        <v>200</v>
      </c>
      <c r="H432" s="35" t="n">
        <v>46042</v>
      </c>
      <c r="I432" s="35" t="n">
        <v>46072</v>
      </c>
      <c r="J432" s="35" t="n">
        <v>46043</v>
      </c>
      <c r="K432" s="35"/>
      <c r="L432" s="34" t="n">
        <v>8</v>
      </c>
      <c r="M432" s="34"/>
      <c r="N432" s="34" t="n">
        <v>0</v>
      </c>
      <c r="O432" s="34"/>
      <c r="P432" s="36"/>
      <c r="Q432" s="34" t="s">
        <v>199</v>
      </c>
      <c r="R432" s="34" t="s">
        <v>212</v>
      </c>
      <c r="S432" s="34"/>
    </row>
    <row r="433" customFormat="false" ht="15" hidden="false" customHeight="false" outlineLevel="0" collapsed="false">
      <c r="A433" s="34" t="s">
        <v>1185</v>
      </c>
      <c r="B433" s="34" t="s">
        <v>266</v>
      </c>
      <c r="C433" s="6" t="s">
        <v>1186</v>
      </c>
      <c r="D433" s="34" t="s">
        <v>1085</v>
      </c>
      <c r="E433" s="34" t="s">
        <v>545</v>
      </c>
      <c r="F433" s="34" t="s">
        <v>416</v>
      </c>
      <c r="G433" s="34" t="s">
        <v>713</v>
      </c>
      <c r="H433" s="35" t="n">
        <v>46047</v>
      </c>
      <c r="I433" s="35" t="n">
        <v>46077</v>
      </c>
      <c r="J433" s="35" t="n">
        <v>46058</v>
      </c>
      <c r="K433" s="35"/>
      <c r="L433" s="34" t="n">
        <v>8</v>
      </c>
      <c r="M433" s="34"/>
      <c r="N433" s="34" t="n">
        <v>0</v>
      </c>
      <c r="O433" s="34"/>
      <c r="P433" s="36"/>
      <c r="Q433" s="34" t="s">
        <v>199</v>
      </c>
      <c r="R433" s="34" t="s">
        <v>212</v>
      </c>
      <c r="S433" s="34"/>
    </row>
    <row r="434" customFormat="false" ht="15" hidden="false" customHeight="false" outlineLevel="0" collapsed="false">
      <c r="A434" s="34" t="s">
        <v>1187</v>
      </c>
      <c r="B434" s="34" t="s">
        <v>252</v>
      </c>
      <c r="C434" s="6" t="s">
        <v>1188</v>
      </c>
      <c r="D434" s="34" t="s">
        <v>1092</v>
      </c>
      <c r="E434" s="34" t="s">
        <v>541</v>
      </c>
      <c r="F434" s="34" t="s">
        <v>1075</v>
      </c>
      <c r="G434" s="34" t="s">
        <v>200</v>
      </c>
      <c r="H434" s="35" t="n">
        <v>46034</v>
      </c>
      <c r="I434" s="35" t="n">
        <v>46041</v>
      </c>
      <c r="J434" s="35" t="n">
        <v>46044</v>
      </c>
      <c r="K434" s="35"/>
      <c r="L434" s="34" t="n">
        <v>24</v>
      </c>
      <c r="M434" s="34"/>
      <c r="N434" s="34" t="n">
        <v>0</v>
      </c>
      <c r="O434" s="34"/>
      <c r="P434" s="36"/>
      <c r="Q434" s="34" t="s">
        <v>199</v>
      </c>
      <c r="R434" s="34" t="s">
        <v>212</v>
      </c>
      <c r="S434" s="34"/>
    </row>
    <row r="435" customFormat="false" ht="15" hidden="false" customHeight="false" outlineLevel="0" collapsed="false">
      <c r="A435" s="34" t="s">
        <v>1189</v>
      </c>
      <c r="B435" s="34" t="s">
        <v>234</v>
      </c>
      <c r="C435" s="6" t="s">
        <v>1190</v>
      </c>
      <c r="D435" s="34" t="s">
        <v>1095</v>
      </c>
      <c r="E435" s="34" t="s">
        <v>543</v>
      </c>
      <c r="F435" s="34" t="s">
        <v>716</v>
      </c>
      <c r="G435" s="34" t="s">
        <v>200</v>
      </c>
      <c r="H435" s="35" t="n">
        <v>46025</v>
      </c>
      <c r="I435" s="35" t="n">
        <v>46055</v>
      </c>
      <c r="J435" s="35" t="n">
        <v>46030</v>
      </c>
      <c r="K435" s="35" t="n">
        <v>46047</v>
      </c>
      <c r="L435" s="34" t="n">
        <v>32</v>
      </c>
      <c r="M435" s="34" t="n">
        <v>45.8</v>
      </c>
      <c r="N435" s="34" t="n">
        <v>0</v>
      </c>
      <c r="O435" s="34"/>
      <c r="P435" s="36" t="n">
        <v>2535</v>
      </c>
      <c r="Q435" s="34"/>
      <c r="R435" s="34" t="s">
        <v>212</v>
      </c>
      <c r="S435" s="34"/>
    </row>
    <row r="436" customFormat="false" ht="15" hidden="false" customHeight="false" outlineLevel="0" collapsed="false">
      <c r="A436" s="34" t="s">
        <v>1191</v>
      </c>
      <c r="B436" s="34" t="s">
        <v>291</v>
      </c>
      <c r="C436" s="6" t="s">
        <v>1122</v>
      </c>
      <c r="D436" s="34" t="s">
        <v>1085</v>
      </c>
      <c r="E436" s="34" t="s">
        <v>543</v>
      </c>
      <c r="F436" s="34" t="s">
        <v>716</v>
      </c>
      <c r="G436" s="34" t="s">
        <v>200</v>
      </c>
      <c r="H436" s="35" t="n">
        <v>46026</v>
      </c>
      <c r="I436" s="35" t="n">
        <v>46056</v>
      </c>
      <c r="J436" s="35" t="n">
        <v>46027</v>
      </c>
      <c r="K436" s="35" t="n">
        <v>46038</v>
      </c>
      <c r="L436" s="34" t="n">
        <v>40</v>
      </c>
      <c r="M436" s="34" t="n">
        <v>58.6</v>
      </c>
      <c r="N436" s="34" t="n">
        <v>0</v>
      </c>
      <c r="O436" s="34"/>
      <c r="P436" s="36" t="n">
        <v>7545</v>
      </c>
      <c r="Q436" s="34"/>
      <c r="R436" s="34" t="s">
        <v>212</v>
      </c>
      <c r="S436" s="34"/>
    </row>
    <row r="437" customFormat="false" ht="15" hidden="false" customHeight="false" outlineLevel="0" collapsed="false">
      <c r="A437" s="34" t="s">
        <v>1192</v>
      </c>
      <c r="B437" s="34" t="s">
        <v>208</v>
      </c>
      <c r="C437" s="6" t="s">
        <v>1089</v>
      </c>
      <c r="D437" s="34" t="s">
        <v>1085</v>
      </c>
      <c r="E437" s="34" t="s">
        <v>543</v>
      </c>
      <c r="F437" s="34" t="s">
        <v>716</v>
      </c>
      <c r="G437" s="34" t="s">
        <v>200</v>
      </c>
      <c r="H437" s="35" t="n">
        <v>46027</v>
      </c>
      <c r="I437" s="35" t="n">
        <v>46057</v>
      </c>
      <c r="J437" s="35" t="n">
        <v>46034</v>
      </c>
      <c r="K437" s="35" t="n">
        <v>46049</v>
      </c>
      <c r="L437" s="34" t="n">
        <v>40</v>
      </c>
      <c r="M437" s="34" t="n">
        <v>46.8</v>
      </c>
      <c r="N437" s="34" t="n">
        <v>0</v>
      </c>
      <c r="O437" s="34"/>
      <c r="P437" s="36" t="n">
        <v>3612</v>
      </c>
      <c r="Q437" s="34"/>
      <c r="R437" s="34" t="s">
        <v>212</v>
      </c>
      <c r="S437" s="34"/>
    </row>
    <row r="438" customFormat="false" ht="15" hidden="false" customHeight="false" outlineLevel="0" collapsed="false">
      <c r="A438" s="34" t="s">
        <v>1193</v>
      </c>
      <c r="B438" s="34" t="s">
        <v>208</v>
      </c>
      <c r="C438" s="6" t="s">
        <v>1194</v>
      </c>
      <c r="D438" s="34" t="s">
        <v>1092</v>
      </c>
      <c r="E438" s="34" t="s">
        <v>541</v>
      </c>
      <c r="F438" s="34" t="s">
        <v>716</v>
      </c>
      <c r="G438" s="34" t="s">
        <v>200</v>
      </c>
      <c r="H438" s="35" t="n">
        <v>46039</v>
      </c>
      <c r="I438" s="35" t="n">
        <v>46046</v>
      </c>
      <c r="J438" s="35" t="n">
        <v>46041</v>
      </c>
      <c r="K438" s="35" t="n">
        <v>46046</v>
      </c>
      <c r="L438" s="34" t="n">
        <v>32</v>
      </c>
      <c r="M438" s="34" t="n">
        <v>34.9</v>
      </c>
      <c r="N438" s="34" t="n">
        <v>2</v>
      </c>
      <c r="O438" s="34"/>
      <c r="P438" s="36" t="n">
        <v>3280</v>
      </c>
      <c r="Q438" s="34"/>
      <c r="R438" s="34" t="s">
        <v>212</v>
      </c>
      <c r="S438" s="34"/>
    </row>
    <row r="439" customFormat="false" ht="15" hidden="false" customHeight="false" outlineLevel="0" collapsed="false">
      <c r="A439" s="34" t="s">
        <v>1195</v>
      </c>
      <c r="B439" s="34" t="s">
        <v>208</v>
      </c>
      <c r="C439" s="6" t="s">
        <v>1089</v>
      </c>
      <c r="D439" s="34" t="s">
        <v>1085</v>
      </c>
      <c r="E439" s="34" t="s">
        <v>543</v>
      </c>
      <c r="F439" s="34" t="s">
        <v>716</v>
      </c>
      <c r="G439" s="34" t="s">
        <v>200</v>
      </c>
      <c r="H439" s="35" t="n">
        <v>46045</v>
      </c>
      <c r="I439" s="35" t="n">
        <v>46075</v>
      </c>
      <c r="J439" s="35" t="n">
        <v>46050</v>
      </c>
      <c r="K439" s="35" t="n">
        <v>46063</v>
      </c>
      <c r="L439" s="34" t="n">
        <v>4</v>
      </c>
      <c r="M439" s="34" t="n">
        <v>3.9</v>
      </c>
      <c r="N439" s="34" t="n">
        <v>0</v>
      </c>
      <c r="O439" s="34"/>
      <c r="P439" s="36" t="n">
        <v>2097</v>
      </c>
      <c r="Q439" s="34"/>
      <c r="R439" s="34" t="s">
        <v>212</v>
      </c>
      <c r="S439" s="34"/>
    </row>
    <row r="440" customFormat="false" ht="15" hidden="false" customHeight="false" outlineLevel="0" collapsed="false">
      <c r="A440" s="34" t="s">
        <v>1196</v>
      </c>
      <c r="B440" s="34" t="s">
        <v>305</v>
      </c>
      <c r="C440" s="6" t="s">
        <v>1197</v>
      </c>
      <c r="D440" s="34" t="s">
        <v>1095</v>
      </c>
      <c r="E440" s="34" t="s">
        <v>545</v>
      </c>
      <c r="F440" s="34" t="s">
        <v>671</v>
      </c>
      <c r="G440" s="34" t="s">
        <v>759</v>
      </c>
      <c r="H440" s="35" t="n">
        <v>46031</v>
      </c>
      <c r="I440" s="35" t="n">
        <v>46061</v>
      </c>
      <c r="J440" s="35" t="n">
        <v>46044</v>
      </c>
      <c r="K440" s="35"/>
      <c r="L440" s="34" t="n">
        <v>40</v>
      </c>
      <c r="M440" s="34"/>
      <c r="N440" s="34" t="n">
        <v>0</v>
      </c>
      <c r="O440" s="34"/>
      <c r="P440" s="36"/>
      <c r="Q440" s="34"/>
      <c r="R440" s="34" t="s">
        <v>212</v>
      </c>
      <c r="S440" s="34"/>
    </row>
    <row r="441" customFormat="false" ht="15" hidden="false" customHeight="false" outlineLevel="0" collapsed="false">
      <c r="A441" s="34" t="s">
        <v>1198</v>
      </c>
      <c r="B441" s="34" t="s">
        <v>192</v>
      </c>
      <c r="C441" s="6" t="s">
        <v>1135</v>
      </c>
      <c r="D441" s="34" t="s">
        <v>1085</v>
      </c>
      <c r="E441" s="34" t="s">
        <v>545</v>
      </c>
      <c r="F441" s="34" t="s">
        <v>716</v>
      </c>
      <c r="G441" s="34" t="s">
        <v>713</v>
      </c>
      <c r="H441" s="35" t="n">
        <v>46042</v>
      </c>
      <c r="I441" s="35" t="n">
        <v>46072</v>
      </c>
      <c r="J441" s="35" t="n">
        <v>46045</v>
      </c>
      <c r="K441" s="35" t="n">
        <v>46064</v>
      </c>
      <c r="L441" s="34" t="n">
        <v>24</v>
      </c>
      <c r="M441" s="34" t="n">
        <v>20.7</v>
      </c>
      <c r="N441" s="34" t="n">
        <v>0</v>
      </c>
      <c r="O441" s="34"/>
      <c r="P441" s="36" t="n">
        <v>5553</v>
      </c>
      <c r="Q441" s="34"/>
      <c r="R441" s="34" t="s">
        <v>212</v>
      </c>
      <c r="S441" s="34"/>
    </row>
    <row r="442" customFormat="false" ht="15" hidden="false" customHeight="false" outlineLevel="0" collapsed="false">
      <c r="A442" s="34" t="s">
        <v>1199</v>
      </c>
      <c r="B442" s="34" t="s">
        <v>227</v>
      </c>
      <c r="C442" s="6" t="s">
        <v>1097</v>
      </c>
      <c r="D442" s="34" t="s">
        <v>1085</v>
      </c>
      <c r="E442" s="34" t="s">
        <v>545</v>
      </c>
      <c r="F442" s="34" t="s">
        <v>716</v>
      </c>
      <c r="G442" s="34" t="s">
        <v>200</v>
      </c>
      <c r="H442" s="35" t="n">
        <v>46024</v>
      </c>
      <c r="I442" s="35" t="n">
        <v>46054</v>
      </c>
      <c r="J442" s="35" t="n">
        <v>46025</v>
      </c>
      <c r="K442" s="35" t="n">
        <v>46034</v>
      </c>
      <c r="L442" s="34" t="n">
        <v>4</v>
      </c>
      <c r="M442" s="34" t="n">
        <v>3.6</v>
      </c>
      <c r="N442" s="34" t="n">
        <v>0</v>
      </c>
      <c r="O442" s="34"/>
      <c r="P442" s="36" t="n">
        <v>1826</v>
      </c>
      <c r="Q442" s="34"/>
      <c r="R442" s="34" t="s">
        <v>212</v>
      </c>
      <c r="S442" s="34"/>
    </row>
    <row r="443" customFormat="false" ht="15" hidden="false" customHeight="false" outlineLevel="0" collapsed="false">
      <c r="A443" s="34" t="s">
        <v>1200</v>
      </c>
      <c r="B443" s="34" t="s">
        <v>305</v>
      </c>
      <c r="C443" s="6" t="s">
        <v>1149</v>
      </c>
      <c r="D443" s="34" t="s">
        <v>1085</v>
      </c>
      <c r="E443" s="34" t="s">
        <v>543</v>
      </c>
      <c r="F443" s="34" t="s">
        <v>716</v>
      </c>
      <c r="G443" s="34" t="s">
        <v>759</v>
      </c>
      <c r="H443" s="35" t="n">
        <v>46042</v>
      </c>
      <c r="I443" s="35" t="n">
        <v>46072</v>
      </c>
      <c r="J443" s="35" t="n">
        <v>46043</v>
      </c>
      <c r="K443" s="35" t="n">
        <v>46067</v>
      </c>
      <c r="L443" s="34" t="n">
        <v>32</v>
      </c>
      <c r="M443" s="34" t="n">
        <v>33.9</v>
      </c>
      <c r="N443" s="34" t="n">
        <v>0</v>
      </c>
      <c r="O443" s="34"/>
      <c r="P443" s="36" t="n">
        <v>3470</v>
      </c>
      <c r="Q443" s="34"/>
      <c r="R443" s="34" t="s">
        <v>212</v>
      </c>
      <c r="S443" s="34"/>
    </row>
    <row r="444" customFormat="false" ht="15" hidden="false" customHeight="false" outlineLevel="0" collapsed="false">
      <c r="A444" s="34" t="s">
        <v>1201</v>
      </c>
      <c r="B444" s="34" t="s">
        <v>259</v>
      </c>
      <c r="C444" s="6" t="s">
        <v>1114</v>
      </c>
      <c r="D444" s="34" t="s">
        <v>1085</v>
      </c>
      <c r="E444" s="34" t="s">
        <v>543</v>
      </c>
      <c r="F444" s="34" t="s">
        <v>716</v>
      </c>
      <c r="G444" s="34" t="s">
        <v>713</v>
      </c>
      <c r="H444" s="35" t="n">
        <v>46030</v>
      </c>
      <c r="I444" s="35" t="n">
        <v>46060</v>
      </c>
      <c r="J444" s="35" t="n">
        <v>46043</v>
      </c>
      <c r="K444" s="35" t="n">
        <v>46042</v>
      </c>
      <c r="L444" s="34" t="n">
        <v>16</v>
      </c>
      <c r="M444" s="34" t="n">
        <v>15.5</v>
      </c>
      <c r="N444" s="34" t="n">
        <v>0</v>
      </c>
      <c r="O444" s="34"/>
      <c r="P444" s="36" t="n">
        <v>1291</v>
      </c>
      <c r="Q444" s="34"/>
      <c r="R444" s="34" t="s">
        <v>212</v>
      </c>
      <c r="S444" s="34"/>
    </row>
    <row r="445" customFormat="false" ht="15" hidden="false" customHeight="false" outlineLevel="0" collapsed="false">
      <c r="A445" s="34" t="s">
        <v>1202</v>
      </c>
      <c r="B445" s="34" t="s">
        <v>291</v>
      </c>
      <c r="C445" s="6" t="s">
        <v>1122</v>
      </c>
      <c r="D445" s="34" t="s">
        <v>1085</v>
      </c>
      <c r="E445" s="34" t="s">
        <v>545</v>
      </c>
      <c r="F445" s="34" t="s">
        <v>716</v>
      </c>
      <c r="G445" s="34" t="s">
        <v>200</v>
      </c>
      <c r="H445" s="35" t="n">
        <v>46034</v>
      </c>
      <c r="I445" s="35" t="n">
        <v>46064</v>
      </c>
      <c r="J445" s="35" t="n">
        <v>46045</v>
      </c>
      <c r="K445" s="35" t="n">
        <v>46056</v>
      </c>
      <c r="L445" s="34" t="n">
        <v>12</v>
      </c>
      <c r="M445" s="34" t="n">
        <v>11.6</v>
      </c>
      <c r="N445" s="34" t="n">
        <v>0</v>
      </c>
      <c r="O445" s="34"/>
      <c r="P445" s="36" t="n">
        <v>4093</v>
      </c>
      <c r="Q445" s="34"/>
      <c r="R445" s="34" t="s">
        <v>212</v>
      </c>
      <c r="S445" s="34"/>
    </row>
    <row r="446" customFormat="false" ht="15" hidden="false" customHeight="false" outlineLevel="0" collapsed="false">
      <c r="A446" s="34" t="s">
        <v>1203</v>
      </c>
      <c r="B446" s="34" t="s">
        <v>227</v>
      </c>
      <c r="C446" s="6" t="s">
        <v>1097</v>
      </c>
      <c r="D446" s="34" t="s">
        <v>1085</v>
      </c>
      <c r="E446" s="34" t="s">
        <v>545</v>
      </c>
      <c r="F446" s="34" t="s">
        <v>716</v>
      </c>
      <c r="G446" s="34" t="s">
        <v>200</v>
      </c>
      <c r="H446" s="35" t="n">
        <v>46029</v>
      </c>
      <c r="I446" s="35" t="n">
        <v>46059</v>
      </c>
      <c r="J446" s="35" t="n">
        <v>46032</v>
      </c>
      <c r="K446" s="35" t="n">
        <v>46045</v>
      </c>
      <c r="L446" s="34" t="n">
        <v>8</v>
      </c>
      <c r="M446" s="34" t="n">
        <v>7.7</v>
      </c>
      <c r="N446" s="34" t="n">
        <v>0</v>
      </c>
      <c r="O446" s="34"/>
      <c r="P446" s="36" t="n">
        <v>5860</v>
      </c>
      <c r="Q446" s="34"/>
      <c r="R446" s="34" t="s">
        <v>212</v>
      </c>
      <c r="S446" s="34"/>
    </row>
    <row r="447" customFormat="false" ht="15" hidden="false" customHeight="false" outlineLevel="0" collapsed="false">
      <c r="A447" s="34" t="s">
        <v>1204</v>
      </c>
      <c r="B447" s="34" t="s">
        <v>297</v>
      </c>
      <c r="C447" s="6" t="s">
        <v>1205</v>
      </c>
      <c r="D447" s="34" t="s">
        <v>1085</v>
      </c>
      <c r="E447" s="34" t="s">
        <v>543</v>
      </c>
      <c r="F447" s="34" t="s">
        <v>716</v>
      </c>
      <c r="G447" s="34" t="s">
        <v>200</v>
      </c>
      <c r="H447" s="35" t="n">
        <v>46031</v>
      </c>
      <c r="I447" s="35" t="n">
        <v>46061</v>
      </c>
      <c r="J447" s="35" t="n">
        <v>46036</v>
      </c>
      <c r="K447" s="35" t="n">
        <v>46050</v>
      </c>
      <c r="L447" s="34" t="n">
        <v>4</v>
      </c>
      <c r="M447" s="34" t="n">
        <v>3.9</v>
      </c>
      <c r="N447" s="34" t="n">
        <v>0</v>
      </c>
      <c r="O447" s="34"/>
      <c r="P447" s="36" t="n">
        <v>2769</v>
      </c>
      <c r="Q447" s="34"/>
      <c r="R447" s="34" t="s">
        <v>212</v>
      </c>
      <c r="S447" s="34"/>
    </row>
    <row r="448" customFormat="false" ht="15" hidden="false" customHeight="false" outlineLevel="0" collapsed="false">
      <c r="A448" s="34" t="s">
        <v>1206</v>
      </c>
      <c r="B448" s="34" t="s">
        <v>246</v>
      </c>
      <c r="C448" s="6" t="s">
        <v>1207</v>
      </c>
      <c r="D448" s="34" t="s">
        <v>1092</v>
      </c>
      <c r="E448" s="34" t="s">
        <v>541</v>
      </c>
      <c r="F448" s="34" t="s">
        <v>716</v>
      </c>
      <c r="G448" s="34" t="s">
        <v>200</v>
      </c>
      <c r="H448" s="35" t="n">
        <v>46077</v>
      </c>
      <c r="I448" s="35" t="n">
        <v>46084</v>
      </c>
      <c r="J448" s="35" t="n">
        <v>46079</v>
      </c>
      <c r="K448" s="35" t="n">
        <v>46085</v>
      </c>
      <c r="L448" s="34" t="n">
        <v>24</v>
      </c>
      <c r="M448" s="34" t="n">
        <v>20.5</v>
      </c>
      <c r="N448" s="34" t="n">
        <v>4</v>
      </c>
      <c r="O448" s="34"/>
      <c r="P448" s="36" t="n">
        <v>3302</v>
      </c>
      <c r="Q448" s="34"/>
      <c r="R448" s="34" t="s">
        <v>212</v>
      </c>
      <c r="S448" s="34"/>
    </row>
    <row r="449" customFormat="false" ht="15" hidden="false" customHeight="false" outlineLevel="0" collapsed="false">
      <c r="A449" s="34" t="s">
        <v>1208</v>
      </c>
      <c r="B449" s="34" t="s">
        <v>271</v>
      </c>
      <c r="C449" s="6" t="s">
        <v>1110</v>
      </c>
      <c r="D449" s="34" t="s">
        <v>1085</v>
      </c>
      <c r="E449" s="34" t="s">
        <v>545</v>
      </c>
      <c r="F449" s="34" t="s">
        <v>716</v>
      </c>
      <c r="G449" s="34" t="s">
        <v>713</v>
      </c>
      <c r="H449" s="35" t="n">
        <v>46060</v>
      </c>
      <c r="I449" s="35" t="n">
        <v>46090</v>
      </c>
      <c r="J449" s="35" t="n">
        <v>46062</v>
      </c>
      <c r="K449" s="35" t="n">
        <v>46065</v>
      </c>
      <c r="L449" s="34" t="n">
        <v>12</v>
      </c>
      <c r="M449" s="34" t="n">
        <v>17.3</v>
      </c>
      <c r="N449" s="34" t="n">
        <v>0</v>
      </c>
      <c r="O449" s="34"/>
      <c r="P449" s="36" t="n">
        <v>3871</v>
      </c>
      <c r="Q449" s="34"/>
      <c r="R449" s="34" t="s">
        <v>212</v>
      </c>
      <c r="S449" s="34"/>
    </row>
    <row r="450" customFormat="false" ht="15" hidden="false" customHeight="false" outlineLevel="0" collapsed="false">
      <c r="A450" s="34" t="s">
        <v>1209</v>
      </c>
      <c r="B450" s="34" t="s">
        <v>220</v>
      </c>
      <c r="C450" s="6" t="s">
        <v>1210</v>
      </c>
      <c r="D450" s="34" t="s">
        <v>1092</v>
      </c>
      <c r="E450" s="34" t="s">
        <v>541</v>
      </c>
      <c r="F450" s="34" t="s">
        <v>671</v>
      </c>
      <c r="G450" s="34" t="s">
        <v>200</v>
      </c>
      <c r="H450" s="35" t="n">
        <v>46067</v>
      </c>
      <c r="I450" s="35" t="n">
        <v>46074</v>
      </c>
      <c r="J450" s="35" t="n">
        <v>46074</v>
      </c>
      <c r="K450" s="35"/>
      <c r="L450" s="34" t="n">
        <v>12</v>
      </c>
      <c r="M450" s="34"/>
      <c r="N450" s="34" t="n">
        <v>0</v>
      </c>
      <c r="O450" s="34"/>
      <c r="P450" s="36"/>
      <c r="Q450" s="34"/>
      <c r="R450" s="34" t="s">
        <v>212</v>
      </c>
      <c r="S450" s="34"/>
    </row>
    <row r="451" customFormat="false" ht="15" hidden="false" customHeight="false" outlineLevel="0" collapsed="false">
      <c r="A451" s="34" t="s">
        <v>1211</v>
      </c>
      <c r="B451" s="34" t="s">
        <v>287</v>
      </c>
      <c r="C451" s="6" t="s">
        <v>1212</v>
      </c>
      <c r="D451" s="34" t="s">
        <v>1213</v>
      </c>
      <c r="E451" s="34" t="s">
        <v>545</v>
      </c>
      <c r="F451" s="34" t="s">
        <v>716</v>
      </c>
      <c r="G451" s="34" t="s">
        <v>62</v>
      </c>
      <c r="H451" s="35" t="n">
        <v>46072</v>
      </c>
      <c r="I451" s="35" t="n">
        <v>46102</v>
      </c>
      <c r="J451" s="35" t="n">
        <v>46073</v>
      </c>
      <c r="K451" s="35" t="n">
        <v>46073</v>
      </c>
      <c r="L451" s="34" t="n">
        <v>24</v>
      </c>
      <c r="M451" s="34" t="n">
        <v>25.6</v>
      </c>
      <c r="N451" s="34" t="n">
        <v>0</v>
      </c>
      <c r="O451" s="34"/>
      <c r="P451" s="36" t="n">
        <v>1833</v>
      </c>
      <c r="Q451" s="34"/>
      <c r="R451" s="34" t="s">
        <v>199</v>
      </c>
      <c r="S451" s="34"/>
    </row>
    <row r="452" customFormat="false" ht="15" hidden="false" customHeight="false" outlineLevel="0" collapsed="false">
      <c r="A452" s="34" t="s">
        <v>1214</v>
      </c>
      <c r="B452" s="34" t="s">
        <v>266</v>
      </c>
      <c r="C452" s="6" t="s">
        <v>1186</v>
      </c>
      <c r="D452" s="34" t="s">
        <v>1085</v>
      </c>
      <c r="E452" s="34" t="s">
        <v>545</v>
      </c>
      <c r="F452" s="34" t="s">
        <v>716</v>
      </c>
      <c r="G452" s="34" t="s">
        <v>713</v>
      </c>
      <c r="H452" s="35" t="n">
        <v>46059</v>
      </c>
      <c r="I452" s="35" t="n">
        <v>46089</v>
      </c>
      <c r="J452" s="35" t="n">
        <v>46065</v>
      </c>
      <c r="K452" s="35" t="n">
        <v>46075</v>
      </c>
      <c r="L452" s="34" t="n">
        <v>8</v>
      </c>
      <c r="M452" s="34" t="n">
        <v>7.2</v>
      </c>
      <c r="N452" s="34" t="n">
        <v>0</v>
      </c>
      <c r="O452" s="34"/>
      <c r="P452" s="36" t="n">
        <v>1616</v>
      </c>
      <c r="Q452" s="34"/>
      <c r="R452" s="34" t="s">
        <v>212</v>
      </c>
      <c r="S452" s="34"/>
    </row>
    <row r="453" customFormat="false" ht="15" hidden="false" customHeight="false" outlineLevel="0" collapsed="false">
      <c r="A453" s="34" t="s">
        <v>1215</v>
      </c>
      <c r="B453" s="34" t="s">
        <v>220</v>
      </c>
      <c r="C453" s="6" t="s">
        <v>1210</v>
      </c>
      <c r="D453" s="34" t="s">
        <v>1092</v>
      </c>
      <c r="E453" s="34" t="s">
        <v>541</v>
      </c>
      <c r="F453" s="34" t="s">
        <v>671</v>
      </c>
      <c r="G453" s="34" t="s">
        <v>200</v>
      </c>
      <c r="H453" s="35" t="n">
        <v>46079</v>
      </c>
      <c r="I453" s="35" t="n">
        <v>46086</v>
      </c>
      <c r="J453" s="35" t="n">
        <v>46082</v>
      </c>
      <c r="K453" s="35"/>
      <c r="L453" s="34" t="n">
        <v>8</v>
      </c>
      <c r="M453" s="34"/>
      <c r="N453" s="34" t="n">
        <v>0</v>
      </c>
      <c r="O453" s="34"/>
      <c r="P453" s="36"/>
      <c r="Q453" s="34"/>
      <c r="R453" s="34" t="s">
        <v>212</v>
      </c>
      <c r="S453" s="34"/>
    </row>
    <row r="454" customFormat="false" ht="15" hidden="false" customHeight="false" outlineLevel="0" collapsed="false">
      <c r="A454" s="34" t="s">
        <v>1216</v>
      </c>
      <c r="B454" s="34" t="s">
        <v>313</v>
      </c>
      <c r="C454" s="6" t="s">
        <v>1141</v>
      </c>
      <c r="D454" s="34" t="s">
        <v>1085</v>
      </c>
      <c r="E454" s="34" t="s">
        <v>543</v>
      </c>
      <c r="F454" s="34" t="s">
        <v>716</v>
      </c>
      <c r="G454" s="34" t="s">
        <v>759</v>
      </c>
      <c r="H454" s="35" t="n">
        <v>46075</v>
      </c>
      <c r="I454" s="35" t="n">
        <v>46105</v>
      </c>
      <c r="J454" s="35" t="n">
        <v>46089</v>
      </c>
      <c r="K454" s="35" t="n">
        <v>46079</v>
      </c>
      <c r="L454" s="34" t="n">
        <v>12</v>
      </c>
      <c r="M454" s="34" t="n">
        <v>10.2</v>
      </c>
      <c r="N454" s="34" t="n">
        <v>0</v>
      </c>
      <c r="O454" s="34"/>
      <c r="P454" s="36" t="n">
        <v>2214</v>
      </c>
      <c r="Q454" s="34"/>
      <c r="R454" s="34" t="s">
        <v>212</v>
      </c>
      <c r="S454" s="34"/>
    </row>
    <row r="455" customFormat="false" ht="15" hidden="false" customHeight="false" outlineLevel="0" collapsed="false">
      <c r="A455" s="34" t="s">
        <v>1217</v>
      </c>
      <c r="B455" s="34" t="s">
        <v>313</v>
      </c>
      <c r="C455" s="6" t="s">
        <v>1218</v>
      </c>
      <c r="D455" s="34" t="s">
        <v>1092</v>
      </c>
      <c r="E455" s="34" t="s">
        <v>541</v>
      </c>
      <c r="F455" s="34" t="s">
        <v>716</v>
      </c>
      <c r="G455" s="34" t="s">
        <v>759</v>
      </c>
      <c r="H455" s="35" t="n">
        <v>46065</v>
      </c>
      <c r="I455" s="35" t="n">
        <v>46072</v>
      </c>
      <c r="J455" s="35" t="n">
        <v>46075</v>
      </c>
      <c r="K455" s="35" t="n">
        <v>46076</v>
      </c>
      <c r="L455" s="34" t="n">
        <v>8</v>
      </c>
      <c r="M455" s="34" t="n">
        <v>7.1</v>
      </c>
      <c r="N455" s="34" t="n">
        <v>4</v>
      </c>
      <c r="O455" s="34"/>
      <c r="P455" s="36" t="n">
        <v>4776</v>
      </c>
      <c r="Q455" s="34"/>
      <c r="R455" s="34" t="s">
        <v>212</v>
      </c>
      <c r="S455" s="34"/>
    </row>
    <row r="456" customFormat="false" ht="15" hidden="false" customHeight="false" outlineLevel="0" collapsed="false">
      <c r="A456" s="34" t="s">
        <v>1219</v>
      </c>
      <c r="B456" s="34" t="s">
        <v>287</v>
      </c>
      <c r="C456" s="6" t="s">
        <v>1120</v>
      </c>
      <c r="D456" s="34" t="s">
        <v>1085</v>
      </c>
      <c r="E456" s="34" t="s">
        <v>543</v>
      </c>
      <c r="F456" s="34" t="s">
        <v>671</v>
      </c>
      <c r="G456" s="34" t="s">
        <v>62</v>
      </c>
      <c r="H456" s="35" t="n">
        <v>46072</v>
      </c>
      <c r="I456" s="35" t="n">
        <v>46102</v>
      </c>
      <c r="J456" s="35" t="n">
        <v>46083</v>
      </c>
      <c r="K456" s="35"/>
      <c r="L456" s="34" t="n">
        <v>12</v>
      </c>
      <c r="M456" s="34"/>
      <c r="N456" s="34" t="n">
        <v>0</v>
      </c>
      <c r="O456" s="34"/>
      <c r="P456" s="36"/>
      <c r="Q456" s="34"/>
      <c r="R456" s="34" t="s">
        <v>212</v>
      </c>
      <c r="S456" s="34"/>
    </row>
    <row r="457" customFormat="false" ht="15" hidden="false" customHeight="false" outlineLevel="0" collapsed="false">
      <c r="A457" s="34" t="s">
        <v>1220</v>
      </c>
      <c r="B457" s="34" t="s">
        <v>234</v>
      </c>
      <c r="C457" s="6" t="s">
        <v>1181</v>
      </c>
      <c r="D457" s="34" t="s">
        <v>1085</v>
      </c>
      <c r="E457" s="34" t="s">
        <v>543</v>
      </c>
      <c r="F457" s="34" t="s">
        <v>716</v>
      </c>
      <c r="G457" s="34" t="s">
        <v>200</v>
      </c>
      <c r="H457" s="35" t="n">
        <v>46054</v>
      </c>
      <c r="I457" s="35" t="n">
        <v>46084</v>
      </c>
      <c r="J457" s="35" t="n">
        <v>46057</v>
      </c>
      <c r="K457" s="35" t="n">
        <v>46079</v>
      </c>
      <c r="L457" s="34" t="n">
        <v>32</v>
      </c>
      <c r="M457" s="34" t="n">
        <v>47.2</v>
      </c>
      <c r="N457" s="34" t="n">
        <v>0</v>
      </c>
      <c r="O457" s="34"/>
      <c r="P457" s="36" t="n">
        <v>6928</v>
      </c>
      <c r="Q457" s="34"/>
      <c r="R457" s="34" t="s">
        <v>212</v>
      </c>
      <c r="S457" s="34"/>
    </row>
    <row r="458" customFormat="false" ht="15" hidden="false" customHeight="false" outlineLevel="0" collapsed="false">
      <c r="A458" s="34" t="s">
        <v>1221</v>
      </c>
      <c r="B458" s="34" t="s">
        <v>291</v>
      </c>
      <c r="C458" s="6" t="s">
        <v>1122</v>
      </c>
      <c r="D458" s="34" t="s">
        <v>1085</v>
      </c>
      <c r="E458" s="34" t="s">
        <v>545</v>
      </c>
      <c r="F458" s="34" t="s">
        <v>416</v>
      </c>
      <c r="G458" s="34" t="s">
        <v>200</v>
      </c>
      <c r="H458" s="35" t="n">
        <v>46057</v>
      </c>
      <c r="I458" s="35" t="n">
        <v>46087</v>
      </c>
      <c r="J458" s="35" t="n">
        <v>46067</v>
      </c>
      <c r="K458" s="35"/>
      <c r="L458" s="34" t="n">
        <v>24</v>
      </c>
      <c r="M458" s="34"/>
      <c r="N458" s="34" t="n">
        <v>0</v>
      </c>
      <c r="O458" s="34"/>
      <c r="P458" s="36"/>
      <c r="Q458" s="34" t="s">
        <v>199</v>
      </c>
      <c r="R458" s="34" t="s">
        <v>212</v>
      </c>
      <c r="S458" s="34"/>
    </row>
    <row r="459" customFormat="false" ht="15" hidden="false" customHeight="false" outlineLevel="0" collapsed="false">
      <c r="A459" s="34" t="s">
        <v>1222</v>
      </c>
      <c r="B459" s="34" t="s">
        <v>276</v>
      </c>
      <c r="C459" s="6" t="s">
        <v>1223</v>
      </c>
      <c r="D459" s="34" t="s">
        <v>1085</v>
      </c>
      <c r="E459" s="34" t="s">
        <v>543</v>
      </c>
      <c r="F459" s="34" t="s">
        <v>716</v>
      </c>
      <c r="G459" s="34" t="s">
        <v>200</v>
      </c>
      <c r="H459" s="35" t="n">
        <v>46068</v>
      </c>
      <c r="I459" s="35" t="n">
        <v>46098</v>
      </c>
      <c r="J459" s="35" t="n">
        <v>46076</v>
      </c>
      <c r="K459" s="35" t="n">
        <v>46084</v>
      </c>
      <c r="L459" s="34" t="n">
        <v>32</v>
      </c>
      <c r="M459" s="34" t="n">
        <v>42.7</v>
      </c>
      <c r="N459" s="34" t="n">
        <v>0</v>
      </c>
      <c r="O459" s="34"/>
      <c r="P459" s="36" t="n">
        <v>4981</v>
      </c>
      <c r="Q459" s="34"/>
      <c r="R459" s="34" t="s">
        <v>212</v>
      </c>
      <c r="S459" s="34"/>
    </row>
    <row r="460" customFormat="false" ht="15" hidden="false" customHeight="false" outlineLevel="0" collapsed="false">
      <c r="A460" s="34" t="s">
        <v>1224</v>
      </c>
      <c r="B460" s="34" t="s">
        <v>287</v>
      </c>
      <c r="C460" s="6" t="s">
        <v>1120</v>
      </c>
      <c r="D460" s="34" t="s">
        <v>1085</v>
      </c>
      <c r="E460" s="34" t="s">
        <v>543</v>
      </c>
      <c r="F460" s="34" t="s">
        <v>716</v>
      </c>
      <c r="G460" s="34" t="s">
        <v>62</v>
      </c>
      <c r="H460" s="35" t="n">
        <v>46055</v>
      </c>
      <c r="I460" s="35" t="n">
        <v>46085</v>
      </c>
      <c r="J460" s="35" t="n">
        <v>46056</v>
      </c>
      <c r="K460" s="35" t="n">
        <v>46068</v>
      </c>
      <c r="L460" s="34" t="n">
        <v>32</v>
      </c>
      <c r="M460" s="34" t="n">
        <v>26.1</v>
      </c>
      <c r="N460" s="34" t="n">
        <v>0</v>
      </c>
      <c r="O460" s="34"/>
      <c r="P460" s="36" t="n">
        <v>5173</v>
      </c>
      <c r="Q460" s="34"/>
      <c r="R460" s="34" t="s">
        <v>212</v>
      </c>
      <c r="S460" s="34"/>
    </row>
    <row r="461" customFormat="false" ht="15" hidden="false" customHeight="false" outlineLevel="0" collapsed="false">
      <c r="A461" s="34" t="s">
        <v>1225</v>
      </c>
      <c r="B461" s="34" t="s">
        <v>321</v>
      </c>
      <c r="C461" s="6" t="s">
        <v>1087</v>
      </c>
      <c r="D461" s="34" t="s">
        <v>1085</v>
      </c>
      <c r="E461" s="34" t="s">
        <v>545</v>
      </c>
      <c r="F461" s="34" t="s">
        <v>716</v>
      </c>
      <c r="G461" s="34" t="s">
        <v>759</v>
      </c>
      <c r="H461" s="35" t="n">
        <v>46069</v>
      </c>
      <c r="I461" s="35" t="n">
        <v>46099</v>
      </c>
      <c r="J461" s="35" t="n">
        <v>46070</v>
      </c>
      <c r="K461" s="35" t="n">
        <v>46070</v>
      </c>
      <c r="L461" s="34" t="n">
        <v>8</v>
      </c>
      <c r="M461" s="34" t="n">
        <v>7.3</v>
      </c>
      <c r="N461" s="34" t="n">
        <v>0</v>
      </c>
      <c r="O461" s="34"/>
      <c r="P461" s="36" t="n">
        <v>840</v>
      </c>
      <c r="Q461" s="34"/>
      <c r="R461" s="34" t="s">
        <v>212</v>
      </c>
      <c r="S461" s="34"/>
    </row>
    <row r="462" customFormat="false" ht="15" hidden="false" customHeight="false" outlineLevel="0" collapsed="false">
      <c r="A462" s="34" t="s">
        <v>1226</v>
      </c>
      <c r="B462" s="34" t="s">
        <v>246</v>
      </c>
      <c r="C462" s="6" t="s">
        <v>1207</v>
      </c>
      <c r="D462" s="34" t="s">
        <v>1092</v>
      </c>
      <c r="E462" s="34" t="s">
        <v>541</v>
      </c>
      <c r="F462" s="34" t="s">
        <v>716</v>
      </c>
      <c r="G462" s="34" t="s">
        <v>200</v>
      </c>
      <c r="H462" s="35" t="n">
        <v>46062</v>
      </c>
      <c r="I462" s="35" t="n">
        <v>46069</v>
      </c>
      <c r="J462" s="35" t="n">
        <v>46067</v>
      </c>
      <c r="K462" s="35" t="n">
        <v>46085</v>
      </c>
      <c r="L462" s="34" t="n">
        <v>16</v>
      </c>
      <c r="M462" s="34" t="n">
        <v>19.8</v>
      </c>
      <c r="N462" s="34" t="n">
        <v>0</v>
      </c>
      <c r="O462" s="34"/>
      <c r="P462" s="36" t="n">
        <v>2262</v>
      </c>
      <c r="Q462" s="34"/>
      <c r="R462" s="34" t="s">
        <v>212</v>
      </c>
      <c r="S462" s="34"/>
    </row>
    <row r="463" customFormat="false" ht="15" hidden="false" customHeight="false" outlineLevel="0" collapsed="false">
      <c r="A463" s="34" t="s">
        <v>1227</v>
      </c>
      <c r="B463" s="34" t="s">
        <v>252</v>
      </c>
      <c r="C463" s="6" t="s">
        <v>1228</v>
      </c>
      <c r="D463" s="34" t="s">
        <v>1095</v>
      </c>
      <c r="E463" s="34" t="s">
        <v>545</v>
      </c>
      <c r="F463" s="34" t="s">
        <v>716</v>
      </c>
      <c r="G463" s="34" t="s">
        <v>200</v>
      </c>
      <c r="H463" s="35" t="n">
        <v>46058</v>
      </c>
      <c r="I463" s="35" t="n">
        <v>46088</v>
      </c>
      <c r="J463" s="35" t="n">
        <v>46063</v>
      </c>
      <c r="K463" s="35" t="n">
        <v>46072</v>
      </c>
      <c r="L463" s="34" t="n">
        <v>16</v>
      </c>
      <c r="M463" s="34" t="n">
        <v>16.5</v>
      </c>
      <c r="N463" s="34" t="n">
        <v>0</v>
      </c>
      <c r="O463" s="34"/>
      <c r="P463" s="36" t="n">
        <v>4926</v>
      </c>
      <c r="Q463" s="34"/>
      <c r="R463" s="34" t="s">
        <v>212</v>
      </c>
      <c r="S463" s="34"/>
    </row>
    <row r="464" customFormat="false" ht="15" hidden="false" customHeight="false" outlineLevel="0" collapsed="false">
      <c r="A464" s="34" t="s">
        <v>1229</v>
      </c>
      <c r="B464" s="34" t="s">
        <v>234</v>
      </c>
      <c r="C464" s="6" t="s">
        <v>1230</v>
      </c>
      <c r="D464" s="34" t="s">
        <v>1213</v>
      </c>
      <c r="E464" s="34" t="s">
        <v>545</v>
      </c>
      <c r="F464" s="34" t="s">
        <v>671</v>
      </c>
      <c r="G464" s="34" t="s">
        <v>200</v>
      </c>
      <c r="H464" s="35" t="n">
        <v>46075</v>
      </c>
      <c r="I464" s="35" t="n">
        <v>46105</v>
      </c>
      <c r="J464" s="35" t="n">
        <v>46084</v>
      </c>
      <c r="K464" s="35"/>
      <c r="L464" s="34" t="n">
        <v>72</v>
      </c>
      <c r="M464" s="34"/>
      <c r="N464" s="34" t="n">
        <v>0</v>
      </c>
      <c r="O464" s="34"/>
      <c r="P464" s="36"/>
      <c r="Q464" s="34"/>
      <c r="R464" s="34" t="s">
        <v>199</v>
      </c>
      <c r="S464" s="34"/>
    </row>
    <row r="465" customFormat="false" ht="15" hidden="false" customHeight="false" outlineLevel="0" collapsed="false">
      <c r="A465" s="34" t="s">
        <v>1231</v>
      </c>
      <c r="B465" s="34" t="s">
        <v>287</v>
      </c>
      <c r="C465" s="6" t="s">
        <v>1165</v>
      </c>
      <c r="D465" s="34" t="s">
        <v>1092</v>
      </c>
      <c r="E465" s="34" t="s">
        <v>541</v>
      </c>
      <c r="F465" s="34" t="s">
        <v>671</v>
      </c>
      <c r="G465" s="34" t="s">
        <v>62</v>
      </c>
      <c r="H465" s="35" t="n">
        <v>46063</v>
      </c>
      <c r="I465" s="35" t="n">
        <v>46070</v>
      </c>
      <c r="J465" s="35" t="n">
        <v>46072</v>
      </c>
      <c r="K465" s="35"/>
      <c r="L465" s="34" t="n">
        <v>12</v>
      </c>
      <c r="M465" s="34"/>
      <c r="N465" s="34" t="n">
        <v>4</v>
      </c>
      <c r="O465" s="34"/>
      <c r="P465" s="36"/>
      <c r="Q465" s="34"/>
      <c r="R465" s="34" t="s">
        <v>212</v>
      </c>
      <c r="S465" s="34"/>
    </row>
    <row r="466" customFormat="false" ht="15" hidden="false" customHeight="false" outlineLevel="0" collapsed="false">
      <c r="A466" s="34" t="s">
        <v>1232</v>
      </c>
      <c r="B466" s="34" t="s">
        <v>259</v>
      </c>
      <c r="C466" s="6" t="s">
        <v>1145</v>
      </c>
      <c r="D466" s="34" t="s">
        <v>1092</v>
      </c>
      <c r="E466" s="34" t="s">
        <v>541</v>
      </c>
      <c r="F466" s="34" t="s">
        <v>716</v>
      </c>
      <c r="G466" s="34" t="s">
        <v>713</v>
      </c>
      <c r="H466" s="35" t="n">
        <v>46059</v>
      </c>
      <c r="I466" s="35" t="n">
        <v>46066</v>
      </c>
      <c r="J466" s="35" t="n">
        <v>46070</v>
      </c>
      <c r="K466" s="35" t="n">
        <v>46080</v>
      </c>
      <c r="L466" s="34" t="n">
        <v>4</v>
      </c>
      <c r="M466" s="34" t="n">
        <v>5.1</v>
      </c>
      <c r="N466" s="34" t="n">
        <v>0</v>
      </c>
      <c r="O466" s="34"/>
      <c r="P466" s="36" t="n">
        <v>4227</v>
      </c>
      <c r="Q466" s="34"/>
      <c r="R466" s="34" t="s">
        <v>212</v>
      </c>
      <c r="S466" s="34"/>
    </row>
    <row r="467" customFormat="false" ht="15" hidden="false" customHeight="false" outlineLevel="0" collapsed="false">
      <c r="A467" s="34" t="s">
        <v>1233</v>
      </c>
      <c r="B467" s="34" t="s">
        <v>215</v>
      </c>
      <c r="C467" s="6" t="s">
        <v>1234</v>
      </c>
      <c r="D467" s="34" t="s">
        <v>1092</v>
      </c>
      <c r="E467" s="34" t="s">
        <v>541</v>
      </c>
      <c r="F467" s="34" t="s">
        <v>416</v>
      </c>
      <c r="G467" s="34" t="s">
        <v>713</v>
      </c>
      <c r="H467" s="35" t="n">
        <v>46097</v>
      </c>
      <c r="I467" s="35" t="n">
        <v>46104</v>
      </c>
      <c r="J467" s="35" t="n">
        <v>46108</v>
      </c>
      <c r="K467" s="35"/>
      <c r="L467" s="34" t="n">
        <v>32</v>
      </c>
      <c r="M467" s="34"/>
      <c r="N467" s="34" t="n">
        <v>0</v>
      </c>
      <c r="O467" s="34"/>
      <c r="P467" s="36"/>
      <c r="Q467" s="34" t="s">
        <v>199</v>
      </c>
      <c r="R467" s="34" t="s">
        <v>212</v>
      </c>
      <c r="S467" s="34"/>
    </row>
    <row r="468" customFormat="false" ht="15" hidden="false" customHeight="false" outlineLevel="0" collapsed="false">
      <c r="A468" s="34" t="s">
        <v>1235</v>
      </c>
      <c r="B468" s="34" t="s">
        <v>303</v>
      </c>
      <c r="C468" s="6" t="s">
        <v>1112</v>
      </c>
      <c r="D468" s="34" t="s">
        <v>1085</v>
      </c>
      <c r="E468" s="34" t="s">
        <v>545</v>
      </c>
      <c r="F468" s="34" t="s">
        <v>716</v>
      </c>
      <c r="G468" s="34" t="s">
        <v>200</v>
      </c>
      <c r="H468" s="35" t="n">
        <v>46097</v>
      </c>
      <c r="I468" s="35" t="n">
        <v>46127</v>
      </c>
      <c r="J468" s="35" t="n">
        <v>46098</v>
      </c>
      <c r="K468" s="35" t="n">
        <v>46118</v>
      </c>
      <c r="L468" s="34" t="n">
        <v>24</v>
      </c>
      <c r="M468" s="34" t="n">
        <v>20.7</v>
      </c>
      <c r="N468" s="34" t="n">
        <v>0</v>
      </c>
      <c r="O468" s="34"/>
      <c r="P468" s="36" t="n">
        <v>5375</v>
      </c>
      <c r="Q468" s="34"/>
      <c r="R468" s="34" t="s">
        <v>212</v>
      </c>
      <c r="S468" s="34"/>
    </row>
    <row r="469" customFormat="false" ht="15" hidden="false" customHeight="false" outlineLevel="0" collapsed="false">
      <c r="A469" s="34" t="s">
        <v>1236</v>
      </c>
      <c r="B469" s="34" t="s">
        <v>300</v>
      </c>
      <c r="C469" s="6" t="s">
        <v>1237</v>
      </c>
      <c r="D469" s="34" t="s">
        <v>1085</v>
      </c>
      <c r="E469" s="34" t="s">
        <v>545</v>
      </c>
      <c r="F469" s="34" t="s">
        <v>716</v>
      </c>
      <c r="G469" s="34" t="s">
        <v>200</v>
      </c>
      <c r="H469" s="35" t="n">
        <v>46097</v>
      </c>
      <c r="I469" s="35" t="n">
        <v>46127</v>
      </c>
      <c r="J469" s="35" t="n">
        <v>46098</v>
      </c>
      <c r="K469" s="35" t="n">
        <v>46098</v>
      </c>
      <c r="L469" s="34" t="n">
        <v>12</v>
      </c>
      <c r="M469" s="34" t="n">
        <v>10.3</v>
      </c>
      <c r="N469" s="34" t="n">
        <v>0</v>
      </c>
      <c r="O469" s="34"/>
      <c r="P469" s="36" t="n">
        <v>1114</v>
      </c>
      <c r="Q469" s="34"/>
      <c r="R469" s="34" t="s">
        <v>212</v>
      </c>
      <c r="S469" s="34"/>
    </row>
    <row r="470" customFormat="false" ht="15" hidden="false" customHeight="false" outlineLevel="0" collapsed="false">
      <c r="A470" s="34" t="s">
        <v>1238</v>
      </c>
      <c r="B470" s="34" t="s">
        <v>234</v>
      </c>
      <c r="C470" s="6" t="s">
        <v>1147</v>
      </c>
      <c r="D470" s="34" t="s">
        <v>1092</v>
      </c>
      <c r="E470" s="34" t="s">
        <v>541</v>
      </c>
      <c r="F470" s="34" t="s">
        <v>671</v>
      </c>
      <c r="G470" s="34" t="s">
        <v>200</v>
      </c>
      <c r="H470" s="35" t="n">
        <v>46100</v>
      </c>
      <c r="I470" s="35" t="n">
        <v>46107</v>
      </c>
      <c r="J470" s="35" t="n">
        <v>46111</v>
      </c>
      <c r="K470" s="35"/>
      <c r="L470" s="34" t="n">
        <v>12</v>
      </c>
      <c r="M470" s="34"/>
      <c r="N470" s="34" t="n">
        <v>4</v>
      </c>
      <c r="O470" s="34"/>
      <c r="P470" s="36"/>
      <c r="Q470" s="34"/>
      <c r="R470" s="34" t="s">
        <v>212</v>
      </c>
      <c r="S470" s="34"/>
    </row>
    <row r="471" customFormat="false" ht="15" hidden="false" customHeight="false" outlineLevel="0" collapsed="false">
      <c r="A471" s="34" t="s">
        <v>1239</v>
      </c>
      <c r="B471" s="34" t="s">
        <v>215</v>
      </c>
      <c r="C471" s="6" t="s">
        <v>1084</v>
      </c>
      <c r="D471" s="34" t="s">
        <v>1085</v>
      </c>
      <c r="E471" s="34" t="s">
        <v>545</v>
      </c>
      <c r="F471" s="34" t="s">
        <v>716</v>
      </c>
      <c r="G471" s="34" t="s">
        <v>713</v>
      </c>
      <c r="H471" s="35" t="n">
        <v>46095</v>
      </c>
      <c r="I471" s="35" t="n">
        <v>46125</v>
      </c>
      <c r="J471" s="35" t="n">
        <v>46098</v>
      </c>
      <c r="K471" s="35" t="n">
        <v>46098</v>
      </c>
      <c r="L471" s="34" t="n">
        <v>16</v>
      </c>
      <c r="M471" s="34" t="n">
        <v>16.1</v>
      </c>
      <c r="N471" s="34" t="n">
        <v>0</v>
      </c>
      <c r="O471" s="34"/>
      <c r="P471" s="36" t="n">
        <v>6353</v>
      </c>
      <c r="Q471" s="34"/>
      <c r="R471" s="34" t="s">
        <v>212</v>
      </c>
      <c r="S471" s="34"/>
    </row>
    <row r="472" customFormat="false" ht="15" hidden="false" customHeight="false" outlineLevel="0" collapsed="false">
      <c r="A472" s="34" t="s">
        <v>1240</v>
      </c>
      <c r="B472" s="34" t="s">
        <v>281</v>
      </c>
      <c r="C472" s="6" t="s">
        <v>1131</v>
      </c>
      <c r="D472" s="34" t="s">
        <v>1085</v>
      </c>
      <c r="E472" s="34" t="s">
        <v>545</v>
      </c>
      <c r="F472" s="34" t="s">
        <v>716</v>
      </c>
      <c r="G472" s="34" t="s">
        <v>62</v>
      </c>
      <c r="H472" s="35" t="n">
        <v>46098</v>
      </c>
      <c r="I472" s="35" t="n">
        <v>46128</v>
      </c>
      <c r="J472" s="35" t="n">
        <v>46111</v>
      </c>
      <c r="K472" s="35" t="n">
        <v>46105</v>
      </c>
      <c r="L472" s="34" t="n">
        <v>32</v>
      </c>
      <c r="M472" s="34" t="n">
        <v>32.3</v>
      </c>
      <c r="N472" s="34" t="n">
        <v>0</v>
      </c>
      <c r="O472" s="34"/>
      <c r="P472" s="36" t="n">
        <v>7171</v>
      </c>
      <c r="Q472" s="34"/>
      <c r="R472" s="34" t="s">
        <v>212</v>
      </c>
      <c r="S472" s="34"/>
    </row>
    <row r="473" customFormat="false" ht="15" hidden="false" customHeight="false" outlineLevel="0" collapsed="false">
      <c r="A473" s="34" t="s">
        <v>1241</v>
      </c>
      <c r="B473" s="34" t="s">
        <v>220</v>
      </c>
      <c r="C473" s="6" t="s">
        <v>1184</v>
      </c>
      <c r="D473" s="34" t="s">
        <v>1085</v>
      </c>
      <c r="E473" s="34" t="s">
        <v>543</v>
      </c>
      <c r="F473" s="34" t="s">
        <v>1075</v>
      </c>
      <c r="G473" s="34" t="s">
        <v>200</v>
      </c>
      <c r="H473" s="35" t="n">
        <v>46103</v>
      </c>
      <c r="I473" s="35" t="n">
        <v>46133</v>
      </c>
      <c r="J473" s="35" t="n">
        <v>46105</v>
      </c>
      <c r="K473" s="35"/>
      <c r="L473" s="34" t="n">
        <v>12</v>
      </c>
      <c r="M473" s="34"/>
      <c r="N473" s="34" t="n">
        <v>0</v>
      </c>
      <c r="O473" s="34"/>
      <c r="P473" s="36"/>
      <c r="Q473" s="34" t="s">
        <v>199</v>
      </c>
      <c r="R473" s="34" t="s">
        <v>212</v>
      </c>
      <c r="S473" s="34"/>
    </row>
    <row r="474" customFormat="false" ht="15" hidden="false" customHeight="false" outlineLevel="0" collapsed="false">
      <c r="A474" s="34" t="s">
        <v>1242</v>
      </c>
      <c r="B474" s="34" t="s">
        <v>324</v>
      </c>
      <c r="C474" s="6" t="s">
        <v>1169</v>
      </c>
      <c r="D474" s="34" t="s">
        <v>1085</v>
      </c>
      <c r="E474" s="34" t="s">
        <v>545</v>
      </c>
      <c r="F474" s="34" t="s">
        <v>716</v>
      </c>
      <c r="G474" s="34" t="s">
        <v>759</v>
      </c>
      <c r="H474" s="35" t="n">
        <v>46097</v>
      </c>
      <c r="I474" s="35" t="n">
        <v>46127</v>
      </c>
      <c r="J474" s="35" t="n">
        <v>46105</v>
      </c>
      <c r="K474" s="35" t="n">
        <v>46098</v>
      </c>
      <c r="L474" s="34" t="n">
        <v>24</v>
      </c>
      <c r="M474" s="34" t="n">
        <v>32.5</v>
      </c>
      <c r="N474" s="34" t="n">
        <v>0</v>
      </c>
      <c r="O474" s="34"/>
      <c r="P474" s="36" t="n">
        <v>6301</v>
      </c>
      <c r="Q474" s="34"/>
      <c r="R474" s="34" t="s">
        <v>212</v>
      </c>
      <c r="S474" s="34"/>
    </row>
    <row r="475" customFormat="false" ht="15" hidden="false" customHeight="false" outlineLevel="0" collapsed="false">
      <c r="A475" s="34" t="s">
        <v>1243</v>
      </c>
      <c r="B475" s="34" t="s">
        <v>303</v>
      </c>
      <c r="C475" s="6" t="s">
        <v>1244</v>
      </c>
      <c r="D475" s="34" t="s">
        <v>1095</v>
      </c>
      <c r="E475" s="34" t="s">
        <v>543</v>
      </c>
      <c r="F475" s="34" t="s">
        <v>716</v>
      </c>
      <c r="G475" s="34" t="s">
        <v>200</v>
      </c>
      <c r="H475" s="35" t="n">
        <v>46094</v>
      </c>
      <c r="I475" s="35" t="n">
        <v>46124</v>
      </c>
      <c r="J475" s="35" t="n">
        <v>46096</v>
      </c>
      <c r="K475" s="35" t="n">
        <v>46097</v>
      </c>
      <c r="L475" s="34" t="n">
        <v>32</v>
      </c>
      <c r="M475" s="34" t="n">
        <v>31.4</v>
      </c>
      <c r="N475" s="34" t="n">
        <v>0</v>
      </c>
      <c r="O475" s="34"/>
      <c r="P475" s="36" t="n">
        <v>4059</v>
      </c>
      <c r="Q475" s="34"/>
      <c r="R475" s="34" t="s">
        <v>212</v>
      </c>
      <c r="S475" s="34"/>
    </row>
    <row r="476" customFormat="false" ht="15" hidden="false" customHeight="false" outlineLevel="0" collapsed="false">
      <c r="A476" s="34" t="s">
        <v>1245</v>
      </c>
      <c r="B476" s="34" t="s">
        <v>259</v>
      </c>
      <c r="C476" s="6" t="s">
        <v>1114</v>
      </c>
      <c r="D476" s="34" t="s">
        <v>1085</v>
      </c>
      <c r="E476" s="34" t="s">
        <v>545</v>
      </c>
      <c r="F476" s="34" t="s">
        <v>716</v>
      </c>
      <c r="G476" s="34" t="s">
        <v>713</v>
      </c>
      <c r="H476" s="35" t="n">
        <v>46091</v>
      </c>
      <c r="I476" s="35" t="n">
        <v>46121</v>
      </c>
      <c r="J476" s="35" t="n">
        <v>46103</v>
      </c>
      <c r="K476" s="35" t="n">
        <v>46116</v>
      </c>
      <c r="L476" s="34" t="n">
        <v>40</v>
      </c>
      <c r="M476" s="34" t="n">
        <v>49.4</v>
      </c>
      <c r="N476" s="34" t="n">
        <v>0</v>
      </c>
      <c r="O476" s="34"/>
      <c r="P476" s="36" t="n">
        <v>3126</v>
      </c>
      <c r="Q476" s="34"/>
      <c r="R476" s="34" t="s">
        <v>212</v>
      </c>
      <c r="S476" s="34"/>
    </row>
    <row r="477" customFormat="false" ht="15" hidden="false" customHeight="false" outlineLevel="0" collapsed="false">
      <c r="A477" s="34" t="s">
        <v>1246</v>
      </c>
      <c r="B477" s="34" t="s">
        <v>313</v>
      </c>
      <c r="C477" s="6" t="s">
        <v>1141</v>
      </c>
      <c r="D477" s="34" t="s">
        <v>1085</v>
      </c>
      <c r="E477" s="34" t="s">
        <v>545</v>
      </c>
      <c r="F477" s="34" t="s">
        <v>716</v>
      </c>
      <c r="G477" s="34" t="s">
        <v>759</v>
      </c>
      <c r="H477" s="35" t="n">
        <v>46105</v>
      </c>
      <c r="I477" s="35" t="n">
        <v>46135</v>
      </c>
      <c r="J477" s="35" t="n">
        <v>46118</v>
      </c>
      <c r="K477" s="35" t="n">
        <v>46119</v>
      </c>
      <c r="L477" s="34" t="n">
        <v>40</v>
      </c>
      <c r="M477" s="34" t="n">
        <v>53.1</v>
      </c>
      <c r="N477" s="34" t="n">
        <v>0</v>
      </c>
      <c r="O477" s="34"/>
      <c r="P477" s="36" t="n">
        <v>2120</v>
      </c>
      <c r="Q477" s="34"/>
      <c r="R477" s="34" t="s">
        <v>212</v>
      </c>
      <c r="S477" s="34"/>
    </row>
    <row r="478" customFormat="false" ht="15" hidden="false" customHeight="false" outlineLevel="0" collapsed="false">
      <c r="A478" s="34" t="s">
        <v>1247</v>
      </c>
      <c r="B478" s="34" t="s">
        <v>291</v>
      </c>
      <c r="C478" s="6" t="s">
        <v>1248</v>
      </c>
      <c r="D478" s="34" t="s">
        <v>1095</v>
      </c>
      <c r="E478" s="34" t="s">
        <v>545</v>
      </c>
      <c r="F478" s="34" t="s">
        <v>716</v>
      </c>
      <c r="G478" s="34" t="s">
        <v>200</v>
      </c>
      <c r="H478" s="35" t="n">
        <v>46090</v>
      </c>
      <c r="I478" s="35" t="n">
        <v>46120</v>
      </c>
      <c r="J478" s="35" t="n">
        <v>46102</v>
      </c>
      <c r="K478" s="35" t="n">
        <v>46106</v>
      </c>
      <c r="L478" s="34" t="n">
        <v>8</v>
      </c>
      <c r="M478" s="34" t="n">
        <v>8.4</v>
      </c>
      <c r="N478" s="34" t="n">
        <v>0</v>
      </c>
      <c r="O478" s="34"/>
      <c r="P478" s="36" t="n">
        <v>687</v>
      </c>
      <c r="Q478" s="34"/>
      <c r="R478" s="34" t="s">
        <v>212</v>
      </c>
      <c r="S478" s="34"/>
    </row>
    <row r="479" customFormat="false" ht="15" hidden="false" customHeight="false" outlineLevel="0" collapsed="false">
      <c r="A479" s="34" t="s">
        <v>1249</v>
      </c>
      <c r="B479" s="34" t="s">
        <v>227</v>
      </c>
      <c r="C479" s="6" t="s">
        <v>1179</v>
      </c>
      <c r="D479" s="34" t="s">
        <v>1092</v>
      </c>
      <c r="E479" s="34" t="s">
        <v>541</v>
      </c>
      <c r="F479" s="34" t="s">
        <v>716</v>
      </c>
      <c r="G479" s="34" t="s">
        <v>200</v>
      </c>
      <c r="H479" s="35" t="n">
        <v>46097</v>
      </c>
      <c r="I479" s="35" t="n">
        <v>46104</v>
      </c>
      <c r="J479" s="35" t="n">
        <v>46110</v>
      </c>
      <c r="K479" s="35" t="n">
        <v>46118</v>
      </c>
      <c r="L479" s="34" t="n">
        <v>24</v>
      </c>
      <c r="M479" s="34" t="n">
        <v>21.2</v>
      </c>
      <c r="N479" s="34" t="n">
        <v>0</v>
      </c>
      <c r="O479" s="34"/>
      <c r="P479" s="36" t="n">
        <v>5525</v>
      </c>
      <c r="Q479" s="34"/>
      <c r="R479" s="34" t="s">
        <v>212</v>
      </c>
      <c r="S479" s="34"/>
    </row>
    <row r="480" customFormat="false" ht="15" hidden="false" customHeight="false" outlineLevel="0" collapsed="false">
      <c r="A480" s="34" t="s">
        <v>1250</v>
      </c>
      <c r="B480" s="34" t="s">
        <v>266</v>
      </c>
      <c r="C480" s="6" t="s">
        <v>1186</v>
      </c>
      <c r="D480" s="34" t="s">
        <v>1085</v>
      </c>
      <c r="E480" s="34" t="s">
        <v>545</v>
      </c>
      <c r="F480" s="34" t="s">
        <v>716</v>
      </c>
      <c r="G480" s="34" t="s">
        <v>713</v>
      </c>
      <c r="H480" s="35" t="n">
        <v>46092</v>
      </c>
      <c r="I480" s="35" t="n">
        <v>46122</v>
      </c>
      <c r="J480" s="35" t="n">
        <v>46103</v>
      </c>
      <c r="K480" s="35" t="n">
        <v>46093</v>
      </c>
      <c r="L480" s="34" t="n">
        <v>32</v>
      </c>
      <c r="M480" s="34" t="n">
        <v>42.9</v>
      </c>
      <c r="N480" s="34" t="n">
        <v>0</v>
      </c>
      <c r="O480" s="34"/>
      <c r="P480" s="36" t="n">
        <v>2545</v>
      </c>
      <c r="Q480" s="34"/>
      <c r="R480" s="34" t="s">
        <v>212</v>
      </c>
      <c r="S480" s="34"/>
    </row>
    <row r="481" customFormat="false" ht="15" hidden="false" customHeight="false" outlineLevel="0" collapsed="false">
      <c r="A481" s="34" t="s">
        <v>1251</v>
      </c>
      <c r="B481" s="34" t="s">
        <v>246</v>
      </c>
      <c r="C481" s="6" t="s">
        <v>1094</v>
      </c>
      <c r="D481" s="34" t="s">
        <v>1095</v>
      </c>
      <c r="E481" s="34" t="s">
        <v>545</v>
      </c>
      <c r="F481" s="34" t="s">
        <v>1075</v>
      </c>
      <c r="G481" s="34" t="s">
        <v>200</v>
      </c>
      <c r="H481" s="35" t="n">
        <v>46092</v>
      </c>
      <c r="I481" s="35" t="n">
        <v>46122</v>
      </c>
      <c r="J481" s="35" t="n">
        <v>46105</v>
      </c>
      <c r="K481" s="35"/>
      <c r="L481" s="34" t="n">
        <v>12</v>
      </c>
      <c r="M481" s="34"/>
      <c r="N481" s="34" t="n">
        <v>0</v>
      </c>
      <c r="O481" s="34"/>
      <c r="P481" s="36"/>
      <c r="Q481" s="34" t="s">
        <v>199</v>
      </c>
      <c r="R481" s="34" t="s">
        <v>212</v>
      </c>
      <c r="S481" s="34"/>
    </row>
    <row r="482" customFormat="false" ht="15" hidden="false" customHeight="false" outlineLevel="0" collapsed="false">
      <c r="A482" s="34" t="s">
        <v>1252</v>
      </c>
      <c r="B482" s="34" t="s">
        <v>203</v>
      </c>
      <c r="C482" s="6" t="s">
        <v>1253</v>
      </c>
      <c r="D482" s="34" t="s">
        <v>1085</v>
      </c>
      <c r="E482" s="34" t="s">
        <v>543</v>
      </c>
      <c r="F482" s="34" t="s">
        <v>716</v>
      </c>
      <c r="G482" s="34" t="s">
        <v>713</v>
      </c>
      <c r="H482" s="35" t="n">
        <v>46092</v>
      </c>
      <c r="I482" s="35" t="n">
        <v>46122</v>
      </c>
      <c r="J482" s="35" t="n">
        <v>46094</v>
      </c>
      <c r="K482" s="35" t="n">
        <v>46108</v>
      </c>
      <c r="L482" s="34" t="n">
        <v>4</v>
      </c>
      <c r="M482" s="34" t="n">
        <v>5.6</v>
      </c>
      <c r="N482" s="34" t="n">
        <v>0</v>
      </c>
      <c r="O482" s="34"/>
      <c r="P482" s="36" t="n">
        <v>4686</v>
      </c>
      <c r="Q482" s="34"/>
      <c r="R482" s="34" t="s">
        <v>212</v>
      </c>
      <c r="S482" s="34"/>
    </row>
    <row r="483" customFormat="false" ht="15" hidden="false" customHeight="false" outlineLevel="0" collapsed="false">
      <c r="A483" s="34" t="s">
        <v>1254</v>
      </c>
      <c r="B483" s="34" t="s">
        <v>203</v>
      </c>
      <c r="C483" s="6" t="s">
        <v>1255</v>
      </c>
      <c r="D483" s="34" t="s">
        <v>1092</v>
      </c>
      <c r="E483" s="34" t="s">
        <v>541</v>
      </c>
      <c r="F483" s="34" t="s">
        <v>716</v>
      </c>
      <c r="G483" s="34" t="s">
        <v>713</v>
      </c>
      <c r="H483" s="35" t="n">
        <v>46097</v>
      </c>
      <c r="I483" s="35" t="n">
        <v>46104</v>
      </c>
      <c r="J483" s="35" t="n">
        <v>46107</v>
      </c>
      <c r="K483" s="35" t="n">
        <v>46107</v>
      </c>
      <c r="L483" s="34" t="n">
        <v>8</v>
      </c>
      <c r="M483" s="34" t="n">
        <v>8.4</v>
      </c>
      <c r="N483" s="34" t="n">
        <v>2</v>
      </c>
      <c r="O483" s="34"/>
      <c r="P483" s="36" t="n">
        <v>3182</v>
      </c>
      <c r="Q483" s="34"/>
      <c r="R483" s="34" t="s">
        <v>212</v>
      </c>
      <c r="S483" s="34"/>
    </row>
    <row r="484" customFormat="false" ht="15" hidden="false" customHeight="false" outlineLevel="0" collapsed="false">
      <c r="A484" s="34" t="s">
        <v>1256</v>
      </c>
      <c r="B484" s="34" t="s">
        <v>259</v>
      </c>
      <c r="C484" s="6" t="s">
        <v>1114</v>
      </c>
      <c r="D484" s="34" t="s">
        <v>1085</v>
      </c>
      <c r="E484" s="34" t="s">
        <v>543</v>
      </c>
      <c r="F484" s="34" t="s">
        <v>416</v>
      </c>
      <c r="G484" s="34" t="s">
        <v>713</v>
      </c>
      <c r="H484" s="35" t="n">
        <v>46084</v>
      </c>
      <c r="I484" s="35" t="n">
        <v>46114</v>
      </c>
      <c r="J484" s="35" t="n">
        <v>46091</v>
      </c>
      <c r="K484" s="35"/>
      <c r="L484" s="34" t="n">
        <v>12</v>
      </c>
      <c r="M484" s="34"/>
      <c r="N484" s="34" t="n">
        <v>0</v>
      </c>
      <c r="O484" s="34"/>
      <c r="P484" s="36"/>
      <c r="Q484" s="34" t="s">
        <v>199</v>
      </c>
      <c r="R484" s="34" t="s">
        <v>212</v>
      </c>
      <c r="S484" s="34"/>
    </row>
    <row r="485" customFormat="false" ht="15" hidden="false" customHeight="false" outlineLevel="0" collapsed="false">
      <c r="A485" s="34" t="s">
        <v>1257</v>
      </c>
      <c r="B485" s="34" t="s">
        <v>234</v>
      </c>
      <c r="C485" s="6" t="s">
        <v>1181</v>
      </c>
      <c r="D485" s="34" t="s">
        <v>1085</v>
      </c>
      <c r="E485" s="34" t="s">
        <v>545</v>
      </c>
      <c r="F485" s="34" t="s">
        <v>416</v>
      </c>
      <c r="G485" s="34" t="s">
        <v>200</v>
      </c>
      <c r="H485" s="35" t="n">
        <v>46107</v>
      </c>
      <c r="I485" s="35" t="n">
        <v>46137</v>
      </c>
      <c r="J485" s="35" t="n">
        <v>46115</v>
      </c>
      <c r="K485" s="35"/>
      <c r="L485" s="34" t="n">
        <v>4</v>
      </c>
      <c r="M485" s="34"/>
      <c r="N485" s="34" t="n">
        <v>0</v>
      </c>
      <c r="O485" s="34"/>
      <c r="P485" s="36"/>
      <c r="Q485" s="34" t="s">
        <v>199</v>
      </c>
      <c r="R485" s="34" t="s">
        <v>212</v>
      </c>
      <c r="S485" s="34"/>
    </row>
    <row r="486" customFormat="false" ht="15" hidden="false" customHeight="false" outlineLevel="0" collapsed="false">
      <c r="A486" s="34" t="s">
        <v>1258</v>
      </c>
      <c r="B486" s="34" t="s">
        <v>266</v>
      </c>
      <c r="C486" s="6" t="s">
        <v>1186</v>
      </c>
      <c r="D486" s="34" t="s">
        <v>1085</v>
      </c>
      <c r="E486" s="34" t="s">
        <v>545</v>
      </c>
      <c r="F486" s="34" t="s">
        <v>1075</v>
      </c>
      <c r="G486" s="34" t="s">
        <v>713</v>
      </c>
      <c r="H486" s="35" t="n">
        <v>46137</v>
      </c>
      <c r="I486" s="35" t="n">
        <v>46167</v>
      </c>
      <c r="J486" s="35" t="n">
        <v>46138</v>
      </c>
      <c r="K486" s="35"/>
      <c r="L486" s="34" t="n">
        <v>24</v>
      </c>
      <c r="M486" s="34"/>
      <c r="N486" s="34" t="n">
        <v>0</v>
      </c>
      <c r="O486" s="34"/>
      <c r="P486" s="36"/>
      <c r="Q486" s="34" t="s">
        <v>199</v>
      </c>
      <c r="R486" s="34" t="s">
        <v>212</v>
      </c>
      <c r="S486" s="34"/>
    </row>
    <row r="487" customFormat="false" ht="15" hidden="false" customHeight="false" outlineLevel="0" collapsed="false">
      <c r="A487" s="34" t="s">
        <v>1259</v>
      </c>
      <c r="B487" s="34" t="s">
        <v>281</v>
      </c>
      <c r="C487" s="6" t="s">
        <v>1131</v>
      </c>
      <c r="D487" s="34" t="s">
        <v>1085</v>
      </c>
      <c r="E487" s="34" t="s">
        <v>543</v>
      </c>
      <c r="F487" s="34" t="s">
        <v>671</v>
      </c>
      <c r="G487" s="34" t="s">
        <v>62</v>
      </c>
      <c r="H487" s="35" t="n">
        <v>46115</v>
      </c>
      <c r="I487" s="35" t="n">
        <v>46145</v>
      </c>
      <c r="J487" s="35" t="n">
        <v>46124</v>
      </c>
      <c r="K487" s="35"/>
      <c r="L487" s="34" t="n">
        <v>4</v>
      </c>
      <c r="M487" s="34"/>
      <c r="N487" s="34" t="n">
        <v>0</v>
      </c>
      <c r="O487" s="34"/>
      <c r="P487" s="36"/>
      <c r="Q487" s="34"/>
      <c r="R487" s="34" t="s">
        <v>212</v>
      </c>
      <c r="S487" s="34"/>
    </row>
    <row r="488" customFormat="false" ht="15" hidden="false" customHeight="false" outlineLevel="0" collapsed="false">
      <c r="A488" s="34" t="s">
        <v>1260</v>
      </c>
      <c r="B488" s="34" t="s">
        <v>238</v>
      </c>
      <c r="C488" s="6" t="s">
        <v>1173</v>
      </c>
      <c r="D488" s="34" t="s">
        <v>1092</v>
      </c>
      <c r="E488" s="34" t="s">
        <v>541</v>
      </c>
      <c r="F488" s="34" t="s">
        <v>716</v>
      </c>
      <c r="G488" s="34" t="s">
        <v>200</v>
      </c>
      <c r="H488" s="35" t="n">
        <v>46138</v>
      </c>
      <c r="I488" s="35" t="n">
        <v>46145</v>
      </c>
      <c r="J488" s="35" t="n">
        <v>46151</v>
      </c>
      <c r="K488" s="35" t="n">
        <v>46149</v>
      </c>
      <c r="L488" s="34" t="n">
        <v>12</v>
      </c>
      <c r="M488" s="34" t="n">
        <v>16.3</v>
      </c>
      <c r="N488" s="34" t="n">
        <v>0</v>
      </c>
      <c r="O488" s="34"/>
      <c r="P488" s="36" t="n">
        <v>6483</v>
      </c>
      <c r="Q488" s="34"/>
      <c r="R488" s="34" t="s">
        <v>212</v>
      </c>
      <c r="S488" s="34"/>
    </row>
    <row r="489" customFormat="false" ht="15" hidden="false" customHeight="false" outlineLevel="0" collapsed="false">
      <c r="A489" s="34" t="s">
        <v>1261</v>
      </c>
      <c r="B489" s="34" t="s">
        <v>203</v>
      </c>
      <c r="C489" s="6" t="s">
        <v>1253</v>
      </c>
      <c r="D489" s="34" t="s">
        <v>1085</v>
      </c>
      <c r="E489" s="34" t="s">
        <v>545</v>
      </c>
      <c r="F489" s="34" t="s">
        <v>671</v>
      </c>
      <c r="G489" s="34" t="s">
        <v>713</v>
      </c>
      <c r="H489" s="35" t="n">
        <v>46127</v>
      </c>
      <c r="I489" s="35" t="n">
        <v>46157</v>
      </c>
      <c r="J489" s="35" t="n">
        <v>46128</v>
      </c>
      <c r="K489" s="35"/>
      <c r="L489" s="34" t="n">
        <v>16</v>
      </c>
      <c r="M489" s="34"/>
      <c r="N489" s="34" t="n">
        <v>0</v>
      </c>
      <c r="O489" s="34"/>
      <c r="P489" s="36"/>
      <c r="Q489" s="34"/>
      <c r="R489" s="34" t="s">
        <v>212</v>
      </c>
      <c r="S489" s="34"/>
    </row>
    <row r="490" customFormat="false" ht="15" hidden="false" customHeight="false" outlineLevel="0" collapsed="false">
      <c r="A490" s="34" t="s">
        <v>1262</v>
      </c>
      <c r="B490" s="34" t="s">
        <v>287</v>
      </c>
      <c r="C490" s="6" t="s">
        <v>1120</v>
      </c>
      <c r="D490" s="34" t="s">
        <v>1085</v>
      </c>
      <c r="E490" s="34" t="s">
        <v>543</v>
      </c>
      <c r="F490" s="34" t="s">
        <v>716</v>
      </c>
      <c r="G490" s="34" t="s">
        <v>62</v>
      </c>
      <c r="H490" s="35" t="n">
        <v>46115</v>
      </c>
      <c r="I490" s="35" t="n">
        <v>46145</v>
      </c>
      <c r="J490" s="35" t="n">
        <v>46122</v>
      </c>
      <c r="K490" s="35" t="n">
        <v>46135</v>
      </c>
      <c r="L490" s="34" t="n">
        <v>16</v>
      </c>
      <c r="M490" s="34" t="n">
        <v>18.4</v>
      </c>
      <c r="N490" s="34" t="n">
        <v>0</v>
      </c>
      <c r="O490" s="34"/>
      <c r="P490" s="36" t="n">
        <v>2905</v>
      </c>
      <c r="Q490" s="34"/>
      <c r="R490" s="34" t="s">
        <v>212</v>
      </c>
      <c r="S490" s="34"/>
    </row>
    <row r="491" customFormat="false" ht="15" hidden="false" customHeight="false" outlineLevel="0" collapsed="false">
      <c r="A491" s="34" t="s">
        <v>1263</v>
      </c>
      <c r="B491" s="34" t="s">
        <v>259</v>
      </c>
      <c r="C491" s="6" t="s">
        <v>1114</v>
      </c>
      <c r="D491" s="34" t="s">
        <v>1085</v>
      </c>
      <c r="E491" s="34" t="s">
        <v>543</v>
      </c>
      <c r="F491" s="34" t="s">
        <v>671</v>
      </c>
      <c r="G491" s="34" t="s">
        <v>713</v>
      </c>
      <c r="H491" s="35" t="n">
        <v>46133</v>
      </c>
      <c r="I491" s="35" t="n">
        <v>46163</v>
      </c>
      <c r="J491" s="35" t="n">
        <v>46145</v>
      </c>
      <c r="K491" s="35"/>
      <c r="L491" s="34" t="n">
        <v>16</v>
      </c>
      <c r="M491" s="34"/>
      <c r="N491" s="34" t="n">
        <v>0</v>
      </c>
      <c r="O491" s="34"/>
      <c r="P491" s="36"/>
      <c r="Q491" s="34"/>
      <c r="R491" s="34" t="s">
        <v>212</v>
      </c>
      <c r="S491" s="34"/>
    </row>
    <row r="492" customFormat="false" ht="15" hidden="false" customHeight="false" outlineLevel="0" collapsed="false">
      <c r="A492" s="34" t="s">
        <v>1264</v>
      </c>
      <c r="B492" s="34" t="s">
        <v>291</v>
      </c>
      <c r="C492" s="6" t="s">
        <v>1122</v>
      </c>
      <c r="D492" s="34" t="s">
        <v>1085</v>
      </c>
      <c r="E492" s="34" t="s">
        <v>545</v>
      </c>
      <c r="F492" s="34" t="s">
        <v>716</v>
      </c>
      <c r="G492" s="34" t="s">
        <v>200</v>
      </c>
      <c r="H492" s="35" t="n">
        <v>46117</v>
      </c>
      <c r="I492" s="35" t="n">
        <v>46147</v>
      </c>
      <c r="J492" s="35" t="n">
        <v>46119</v>
      </c>
      <c r="K492" s="35" t="n">
        <v>46130</v>
      </c>
      <c r="L492" s="34" t="n">
        <v>4</v>
      </c>
      <c r="M492" s="34" t="n">
        <v>5.3</v>
      </c>
      <c r="N492" s="34" t="n">
        <v>0</v>
      </c>
      <c r="O492" s="34"/>
      <c r="P492" s="36" t="n">
        <v>4138</v>
      </c>
      <c r="Q492" s="34"/>
      <c r="R492" s="34" t="s">
        <v>212</v>
      </c>
      <c r="S492" s="34"/>
    </row>
    <row r="493" customFormat="false" ht="15" hidden="false" customHeight="false" outlineLevel="0" collapsed="false">
      <c r="A493" s="34" t="s">
        <v>1265</v>
      </c>
      <c r="B493" s="34" t="s">
        <v>297</v>
      </c>
      <c r="C493" s="6" t="s">
        <v>1205</v>
      </c>
      <c r="D493" s="34" t="s">
        <v>1085</v>
      </c>
      <c r="E493" s="34" t="s">
        <v>545</v>
      </c>
      <c r="F493" s="34" t="s">
        <v>716</v>
      </c>
      <c r="G493" s="34" t="s">
        <v>200</v>
      </c>
      <c r="H493" s="35" t="n">
        <v>46116</v>
      </c>
      <c r="I493" s="35" t="n">
        <v>46146</v>
      </c>
      <c r="J493" s="35" t="n">
        <v>46127</v>
      </c>
      <c r="K493" s="35" t="n">
        <v>46140</v>
      </c>
      <c r="L493" s="34" t="n">
        <v>16</v>
      </c>
      <c r="M493" s="34" t="n">
        <v>14.1</v>
      </c>
      <c r="N493" s="34" t="n">
        <v>0</v>
      </c>
      <c r="O493" s="34"/>
      <c r="P493" s="36" t="n">
        <v>3391</v>
      </c>
      <c r="Q493" s="34"/>
      <c r="R493" s="34" t="s">
        <v>212</v>
      </c>
      <c r="S493" s="34"/>
    </row>
    <row r="494" customFormat="false" ht="15" hidden="false" customHeight="false" outlineLevel="0" collapsed="false">
      <c r="A494" s="34" t="s">
        <v>1266</v>
      </c>
      <c r="B494" s="34" t="s">
        <v>192</v>
      </c>
      <c r="C494" s="6" t="s">
        <v>1267</v>
      </c>
      <c r="D494" s="34" t="s">
        <v>1092</v>
      </c>
      <c r="E494" s="34" t="s">
        <v>541</v>
      </c>
      <c r="F494" s="34" t="s">
        <v>716</v>
      </c>
      <c r="G494" s="34" t="s">
        <v>713</v>
      </c>
      <c r="H494" s="35" t="n">
        <v>46120</v>
      </c>
      <c r="I494" s="35" t="n">
        <v>46127</v>
      </c>
      <c r="J494" s="35" t="n">
        <v>46132</v>
      </c>
      <c r="K494" s="35" t="n">
        <v>46139</v>
      </c>
      <c r="L494" s="34" t="n">
        <v>16</v>
      </c>
      <c r="M494" s="34" t="n">
        <v>17.3</v>
      </c>
      <c r="N494" s="34" t="n">
        <v>0</v>
      </c>
      <c r="O494" s="34"/>
      <c r="P494" s="36" t="n">
        <v>3008</v>
      </c>
      <c r="Q494" s="34"/>
      <c r="R494" s="34" t="s">
        <v>212</v>
      </c>
      <c r="S494" s="34"/>
    </row>
    <row r="495" customFormat="false" ht="15" hidden="false" customHeight="false" outlineLevel="0" collapsed="false">
      <c r="A495" s="34" t="s">
        <v>1268</v>
      </c>
      <c r="B495" s="34" t="s">
        <v>203</v>
      </c>
      <c r="C495" s="6" t="s">
        <v>1253</v>
      </c>
      <c r="D495" s="34" t="s">
        <v>1085</v>
      </c>
      <c r="E495" s="34" t="s">
        <v>545</v>
      </c>
      <c r="F495" s="34" t="s">
        <v>716</v>
      </c>
      <c r="G495" s="34" t="s">
        <v>713</v>
      </c>
      <c r="H495" s="35" t="n">
        <v>46138</v>
      </c>
      <c r="I495" s="35" t="n">
        <v>46168</v>
      </c>
      <c r="J495" s="35" t="n">
        <v>46142</v>
      </c>
      <c r="K495" s="35" t="n">
        <v>46145</v>
      </c>
      <c r="L495" s="34" t="n">
        <v>12</v>
      </c>
      <c r="M495" s="34" t="n">
        <v>13.4</v>
      </c>
      <c r="N495" s="34" t="n">
        <v>0</v>
      </c>
      <c r="O495" s="34"/>
      <c r="P495" s="36" t="n">
        <v>3284</v>
      </c>
      <c r="Q495" s="34"/>
      <c r="R495" s="34" t="s">
        <v>212</v>
      </c>
      <c r="S495" s="34"/>
    </row>
    <row r="496" customFormat="false" ht="15" hidden="false" customHeight="false" outlineLevel="0" collapsed="false">
      <c r="A496" s="34" t="s">
        <v>1269</v>
      </c>
      <c r="B496" s="34" t="s">
        <v>230</v>
      </c>
      <c r="C496" s="6" t="s">
        <v>1137</v>
      </c>
      <c r="D496" s="34" t="s">
        <v>1085</v>
      </c>
      <c r="E496" s="34" t="s">
        <v>545</v>
      </c>
      <c r="F496" s="34" t="s">
        <v>671</v>
      </c>
      <c r="G496" s="34" t="s">
        <v>200</v>
      </c>
      <c r="H496" s="35" t="n">
        <v>46132</v>
      </c>
      <c r="I496" s="35" t="n">
        <v>46162</v>
      </c>
      <c r="J496" s="35" t="n">
        <v>46144</v>
      </c>
      <c r="K496" s="35"/>
      <c r="L496" s="34" t="n">
        <v>24</v>
      </c>
      <c r="M496" s="34"/>
      <c r="N496" s="34" t="n">
        <v>0</v>
      </c>
      <c r="O496" s="34"/>
      <c r="P496" s="36"/>
      <c r="Q496" s="34"/>
      <c r="R496" s="34" t="s">
        <v>212</v>
      </c>
      <c r="S496" s="34"/>
    </row>
    <row r="497" customFormat="false" ht="15" hidden="false" customHeight="false" outlineLevel="0" collapsed="false">
      <c r="A497" s="34" t="s">
        <v>1270</v>
      </c>
      <c r="B497" s="34" t="s">
        <v>276</v>
      </c>
      <c r="C497" s="6" t="s">
        <v>1091</v>
      </c>
      <c r="D497" s="34" t="s">
        <v>1092</v>
      </c>
      <c r="E497" s="34" t="s">
        <v>541</v>
      </c>
      <c r="F497" s="34" t="s">
        <v>716</v>
      </c>
      <c r="G497" s="34" t="s">
        <v>200</v>
      </c>
      <c r="H497" s="35" t="n">
        <v>46133</v>
      </c>
      <c r="I497" s="35" t="n">
        <v>46140</v>
      </c>
      <c r="J497" s="35" t="n">
        <v>46142</v>
      </c>
      <c r="K497" s="35" t="n">
        <v>46146</v>
      </c>
      <c r="L497" s="34" t="n">
        <v>32</v>
      </c>
      <c r="M497" s="34" t="n">
        <v>47.5</v>
      </c>
      <c r="N497" s="34" t="n">
        <v>2</v>
      </c>
      <c r="O497" s="34"/>
      <c r="P497" s="36" t="n">
        <v>7198</v>
      </c>
      <c r="Q497" s="34"/>
      <c r="R497" s="34" t="s">
        <v>212</v>
      </c>
      <c r="S497" s="34"/>
    </row>
    <row r="498" customFormat="false" ht="15" hidden="false" customHeight="false" outlineLevel="0" collapsed="false">
      <c r="A498" s="34" t="s">
        <v>1271</v>
      </c>
      <c r="B498" s="34" t="s">
        <v>208</v>
      </c>
      <c r="C498" s="6" t="s">
        <v>1089</v>
      </c>
      <c r="D498" s="34" t="s">
        <v>1085</v>
      </c>
      <c r="E498" s="34" t="s">
        <v>545</v>
      </c>
      <c r="F498" s="34" t="s">
        <v>716</v>
      </c>
      <c r="G498" s="34" t="s">
        <v>200</v>
      </c>
      <c r="H498" s="35" t="n">
        <v>46136</v>
      </c>
      <c r="I498" s="35" t="n">
        <v>46166</v>
      </c>
      <c r="J498" s="35" t="n">
        <v>46143</v>
      </c>
      <c r="K498" s="35" t="n">
        <v>46156</v>
      </c>
      <c r="L498" s="34" t="n">
        <v>24</v>
      </c>
      <c r="M498" s="34" t="n">
        <v>22.8</v>
      </c>
      <c r="N498" s="34" t="n">
        <v>0</v>
      </c>
      <c r="O498" s="34"/>
      <c r="P498" s="36" t="n">
        <v>3744</v>
      </c>
      <c r="Q498" s="34"/>
      <c r="R498" s="34" t="s">
        <v>212</v>
      </c>
      <c r="S498" s="34"/>
    </row>
    <row r="499" customFormat="false" ht="15" hidden="false" customHeight="false" outlineLevel="0" collapsed="false">
      <c r="A499" s="34" t="s">
        <v>1272</v>
      </c>
      <c r="B499" s="34" t="s">
        <v>234</v>
      </c>
      <c r="C499" s="6" t="s">
        <v>1147</v>
      </c>
      <c r="D499" s="34" t="s">
        <v>1092</v>
      </c>
      <c r="E499" s="34" t="s">
        <v>541</v>
      </c>
      <c r="F499" s="34" t="s">
        <v>716</v>
      </c>
      <c r="G499" s="34" t="s">
        <v>200</v>
      </c>
      <c r="H499" s="35" t="n">
        <v>46132</v>
      </c>
      <c r="I499" s="35" t="n">
        <v>46139</v>
      </c>
      <c r="J499" s="35" t="n">
        <v>46142</v>
      </c>
      <c r="K499" s="35" t="n">
        <v>46156</v>
      </c>
      <c r="L499" s="34" t="n">
        <v>12</v>
      </c>
      <c r="M499" s="34" t="n">
        <v>15.6</v>
      </c>
      <c r="N499" s="34" t="n">
        <v>0</v>
      </c>
      <c r="O499" s="34"/>
      <c r="P499" s="36" t="n">
        <v>4108</v>
      </c>
      <c r="Q499" s="34"/>
      <c r="R499" s="34" t="s">
        <v>212</v>
      </c>
      <c r="S499" s="34"/>
    </row>
    <row r="500" customFormat="false" ht="15" hidden="false" customHeight="false" outlineLevel="0" collapsed="false">
      <c r="A500" s="34" t="s">
        <v>1273</v>
      </c>
      <c r="B500" s="34" t="s">
        <v>252</v>
      </c>
      <c r="C500" s="6" t="s">
        <v>1171</v>
      </c>
      <c r="D500" s="34" t="s">
        <v>1085</v>
      </c>
      <c r="E500" s="34" t="s">
        <v>545</v>
      </c>
      <c r="F500" s="34" t="s">
        <v>716</v>
      </c>
      <c r="G500" s="34" t="s">
        <v>200</v>
      </c>
      <c r="H500" s="35" t="n">
        <v>46137</v>
      </c>
      <c r="I500" s="35" t="n">
        <v>46167</v>
      </c>
      <c r="J500" s="35" t="n">
        <v>46142</v>
      </c>
      <c r="K500" s="35" t="n">
        <v>46150</v>
      </c>
      <c r="L500" s="34" t="n">
        <v>8</v>
      </c>
      <c r="M500" s="34" t="n">
        <v>12</v>
      </c>
      <c r="N500" s="34" t="n">
        <v>0</v>
      </c>
      <c r="O500" s="34"/>
      <c r="P500" s="36" t="n">
        <v>2110</v>
      </c>
      <c r="Q500" s="34"/>
      <c r="R500" s="34" t="s">
        <v>212</v>
      </c>
      <c r="S500" s="34"/>
    </row>
    <row r="501" customFormat="false" ht="15" hidden="false" customHeight="false" outlineLevel="0" collapsed="false">
      <c r="A501" s="34" t="s">
        <v>1274</v>
      </c>
      <c r="B501" s="34" t="s">
        <v>313</v>
      </c>
      <c r="C501" s="6" t="s">
        <v>1141</v>
      </c>
      <c r="D501" s="34" t="s">
        <v>1085</v>
      </c>
      <c r="E501" s="34" t="s">
        <v>545</v>
      </c>
      <c r="F501" s="34" t="s">
        <v>716</v>
      </c>
      <c r="G501" s="34" t="s">
        <v>759</v>
      </c>
      <c r="H501" s="35" t="n">
        <v>46126</v>
      </c>
      <c r="I501" s="35" t="n">
        <v>46156</v>
      </c>
      <c r="J501" s="35" t="n">
        <v>46128</v>
      </c>
      <c r="K501" s="35" t="n">
        <v>46133</v>
      </c>
      <c r="L501" s="34" t="n">
        <v>40</v>
      </c>
      <c r="M501" s="34" t="n">
        <v>48.5</v>
      </c>
      <c r="N501" s="34" t="n">
        <v>0</v>
      </c>
      <c r="O501" s="34"/>
      <c r="P501" s="36" t="n">
        <v>7933</v>
      </c>
      <c r="Q501" s="34"/>
      <c r="R501" s="34" t="s">
        <v>212</v>
      </c>
      <c r="S501" s="34"/>
    </row>
    <row r="502" customFormat="false" ht="15" hidden="false" customHeight="false" outlineLevel="0" collapsed="false">
      <c r="A502" s="34" t="s">
        <v>1275</v>
      </c>
      <c r="B502" s="34" t="s">
        <v>305</v>
      </c>
      <c r="C502" s="6" t="s">
        <v>1149</v>
      </c>
      <c r="D502" s="34" t="s">
        <v>1085</v>
      </c>
      <c r="E502" s="34" t="s">
        <v>545</v>
      </c>
      <c r="F502" s="34" t="s">
        <v>716</v>
      </c>
      <c r="G502" s="34" t="s">
        <v>759</v>
      </c>
      <c r="H502" s="35" t="n">
        <v>46137</v>
      </c>
      <c r="I502" s="35" t="n">
        <v>46167</v>
      </c>
      <c r="J502" s="35" t="n">
        <v>46149</v>
      </c>
      <c r="K502" s="35" t="n">
        <v>46153</v>
      </c>
      <c r="L502" s="34" t="n">
        <v>12</v>
      </c>
      <c r="M502" s="34" t="n">
        <v>15.3</v>
      </c>
      <c r="N502" s="34" t="n">
        <v>0</v>
      </c>
      <c r="O502" s="34"/>
      <c r="P502" s="36" t="n">
        <v>4039</v>
      </c>
      <c r="Q502" s="34"/>
      <c r="R502" s="34" t="s">
        <v>212</v>
      </c>
      <c r="S502" s="34"/>
    </row>
    <row r="503" customFormat="false" ht="15" hidden="false" customHeight="false" outlineLevel="0" collapsed="false">
      <c r="A503" s="34" t="s">
        <v>1276</v>
      </c>
      <c r="B503" s="34" t="s">
        <v>287</v>
      </c>
      <c r="C503" s="6" t="s">
        <v>1212</v>
      </c>
      <c r="D503" s="34" t="s">
        <v>1213</v>
      </c>
      <c r="E503" s="34" t="s">
        <v>545</v>
      </c>
      <c r="F503" s="34" t="s">
        <v>716</v>
      </c>
      <c r="G503" s="34" t="s">
        <v>62</v>
      </c>
      <c r="H503" s="35" t="n">
        <v>46118</v>
      </c>
      <c r="I503" s="35" t="n">
        <v>46148</v>
      </c>
      <c r="J503" s="35" t="n">
        <v>46131</v>
      </c>
      <c r="K503" s="35" t="n">
        <v>46143</v>
      </c>
      <c r="L503" s="34" t="n">
        <v>72</v>
      </c>
      <c r="M503" s="34" t="n">
        <v>94.2</v>
      </c>
      <c r="N503" s="34" t="n">
        <v>0</v>
      </c>
      <c r="O503" s="34"/>
      <c r="P503" s="36" t="n">
        <v>3876</v>
      </c>
      <c r="Q503" s="34"/>
      <c r="R503" s="34" t="s">
        <v>199</v>
      </c>
      <c r="S503" s="34"/>
    </row>
    <row r="504" customFormat="false" ht="15" hidden="false" customHeight="false" outlineLevel="0" collapsed="false">
      <c r="A504" s="34" t="s">
        <v>1277</v>
      </c>
      <c r="B504" s="34" t="s">
        <v>238</v>
      </c>
      <c r="C504" s="6" t="s">
        <v>1153</v>
      </c>
      <c r="D504" s="34" t="s">
        <v>1085</v>
      </c>
      <c r="E504" s="34" t="s">
        <v>543</v>
      </c>
      <c r="F504" s="34" t="s">
        <v>716</v>
      </c>
      <c r="G504" s="34" t="s">
        <v>200</v>
      </c>
      <c r="H504" s="35" t="n">
        <v>46137</v>
      </c>
      <c r="I504" s="35" t="n">
        <v>46167</v>
      </c>
      <c r="J504" s="35" t="n">
        <v>46148</v>
      </c>
      <c r="K504" s="35" t="n">
        <v>46153</v>
      </c>
      <c r="L504" s="34" t="n">
        <v>12</v>
      </c>
      <c r="M504" s="34" t="n">
        <v>16.3</v>
      </c>
      <c r="N504" s="34" t="n">
        <v>0</v>
      </c>
      <c r="O504" s="34"/>
      <c r="P504" s="36" t="n">
        <v>4750</v>
      </c>
      <c r="Q504" s="34"/>
      <c r="R504" s="34" t="s">
        <v>212</v>
      </c>
      <c r="S504" s="34"/>
    </row>
    <row r="505" customFormat="false" ht="15" hidden="false" customHeight="false" outlineLevel="0" collapsed="false">
      <c r="A505" s="34" t="s">
        <v>1278</v>
      </c>
      <c r="B505" s="34" t="s">
        <v>303</v>
      </c>
      <c r="C505" s="6" t="s">
        <v>1112</v>
      </c>
      <c r="D505" s="34" t="s">
        <v>1085</v>
      </c>
      <c r="E505" s="34" t="s">
        <v>543</v>
      </c>
      <c r="F505" s="34" t="s">
        <v>671</v>
      </c>
      <c r="G505" s="34" t="s">
        <v>200</v>
      </c>
      <c r="H505" s="35" t="n">
        <v>46128</v>
      </c>
      <c r="I505" s="35" t="n">
        <v>46158</v>
      </c>
      <c r="J505" s="35" t="n">
        <v>46138</v>
      </c>
      <c r="K505" s="35"/>
      <c r="L505" s="34" t="n">
        <v>16</v>
      </c>
      <c r="M505" s="34"/>
      <c r="N505" s="34" t="n">
        <v>0</v>
      </c>
      <c r="O505" s="34"/>
      <c r="P505" s="36"/>
      <c r="Q505" s="34"/>
      <c r="R505" s="34" t="s">
        <v>212</v>
      </c>
      <c r="S505" s="34"/>
    </row>
    <row r="506" customFormat="false" ht="15" hidden="false" customHeight="false" outlineLevel="0" collapsed="false">
      <c r="A506" s="34" t="s">
        <v>1279</v>
      </c>
      <c r="B506" s="34" t="s">
        <v>271</v>
      </c>
      <c r="C506" s="6" t="s">
        <v>1110</v>
      </c>
      <c r="D506" s="34" t="s">
        <v>1085</v>
      </c>
      <c r="E506" s="34" t="s">
        <v>545</v>
      </c>
      <c r="F506" s="34" t="s">
        <v>671</v>
      </c>
      <c r="G506" s="34" t="s">
        <v>713</v>
      </c>
      <c r="H506" s="35" t="n">
        <v>46157</v>
      </c>
      <c r="I506" s="35" t="n">
        <v>46187</v>
      </c>
      <c r="J506" s="35" t="n">
        <v>46163</v>
      </c>
      <c r="K506" s="35"/>
      <c r="L506" s="34" t="n">
        <v>24</v>
      </c>
      <c r="M506" s="34"/>
      <c r="N506" s="34" t="n">
        <v>0</v>
      </c>
      <c r="O506" s="34"/>
      <c r="P506" s="36"/>
      <c r="Q506" s="34"/>
      <c r="R506" s="34" t="s">
        <v>212</v>
      </c>
      <c r="S506" s="34"/>
    </row>
    <row r="507" customFormat="false" ht="15" hidden="false" customHeight="false" outlineLevel="0" collapsed="false">
      <c r="A507" s="34" t="s">
        <v>1280</v>
      </c>
      <c r="B507" s="34" t="s">
        <v>266</v>
      </c>
      <c r="C507" s="6" t="s">
        <v>1186</v>
      </c>
      <c r="D507" s="34" t="s">
        <v>1085</v>
      </c>
      <c r="E507" s="34" t="s">
        <v>543</v>
      </c>
      <c r="F507" s="34" t="s">
        <v>716</v>
      </c>
      <c r="G507" s="34" t="s">
        <v>713</v>
      </c>
      <c r="H507" s="35" t="n">
        <v>46167</v>
      </c>
      <c r="I507" s="35" t="n">
        <v>46197</v>
      </c>
      <c r="J507" s="35" t="n">
        <v>46179</v>
      </c>
      <c r="K507" s="35" t="n">
        <v>46185</v>
      </c>
      <c r="L507" s="34" t="n">
        <v>32</v>
      </c>
      <c r="M507" s="34" t="n">
        <v>33.7</v>
      </c>
      <c r="N507" s="34" t="n">
        <v>0</v>
      </c>
      <c r="O507" s="34"/>
      <c r="P507" s="36" t="n">
        <v>3469</v>
      </c>
      <c r="Q507" s="34"/>
      <c r="R507" s="34" t="s">
        <v>212</v>
      </c>
      <c r="S507" s="34"/>
    </row>
    <row r="508" customFormat="false" ht="15" hidden="false" customHeight="false" outlineLevel="0" collapsed="false">
      <c r="A508" s="34" t="s">
        <v>1281</v>
      </c>
      <c r="B508" s="34" t="s">
        <v>259</v>
      </c>
      <c r="C508" s="6" t="s">
        <v>1114</v>
      </c>
      <c r="D508" s="34" t="s">
        <v>1085</v>
      </c>
      <c r="E508" s="34" t="s">
        <v>543</v>
      </c>
      <c r="F508" s="34" t="s">
        <v>716</v>
      </c>
      <c r="G508" s="34" t="s">
        <v>713</v>
      </c>
      <c r="H508" s="35" t="n">
        <v>46165</v>
      </c>
      <c r="I508" s="35" t="n">
        <v>46195</v>
      </c>
      <c r="J508" s="35" t="n">
        <v>46174</v>
      </c>
      <c r="K508" s="35" t="n">
        <v>46183</v>
      </c>
      <c r="L508" s="34" t="n">
        <v>24</v>
      </c>
      <c r="M508" s="34" t="n">
        <v>25.5</v>
      </c>
      <c r="N508" s="34" t="n">
        <v>0</v>
      </c>
      <c r="O508" s="34"/>
      <c r="P508" s="36" t="n">
        <v>6684</v>
      </c>
      <c r="Q508" s="34"/>
      <c r="R508" s="34" t="s">
        <v>212</v>
      </c>
      <c r="S508" s="34"/>
    </row>
    <row r="509" customFormat="false" ht="15" hidden="false" customHeight="false" outlineLevel="0" collapsed="false">
      <c r="A509" s="34" t="s">
        <v>1282</v>
      </c>
      <c r="B509" s="34" t="s">
        <v>259</v>
      </c>
      <c r="C509" s="6" t="s">
        <v>1145</v>
      </c>
      <c r="D509" s="34" t="s">
        <v>1092</v>
      </c>
      <c r="E509" s="34" t="s">
        <v>541</v>
      </c>
      <c r="F509" s="34" t="s">
        <v>716</v>
      </c>
      <c r="G509" s="34" t="s">
        <v>713</v>
      </c>
      <c r="H509" s="35" t="n">
        <v>46147</v>
      </c>
      <c r="I509" s="35" t="n">
        <v>46154</v>
      </c>
      <c r="J509" s="35" t="n">
        <v>46151</v>
      </c>
      <c r="K509" s="35" t="n">
        <v>46167</v>
      </c>
      <c r="L509" s="34" t="n">
        <v>8</v>
      </c>
      <c r="M509" s="34" t="n">
        <v>7.4</v>
      </c>
      <c r="N509" s="34" t="n">
        <v>0</v>
      </c>
      <c r="O509" s="34"/>
      <c r="P509" s="36" t="n">
        <v>1202</v>
      </c>
      <c r="Q509" s="34"/>
      <c r="R509" s="34" t="s">
        <v>212</v>
      </c>
      <c r="S509" s="34"/>
    </row>
    <row r="510" customFormat="false" ht="15" hidden="false" customHeight="false" outlineLevel="0" collapsed="false">
      <c r="A510" s="34" t="s">
        <v>1283</v>
      </c>
      <c r="B510" s="34" t="s">
        <v>300</v>
      </c>
      <c r="C510" s="6" t="s">
        <v>1237</v>
      </c>
      <c r="D510" s="34" t="s">
        <v>1085</v>
      </c>
      <c r="E510" s="34" t="s">
        <v>543</v>
      </c>
      <c r="F510" s="34" t="s">
        <v>716</v>
      </c>
      <c r="G510" s="34" t="s">
        <v>200</v>
      </c>
      <c r="H510" s="35" t="n">
        <v>46168</v>
      </c>
      <c r="I510" s="35" t="n">
        <v>46198</v>
      </c>
      <c r="J510" s="35" t="n">
        <v>46180</v>
      </c>
      <c r="K510" s="35" t="n">
        <v>46169</v>
      </c>
      <c r="L510" s="34" t="n">
        <v>16</v>
      </c>
      <c r="M510" s="34" t="n">
        <v>19.3</v>
      </c>
      <c r="N510" s="34" t="n">
        <v>0</v>
      </c>
      <c r="O510" s="34"/>
      <c r="P510" s="36" t="n">
        <v>6352</v>
      </c>
      <c r="Q510" s="34"/>
      <c r="R510" s="34" t="s">
        <v>212</v>
      </c>
      <c r="S510" s="34"/>
    </row>
    <row r="511" customFormat="false" ht="15" hidden="false" customHeight="false" outlineLevel="0" collapsed="false">
      <c r="A511" s="34" t="s">
        <v>1284</v>
      </c>
      <c r="B511" s="34" t="s">
        <v>324</v>
      </c>
      <c r="C511" s="6" t="s">
        <v>1156</v>
      </c>
      <c r="D511" s="34" t="s">
        <v>1092</v>
      </c>
      <c r="E511" s="34" t="s">
        <v>541</v>
      </c>
      <c r="F511" s="34" t="s">
        <v>716</v>
      </c>
      <c r="G511" s="34" t="s">
        <v>759</v>
      </c>
      <c r="H511" s="35" t="n">
        <v>46152</v>
      </c>
      <c r="I511" s="35" t="n">
        <v>46159</v>
      </c>
      <c r="J511" s="35" t="n">
        <v>46164</v>
      </c>
      <c r="K511" s="35" t="n">
        <v>46175</v>
      </c>
      <c r="L511" s="34" t="n">
        <v>12</v>
      </c>
      <c r="M511" s="34" t="n">
        <v>12.3</v>
      </c>
      <c r="N511" s="34" t="n">
        <v>0</v>
      </c>
      <c r="O511" s="34"/>
      <c r="P511" s="36" t="n">
        <v>4582</v>
      </c>
      <c r="Q511" s="34"/>
      <c r="R511" s="34" t="s">
        <v>212</v>
      </c>
      <c r="S511" s="34"/>
    </row>
    <row r="512" customFormat="false" ht="15" hidden="false" customHeight="false" outlineLevel="0" collapsed="false">
      <c r="A512" s="34" t="s">
        <v>1285</v>
      </c>
      <c r="B512" s="34" t="s">
        <v>305</v>
      </c>
      <c r="C512" s="6" t="s">
        <v>1149</v>
      </c>
      <c r="D512" s="34" t="s">
        <v>1085</v>
      </c>
      <c r="E512" s="34" t="s">
        <v>545</v>
      </c>
      <c r="F512" s="34" t="s">
        <v>1075</v>
      </c>
      <c r="G512" s="34" t="s">
        <v>759</v>
      </c>
      <c r="H512" s="35" t="n">
        <v>46153</v>
      </c>
      <c r="I512" s="35" t="n">
        <v>46183</v>
      </c>
      <c r="J512" s="35" t="n">
        <v>46157</v>
      </c>
      <c r="K512" s="35"/>
      <c r="L512" s="34" t="n">
        <v>40</v>
      </c>
      <c r="M512" s="34"/>
      <c r="N512" s="34" t="n">
        <v>0</v>
      </c>
      <c r="O512" s="34"/>
      <c r="P512" s="36"/>
      <c r="Q512" s="34" t="s">
        <v>199</v>
      </c>
      <c r="R512" s="34" t="s">
        <v>212</v>
      </c>
      <c r="S512" s="34"/>
    </row>
    <row r="513" customFormat="false" ht="15" hidden="false" customHeight="false" outlineLevel="0" collapsed="false">
      <c r="A513" s="34" t="s">
        <v>1286</v>
      </c>
      <c r="B513" s="34" t="s">
        <v>287</v>
      </c>
      <c r="C513" s="6" t="s">
        <v>1120</v>
      </c>
      <c r="D513" s="34" t="s">
        <v>1085</v>
      </c>
      <c r="E513" s="34" t="s">
        <v>545</v>
      </c>
      <c r="F513" s="34" t="s">
        <v>716</v>
      </c>
      <c r="G513" s="34" t="s">
        <v>62</v>
      </c>
      <c r="H513" s="35" t="n">
        <v>46150</v>
      </c>
      <c r="I513" s="35" t="n">
        <v>46180</v>
      </c>
      <c r="J513" s="35" t="n">
        <v>46157</v>
      </c>
      <c r="K513" s="35" t="n">
        <v>46171</v>
      </c>
      <c r="L513" s="34" t="n">
        <v>12</v>
      </c>
      <c r="M513" s="34" t="n">
        <v>11.1</v>
      </c>
      <c r="N513" s="34" t="n">
        <v>0</v>
      </c>
      <c r="O513" s="34"/>
      <c r="P513" s="36" t="n">
        <v>2193</v>
      </c>
      <c r="Q513" s="34"/>
      <c r="R513" s="34" t="s">
        <v>212</v>
      </c>
      <c r="S513" s="34"/>
    </row>
    <row r="514" customFormat="false" ht="15" hidden="false" customHeight="false" outlineLevel="0" collapsed="false">
      <c r="A514" s="34" t="s">
        <v>1287</v>
      </c>
      <c r="B514" s="34" t="s">
        <v>291</v>
      </c>
      <c r="C514" s="6" t="s">
        <v>1288</v>
      </c>
      <c r="D514" s="34" t="s">
        <v>1092</v>
      </c>
      <c r="E514" s="34" t="s">
        <v>541</v>
      </c>
      <c r="F514" s="34" t="s">
        <v>716</v>
      </c>
      <c r="G514" s="34" t="s">
        <v>200</v>
      </c>
      <c r="H514" s="35" t="n">
        <v>46164</v>
      </c>
      <c r="I514" s="35" t="n">
        <v>46171</v>
      </c>
      <c r="J514" s="35" t="n">
        <v>46170</v>
      </c>
      <c r="K514" s="35" t="n">
        <v>46184</v>
      </c>
      <c r="L514" s="34" t="n">
        <v>32</v>
      </c>
      <c r="M514" s="34" t="n">
        <v>30.4</v>
      </c>
      <c r="N514" s="34" t="n">
        <v>0</v>
      </c>
      <c r="O514" s="34"/>
      <c r="P514" s="36" t="n">
        <v>3555</v>
      </c>
      <c r="Q514" s="34"/>
      <c r="R514" s="34" t="s">
        <v>212</v>
      </c>
      <c r="S514" s="34"/>
    </row>
    <row r="515" customFormat="false" ht="15" hidden="false" customHeight="false" outlineLevel="0" collapsed="false">
      <c r="A515" s="34" t="s">
        <v>1289</v>
      </c>
      <c r="B515" s="34" t="s">
        <v>276</v>
      </c>
      <c r="C515" s="6" t="s">
        <v>1223</v>
      </c>
      <c r="D515" s="34" t="s">
        <v>1085</v>
      </c>
      <c r="E515" s="34" t="s">
        <v>543</v>
      </c>
      <c r="F515" s="34" t="s">
        <v>716</v>
      </c>
      <c r="G515" s="34" t="s">
        <v>200</v>
      </c>
      <c r="H515" s="35" t="n">
        <v>46154</v>
      </c>
      <c r="I515" s="35" t="n">
        <v>46184</v>
      </c>
      <c r="J515" s="35" t="n">
        <v>46167</v>
      </c>
      <c r="K515" s="35" t="n">
        <v>46176</v>
      </c>
      <c r="L515" s="34" t="n">
        <v>4</v>
      </c>
      <c r="M515" s="34" t="n">
        <v>5.6</v>
      </c>
      <c r="N515" s="34" t="n">
        <v>0</v>
      </c>
      <c r="O515" s="34"/>
      <c r="P515" s="36" t="n">
        <v>4750</v>
      </c>
      <c r="Q515" s="34"/>
      <c r="R515" s="34" t="s">
        <v>212</v>
      </c>
      <c r="S515" s="34"/>
    </row>
    <row r="516" customFormat="false" ht="15" hidden="false" customHeight="false" outlineLevel="0" collapsed="false">
      <c r="A516" s="34" t="s">
        <v>1290</v>
      </c>
      <c r="B516" s="34" t="s">
        <v>291</v>
      </c>
      <c r="C516" s="6" t="s">
        <v>1122</v>
      </c>
      <c r="D516" s="34" t="s">
        <v>1085</v>
      </c>
      <c r="E516" s="34" t="s">
        <v>545</v>
      </c>
      <c r="F516" s="34" t="s">
        <v>716</v>
      </c>
      <c r="G516" s="34" t="s">
        <v>200</v>
      </c>
      <c r="H516" s="35" t="n">
        <v>46143</v>
      </c>
      <c r="I516" s="35" t="n">
        <v>46173</v>
      </c>
      <c r="J516" s="35" t="n">
        <v>46153</v>
      </c>
      <c r="K516" s="35" t="n">
        <v>46155</v>
      </c>
      <c r="L516" s="34" t="n">
        <v>40</v>
      </c>
      <c r="M516" s="34" t="n">
        <v>46.9</v>
      </c>
      <c r="N516" s="34" t="n">
        <v>0</v>
      </c>
      <c r="O516" s="34"/>
      <c r="P516" s="36" t="n">
        <v>5266</v>
      </c>
      <c r="Q516" s="34"/>
      <c r="R516" s="34" t="s">
        <v>212</v>
      </c>
      <c r="S516" s="34"/>
    </row>
    <row r="517" customFormat="false" ht="15" hidden="false" customHeight="false" outlineLevel="0" collapsed="false">
      <c r="A517" s="34" t="s">
        <v>1291</v>
      </c>
      <c r="B517" s="34" t="s">
        <v>208</v>
      </c>
      <c r="C517" s="6" t="s">
        <v>1089</v>
      </c>
      <c r="D517" s="34" t="s">
        <v>1085</v>
      </c>
      <c r="E517" s="34" t="s">
        <v>543</v>
      </c>
      <c r="F517" s="34" t="s">
        <v>716</v>
      </c>
      <c r="G517" s="34" t="s">
        <v>200</v>
      </c>
      <c r="H517" s="35" t="n">
        <v>46168</v>
      </c>
      <c r="I517" s="35" t="n">
        <v>46198</v>
      </c>
      <c r="J517" s="35" t="n">
        <v>46177</v>
      </c>
      <c r="K517" s="35" t="n">
        <v>46191</v>
      </c>
      <c r="L517" s="34" t="n">
        <v>24</v>
      </c>
      <c r="M517" s="34" t="n">
        <v>23.8</v>
      </c>
      <c r="N517" s="34" t="n">
        <v>0</v>
      </c>
      <c r="O517" s="34"/>
      <c r="P517" s="36" t="n">
        <v>6764</v>
      </c>
      <c r="Q517" s="34"/>
      <c r="R517" s="34" t="s">
        <v>212</v>
      </c>
      <c r="S517" s="34"/>
    </row>
    <row r="518" customFormat="false" ht="15" hidden="false" customHeight="false" outlineLevel="0" collapsed="false">
      <c r="A518" s="34" t="s">
        <v>1292</v>
      </c>
      <c r="B518" s="34" t="s">
        <v>220</v>
      </c>
      <c r="C518" s="6" t="s">
        <v>1184</v>
      </c>
      <c r="D518" s="34" t="s">
        <v>1085</v>
      </c>
      <c r="E518" s="34" t="s">
        <v>543</v>
      </c>
      <c r="F518" s="34" t="s">
        <v>716</v>
      </c>
      <c r="G518" s="34" t="s">
        <v>200</v>
      </c>
      <c r="H518" s="35" t="n">
        <v>46165</v>
      </c>
      <c r="I518" s="35" t="n">
        <v>46195</v>
      </c>
      <c r="J518" s="35" t="n">
        <v>46174</v>
      </c>
      <c r="K518" s="35" t="n">
        <v>46190</v>
      </c>
      <c r="L518" s="34" t="n">
        <v>12</v>
      </c>
      <c r="M518" s="34" t="n">
        <v>9.8</v>
      </c>
      <c r="N518" s="34" t="n">
        <v>0</v>
      </c>
      <c r="O518" s="34"/>
      <c r="P518" s="36" t="n">
        <v>2745</v>
      </c>
      <c r="Q518" s="34"/>
      <c r="R518" s="34" t="s">
        <v>212</v>
      </c>
      <c r="S518" s="34"/>
    </row>
    <row r="519" customFormat="false" ht="15" hidden="false" customHeight="false" outlineLevel="0" collapsed="false">
      <c r="A519" s="34" t="s">
        <v>1293</v>
      </c>
      <c r="B519" s="34" t="s">
        <v>252</v>
      </c>
      <c r="C519" s="6" t="s">
        <v>1171</v>
      </c>
      <c r="D519" s="34" t="s">
        <v>1085</v>
      </c>
      <c r="E519" s="34" t="s">
        <v>543</v>
      </c>
      <c r="F519" s="34" t="s">
        <v>716</v>
      </c>
      <c r="G519" s="34" t="s">
        <v>200</v>
      </c>
      <c r="H519" s="35" t="n">
        <v>46143</v>
      </c>
      <c r="I519" s="35" t="n">
        <v>46173</v>
      </c>
      <c r="J519" s="35" t="n">
        <v>46149</v>
      </c>
      <c r="K519" s="35" t="n">
        <v>46152</v>
      </c>
      <c r="L519" s="34" t="n">
        <v>4</v>
      </c>
      <c r="M519" s="34" t="n">
        <v>4.1</v>
      </c>
      <c r="N519" s="34" t="n">
        <v>0</v>
      </c>
      <c r="O519" s="34"/>
      <c r="P519" s="36" t="n">
        <v>5149</v>
      </c>
      <c r="Q519" s="34"/>
      <c r="R519" s="34" t="s">
        <v>212</v>
      </c>
      <c r="S519" s="34"/>
    </row>
    <row r="520" customFormat="false" ht="15" hidden="false" customHeight="false" outlineLevel="0" collapsed="false">
      <c r="A520" s="34" t="s">
        <v>1294</v>
      </c>
      <c r="B520" s="34" t="s">
        <v>227</v>
      </c>
      <c r="C520" s="6" t="s">
        <v>1097</v>
      </c>
      <c r="D520" s="34" t="s">
        <v>1085</v>
      </c>
      <c r="E520" s="34" t="s">
        <v>543</v>
      </c>
      <c r="F520" s="34" t="s">
        <v>716</v>
      </c>
      <c r="G520" s="34" t="s">
        <v>200</v>
      </c>
      <c r="H520" s="35" t="n">
        <v>46151</v>
      </c>
      <c r="I520" s="35" t="n">
        <v>46181</v>
      </c>
      <c r="J520" s="35" t="n">
        <v>46156</v>
      </c>
      <c r="K520" s="35" t="n">
        <v>46155</v>
      </c>
      <c r="L520" s="34" t="n">
        <v>16</v>
      </c>
      <c r="M520" s="34" t="n">
        <v>18.9</v>
      </c>
      <c r="N520" s="34" t="n">
        <v>0</v>
      </c>
      <c r="O520" s="34"/>
      <c r="P520" s="36" t="n">
        <v>6000</v>
      </c>
      <c r="Q520" s="34"/>
      <c r="R520" s="34" t="s">
        <v>212</v>
      </c>
      <c r="S520" s="34"/>
    </row>
    <row r="521" customFormat="false" ht="15" hidden="false" customHeight="false" outlineLevel="0" collapsed="false">
      <c r="A521" s="34" t="s">
        <v>1295</v>
      </c>
      <c r="B521" s="34" t="s">
        <v>303</v>
      </c>
      <c r="C521" s="6" t="s">
        <v>1112</v>
      </c>
      <c r="D521" s="34" t="s">
        <v>1085</v>
      </c>
      <c r="E521" s="34" t="s">
        <v>545</v>
      </c>
      <c r="F521" s="34" t="s">
        <v>716</v>
      </c>
      <c r="G521" s="34" t="s">
        <v>200</v>
      </c>
      <c r="H521" s="35" t="n">
        <v>46188</v>
      </c>
      <c r="I521" s="35" t="n">
        <v>46218</v>
      </c>
      <c r="J521" s="35" t="n">
        <v>46194</v>
      </c>
      <c r="K521" s="35" t="n">
        <v>46202</v>
      </c>
      <c r="L521" s="34" t="n">
        <v>40</v>
      </c>
      <c r="M521" s="34" t="n">
        <v>46.1</v>
      </c>
      <c r="N521" s="34" t="n">
        <v>0</v>
      </c>
      <c r="O521" s="34"/>
      <c r="P521" s="36" t="n">
        <v>5938</v>
      </c>
      <c r="Q521" s="34"/>
      <c r="R521" s="34" t="s">
        <v>212</v>
      </c>
      <c r="S521" s="34"/>
    </row>
    <row r="522" customFormat="false" ht="15" hidden="false" customHeight="false" outlineLevel="0" collapsed="false">
      <c r="A522" s="34" t="s">
        <v>1296</v>
      </c>
      <c r="B522" s="34" t="s">
        <v>271</v>
      </c>
      <c r="C522" s="6" t="s">
        <v>1110</v>
      </c>
      <c r="D522" s="34" t="s">
        <v>1085</v>
      </c>
      <c r="E522" s="34" t="s">
        <v>545</v>
      </c>
      <c r="F522" s="34" t="s">
        <v>671</v>
      </c>
      <c r="G522" s="34" t="s">
        <v>713</v>
      </c>
      <c r="H522" s="35" t="n">
        <v>46190</v>
      </c>
      <c r="I522" s="35" t="n">
        <v>46220</v>
      </c>
      <c r="J522" s="35" t="n">
        <v>46191</v>
      </c>
      <c r="K522" s="35"/>
      <c r="L522" s="34" t="n">
        <v>40</v>
      </c>
      <c r="M522" s="34"/>
      <c r="N522" s="34" t="n">
        <v>0</v>
      </c>
      <c r="O522" s="34"/>
      <c r="P522" s="36"/>
      <c r="Q522" s="34"/>
      <c r="R522" s="34" t="s">
        <v>212</v>
      </c>
      <c r="S522" s="34"/>
    </row>
    <row r="523" customFormat="false" ht="15" hidden="false" customHeight="false" outlineLevel="0" collapsed="false">
      <c r="A523" s="34" t="s">
        <v>1297</v>
      </c>
      <c r="B523" s="34" t="s">
        <v>242</v>
      </c>
      <c r="C523" s="6" t="s">
        <v>1298</v>
      </c>
      <c r="D523" s="34" t="s">
        <v>1085</v>
      </c>
      <c r="E523" s="34" t="s">
        <v>545</v>
      </c>
      <c r="F523" s="34" t="s">
        <v>716</v>
      </c>
      <c r="G523" s="34" t="s">
        <v>200</v>
      </c>
      <c r="H523" s="35" t="n">
        <v>46183</v>
      </c>
      <c r="I523" s="35" t="n">
        <v>46213</v>
      </c>
      <c r="J523" s="35" t="n">
        <v>46188</v>
      </c>
      <c r="K523" s="35" t="n">
        <v>46185</v>
      </c>
      <c r="L523" s="34" t="n">
        <v>24</v>
      </c>
      <c r="M523" s="34" t="n">
        <v>28</v>
      </c>
      <c r="N523" s="34" t="n">
        <v>0</v>
      </c>
      <c r="O523" s="34"/>
      <c r="P523" s="36" t="n">
        <v>4310</v>
      </c>
      <c r="Q523" s="34"/>
      <c r="R523" s="34" t="s">
        <v>212</v>
      </c>
      <c r="S523" s="34"/>
    </row>
    <row r="524" customFormat="false" ht="15" hidden="false" customHeight="false" outlineLevel="0" collapsed="false">
      <c r="A524" s="34" t="s">
        <v>1299</v>
      </c>
      <c r="B524" s="34" t="s">
        <v>324</v>
      </c>
      <c r="C524" s="6" t="s">
        <v>1169</v>
      </c>
      <c r="D524" s="34" t="s">
        <v>1085</v>
      </c>
      <c r="E524" s="34" t="s">
        <v>543</v>
      </c>
      <c r="F524" s="34" t="s">
        <v>716</v>
      </c>
      <c r="G524" s="34" t="s">
        <v>759</v>
      </c>
      <c r="H524" s="35" t="n">
        <v>46191</v>
      </c>
      <c r="I524" s="35" t="n">
        <v>46221</v>
      </c>
      <c r="J524" s="35" t="n">
        <v>46198</v>
      </c>
      <c r="K524" s="35" t="n">
        <v>46215</v>
      </c>
      <c r="L524" s="34" t="n">
        <v>16</v>
      </c>
      <c r="M524" s="34" t="n">
        <v>18.4</v>
      </c>
      <c r="N524" s="34" t="n">
        <v>0</v>
      </c>
      <c r="O524" s="34"/>
      <c r="P524" s="36" t="n">
        <v>2756</v>
      </c>
      <c r="Q524" s="34"/>
      <c r="R524" s="34" t="s">
        <v>212</v>
      </c>
      <c r="S524" s="34"/>
    </row>
    <row r="525" customFormat="false" ht="15" hidden="false" customHeight="false" outlineLevel="0" collapsed="false">
      <c r="A525" s="34" t="s">
        <v>1300</v>
      </c>
      <c r="B525" s="34" t="s">
        <v>291</v>
      </c>
      <c r="C525" s="6" t="s">
        <v>1248</v>
      </c>
      <c r="D525" s="34" t="s">
        <v>1095</v>
      </c>
      <c r="E525" s="34" t="s">
        <v>543</v>
      </c>
      <c r="F525" s="34" t="s">
        <v>671</v>
      </c>
      <c r="G525" s="34" t="s">
        <v>200</v>
      </c>
      <c r="H525" s="35" t="n">
        <v>46194</v>
      </c>
      <c r="I525" s="35" t="n">
        <v>46224</v>
      </c>
      <c r="J525" s="35" t="n">
        <v>46203</v>
      </c>
      <c r="K525" s="35"/>
      <c r="L525" s="34" t="n">
        <v>4</v>
      </c>
      <c r="M525" s="34"/>
      <c r="N525" s="34" t="n">
        <v>0</v>
      </c>
      <c r="O525" s="34"/>
      <c r="P525" s="36"/>
      <c r="Q525" s="34"/>
      <c r="R525" s="34" t="s">
        <v>212</v>
      </c>
      <c r="S525" s="34"/>
    </row>
    <row r="526" customFormat="false" ht="15" hidden="false" customHeight="false" outlineLevel="0" collapsed="false">
      <c r="A526" s="34" t="s">
        <v>1301</v>
      </c>
      <c r="B526" s="34" t="s">
        <v>246</v>
      </c>
      <c r="C526" s="6" t="s">
        <v>1143</v>
      </c>
      <c r="D526" s="34" t="s">
        <v>1085</v>
      </c>
      <c r="E526" s="34" t="s">
        <v>545</v>
      </c>
      <c r="F526" s="34" t="s">
        <v>716</v>
      </c>
      <c r="G526" s="34" t="s">
        <v>200</v>
      </c>
      <c r="H526" s="35" t="n">
        <v>46191</v>
      </c>
      <c r="I526" s="35" t="n">
        <v>46221</v>
      </c>
      <c r="J526" s="35" t="n">
        <v>46200</v>
      </c>
      <c r="K526" s="35" t="n">
        <v>46193</v>
      </c>
      <c r="L526" s="34" t="n">
        <v>40</v>
      </c>
      <c r="M526" s="34" t="n">
        <v>42</v>
      </c>
      <c r="N526" s="34" t="n">
        <v>0</v>
      </c>
      <c r="O526" s="34"/>
      <c r="P526" s="36" t="n">
        <v>2718</v>
      </c>
      <c r="Q526" s="34"/>
      <c r="R526" s="34" t="s">
        <v>212</v>
      </c>
      <c r="S526" s="34"/>
    </row>
    <row r="527" customFormat="false" ht="15" hidden="false" customHeight="false" outlineLevel="0" collapsed="false">
      <c r="A527" s="34" t="s">
        <v>1302</v>
      </c>
      <c r="B527" s="34" t="s">
        <v>287</v>
      </c>
      <c r="C527" s="6" t="s">
        <v>1120</v>
      </c>
      <c r="D527" s="34" t="s">
        <v>1085</v>
      </c>
      <c r="E527" s="34" t="s">
        <v>543</v>
      </c>
      <c r="F527" s="34" t="s">
        <v>716</v>
      </c>
      <c r="G527" s="34" t="s">
        <v>62</v>
      </c>
      <c r="H527" s="35" t="n">
        <v>46177</v>
      </c>
      <c r="I527" s="35" t="n">
        <v>46207</v>
      </c>
      <c r="J527" s="35" t="n">
        <v>46185</v>
      </c>
      <c r="K527" s="35" t="n">
        <v>46190</v>
      </c>
      <c r="L527" s="34" t="n">
        <v>32</v>
      </c>
      <c r="M527" s="34" t="n">
        <v>38.2</v>
      </c>
      <c r="N527" s="34" t="n">
        <v>0</v>
      </c>
      <c r="O527" s="34"/>
      <c r="P527" s="36" t="n">
        <v>5267</v>
      </c>
      <c r="Q527" s="34"/>
      <c r="R527" s="34" t="s">
        <v>212</v>
      </c>
      <c r="S527" s="34"/>
    </row>
    <row r="528" customFormat="false" ht="15" hidden="false" customHeight="false" outlineLevel="0" collapsed="false">
      <c r="A528" s="34" t="s">
        <v>1303</v>
      </c>
      <c r="B528" s="34" t="s">
        <v>291</v>
      </c>
      <c r="C528" s="6" t="s">
        <v>1122</v>
      </c>
      <c r="D528" s="34" t="s">
        <v>1085</v>
      </c>
      <c r="E528" s="34" t="s">
        <v>543</v>
      </c>
      <c r="F528" s="34" t="s">
        <v>716</v>
      </c>
      <c r="G528" s="34" t="s">
        <v>200</v>
      </c>
      <c r="H528" s="35" t="n">
        <v>46198</v>
      </c>
      <c r="I528" s="35" t="n">
        <v>46228</v>
      </c>
      <c r="J528" s="35" t="n">
        <v>46206</v>
      </c>
      <c r="K528" s="35" t="n">
        <v>46221</v>
      </c>
      <c r="L528" s="34" t="n">
        <v>8</v>
      </c>
      <c r="M528" s="34" t="n">
        <v>10.6</v>
      </c>
      <c r="N528" s="34" t="n">
        <v>0</v>
      </c>
      <c r="O528" s="34"/>
      <c r="P528" s="36" t="n">
        <v>2484</v>
      </c>
      <c r="Q528" s="34"/>
      <c r="R528" s="34" t="s">
        <v>212</v>
      </c>
      <c r="S528" s="34"/>
    </row>
    <row r="529" customFormat="false" ht="15" hidden="false" customHeight="false" outlineLevel="0" collapsed="false">
      <c r="A529" s="34" t="s">
        <v>1304</v>
      </c>
      <c r="B529" s="34" t="s">
        <v>303</v>
      </c>
      <c r="C529" s="6" t="s">
        <v>1112</v>
      </c>
      <c r="D529" s="34" t="s">
        <v>1085</v>
      </c>
      <c r="E529" s="34" t="s">
        <v>545</v>
      </c>
      <c r="F529" s="34" t="s">
        <v>716</v>
      </c>
      <c r="G529" s="34" t="s">
        <v>200</v>
      </c>
      <c r="H529" s="35" t="n">
        <v>46189</v>
      </c>
      <c r="I529" s="35" t="n">
        <v>46219</v>
      </c>
      <c r="J529" s="35" t="n">
        <v>46199</v>
      </c>
      <c r="K529" s="35" t="n">
        <v>46207</v>
      </c>
      <c r="L529" s="34" t="n">
        <v>40</v>
      </c>
      <c r="M529" s="34" t="n">
        <v>57.8</v>
      </c>
      <c r="N529" s="34" t="n">
        <v>0</v>
      </c>
      <c r="O529" s="34"/>
      <c r="P529" s="36" t="n">
        <v>7135</v>
      </c>
      <c r="Q529" s="34"/>
      <c r="R529" s="34" t="s">
        <v>212</v>
      </c>
      <c r="S529" s="34"/>
    </row>
    <row r="530" customFormat="false" ht="15" hidden="false" customHeight="false" outlineLevel="0" collapsed="false">
      <c r="A530" s="34" t="s">
        <v>1305</v>
      </c>
      <c r="B530" s="34" t="s">
        <v>192</v>
      </c>
      <c r="C530" s="6" t="s">
        <v>1135</v>
      </c>
      <c r="D530" s="34" t="s">
        <v>1085</v>
      </c>
      <c r="E530" s="34" t="s">
        <v>543</v>
      </c>
      <c r="F530" s="34" t="s">
        <v>716</v>
      </c>
      <c r="G530" s="34" t="s">
        <v>713</v>
      </c>
      <c r="H530" s="35" t="n">
        <v>46174</v>
      </c>
      <c r="I530" s="35" t="n">
        <v>46204</v>
      </c>
      <c r="J530" s="35" t="n">
        <v>46178</v>
      </c>
      <c r="K530" s="35" t="n">
        <v>46181</v>
      </c>
      <c r="L530" s="34" t="n">
        <v>24</v>
      </c>
      <c r="M530" s="34" t="n">
        <v>32</v>
      </c>
      <c r="N530" s="34" t="n">
        <v>0</v>
      </c>
      <c r="O530" s="34"/>
      <c r="P530" s="36" t="n">
        <v>4035</v>
      </c>
      <c r="Q530" s="34"/>
      <c r="R530" s="34" t="s">
        <v>212</v>
      </c>
      <c r="S530" s="34"/>
    </row>
    <row r="531" customFormat="false" ht="15" hidden="false" customHeight="false" outlineLevel="0" collapsed="false">
      <c r="A531" s="34" t="s">
        <v>1306</v>
      </c>
      <c r="B531" s="34" t="s">
        <v>227</v>
      </c>
      <c r="C531" s="6" t="s">
        <v>1097</v>
      </c>
      <c r="D531" s="34" t="s">
        <v>1085</v>
      </c>
      <c r="E531" s="34" t="s">
        <v>543</v>
      </c>
      <c r="F531" s="34" t="s">
        <v>1075</v>
      </c>
      <c r="G531" s="34" t="s">
        <v>200</v>
      </c>
      <c r="H531" s="35" t="n">
        <v>46191</v>
      </c>
      <c r="I531" s="35" t="n">
        <v>46221</v>
      </c>
      <c r="J531" s="35" t="n">
        <v>46205</v>
      </c>
      <c r="K531" s="35"/>
      <c r="L531" s="34" t="n">
        <v>8</v>
      </c>
      <c r="M531" s="34"/>
      <c r="N531" s="34" t="n">
        <v>0</v>
      </c>
      <c r="O531" s="34"/>
      <c r="P531" s="36"/>
      <c r="Q531" s="34" t="s">
        <v>199</v>
      </c>
      <c r="R531" s="34" t="s">
        <v>212</v>
      </c>
      <c r="S531" s="34"/>
    </row>
    <row r="532" customFormat="false" ht="15" hidden="false" customHeight="false" outlineLevel="0" collapsed="false">
      <c r="A532" s="34" t="s">
        <v>1307</v>
      </c>
      <c r="B532" s="34" t="s">
        <v>321</v>
      </c>
      <c r="C532" s="6" t="s">
        <v>1087</v>
      </c>
      <c r="D532" s="34" t="s">
        <v>1085</v>
      </c>
      <c r="E532" s="34" t="s">
        <v>543</v>
      </c>
      <c r="F532" s="34" t="s">
        <v>716</v>
      </c>
      <c r="G532" s="34" t="s">
        <v>759</v>
      </c>
      <c r="H532" s="35" t="n">
        <v>46197</v>
      </c>
      <c r="I532" s="35" t="n">
        <v>46227</v>
      </c>
      <c r="J532" s="35" t="n">
        <v>46210</v>
      </c>
      <c r="K532" s="35" t="n">
        <v>46209</v>
      </c>
      <c r="L532" s="34" t="n">
        <v>4</v>
      </c>
      <c r="M532" s="34" t="n">
        <v>3.8</v>
      </c>
      <c r="N532" s="34" t="n">
        <v>0</v>
      </c>
      <c r="O532" s="34"/>
      <c r="P532" s="36" t="n">
        <v>545</v>
      </c>
      <c r="Q532" s="34"/>
      <c r="R532" s="34" t="s">
        <v>212</v>
      </c>
      <c r="S532" s="34"/>
    </row>
    <row r="533" customFormat="false" ht="15" hidden="false" customHeight="false" outlineLevel="0" collapsed="false">
      <c r="A533" s="34" t="s">
        <v>1308</v>
      </c>
      <c r="B533" s="34" t="s">
        <v>313</v>
      </c>
      <c r="C533" s="6" t="s">
        <v>1218</v>
      </c>
      <c r="D533" s="34" t="s">
        <v>1092</v>
      </c>
      <c r="E533" s="34" t="s">
        <v>541</v>
      </c>
      <c r="F533" s="34" t="s">
        <v>716</v>
      </c>
      <c r="G533" s="34" t="s">
        <v>759</v>
      </c>
      <c r="H533" s="35" t="n">
        <v>46179</v>
      </c>
      <c r="I533" s="35" t="n">
        <v>46186</v>
      </c>
      <c r="J533" s="35" t="n">
        <v>46184</v>
      </c>
      <c r="K533" s="35" t="n">
        <v>46190</v>
      </c>
      <c r="L533" s="34" t="n">
        <v>40</v>
      </c>
      <c r="M533" s="34" t="n">
        <v>57.2</v>
      </c>
      <c r="N533" s="34" t="n">
        <v>0</v>
      </c>
      <c r="O533" s="34"/>
      <c r="P533" s="36" t="n">
        <v>4717</v>
      </c>
      <c r="Q533" s="34"/>
      <c r="R533" s="34" t="s">
        <v>212</v>
      </c>
      <c r="S533" s="34"/>
    </row>
    <row r="534" customFormat="false" ht="15" hidden="false" customHeight="false" outlineLevel="0" collapsed="false">
      <c r="A534" s="34" t="s">
        <v>1309</v>
      </c>
      <c r="B534" s="34" t="s">
        <v>300</v>
      </c>
      <c r="C534" s="6" t="s">
        <v>1237</v>
      </c>
      <c r="D534" s="34" t="s">
        <v>1085</v>
      </c>
      <c r="E534" s="34" t="s">
        <v>545</v>
      </c>
      <c r="F534" s="34" t="s">
        <v>1075</v>
      </c>
      <c r="G534" s="34" t="s">
        <v>200</v>
      </c>
      <c r="H534" s="35" t="n">
        <v>46177</v>
      </c>
      <c r="I534" s="35" t="n">
        <v>46207</v>
      </c>
      <c r="J534" s="35" t="n">
        <v>46191</v>
      </c>
      <c r="K534" s="35"/>
      <c r="L534" s="34" t="n">
        <v>4</v>
      </c>
      <c r="M534" s="34"/>
      <c r="N534" s="34" t="n">
        <v>0</v>
      </c>
      <c r="O534" s="34"/>
      <c r="P534" s="36"/>
      <c r="Q534" s="34" t="s">
        <v>199</v>
      </c>
      <c r="R534" s="34" t="s">
        <v>212</v>
      </c>
      <c r="S534" s="34"/>
    </row>
    <row r="535" customFormat="false" ht="15" hidden="false" customHeight="false" outlineLevel="0" collapsed="false">
      <c r="A535" s="34" t="s">
        <v>1310</v>
      </c>
      <c r="B535" s="34" t="s">
        <v>303</v>
      </c>
      <c r="C535" s="6" t="s">
        <v>1112</v>
      </c>
      <c r="D535" s="34" t="s">
        <v>1085</v>
      </c>
      <c r="E535" s="34" t="s">
        <v>543</v>
      </c>
      <c r="F535" s="34" t="s">
        <v>716</v>
      </c>
      <c r="G535" s="34" t="s">
        <v>200</v>
      </c>
      <c r="H535" s="35" t="n">
        <v>46182</v>
      </c>
      <c r="I535" s="35" t="n">
        <v>46212</v>
      </c>
      <c r="J535" s="35" t="n">
        <v>46186</v>
      </c>
      <c r="K535" s="35" t="n">
        <v>46196</v>
      </c>
      <c r="L535" s="34" t="n">
        <v>16</v>
      </c>
      <c r="M535" s="34" t="n">
        <v>19.4</v>
      </c>
      <c r="N535" s="34" t="n">
        <v>0</v>
      </c>
      <c r="O535" s="34"/>
      <c r="P535" s="36" t="n">
        <v>3115</v>
      </c>
      <c r="Q535" s="34"/>
      <c r="R535" s="34" t="s">
        <v>212</v>
      </c>
      <c r="S535" s="34"/>
    </row>
    <row r="536" customFormat="false" ht="15" hidden="false" customHeight="false" outlineLevel="0" collapsed="false">
      <c r="A536" s="34" t="s">
        <v>1311</v>
      </c>
      <c r="B536" s="34" t="s">
        <v>230</v>
      </c>
      <c r="C536" s="6" t="s">
        <v>1137</v>
      </c>
      <c r="D536" s="34" t="s">
        <v>1085</v>
      </c>
      <c r="E536" s="34" t="s">
        <v>545</v>
      </c>
      <c r="F536" s="34" t="s">
        <v>716</v>
      </c>
      <c r="G536" s="34" t="s">
        <v>200</v>
      </c>
      <c r="H536" s="35" t="n">
        <v>46195</v>
      </c>
      <c r="I536" s="35" t="n">
        <v>46225</v>
      </c>
      <c r="J536" s="35" t="n">
        <v>46200</v>
      </c>
      <c r="K536" s="35" t="n">
        <v>46218</v>
      </c>
      <c r="L536" s="34" t="n">
        <v>8</v>
      </c>
      <c r="M536" s="34" t="n">
        <v>11.6</v>
      </c>
      <c r="N536" s="34" t="n">
        <v>0</v>
      </c>
      <c r="O536" s="34"/>
      <c r="P536" s="36" t="n">
        <v>5950</v>
      </c>
      <c r="Q536" s="34"/>
      <c r="R536" s="34" t="s">
        <v>212</v>
      </c>
      <c r="S536" s="34"/>
    </row>
    <row r="537" customFormat="false" ht="15" hidden="false" customHeight="false" outlineLevel="0" collapsed="false">
      <c r="A537" s="34" t="s">
        <v>1312</v>
      </c>
      <c r="B537" s="34" t="s">
        <v>305</v>
      </c>
      <c r="C537" s="6" t="s">
        <v>1197</v>
      </c>
      <c r="D537" s="34" t="s">
        <v>1095</v>
      </c>
      <c r="E537" s="34" t="s">
        <v>545</v>
      </c>
      <c r="F537" s="34" t="s">
        <v>716</v>
      </c>
      <c r="G537" s="34" t="s">
        <v>759</v>
      </c>
      <c r="H537" s="35" t="n">
        <v>46177</v>
      </c>
      <c r="I537" s="35" t="n">
        <v>46207</v>
      </c>
      <c r="J537" s="35" t="n">
        <v>46189</v>
      </c>
      <c r="K537" s="35" t="n">
        <v>46198</v>
      </c>
      <c r="L537" s="34" t="n">
        <v>32</v>
      </c>
      <c r="M537" s="34" t="n">
        <v>32.8</v>
      </c>
      <c r="N537" s="34" t="n">
        <v>0</v>
      </c>
      <c r="O537" s="34"/>
      <c r="P537" s="36" t="n">
        <v>1757</v>
      </c>
      <c r="Q537" s="34"/>
      <c r="R537" s="34" t="s">
        <v>212</v>
      </c>
      <c r="S537" s="34"/>
    </row>
    <row r="538" customFormat="false" ht="15" hidden="false" customHeight="false" outlineLevel="0" collapsed="false">
      <c r="A538" s="34" t="s">
        <v>1313</v>
      </c>
      <c r="B538" s="34" t="s">
        <v>203</v>
      </c>
      <c r="C538" s="6" t="s">
        <v>1253</v>
      </c>
      <c r="D538" s="34" t="s">
        <v>1085</v>
      </c>
      <c r="E538" s="34" t="s">
        <v>543</v>
      </c>
      <c r="F538" s="34" t="s">
        <v>716</v>
      </c>
      <c r="G538" s="34" t="s">
        <v>713</v>
      </c>
      <c r="H538" s="35" t="n">
        <v>46187</v>
      </c>
      <c r="I538" s="35" t="n">
        <v>46217</v>
      </c>
      <c r="J538" s="35" t="n">
        <v>46189</v>
      </c>
      <c r="K538" s="35" t="n">
        <v>46204</v>
      </c>
      <c r="L538" s="34" t="n">
        <v>12</v>
      </c>
      <c r="M538" s="34" t="n">
        <v>9.8</v>
      </c>
      <c r="N538" s="34" t="n">
        <v>0</v>
      </c>
      <c r="O538" s="34"/>
      <c r="P538" s="36" t="n">
        <v>5689</v>
      </c>
      <c r="Q538" s="34"/>
      <c r="R538" s="34" t="s">
        <v>212</v>
      </c>
      <c r="S538" s="34"/>
    </row>
    <row r="539" customFormat="false" ht="15" hidden="false" customHeight="false" outlineLevel="0" collapsed="false">
      <c r="A539" s="34" t="s">
        <v>1314</v>
      </c>
      <c r="B539" s="34" t="s">
        <v>252</v>
      </c>
      <c r="C539" s="6" t="s">
        <v>1171</v>
      </c>
      <c r="D539" s="34" t="s">
        <v>1085</v>
      </c>
      <c r="E539" s="34" t="s">
        <v>543</v>
      </c>
      <c r="F539" s="34" t="s">
        <v>716</v>
      </c>
      <c r="G539" s="34" t="s">
        <v>200</v>
      </c>
      <c r="H539" s="35" t="n">
        <v>46191</v>
      </c>
      <c r="I539" s="35" t="n">
        <v>46221</v>
      </c>
      <c r="J539" s="35" t="n">
        <v>46195</v>
      </c>
      <c r="K539" s="35" t="n">
        <v>46210</v>
      </c>
      <c r="L539" s="34" t="n">
        <v>32</v>
      </c>
      <c r="M539" s="34" t="n">
        <v>36.8</v>
      </c>
      <c r="N539" s="34" t="n">
        <v>0</v>
      </c>
      <c r="O539" s="34"/>
      <c r="P539" s="36" t="n">
        <v>5793</v>
      </c>
      <c r="Q539" s="34"/>
      <c r="R539" s="34" t="s">
        <v>212</v>
      </c>
      <c r="S539" s="34"/>
    </row>
    <row r="540" customFormat="false" ht="15" hidden="false" customHeight="false" outlineLevel="0" collapsed="false">
      <c r="A540" s="34" t="s">
        <v>1315</v>
      </c>
      <c r="B540" s="34" t="s">
        <v>303</v>
      </c>
      <c r="C540" s="6" t="s">
        <v>1112</v>
      </c>
      <c r="D540" s="34" t="s">
        <v>1085</v>
      </c>
      <c r="E540" s="34" t="s">
        <v>545</v>
      </c>
      <c r="F540" s="34" t="s">
        <v>716</v>
      </c>
      <c r="G540" s="34" t="s">
        <v>200</v>
      </c>
      <c r="H540" s="35" t="n">
        <v>46198</v>
      </c>
      <c r="I540" s="35" t="n">
        <v>46228</v>
      </c>
      <c r="J540" s="35" t="n">
        <v>46210</v>
      </c>
      <c r="K540" s="35" t="n">
        <v>46213</v>
      </c>
      <c r="L540" s="34" t="n">
        <v>8</v>
      </c>
      <c r="M540" s="34" t="n">
        <v>6.6</v>
      </c>
      <c r="N540" s="34" t="n">
        <v>0</v>
      </c>
      <c r="O540" s="34"/>
      <c r="P540" s="36" t="n">
        <v>4945</v>
      </c>
      <c r="Q540" s="34"/>
      <c r="R540" s="34" t="s">
        <v>212</v>
      </c>
      <c r="S540" s="34"/>
    </row>
    <row r="541" customFormat="false" ht="15" hidden="false" customHeight="false" outlineLevel="0" collapsed="false">
      <c r="A541" s="34" t="s">
        <v>1316</v>
      </c>
      <c r="B541" s="34" t="s">
        <v>203</v>
      </c>
      <c r="C541" s="6" t="s">
        <v>1253</v>
      </c>
      <c r="D541" s="34" t="s">
        <v>1085</v>
      </c>
      <c r="E541" s="34" t="s">
        <v>545</v>
      </c>
      <c r="F541" s="34" t="s">
        <v>716</v>
      </c>
      <c r="G541" s="34" t="s">
        <v>713</v>
      </c>
      <c r="H541" s="35" t="n">
        <v>46178</v>
      </c>
      <c r="I541" s="35" t="n">
        <v>46208</v>
      </c>
      <c r="J541" s="35" t="n">
        <v>46190</v>
      </c>
      <c r="K541" s="35" t="n">
        <v>46192</v>
      </c>
      <c r="L541" s="34" t="n">
        <v>24</v>
      </c>
      <c r="M541" s="34" t="n">
        <v>21.9</v>
      </c>
      <c r="N541" s="34" t="n">
        <v>0</v>
      </c>
      <c r="O541" s="34"/>
      <c r="P541" s="36" t="n">
        <v>4281</v>
      </c>
      <c r="Q541" s="34"/>
      <c r="R541" s="34" t="s">
        <v>212</v>
      </c>
      <c r="S541" s="34"/>
    </row>
    <row r="542" customFormat="false" ht="15" hidden="false" customHeight="false" outlineLevel="0" collapsed="false">
      <c r="A542" s="34" t="s">
        <v>1317</v>
      </c>
      <c r="B542" s="34" t="s">
        <v>203</v>
      </c>
      <c r="C542" s="6" t="s">
        <v>1255</v>
      </c>
      <c r="D542" s="34" t="s">
        <v>1092</v>
      </c>
      <c r="E542" s="34" t="s">
        <v>541</v>
      </c>
      <c r="F542" s="34" t="s">
        <v>716</v>
      </c>
      <c r="G542" s="34" t="s">
        <v>713</v>
      </c>
      <c r="H542" s="35" t="n">
        <v>46215</v>
      </c>
      <c r="I542" s="35" t="n">
        <v>46222</v>
      </c>
      <c r="J542" s="35" t="n">
        <v>46216</v>
      </c>
      <c r="K542" s="35" t="n">
        <v>46221</v>
      </c>
      <c r="L542" s="34" t="n">
        <v>24</v>
      </c>
      <c r="M542" s="34" t="n">
        <v>34.3</v>
      </c>
      <c r="N542" s="34" t="n">
        <v>0</v>
      </c>
      <c r="O542" s="34"/>
      <c r="P542" s="36" t="n">
        <v>6601</v>
      </c>
      <c r="Q542" s="34"/>
      <c r="R542" s="34" t="s">
        <v>212</v>
      </c>
      <c r="S542" s="34"/>
    </row>
    <row r="543" customFormat="false" ht="15" hidden="false" customHeight="false" outlineLevel="0" collapsed="false">
      <c r="A543" s="34" t="s">
        <v>1318</v>
      </c>
      <c r="B543" s="34" t="s">
        <v>259</v>
      </c>
      <c r="C543" s="6" t="s">
        <v>1114</v>
      </c>
      <c r="D543" s="34" t="s">
        <v>1085</v>
      </c>
      <c r="E543" s="34" t="s">
        <v>543</v>
      </c>
      <c r="F543" s="34" t="s">
        <v>716</v>
      </c>
      <c r="G543" s="34" t="s">
        <v>713</v>
      </c>
      <c r="H543" s="35" t="n">
        <v>46208</v>
      </c>
      <c r="I543" s="35" t="n">
        <v>46238</v>
      </c>
      <c r="J543" s="35" t="n">
        <v>46218</v>
      </c>
      <c r="K543" s="35" t="n">
        <v>46219</v>
      </c>
      <c r="L543" s="34" t="n">
        <v>24</v>
      </c>
      <c r="M543" s="34" t="n">
        <v>21.1</v>
      </c>
      <c r="N543" s="34" t="n">
        <v>0</v>
      </c>
      <c r="O543" s="34"/>
      <c r="P543" s="36" t="n">
        <v>3648</v>
      </c>
      <c r="Q543" s="34"/>
      <c r="R543" s="34" t="s">
        <v>212</v>
      </c>
      <c r="S543" s="34"/>
    </row>
    <row r="544" customFormat="false" ht="15" hidden="false" customHeight="false" outlineLevel="0" collapsed="false">
      <c r="A544" s="34" t="s">
        <v>1319</v>
      </c>
      <c r="B544" s="34" t="s">
        <v>227</v>
      </c>
      <c r="C544" s="6" t="s">
        <v>1097</v>
      </c>
      <c r="D544" s="34" t="s">
        <v>1085</v>
      </c>
      <c r="E544" s="34" t="s">
        <v>543</v>
      </c>
      <c r="F544" s="34" t="s">
        <v>716</v>
      </c>
      <c r="G544" s="34" t="s">
        <v>200</v>
      </c>
      <c r="H544" s="35" t="n">
        <v>46210</v>
      </c>
      <c r="I544" s="35" t="n">
        <v>46240</v>
      </c>
      <c r="J544" s="35" t="n">
        <v>46212</v>
      </c>
      <c r="K544" s="35" t="n">
        <v>46213</v>
      </c>
      <c r="L544" s="34" t="n">
        <v>32</v>
      </c>
      <c r="M544" s="34" t="n">
        <v>29.4</v>
      </c>
      <c r="N544" s="34" t="n">
        <v>0</v>
      </c>
      <c r="O544" s="34"/>
      <c r="P544" s="36" t="n">
        <v>6087</v>
      </c>
      <c r="Q544" s="34"/>
      <c r="R544" s="34" t="s">
        <v>212</v>
      </c>
      <c r="S544" s="34"/>
    </row>
    <row r="545" customFormat="false" ht="15" hidden="false" customHeight="false" outlineLevel="0" collapsed="false">
      <c r="A545" s="34" t="s">
        <v>1320</v>
      </c>
      <c r="B545" s="34" t="s">
        <v>321</v>
      </c>
      <c r="C545" s="6" t="s">
        <v>1087</v>
      </c>
      <c r="D545" s="34" t="s">
        <v>1085</v>
      </c>
      <c r="E545" s="34" t="s">
        <v>543</v>
      </c>
      <c r="F545" s="34" t="s">
        <v>716</v>
      </c>
      <c r="G545" s="34" t="s">
        <v>759</v>
      </c>
      <c r="H545" s="35" t="n">
        <v>46216</v>
      </c>
      <c r="I545" s="35" t="n">
        <v>46246</v>
      </c>
      <c r="J545" s="35" t="n">
        <v>46223</v>
      </c>
      <c r="K545" s="35" t="n">
        <v>46240</v>
      </c>
      <c r="L545" s="34" t="n">
        <v>24</v>
      </c>
      <c r="M545" s="34" t="n">
        <v>19.3</v>
      </c>
      <c r="N545" s="34" t="n">
        <v>0</v>
      </c>
      <c r="O545" s="34"/>
      <c r="P545" s="36" t="n">
        <v>3818</v>
      </c>
      <c r="Q545" s="34"/>
      <c r="R545" s="34" t="s">
        <v>212</v>
      </c>
      <c r="S545" s="34"/>
    </row>
    <row r="546" customFormat="false" ht="15" hidden="false" customHeight="false" outlineLevel="0" collapsed="false">
      <c r="A546" s="34" t="s">
        <v>1321</v>
      </c>
      <c r="B546" s="34" t="s">
        <v>203</v>
      </c>
      <c r="C546" s="6" t="s">
        <v>1253</v>
      </c>
      <c r="D546" s="34" t="s">
        <v>1085</v>
      </c>
      <c r="E546" s="34" t="s">
        <v>545</v>
      </c>
      <c r="F546" s="34" t="s">
        <v>416</v>
      </c>
      <c r="G546" s="34" t="s">
        <v>713</v>
      </c>
      <c r="H546" s="35" t="n">
        <v>46223</v>
      </c>
      <c r="I546" s="35" t="n">
        <v>46253</v>
      </c>
      <c r="J546" s="35" t="n">
        <v>46228</v>
      </c>
      <c r="K546" s="35"/>
      <c r="L546" s="34" t="n">
        <v>4</v>
      </c>
      <c r="M546" s="34"/>
      <c r="N546" s="34" t="n">
        <v>0</v>
      </c>
      <c r="O546" s="34"/>
      <c r="P546" s="36"/>
      <c r="Q546" s="34" t="s">
        <v>199</v>
      </c>
      <c r="R546" s="34" t="s">
        <v>212</v>
      </c>
      <c r="S546" s="34"/>
    </row>
    <row r="547" customFormat="false" ht="15" hidden="false" customHeight="false" outlineLevel="0" collapsed="false">
      <c r="A547" s="34" t="s">
        <v>1322</v>
      </c>
      <c r="B547" s="34" t="s">
        <v>287</v>
      </c>
      <c r="C547" s="6" t="s">
        <v>1126</v>
      </c>
      <c r="D547" s="34" t="s">
        <v>1095</v>
      </c>
      <c r="E547" s="34" t="s">
        <v>545</v>
      </c>
      <c r="F547" s="34" t="s">
        <v>716</v>
      </c>
      <c r="G547" s="34" t="s">
        <v>62</v>
      </c>
      <c r="H547" s="35" t="n">
        <v>46213</v>
      </c>
      <c r="I547" s="35" t="n">
        <v>46243</v>
      </c>
      <c r="J547" s="35" t="n">
        <v>46225</v>
      </c>
      <c r="K547" s="35" t="n">
        <v>46226</v>
      </c>
      <c r="L547" s="34" t="n">
        <v>40</v>
      </c>
      <c r="M547" s="34" t="n">
        <v>35</v>
      </c>
      <c r="N547" s="34" t="n">
        <v>0</v>
      </c>
      <c r="O547" s="34"/>
      <c r="P547" s="36" t="n">
        <v>7449</v>
      </c>
      <c r="Q547" s="34"/>
      <c r="R547" s="34" t="s">
        <v>212</v>
      </c>
      <c r="S547" s="34"/>
    </row>
    <row r="548" customFormat="false" ht="15" hidden="false" customHeight="false" outlineLevel="0" collapsed="false">
      <c r="A548" s="34" t="s">
        <v>1323</v>
      </c>
      <c r="B548" s="34" t="s">
        <v>203</v>
      </c>
      <c r="C548" s="6" t="s">
        <v>1253</v>
      </c>
      <c r="D548" s="34" t="s">
        <v>1085</v>
      </c>
      <c r="E548" s="34" t="s">
        <v>543</v>
      </c>
      <c r="F548" s="34" t="s">
        <v>716</v>
      </c>
      <c r="G548" s="34" t="s">
        <v>713</v>
      </c>
      <c r="H548" s="35" t="n">
        <v>46212</v>
      </c>
      <c r="I548" s="35" t="n">
        <v>46242</v>
      </c>
      <c r="J548" s="35" t="n">
        <v>46224</v>
      </c>
      <c r="K548" s="35" t="n">
        <v>46237</v>
      </c>
      <c r="L548" s="34" t="n">
        <v>40</v>
      </c>
      <c r="M548" s="34" t="n">
        <v>52.5</v>
      </c>
      <c r="N548" s="34" t="n">
        <v>0</v>
      </c>
      <c r="O548" s="34"/>
      <c r="P548" s="36" t="n">
        <v>7366</v>
      </c>
      <c r="Q548" s="34"/>
      <c r="R548" s="34" t="s">
        <v>212</v>
      </c>
      <c r="S548" s="34"/>
    </row>
    <row r="549" customFormat="false" ht="15" hidden="false" customHeight="false" outlineLevel="0" collapsed="false">
      <c r="A549" s="34" t="s">
        <v>1324</v>
      </c>
      <c r="B549" s="34" t="s">
        <v>227</v>
      </c>
      <c r="C549" s="6" t="s">
        <v>1097</v>
      </c>
      <c r="D549" s="34" t="s">
        <v>1085</v>
      </c>
      <c r="E549" s="34" t="s">
        <v>543</v>
      </c>
      <c r="F549" s="34" t="s">
        <v>1075</v>
      </c>
      <c r="G549" s="34" t="s">
        <v>200</v>
      </c>
      <c r="H549" s="35" t="n">
        <v>46224</v>
      </c>
      <c r="I549" s="35" t="n">
        <v>46254</v>
      </c>
      <c r="J549" s="35" t="n">
        <v>46233</v>
      </c>
      <c r="K549" s="35"/>
      <c r="L549" s="34" t="n">
        <v>40</v>
      </c>
      <c r="M549" s="34"/>
      <c r="N549" s="34" t="n">
        <v>0</v>
      </c>
      <c r="O549" s="34"/>
      <c r="P549" s="36"/>
      <c r="Q549" s="34" t="s">
        <v>199</v>
      </c>
      <c r="R549" s="34" t="s">
        <v>212</v>
      </c>
      <c r="S549" s="34"/>
    </row>
    <row r="550" customFormat="false" ht="15" hidden="false" customHeight="false" outlineLevel="0" collapsed="false">
      <c r="A550" s="34" t="s">
        <v>1325</v>
      </c>
      <c r="B550" s="34" t="s">
        <v>215</v>
      </c>
      <c r="C550" s="6" t="s">
        <v>1084</v>
      </c>
      <c r="D550" s="34" t="s">
        <v>1085</v>
      </c>
      <c r="E550" s="34" t="s">
        <v>545</v>
      </c>
      <c r="F550" s="34" t="s">
        <v>716</v>
      </c>
      <c r="G550" s="34" t="s">
        <v>713</v>
      </c>
      <c r="H550" s="35" t="n">
        <v>46227</v>
      </c>
      <c r="I550" s="35" t="n">
        <v>46257</v>
      </c>
      <c r="J550" s="35" t="n">
        <v>46231</v>
      </c>
      <c r="K550" s="35" t="n">
        <v>46246</v>
      </c>
      <c r="L550" s="34" t="n">
        <v>24</v>
      </c>
      <c r="M550" s="34" t="n">
        <v>33.3</v>
      </c>
      <c r="N550" s="34" t="n">
        <v>0</v>
      </c>
      <c r="O550" s="34"/>
      <c r="P550" s="36" t="n">
        <v>6672</v>
      </c>
      <c r="Q550" s="34"/>
      <c r="R550" s="34" t="s">
        <v>212</v>
      </c>
      <c r="S550" s="34"/>
    </row>
    <row r="551" customFormat="false" ht="15" hidden="false" customHeight="false" outlineLevel="0" collapsed="false">
      <c r="A551" s="34" t="s">
        <v>1326</v>
      </c>
      <c r="B551" s="34" t="s">
        <v>238</v>
      </c>
      <c r="C551" s="6" t="s">
        <v>1153</v>
      </c>
      <c r="D551" s="34" t="s">
        <v>1085</v>
      </c>
      <c r="E551" s="34" t="s">
        <v>543</v>
      </c>
      <c r="F551" s="34" t="s">
        <v>716</v>
      </c>
      <c r="G551" s="34" t="s">
        <v>200</v>
      </c>
      <c r="H551" s="35" t="n">
        <v>46222</v>
      </c>
      <c r="I551" s="35" t="n">
        <v>46252</v>
      </c>
      <c r="J551" s="35" t="n">
        <v>46235</v>
      </c>
      <c r="K551" s="35" t="n">
        <v>46241</v>
      </c>
      <c r="L551" s="34" t="n">
        <v>4</v>
      </c>
      <c r="M551" s="34" t="n">
        <v>5.4</v>
      </c>
      <c r="N551" s="34" t="n">
        <v>0</v>
      </c>
      <c r="O551" s="34"/>
      <c r="P551" s="36" t="n">
        <v>809</v>
      </c>
      <c r="Q551" s="34"/>
      <c r="R551" s="34" t="s">
        <v>212</v>
      </c>
      <c r="S551" s="34"/>
    </row>
    <row r="552" customFormat="false" ht="15" hidden="false" customHeight="false" outlineLevel="0" collapsed="false">
      <c r="A552" s="34" t="s">
        <v>1327</v>
      </c>
      <c r="B552" s="34" t="s">
        <v>266</v>
      </c>
      <c r="C552" s="6" t="s">
        <v>1186</v>
      </c>
      <c r="D552" s="34" t="s">
        <v>1085</v>
      </c>
      <c r="E552" s="34" t="s">
        <v>543</v>
      </c>
      <c r="F552" s="34" t="s">
        <v>716</v>
      </c>
      <c r="G552" s="34" t="s">
        <v>713</v>
      </c>
      <c r="H552" s="35" t="n">
        <v>46224</v>
      </c>
      <c r="I552" s="35" t="n">
        <v>46254</v>
      </c>
      <c r="J552" s="35" t="n">
        <v>46229</v>
      </c>
      <c r="K552" s="35" t="n">
        <v>46244</v>
      </c>
      <c r="L552" s="34" t="n">
        <v>16</v>
      </c>
      <c r="M552" s="34" t="n">
        <v>17.8</v>
      </c>
      <c r="N552" s="34" t="n">
        <v>0</v>
      </c>
      <c r="O552" s="34"/>
      <c r="P552" s="36" t="n">
        <v>1147</v>
      </c>
      <c r="Q552" s="34"/>
      <c r="R552" s="34" t="s">
        <v>212</v>
      </c>
      <c r="S552" s="34"/>
    </row>
    <row r="553" customFormat="false" ht="15" hidden="false" customHeight="false" outlineLevel="0" collapsed="false">
      <c r="A553" s="34" t="s">
        <v>1328</v>
      </c>
      <c r="B553" s="34" t="s">
        <v>238</v>
      </c>
      <c r="C553" s="6" t="s">
        <v>1153</v>
      </c>
      <c r="D553" s="34" t="s">
        <v>1085</v>
      </c>
      <c r="E553" s="34" t="s">
        <v>545</v>
      </c>
      <c r="F553" s="34" t="s">
        <v>716</v>
      </c>
      <c r="G553" s="34" t="s">
        <v>200</v>
      </c>
      <c r="H553" s="35" t="n">
        <v>46209</v>
      </c>
      <c r="I553" s="35" t="n">
        <v>46239</v>
      </c>
      <c r="J553" s="35" t="n">
        <v>46213</v>
      </c>
      <c r="K553" s="35" t="n">
        <v>46216</v>
      </c>
      <c r="L553" s="34" t="n">
        <v>24</v>
      </c>
      <c r="M553" s="34" t="n">
        <v>25.6</v>
      </c>
      <c r="N553" s="34" t="n">
        <v>0</v>
      </c>
      <c r="O553" s="34"/>
      <c r="P553" s="36" t="n">
        <v>6278</v>
      </c>
      <c r="Q553" s="34"/>
      <c r="R553" s="34" t="s">
        <v>212</v>
      </c>
      <c r="S553" s="34"/>
    </row>
    <row r="554" customFormat="false" ht="15" hidden="false" customHeight="false" outlineLevel="0" collapsed="false">
      <c r="A554" s="34" t="s">
        <v>1329</v>
      </c>
      <c r="B554" s="34" t="s">
        <v>246</v>
      </c>
      <c r="C554" s="6" t="s">
        <v>1143</v>
      </c>
      <c r="D554" s="34" t="s">
        <v>1085</v>
      </c>
      <c r="E554" s="34" t="s">
        <v>545</v>
      </c>
      <c r="F554" s="34" t="s">
        <v>716</v>
      </c>
      <c r="G554" s="34" t="s">
        <v>200</v>
      </c>
      <c r="H554" s="35" t="n">
        <v>46227</v>
      </c>
      <c r="I554" s="35" t="n">
        <v>46257</v>
      </c>
      <c r="J554" s="35" t="n">
        <v>46238</v>
      </c>
      <c r="K554" s="35" t="n">
        <v>46228</v>
      </c>
      <c r="L554" s="34" t="n">
        <v>32</v>
      </c>
      <c r="M554" s="34" t="n">
        <v>31.8</v>
      </c>
      <c r="N554" s="34" t="n">
        <v>0</v>
      </c>
      <c r="O554" s="34"/>
      <c r="P554" s="36" t="n">
        <v>5853</v>
      </c>
      <c r="Q554" s="34"/>
      <c r="R554" s="34" t="s">
        <v>212</v>
      </c>
      <c r="S554" s="34"/>
    </row>
    <row r="555" customFormat="false" ht="15" hidden="false" customHeight="false" outlineLevel="0" collapsed="false">
      <c r="A555" s="34" t="s">
        <v>1330</v>
      </c>
      <c r="B555" s="34" t="s">
        <v>300</v>
      </c>
      <c r="C555" s="6" t="s">
        <v>1237</v>
      </c>
      <c r="D555" s="34" t="s">
        <v>1085</v>
      </c>
      <c r="E555" s="34" t="s">
        <v>545</v>
      </c>
      <c r="F555" s="34" t="s">
        <v>716</v>
      </c>
      <c r="G555" s="34" t="s">
        <v>200</v>
      </c>
      <c r="H555" s="35" t="n">
        <v>46204</v>
      </c>
      <c r="I555" s="35" t="n">
        <v>46234</v>
      </c>
      <c r="J555" s="35" t="n">
        <v>46207</v>
      </c>
      <c r="K555" s="35" t="n">
        <v>46212</v>
      </c>
      <c r="L555" s="34" t="n">
        <v>40</v>
      </c>
      <c r="M555" s="34" t="n">
        <v>52.2</v>
      </c>
      <c r="N555" s="34" t="n">
        <v>0</v>
      </c>
      <c r="O555" s="34"/>
      <c r="P555" s="36" t="n">
        <v>5984</v>
      </c>
      <c r="Q555" s="34"/>
      <c r="R555" s="34" t="s">
        <v>212</v>
      </c>
      <c r="S555" s="34"/>
    </row>
    <row r="556" customFormat="false" ht="15" hidden="false" customHeight="false" outlineLevel="0" collapsed="false">
      <c r="A556" s="34" t="s">
        <v>1331</v>
      </c>
      <c r="B556" s="34" t="s">
        <v>303</v>
      </c>
      <c r="C556" s="6" t="s">
        <v>1112</v>
      </c>
      <c r="D556" s="34" t="s">
        <v>1085</v>
      </c>
      <c r="E556" s="34" t="s">
        <v>545</v>
      </c>
      <c r="F556" s="34" t="s">
        <v>716</v>
      </c>
      <c r="G556" s="34" t="s">
        <v>200</v>
      </c>
      <c r="H556" s="35" t="n">
        <v>46217</v>
      </c>
      <c r="I556" s="35" t="n">
        <v>46247</v>
      </c>
      <c r="J556" s="35" t="n">
        <v>46226</v>
      </c>
      <c r="K556" s="35" t="n">
        <v>46225</v>
      </c>
      <c r="L556" s="34" t="n">
        <v>12</v>
      </c>
      <c r="M556" s="34" t="n">
        <v>15.4</v>
      </c>
      <c r="N556" s="34" t="n">
        <v>0</v>
      </c>
      <c r="O556" s="34"/>
      <c r="P556" s="36" t="n">
        <v>1944</v>
      </c>
      <c r="Q556" s="34"/>
      <c r="R556" s="34" t="s">
        <v>212</v>
      </c>
      <c r="S556" s="34"/>
    </row>
    <row r="557" customFormat="false" ht="15" hidden="false" customHeight="false" outlineLevel="0" collapsed="false">
      <c r="A557" s="34" t="s">
        <v>1332</v>
      </c>
      <c r="B557" s="34" t="s">
        <v>321</v>
      </c>
      <c r="C557" s="6" t="s">
        <v>1333</v>
      </c>
      <c r="D557" s="34" t="s">
        <v>1095</v>
      </c>
      <c r="E557" s="34" t="s">
        <v>543</v>
      </c>
      <c r="F557" s="34" t="s">
        <v>716</v>
      </c>
      <c r="G557" s="34" t="s">
        <v>759</v>
      </c>
      <c r="H557" s="35" t="n">
        <v>46224</v>
      </c>
      <c r="I557" s="35" t="n">
        <v>46254</v>
      </c>
      <c r="J557" s="35" t="n">
        <v>46235</v>
      </c>
      <c r="K557" s="35" t="n">
        <v>46244</v>
      </c>
      <c r="L557" s="34" t="n">
        <v>24</v>
      </c>
      <c r="M557" s="34" t="n">
        <v>19.8</v>
      </c>
      <c r="N557" s="34" t="n">
        <v>0</v>
      </c>
      <c r="O557" s="34"/>
      <c r="P557" s="36" t="n">
        <v>4691</v>
      </c>
      <c r="Q557" s="34"/>
      <c r="R557" s="34" t="s">
        <v>212</v>
      </c>
      <c r="S557" s="34"/>
    </row>
    <row r="558" customFormat="false" ht="15" hidden="false" customHeight="false" outlineLevel="0" collapsed="false">
      <c r="A558" s="34" t="s">
        <v>1334</v>
      </c>
      <c r="B558" s="34" t="s">
        <v>227</v>
      </c>
      <c r="C558" s="6" t="s">
        <v>1097</v>
      </c>
      <c r="D558" s="34" t="s">
        <v>1085</v>
      </c>
      <c r="E558" s="34" t="s">
        <v>543</v>
      </c>
      <c r="F558" s="34" t="s">
        <v>716</v>
      </c>
      <c r="G558" s="34" t="s">
        <v>200</v>
      </c>
      <c r="H558" s="35" t="n">
        <v>46221</v>
      </c>
      <c r="I558" s="35" t="n">
        <v>46251</v>
      </c>
      <c r="J558" s="35" t="n">
        <v>46227</v>
      </c>
      <c r="K558" s="35" t="n">
        <v>46243</v>
      </c>
      <c r="L558" s="34" t="n">
        <v>12</v>
      </c>
      <c r="M558" s="34" t="n">
        <v>10.4</v>
      </c>
      <c r="N558" s="34" t="n">
        <v>0</v>
      </c>
      <c r="O558" s="34"/>
      <c r="P558" s="36" t="n">
        <v>992</v>
      </c>
      <c r="Q558" s="34"/>
      <c r="R558" s="34" t="s">
        <v>212</v>
      </c>
      <c r="S558" s="34"/>
    </row>
    <row r="559" customFormat="false" ht="15" hidden="false" customHeight="false" outlineLevel="0" collapsed="false">
      <c r="A559" s="34" t="s">
        <v>1335</v>
      </c>
      <c r="B559" s="34" t="s">
        <v>220</v>
      </c>
      <c r="C559" s="6" t="s">
        <v>1184</v>
      </c>
      <c r="D559" s="34" t="s">
        <v>1085</v>
      </c>
      <c r="E559" s="34" t="s">
        <v>545</v>
      </c>
      <c r="F559" s="34" t="s">
        <v>716</v>
      </c>
      <c r="G559" s="34" t="s">
        <v>200</v>
      </c>
      <c r="H559" s="35" t="n">
        <v>46218</v>
      </c>
      <c r="I559" s="35" t="n">
        <v>46248</v>
      </c>
      <c r="J559" s="35" t="n">
        <v>46232</v>
      </c>
      <c r="K559" s="35" t="n">
        <v>46227</v>
      </c>
      <c r="L559" s="34" t="n">
        <v>24</v>
      </c>
      <c r="M559" s="34" t="n">
        <v>33.3</v>
      </c>
      <c r="N559" s="34" t="n">
        <v>0</v>
      </c>
      <c r="O559" s="34"/>
      <c r="P559" s="36" t="n">
        <v>2225</v>
      </c>
      <c r="Q559" s="34"/>
      <c r="R559" s="34" t="s">
        <v>212</v>
      </c>
      <c r="S559" s="34"/>
    </row>
    <row r="560" customFormat="false" ht="15" hidden="false" customHeight="false" outlineLevel="0" collapsed="false">
      <c r="A560" s="34" t="s">
        <v>1336</v>
      </c>
      <c r="B560" s="34" t="s">
        <v>203</v>
      </c>
      <c r="C560" s="6" t="s">
        <v>1253</v>
      </c>
      <c r="D560" s="34" t="s">
        <v>1085</v>
      </c>
      <c r="E560" s="34" t="s">
        <v>543</v>
      </c>
      <c r="F560" s="34" t="s">
        <v>716</v>
      </c>
      <c r="G560" s="34" t="s">
        <v>713</v>
      </c>
      <c r="H560" s="35" t="n">
        <v>46224</v>
      </c>
      <c r="I560" s="35" t="n">
        <v>46254</v>
      </c>
      <c r="J560" s="35" t="n">
        <v>46238</v>
      </c>
      <c r="K560" s="35" t="n">
        <v>46228</v>
      </c>
      <c r="L560" s="34" t="n">
        <v>4</v>
      </c>
      <c r="M560" s="34" t="n">
        <v>3.4</v>
      </c>
      <c r="N560" s="34" t="n">
        <v>0</v>
      </c>
      <c r="O560" s="34"/>
      <c r="P560" s="36" t="n">
        <v>4654</v>
      </c>
      <c r="Q560" s="34"/>
      <c r="R560" s="34" t="s">
        <v>212</v>
      </c>
      <c r="S560" s="34"/>
    </row>
    <row r="561" customFormat="false" ht="15" hidden="false" customHeight="false" outlineLevel="0" collapsed="false">
      <c r="A561" s="34" t="s">
        <v>1337</v>
      </c>
      <c r="B561" s="34" t="s">
        <v>252</v>
      </c>
      <c r="C561" s="6" t="s">
        <v>1171</v>
      </c>
      <c r="D561" s="34" t="s">
        <v>1085</v>
      </c>
      <c r="E561" s="34" t="s">
        <v>545</v>
      </c>
      <c r="F561" s="34" t="s">
        <v>716</v>
      </c>
      <c r="G561" s="34" t="s">
        <v>200</v>
      </c>
      <c r="H561" s="35" t="n">
        <v>46208</v>
      </c>
      <c r="I561" s="35" t="n">
        <v>46238</v>
      </c>
      <c r="J561" s="35" t="n">
        <v>46219</v>
      </c>
      <c r="K561" s="35" t="n">
        <v>46220</v>
      </c>
      <c r="L561" s="34" t="n">
        <v>4</v>
      </c>
      <c r="M561" s="34" t="n">
        <v>5</v>
      </c>
      <c r="N561" s="34" t="n">
        <v>0</v>
      </c>
      <c r="O561" s="34"/>
      <c r="P561" s="36" t="n">
        <v>3342</v>
      </c>
      <c r="Q561" s="34"/>
      <c r="R561" s="34" t="s">
        <v>212</v>
      </c>
      <c r="S561" s="34"/>
    </row>
    <row r="562" customFormat="false" ht="15" hidden="false" customHeight="false" outlineLevel="0" collapsed="false">
      <c r="A562" s="34" t="s">
        <v>1338</v>
      </c>
      <c r="B562" s="34" t="s">
        <v>287</v>
      </c>
      <c r="C562" s="6" t="s">
        <v>1120</v>
      </c>
      <c r="D562" s="34" t="s">
        <v>1085</v>
      </c>
      <c r="E562" s="34" t="s">
        <v>545</v>
      </c>
      <c r="F562" s="34" t="s">
        <v>1075</v>
      </c>
      <c r="G562" s="34" t="s">
        <v>62</v>
      </c>
      <c r="H562" s="35" t="n">
        <v>46255</v>
      </c>
      <c r="I562" s="35" t="n">
        <v>46285</v>
      </c>
      <c r="J562" s="35" t="n">
        <v>46263</v>
      </c>
      <c r="K562" s="35"/>
      <c r="L562" s="34" t="n">
        <v>32</v>
      </c>
      <c r="M562" s="34"/>
      <c r="N562" s="34" t="n">
        <v>0</v>
      </c>
      <c r="O562" s="34"/>
      <c r="P562" s="36"/>
      <c r="Q562" s="34" t="s">
        <v>199</v>
      </c>
      <c r="R562" s="34" t="s">
        <v>212</v>
      </c>
      <c r="S562" s="34"/>
    </row>
    <row r="563" customFormat="false" ht="15" hidden="false" customHeight="false" outlineLevel="0" collapsed="false">
      <c r="A563" s="34" t="s">
        <v>1339</v>
      </c>
      <c r="B563" s="34" t="s">
        <v>316</v>
      </c>
      <c r="C563" s="6" t="s">
        <v>1151</v>
      </c>
      <c r="D563" s="34" t="s">
        <v>1085</v>
      </c>
      <c r="E563" s="34" t="s">
        <v>545</v>
      </c>
      <c r="F563" s="34" t="s">
        <v>716</v>
      </c>
      <c r="G563" s="34" t="s">
        <v>759</v>
      </c>
      <c r="H563" s="35" t="n">
        <v>46244</v>
      </c>
      <c r="I563" s="35" t="n">
        <v>46274</v>
      </c>
      <c r="J563" s="35" t="n">
        <v>46258</v>
      </c>
      <c r="K563" s="35" t="n">
        <v>46245</v>
      </c>
      <c r="L563" s="34" t="n">
        <v>16</v>
      </c>
      <c r="M563" s="34" t="n">
        <v>15.7</v>
      </c>
      <c r="N563" s="34" t="n">
        <v>0</v>
      </c>
      <c r="O563" s="34"/>
      <c r="P563" s="36" t="n">
        <v>5827</v>
      </c>
      <c r="Q563" s="34"/>
      <c r="R563" s="34" t="s">
        <v>212</v>
      </c>
      <c r="S563" s="34"/>
    </row>
    <row r="564" customFormat="false" ht="15" hidden="false" customHeight="false" outlineLevel="0" collapsed="false">
      <c r="A564" s="34" t="s">
        <v>1340</v>
      </c>
      <c r="B564" s="34" t="s">
        <v>281</v>
      </c>
      <c r="C564" s="6" t="s">
        <v>1131</v>
      </c>
      <c r="D564" s="34" t="s">
        <v>1085</v>
      </c>
      <c r="E564" s="34" t="s">
        <v>545</v>
      </c>
      <c r="F564" s="34" t="s">
        <v>716</v>
      </c>
      <c r="G564" s="34" t="s">
        <v>62</v>
      </c>
      <c r="H564" s="35" t="n">
        <v>46240</v>
      </c>
      <c r="I564" s="35" t="n">
        <v>46270</v>
      </c>
      <c r="J564" s="35" t="n">
        <v>46251</v>
      </c>
      <c r="K564" s="35" t="n">
        <v>46245</v>
      </c>
      <c r="L564" s="34" t="n">
        <v>12</v>
      </c>
      <c r="M564" s="34" t="n">
        <v>10.4</v>
      </c>
      <c r="N564" s="34" t="n">
        <v>0</v>
      </c>
      <c r="O564" s="34"/>
      <c r="P564" s="36" t="n">
        <v>3076</v>
      </c>
      <c r="Q564" s="34"/>
      <c r="R564" s="34" t="s">
        <v>212</v>
      </c>
      <c r="S564" s="34"/>
    </row>
    <row r="565" customFormat="false" ht="15" hidden="false" customHeight="false" outlineLevel="0" collapsed="false">
      <c r="A565" s="34" t="s">
        <v>1341</v>
      </c>
      <c r="B565" s="34" t="s">
        <v>208</v>
      </c>
      <c r="C565" s="6" t="s">
        <v>1089</v>
      </c>
      <c r="D565" s="34" t="s">
        <v>1085</v>
      </c>
      <c r="E565" s="34" t="s">
        <v>545</v>
      </c>
      <c r="F565" s="34" t="s">
        <v>716</v>
      </c>
      <c r="G565" s="34" t="s">
        <v>200</v>
      </c>
      <c r="H565" s="35" t="n">
        <v>46249</v>
      </c>
      <c r="I565" s="35" t="n">
        <v>46279</v>
      </c>
      <c r="J565" s="35" t="n">
        <v>46256</v>
      </c>
      <c r="K565" s="35" t="n">
        <v>46258</v>
      </c>
      <c r="L565" s="34" t="n">
        <v>16</v>
      </c>
      <c r="M565" s="34" t="n">
        <v>20.4</v>
      </c>
      <c r="N565" s="34" t="n">
        <v>0</v>
      </c>
      <c r="O565" s="34"/>
      <c r="P565" s="36" t="n">
        <v>3827</v>
      </c>
      <c r="Q565" s="34"/>
      <c r="R565" s="34" t="s">
        <v>212</v>
      </c>
      <c r="S565" s="34"/>
    </row>
    <row r="566" customFormat="false" ht="15" hidden="false" customHeight="false" outlineLevel="0" collapsed="false">
      <c r="A566" s="34" t="s">
        <v>1342</v>
      </c>
      <c r="B566" s="34" t="s">
        <v>208</v>
      </c>
      <c r="C566" s="6" t="s">
        <v>1089</v>
      </c>
      <c r="D566" s="34" t="s">
        <v>1085</v>
      </c>
      <c r="E566" s="34" t="s">
        <v>543</v>
      </c>
      <c r="F566" s="34" t="s">
        <v>716</v>
      </c>
      <c r="G566" s="34" t="s">
        <v>200</v>
      </c>
      <c r="H566" s="35" t="n">
        <v>46238</v>
      </c>
      <c r="I566" s="35" t="n">
        <v>46268</v>
      </c>
      <c r="J566" s="35" t="n">
        <v>46246</v>
      </c>
      <c r="K566" s="35" t="n">
        <v>46241</v>
      </c>
      <c r="L566" s="34" t="n">
        <v>32</v>
      </c>
      <c r="M566" s="34" t="n">
        <v>28.9</v>
      </c>
      <c r="N566" s="34" t="n">
        <v>0</v>
      </c>
      <c r="O566" s="34"/>
      <c r="P566" s="36" t="n">
        <v>5168</v>
      </c>
      <c r="Q566" s="34"/>
      <c r="R566" s="34" t="s">
        <v>212</v>
      </c>
      <c r="S566" s="34"/>
    </row>
    <row r="567" customFormat="false" ht="15" hidden="false" customHeight="false" outlineLevel="0" collapsed="false">
      <c r="A567" s="34" t="s">
        <v>1343</v>
      </c>
      <c r="B567" s="34" t="s">
        <v>215</v>
      </c>
      <c r="C567" s="6" t="s">
        <v>1084</v>
      </c>
      <c r="D567" s="34" t="s">
        <v>1085</v>
      </c>
      <c r="E567" s="34" t="s">
        <v>545</v>
      </c>
      <c r="F567" s="34" t="s">
        <v>716</v>
      </c>
      <c r="G567" s="34" t="s">
        <v>713</v>
      </c>
      <c r="H567" s="35" t="n">
        <v>46254</v>
      </c>
      <c r="I567" s="35" t="n">
        <v>46284</v>
      </c>
      <c r="J567" s="35" t="n">
        <v>46260</v>
      </c>
      <c r="K567" s="35" t="n">
        <v>46275</v>
      </c>
      <c r="L567" s="34" t="n">
        <v>12</v>
      </c>
      <c r="M567" s="34" t="n">
        <v>12.8</v>
      </c>
      <c r="N567" s="34" t="n">
        <v>0</v>
      </c>
      <c r="O567" s="34"/>
      <c r="P567" s="36" t="n">
        <v>2446</v>
      </c>
      <c r="Q567" s="34"/>
      <c r="R567" s="34" t="s">
        <v>212</v>
      </c>
      <c r="S567" s="34"/>
    </row>
    <row r="568" customFormat="false" ht="15" hidden="false" customHeight="false" outlineLevel="0" collapsed="false">
      <c r="A568" s="34" t="s">
        <v>1344</v>
      </c>
      <c r="B568" s="34" t="s">
        <v>313</v>
      </c>
      <c r="C568" s="6" t="s">
        <v>1141</v>
      </c>
      <c r="D568" s="34" t="s">
        <v>1085</v>
      </c>
      <c r="E568" s="34" t="s">
        <v>543</v>
      </c>
      <c r="F568" s="34" t="s">
        <v>716</v>
      </c>
      <c r="G568" s="34" t="s">
        <v>759</v>
      </c>
      <c r="H568" s="35" t="n">
        <v>46235</v>
      </c>
      <c r="I568" s="35" t="n">
        <v>46265</v>
      </c>
      <c r="J568" s="35" t="n">
        <v>46238</v>
      </c>
      <c r="K568" s="35" t="n">
        <v>46240</v>
      </c>
      <c r="L568" s="34" t="n">
        <v>8</v>
      </c>
      <c r="M568" s="34" t="n">
        <v>7</v>
      </c>
      <c r="N568" s="34" t="n">
        <v>0</v>
      </c>
      <c r="O568" s="34"/>
      <c r="P568" s="36" t="n">
        <v>1027</v>
      </c>
      <c r="Q568" s="34"/>
      <c r="R568" s="34" t="s">
        <v>212</v>
      </c>
      <c r="S568" s="34"/>
    </row>
    <row r="569" customFormat="false" ht="15" hidden="false" customHeight="false" outlineLevel="0" collapsed="false">
      <c r="A569" s="34" t="s">
        <v>1345</v>
      </c>
      <c r="B569" s="34" t="s">
        <v>291</v>
      </c>
      <c r="C569" s="6" t="s">
        <v>1122</v>
      </c>
      <c r="D569" s="34" t="s">
        <v>1085</v>
      </c>
      <c r="E569" s="34" t="s">
        <v>543</v>
      </c>
      <c r="F569" s="34" t="s">
        <v>716</v>
      </c>
      <c r="G569" s="34" t="s">
        <v>200</v>
      </c>
      <c r="H569" s="35" t="n">
        <v>46256</v>
      </c>
      <c r="I569" s="35" t="n">
        <v>46286</v>
      </c>
      <c r="J569" s="35" t="n">
        <v>46261</v>
      </c>
      <c r="K569" s="35" t="n">
        <v>46262</v>
      </c>
      <c r="L569" s="34" t="n">
        <v>24</v>
      </c>
      <c r="M569" s="34" t="n">
        <v>34.9</v>
      </c>
      <c r="N569" s="34" t="n">
        <v>0</v>
      </c>
      <c r="O569" s="34"/>
      <c r="P569" s="36" t="n">
        <v>4045</v>
      </c>
      <c r="Q569" s="34"/>
      <c r="R569" s="34" t="s">
        <v>212</v>
      </c>
      <c r="S569" s="34"/>
    </row>
    <row r="570" customFormat="false" ht="15" hidden="false" customHeight="false" outlineLevel="0" collapsed="false">
      <c r="A570" s="34" t="s">
        <v>1346</v>
      </c>
      <c r="B570" s="34" t="s">
        <v>305</v>
      </c>
      <c r="C570" s="6" t="s">
        <v>1149</v>
      </c>
      <c r="D570" s="34" t="s">
        <v>1085</v>
      </c>
      <c r="E570" s="34" t="s">
        <v>545</v>
      </c>
      <c r="F570" s="34" t="s">
        <v>716</v>
      </c>
      <c r="G570" s="34" t="s">
        <v>759</v>
      </c>
      <c r="H570" s="35" t="n">
        <v>46239</v>
      </c>
      <c r="I570" s="35" t="n">
        <v>46269</v>
      </c>
      <c r="J570" s="35" t="n">
        <v>46247</v>
      </c>
      <c r="K570" s="35" t="n">
        <v>46257</v>
      </c>
      <c r="L570" s="34" t="n">
        <v>4</v>
      </c>
      <c r="M570" s="34" t="n">
        <v>4.3</v>
      </c>
      <c r="N570" s="34" t="n">
        <v>0</v>
      </c>
      <c r="O570" s="34"/>
      <c r="P570" s="36" t="n">
        <v>1991</v>
      </c>
      <c r="Q570" s="34"/>
      <c r="R570" s="34" t="s">
        <v>212</v>
      </c>
      <c r="S570" s="34"/>
    </row>
    <row r="571" customFormat="false" ht="15" hidden="false" customHeight="false" outlineLevel="0" collapsed="false">
      <c r="A571" s="34" t="s">
        <v>1347</v>
      </c>
      <c r="B571" s="34" t="s">
        <v>324</v>
      </c>
      <c r="C571" s="6" t="s">
        <v>1348</v>
      </c>
      <c r="D571" s="34" t="s">
        <v>1095</v>
      </c>
      <c r="E571" s="34" t="s">
        <v>545</v>
      </c>
      <c r="F571" s="34" t="s">
        <v>716</v>
      </c>
      <c r="G571" s="34" t="s">
        <v>759</v>
      </c>
      <c r="H571" s="35" t="n">
        <v>46236</v>
      </c>
      <c r="I571" s="35" t="n">
        <v>46266</v>
      </c>
      <c r="J571" s="35" t="n">
        <v>46243</v>
      </c>
      <c r="K571" s="35" t="n">
        <v>46252</v>
      </c>
      <c r="L571" s="34" t="n">
        <v>12</v>
      </c>
      <c r="M571" s="34" t="n">
        <v>11.4</v>
      </c>
      <c r="N571" s="34" t="n">
        <v>0</v>
      </c>
      <c r="O571" s="34"/>
      <c r="P571" s="36" t="n">
        <v>5969</v>
      </c>
      <c r="Q571" s="34"/>
      <c r="R571" s="34" t="s">
        <v>212</v>
      </c>
      <c r="S571" s="34"/>
    </row>
    <row r="572" customFormat="false" ht="15" hidden="false" customHeight="false" outlineLevel="0" collapsed="false">
      <c r="A572" s="34" t="s">
        <v>1349</v>
      </c>
      <c r="B572" s="34" t="s">
        <v>208</v>
      </c>
      <c r="C572" s="6" t="s">
        <v>1350</v>
      </c>
      <c r="D572" s="34" t="s">
        <v>1095</v>
      </c>
      <c r="E572" s="34" t="s">
        <v>545</v>
      </c>
      <c r="F572" s="34" t="s">
        <v>671</v>
      </c>
      <c r="G572" s="34" t="s">
        <v>200</v>
      </c>
      <c r="H572" s="35" t="n">
        <v>46248</v>
      </c>
      <c r="I572" s="35" t="n">
        <v>46278</v>
      </c>
      <c r="J572" s="35" t="n">
        <v>46249</v>
      </c>
      <c r="K572" s="35"/>
      <c r="L572" s="34" t="n">
        <v>24</v>
      </c>
      <c r="M572" s="34"/>
      <c r="N572" s="34" t="n">
        <v>0</v>
      </c>
      <c r="O572" s="34"/>
      <c r="P572" s="36"/>
      <c r="Q572" s="34"/>
      <c r="R572" s="34" t="s">
        <v>212</v>
      </c>
      <c r="S572" s="34"/>
    </row>
    <row r="573" customFormat="false" ht="15" hidden="false" customHeight="false" outlineLevel="0" collapsed="false">
      <c r="A573" s="34" t="s">
        <v>1351</v>
      </c>
      <c r="B573" s="34" t="s">
        <v>313</v>
      </c>
      <c r="C573" s="6" t="s">
        <v>1352</v>
      </c>
      <c r="D573" s="34" t="s">
        <v>1095</v>
      </c>
      <c r="E573" s="34" t="s">
        <v>543</v>
      </c>
      <c r="F573" s="34" t="s">
        <v>671</v>
      </c>
      <c r="G573" s="34" t="s">
        <v>759</v>
      </c>
      <c r="H573" s="35" t="n">
        <v>46248</v>
      </c>
      <c r="I573" s="35" t="n">
        <v>46278</v>
      </c>
      <c r="J573" s="35" t="n">
        <v>46262</v>
      </c>
      <c r="K573" s="35"/>
      <c r="L573" s="34" t="n">
        <v>4</v>
      </c>
      <c r="M573" s="34"/>
      <c r="N573" s="34" t="n">
        <v>0</v>
      </c>
      <c r="O573" s="34"/>
      <c r="P573" s="36"/>
      <c r="Q573" s="34"/>
      <c r="R573" s="34" t="s">
        <v>212</v>
      </c>
      <c r="S573" s="34"/>
    </row>
    <row r="574" customFormat="false" ht="15" hidden="false" customHeight="false" outlineLevel="0" collapsed="false">
      <c r="A574" s="34" t="s">
        <v>1353</v>
      </c>
      <c r="B574" s="34" t="s">
        <v>287</v>
      </c>
      <c r="C574" s="6" t="s">
        <v>1212</v>
      </c>
      <c r="D574" s="34" t="s">
        <v>1213</v>
      </c>
      <c r="E574" s="34" t="s">
        <v>545</v>
      </c>
      <c r="F574" s="34" t="s">
        <v>671</v>
      </c>
      <c r="G574" s="34" t="s">
        <v>62</v>
      </c>
      <c r="H574" s="35" t="n">
        <v>46251</v>
      </c>
      <c r="I574" s="35" t="n">
        <v>46281</v>
      </c>
      <c r="J574" s="35" t="n">
        <v>46265</v>
      </c>
      <c r="K574" s="35"/>
      <c r="L574" s="34" t="n">
        <v>24</v>
      </c>
      <c r="M574" s="34"/>
      <c r="N574" s="34" t="n">
        <v>0</v>
      </c>
      <c r="O574" s="34"/>
      <c r="P574" s="36"/>
      <c r="Q574" s="34"/>
      <c r="R574" s="34" t="s">
        <v>199</v>
      </c>
      <c r="S574" s="34"/>
    </row>
    <row r="575" customFormat="false" ht="15" hidden="false" customHeight="false" outlineLevel="0" collapsed="false">
      <c r="A575" s="34" t="s">
        <v>1354</v>
      </c>
      <c r="B575" s="34" t="s">
        <v>227</v>
      </c>
      <c r="C575" s="6" t="s">
        <v>1179</v>
      </c>
      <c r="D575" s="34" t="s">
        <v>1092</v>
      </c>
      <c r="E575" s="34" t="s">
        <v>541</v>
      </c>
      <c r="F575" s="34" t="s">
        <v>716</v>
      </c>
      <c r="G575" s="34" t="s">
        <v>200</v>
      </c>
      <c r="H575" s="35" t="n">
        <v>46254</v>
      </c>
      <c r="I575" s="35" t="n">
        <v>46261</v>
      </c>
      <c r="J575" s="35" t="n">
        <v>46261</v>
      </c>
      <c r="K575" s="35" t="n">
        <v>46265</v>
      </c>
      <c r="L575" s="34" t="n">
        <v>32</v>
      </c>
      <c r="M575" s="34" t="n">
        <v>45.1</v>
      </c>
      <c r="N575" s="34" t="n">
        <v>0</v>
      </c>
      <c r="O575" s="34"/>
      <c r="P575" s="36" t="n">
        <v>5497</v>
      </c>
      <c r="Q575" s="34"/>
      <c r="R575" s="34" t="s">
        <v>212</v>
      </c>
      <c r="S575" s="34"/>
    </row>
    <row r="576" customFormat="false" ht="15" hidden="false" customHeight="false" outlineLevel="0" collapsed="false">
      <c r="A576" s="34" t="s">
        <v>1355</v>
      </c>
      <c r="B576" s="34" t="s">
        <v>208</v>
      </c>
      <c r="C576" s="6" t="s">
        <v>1089</v>
      </c>
      <c r="D576" s="34" t="s">
        <v>1085</v>
      </c>
      <c r="E576" s="34" t="s">
        <v>545</v>
      </c>
      <c r="F576" s="34" t="s">
        <v>716</v>
      </c>
      <c r="G576" s="34" t="s">
        <v>200</v>
      </c>
      <c r="H576" s="35" t="n">
        <v>46238</v>
      </c>
      <c r="I576" s="35" t="n">
        <v>46268</v>
      </c>
      <c r="J576" s="35" t="n">
        <v>46246</v>
      </c>
      <c r="K576" s="35" t="n">
        <v>46246</v>
      </c>
      <c r="L576" s="34" t="n">
        <v>40</v>
      </c>
      <c r="M576" s="34" t="n">
        <v>55.7</v>
      </c>
      <c r="N576" s="34" t="n">
        <v>0</v>
      </c>
      <c r="O576" s="34"/>
      <c r="P576" s="36" t="n">
        <v>6080</v>
      </c>
      <c r="Q576" s="34"/>
      <c r="R576" s="34" t="s">
        <v>212</v>
      </c>
      <c r="S576" s="34"/>
    </row>
    <row r="577" customFormat="false" ht="15" hidden="false" customHeight="false" outlineLevel="0" collapsed="false">
      <c r="A577" s="34" t="s">
        <v>1356</v>
      </c>
      <c r="B577" s="34" t="s">
        <v>252</v>
      </c>
      <c r="C577" s="6" t="s">
        <v>1171</v>
      </c>
      <c r="D577" s="34" t="s">
        <v>1085</v>
      </c>
      <c r="E577" s="34" t="s">
        <v>543</v>
      </c>
      <c r="F577" s="34" t="s">
        <v>716</v>
      </c>
      <c r="G577" s="34" t="s">
        <v>200</v>
      </c>
      <c r="H577" s="35" t="n">
        <v>46241</v>
      </c>
      <c r="I577" s="35" t="n">
        <v>46271</v>
      </c>
      <c r="J577" s="35" t="n">
        <v>46244</v>
      </c>
      <c r="K577" s="35" t="n">
        <v>46261</v>
      </c>
      <c r="L577" s="34" t="n">
        <v>24</v>
      </c>
      <c r="M577" s="34" t="n">
        <v>20.7</v>
      </c>
      <c r="N577" s="34" t="n">
        <v>0</v>
      </c>
      <c r="O577" s="34"/>
      <c r="P577" s="36" t="n">
        <v>5441</v>
      </c>
      <c r="Q577" s="34"/>
      <c r="R577" s="34" t="s">
        <v>212</v>
      </c>
      <c r="S577" s="34"/>
    </row>
    <row r="578" customFormat="false" ht="15" hidden="false" customHeight="false" outlineLevel="0" collapsed="false">
      <c r="A578" s="34" t="s">
        <v>1357</v>
      </c>
      <c r="B578" s="34" t="s">
        <v>297</v>
      </c>
      <c r="C578" s="6" t="s">
        <v>1205</v>
      </c>
      <c r="D578" s="34" t="s">
        <v>1085</v>
      </c>
      <c r="E578" s="34" t="s">
        <v>545</v>
      </c>
      <c r="F578" s="34" t="s">
        <v>716</v>
      </c>
      <c r="G578" s="34" t="s">
        <v>200</v>
      </c>
      <c r="H578" s="35" t="n">
        <v>46251</v>
      </c>
      <c r="I578" s="35" t="n">
        <v>46281</v>
      </c>
      <c r="J578" s="35" t="n">
        <v>46258</v>
      </c>
      <c r="K578" s="35" t="n">
        <v>46271</v>
      </c>
      <c r="L578" s="34" t="n">
        <v>40</v>
      </c>
      <c r="M578" s="34" t="n">
        <v>38.6</v>
      </c>
      <c r="N578" s="34" t="n">
        <v>0</v>
      </c>
      <c r="O578" s="34"/>
      <c r="P578" s="36" t="n">
        <v>5166</v>
      </c>
      <c r="Q578" s="34"/>
      <c r="R578" s="34" t="s">
        <v>212</v>
      </c>
      <c r="S578" s="34"/>
    </row>
    <row r="579" customFormat="false" ht="15" hidden="false" customHeight="false" outlineLevel="0" collapsed="false">
      <c r="A579" s="34" t="s">
        <v>1358</v>
      </c>
      <c r="B579" s="34" t="s">
        <v>266</v>
      </c>
      <c r="C579" s="6" t="s">
        <v>1186</v>
      </c>
      <c r="D579" s="34" t="s">
        <v>1085</v>
      </c>
      <c r="E579" s="34" t="s">
        <v>545</v>
      </c>
      <c r="F579" s="34" t="s">
        <v>716</v>
      </c>
      <c r="G579" s="34" t="s">
        <v>713</v>
      </c>
      <c r="H579" s="35" t="n">
        <v>46260</v>
      </c>
      <c r="I579" s="35" t="n">
        <v>46290</v>
      </c>
      <c r="J579" s="35" t="n">
        <v>46269</v>
      </c>
      <c r="K579" s="35" t="n">
        <v>46272</v>
      </c>
      <c r="L579" s="34" t="n">
        <v>16</v>
      </c>
      <c r="M579" s="34" t="n">
        <v>22.3</v>
      </c>
      <c r="N579" s="34" t="n">
        <v>0</v>
      </c>
      <c r="O579" s="34"/>
      <c r="P579" s="36" t="n">
        <v>6539</v>
      </c>
      <c r="Q579" s="34"/>
      <c r="R579" s="34" t="s">
        <v>212</v>
      </c>
      <c r="S579" s="34"/>
    </row>
    <row r="580" customFormat="false" ht="15" hidden="false" customHeight="false" outlineLevel="0" collapsed="false">
      <c r="A580" s="34" t="s">
        <v>1359</v>
      </c>
      <c r="B580" s="34" t="s">
        <v>220</v>
      </c>
      <c r="C580" s="6" t="s">
        <v>1184</v>
      </c>
      <c r="D580" s="34" t="s">
        <v>1085</v>
      </c>
      <c r="E580" s="34" t="s">
        <v>545</v>
      </c>
      <c r="F580" s="34" t="s">
        <v>416</v>
      </c>
      <c r="G580" s="34" t="s">
        <v>200</v>
      </c>
      <c r="H580" s="35" t="n">
        <v>46275</v>
      </c>
      <c r="I580" s="35" t="n">
        <v>46305</v>
      </c>
      <c r="J580" s="35" t="n">
        <v>46285</v>
      </c>
      <c r="K580" s="35"/>
      <c r="L580" s="34" t="n">
        <v>12</v>
      </c>
      <c r="M580" s="34"/>
      <c r="N580" s="34" t="n">
        <v>0</v>
      </c>
      <c r="O580" s="34"/>
      <c r="P580" s="36"/>
      <c r="Q580" s="34" t="s">
        <v>199</v>
      </c>
      <c r="R580" s="34" t="s">
        <v>212</v>
      </c>
      <c r="S580" s="34"/>
    </row>
    <row r="581" customFormat="false" ht="15" hidden="false" customHeight="false" outlineLevel="0" collapsed="false">
      <c r="A581" s="34" t="s">
        <v>1360</v>
      </c>
      <c r="B581" s="34" t="s">
        <v>215</v>
      </c>
      <c r="C581" s="6" t="s">
        <v>1084</v>
      </c>
      <c r="D581" s="34" t="s">
        <v>1085</v>
      </c>
      <c r="E581" s="34" t="s">
        <v>543</v>
      </c>
      <c r="F581" s="34" t="s">
        <v>416</v>
      </c>
      <c r="G581" s="34" t="s">
        <v>713</v>
      </c>
      <c r="H581" s="35" t="n">
        <v>46291</v>
      </c>
      <c r="I581" s="35" t="n">
        <v>46321</v>
      </c>
      <c r="J581" s="35" t="n">
        <v>46303</v>
      </c>
      <c r="K581" s="35"/>
      <c r="L581" s="34" t="n">
        <v>24</v>
      </c>
      <c r="M581" s="34"/>
      <c r="N581" s="34" t="n">
        <v>0</v>
      </c>
      <c r="O581" s="34"/>
      <c r="P581" s="36"/>
      <c r="Q581" s="34" t="s">
        <v>199</v>
      </c>
      <c r="R581" s="34" t="s">
        <v>212</v>
      </c>
      <c r="S581" s="34"/>
    </row>
    <row r="582" customFormat="false" ht="15" hidden="false" customHeight="false" outlineLevel="0" collapsed="false">
      <c r="A582" s="34" t="s">
        <v>1361</v>
      </c>
      <c r="B582" s="34" t="s">
        <v>220</v>
      </c>
      <c r="C582" s="6" t="s">
        <v>1184</v>
      </c>
      <c r="D582" s="34" t="s">
        <v>1085</v>
      </c>
      <c r="E582" s="34" t="s">
        <v>545</v>
      </c>
      <c r="F582" s="34" t="s">
        <v>1075</v>
      </c>
      <c r="G582" s="34" t="s">
        <v>200</v>
      </c>
      <c r="H582" s="35" t="n">
        <v>46286</v>
      </c>
      <c r="I582" s="35" t="n">
        <v>46316</v>
      </c>
      <c r="J582" s="35" t="n">
        <v>46290</v>
      </c>
      <c r="K582" s="35"/>
      <c r="L582" s="34" t="n">
        <v>24</v>
      </c>
      <c r="M582" s="34"/>
      <c r="N582" s="34" t="n">
        <v>0</v>
      </c>
      <c r="O582" s="34"/>
      <c r="P582" s="36"/>
      <c r="Q582" s="34" t="s">
        <v>199</v>
      </c>
      <c r="R582" s="34" t="s">
        <v>212</v>
      </c>
      <c r="S582" s="34"/>
    </row>
    <row r="583" customFormat="false" ht="15" hidden="false" customHeight="false" outlineLevel="0" collapsed="false">
      <c r="A583" s="34" t="s">
        <v>1362</v>
      </c>
      <c r="B583" s="34" t="s">
        <v>215</v>
      </c>
      <c r="C583" s="6" t="s">
        <v>1084</v>
      </c>
      <c r="D583" s="34" t="s">
        <v>1085</v>
      </c>
      <c r="E583" s="34" t="s">
        <v>545</v>
      </c>
      <c r="F583" s="34" t="s">
        <v>1075</v>
      </c>
      <c r="G583" s="34" t="s">
        <v>713</v>
      </c>
      <c r="H583" s="35" t="n">
        <v>46268</v>
      </c>
      <c r="I583" s="35" t="n">
        <v>46298</v>
      </c>
      <c r="J583" s="35" t="n">
        <v>46281</v>
      </c>
      <c r="K583" s="35"/>
      <c r="L583" s="34" t="n">
        <v>8</v>
      </c>
      <c r="M583" s="34"/>
      <c r="N583" s="34" t="n">
        <v>0</v>
      </c>
      <c r="O583" s="34"/>
      <c r="P583" s="36"/>
      <c r="Q583" s="34" t="s">
        <v>199</v>
      </c>
      <c r="R583" s="34" t="s">
        <v>212</v>
      </c>
      <c r="S583" s="34"/>
    </row>
    <row r="584" customFormat="false" ht="15" hidden="false" customHeight="false" outlineLevel="0" collapsed="false">
      <c r="A584" s="34" t="s">
        <v>1363</v>
      </c>
      <c r="B584" s="34" t="s">
        <v>238</v>
      </c>
      <c r="C584" s="6" t="s">
        <v>1153</v>
      </c>
      <c r="D584" s="34" t="s">
        <v>1085</v>
      </c>
      <c r="E584" s="34" t="s">
        <v>545</v>
      </c>
      <c r="F584" s="34" t="s">
        <v>1075</v>
      </c>
      <c r="G584" s="34" t="s">
        <v>200</v>
      </c>
      <c r="H584" s="35" t="n">
        <v>46275</v>
      </c>
      <c r="I584" s="35" t="n">
        <v>46305</v>
      </c>
      <c r="J584" s="35" t="n">
        <v>46279</v>
      </c>
      <c r="K584" s="35"/>
      <c r="L584" s="34" t="n">
        <v>24</v>
      </c>
      <c r="M584" s="34"/>
      <c r="N584" s="34" t="n">
        <v>0</v>
      </c>
      <c r="O584" s="34"/>
      <c r="P584" s="36"/>
      <c r="Q584" s="34" t="s">
        <v>199</v>
      </c>
      <c r="R584" s="34" t="s">
        <v>212</v>
      </c>
      <c r="S584" s="34"/>
    </row>
    <row r="585" customFormat="false" ht="15" hidden="false" customHeight="false" outlineLevel="0" collapsed="false">
      <c r="A585" s="34" t="s">
        <v>1364</v>
      </c>
      <c r="B585" s="34" t="s">
        <v>192</v>
      </c>
      <c r="C585" s="6" t="s">
        <v>1135</v>
      </c>
      <c r="D585" s="34" t="s">
        <v>1085</v>
      </c>
      <c r="E585" s="34" t="s">
        <v>543</v>
      </c>
      <c r="F585" s="34" t="s">
        <v>716</v>
      </c>
      <c r="G585" s="34" t="s">
        <v>713</v>
      </c>
      <c r="H585" s="35" t="n">
        <v>46269</v>
      </c>
      <c r="I585" s="35" t="n">
        <v>46299</v>
      </c>
      <c r="J585" s="35" t="n">
        <v>46273</v>
      </c>
      <c r="K585" s="35" t="n">
        <v>46293</v>
      </c>
      <c r="L585" s="34" t="n">
        <v>24</v>
      </c>
      <c r="M585" s="34" t="n">
        <v>26.8</v>
      </c>
      <c r="N585" s="34" t="n">
        <v>0</v>
      </c>
      <c r="O585" s="34"/>
      <c r="P585" s="36" t="n">
        <v>6204</v>
      </c>
      <c r="Q585" s="34"/>
      <c r="R585" s="34" t="s">
        <v>212</v>
      </c>
      <c r="S585" s="34"/>
    </row>
    <row r="586" customFormat="false" ht="15" hidden="false" customHeight="false" outlineLevel="0" collapsed="false">
      <c r="A586" s="34" t="s">
        <v>1365</v>
      </c>
      <c r="B586" s="34" t="s">
        <v>276</v>
      </c>
      <c r="C586" s="6" t="s">
        <v>1223</v>
      </c>
      <c r="D586" s="34" t="s">
        <v>1085</v>
      </c>
      <c r="E586" s="34" t="s">
        <v>545</v>
      </c>
      <c r="F586" s="34" t="s">
        <v>1075</v>
      </c>
      <c r="G586" s="34" t="s">
        <v>200</v>
      </c>
      <c r="H586" s="35" t="n">
        <v>46276</v>
      </c>
      <c r="I586" s="35" t="n">
        <v>46306</v>
      </c>
      <c r="J586" s="35" t="n">
        <v>46279</v>
      </c>
      <c r="K586" s="35"/>
      <c r="L586" s="34" t="n">
        <v>16</v>
      </c>
      <c r="M586" s="34"/>
      <c r="N586" s="34" t="n">
        <v>0</v>
      </c>
      <c r="O586" s="34"/>
      <c r="P586" s="36"/>
      <c r="Q586" s="34" t="s">
        <v>199</v>
      </c>
      <c r="R586" s="34" t="s">
        <v>212</v>
      </c>
      <c r="S586" s="34"/>
    </row>
    <row r="587" customFormat="false" ht="15" hidden="false" customHeight="false" outlineLevel="0" collapsed="false">
      <c r="A587" s="34" t="s">
        <v>1366</v>
      </c>
      <c r="B587" s="34" t="s">
        <v>252</v>
      </c>
      <c r="C587" s="6" t="s">
        <v>1228</v>
      </c>
      <c r="D587" s="34" t="s">
        <v>1095</v>
      </c>
      <c r="E587" s="34" t="s">
        <v>543</v>
      </c>
      <c r="F587" s="34" t="s">
        <v>671</v>
      </c>
      <c r="G587" s="34" t="s">
        <v>200</v>
      </c>
      <c r="H587" s="35" t="n">
        <v>46285</v>
      </c>
      <c r="I587" s="35" t="n">
        <v>46315</v>
      </c>
      <c r="J587" s="35" t="n">
        <v>46291</v>
      </c>
      <c r="K587" s="35"/>
      <c r="L587" s="34" t="n">
        <v>24</v>
      </c>
      <c r="M587" s="34"/>
      <c r="N587" s="34" t="n">
        <v>0</v>
      </c>
      <c r="O587" s="34"/>
      <c r="P587" s="36"/>
      <c r="Q587" s="34"/>
      <c r="R587" s="34" t="s">
        <v>212</v>
      </c>
      <c r="S587" s="34"/>
    </row>
    <row r="588" customFormat="false" ht="15" hidden="false" customHeight="false" outlineLevel="0" collapsed="false">
      <c r="A588" s="34" t="s">
        <v>1367</v>
      </c>
      <c r="B588" s="34" t="s">
        <v>321</v>
      </c>
      <c r="C588" s="6" t="s">
        <v>1087</v>
      </c>
      <c r="D588" s="34" t="s">
        <v>1085</v>
      </c>
      <c r="E588" s="34" t="s">
        <v>543</v>
      </c>
      <c r="F588" s="34" t="s">
        <v>671</v>
      </c>
      <c r="G588" s="34" t="s">
        <v>759</v>
      </c>
      <c r="H588" s="35" t="n">
        <v>46286</v>
      </c>
      <c r="I588" s="35" t="n">
        <v>46316</v>
      </c>
      <c r="J588" s="35" t="n">
        <v>46293</v>
      </c>
      <c r="K588" s="35"/>
      <c r="L588" s="34" t="n">
        <v>4</v>
      </c>
      <c r="M588" s="34"/>
      <c r="N588" s="34" t="n">
        <v>0</v>
      </c>
      <c r="O588" s="34"/>
      <c r="P588" s="36"/>
      <c r="Q588" s="34"/>
      <c r="R588" s="34" t="s">
        <v>212</v>
      </c>
      <c r="S588" s="34"/>
    </row>
    <row r="589" customFormat="false" ht="15" hidden="false" customHeight="false" outlineLevel="0" collapsed="false">
      <c r="A589" s="34" t="s">
        <v>1368</v>
      </c>
      <c r="B589" s="34" t="s">
        <v>297</v>
      </c>
      <c r="C589" s="6" t="s">
        <v>1205</v>
      </c>
      <c r="D589" s="34" t="s">
        <v>1085</v>
      </c>
      <c r="E589" s="34" t="s">
        <v>543</v>
      </c>
      <c r="F589" s="34" t="s">
        <v>716</v>
      </c>
      <c r="G589" s="34" t="s">
        <v>200</v>
      </c>
      <c r="H589" s="35" t="n">
        <v>46271</v>
      </c>
      <c r="I589" s="35" t="n">
        <v>46301</v>
      </c>
      <c r="J589" s="35" t="n">
        <v>46284</v>
      </c>
      <c r="K589" s="35" t="n">
        <v>46281</v>
      </c>
      <c r="L589" s="34" t="n">
        <v>12</v>
      </c>
      <c r="M589" s="34" t="n">
        <v>13.4</v>
      </c>
      <c r="N589" s="34" t="n">
        <v>0</v>
      </c>
      <c r="O589" s="34"/>
      <c r="P589" s="36" t="n">
        <v>993</v>
      </c>
      <c r="Q589" s="34"/>
      <c r="R589" s="34" t="s">
        <v>212</v>
      </c>
      <c r="S589" s="34"/>
    </row>
    <row r="590" customFormat="false" ht="15" hidden="false" customHeight="false" outlineLevel="0" collapsed="false">
      <c r="A590" s="34" t="s">
        <v>1369</v>
      </c>
      <c r="B590" s="34" t="s">
        <v>276</v>
      </c>
      <c r="C590" s="6" t="s">
        <v>1091</v>
      </c>
      <c r="D590" s="34" t="s">
        <v>1092</v>
      </c>
      <c r="E590" s="34" t="s">
        <v>541</v>
      </c>
      <c r="F590" s="34" t="s">
        <v>416</v>
      </c>
      <c r="G590" s="34" t="s">
        <v>200</v>
      </c>
      <c r="H590" s="35" t="n">
        <v>46270</v>
      </c>
      <c r="I590" s="35" t="n">
        <v>46277</v>
      </c>
      <c r="J590" s="35" t="n">
        <v>46283</v>
      </c>
      <c r="K590" s="35"/>
      <c r="L590" s="34" t="n">
        <v>8</v>
      </c>
      <c r="M590" s="34"/>
      <c r="N590" s="34" t="n">
        <v>4</v>
      </c>
      <c r="O590" s="34"/>
      <c r="P590" s="36"/>
      <c r="Q590" s="34" t="s">
        <v>199</v>
      </c>
      <c r="R590" s="34" t="s">
        <v>212</v>
      </c>
      <c r="S590" s="34"/>
    </row>
    <row r="591" customFormat="false" ht="15" hidden="false" customHeight="false" outlineLevel="0" collapsed="false">
      <c r="A591" s="34" t="s">
        <v>1370</v>
      </c>
      <c r="B591" s="34" t="s">
        <v>313</v>
      </c>
      <c r="C591" s="6" t="s">
        <v>1218</v>
      </c>
      <c r="D591" s="34" t="s">
        <v>1092</v>
      </c>
      <c r="E591" s="34" t="s">
        <v>541</v>
      </c>
      <c r="F591" s="34" t="s">
        <v>416</v>
      </c>
      <c r="G591" s="34" t="s">
        <v>759</v>
      </c>
      <c r="H591" s="35" t="n">
        <v>46288</v>
      </c>
      <c r="I591" s="35" t="n">
        <v>46295</v>
      </c>
      <c r="J591" s="35" t="n">
        <v>46290</v>
      </c>
      <c r="K591" s="35"/>
      <c r="L591" s="34" t="n">
        <v>40</v>
      </c>
      <c r="M591" s="34"/>
      <c r="N591" s="34" t="n">
        <v>0</v>
      </c>
      <c r="O591" s="34"/>
      <c r="P591" s="36"/>
      <c r="Q591" s="34" t="s">
        <v>199</v>
      </c>
      <c r="R591" s="34" t="s">
        <v>212</v>
      </c>
      <c r="S591" s="34"/>
    </row>
    <row r="592" customFormat="false" ht="15" hidden="false" customHeight="false" outlineLevel="0" collapsed="false">
      <c r="A592" s="34" t="s">
        <v>1371</v>
      </c>
      <c r="B592" s="34" t="s">
        <v>313</v>
      </c>
      <c r="C592" s="6" t="s">
        <v>1218</v>
      </c>
      <c r="D592" s="34" t="s">
        <v>1092</v>
      </c>
      <c r="E592" s="34" t="s">
        <v>541</v>
      </c>
      <c r="F592" s="34" t="s">
        <v>1075</v>
      </c>
      <c r="G592" s="34" t="s">
        <v>759</v>
      </c>
      <c r="H592" s="35" t="n">
        <v>46267</v>
      </c>
      <c r="I592" s="35" t="n">
        <v>46274</v>
      </c>
      <c r="J592" s="35" t="n">
        <v>46269</v>
      </c>
      <c r="K592" s="35"/>
      <c r="L592" s="34" t="n">
        <v>40</v>
      </c>
      <c r="M592" s="34"/>
      <c r="N592" s="34" t="n">
        <v>2</v>
      </c>
      <c r="O592" s="34"/>
      <c r="P592" s="36"/>
      <c r="Q592" s="34" t="s">
        <v>199</v>
      </c>
      <c r="R592" s="34" t="s">
        <v>212</v>
      </c>
      <c r="S592" s="34"/>
    </row>
    <row r="593" customFormat="false" ht="15" hidden="false" customHeight="false" outlineLevel="0" collapsed="false">
      <c r="A593" s="34" t="s">
        <v>1372</v>
      </c>
      <c r="B593" s="34" t="s">
        <v>220</v>
      </c>
      <c r="C593" s="6" t="s">
        <v>1184</v>
      </c>
      <c r="D593" s="34" t="s">
        <v>1085</v>
      </c>
      <c r="E593" s="34" t="s">
        <v>543</v>
      </c>
      <c r="F593" s="34" t="s">
        <v>1075</v>
      </c>
      <c r="G593" s="34" t="s">
        <v>200</v>
      </c>
      <c r="H593" s="35" t="n">
        <v>46280</v>
      </c>
      <c r="I593" s="35" t="n">
        <v>46310</v>
      </c>
      <c r="J593" s="35" t="n">
        <v>46294</v>
      </c>
      <c r="K593" s="35"/>
      <c r="L593" s="34" t="n">
        <v>32</v>
      </c>
      <c r="M593" s="34"/>
      <c r="N593" s="34" t="n">
        <v>0</v>
      </c>
      <c r="O593" s="34"/>
      <c r="P593" s="36"/>
      <c r="Q593" s="34" t="s">
        <v>199</v>
      </c>
      <c r="R593" s="34" t="s">
        <v>212</v>
      </c>
      <c r="S593" s="34"/>
    </row>
    <row r="594" customFormat="false" ht="15" hidden="false" customHeight="false" outlineLevel="0" collapsed="false">
      <c r="A594" s="34" t="s">
        <v>1373</v>
      </c>
      <c r="B594" s="34" t="s">
        <v>246</v>
      </c>
      <c r="C594" s="6" t="s">
        <v>1143</v>
      </c>
      <c r="D594" s="34" t="s">
        <v>1085</v>
      </c>
      <c r="E594" s="34" t="s">
        <v>543</v>
      </c>
      <c r="F594" s="34" t="s">
        <v>671</v>
      </c>
      <c r="G594" s="34" t="s">
        <v>200</v>
      </c>
      <c r="H594" s="35" t="n">
        <v>46291</v>
      </c>
      <c r="I594" s="35" t="n">
        <v>46321</v>
      </c>
      <c r="J594" s="35" t="n">
        <v>46293</v>
      </c>
      <c r="K594" s="35"/>
      <c r="L594" s="34" t="n">
        <v>16</v>
      </c>
      <c r="M594" s="34"/>
      <c r="N594" s="34" t="n">
        <v>0</v>
      </c>
      <c r="O594" s="34"/>
      <c r="P594" s="36"/>
      <c r="Q594" s="34"/>
      <c r="R594" s="34" t="s">
        <v>212</v>
      </c>
      <c r="S594" s="34"/>
    </row>
    <row r="595" customFormat="false" ht="15" hidden="false" customHeight="false" outlineLevel="0" collapsed="false">
      <c r="A595" s="34" t="s">
        <v>1374</v>
      </c>
      <c r="B595" s="34" t="s">
        <v>252</v>
      </c>
      <c r="C595" s="6" t="s">
        <v>1171</v>
      </c>
      <c r="D595" s="34" t="s">
        <v>1085</v>
      </c>
      <c r="E595" s="34" t="s">
        <v>545</v>
      </c>
      <c r="F595" s="34" t="s">
        <v>671</v>
      </c>
      <c r="G595" s="34" t="s">
        <v>200</v>
      </c>
      <c r="H595" s="35" t="n">
        <v>46274</v>
      </c>
      <c r="I595" s="35" t="n">
        <v>46304</v>
      </c>
      <c r="J595" s="35" t="n">
        <v>46280</v>
      </c>
      <c r="K595" s="35"/>
      <c r="L595" s="34" t="n">
        <v>40</v>
      </c>
      <c r="M595" s="34"/>
      <c r="N595" s="34" t="n">
        <v>0</v>
      </c>
      <c r="O595" s="34"/>
      <c r="P595" s="36"/>
      <c r="Q595" s="34"/>
      <c r="R595" s="34" t="s">
        <v>212</v>
      </c>
      <c r="S595" s="34"/>
    </row>
    <row r="596" customFormat="false" ht="15" hidden="false" customHeight="false" outlineLevel="0" collapsed="false">
      <c r="A596" s="34" t="s">
        <v>1375</v>
      </c>
      <c r="B596" s="34" t="s">
        <v>281</v>
      </c>
      <c r="C596" s="6" t="s">
        <v>1131</v>
      </c>
      <c r="D596" s="34" t="s">
        <v>1085</v>
      </c>
      <c r="E596" s="34" t="s">
        <v>545</v>
      </c>
      <c r="F596" s="34" t="s">
        <v>671</v>
      </c>
      <c r="G596" s="34" t="s">
        <v>62</v>
      </c>
      <c r="H596" s="35" t="n">
        <v>46286</v>
      </c>
      <c r="I596" s="35" t="n">
        <v>46316</v>
      </c>
      <c r="J596" s="35" t="n">
        <v>46288</v>
      </c>
      <c r="K596" s="35"/>
      <c r="L596" s="34" t="n">
        <v>12</v>
      </c>
      <c r="M596" s="34"/>
      <c r="N596" s="34" t="n">
        <v>0</v>
      </c>
      <c r="O596" s="34"/>
      <c r="P596" s="36"/>
      <c r="Q596" s="34"/>
      <c r="R596" s="34" t="s">
        <v>212</v>
      </c>
      <c r="S596" s="34"/>
    </row>
    <row r="597" customFormat="false" ht="15" hidden="false" customHeight="false" outlineLevel="0" collapsed="false">
      <c r="A597" s="34" t="s">
        <v>1376</v>
      </c>
      <c r="B597" s="34" t="s">
        <v>287</v>
      </c>
      <c r="C597" s="6" t="s">
        <v>1120</v>
      </c>
      <c r="D597" s="34" t="s">
        <v>1085</v>
      </c>
      <c r="E597" s="34" t="s">
        <v>543</v>
      </c>
      <c r="F597" s="34" t="s">
        <v>416</v>
      </c>
      <c r="G597" s="34" t="s">
        <v>62</v>
      </c>
      <c r="H597" s="35" t="n">
        <v>46270</v>
      </c>
      <c r="I597" s="35" t="n">
        <v>46300</v>
      </c>
      <c r="J597" s="35" t="n">
        <v>46274</v>
      </c>
      <c r="K597" s="35"/>
      <c r="L597" s="34" t="n">
        <v>24</v>
      </c>
      <c r="M597" s="34"/>
      <c r="N597" s="34" t="n">
        <v>0</v>
      </c>
      <c r="O597" s="34"/>
      <c r="P597" s="36"/>
      <c r="Q597" s="34" t="s">
        <v>199</v>
      </c>
      <c r="R597" s="34" t="s">
        <v>212</v>
      </c>
      <c r="S597" s="34"/>
    </row>
    <row r="598" customFormat="false" ht="15" hidden="false" customHeight="false" outlineLevel="0" collapsed="false">
      <c r="A598" s="34" t="s">
        <v>1377</v>
      </c>
      <c r="B598" s="34" t="s">
        <v>324</v>
      </c>
      <c r="C598" s="6" t="s">
        <v>1169</v>
      </c>
      <c r="D598" s="34" t="s">
        <v>1085</v>
      </c>
      <c r="E598" s="34" t="s">
        <v>545</v>
      </c>
      <c r="F598" s="34" t="s">
        <v>671</v>
      </c>
      <c r="G598" s="34" t="s">
        <v>759</v>
      </c>
      <c r="H598" s="35" t="n">
        <v>46286</v>
      </c>
      <c r="I598" s="35" t="n">
        <v>46316</v>
      </c>
      <c r="J598" s="35" t="n">
        <v>46296</v>
      </c>
      <c r="K598" s="35"/>
      <c r="L598" s="34" t="n">
        <v>16</v>
      </c>
      <c r="M598" s="34"/>
      <c r="N598" s="34" t="n">
        <v>0</v>
      </c>
      <c r="O598" s="34"/>
      <c r="P598" s="36"/>
      <c r="Q598" s="34"/>
      <c r="R598" s="34" t="s">
        <v>212</v>
      </c>
      <c r="S598" s="34"/>
    </row>
    <row r="599" customFormat="false" ht="15" hidden="false" customHeight="false" outlineLevel="0" collapsed="false">
      <c r="A599" s="34" t="s">
        <v>1378</v>
      </c>
      <c r="B599" s="34" t="s">
        <v>230</v>
      </c>
      <c r="C599" s="6" t="s">
        <v>1137</v>
      </c>
      <c r="D599" s="34" t="s">
        <v>1085</v>
      </c>
      <c r="E599" s="34" t="s">
        <v>543</v>
      </c>
      <c r="F599" s="34" t="s">
        <v>716</v>
      </c>
      <c r="G599" s="34" t="s">
        <v>200</v>
      </c>
      <c r="H599" s="35" t="n">
        <v>46286</v>
      </c>
      <c r="I599" s="35" t="n">
        <v>46316</v>
      </c>
      <c r="J599" s="35" t="n">
        <v>46294</v>
      </c>
      <c r="K599" s="35" t="n">
        <v>46294</v>
      </c>
      <c r="L599" s="34" t="n">
        <v>4</v>
      </c>
      <c r="M599" s="34" t="n">
        <v>5.6</v>
      </c>
      <c r="N599" s="34" t="n">
        <v>0</v>
      </c>
      <c r="O599" s="34"/>
      <c r="P599" s="36" t="n">
        <v>3188</v>
      </c>
      <c r="Q599" s="34"/>
      <c r="R599" s="34" t="s">
        <v>212</v>
      </c>
      <c r="S599" s="34"/>
    </row>
  </sheetData>
  <dataValidations count="4">
    <dataValidation allowBlank="true" errorStyle="stop" operator="between" showDropDown="false" showErrorMessage="false" showInputMessage="false" sqref="D5:D1599" type="list">
      <formula1>"Preventive,Condition-based,Corrective,Breakdown,Emergency,Improvement,Shutdown"</formula1>
      <formula2>0</formula2>
    </dataValidation>
    <dataValidation allowBlank="true" errorStyle="stop" operator="between" showDropDown="false" showErrorMessage="false" showInputMessage="false" sqref="F5:F1599" type="list">
      <formula1>"Open,Ready,Scheduled,In progress,Complete,Cancelled"</formula1>
      <formula2>0</formula2>
    </dataValidation>
    <dataValidation allowBlank="true" errorStyle="stop" operator="between" showDropDown="false" showErrorMessage="false" showInputMessage="false" sqref="Q5:Q1599" type="list">
      <formula1>"Y,N"</formula1>
      <formula2>0</formula2>
    </dataValidation>
    <dataValidation allowBlank="true" errorStyle="stop" operator="between" showDropDown="false" showErrorMessage="false" showInputMessage="false" sqref="R5:R159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5" min="4" style="0" width="10"/>
    <col collapsed="false" customWidth="true" hidden="false" outlineLevel="0" max="6" min="6" style="0" width="12"/>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13"/>
  </cols>
  <sheetData>
    <row r="1" customFormat="false" ht="17.35" hidden="false" customHeight="false" outlineLevel="0" collapsed="false">
      <c r="A1" s="7" t="s">
        <v>1379</v>
      </c>
    </row>
    <row r="2" customFormat="false" ht="15" hidden="false" customHeight="false" outlineLevel="0" collapsed="false">
      <c r="A2" s="8" t="s">
        <v>1380</v>
      </c>
    </row>
    <row r="4" customFormat="false" ht="31.5" hidden="false" customHeight="true" outlineLevel="0" collapsed="false">
      <c r="A4" s="33" t="s">
        <v>638</v>
      </c>
      <c r="B4" s="33" t="s">
        <v>1381</v>
      </c>
      <c r="C4" s="33" t="s">
        <v>1382</v>
      </c>
      <c r="D4" s="33" t="s">
        <v>703</v>
      </c>
      <c r="E4" s="33" t="s">
        <v>1383</v>
      </c>
      <c r="F4" s="33" t="s">
        <v>1384</v>
      </c>
      <c r="G4" s="33" t="s">
        <v>1385</v>
      </c>
      <c r="H4" s="33" t="s">
        <v>1386</v>
      </c>
      <c r="I4" s="33" t="s">
        <v>1387</v>
      </c>
      <c r="J4" s="33" t="s">
        <v>1388</v>
      </c>
    </row>
    <row r="5" customFormat="false" ht="15" hidden="false" customHeight="false" outlineLevel="0" collapsed="false">
      <c r="A5" s="37" t="n">
        <v>45931</v>
      </c>
      <c r="B5" s="34" t="s">
        <v>117</v>
      </c>
      <c r="C5" s="34" t="s">
        <v>1389</v>
      </c>
      <c r="D5" s="34" t="n">
        <v>744</v>
      </c>
      <c r="E5" s="34" t="n">
        <v>718.1</v>
      </c>
      <c r="F5" s="34" t="n">
        <v>10.5</v>
      </c>
      <c r="G5" s="34" t="n">
        <v>8.6</v>
      </c>
      <c r="H5" s="34" t="n">
        <v>6.8</v>
      </c>
      <c r="I5" s="34" t="n">
        <v>17661</v>
      </c>
      <c r="J5" s="36" t="n">
        <v>9450</v>
      </c>
    </row>
    <row r="6" customFormat="false" ht="15" hidden="false" customHeight="false" outlineLevel="0" collapsed="false">
      <c r="A6" s="37" t="n">
        <v>45931</v>
      </c>
      <c r="B6" s="34" t="s">
        <v>120</v>
      </c>
      <c r="C6" s="34" t="s">
        <v>1390</v>
      </c>
      <c r="D6" s="34" t="n">
        <v>744</v>
      </c>
      <c r="E6" s="34" t="n">
        <v>706.7</v>
      </c>
      <c r="F6" s="34" t="n">
        <v>17.7</v>
      </c>
      <c r="G6" s="34" t="n">
        <v>19.4</v>
      </c>
      <c r="H6" s="34" t="n">
        <v>0.2</v>
      </c>
      <c r="I6" s="34" t="n">
        <v>67654</v>
      </c>
      <c r="J6" s="36" t="n">
        <v>44250</v>
      </c>
    </row>
    <row r="7" customFormat="false" ht="15" hidden="false" customHeight="false" outlineLevel="0" collapsed="false">
      <c r="A7" s="37" t="n">
        <v>45931</v>
      </c>
      <c r="B7" s="34" t="s">
        <v>126</v>
      </c>
      <c r="C7" s="34" t="s">
        <v>1391</v>
      </c>
      <c r="D7" s="34" t="n">
        <v>744</v>
      </c>
      <c r="E7" s="34" t="n">
        <v>694.1</v>
      </c>
      <c r="F7" s="34" t="n">
        <v>30.2</v>
      </c>
      <c r="G7" s="34" t="n">
        <v>12.1</v>
      </c>
      <c r="H7" s="34" t="n">
        <v>7.6</v>
      </c>
      <c r="I7" s="34" t="n">
        <v>6710</v>
      </c>
      <c r="J7" s="36" t="n">
        <v>12080</v>
      </c>
    </row>
    <row r="8" customFormat="false" ht="15" hidden="false" customHeight="false" outlineLevel="0" collapsed="false">
      <c r="A8" s="37" t="n">
        <v>45962</v>
      </c>
      <c r="B8" s="34" t="s">
        <v>117</v>
      </c>
      <c r="C8" s="34" t="s">
        <v>1389</v>
      </c>
      <c r="D8" s="34" t="n">
        <v>720</v>
      </c>
      <c r="E8" s="34" t="n">
        <v>668.4</v>
      </c>
      <c r="F8" s="34" t="n">
        <v>35.2</v>
      </c>
      <c r="G8" s="34" t="n">
        <v>15.2</v>
      </c>
      <c r="H8" s="34" t="n">
        <v>1.2</v>
      </c>
      <c r="I8" s="34" t="n">
        <v>16419</v>
      </c>
      <c r="J8" s="36" t="n">
        <v>31680</v>
      </c>
    </row>
    <row r="9" customFormat="false" ht="15" hidden="false" customHeight="false" outlineLevel="0" collapsed="false">
      <c r="A9" s="37" t="n">
        <v>45962</v>
      </c>
      <c r="B9" s="34" t="s">
        <v>120</v>
      </c>
      <c r="C9" s="34" t="s">
        <v>1390</v>
      </c>
      <c r="D9" s="34" t="n">
        <v>720</v>
      </c>
      <c r="E9" s="34" t="n">
        <v>672.9</v>
      </c>
      <c r="F9" s="34" t="n">
        <v>23.8</v>
      </c>
      <c r="G9" s="34" t="n">
        <v>18.9</v>
      </c>
      <c r="H9" s="34" t="n">
        <v>4.4</v>
      </c>
      <c r="I9" s="34" t="n">
        <v>65172</v>
      </c>
      <c r="J9" s="36" t="n">
        <v>59500</v>
      </c>
    </row>
    <row r="10" customFormat="false" ht="15" hidden="false" customHeight="false" outlineLevel="0" collapsed="false">
      <c r="A10" s="37" t="n">
        <v>45962</v>
      </c>
      <c r="B10" s="34" t="s">
        <v>126</v>
      </c>
      <c r="C10" s="34" t="s">
        <v>1391</v>
      </c>
      <c r="D10" s="34" t="n">
        <v>720</v>
      </c>
      <c r="E10" s="34" t="n">
        <v>682.9</v>
      </c>
      <c r="F10" s="34" t="n">
        <v>26.7</v>
      </c>
      <c r="G10" s="34" t="n">
        <v>7.6</v>
      </c>
      <c r="H10" s="34" t="n">
        <v>2.8</v>
      </c>
      <c r="I10" s="34" t="n">
        <v>6086</v>
      </c>
      <c r="J10" s="36" t="n">
        <v>10680</v>
      </c>
    </row>
    <row r="11" customFormat="false" ht="15" hidden="false" customHeight="false" outlineLevel="0" collapsed="false">
      <c r="A11" s="37" t="n">
        <v>45992</v>
      </c>
      <c r="B11" s="34" t="s">
        <v>117</v>
      </c>
      <c r="C11" s="34" t="s">
        <v>1389</v>
      </c>
      <c r="D11" s="34" t="n">
        <v>744</v>
      </c>
      <c r="E11" s="34" t="n">
        <v>717.6</v>
      </c>
      <c r="F11" s="34" t="n">
        <v>14.3</v>
      </c>
      <c r="G11" s="34" t="n">
        <v>5.8</v>
      </c>
      <c r="H11" s="34" t="n">
        <v>6.3</v>
      </c>
      <c r="I11" s="34" t="n">
        <v>16790</v>
      </c>
      <c r="J11" s="36" t="n">
        <v>12870</v>
      </c>
    </row>
    <row r="12" customFormat="false" ht="15" hidden="false" customHeight="false" outlineLevel="0" collapsed="false">
      <c r="A12" s="37" t="n">
        <v>45992</v>
      </c>
      <c r="B12" s="34" t="s">
        <v>120</v>
      </c>
      <c r="C12" s="34" t="s">
        <v>1390</v>
      </c>
      <c r="D12" s="34" t="n">
        <v>744</v>
      </c>
      <c r="E12" s="34" t="n">
        <v>683.8</v>
      </c>
      <c r="F12" s="34" t="n">
        <v>43.6</v>
      </c>
      <c r="G12" s="34" t="n">
        <v>13.9</v>
      </c>
      <c r="H12" s="34" t="n">
        <v>2.7</v>
      </c>
      <c r="I12" s="34" t="n">
        <v>61611</v>
      </c>
      <c r="J12" s="36" t="n">
        <v>109000</v>
      </c>
    </row>
    <row r="13" customFormat="false" ht="15" hidden="false" customHeight="false" outlineLevel="0" collapsed="false">
      <c r="A13" s="37" t="n">
        <v>45992</v>
      </c>
      <c r="B13" s="34" t="s">
        <v>126</v>
      </c>
      <c r="C13" s="34" t="s">
        <v>1391</v>
      </c>
      <c r="D13" s="34" t="n">
        <v>744</v>
      </c>
      <c r="E13" s="34" t="n">
        <v>709.2</v>
      </c>
      <c r="F13" s="34" t="n">
        <v>17.6</v>
      </c>
      <c r="G13" s="34" t="n">
        <v>11.1</v>
      </c>
      <c r="H13" s="34" t="n">
        <v>6.1</v>
      </c>
      <c r="I13" s="34" t="n">
        <v>6391</v>
      </c>
      <c r="J13" s="36" t="n">
        <v>7040</v>
      </c>
    </row>
    <row r="14" customFormat="false" ht="15" hidden="false" customHeight="false" outlineLevel="0" collapsed="false">
      <c r="A14" s="37" t="n">
        <v>46023</v>
      </c>
      <c r="B14" s="34" t="s">
        <v>117</v>
      </c>
      <c r="C14" s="34" t="s">
        <v>1389</v>
      </c>
      <c r="D14" s="34" t="n">
        <v>744</v>
      </c>
      <c r="E14" s="34" t="n">
        <v>680</v>
      </c>
      <c r="F14" s="34" t="n">
        <v>43.3</v>
      </c>
      <c r="G14" s="34" t="n">
        <v>19.1</v>
      </c>
      <c r="H14" s="34" t="n">
        <v>1.6</v>
      </c>
      <c r="I14" s="34" t="n">
        <v>16453</v>
      </c>
      <c r="J14" s="36" t="n">
        <v>38970</v>
      </c>
    </row>
    <row r="15" customFormat="false" ht="15" hidden="false" customHeight="false" outlineLevel="0" collapsed="false">
      <c r="A15" s="37" t="n">
        <v>46023</v>
      </c>
      <c r="B15" s="34" t="s">
        <v>120</v>
      </c>
      <c r="C15" s="34" t="s">
        <v>1390</v>
      </c>
      <c r="D15" s="34" t="n">
        <v>744</v>
      </c>
      <c r="E15" s="34" t="n">
        <v>702.3</v>
      </c>
      <c r="F15" s="34" t="n">
        <v>29.6</v>
      </c>
      <c r="G15" s="34" t="n">
        <v>5.4</v>
      </c>
      <c r="H15" s="34" t="n">
        <v>6.7</v>
      </c>
      <c r="I15" s="34" t="n">
        <v>62342</v>
      </c>
      <c r="J15" s="36" t="n">
        <v>74000</v>
      </c>
    </row>
    <row r="16" customFormat="false" ht="15" hidden="false" customHeight="false" outlineLevel="0" collapsed="false">
      <c r="A16" s="37" t="n">
        <v>46023</v>
      </c>
      <c r="B16" s="34" t="s">
        <v>126</v>
      </c>
      <c r="C16" s="34" t="s">
        <v>1391</v>
      </c>
      <c r="D16" s="34" t="n">
        <v>744</v>
      </c>
      <c r="E16" s="34" t="n">
        <v>707.4</v>
      </c>
      <c r="F16" s="34" t="n">
        <v>30.4</v>
      </c>
      <c r="G16" s="34" t="n">
        <v>5.4</v>
      </c>
      <c r="H16" s="34" t="n">
        <v>0.8</v>
      </c>
      <c r="I16" s="34" t="n">
        <v>6901</v>
      </c>
      <c r="J16" s="36" t="n">
        <v>12160</v>
      </c>
    </row>
    <row r="17" customFormat="false" ht="15" hidden="false" customHeight="false" outlineLevel="0" collapsed="false">
      <c r="A17" s="37" t="n">
        <v>46054</v>
      </c>
      <c r="B17" s="34" t="s">
        <v>117</v>
      </c>
      <c r="C17" s="34" t="s">
        <v>1389</v>
      </c>
      <c r="D17" s="34" t="n">
        <v>600</v>
      </c>
      <c r="E17" s="34" t="n">
        <v>544.8</v>
      </c>
      <c r="F17" s="34" t="n">
        <v>47.8</v>
      </c>
      <c r="G17" s="34" t="n">
        <v>5</v>
      </c>
      <c r="H17" s="34" t="n">
        <v>2.4</v>
      </c>
      <c r="I17" s="34" t="n">
        <v>13134</v>
      </c>
      <c r="J17" s="36" t="n">
        <v>43020</v>
      </c>
    </row>
    <row r="18" customFormat="false" ht="15" hidden="false" customHeight="false" outlineLevel="0" collapsed="false">
      <c r="A18" s="37" t="n">
        <v>46054</v>
      </c>
      <c r="B18" s="34" t="s">
        <v>120</v>
      </c>
      <c r="C18" s="34" t="s">
        <v>1390</v>
      </c>
      <c r="D18" s="34" t="n">
        <v>672</v>
      </c>
      <c r="E18" s="34" t="n">
        <v>627.7</v>
      </c>
      <c r="F18" s="34" t="n">
        <v>32</v>
      </c>
      <c r="G18" s="34" t="n">
        <v>5.5</v>
      </c>
      <c r="H18" s="34" t="n">
        <v>6.8</v>
      </c>
      <c r="I18" s="34" t="n">
        <v>57419</v>
      </c>
      <c r="J18" s="36" t="n">
        <v>80000</v>
      </c>
    </row>
    <row r="19" customFormat="false" ht="15" hidden="false" customHeight="false" outlineLevel="0" collapsed="false">
      <c r="A19" s="37" t="n">
        <v>46054</v>
      </c>
      <c r="B19" s="34" t="s">
        <v>126</v>
      </c>
      <c r="C19" s="34" t="s">
        <v>1391</v>
      </c>
      <c r="D19" s="34" t="n">
        <v>672</v>
      </c>
      <c r="E19" s="34" t="n">
        <v>613</v>
      </c>
      <c r="F19" s="34" t="n">
        <v>47.7</v>
      </c>
      <c r="G19" s="34" t="n">
        <v>7.6</v>
      </c>
      <c r="H19" s="34" t="n">
        <v>3.7</v>
      </c>
      <c r="I19" s="34" t="n">
        <v>5942</v>
      </c>
      <c r="J19" s="36" t="n">
        <v>19080</v>
      </c>
    </row>
    <row r="20" customFormat="false" ht="15" hidden="false" customHeight="false" outlineLevel="0" collapsed="false">
      <c r="A20" s="37" t="n">
        <v>46082</v>
      </c>
      <c r="B20" s="34" t="s">
        <v>117</v>
      </c>
      <c r="C20" s="34" t="s">
        <v>1389</v>
      </c>
      <c r="D20" s="34" t="n">
        <v>744</v>
      </c>
      <c r="E20" s="34" t="n">
        <v>717.9</v>
      </c>
      <c r="F20" s="34" t="n">
        <v>10.1</v>
      </c>
      <c r="G20" s="34" t="n">
        <v>13.4</v>
      </c>
      <c r="H20" s="34" t="n">
        <v>2.6</v>
      </c>
      <c r="I20" s="34" t="n">
        <v>16848</v>
      </c>
      <c r="J20" s="36" t="n">
        <v>9090</v>
      </c>
    </row>
    <row r="21" customFormat="false" ht="15" hidden="false" customHeight="false" outlineLevel="0" collapsed="false">
      <c r="A21" s="37" t="n">
        <v>46082</v>
      </c>
      <c r="B21" s="34" t="s">
        <v>120</v>
      </c>
      <c r="C21" s="34" t="s">
        <v>1390</v>
      </c>
      <c r="D21" s="34" t="n">
        <v>744</v>
      </c>
      <c r="E21" s="34" t="n">
        <v>707.1</v>
      </c>
      <c r="F21" s="34" t="n">
        <v>19.6</v>
      </c>
      <c r="G21" s="34" t="n">
        <v>17</v>
      </c>
      <c r="H21" s="34" t="n">
        <v>0.3</v>
      </c>
      <c r="I21" s="34" t="n">
        <v>64459</v>
      </c>
      <c r="J21" s="36" t="n">
        <v>49000</v>
      </c>
    </row>
    <row r="22" customFormat="false" ht="15" hidden="false" customHeight="false" outlineLevel="0" collapsed="false">
      <c r="A22" s="37" t="n">
        <v>46082</v>
      </c>
      <c r="B22" s="34" t="s">
        <v>126</v>
      </c>
      <c r="C22" s="34" t="s">
        <v>1391</v>
      </c>
      <c r="D22" s="34" t="n">
        <v>744</v>
      </c>
      <c r="E22" s="34" t="n">
        <v>690.3</v>
      </c>
      <c r="F22" s="34" t="n">
        <v>33.6</v>
      </c>
      <c r="G22" s="34" t="n">
        <v>16.9</v>
      </c>
      <c r="H22" s="34" t="n">
        <v>3.2</v>
      </c>
      <c r="I22" s="34" t="n">
        <v>6149</v>
      </c>
      <c r="J22" s="36" t="n">
        <v>13440</v>
      </c>
    </row>
    <row r="23" customFormat="false" ht="15" hidden="false" customHeight="false" outlineLevel="0" collapsed="false">
      <c r="A23" s="37" t="n">
        <v>46113</v>
      </c>
      <c r="B23" s="34" t="s">
        <v>117</v>
      </c>
      <c r="C23" s="34" t="s">
        <v>1389</v>
      </c>
      <c r="D23" s="34" t="n">
        <v>720</v>
      </c>
      <c r="E23" s="34" t="n">
        <v>674.1</v>
      </c>
      <c r="F23" s="34" t="n">
        <v>32</v>
      </c>
      <c r="G23" s="34" t="n">
        <v>10.6</v>
      </c>
      <c r="H23" s="34" t="n">
        <v>3.3</v>
      </c>
      <c r="I23" s="34" t="n">
        <v>16353</v>
      </c>
      <c r="J23" s="36" t="n">
        <v>28800</v>
      </c>
    </row>
    <row r="24" customFormat="false" ht="15" hidden="false" customHeight="false" outlineLevel="0" collapsed="false">
      <c r="A24" s="37" t="n">
        <v>46113</v>
      </c>
      <c r="B24" s="34" t="s">
        <v>120</v>
      </c>
      <c r="C24" s="34" t="s">
        <v>1390</v>
      </c>
      <c r="D24" s="34" t="n">
        <v>720</v>
      </c>
      <c r="E24" s="34" t="n">
        <v>680.3</v>
      </c>
      <c r="F24" s="34" t="n">
        <v>24.7</v>
      </c>
      <c r="G24" s="34" t="n">
        <v>11</v>
      </c>
      <c r="H24" s="34" t="n">
        <v>4</v>
      </c>
      <c r="I24" s="34" t="n">
        <v>65113</v>
      </c>
      <c r="J24" s="36" t="n">
        <v>61750</v>
      </c>
    </row>
    <row r="25" customFormat="false" ht="15" hidden="false" customHeight="false" outlineLevel="0" collapsed="false">
      <c r="A25" s="37" t="n">
        <v>46113</v>
      </c>
      <c r="B25" s="34" t="s">
        <v>126</v>
      </c>
      <c r="C25" s="34" t="s">
        <v>1391</v>
      </c>
      <c r="D25" s="34" t="n">
        <v>720</v>
      </c>
      <c r="E25" s="34" t="n">
        <v>692.8</v>
      </c>
      <c r="F25" s="34" t="n">
        <v>16.6</v>
      </c>
      <c r="G25" s="34" t="n">
        <v>8.3</v>
      </c>
      <c r="H25" s="34" t="n">
        <v>2.3</v>
      </c>
      <c r="I25" s="34" t="n">
        <v>6730</v>
      </c>
      <c r="J25" s="36" t="n">
        <v>6640</v>
      </c>
    </row>
    <row r="26" customFormat="false" ht="15" hidden="false" customHeight="false" outlineLevel="0" collapsed="false">
      <c r="A26" s="37" t="n">
        <v>46143</v>
      </c>
      <c r="B26" s="34" t="s">
        <v>117</v>
      </c>
      <c r="C26" s="34" t="s">
        <v>1389</v>
      </c>
      <c r="D26" s="34" t="n">
        <v>744</v>
      </c>
      <c r="E26" s="34" t="n">
        <v>707.4</v>
      </c>
      <c r="F26" s="34" t="n">
        <v>23.1</v>
      </c>
      <c r="G26" s="34" t="n">
        <v>9.9</v>
      </c>
      <c r="H26" s="34" t="n">
        <v>3.6</v>
      </c>
      <c r="I26" s="34" t="n">
        <v>16527</v>
      </c>
      <c r="J26" s="36" t="n">
        <v>20790</v>
      </c>
    </row>
    <row r="27" customFormat="false" ht="15" hidden="false" customHeight="false" outlineLevel="0" collapsed="false">
      <c r="A27" s="37" t="n">
        <v>46143</v>
      </c>
      <c r="B27" s="34" t="s">
        <v>120</v>
      </c>
      <c r="C27" s="34" t="s">
        <v>1390</v>
      </c>
      <c r="D27" s="34" t="n">
        <v>744</v>
      </c>
      <c r="E27" s="34" t="n">
        <v>702.3</v>
      </c>
      <c r="F27" s="34" t="n">
        <v>24.3</v>
      </c>
      <c r="G27" s="34" t="n">
        <v>16.7</v>
      </c>
      <c r="H27" s="34" t="n">
        <v>0.7</v>
      </c>
      <c r="I27" s="34" t="n">
        <v>66202</v>
      </c>
      <c r="J27" s="36" t="n">
        <v>60750</v>
      </c>
    </row>
    <row r="28" customFormat="false" ht="15" hidden="false" customHeight="false" outlineLevel="0" collapsed="false">
      <c r="A28" s="37" t="n">
        <v>46143</v>
      </c>
      <c r="B28" s="34" t="s">
        <v>126</v>
      </c>
      <c r="C28" s="34" t="s">
        <v>1391</v>
      </c>
      <c r="D28" s="34" t="n">
        <v>744</v>
      </c>
      <c r="E28" s="34" t="n">
        <v>718.4</v>
      </c>
      <c r="F28" s="34" t="n">
        <v>8.2</v>
      </c>
      <c r="G28" s="34" t="n">
        <v>16.1</v>
      </c>
      <c r="H28" s="34" t="n">
        <v>1.3</v>
      </c>
      <c r="I28" s="34" t="n">
        <v>6509</v>
      </c>
      <c r="J28" s="36" t="n">
        <v>3280</v>
      </c>
    </row>
    <row r="29" customFormat="false" ht="15" hidden="false" customHeight="false" outlineLevel="0" collapsed="false">
      <c r="A29" s="37" t="n">
        <v>46174</v>
      </c>
      <c r="B29" s="34" t="s">
        <v>117</v>
      </c>
      <c r="C29" s="34" t="s">
        <v>1389</v>
      </c>
      <c r="D29" s="34" t="n">
        <v>720</v>
      </c>
      <c r="E29" s="34" t="n">
        <v>670.1</v>
      </c>
      <c r="F29" s="34" t="n">
        <v>30.5</v>
      </c>
      <c r="G29" s="34" t="n">
        <v>13.5</v>
      </c>
      <c r="H29" s="34" t="n">
        <v>5.9</v>
      </c>
      <c r="I29" s="34" t="n">
        <v>15628</v>
      </c>
      <c r="J29" s="36" t="n">
        <v>27450</v>
      </c>
    </row>
    <row r="30" customFormat="false" ht="15" hidden="false" customHeight="false" outlineLevel="0" collapsed="false">
      <c r="A30" s="37" t="n">
        <v>46174</v>
      </c>
      <c r="B30" s="34" t="s">
        <v>120</v>
      </c>
      <c r="C30" s="34" t="s">
        <v>1390</v>
      </c>
      <c r="D30" s="34" t="n">
        <v>720</v>
      </c>
      <c r="E30" s="34" t="n">
        <v>697.9</v>
      </c>
      <c r="F30" s="34" t="n">
        <v>8.2</v>
      </c>
      <c r="G30" s="34" t="n">
        <v>12.6</v>
      </c>
      <c r="H30" s="34" t="n">
        <v>1.3</v>
      </c>
      <c r="I30" s="34" t="n">
        <v>64439</v>
      </c>
      <c r="J30" s="36" t="n">
        <v>20500</v>
      </c>
    </row>
    <row r="31" customFormat="false" ht="15" hidden="false" customHeight="false" outlineLevel="0" collapsed="false">
      <c r="A31" s="37" t="n">
        <v>46174</v>
      </c>
      <c r="B31" s="34" t="s">
        <v>126</v>
      </c>
      <c r="C31" s="34" t="s">
        <v>1391</v>
      </c>
      <c r="D31" s="34" t="n">
        <v>720</v>
      </c>
      <c r="E31" s="34" t="n">
        <v>678.2</v>
      </c>
      <c r="F31" s="34" t="n">
        <v>19.3</v>
      </c>
      <c r="G31" s="34" t="n">
        <v>17.3</v>
      </c>
      <c r="H31" s="34" t="n">
        <v>5.2</v>
      </c>
      <c r="I31" s="34" t="n">
        <v>6054</v>
      </c>
      <c r="J31" s="36" t="n">
        <v>7720</v>
      </c>
    </row>
    <row r="32" customFormat="false" ht="15" hidden="false" customHeight="false" outlineLevel="0" collapsed="false">
      <c r="A32" s="37" t="n">
        <v>46204</v>
      </c>
      <c r="B32" s="34" t="s">
        <v>117</v>
      </c>
      <c r="C32" s="34" t="s">
        <v>1389</v>
      </c>
      <c r="D32" s="34" t="n">
        <v>744</v>
      </c>
      <c r="E32" s="34" t="n">
        <v>713.8</v>
      </c>
      <c r="F32" s="34" t="n">
        <v>18.8</v>
      </c>
      <c r="G32" s="34" t="n">
        <v>8.3</v>
      </c>
      <c r="H32" s="34" t="n">
        <v>3.1</v>
      </c>
      <c r="I32" s="34" t="n">
        <v>18324</v>
      </c>
      <c r="J32" s="36" t="n">
        <v>16920</v>
      </c>
    </row>
    <row r="33" customFormat="false" ht="15" hidden="false" customHeight="false" outlineLevel="0" collapsed="false">
      <c r="A33" s="37" t="n">
        <v>46204</v>
      </c>
      <c r="B33" s="34" t="s">
        <v>120</v>
      </c>
      <c r="C33" s="34" t="s">
        <v>1390</v>
      </c>
      <c r="D33" s="34" t="n">
        <v>744</v>
      </c>
      <c r="E33" s="34" t="n">
        <v>698.8</v>
      </c>
      <c r="F33" s="34" t="n">
        <v>27.5</v>
      </c>
      <c r="G33" s="34" t="n">
        <v>16.6</v>
      </c>
      <c r="H33" s="34" t="n">
        <v>1.1</v>
      </c>
      <c r="I33" s="34" t="n">
        <v>63736</v>
      </c>
      <c r="J33" s="36" t="n">
        <v>68750</v>
      </c>
    </row>
    <row r="34" customFormat="false" ht="15" hidden="false" customHeight="false" outlineLevel="0" collapsed="false">
      <c r="A34" s="37" t="n">
        <v>46204</v>
      </c>
      <c r="B34" s="34" t="s">
        <v>126</v>
      </c>
      <c r="C34" s="34" t="s">
        <v>1391</v>
      </c>
      <c r="D34" s="34" t="n">
        <v>744</v>
      </c>
      <c r="E34" s="34" t="n">
        <v>684.1</v>
      </c>
      <c r="F34" s="34" t="n">
        <v>34.8</v>
      </c>
      <c r="G34" s="34" t="n">
        <v>18.4</v>
      </c>
      <c r="H34" s="34" t="n">
        <v>6.7</v>
      </c>
      <c r="I34" s="34" t="n">
        <v>6379</v>
      </c>
      <c r="J34" s="36" t="n">
        <v>13920</v>
      </c>
    </row>
    <row r="35" customFormat="false" ht="15" hidden="false" customHeight="false" outlineLevel="0" collapsed="false">
      <c r="A35" s="37" t="n">
        <v>46235</v>
      </c>
      <c r="B35" s="34" t="s">
        <v>117</v>
      </c>
      <c r="C35" s="34" t="s">
        <v>1389</v>
      </c>
      <c r="D35" s="34" t="n">
        <v>744</v>
      </c>
      <c r="E35" s="34" t="n">
        <v>668.6</v>
      </c>
      <c r="F35" s="34" t="n">
        <v>50</v>
      </c>
      <c r="G35" s="34" t="n">
        <v>18.7</v>
      </c>
      <c r="H35" s="34" t="n">
        <v>6.7</v>
      </c>
      <c r="I35" s="34" t="n">
        <v>16926</v>
      </c>
      <c r="J35" s="36" t="n">
        <v>45000</v>
      </c>
    </row>
    <row r="36" customFormat="false" ht="15" hidden="false" customHeight="false" outlineLevel="0" collapsed="false">
      <c r="A36" s="37" t="n">
        <v>46235</v>
      </c>
      <c r="B36" s="34" t="s">
        <v>120</v>
      </c>
      <c r="C36" s="34" t="s">
        <v>1390</v>
      </c>
      <c r="D36" s="34" t="n">
        <v>744</v>
      </c>
      <c r="E36" s="34" t="n">
        <v>691.7</v>
      </c>
      <c r="F36" s="34" t="n">
        <v>32.3</v>
      </c>
      <c r="G36" s="34" t="n">
        <v>12.9</v>
      </c>
      <c r="H36" s="34" t="n">
        <v>7.1</v>
      </c>
      <c r="I36" s="34" t="n">
        <v>65050</v>
      </c>
      <c r="J36" s="36" t="n">
        <v>80750</v>
      </c>
    </row>
    <row r="37" customFormat="false" ht="15" hidden="false" customHeight="false" outlineLevel="0" collapsed="false">
      <c r="A37" s="37" t="n">
        <v>46235</v>
      </c>
      <c r="B37" s="34" t="s">
        <v>126</v>
      </c>
      <c r="C37" s="34" t="s">
        <v>1391</v>
      </c>
      <c r="D37" s="34" t="n">
        <v>744</v>
      </c>
      <c r="E37" s="34" t="n">
        <v>718.9</v>
      </c>
      <c r="F37" s="34" t="n">
        <v>16.4</v>
      </c>
      <c r="G37" s="34" t="n">
        <v>4.1</v>
      </c>
      <c r="H37" s="34" t="n">
        <v>4.6</v>
      </c>
      <c r="I37" s="34" t="n">
        <v>6964</v>
      </c>
      <c r="J37" s="36" t="n">
        <v>6560</v>
      </c>
    </row>
    <row r="38" customFormat="false" ht="15" hidden="false" customHeight="false" outlineLevel="0" collapsed="false">
      <c r="A38" s="37" t="n">
        <v>46266</v>
      </c>
      <c r="B38" s="34" t="s">
        <v>117</v>
      </c>
      <c r="C38" s="34" t="s">
        <v>1389</v>
      </c>
      <c r="D38" s="34" t="n">
        <v>720</v>
      </c>
      <c r="E38" s="34" t="n">
        <v>673.8</v>
      </c>
      <c r="F38" s="34" t="n">
        <v>21.8</v>
      </c>
      <c r="G38" s="34" t="n">
        <v>18.3</v>
      </c>
      <c r="H38" s="34" t="n">
        <v>6.1</v>
      </c>
      <c r="I38" s="34" t="n">
        <v>15855</v>
      </c>
      <c r="J38" s="36" t="n">
        <v>19620</v>
      </c>
    </row>
    <row r="39" customFormat="false" ht="15" hidden="false" customHeight="false" outlineLevel="0" collapsed="false">
      <c r="A39" s="37" t="n">
        <v>46266</v>
      </c>
      <c r="B39" s="34" t="s">
        <v>120</v>
      </c>
      <c r="C39" s="34" t="s">
        <v>1390</v>
      </c>
      <c r="D39" s="34" t="n">
        <v>720</v>
      </c>
      <c r="E39" s="34" t="n">
        <v>663.4</v>
      </c>
      <c r="F39" s="34" t="n">
        <v>36</v>
      </c>
      <c r="G39" s="34" t="n">
        <v>17.1</v>
      </c>
      <c r="H39" s="34" t="n">
        <v>3.5</v>
      </c>
      <c r="I39" s="34" t="n">
        <v>60680</v>
      </c>
      <c r="J39" s="36" t="n">
        <v>90000</v>
      </c>
    </row>
    <row r="40" customFormat="false" ht="15" hidden="false" customHeight="false" outlineLevel="0" collapsed="false">
      <c r="A40" s="37" t="n">
        <v>46266</v>
      </c>
      <c r="B40" s="34" t="s">
        <v>126</v>
      </c>
      <c r="C40" s="34" t="s">
        <v>1391</v>
      </c>
      <c r="D40" s="34" t="n">
        <v>720</v>
      </c>
      <c r="E40" s="34" t="n">
        <v>658.1</v>
      </c>
      <c r="F40" s="34" t="n">
        <v>46.3</v>
      </c>
      <c r="G40" s="34" t="n">
        <v>10.1</v>
      </c>
      <c r="H40" s="34" t="n">
        <v>5.5</v>
      </c>
      <c r="I40" s="34" t="n">
        <v>6300</v>
      </c>
      <c r="J40" s="36" t="n">
        <v>18520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E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8"/>
    <col collapsed="false" customWidth="true" hidden="false" outlineLevel="0" max="5" min="4" style="0" width="12"/>
  </cols>
  <sheetData>
    <row r="1" customFormat="false" ht="17.35" hidden="false" customHeight="false" outlineLevel="0" collapsed="false">
      <c r="A1" s="7" t="s">
        <v>1392</v>
      </c>
    </row>
    <row r="2" customFormat="false" ht="15" hidden="false" customHeight="false" outlineLevel="0" collapsed="false">
      <c r="A2" s="8" t="s">
        <v>1393</v>
      </c>
    </row>
    <row r="4" customFormat="false" ht="31.5" hidden="false" customHeight="true" outlineLevel="0" collapsed="false">
      <c r="A4" s="33" t="s">
        <v>638</v>
      </c>
      <c r="B4" s="33" t="s">
        <v>114</v>
      </c>
      <c r="C4" s="33" t="s">
        <v>1394</v>
      </c>
      <c r="D4" s="33" t="s">
        <v>1395</v>
      </c>
      <c r="E4" s="33" t="s">
        <v>1396</v>
      </c>
    </row>
    <row r="5" customFormat="false" ht="15" hidden="false" customHeight="false" outlineLevel="0" collapsed="false">
      <c r="A5" s="37" t="n">
        <v>45931</v>
      </c>
      <c r="B5" s="34" t="s">
        <v>117</v>
      </c>
      <c r="C5" s="34" t="s">
        <v>659</v>
      </c>
      <c r="D5" s="36" t="n">
        <v>26000</v>
      </c>
      <c r="E5" s="36" t="n">
        <v>30342</v>
      </c>
    </row>
    <row r="6" customFormat="false" ht="15" hidden="false" customHeight="false" outlineLevel="0" collapsed="false">
      <c r="A6" s="37" t="n">
        <v>45931</v>
      </c>
      <c r="B6" s="34" t="s">
        <v>117</v>
      </c>
      <c r="C6" s="34" t="s">
        <v>1397</v>
      </c>
      <c r="D6" s="36" t="n">
        <v>19000</v>
      </c>
      <c r="E6" s="36" t="n">
        <v>18717</v>
      </c>
    </row>
    <row r="7" customFormat="false" ht="15" hidden="false" customHeight="false" outlineLevel="0" collapsed="false">
      <c r="A7" s="37" t="n">
        <v>45931</v>
      </c>
      <c r="B7" s="34" t="s">
        <v>117</v>
      </c>
      <c r="C7" s="34" t="s">
        <v>661</v>
      </c>
      <c r="D7" s="36" t="n">
        <v>11000</v>
      </c>
      <c r="E7" s="36" t="n">
        <v>11026</v>
      </c>
    </row>
    <row r="8" customFormat="false" ht="15" hidden="false" customHeight="false" outlineLevel="0" collapsed="false">
      <c r="A8" s="37" t="n">
        <v>45931</v>
      </c>
      <c r="B8" s="34" t="s">
        <v>117</v>
      </c>
      <c r="C8" s="34" t="s">
        <v>1398</v>
      </c>
      <c r="D8" s="36" t="n">
        <v>2500</v>
      </c>
      <c r="E8" s="36" t="n">
        <v>2893</v>
      </c>
    </row>
    <row r="9" customFormat="false" ht="15" hidden="false" customHeight="false" outlineLevel="0" collapsed="false">
      <c r="A9" s="37" t="n">
        <v>45931</v>
      </c>
      <c r="B9" s="34" t="s">
        <v>120</v>
      </c>
      <c r="C9" s="34" t="s">
        <v>659</v>
      </c>
      <c r="D9" s="36" t="n">
        <v>9000</v>
      </c>
      <c r="E9" s="36" t="n">
        <v>9398</v>
      </c>
    </row>
    <row r="10" customFormat="false" ht="15" hidden="false" customHeight="false" outlineLevel="0" collapsed="false">
      <c r="A10" s="37" t="n">
        <v>45931</v>
      </c>
      <c r="B10" s="34" t="s">
        <v>120</v>
      </c>
      <c r="C10" s="34" t="s">
        <v>1397</v>
      </c>
      <c r="D10" s="36" t="n">
        <v>7000</v>
      </c>
      <c r="E10" s="36" t="n">
        <v>7568</v>
      </c>
    </row>
    <row r="11" customFormat="false" ht="15" hidden="false" customHeight="false" outlineLevel="0" collapsed="false">
      <c r="A11" s="37" t="n">
        <v>45931</v>
      </c>
      <c r="B11" s="34" t="s">
        <v>120</v>
      </c>
      <c r="C11" s="34" t="s">
        <v>661</v>
      </c>
      <c r="D11" s="36" t="n">
        <v>4500</v>
      </c>
      <c r="E11" s="36" t="n">
        <v>3939</v>
      </c>
    </row>
    <row r="12" customFormat="false" ht="15" hidden="false" customHeight="false" outlineLevel="0" collapsed="false">
      <c r="A12" s="37" t="n">
        <v>45931</v>
      </c>
      <c r="B12" s="34" t="s">
        <v>120</v>
      </c>
      <c r="C12" s="34" t="s">
        <v>1398</v>
      </c>
      <c r="D12" s="36" t="n">
        <v>1000</v>
      </c>
      <c r="E12" s="36" t="n">
        <v>996</v>
      </c>
    </row>
    <row r="13" customFormat="false" ht="15" hidden="false" customHeight="false" outlineLevel="0" collapsed="false">
      <c r="A13" s="37" t="n">
        <v>45931</v>
      </c>
      <c r="B13" s="34" t="s">
        <v>126</v>
      </c>
      <c r="C13" s="34" t="s">
        <v>659</v>
      </c>
      <c r="D13" s="36" t="n">
        <v>8000</v>
      </c>
      <c r="E13" s="36" t="n">
        <v>7457</v>
      </c>
    </row>
    <row r="14" customFormat="false" ht="15" hidden="false" customHeight="false" outlineLevel="0" collapsed="false">
      <c r="A14" s="37" t="n">
        <v>45931</v>
      </c>
      <c r="B14" s="34" t="s">
        <v>126</v>
      </c>
      <c r="C14" s="34" t="s">
        <v>1397</v>
      </c>
      <c r="D14" s="36" t="n">
        <v>10500</v>
      </c>
      <c r="E14" s="36" t="n">
        <v>9517</v>
      </c>
    </row>
    <row r="15" customFormat="false" ht="15" hidden="false" customHeight="false" outlineLevel="0" collapsed="false">
      <c r="A15" s="37" t="n">
        <v>45931</v>
      </c>
      <c r="B15" s="34" t="s">
        <v>126</v>
      </c>
      <c r="C15" s="34" t="s">
        <v>661</v>
      </c>
      <c r="D15" s="36" t="n">
        <v>4000</v>
      </c>
      <c r="E15" s="36" t="n">
        <v>4165</v>
      </c>
    </row>
    <row r="16" customFormat="false" ht="15" hidden="false" customHeight="false" outlineLevel="0" collapsed="false">
      <c r="A16" s="37" t="n">
        <v>45931</v>
      </c>
      <c r="B16" s="34" t="s">
        <v>126</v>
      </c>
      <c r="C16" s="34" t="s">
        <v>1398</v>
      </c>
      <c r="D16" s="36" t="n">
        <v>1000</v>
      </c>
      <c r="E16" s="36" t="n">
        <v>976</v>
      </c>
    </row>
    <row r="17" customFormat="false" ht="15" hidden="false" customHeight="false" outlineLevel="0" collapsed="false">
      <c r="A17" s="37" t="n">
        <v>45931</v>
      </c>
      <c r="B17" s="34" t="s">
        <v>123</v>
      </c>
      <c r="C17" s="34" t="s">
        <v>659</v>
      </c>
      <c r="D17" s="36" t="n">
        <v>3000</v>
      </c>
      <c r="E17" s="36" t="n">
        <v>3008</v>
      </c>
    </row>
    <row r="18" customFormat="false" ht="15" hidden="false" customHeight="false" outlineLevel="0" collapsed="false">
      <c r="A18" s="37" t="n">
        <v>45931</v>
      </c>
      <c r="B18" s="34" t="s">
        <v>123</v>
      </c>
      <c r="C18" s="34" t="s">
        <v>1397</v>
      </c>
      <c r="D18" s="36" t="n">
        <v>1500</v>
      </c>
      <c r="E18" s="36" t="n">
        <v>1674</v>
      </c>
    </row>
    <row r="19" customFormat="false" ht="15" hidden="false" customHeight="false" outlineLevel="0" collapsed="false">
      <c r="A19" s="37" t="n">
        <v>45931</v>
      </c>
      <c r="B19" s="34" t="s">
        <v>123</v>
      </c>
      <c r="C19" s="34" t="s">
        <v>661</v>
      </c>
      <c r="D19" s="36" t="n">
        <v>2000</v>
      </c>
      <c r="E19" s="36" t="n">
        <v>1783</v>
      </c>
    </row>
    <row r="20" customFormat="false" ht="15" hidden="false" customHeight="false" outlineLevel="0" collapsed="false">
      <c r="A20" s="37" t="n">
        <v>45931</v>
      </c>
      <c r="B20" s="34" t="s">
        <v>123</v>
      </c>
      <c r="C20" s="34" t="s">
        <v>1398</v>
      </c>
      <c r="D20" s="36" t="n">
        <v>250</v>
      </c>
      <c r="E20" s="36" t="n">
        <v>258</v>
      </c>
    </row>
    <row r="21" customFormat="false" ht="15" hidden="false" customHeight="false" outlineLevel="0" collapsed="false">
      <c r="A21" s="37" t="n">
        <v>45931</v>
      </c>
      <c r="B21" s="34" t="s">
        <v>129</v>
      </c>
      <c r="C21" s="34" t="s">
        <v>659</v>
      </c>
      <c r="D21" s="36" t="n">
        <v>4500</v>
      </c>
      <c r="E21" s="36" t="n">
        <v>4569</v>
      </c>
    </row>
    <row r="22" customFormat="false" ht="15" hidden="false" customHeight="false" outlineLevel="0" collapsed="false">
      <c r="A22" s="37" t="n">
        <v>45931</v>
      </c>
      <c r="B22" s="34" t="s">
        <v>129</v>
      </c>
      <c r="C22" s="34" t="s">
        <v>1397</v>
      </c>
      <c r="D22" s="36" t="n">
        <v>8000</v>
      </c>
      <c r="E22" s="36" t="n">
        <v>7281</v>
      </c>
    </row>
    <row r="23" customFormat="false" ht="15" hidden="false" customHeight="false" outlineLevel="0" collapsed="false">
      <c r="A23" s="37" t="n">
        <v>45931</v>
      </c>
      <c r="B23" s="34" t="s">
        <v>129</v>
      </c>
      <c r="C23" s="34" t="s">
        <v>661</v>
      </c>
      <c r="D23" s="36" t="n">
        <v>1500</v>
      </c>
      <c r="E23" s="36" t="n">
        <v>1465</v>
      </c>
    </row>
    <row r="24" customFormat="false" ht="15" hidden="false" customHeight="false" outlineLevel="0" collapsed="false">
      <c r="A24" s="37" t="n">
        <v>45931</v>
      </c>
      <c r="B24" s="34" t="s">
        <v>129</v>
      </c>
      <c r="C24" s="34" t="s">
        <v>1398</v>
      </c>
      <c r="D24" s="36" t="n">
        <v>500</v>
      </c>
      <c r="E24" s="36" t="n">
        <v>510</v>
      </c>
    </row>
    <row r="25" customFormat="false" ht="15" hidden="false" customHeight="false" outlineLevel="0" collapsed="false">
      <c r="A25" s="37" t="n">
        <v>45962</v>
      </c>
      <c r="B25" s="34" t="s">
        <v>117</v>
      </c>
      <c r="C25" s="34" t="s">
        <v>659</v>
      </c>
      <c r="D25" s="36" t="n">
        <v>26000</v>
      </c>
      <c r="E25" s="36" t="n">
        <v>26603</v>
      </c>
    </row>
    <row r="26" customFormat="false" ht="15" hidden="false" customHeight="false" outlineLevel="0" collapsed="false">
      <c r="A26" s="37" t="n">
        <v>45962</v>
      </c>
      <c r="B26" s="34" t="s">
        <v>117</v>
      </c>
      <c r="C26" s="34" t="s">
        <v>1397</v>
      </c>
      <c r="D26" s="36" t="n">
        <v>19000</v>
      </c>
      <c r="E26" s="36" t="n">
        <v>16985</v>
      </c>
    </row>
    <row r="27" customFormat="false" ht="15" hidden="false" customHeight="false" outlineLevel="0" collapsed="false">
      <c r="A27" s="37" t="n">
        <v>45962</v>
      </c>
      <c r="B27" s="34" t="s">
        <v>117</v>
      </c>
      <c r="C27" s="34" t="s">
        <v>661</v>
      </c>
      <c r="D27" s="36" t="n">
        <v>11000</v>
      </c>
      <c r="E27" s="36" t="n">
        <v>10481</v>
      </c>
    </row>
    <row r="28" customFormat="false" ht="15" hidden="false" customHeight="false" outlineLevel="0" collapsed="false">
      <c r="A28" s="37" t="n">
        <v>45962</v>
      </c>
      <c r="B28" s="34" t="s">
        <v>117</v>
      </c>
      <c r="C28" s="34" t="s">
        <v>1398</v>
      </c>
      <c r="D28" s="36" t="n">
        <v>2500</v>
      </c>
      <c r="E28" s="36" t="n">
        <v>2141</v>
      </c>
    </row>
    <row r="29" customFormat="false" ht="15" hidden="false" customHeight="false" outlineLevel="0" collapsed="false">
      <c r="A29" s="37" t="n">
        <v>45962</v>
      </c>
      <c r="B29" s="34" t="s">
        <v>120</v>
      </c>
      <c r="C29" s="34" t="s">
        <v>659</v>
      </c>
      <c r="D29" s="36" t="n">
        <v>9000</v>
      </c>
      <c r="E29" s="36" t="n">
        <v>9835</v>
      </c>
    </row>
    <row r="30" customFormat="false" ht="15" hidden="false" customHeight="false" outlineLevel="0" collapsed="false">
      <c r="A30" s="37" t="n">
        <v>45962</v>
      </c>
      <c r="B30" s="34" t="s">
        <v>120</v>
      </c>
      <c r="C30" s="34" t="s">
        <v>1397</v>
      </c>
      <c r="D30" s="36" t="n">
        <v>7000</v>
      </c>
      <c r="E30" s="36" t="n">
        <v>7930</v>
      </c>
    </row>
    <row r="31" customFormat="false" ht="15" hidden="false" customHeight="false" outlineLevel="0" collapsed="false">
      <c r="A31" s="37" t="n">
        <v>45962</v>
      </c>
      <c r="B31" s="34" t="s">
        <v>120</v>
      </c>
      <c r="C31" s="34" t="s">
        <v>661</v>
      </c>
      <c r="D31" s="36" t="n">
        <v>4500</v>
      </c>
      <c r="E31" s="36" t="n">
        <v>4612</v>
      </c>
    </row>
    <row r="32" customFormat="false" ht="15" hidden="false" customHeight="false" outlineLevel="0" collapsed="false">
      <c r="A32" s="37" t="n">
        <v>45962</v>
      </c>
      <c r="B32" s="34" t="s">
        <v>120</v>
      </c>
      <c r="C32" s="34" t="s">
        <v>1398</v>
      </c>
      <c r="D32" s="36" t="n">
        <v>1000</v>
      </c>
      <c r="E32" s="36" t="n">
        <v>1084</v>
      </c>
    </row>
    <row r="33" customFormat="false" ht="15" hidden="false" customHeight="false" outlineLevel="0" collapsed="false">
      <c r="A33" s="37" t="n">
        <v>45962</v>
      </c>
      <c r="B33" s="34" t="s">
        <v>126</v>
      </c>
      <c r="C33" s="34" t="s">
        <v>659</v>
      </c>
      <c r="D33" s="36" t="n">
        <v>8000</v>
      </c>
      <c r="E33" s="36" t="n">
        <v>7323</v>
      </c>
    </row>
    <row r="34" customFormat="false" ht="15" hidden="false" customHeight="false" outlineLevel="0" collapsed="false">
      <c r="A34" s="37" t="n">
        <v>45962</v>
      </c>
      <c r="B34" s="34" t="s">
        <v>126</v>
      </c>
      <c r="C34" s="34" t="s">
        <v>1397</v>
      </c>
      <c r="D34" s="36" t="n">
        <v>10500</v>
      </c>
      <c r="E34" s="36" t="n">
        <v>12089</v>
      </c>
    </row>
    <row r="35" customFormat="false" ht="15" hidden="false" customHeight="false" outlineLevel="0" collapsed="false">
      <c r="A35" s="37" t="n">
        <v>45962</v>
      </c>
      <c r="B35" s="34" t="s">
        <v>126</v>
      </c>
      <c r="C35" s="34" t="s">
        <v>661</v>
      </c>
      <c r="D35" s="36" t="n">
        <v>4000</v>
      </c>
      <c r="E35" s="36" t="n">
        <v>4037</v>
      </c>
    </row>
    <row r="36" customFormat="false" ht="15" hidden="false" customHeight="false" outlineLevel="0" collapsed="false">
      <c r="A36" s="37" t="n">
        <v>45962</v>
      </c>
      <c r="B36" s="34" t="s">
        <v>126</v>
      </c>
      <c r="C36" s="34" t="s">
        <v>1398</v>
      </c>
      <c r="D36" s="36" t="n">
        <v>1000</v>
      </c>
      <c r="E36" s="36" t="n">
        <v>1082</v>
      </c>
    </row>
    <row r="37" customFormat="false" ht="15" hidden="false" customHeight="false" outlineLevel="0" collapsed="false">
      <c r="A37" s="37" t="n">
        <v>45962</v>
      </c>
      <c r="B37" s="34" t="s">
        <v>123</v>
      </c>
      <c r="C37" s="34" t="s">
        <v>659</v>
      </c>
      <c r="D37" s="36" t="n">
        <v>3000</v>
      </c>
      <c r="E37" s="36" t="n">
        <v>3200</v>
      </c>
    </row>
    <row r="38" customFormat="false" ht="15" hidden="false" customHeight="false" outlineLevel="0" collapsed="false">
      <c r="A38" s="37" t="n">
        <v>45962</v>
      </c>
      <c r="B38" s="34" t="s">
        <v>123</v>
      </c>
      <c r="C38" s="34" t="s">
        <v>1397</v>
      </c>
      <c r="D38" s="36" t="n">
        <v>1500</v>
      </c>
      <c r="E38" s="36" t="n">
        <v>1421</v>
      </c>
    </row>
    <row r="39" customFormat="false" ht="15" hidden="false" customHeight="false" outlineLevel="0" collapsed="false">
      <c r="A39" s="37" t="n">
        <v>45962</v>
      </c>
      <c r="B39" s="34" t="s">
        <v>123</v>
      </c>
      <c r="C39" s="34" t="s">
        <v>661</v>
      </c>
      <c r="D39" s="36" t="n">
        <v>2000</v>
      </c>
      <c r="E39" s="36" t="n">
        <v>2131</v>
      </c>
    </row>
    <row r="40" customFormat="false" ht="15" hidden="false" customHeight="false" outlineLevel="0" collapsed="false">
      <c r="A40" s="37" t="n">
        <v>45962</v>
      </c>
      <c r="B40" s="34" t="s">
        <v>123</v>
      </c>
      <c r="C40" s="34" t="s">
        <v>1398</v>
      </c>
      <c r="D40" s="36" t="n">
        <v>250</v>
      </c>
      <c r="E40" s="36" t="n">
        <v>223</v>
      </c>
    </row>
    <row r="41" customFormat="false" ht="15" hidden="false" customHeight="false" outlineLevel="0" collapsed="false">
      <c r="A41" s="37" t="n">
        <v>45962</v>
      </c>
      <c r="B41" s="34" t="s">
        <v>129</v>
      </c>
      <c r="C41" s="34" t="s">
        <v>659</v>
      </c>
      <c r="D41" s="36" t="n">
        <v>4500</v>
      </c>
      <c r="E41" s="36" t="n">
        <v>5210</v>
      </c>
    </row>
    <row r="42" customFormat="false" ht="15" hidden="false" customHeight="false" outlineLevel="0" collapsed="false">
      <c r="A42" s="37" t="n">
        <v>45962</v>
      </c>
      <c r="B42" s="34" t="s">
        <v>129</v>
      </c>
      <c r="C42" s="34" t="s">
        <v>1397</v>
      </c>
      <c r="D42" s="36" t="n">
        <v>8000</v>
      </c>
      <c r="E42" s="36" t="n">
        <v>9414</v>
      </c>
    </row>
    <row r="43" customFormat="false" ht="15" hidden="false" customHeight="false" outlineLevel="0" collapsed="false">
      <c r="A43" s="37" t="n">
        <v>45962</v>
      </c>
      <c r="B43" s="34" t="s">
        <v>129</v>
      </c>
      <c r="C43" s="34" t="s">
        <v>661</v>
      </c>
      <c r="D43" s="36" t="n">
        <v>1500</v>
      </c>
      <c r="E43" s="36" t="n">
        <v>1746</v>
      </c>
    </row>
    <row r="44" customFormat="false" ht="15" hidden="false" customHeight="false" outlineLevel="0" collapsed="false">
      <c r="A44" s="37" t="n">
        <v>45962</v>
      </c>
      <c r="B44" s="34" t="s">
        <v>129</v>
      </c>
      <c r="C44" s="34" t="s">
        <v>1398</v>
      </c>
      <c r="D44" s="36" t="n">
        <v>500</v>
      </c>
      <c r="E44" s="36" t="n">
        <v>581</v>
      </c>
    </row>
    <row r="45" customFormat="false" ht="15" hidden="false" customHeight="false" outlineLevel="0" collapsed="false">
      <c r="A45" s="37" t="n">
        <v>45992</v>
      </c>
      <c r="B45" s="34" t="s">
        <v>117</v>
      </c>
      <c r="C45" s="34" t="s">
        <v>659</v>
      </c>
      <c r="D45" s="36" t="n">
        <v>26000</v>
      </c>
      <c r="E45" s="36" t="n">
        <v>27749</v>
      </c>
    </row>
    <row r="46" customFormat="false" ht="15" hidden="false" customHeight="false" outlineLevel="0" collapsed="false">
      <c r="A46" s="37" t="n">
        <v>45992</v>
      </c>
      <c r="B46" s="34" t="s">
        <v>117</v>
      </c>
      <c r="C46" s="34" t="s">
        <v>1397</v>
      </c>
      <c r="D46" s="36" t="n">
        <v>19000</v>
      </c>
      <c r="E46" s="36" t="n">
        <v>16775</v>
      </c>
    </row>
    <row r="47" customFormat="false" ht="15" hidden="false" customHeight="false" outlineLevel="0" collapsed="false">
      <c r="A47" s="37" t="n">
        <v>45992</v>
      </c>
      <c r="B47" s="34" t="s">
        <v>117</v>
      </c>
      <c r="C47" s="34" t="s">
        <v>661</v>
      </c>
      <c r="D47" s="36" t="n">
        <v>11000</v>
      </c>
      <c r="E47" s="36" t="n">
        <v>9780</v>
      </c>
    </row>
    <row r="48" customFormat="false" ht="15" hidden="false" customHeight="false" outlineLevel="0" collapsed="false">
      <c r="A48" s="37" t="n">
        <v>45992</v>
      </c>
      <c r="B48" s="34" t="s">
        <v>117</v>
      </c>
      <c r="C48" s="34" t="s">
        <v>1398</v>
      </c>
      <c r="D48" s="36" t="n">
        <v>2500</v>
      </c>
      <c r="E48" s="36" t="n">
        <v>2192</v>
      </c>
    </row>
    <row r="49" customFormat="false" ht="15" hidden="false" customHeight="false" outlineLevel="0" collapsed="false">
      <c r="A49" s="37" t="n">
        <v>45992</v>
      </c>
      <c r="B49" s="34" t="s">
        <v>120</v>
      </c>
      <c r="C49" s="34" t="s">
        <v>659</v>
      </c>
      <c r="D49" s="36" t="n">
        <v>9000</v>
      </c>
      <c r="E49" s="36" t="n">
        <v>10246</v>
      </c>
    </row>
    <row r="50" customFormat="false" ht="15" hidden="false" customHeight="false" outlineLevel="0" collapsed="false">
      <c r="A50" s="37" t="n">
        <v>45992</v>
      </c>
      <c r="B50" s="34" t="s">
        <v>120</v>
      </c>
      <c r="C50" s="34" t="s">
        <v>1397</v>
      </c>
      <c r="D50" s="36" t="n">
        <v>7000</v>
      </c>
      <c r="E50" s="36" t="n">
        <v>7216</v>
      </c>
    </row>
    <row r="51" customFormat="false" ht="15" hidden="false" customHeight="false" outlineLevel="0" collapsed="false">
      <c r="A51" s="37" t="n">
        <v>45992</v>
      </c>
      <c r="B51" s="34" t="s">
        <v>120</v>
      </c>
      <c r="C51" s="34" t="s">
        <v>661</v>
      </c>
      <c r="D51" s="36" t="n">
        <v>4500</v>
      </c>
      <c r="E51" s="36" t="n">
        <v>4485</v>
      </c>
    </row>
    <row r="52" customFormat="false" ht="15" hidden="false" customHeight="false" outlineLevel="0" collapsed="false">
      <c r="A52" s="37" t="n">
        <v>45992</v>
      </c>
      <c r="B52" s="34" t="s">
        <v>120</v>
      </c>
      <c r="C52" s="34" t="s">
        <v>1398</v>
      </c>
      <c r="D52" s="36" t="n">
        <v>1000</v>
      </c>
      <c r="E52" s="36" t="n">
        <v>942</v>
      </c>
    </row>
    <row r="53" customFormat="false" ht="15" hidden="false" customHeight="false" outlineLevel="0" collapsed="false">
      <c r="A53" s="37" t="n">
        <v>45992</v>
      </c>
      <c r="B53" s="34" t="s">
        <v>126</v>
      </c>
      <c r="C53" s="34" t="s">
        <v>659</v>
      </c>
      <c r="D53" s="36" t="n">
        <v>8000</v>
      </c>
      <c r="E53" s="36" t="n">
        <v>9193</v>
      </c>
    </row>
    <row r="54" customFormat="false" ht="15" hidden="false" customHeight="false" outlineLevel="0" collapsed="false">
      <c r="A54" s="37" t="n">
        <v>45992</v>
      </c>
      <c r="B54" s="34" t="s">
        <v>126</v>
      </c>
      <c r="C54" s="34" t="s">
        <v>1397</v>
      </c>
      <c r="D54" s="36" t="n">
        <v>10500</v>
      </c>
      <c r="E54" s="36" t="n">
        <v>10937</v>
      </c>
    </row>
    <row r="55" customFormat="false" ht="15" hidden="false" customHeight="false" outlineLevel="0" collapsed="false">
      <c r="A55" s="37" t="n">
        <v>45992</v>
      </c>
      <c r="B55" s="34" t="s">
        <v>126</v>
      </c>
      <c r="C55" s="34" t="s">
        <v>661</v>
      </c>
      <c r="D55" s="36" t="n">
        <v>4000</v>
      </c>
      <c r="E55" s="36" t="n">
        <v>3569</v>
      </c>
    </row>
    <row r="56" customFormat="false" ht="15" hidden="false" customHeight="false" outlineLevel="0" collapsed="false">
      <c r="A56" s="37" t="n">
        <v>45992</v>
      </c>
      <c r="B56" s="34" t="s">
        <v>126</v>
      </c>
      <c r="C56" s="34" t="s">
        <v>1398</v>
      </c>
      <c r="D56" s="36" t="n">
        <v>1000</v>
      </c>
      <c r="E56" s="36" t="n">
        <v>966</v>
      </c>
    </row>
    <row r="57" customFormat="false" ht="15" hidden="false" customHeight="false" outlineLevel="0" collapsed="false">
      <c r="A57" s="37" t="n">
        <v>45992</v>
      </c>
      <c r="B57" s="34" t="s">
        <v>123</v>
      </c>
      <c r="C57" s="34" t="s">
        <v>659</v>
      </c>
      <c r="D57" s="36" t="n">
        <v>3000</v>
      </c>
      <c r="E57" s="36" t="n">
        <v>3450</v>
      </c>
    </row>
    <row r="58" customFormat="false" ht="15" hidden="false" customHeight="false" outlineLevel="0" collapsed="false">
      <c r="A58" s="37" t="n">
        <v>45992</v>
      </c>
      <c r="B58" s="34" t="s">
        <v>123</v>
      </c>
      <c r="C58" s="34" t="s">
        <v>1397</v>
      </c>
      <c r="D58" s="36" t="n">
        <v>1500</v>
      </c>
      <c r="E58" s="36" t="n">
        <v>1653</v>
      </c>
    </row>
    <row r="59" customFormat="false" ht="15" hidden="false" customHeight="false" outlineLevel="0" collapsed="false">
      <c r="A59" s="37" t="n">
        <v>45992</v>
      </c>
      <c r="B59" s="34" t="s">
        <v>123</v>
      </c>
      <c r="C59" s="34" t="s">
        <v>661</v>
      </c>
      <c r="D59" s="36" t="n">
        <v>2000</v>
      </c>
      <c r="E59" s="36" t="n">
        <v>2331</v>
      </c>
    </row>
    <row r="60" customFormat="false" ht="15" hidden="false" customHeight="false" outlineLevel="0" collapsed="false">
      <c r="A60" s="37" t="n">
        <v>45992</v>
      </c>
      <c r="B60" s="34" t="s">
        <v>123</v>
      </c>
      <c r="C60" s="34" t="s">
        <v>1398</v>
      </c>
      <c r="D60" s="36" t="n">
        <v>250</v>
      </c>
      <c r="E60" s="36" t="n">
        <v>262</v>
      </c>
    </row>
    <row r="61" customFormat="false" ht="15" hidden="false" customHeight="false" outlineLevel="0" collapsed="false">
      <c r="A61" s="37" t="n">
        <v>45992</v>
      </c>
      <c r="B61" s="34" t="s">
        <v>129</v>
      </c>
      <c r="C61" s="34" t="s">
        <v>659</v>
      </c>
      <c r="D61" s="36" t="n">
        <v>4500</v>
      </c>
      <c r="E61" s="36" t="n">
        <v>4865</v>
      </c>
    </row>
    <row r="62" customFormat="false" ht="15" hidden="false" customHeight="false" outlineLevel="0" collapsed="false">
      <c r="A62" s="37" t="n">
        <v>45992</v>
      </c>
      <c r="B62" s="34" t="s">
        <v>129</v>
      </c>
      <c r="C62" s="34" t="s">
        <v>1397</v>
      </c>
      <c r="D62" s="36" t="n">
        <v>8000</v>
      </c>
      <c r="E62" s="36" t="n">
        <v>8759</v>
      </c>
    </row>
    <row r="63" customFormat="false" ht="15" hidden="false" customHeight="false" outlineLevel="0" collapsed="false">
      <c r="A63" s="37" t="n">
        <v>45992</v>
      </c>
      <c r="B63" s="34" t="s">
        <v>129</v>
      </c>
      <c r="C63" s="34" t="s">
        <v>661</v>
      </c>
      <c r="D63" s="36" t="n">
        <v>1500</v>
      </c>
      <c r="E63" s="36" t="n">
        <v>1342</v>
      </c>
    </row>
    <row r="64" customFormat="false" ht="15" hidden="false" customHeight="false" outlineLevel="0" collapsed="false">
      <c r="A64" s="37" t="n">
        <v>45992</v>
      </c>
      <c r="B64" s="34" t="s">
        <v>129</v>
      </c>
      <c r="C64" s="34" t="s">
        <v>1398</v>
      </c>
      <c r="D64" s="36" t="n">
        <v>500</v>
      </c>
      <c r="E64" s="36" t="n">
        <v>467</v>
      </c>
    </row>
    <row r="65" customFormat="false" ht="15" hidden="false" customHeight="false" outlineLevel="0" collapsed="false">
      <c r="A65" s="37" t="n">
        <v>46023</v>
      </c>
      <c r="B65" s="34" t="s">
        <v>117</v>
      </c>
      <c r="C65" s="34" t="s">
        <v>659</v>
      </c>
      <c r="D65" s="36" t="n">
        <v>26000</v>
      </c>
      <c r="E65" s="36" t="n">
        <v>30260</v>
      </c>
    </row>
    <row r="66" customFormat="false" ht="15" hidden="false" customHeight="false" outlineLevel="0" collapsed="false">
      <c r="A66" s="37" t="n">
        <v>46023</v>
      </c>
      <c r="B66" s="34" t="s">
        <v>117</v>
      </c>
      <c r="C66" s="34" t="s">
        <v>1397</v>
      </c>
      <c r="D66" s="36" t="n">
        <v>19000</v>
      </c>
      <c r="E66" s="36" t="n">
        <v>17240</v>
      </c>
    </row>
    <row r="67" customFormat="false" ht="15" hidden="false" customHeight="false" outlineLevel="0" collapsed="false">
      <c r="A67" s="37" t="n">
        <v>46023</v>
      </c>
      <c r="B67" s="34" t="s">
        <v>117</v>
      </c>
      <c r="C67" s="34" t="s">
        <v>661</v>
      </c>
      <c r="D67" s="36" t="n">
        <v>11000</v>
      </c>
      <c r="E67" s="36" t="n">
        <v>12051</v>
      </c>
    </row>
    <row r="68" customFormat="false" ht="15" hidden="false" customHeight="false" outlineLevel="0" collapsed="false">
      <c r="A68" s="37" t="n">
        <v>46023</v>
      </c>
      <c r="B68" s="34" t="s">
        <v>117</v>
      </c>
      <c r="C68" s="34" t="s">
        <v>1398</v>
      </c>
      <c r="D68" s="36" t="n">
        <v>2500</v>
      </c>
      <c r="E68" s="36" t="n">
        <v>2220</v>
      </c>
    </row>
    <row r="69" customFormat="false" ht="15" hidden="false" customHeight="false" outlineLevel="0" collapsed="false">
      <c r="A69" s="37" t="n">
        <v>46023</v>
      </c>
      <c r="B69" s="34" t="s">
        <v>120</v>
      </c>
      <c r="C69" s="34" t="s">
        <v>659</v>
      </c>
      <c r="D69" s="36" t="n">
        <v>9000</v>
      </c>
      <c r="E69" s="36" t="n">
        <v>7761</v>
      </c>
    </row>
    <row r="70" customFormat="false" ht="15" hidden="false" customHeight="false" outlineLevel="0" collapsed="false">
      <c r="A70" s="37" t="n">
        <v>46023</v>
      </c>
      <c r="B70" s="34" t="s">
        <v>120</v>
      </c>
      <c r="C70" s="34" t="s">
        <v>1397</v>
      </c>
      <c r="D70" s="36" t="n">
        <v>7000</v>
      </c>
      <c r="E70" s="36" t="n">
        <v>7570</v>
      </c>
    </row>
    <row r="71" customFormat="false" ht="15" hidden="false" customHeight="false" outlineLevel="0" collapsed="false">
      <c r="A71" s="37" t="n">
        <v>46023</v>
      </c>
      <c r="B71" s="34" t="s">
        <v>120</v>
      </c>
      <c r="C71" s="34" t="s">
        <v>661</v>
      </c>
      <c r="D71" s="36" t="n">
        <v>4500</v>
      </c>
      <c r="E71" s="36" t="n">
        <v>4434</v>
      </c>
    </row>
    <row r="72" customFormat="false" ht="15" hidden="false" customHeight="false" outlineLevel="0" collapsed="false">
      <c r="A72" s="37" t="n">
        <v>46023</v>
      </c>
      <c r="B72" s="34" t="s">
        <v>120</v>
      </c>
      <c r="C72" s="34" t="s">
        <v>1398</v>
      </c>
      <c r="D72" s="36" t="n">
        <v>1000</v>
      </c>
      <c r="E72" s="36" t="n">
        <v>1066</v>
      </c>
    </row>
    <row r="73" customFormat="false" ht="15" hidden="false" customHeight="false" outlineLevel="0" collapsed="false">
      <c r="A73" s="37" t="n">
        <v>46023</v>
      </c>
      <c r="B73" s="34" t="s">
        <v>126</v>
      </c>
      <c r="C73" s="34" t="s">
        <v>659</v>
      </c>
      <c r="D73" s="36" t="n">
        <v>8000</v>
      </c>
      <c r="E73" s="36" t="n">
        <v>7682</v>
      </c>
    </row>
    <row r="74" customFormat="false" ht="15" hidden="false" customHeight="false" outlineLevel="0" collapsed="false">
      <c r="A74" s="37" t="n">
        <v>46023</v>
      </c>
      <c r="B74" s="34" t="s">
        <v>126</v>
      </c>
      <c r="C74" s="34" t="s">
        <v>1397</v>
      </c>
      <c r="D74" s="36" t="n">
        <v>10500</v>
      </c>
      <c r="E74" s="36" t="n">
        <v>11283</v>
      </c>
    </row>
    <row r="75" customFormat="false" ht="15" hidden="false" customHeight="false" outlineLevel="0" collapsed="false">
      <c r="A75" s="37" t="n">
        <v>46023</v>
      </c>
      <c r="B75" s="34" t="s">
        <v>126</v>
      </c>
      <c r="C75" s="34" t="s">
        <v>661</v>
      </c>
      <c r="D75" s="36" t="n">
        <v>4000</v>
      </c>
      <c r="E75" s="36" t="n">
        <v>4565</v>
      </c>
    </row>
    <row r="76" customFormat="false" ht="15" hidden="false" customHeight="false" outlineLevel="0" collapsed="false">
      <c r="A76" s="37" t="n">
        <v>46023</v>
      </c>
      <c r="B76" s="34" t="s">
        <v>126</v>
      </c>
      <c r="C76" s="34" t="s">
        <v>1398</v>
      </c>
      <c r="D76" s="36" t="n">
        <v>1000</v>
      </c>
      <c r="E76" s="36" t="n">
        <v>1158</v>
      </c>
    </row>
    <row r="77" customFormat="false" ht="15" hidden="false" customHeight="false" outlineLevel="0" collapsed="false">
      <c r="A77" s="37" t="n">
        <v>46023</v>
      </c>
      <c r="B77" s="34" t="s">
        <v>123</v>
      </c>
      <c r="C77" s="34" t="s">
        <v>659</v>
      </c>
      <c r="D77" s="36" t="n">
        <v>3000</v>
      </c>
      <c r="E77" s="36" t="n">
        <v>3287</v>
      </c>
    </row>
    <row r="78" customFormat="false" ht="15" hidden="false" customHeight="false" outlineLevel="0" collapsed="false">
      <c r="A78" s="37" t="n">
        <v>46023</v>
      </c>
      <c r="B78" s="34" t="s">
        <v>123</v>
      </c>
      <c r="C78" s="34" t="s">
        <v>1397</v>
      </c>
      <c r="D78" s="36" t="n">
        <v>1500</v>
      </c>
      <c r="E78" s="36" t="n">
        <v>1304</v>
      </c>
    </row>
    <row r="79" customFormat="false" ht="15" hidden="false" customHeight="false" outlineLevel="0" collapsed="false">
      <c r="A79" s="37" t="n">
        <v>46023</v>
      </c>
      <c r="B79" s="34" t="s">
        <v>123</v>
      </c>
      <c r="C79" s="34" t="s">
        <v>661</v>
      </c>
      <c r="D79" s="36" t="n">
        <v>2000</v>
      </c>
      <c r="E79" s="36" t="n">
        <v>1960</v>
      </c>
    </row>
    <row r="80" customFormat="false" ht="15" hidden="false" customHeight="false" outlineLevel="0" collapsed="false">
      <c r="A80" s="37" t="n">
        <v>46023</v>
      </c>
      <c r="B80" s="34" t="s">
        <v>123</v>
      </c>
      <c r="C80" s="34" t="s">
        <v>1398</v>
      </c>
      <c r="D80" s="36" t="n">
        <v>250</v>
      </c>
      <c r="E80" s="36" t="n">
        <v>255</v>
      </c>
    </row>
    <row r="81" customFormat="false" ht="15" hidden="false" customHeight="false" outlineLevel="0" collapsed="false">
      <c r="A81" s="37" t="n">
        <v>46023</v>
      </c>
      <c r="B81" s="34" t="s">
        <v>129</v>
      </c>
      <c r="C81" s="34" t="s">
        <v>659</v>
      </c>
      <c r="D81" s="36" t="n">
        <v>4500</v>
      </c>
      <c r="E81" s="36" t="n">
        <v>4941</v>
      </c>
    </row>
    <row r="82" customFormat="false" ht="15" hidden="false" customHeight="false" outlineLevel="0" collapsed="false">
      <c r="A82" s="37" t="n">
        <v>46023</v>
      </c>
      <c r="B82" s="34" t="s">
        <v>129</v>
      </c>
      <c r="C82" s="34" t="s">
        <v>1397</v>
      </c>
      <c r="D82" s="36" t="n">
        <v>8000</v>
      </c>
      <c r="E82" s="36" t="n">
        <v>6925</v>
      </c>
    </row>
    <row r="83" customFormat="false" ht="15" hidden="false" customHeight="false" outlineLevel="0" collapsed="false">
      <c r="A83" s="37" t="n">
        <v>46023</v>
      </c>
      <c r="B83" s="34" t="s">
        <v>129</v>
      </c>
      <c r="C83" s="34" t="s">
        <v>661</v>
      </c>
      <c r="D83" s="36" t="n">
        <v>1500</v>
      </c>
      <c r="E83" s="36" t="n">
        <v>1565</v>
      </c>
    </row>
    <row r="84" customFormat="false" ht="15" hidden="false" customHeight="false" outlineLevel="0" collapsed="false">
      <c r="A84" s="37" t="n">
        <v>46023</v>
      </c>
      <c r="B84" s="34" t="s">
        <v>129</v>
      </c>
      <c r="C84" s="34" t="s">
        <v>1398</v>
      </c>
      <c r="D84" s="36" t="n">
        <v>500</v>
      </c>
      <c r="E84" s="36" t="n">
        <v>538</v>
      </c>
    </row>
    <row r="85" customFormat="false" ht="15" hidden="false" customHeight="false" outlineLevel="0" collapsed="false">
      <c r="A85" s="37" t="n">
        <v>46054</v>
      </c>
      <c r="B85" s="34" t="s">
        <v>117</v>
      </c>
      <c r="C85" s="34" t="s">
        <v>659</v>
      </c>
      <c r="D85" s="36" t="n">
        <v>26000</v>
      </c>
      <c r="E85" s="36" t="n">
        <v>29432</v>
      </c>
    </row>
    <row r="86" customFormat="false" ht="15" hidden="false" customHeight="false" outlineLevel="0" collapsed="false">
      <c r="A86" s="37" t="n">
        <v>46054</v>
      </c>
      <c r="B86" s="34" t="s">
        <v>117</v>
      </c>
      <c r="C86" s="34" t="s">
        <v>1397</v>
      </c>
      <c r="D86" s="36" t="n">
        <v>30400</v>
      </c>
      <c r="E86" s="36" t="n">
        <v>17400</v>
      </c>
    </row>
    <row r="87" customFormat="false" ht="15" hidden="false" customHeight="false" outlineLevel="0" collapsed="false">
      <c r="A87" s="37" t="n">
        <v>46054</v>
      </c>
      <c r="B87" s="34" t="s">
        <v>117</v>
      </c>
      <c r="C87" s="34" t="s">
        <v>661</v>
      </c>
      <c r="D87" s="36" t="n">
        <v>17600</v>
      </c>
      <c r="E87" s="36" t="n">
        <v>19952</v>
      </c>
    </row>
    <row r="88" customFormat="false" ht="15" hidden="false" customHeight="false" outlineLevel="0" collapsed="false">
      <c r="A88" s="37" t="n">
        <v>46054</v>
      </c>
      <c r="B88" s="34" t="s">
        <v>117</v>
      </c>
      <c r="C88" s="34" t="s">
        <v>1398</v>
      </c>
      <c r="D88" s="36" t="n">
        <v>4000</v>
      </c>
      <c r="E88" s="36" t="n">
        <v>2484</v>
      </c>
    </row>
    <row r="89" customFormat="false" ht="15" hidden="false" customHeight="false" outlineLevel="0" collapsed="false">
      <c r="A89" s="37" t="n">
        <v>46054</v>
      </c>
      <c r="B89" s="34" t="s">
        <v>120</v>
      </c>
      <c r="C89" s="34" t="s">
        <v>659</v>
      </c>
      <c r="D89" s="36" t="n">
        <v>9000</v>
      </c>
      <c r="E89" s="36" t="n">
        <v>7825</v>
      </c>
    </row>
    <row r="90" customFormat="false" ht="15" hidden="false" customHeight="false" outlineLevel="0" collapsed="false">
      <c r="A90" s="37" t="n">
        <v>46054</v>
      </c>
      <c r="B90" s="34" t="s">
        <v>120</v>
      </c>
      <c r="C90" s="34" t="s">
        <v>1397</v>
      </c>
      <c r="D90" s="36" t="n">
        <v>7000</v>
      </c>
      <c r="E90" s="36" t="n">
        <v>8226</v>
      </c>
    </row>
    <row r="91" customFormat="false" ht="15" hidden="false" customHeight="false" outlineLevel="0" collapsed="false">
      <c r="A91" s="37" t="n">
        <v>46054</v>
      </c>
      <c r="B91" s="34" t="s">
        <v>120</v>
      </c>
      <c r="C91" s="34" t="s">
        <v>661</v>
      </c>
      <c r="D91" s="36" t="n">
        <v>4500</v>
      </c>
      <c r="E91" s="36" t="n">
        <v>4955</v>
      </c>
    </row>
    <row r="92" customFormat="false" ht="15" hidden="false" customHeight="false" outlineLevel="0" collapsed="false">
      <c r="A92" s="37" t="n">
        <v>46054</v>
      </c>
      <c r="B92" s="34" t="s">
        <v>120</v>
      </c>
      <c r="C92" s="34" t="s">
        <v>1398</v>
      </c>
      <c r="D92" s="36" t="n">
        <v>1000</v>
      </c>
      <c r="E92" s="36" t="n">
        <v>975</v>
      </c>
    </row>
    <row r="93" customFormat="false" ht="15" hidden="false" customHeight="false" outlineLevel="0" collapsed="false">
      <c r="A93" s="37" t="n">
        <v>46054</v>
      </c>
      <c r="B93" s="34" t="s">
        <v>126</v>
      </c>
      <c r="C93" s="34" t="s">
        <v>659</v>
      </c>
      <c r="D93" s="36" t="n">
        <v>8000</v>
      </c>
      <c r="E93" s="36" t="n">
        <v>8689</v>
      </c>
    </row>
    <row r="94" customFormat="false" ht="15" hidden="false" customHeight="false" outlineLevel="0" collapsed="false">
      <c r="A94" s="37" t="n">
        <v>46054</v>
      </c>
      <c r="B94" s="34" t="s">
        <v>126</v>
      </c>
      <c r="C94" s="34" t="s">
        <v>1397</v>
      </c>
      <c r="D94" s="36" t="n">
        <v>10500</v>
      </c>
      <c r="E94" s="36" t="n">
        <v>10329</v>
      </c>
    </row>
    <row r="95" customFormat="false" ht="15" hidden="false" customHeight="false" outlineLevel="0" collapsed="false">
      <c r="A95" s="37" t="n">
        <v>46054</v>
      </c>
      <c r="B95" s="34" t="s">
        <v>126</v>
      </c>
      <c r="C95" s="34" t="s">
        <v>661</v>
      </c>
      <c r="D95" s="36" t="n">
        <v>4000</v>
      </c>
      <c r="E95" s="36" t="n">
        <v>4645</v>
      </c>
    </row>
    <row r="96" customFormat="false" ht="15" hidden="false" customHeight="false" outlineLevel="0" collapsed="false">
      <c r="A96" s="37" t="n">
        <v>46054</v>
      </c>
      <c r="B96" s="34" t="s">
        <v>126</v>
      </c>
      <c r="C96" s="34" t="s">
        <v>1398</v>
      </c>
      <c r="D96" s="36" t="n">
        <v>1000</v>
      </c>
      <c r="E96" s="36" t="n">
        <v>899</v>
      </c>
    </row>
    <row r="97" customFormat="false" ht="15" hidden="false" customHeight="false" outlineLevel="0" collapsed="false">
      <c r="A97" s="37" t="n">
        <v>46054</v>
      </c>
      <c r="B97" s="34" t="s">
        <v>123</v>
      </c>
      <c r="C97" s="34" t="s">
        <v>659</v>
      </c>
      <c r="D97" s="36" t="n">
        <v>3000</v>
      </c>
      <c r="E97" s="36" t="n">
        <v>2988</v>
      </c>
    </row>
    <row r="98" customFormat="false" ht="15" hidden="false" customHeight="false" outlineLevel="0" collapsed="false">
      <c r="A98" s="37" t="n">
        <v>46054</v>
      </c>
      <c r="B98" s="34" t="s">
        <v>123</v>
      </c>
      <c r="C98" s="34" t="s">
        <v>1397</v>
      </c>
      <c r="D98" s="36" t="n">
        <v>1500</v>
      </c>
      <c r="E98" s="36" t="n">
        <v>1682</v>
      </c>
    </row>
    <row r="99" customFormat="false" ht="15" hidden="false" customHeight="false" outlineLevel="0" collapsed="false">
      <c r="A99" s="37" t="n">
        <v>46054</v>
      </c>
      <c r="B99" s="34" t="s">
        <v>123</v>
      </c>
      <c r="C99" s="34" t="s">
        <v>661</v>
      </c>
      <c r="D99" s="36" t="n">
        <v>2000</v>
      </c>
      <c r="E99" s="36" t="n">
        <v>2172</v>
      </c>
    </row>
    <row r="100" customFormat="false" ht="15" hidden="false" customHeight="false" outlineLevel="0" collapsed="false">
      <c r="A100" s="37" t="n">
        <v>46054</v>
      </c>
      <c r="B100" s="34" t="s">
        <v>123</v>
      </c>
      <c r="C100" s="34" t="s">
        <v>1398</v>
      </c>
      <c r="D100" s="36" t="n">
        <v>250</v>
      </c>
      <c r="E100" s="36" t="n">
        <v>225</v>
      </c>
    </row>
    <row r="101" customFormat="false" ht="15" hidden="false" customHeight="false" outlineLevel="0" collapsed="false">
      <c r="A101" s="37" t="n">
        <v>46054</v>
      </c>
      <c r="B101" s="34" t="s">
        <v>129</v>
      </c>
      <c r="C101" s="34" t="s">
        <v>659</v>
      </c>
      <c r="D101" s="36" t="n">
        <v>4500</v>
      </c>
      <c r="E101" s="36" t="n">
        <v>5291</v>
      </c>
    </row>
    <row r="102" customFormat="false" ht="15" hidden="false" customHeight="false" outlineLevel="0" collapsed="false">
      <c r="A102" s="37" t="n">
        <v>46054</v>
      </c>
      <c r="B102" s="34" t="s">
        <v>129</v>
      </c>
      <c r="C102" s="34" t="s">
        <v>1397</v>
      </c>
      <c r="D102" s="36" t="n">
        <v>8000</v>
      </c>
      <c r="E102" s="36" t="n">
        <v>9227</v>
      </c>
    </row>
    <row r="103" customFormat="false" ht="15" hidden="false" customHeight="false" outlineLevel="0" collapsed="false">
      <c r="A103" s="37" t="n">
        <v>46054</v>
      </c>
      <c r="B103" s="34" t="s">
        <v>129</v>
      </c>
      <c r="C103" s="34" t="s">
        <v>661</v>
      </c>
      <c r="D103" s="36" t="n">
        <v>1500</v>
      </c>
      <c r="E103" s="36" t="n">
        <v>1689</v>
      </c>
    </row>
    <row r="104" customFormat="false" ht="15" hidden="false" customHeight="false" outlineLevel="0" collapsed="false">
      <c r="A104" s="37" t="n">
        <v>46054</v>
      </c>
      <c r="B104" s="34" t="s">
        <v>129</v>
      </c>
      <c r="C104" s="34" t="s">
        <v>1398</v>
      </c>
      <c r="D104" s="36" t="n">
        <v>500</v>
      </c>
      <c r="E104" s="36" t="n">
        <v>448</v>
      </c>
    </row>
    <row r="105" customFormat="false" ht="15" hidden="false" customHeight="false" outlineLevel="0" collapsed="false">
      <c r="A105" s="37" t="n">
        <v>46082</v>
      </c>
      <c r="B105" s="34" t="s">
        <v>117</v>
      </c>
      <c r="C105" s="34" t="s">
        <v>659</v>
      </c>
      <c r="D105" s="36" t="n">
        <v>26000</v>
      </c>
      <c r="E105" s="36" t="n">
        <v>30408</v>
      </c>
    </row>
    <row r="106" customFormat="false" ht="15" hidden="false" customHeight="false" outlineLevel="0" collapsed="false">
      <c r="A106" s="37" t="n">
        <v>46082</v>
      </c>
      <c r="B106" s="34" t="s">
        <v>117</v>
      </c>
      <c r="C106" s="34" t="s">
        <v>1397</v>
      </c>
      <c r="D106" s="36" t="n">
        <v>19000</v>
      </c>
      <c r="E106" s="36" t="n">
        <v>21293</v>
      </c>
    </row>
    <row r="107" customFormat="false" ht="15" hidden="false" customHeight="false" outlineLevel="0" collapsed="false">
      <c r="A107" s="37" t="n">
        <v>46082</v>
      </c>
      <c r="B107" s="34" t="s">
        <v>117</v>
      </c>
      <c r="C107" s="34" t="s">
        <v>661</v>
      </c>
      <c r="D107" s="36" t="n">
        <v>11000</v>
      </c>
      <c r="E107" s="36" t="n">
        <v>11495</v>
      </c>
    </row>
    <row r="108" customFormat="false" ht="15" hidden="false" customHeight="false" outlineLevel="0" collapsed="false">
      <c r="A108" s="37" t="n">
        <v>46082</v>
      </c>
      <c r="B108" s="34" t="s">
        <v>117</v>
      </c>
      <c r="C108" s="34" t="s">
        <v>1398</v>
      </c>
      <c r="D108" s="36" t="n">
        <v>2500</v>
      </c>
      <c r="E108" s="36" t="n">
        <v>2236</v>
      </c>
    </row>
    <row r="109" customFormat="false" ht="15" hidden="false" customHeight="false" outlineLevel="0" collapsed="false">
      <c r="A109" s="37" t="n">
        <v>46082</v>
      </c>
      <c r="B109" s="34" t="s">
        <v>120</v>
      </c>
      <c r="C109" s="34" t="s">
        <v>659</v>
      </c>
      <c r="D109" s="36" t="n">
        <v>9000</v>
      </c>
      <c r="E109" s="36" t="n">
        <v>10041</v>
      </c>
    </row>
    <row r="110" customFormat="false" ht="15" hidden="false" customHeight="false" outlineLevel="0" collapsed="false">
      <c r="A110" s="37" t="n">
        <v>46082</v>
      </c>
      <c r="B110" s="34" t="s">
        <v>120</v>
      </c>
      <c r="C110" s="34" t="s">
        <v>1397</v>
      </c>
      <c r="D110" s="36" t="n">
        <v>7000</v>
      </c>
      <c r="E110" s="36" t="n">
        <v>7498</v>
      </c>
    </row>
    <row r="111" customFormat="false" ht="15" hidden="false" customHeight="false" outlineLevel="0" collapsed="false">
      <c r="A111" s="37" t="n">
        <v>46082</v>
      </c>
      <c r="B111" s="34" t="s">
        <v>120</v>
      </c>
      <c r="C111" s="34" t="s">
        <v>661</v>
      </c>
      <c r="D111" s="36" t="n">
        <v>4500</v>
      </c>
      <c r="E111" s="36" t="n">
        <v>4874</v>
      </c>
    </row>
    <row r="112" customFormat="false" ht="15" hidden="false" customHeight="false" outlineLevel="0" collapsed="false">
      <c r="A112" s="37" t="n">
        <v>46082</v>
      </c>
      <c r="B112" s="34" t="s">
        <v>120</v>
      </c>
      <c r="C112" s="34" t="s">
        <v>1398</v>
      </c>
      <c r="D112" s="36" t="n">
        <v>1000</v>
      </c>
      <c r="E112" s="36" t="n">
        <v>907</v>
      </c>
    </row>
    <row r="113" customFormat="false" ht="15" hidden="false" customHeight="false" outlineLevel="0" collapsed="false">
      <c r="A113" s="37" t="n">
        <v>46082</v>
      </c>
      <c r="B113" s="34" t="s">
        <v>126</v>
      </c>
      <c r="C113" s="34" t="s">
        <v>659</v>
      </c>
      <c r="D113" s="36" t="n">
        <v>8000</v>
      </c>
      <c r="E113" s="36" t="n">
        <v>7610</v>
      </c>
    </row>
    <row r="114" customFormat="false" ht="15" hidden="false" customHeight="false" outlineLevel="0" collapsed="false">
      <c r="A114" s="37" t="n">
        <v>46082</v>
      </c>
      <c r="B114" s="34" t="s">
        <v>126</v>
      </c>
      <c r="C114" s="34" t="s">
        <v>1397</v>
      </c>
      <c r="D114" s="36" t="n">
        <v>10500</v>
      </c>
      <c r="E114" s="36" t="n">
        <v>9532</v>
      </c>
    </row>
    <row r="115" customFormat="false" ht="15" hidden="false" customHeight="false" outlineLevel="0" collapsed="false">
      <c r="A115" s="37" t="n">
        <v>46082</v>
      </c>
      <c r="B115" s="34" t="s">
        <v>126</v>
      </c>
      <c r="C115" s="34" t="s">
        <v>661</v>
      </c>
      <c r="D115" s="36" t="n">
        <v>4000</v>
      </c>
      <c r="E115" s="36" t="n">
        <v>3510</v>
      </c>
    </row>
    <row r="116" customFormat="false" ht="15" hidden="false" customHeight="false" outlineLevel="0" collapsed="false">
      <c r="A116" s="37" t="n">
        <v>46082</v>
      </c>
      <c r="B116" s="34" t="s">
        <v>126</v>
      </c>
      <c r="C116" s="34" t="s">
        <v>1398</v>
      </c>
      <c r="D116" s="36" t="n">
        <v>1000</v>
      </c>
      <c r="E116" s="36" t="n">
        <v>1061</v>
      </c>
    </row>
    <row r="117" customFormat="false" ht="15" hidden="false" customHeight="false" outlineLevel="0" collapsed="false">
      <c r="A117" s="37" t="n">
        <v>46082</v>
      </c>
      <c r="B117" s="34" t="s">
        <v>123</v>
      </c>
      <c r="C117" s="34" t="s">
        <v>659</v>
      </c>
      <c r="D117" s="36" t="n">
        <v>3000</v>
      </c>
      <c r="E117" s="36" t="n">
        <v>2895</v>
      </c>
    </row>
    <row r="118" customFormat="false" ht="15" hidden="false" customHeight="false" outlineLevel="0" collapsed="false">
      <c r="A118" s="37" t="n">
        <v>46082</v>
      </c>
      <c r="B118" s="34" t="s">
        <v>123</v>
      </c>
      <c r="C118" s="34" t="s">
        <v>1397</v>
      </c>
      <c r="D118" s="36" t="n">
        <v>1500</v>
      </c>
      <c r="E118" s="36" t="n">
        <v>1765</v>
      </c>
    </row>
    <row r="119" customFormat="false" ht="15" hidden="false" customHeight="false" outlineLevel="0" collapsed="false">
      <c r="A119" s="37" t="n">
        <v>46082</v>
      </c>
      <c r="B119" s="34" t="s">
        <v>123</v>
      </c>
      <c r="C119" s="34" t="s">
        <v>661</v>
      </c>
      <c r="D119" s="36" t="n">
        <v>2000</v>
      </c>
      <c r="E119" s="36" t="n">
        <v>2261</v>
      </c>
    </row>
    <row r="120" customFormat="false" ht="15" hidden="false" customHeight="false" outlineLevel="0" collapsed="false">
      <c r="A120" s="37" t="n">
        <v>46082</v>
      </c>
      <c r="B120" s="34" t="s">
        <v>123</v>
      </c>
      <c r="C120" s="34" t="s">
        <v>1398</v>
      </c>
      <c r="D120" s="36" t="n">
        <v>250</v>
      </c>
      <c r="E120" s="36" t="n">
        <v>258</v>
      </c>
    </row>
    <row r="121" customFormat="false" ht="15" hidden="false" customHeight="false" outlineLevel="0" collapsed="false">
      <c r="A121" s="37" t="n">
        <v>46082</v>
      </c>
      <c r="B121" s="34" t="s">
        <v>129</v>
      </c>
      <c r="C121" s="34" t="s">
        <v>659</v>
      </c>
      <c r="D121" s="36" t="n">
        <v>4500</v>
      </c>
      <c r="E121" s="36" t="n">
        <v>3903</v>
      </c>
    </row>
    <row r="122" customFormat="false" ht="15" hidden="false" customHeight="false" outlineLevel="0" collapsed="false">
      <c r="A122" s="37" t="n">
        <v>46082</v>
      </c>
      <c r="B122" s="34" t="s">
        <v>129</v>
      </c>
      <c r="C122" s="34" t="s">
        <v>1397</v>
      </c>
      <c r="D122" s="36" t="n">
        <v>8000</v>
      </c>
      <c r="E122" s="36" t="n">
        <v>8032</v>
      </c>
    </row>
    <row r="123" customFormat="false" ht="15" hidden="false" customHeight="false" outlineLevel="0" collapsed="false">
      <c r="A123" s="37" t="n">
        <v>46082</v>
      </c>
      <c r="B123" s="34" t="s">
        <v>129</v>
      </c>
      <c r="C123" s="34" t="s">
        <v>661</v>
      </c>
      <c r="D123" s="36" t="n">
        <v>1500</v>
      </c>
      <c r="E123" s="36" t="n">
        <v>1515</v>
      </c>
    </row>
    <row r="124" customFormat="false" ht="15" hidden="false" customHeight="false" outlineLevel="0" collapsed="false">
      <c r="A124" s="37" t="n">
        <v>46082</v>
      </c>
      <c r="B124" s="34" t="s">
        <v>129</v>
      </c>
      <c r="C124" s="34" t="s">
        <v>1398</v>
      </c>
      <c r="D124" s="36" t="n">
        <v>500</v>
      </c>
      <c r="E124" s="36" t="n">
        <v>437</v>
      </c>
    </row>
    <row r="125" customFormat="false" ht="15" hidden="false" customHeight="false" outlineLevel="0" collapsed="false">
      <c r="A125" s="37" t="n">
        <v>46113</v>
      </c>
      <c r="B125" s="34" t="s">
        <v>117</v>
      </c>
      <c r="C125" s="34" t="s">
        <v>659</v>
      </c>
      <c r="D125" s="36" t="n">
        <v>26000</v>
      </c>
      <c r="E125" s="36" t="n">
        <v>30006</v>
      </c>
    </row>
    <row r="126" customFormat="false" ht="15" hidden="false" customHeight="false" outlineLevel="0" collapsed="false">
      <c r="A126" s="37" t="n">
        <v>46113</v>
      </c>
      <c r="B126" s="34" t="s">
        <v>117</v>
      </c>
      <c r="C126" s="34" t="s">
        <v>1397</v>
      </c>
      <c r="D126" s="36" t="n">
        <v>19000</v>
      </c>
      <c r="E126" s="36" t="n">
        <v>21308</v>
      </c>
    </row>
    <row r="127" customFormat="false" ht="15" hidden="false" customHeight="false" outlineLevel="0" collapsed="false">
      <c r="A127" s="37" t="n">
        <v>46113</v>
      </c>
      <c r="B127" s="34" t="s">
        <v>117</v>
      </c>
      <c r="C127" s="34" t="s">
        <v>661</v>
      </c>
      <c r="D127" s="36" t="n">
        <v>11000</v>
      </c>
      <c r="E127" s="36" t="n">
        <v>11026</v>
      </c>
    </row>
    <row r="128" customFormat="false" ht="15" hidden="false" customHeight="false" outlineLevel="0" collapsed="false">
      <c r="A128" s="37" t="n">
        <v>46113</v>
      </c>
      <c r="B128" s="34" t="s">
        <v>117</v>
      </c>
      <c r="C128" s="34" t="s">
        <v>1398</v>
      </c>
      <c r="D128" s="36" t="n">
        <v>2500</v>
      </c>
      <c r="E128" s="36" t="n">
        <v>2766</v>
      </c>
    </row>
    <row r="129" customFormat="false" ht="15" hidden="false" customHeight="false" outlineLevel="0" collapsed="false">
      <c r="A129" s="37" t="n">
        <v>46113</v>
      </c>
      <c r="B129" s="34" t="s">
        <v>120</v>
      </c>
      <c r="C129" s="34" t="s">
        <v>659</v>
      </c>
      <c r="D129" s="36" t="n">
        <v>9000</v>
      </c>
      <c r="E129" s="36" t="n">
        <v>9436</v>
      </c>
    </row>
    <row r="130" customFormat="false" ht="15" hidden="false" customHeight="false" outlineLevel="0" collapsed="false">
      <c r="A130" s="37" t="n">
        <v>46113</v>
      </c>
      <c r="B130" s="34" t="s">
        <v>120</v>
      </c>
      <c r="C130" s="34" t="s">
        <v>1397</v>
      </c>
      <c r="D130" s="36" t="n">
        <v>7000</v>
      </c>
      <c r="E130" s="36" t="n">
        <v>7340</v>
      </c>
    </row>
    <row r="131" customFormat="false" ht="15" hidden="false" customHeight="false" outlineLevel="0" collapsed="false">
      <c r="A131" s="37" t="n">
        <v>46113</v>
      </c>
      <c r="B131" s="34" t="s">
        <v>120</v>
      </c>
      <c r="C131" s="34" t="s">
        <v>661</v>
      </c>
      <c r="D131" s="36" t="n">
        <v>4500</v>
      </c>
      <c r="E131" s="36" t="n">
        <v>4077</v>
      </c>
    </row>
    <row r="132" customFormat="false" ht="15" hidden="false" customHeight="false" outlineLevel="0" collapsed="false">
      <c r="A132" s="37" t="n">
        <v>46113</v>
      </c>
      <c r="B132" s="34" t="s">
        <v>120</v>
      </c>
      <c r="C132" s="34" t="s">
        <v>1398</v>
      </c>
      <c r="D132" s="36" t="n">
        <v>1000</v>
      </c>
      <c r="E132" s="36" t="n">
        <v>1126</v>
      </c>
    </row>
    <row r="133" customFormat="false" ht="15" hidden="false" customHeight="false" outlineLevel="0" collapsed="false">
      <c r="A133" s="37" t="n">
        <v>46113</v>
      </c>
      <c r="B133" s="34" t="s">
        <v>126</v>
      </c>
      <c r="C133" s="34" t="s">
        <v>659</v>
      </c>
      <c r="D133" s="36" t="n">
        <v>8000</v>
      </c>
      <c r="E133" s="36" t="n">
        <v>7766</v>
      </c>
    </row>
    <row r="134" customFormat="false" ht="15" hidden="false" customHeight="false" outlineLevel="0" collapsed="false">
      <c r="A134" s="37" t="n">
        <v>46113</v>
      </c>
      <c r="B134" s="34" t="s">
        <v>126</v>
      </c>
      <c r="C134" s="34" t="s">
        <v>1397</v>
      </c>
      <c r="D134" s="36" t="n">
        <v>10500</v>
      </c>
      <c r="E134" s="36" t="n">
        <v>9141</v>
      </c>
    </row>
    <row r="135" customFormat="false" ht="15" hidden="false" customHeight="false" outlineLevel="0" collapsed="false">
      <c r="A135" s="37" t="n">
        <v>46113</v>
      </c>
      <c r="B135" s="34" t="s">
        <v>126</v>
      </c>
      <c r="C135" s="34" t="s">
        <v>661</v>
      </c>
      <c r="D135" s="36" t="n">
        <v>4000</v>
      </c>
      <c r="E135" s="36" t="n">
        <v>4251</v>
      </c>
    </row>
    <row r="136" customFormat="false" ht="15" hidden="false" customHeight="false" outlineLevel="0" collapsed="false">
      <c r="A136" s="37" t="n">
        <v>46113</v>
      </c>
      <c r="B136" s="34" t="s">
        <v>126</v>
      </c>
      <c r="C136" s="34" t="s">
        <v>1398</v>
      </c>
      <c r="D136" s="36" t="n">
        <v>1000</v>
      </c>
      <c r="E136" s="36" t="n">
        <v>957</v>
      </c>
    </row>
    <row r="137" customFormat="false" ht="15" hidden="false" customHeight="false" outlineLevel="0" collapsed="false">
      <c r="A137" s="37" t="n">
        <v>46113</v>
      </c>
      <c r="B137" s="34" t="s">
        <v>123</v>
      </c>
      <c r="C137" s="34" t="s">
        <v>659</v>
      </c>
      <c r="D137" s="36" t="n">
        <v>3000</v>
      </c>
      <c r="E137" s="36" t="n">
        <v>3037</v>
      </c>
    </row>
    <row r="138" customFormat="false" ht="15" hidden="false" customHeight="false" outlineLevel="0" collapsed="false">
      <c r="A138" s="37" t="n">
        <v>46113</v>
      </c>
      <c r="B138" s="34" t="s">
        <v>123</v>
      </c>
      <c r="C138" s="34" t="s">
        <v>1397</v>
      </c>
      <c r="D138" s="36" t="n">
        <v>1500</v>
      </c>
      <c r="E138" s="36" t="n">
        <v>1515</v>
      </c>
    </row>
    <row r="139" customFormat="false" ht="15" hidden="false" customHeight="false" outlineLevel="0" collapsed="false">
      <c r="A139" s="37" t="n">
        <v>46113</v>
      </c>
      <c r="B139" s="34" t="s">
        <v>123</v>
      </c>
      <c r="C139" s="34" t="s">
        <v>661</v>
      </c>
      <c r="D139" s="36" t="n">
        <v>2000</v>
      </c>
      <c r="E139" s="36" t="n">
        <v>1831</v>
      </c>
    </row>
    <row r="140" customFormat="false" ht="15" hidden="false" customHeight="false" outlineLevel="0" collapsed="false">
      <c r="A140" s="37" t="n">
        <v>46113</v>
      </c>
      <c r="B140" s="34" t="s">
        <v>123</v>
      </c>
      <c r="C140" s="34" t="s">
        <v>1398</v>
      </c>
      <c r="D140" s="36" t="n">
        <v>250</v>
      </c>
      <c r="E140" s="36" t="n">
        <v>215</v>
      </c>
    </row>
    <row r="141" customFormat="false" ht="15" hidden="false" customHeight="false" outlineLevel="0" collapsed="false">
      <c r="A141" s="37" t="n">
        <v>46113</v>
      </c>
      <c r="B141" s="34" t="s">
        <v>129</v>
      </c>
      <c r="C141" s="34" t="s">
        <v>659</v>
      </c>
      <c r="D141" s="36" t="n">
        <v>4500</v>
      </c>
      <c r="E141" s="36" t="n">
        <v>4716</v>
      </c>
    </row>
    <row r="142" customFormat="false" ht="15" hidden="false" customHeight="false" outlineLevel="0" collapsed="false">
      <c r="A142" s="37" t="n">
        <v>46113</v>
      </c>
      <c r="B142" s="34" t="s">
        <v>129</v>
      </c>
      <c r="C142" s="34" t="s">
        <v>1397</v>
      </c>
      <c r="D142" s="36" t="n">
        <v>8000</v>
      </c>
      <c r="E142" s="36" t="n">
        <v>7354</v>
      </c>
    </row>
    <row r="143" customFormat="false" ht="15" hidden="false" customHeight="false" outlineLevel="0" collapsed="false">
      <c r="A143" s="37" t="n">
        <v>46113</v>
      </c>
      <c r="B143" s="34" t="s">
        <v>129</v>
      </c>
      <c r="C143" s="34" t="s">
        <v>661</v>
      </c>
      <c r="D143" s="36" t="n">
        <v>1500</v>
      </c>
      <c r="E143" s="36" t="n">
        <v>1721</v>
      </c>
    </row>
    <row r="144" customFormat="false" ht="15" hidden="false" customHeight="false" outlineLevel="0" collapsed="false">
      <c r="A144" s="37" t="n">
        <v>46113</v>
      </c>
      <c r="B144" s="34" t="s">
        <v>129</v>
      </c>
      <c r="C144" s="34" t="s">
        <v>1398</v>
      </c>
      <c r="D144" s="36" t="n">
        <v>500</v>
      </c>
      <c r="E144" s="36" t="n">
        <v>530</v>
      </c>
    </row>
    <row r="145" customFormat="false" ht="15" hidden="false" customHeight="false" outlineLevel="0" collapsed="false">
      <c r="A145" s="37" t="n">
        <v>46143</v>
      </c>
      <c r="B145" s="34" t="s">
        <v>117</v>
      </c>
      <c r="C145" s="34" t="s">
        <v>659</v>
      </c>
      <c r="D145" s="36" t="n">
        <v>26000</v>
      </c>
      <c r="E145" s="36" t="n">
        <v>28179</v>
      </c>
    </row>
    <row r="146" customFormat="false" ht="15" hidden="false" customHeight="false" outlineLevel="0" collapsed="false">
      <c r="A146" s="37" t="n">
        <v>46143</v>
      </c>
      <c r="B146" s="34" t="s">
        <v>117</v>
      </c>
      <c r="C146" s="34" t="s">
        <v>1397</v>
      </c>
      <c r="D146" s="36" t="n">
        <v>19000</v>
      </c>
      <c r="E146" s="36" t="n">
        <v>19624</v>
      </c>
    </row>
    <row r="147" customFormat="false" ht="15" hidden="false" customHeight="false" outlineLevel="0" collapsed="false">
      <c r="A147" s="37" t="n">
        <v>46143</v>
      </c>
      <c r="B147" s="34" t="s">
        <v>117</v>
      </c>
      <c r="C147" s="34" t="s">
        <v>661</v>
      </c>
      <c r="D147" s="36" t="n">
        <v>11000</v>
      </c>
      <c r="E147" s="36" t="n">
        <v>12680</v>
      </c>
    </row>
    <row r="148" customFormat="false" ht="15" hidden="false" customHeight="false" outlineLevel="0" collapsed="false">
      <c r="A148" s="37" t="n">
        <v>46143</v>
      </c>
      <c r="B148" s="34" t="s">
        <v>117</v>
      </c>
      <c r="C148" s="34" t="s">
        <v>1398</v>
      </c>
      <c r="D148" s="36" t="n">
        <v>2500</v>
      </c>
      <c r="E148" s="36" t="n">
        <v>2175</v>
      </c>
    </row>
    <row r="149" customFormat="false" ht="15" hidden="false" customHeight="false" outlineLevel="0" collapsed="false">
      <c r="A149" s="37" t="n">
        <v>46143</v>
      </c>
      <c r="B149" s="34" t="s">
        <v>120</v>
      </c>
      <c r="C149" s="34" t="s">
        <v>659</v>
      </c>
      <c r="D149" s="36" t="n">
        <v>9000</v>
      </c>
      <c r="E149" s="36" t="n">
        <v>9342</v>
      </c>
    </row>
    <row r="150" customFormat="false" ht="15" hidden="false" customHeight="false" outlineLevel="0" collapsed="false">
      <c r="A150" s="37" t="n">
        <v>46143</v>
      </c>
      <c r="B150" s="34" t="s">
        <v>120</v>
      </c>
      <c r="C150" s="34" t="s">
        <v>1397</v>
      </c>
      <c r="D150" s="36" t="n">
        <v>7000</v>
      </c>
      <c r="E150" s="36" t="n">
        <v>6681</v>
      </c>
    </row>
    <row r="151" customFormat="false" ht="15" hidden="false" customHeight="false" outlineLevel="0" collapsed="false">
      <c r="A151" s="37" t="n">
        <v>46143</v>
      </c>
      <c r="B151" s="34" t="s">
        <v>120</v>
      </c>
      <c r="C151" s="34" t="s">
        <v>661</v>
      </c>
      <c r="D151" s="36" t="n">
        <v>4500</v>
      </c>
      <c r="E151" s="36" t="n">
        <v>3921</v>
      </c>
    </row>
    <row r="152" customFormat="false" ht="15" hidden="false" customHeight="false" outlineLevel="0" collapsed="false">
      <c r="A152" s="37" t="n">
        <v>46143</v>
      </c>
      <c r="B152" s="34" t="s">
        <v>120</v>
      </c>
      <c r="C152" s="34" t="s">
        <v>1398</v>
      </c>
      <c r="D152" s="36" t="n">
        <v>1000</v>
      </c>
      <c r="E152" s="36" t="n">
        <v>1139</v>
      </c>
    </row>
    <row r="153" customFormat="false" ht="15" hidden="false" customHeight="false" outlineLevel="0" collapsed="false">
      <c r="A153" s="37" t="n">
        <v>46143</v>
      </c>
      <c r="B153" s="34" t="s">
        <v>126</v>
      </c>
      <c r="C153" s="34" t="s">
        <v>659</v>
      </c>
      <c r="D153" s="36" t="n">
        <v>8000</v>
      </c>
      <c r="E153" s="36" t="n">
        <v>8320</v>
      </c>
    </row>
    <row r="154" customFormat="false" ht="15" hidden="false" customHeight="false" outlineLevel="0" collapsed="false">
      <c r="A154" s="37" t="n">
        <v>46143</v>
      </c>
      <c r="B154" s="34" t="s">
        <v>126</v>
      </c>
      <c r="C154" s="34" t="s">
        <v>1397</v>
      </c>
      <c r="D154" s="36" t="n">
        <v>10500</v>
      </c>
      <c r="E154" s="36" t="n">
        <v>11504</v>
      </c>
    </row>
    <row r="155" customFormat="false" ht="15" hidden="false" customHeight="false" outlineLevel="0" collapsed="false">
      <c r="A155" s="37" t="n">
        <v>46143</v>
      </c>
      <c r="B155" s="34" t="s">
        <v>126</v>
      </c>
      <c r="C155" s="34" t="s">
        <v>661</v>
      </c>
      <c r="D155" s="36" t="n">
        <v>4000</v>
      </c>
      <c r="E155" s="36" t="n">
        <v>4382</v>
      </c>
    </row>
    <row r="156" customFormat="false" ht="15" hidden="false" customHeight="false" outlineLevel="0" collapsed="false">
      <c r="A156" s="37" t="n">
        <v>46143</v>
      </c>
      <c r="B156" s="34" t="s">
        <v>126</v>
      </c>
      <c r="C156" s="34" t="s">
        <v>1398</v>
      </c>
      <c r="D156" s="36" t="n">
        <v>1000</v>
      </c>
      <c r="E156" s="36" t="n">
        <v>880</v>
      </c>
    </row>
    <row r="157" customFormat="false" ht="15" hidden="false" customHeight="false" outlineLevel="0" collapsed="false">
      <c r="A157" s="37" t="n">
        <v>46143</v>
      </c>
      <c r="B157" s="34" t="s">
        <v>123</v>
      </c>
      <c r="C157" s="34" t="s">
        <v>659</v>
      </c>
      <c r="D157" s="36" t="n">
        <v>3000</v>
      </c>
      <c r="E157" s="36" t="n">
        <v>3055</v>
      </c>
    </row>
    <row r="158" customFormat="false" ht="15" hidden="false" customHeight="false" outlineLevel="0" collapsed="false">
      <c r="A158" s="37" t="n">
        <v>46143</v>
      </c>
      <c r="B158" s="34" t="s">
        <v>123</v>
      </c>
      <c r="C158" s="34" t="s">
        <v>1397</v>
      </c>
      <c r="D158" s="36" t="n">
        <v>1500</v>
      </c>
      <c r="E158" s="36" t="n">
        <v>1452</v>
      </c>
    </row>
    <row r="159" customFormat="false" ht="15" hidden="false" customHeight="false" outlineLevel="0" collapsed="false">
      <c r="A159" s="37" t="n">
        <v>46143</v>
      </c>
      <c r="B159" s="34" t="s">
        <v>123</v>
      </c>
      <c r="C159" s="34" t="s">
        <v>661</v>
      </c>
      <c r="D159" s="36" t="n">
        <v>2000</v>
      </c>
      <c r="E159" s="36" t="n">
        <v>1730</v>
      </c>
    </row>
    <row r="160" customFormat="false" ht="15" hidden="false" customHeight="false" outlineLevel="0" collapsed="false">
      <c r="A160" s="37" t="n">
        <v>46143</v>
      </c>
      <c r="B160" s="34" t="s">
        <v>123</v>
      </c>
      <c r="C160" s="34" t="s">
        <v>1398</v>
      </c>
      <c r="D160" s="36" t="n">
        <v>250</v>
      </c>
      <c r="E160" s="36" t="n">
        <v>264</v>
      </c>
    </row>
    <row r="161" customFormat="false" ht="15" hidden="false" customHeight="false" outlineLevel="0" collapsed="false">
      <c r="A161" s="37" t="n">
        <v>46143</v>
      </c>
      <c r="B161" s="34" t="s">
        <v>129</v>
      </c>
      <c r="C161" s="34" t="s">
        <v>659</v>
      </c>
      <c r="D161" s="36" t="n">
        <v>4500</v>
      </c>
      <c r="E161" s="36" t="n">
        <v>4840</v>
      </c>
    </row>
    <row r="162" customFormat="false" ht="15" hidden="false" customHeight="false" outlineLevel="0" collapsed="false">
      <c r="A162" s="37" t="n">
        <v>46143</v>
      </c>
      <c r="B162" s="34" t="s">
        <v>129</v>
      </c>
      <c r="C162" s="34" t="s">
        <v>1397</v>
      </c>
      <c r="D162" s="36" t="n">
        <v>8000</v>
      </c>
      <c r="E162" s="36" t="n">
        <v>8322</v>
      </c>
    </row>
    <row r="163" customFormat="false" ht="15" hidden="false" customHeight="false" outlineLevel="0" collapsed="false">
      <c r="A163" s="37" t="n">
        <v>46143</v>
      </c>
      <c r="B163" s="34" t="s">
        <v>129</v>
      </c>
      <c r="C163" s="34" t="s">
        <v>661</v>
      </c>
      <c r="D163" s="36" t="n">
        <v>1500</v>
      </c>
      <c r="E163" s="36" t="n">
        <v>1424</v>
      </c>
    </row>
    <row r="164" customFormat="false" ht="15" hidden="false" customHeight="false" outlineLevel="0" collapsed="false">
      <c r="A164" s="37" t="n">
        <v>46143</v>
      </c>
      <c r="B164" s="34" t="s">
        <v>129</v>
      </c>
      <c r="C164" s="34" t="s">
        <v>1398</v>
      </c>
      <c r="D164" s="36" t="n">
        <v>500</v>
      </c>
      <c r="E164" s="36" t="n">
        <v>479</v>
      </c>
    </row>
    <row r="165" customFormat="false" ht="15" hidden="false" customHeight="false" outlineLevel="0" collapsed="false">
      <c r="A165" s="37" t="n">
        <v>46174</v>
      </c>
      <c r="B165" s="34" t="s">
        <v>117</v>
      </c>
      <c r="C165" s="34" t="s">
        <v>659</v>
      </c>
      <c r="D165" s="36" t="n">
        <v>26000</v>
      </c>
      <c r="E165" s="36" t="n">
        <v>26591</v>
      </c>
    </row>
    <row r="166" customFormat="false" ht="15" hidden="false" customHeight="false" outlineLevel="0" collapsed="false">
      <c r="A166" s="37" t="n">
        <v>46174</v>
      </c>
      <c r="B166" s="34" t="s">
        <v>117</v>
      </c>
      <c r="C166" s="34" t="s">
        <v>1397</v>
      </c>
      <c r="D166" s="36" t="n">
        <v>19000</v>
      </c>
      <c r="E166" s="36" t="n">
        <v>18762</v>
      </c>
    </row>
    <row r="167" customFormat="false" ht="15" hidden="false" customHeight="false" outlineLevel="0" collapsed="false">
      <c r="A167" s="37" t="n">
        <v>46174</v>
      </c>
      <c r="B167" s="34" t="s">
        <v>117</v>
      </c>
      <c r="C167" s="34" t="s">
        <v>661</v>
      </c>
      <c r="D167" s="36" t="n">
        <v>11000</v>
      </c>
      <c r="E167" s="36" t="n">
        <v>11848</v>
      </c>
    </row>
    <row r="168" customFormat="false" ht="15" hidden="false" customHeight="false" outlineLevel="0" collapsed="false">
      <c r="A168" s="37" t="n">
        <v>46174</v>
      </c>
      <c r="B168" s="34" t="s">
        <v>117</v>
      </c>
      <c r="C168" s="34" t="s">
        <v>1398</v>
      </c>
      <c r="D168" s="36" t="n">
        <v>2500</v>
      </c>
      <c r="E168" s="36" t="n">
        <v>2405</v>
      </c>
    </row>
    <row r="169" customFormat="false" ht="15" hidden="false" customHeight="false" outlineLevel="0" collapsed="false">
      <c r="A169" s="37" t="n">
        <v>46174</v>
      </c>
      <c r="B169" s="34" t="s">
        <v>120</v>
      </c>
      <c r="C169" s="34" t="s">
        <v>659</v>
      </c>
      <c r="D169" s="36" t="n">
        <v>9000</v>
      </c>
      <c r="E169" s="36" t="n">
        <v>10189</v>
      </c>
    </row>
    <row r="170" customFormat="false" ht="15" hidden="false" customHeight="false" outlineLevel="0" collapsed="false">
      <c r="A170" s="37" t="n">
        <v>46174</v>
      </c>
      <c r="B170" s="34" t="s">
        <v>120</v>
      </c>
      <c r="C170" s="34" t="s">
        <v>1397</v>
      </c>
      <c r="D170" s="36" t="n">
        <v>7000</v>
      </c>
      <c r="E170" s="36" t="n">
        <v>7362</v>
      </c>
    </row>
    <row r="171" customFormat="false" ht="15" hidden="false" customHeight="false" outlineLevel="0" collapsed="false">
      <c r="A171" s="37" t="n">
        <v>46174</v>
      </c>
      <c r="B171" s="34" t="s">
        <v>120</v>
      </c>
      <c r="C171" s="34" t="s">
        <v>661</v>
      </c>
      <c r="D171" s="36" t="n">
        <v>4500</v>
      </c>
      <c r="E171" s="36" t="n">
        <v>4861</v>
      </c>
    </row>
    <row r="172" customFormat="false" ht="15" hidden="false" customHeight="false" outlineLevel="0" collapsed="false">
      <c r="A172" s="37" t="n">
        <v>46174</v>
      </c>
      <c r="B172" s="34" t="s">
        <v>120</v>
      </c>
      <c r="C172" s="34" t="s">
        <v>1398</v>
      </c>
      <c r="D172" s="36" t="n">
        <v>1000</v>
      </c>
      <c r="E172" s="36" t="n">
        <v>968</v>
      </c>
    </row>
    <row r="173" customFormat="false" ht="15" hidden="false" customHeight="false" outlineLevel="0" collapsed="false">
      <c r="A173" s="37" t="n">
        <v>46174</v>
      </c>
      <c r="B173" s="34" t="s">
        <v>126</v>
      </c>
      <c r="C173" s="34" t="s">
        <v>659</v>
      </c>
      <c r="D173" s="36" t="n">
        <v>8000</v>
      </c>
      <c r="E173" s="36" t="n">
        <v>7877</v>
      </c>
    </row>
    <row r="174" customFormat="false" ht="15" hidden="false" customHeight="false" outlineLevel="0" collapsed="false">
      <c r="A174" s="37" t="n">
        <v>46174</v>
      </c>
      <c r="B174" s="34" t="s">
        <v>126</v>
      </c>
      <c r="C174" s="34" t="s">
        <v>1397</v>
      </c>
      <c r="D174" s="36" t="n">
        <v>10500</v>
      </c>
      <c r="E174" s="36" t="n">
        <v>12022</v>
      </c>
    </row>
    <row r="175" customFormat="false" ht="15" hidden="false" customHeight="false" outlineLevel="0" collapsed="false">
      <c r="A175" s="37" t="n">
        <v>46174</v>
      </c>
      <c r="B175" s="34" t="s">
        <v>126</v>
      </c>
      <c r="C175" s="34" t="s">
        <v>661</v>
      </c>
      <c r="D175" s="36" t="n">
        <v>4000</v>
      </c>
      <c r="E175" s="36" t="n">
        <v>4657</v>
      </c>
    </row>
    <row r="176" customFormat="false" ht="15" hidden="false" customHeight="false" outlineLevel="0" collapsed="false">
      <c r="A176" s="37" t="n">
        <v>46174</v>
      </c>
      <c r="B176" s="34" t="s">
        <v>126</v>
      </c>
      <c r="C176" s="34" t="s">
        <v>1398</v>
      </c>
      <c r="D176" s="36" t="n">
        <v>1000</v>
      </c>
      <c r="E176" s="36" t="n">
        <v>1106</v>
      </c>
    </row>
    <row r="177" customFormat="false" ht="15" hidden="false" customHeight="false" outlineLevel="0" collapsed="false">
      <c r="A177" s="37" t="n">
        <v>46174</v>
      </c>
      <c r="B177" s="34" t="s">
        <v>123</v>
      </c>
      <c r="C177" s="34" t="s">
        <v>659</v>
      </c>
      <c r="D177" s="36" t="n">
        <v>3000</v>
      </c>
      <c r="E177" s="36" t="n">
        <v>3345</v>
      </c>
    </row>
    <row r="178" customFormat="false" ht="15" hidden="false" customHeight="false" outlineLevel="0" collapsed="false">
      <c r="A178" s="37" t="n">
        <v>46174</v>
      </c>
      <c r="B178" s="34" t="s">
        <v>123</v>
      </c>
      <c r="C178" s="34" t="s">
        <v>1397</v>
      </c>
      <c r="D178" s="36" t="n">
        <v>1500</v>
      </c>
      <c r="E178" s="36" t="n">
        <v>1768</v>
      </c>
    </row>
    <row r="179" customFormat="false" ht="15" hidden="false" customHeight="false" outlineLevel="0" collapsed="false">
      <c r="A179" s="37" t="n">
        <v>46174</v>
      </c>
      <c r="B179" s="34" t="s">
        <v>123</v>
      </c>
      <c r="C179" s="34" t="s">
        <v>661</v>
      </c>
      <c r="D179" s="36" t="n">
        <v>2000</v>
      </c>
      <c r="E179" s="36" t="n">
        <v>1788</v>
      </c>
    </row>
    <row r="180" customFormat="false" ht="15" hidden="false" customHeight="false" outlineLevel="0" collapsed="false">
      <c r="A180" s="37" t="n">
        <v>46174</v>
      </c>
      <c r="B180" s="34" t="s">
        <v>123</v>
      </c>
      <c r="C180" s="34" t="s">
        <v>1398</v>
      </c>
      <c r="D180" s="36" t="n">
        <v>250</v>
      </c>
      <c r="E180" s="36" t="n">
        <v>238</v>
      </c>
    </row>
    <row r="181" customFormat="false" ht="15" hidden="false" customHeight="false" outlineLevel="0" collapsed="false">
      <c r="A181" s="37" t="n">
        <v>46174</v>
      </c>
      <c r="B181" s="34" t="s">
        <v>129</v>
      </c>
      <c r="C181" s="34" t="s">
        <v>659</v>
      </c>
      <c r="D181" s="36" t="n">
        <v>4500</v>
      </c>
      <c r="E181" s="36" t="n">
        <v>4386</v>
      </c>
    </row>
    <row r="182" customFormat="false" ht="15" hidden="false" customHeight="false" outlineLevel="0" collapsed="false">
      <c r="A182" s="37" t="n">
        <v>46174</v>
      </c>
      <c r="B182" s="34" t="s">
        <v>129</v>
      </c>
      <c r="C182" s="34" t="s">
        <v>1397</v>
      </c>
      <c r="D182" s="36" t="n">
        <v>8000</v>
      </c>
      <c r="E182" s="36" t="n">
        <v>7715</v>
      </c>
    </row>
    <row r="183" customFormat="false" ht="15" hidden="false" customHeight="false" outlineLevel="0" collapsed="false">
      <c r="A183" s="37" t="n">
        <v>46174</v>
      </c>
      <c r="B183" s="34" t="s">
        <v>129</v>
      </c>
      <c r="C183" s="34" t="s">
        <v>661</v>
      </c>
      <c r="D183" s="36" t="n">
        <v>1500</v>
      </c>
      <c r="E183" s="36" t="n">
        <v>1398</v>
      </c>
    </row>
    <row r="184" customFormat="false" ht="15" hidden="false" customHeight="false" outlineLevel="0" collapsed="false">
      <c r="A184" s="37" t="n">
        <v>46174</v>
      </c>
      <c r="B184" s="34" t="s">
        <v>129</v>
      </c>
      <c r="C184" s="34" t="s">
        <v>1398</v>
      </c>
      <c r="D184" s="36" t="n">
        <v>500</v>
      </c>
      <c r="E184" s="36" t="n">
        <v>441</v>
      </c>
    </row>
    <row r="185" customFormat="false" ht="15" hidden="false" customHeight="false" outlineLevel="0" collapsed="false">
      <c r="A185" s="37" t="n">
        <v>46204</v>
      </c>
      <c r="B185" s="34" t="s">
        <v>117</v>
      </c>
      <c r="C185" s="34" t="s">
        <v>659</v>
      </c>
      <c r="D185" s="36" t="n">
        <v>26000</v>
      </c>
      <c r="E185" s="36" t="n">
        <v>29227</v>
      </c>
    </row>
    <row r="186" customFormat="false" ht="15" hidden="false" customHeight="false" outlineLevel="0" collapsed="false">
      <c r="A186" s="37" t="n">
        <v>46204</v>
      </c>
      <c r="B186" s="34" t="s">
        <v>117</v>
      </c>
      <c r="C186" s="34" t="s">
        <v>1397</v>
      </c>
      <c r="D186" s="36" t="n">
        <v>19000</v>
      </c>
      <c r="E186" s="36" t="n">
        <v>19503</v>
      </c>
    </row>
    <row r="187" customFormat="false" ht="15" hidden="false" customHeight="false" outlineLevel="0" collapsed="false">
      <c r="A187" s="37" t="n">
        <v>46204</v>
      </c>
      <c r="B187" s="34" t="s">
        <v>117</v>
      </c>
      <c r="C187" s="34" t="s">
        <v>661</v>
      </c>
      <c r="D187" s="36" t="n">
        <v>11000</v>
      </c>
      <c r="E187" s="36" t="n">
        <v>11590</v>
      </c>
    </row>
    <row r="188" customFormat="false" ht="15" hidden="false" customHeight="false" outlineLevel="0" collapsed="false">
      <c r="A188" s="37" t="n">
        <v>46204</v>
      </c>
      <c r="B188" s="34" t="s">
        <v>117</v>
      </c>
      <c r="C188" s="34" t="s">
        <v>1398</v>
      </c>
      <c r="D188" s="36" t="n">
        <v>2500</v>
      </c>
      <c r="E188" s="36" t="n">
        <v>2806</v>
      </c>
    </row>
    <row r="189" customFormat="false" ht="15" hidden="false" customHeight="false" outlineLevel="0" collapsed="false">
      <c r="A189" s="37" t="n">
        <v>46204</v>
      </c>
      <c r="B189" s="34" t="s">
        <v>120</v>
      </c>
      <c r="C189" s="34" t="s">
        <v>659</v>
      </c>
      <c r="D189" s="36" t="n">
        <v>9000</v>
      </c>
      <c r="E189" s="36" t="n">
        <v>7972</v>
      </c>
    </row>
    <row r="190" customFormat="false" ht="15" hidden="false" customHeight="false" outlineLevel="0" collapsed="false">
      <c r="A190" s="37" t="n">
        <v>46204</v>
      </c>
      <c r="B190" s="34" t="s">
        <v>120</v>
      </c>
      <c r="C190" s="34" t="s">
        <v>1397</v>
      </c>
      <c r="D190" s="36" t="n">
        <v>7000</v>
      </c>
      <c r="E190" s="36" t="n">
        <v>6962</v>
      </c>
    </row>
    <row r="191" customFormat="false" ht="15" hidden="false" customHeight="false" outlineLevel="0" collapsed="false">
      <c r="A191" s="37" t="n">
        <v>46204</v>
      </c>
      <c r="B191" s="34" t="s">
        <v>120</v>
      </c>
      <c r="C191" s="34" t="s">
        <v>661</v>
      </c>
      <c r="D191" s="36" t="n">
        <v>4500</v>
      </c>
      <c r="E191" s="36" t="n">
        <v>4513</v>
      </c>
    </row>
    <row r="192" customFormat="false" ht="15" hidden="false" customHeight="false" outlineLevel="0" collapsed="false">
      <c r="A192" s="37" t="n">
        <v>46204</v>
      </c>
      <c r="B192" s="34" t="s">
        <v>120</v>
      </c>
      <c r="C192" s="34" t="s">
        <v>1398</v>
      </c>
      <c r="D192" s="36" t="n">
        <v>1000</v>
      </c>
      <c r="E192" s="36" t="n">
        <v>976</v>
      </c>
    </row>
    <row r="193" customFormat="false" ht="15" hidden="false" customHeight="false" outlineLevel="0" collapsed="false">
      <c r="A193" s="37" t="n">
        <v>46204</v>
      </c>
      <c r="B193" s="34" t="s">
        <v>126</v>
      </c>
      <c r="C193" s="34" t="s">
        <v>659</v>
      </c>
      <c r="D193" s="36" t="n">
        <v>8000</v>
      </c>
      <c r="E193" s="36" t="n">
        <v>7625</v>
      </c>
    </row>
    <row r="194" customFormat="false" ht="15" hidden="false" customHeight="false" outlineLevel="0" collapsed="false">
      <c r="A194" s="37" t="n">
        <v>46204</v>
      </c>
      <c r="B194" s="34" t="s">
        <v>126</v>
      </c>
      <c r="C194" s="34" t="s">
        <v>1397</v>
      </c>
      <c r="D194" s="36" t="n">
        <v>10500</v>
      </c>
      <c r="E194" s="36" t="n">
        <v>12267</v>
      </c>
    </row>
    <row r="195" customFormat="false" ht="15" hidden="false" customHeight="false" outlineLevel="0" collapsed="false">
      <c r="A195" s="37" t="n">
        <v>46204</v>
      </c>
      <c r="B195" s="34" t="s">
        <v>126</v>
      </c>
      <c r="C195" s="34" t="s">
        <v>661</v>
      </c>
      <c r="D195" s="36" t="n">
        <v>4000</v>
      </c>
      <c r="E195" s="36" t="n">
        <v>3478</v>
      </c>
    </row>
    <row r="196" customFormat="false" ht="15" hidden="false" customHeight="false" outlineLevel="0" collapsed="false">
      <c r="A196" s="37" t="n">
        <v>46204</v>
      </c>
      <c r="B196" s="34" t="s">
        <v>126</v>
      </c>
      <c r="C196" s="34" t="s">
        <v>1398</v>
      </c>
      <c r="D196" s="36" t="n">
        <v>1000</v>
      </c>
      <c r="E196" s="36" t="n">
        <v>995</v>
      </c>
    </row>
    <row r="197" customFormat="false" ht="15" hidden="false" customHeight="false" outlineLevel="0" collapsed="false">
      <c r="A197" s="37" t="n">
        <v>46204</v>
      </c>
      <c r="B197" s="34" t="s">
        <v>123</v>
      </c>
      <c r="C197" s="34" t="s">
        <v>659</v>
      </c>
      <c r="D197" s="36" t="n">
        <v>3000</v>
      </c>
      <c r="E197" s="36" t="n">
        <v>3364</v>
      </c>
    </row>
    <row r="198" customFormat="false" ht="15" hidden="false" customHeight="false" outlineLevel="0" collapsed="false">
      <c r="A198" s="37" t="n">
        <v>46204</v>
      </c>
      <c r="B198" s="34" t="s">
        <v>123</v>
      </c>
      <c r="C198" s="34" t="s">
        <v>1397</v>
      </c>
      <c r="D198" s="36" t="n">
        <v>1500</v>
      </c>
      <c r="E198" s="36" t="n">
        <v>1639</v>
      </c>
    </row>
    <row r="199" customFormat="false" ht="15" hidden="false" customHeight="false" outlineLevel="0" collapsed="false">
      <c r="A199" s="37" t="n">
        <v>46204</v>
      </c>
      <c r="B199" s="34" t="s">
        <v>123</v>
      </c>
      <c r="C199" s="34" t="s">
        <v>661</v>
      </c>
      <c r="D199" s="36" t="n">
        <v>2000</v>
      </c>
      <c r="E199" s="36" t="n">
        <v>1715</v>
      </c>
    </row>
    <row r="200" customFormat="false" ht="15" hidden="false" customHeight="false" outlineLevel="0" collapsed="false">
      <c r="A200" s="37" t="n">
        <v>46204</v>
      </c>
      <c r="B200" s="34" t="s">
        <v>123</v>
      </c>
      <c r="C200" s="34" t="s">
        <v>1398</v>
      </c>
      <c r="D200" s="36" t="n">
        <v>250</v>
      </c>
      <c r="E200" s="36" t="n">
        <v>220</v>
      </c>
    </row>
    <row r="201" customFormat="false" ht="15" hidden="false" customHeight="false" outlineLevel="0" collapsed="false">
      <c r="A201" s="37" t="n">
        <v>46204</v>
      </c>
      <c r="B201" s="34" t="s">
        <v>129</v>
      </c>
      <c r="C201" s="34" t="s">
        <v>659</v>
      </c>
      <c r="D201" s="36" t="n">
        <v>4500</v>
      </c>
      <c r="E201" s="36" t="n">
        <v>4078</v>
      </c>
    </row>
    <row r="202" customFormat="false" ht="15" hidden="false" customHeight="false" outlineLevel="0" collapsed="false">
      <c r="A202" s="37" t="n">
        <v>46204</v>
      </c>
      <c r="B202" s="34" t="s">
        <v>129</v>
      </c>
      <c r="C202" s="34" t="s">
        <v>1397</v>
      </c>
      <c r="D202" s="36" t="n">
        <v>8000</v>
      </c>
      <c r="E202" s="36" t="n">
        <v>7998</v>
      </c>
    </row>
    <row r="203" customFormat="false" ht="15" hidden="false" customHeight="false" outlineLevel="0" collapsed="false">
      <c r="A203" s="37" t="n">
        <v>46204</v>
      </c>
      <c r="B203" s="34" t="s">
        <v>129</v>
      </c>
      <c r="C203" s="34" t="s">
        <v>661</v>
      </c>
      <c r="D203" s="36" t="n">
        <v>1500</v>
      </c>
      <c r="E203" s="36" t="n">
        <v>1487</v>
      </c>
    </row>
    <row r="204" customFormat="false" ht="15" hidden="false" customHeight="false" outlineLevel="0" collapsed="false">
      <c r="A204" s="37" t="n">
        <v>46204</v>
      </c>
      <c r="B204" s="34" t="s">
        <v>129</v>
      </c>
      <c r="C204" s="34" t="s">
        <v>1398</v>
      </c>
      <c r="D204" s="36" t="n">
        <v>500</v>
      </c>
      <c r="E204" s="36" t="n">
        <v>565</v>
      </c>
    </row>
    <row r="205" customFormat="false" ht="15" hidden="false" customHeight="false" outlineLevel="0" collapsed="false">
      <c r="A205" s="37" t="n">
        <v>46235</v>
      </c>
      <c r="B205" s="34" t="s">
        <v>117</v>
      </c>
      <c r="C205" s="34" t="s">
        <v>659</v>
      </c>
      <c r="D205" s="36" t="n">
        <v>26000</v>
      </c>
      <c r="E205" s="36" t="n">
        <v>30476</v>
      </c>
    </row>
    <row r="206" customFormat="false" ht="15" hidden="false" customHeight="false" outlineLevel="0" collapsed="false">
      <c r="A206" s="37" t="n">
        <v>46235</v>
      </c>
      <c r="B206" s="34" t="s">
        <v>117</v>
      </c>
      <c r="C206" s="34" t="s">
        <v>1397</v>
      </c>
      <c r="D206" s="36" t="n">
        <v>19000</v>
      </c>
      <c r="E206" s="36" t="n">
        <v>19675</v>
      </c>
    </row>
    <row r="207" customFormat="false" ht="15" hidden="false" customHeight="false" outlineLevel="0" collapsed="false">
      <c r="A207" s="37" t="n">
        <v>46235</v>
      </c>
      <c r="B207" s="34" t="s">
        <v>117</v>
      </c>
      <c r="C207" s="34" t="s">
        <v>661</v>
      </c>
      <c r="D207" s="36" t="n">
        <v>11000</v>
      </c>
      <c r="E207" s="36" t="n">
        <v>10110</v>
      </c>
    </row>
    <row r="208" customFormat="false" ht="15" hidden="false" customHeight="false" outlineLevel="0" collapsed="false">
      <c r="A208" s="37" t="n">
        <v>46235</v>
      </c>
      <c r="B208" s="34" t="s">
        <v>117</v>
      </c>
      <c r="C208" s="34" t="s">
        <v>1398</v>
      </c>
      <c r="D208" s="36" t="n">
        <v>2500</v>
      </c>
      <c r="E208" s="36" t="n">
        <v>2740</v>
      </c>
    </row>
    <row r="209" customFormat="false" ht="15" hidden="false" customHeight="false" outlineLevel="0" collapsed="false">
      <c r="A209" s="37" t="n">
        <v>46235</v>
      </c>
      <c r="B209" s="34" t="s">
        <v>120</v>
      </c>
      <c r="C209" s="34" t="s">
        <v>659</v>
      </c>
      <c r="D209" s="36" t="n">
        <v>9000</v>
      </c>
      <c r="E209" s="36" t="n">
        <v>9778</v>
      </c>
    </row>
    <row r="210" customFormat="false" ht="15" hidden="false" customHeight="false" outlineLevel="0" collapsed="false">
      <c r="A210" s="37" t="n">
        <v>46235</v>
      </c>
      <c r="B210" s="34" t="s">
        <v>120</v>
      </c>
      <c r="C210" s="34" t="s">
        <v>1397</v>
      </c>
      <c r="D210" s="36" t="n">
        <v>7000</v>
      </c>
      <c r="E210" s="36" t="n">
        <v>8034</v>
      </c>
    </row>
    <row r="211" customFormat="false" ht="15" hidden="false" customHeight="false" outlineLevel="0" collapsed="false">
      <c r="A211" s="37" t="n">
        <v>46235</v>
      </c>
      <c r="B211" s="34" t="s">
        <v>120</v>
      </c>
      <c r="C211" s="34" t="s">
        <v>661</v>
      </c>
      <c r="D211" s="36" t="n">
        <v>4500</v>
      </c>
      <c r="E211" s="36" t="n">
        <v>4356</v>
      </c>
    </row>
    <row r="212" customFormat="false" ht="15" hidden="false" customHeight="false" outlineLevel="0" collapsed="false">
      <c r="A212" s="37" t="n">
        <v>46235</v>
      </c>
      <c r="B212" s="34" t="s">
        <v>120</v>
      </c>
      <c r="C212" s="34" t="s">
        <v>1398</v>
      </c>
      <c r="D212" s="36" t="n">
        <v>1000</v>
      </c>
      <c r="E212" s="36" t="n">
        <v>1048</v>
      </c>
    </row>
    <row r="213" customFormat="false" ht="15" hidden="false" customHeight="false" outlineLevel="0" collapsed="false">
      <c r="A213" s="37" t="n">
        <v>46235</v>
      </c>
      <c r="B213" s="34" t="s">
        <v>126</v>
      </c>
      <c r="C213" s="34" t="s">
        <v>659</v>
      </c>
      <c r="D213" s="36" t="n">
        <v>8000</v>
      </c>
      <c r="E213" s="36" t="n">
        <v>8939</v>
      </c>
    </row>
    <row r="214" customFormat="false" ht="15" hidden="false" customHeight="false" outlineLevel="0" collapsed="false">
      <c r="A214" s="37" t="n">
        <v>46235</v>
      </c>
      <c r="B214" s="34" t="s">
        <v>126</v>
      </c>
      <c r="C214" s="34" t="s">
        <v>1397</v>
      </c>
      <c r="D214" s="36" t="n">
        <v>10500</v>
      </c>
      <c r="E214" s="36" t="n">
        <v>10596</v>
      </c>
    </row>
    <row r="215" customFormat="false" ht="15" hidden="false" customHeight="false" outlineLevel="0" collapsed="false">
      <c r="A215" s="37" t="n">
        <v>46235</v>
      </c>
      <c r="B215" s="34" t="s">
        <v>126</v>
      </c>
      <c r="C215" s="34" t="s">
        <v>661</v>
      </c>
      <c r="D215" s="36" t="n">
        <v>4000</v>
      </c>
      <c r="E215" s="36" t="n">
        <v>4077</v>
      </c>
    </row>
    <row r="216" customFormat="false" ht="15" hidden="false" customHeight="false" outlineLevel="0" collapsed="false">
      <c r="A216" s="37" t="n">
        <v>46235</v>
      </c>
      <c r="B216" s="34" t="s">
        <v>126</v>
      </c>
      <c r="C216" s="34" t="s">
        <v>1398</v>
      </c>
      <c r="D216" s="36" t="n">
        <v>1000</v>
      </c>
      <c r="E216" s="36" t="n">
        <v>1077</v>
      </c>
    </row>
    <row r="217" customFormat="false" ht="15" hidden="false" customHeight="false" outlineLevel="0" collapsed="false">
      <c r="A217" s="37" t="n">
        <v>46235</v>
      </c>
      <c r="B217" s="34" t="s">
        <v>123</v>
      </c>
      <c r="C217" s="34" t="s">
        <v>659</v>
      </c>
      <c r="D217" s="36" t="n">
        <v>3000</v>
      </c>
      <c r="E217" s="36" t="n">
        <v>2772</v>
      </c>
    </row>
    <row r="218" customFormat="false" ht="15" hidden="false" customHeight="false" outlineLevel="0" collapsed="false">
      <c r="A218" s="37" t="n">
        <v>46235</v>
      </c>
      <c r="B218" s="34" t="s">
        <v>123</v>
      </c>
      <c r="C218" s="34" t="s">
        <v>1397</v>
      </c>
      <c r="D218" s="36" t="n">
        <v>1500</v>
      </c>
      <c r="E218" s="36" t="n">
        <v>1632</v>
      </c>
    </row>
    <row r="219" customFormat="false" ht="15" hidden="false" customHeight="false" outlineLevel="0" collapsed="false">
      <c r="A219" s="37" t="n">
        <v>46235</v>
      </c>
      <c r="B219" s="34" t="s">
        <v>123</v>
      </c>
      <c r="C219" s="34" t="s">
        <v>661</v>
      </c>
      <c r="D219" s="36" t="n">
        <v>2000</v>
      </c>
      <c r="E219" s="36" t="n">
        <v>2086</v>
      </c>
    </row>
    <row r="220" customFormat="false" ht="15" hidden="false" customHeight="false" outlineLevel="0" collapsed="false">
      <c r="A220" s="37" t="n">
        <v>46235</v>
      </c>
      <c r="B220" s="34" t="s">
        <v>123</v>
      </c>
      <c r="C220" s="34" t="s">
        <v>1398</v>
      </c>
      <c r="D220" s="36" t="n">
        <v>250</v>
      </c>
      <c r="E220" s="36" t="n">
        <v>281</v>
      </c>
    </row>
    <row r="221" customFormat="false" ht="15" hidden="false" customHeight="false" outlineLevel="0" collapsed="false">
      <c r="A221" s="37" t="n">
        <v>46235</v>
      </c>
      <c r="B221" s="34" t="s">
        <v>129</v>
      </c>
      <c r="C221" s="34" t="s">
        <v>659</v>
      </c>
      <c r="D221" s="36" t="n">
        <v>4500</v>
      </c>
      <c r="E221" s="36" t="n">
        <v>4020</v>
      </c>
    </row>
    <row r="222" customFormat="false" ht="15" hidden="false" customHeight="false" outlineLevel="0" collapsed="false">
      <c r="A222" s="37" t="n">
        <v>46235</v>
      </c>
      <c r="B222" s="34" t="s">
        <v>129</v>
      </c>
      <c r="C222" s="34" t="s">
        <v>1397</v>
      </c>
      <c r="D222" s="36" t="n">
        <v>8000</v>
      </c>
      <c r="E222" s="36" t="n">
        <v>9031</v>
      </c>
    </row>
    <row r="223" customFormat="false" ht="15" hidden="false" customHeight="false" outlineLevel="0" collapsed="false">
      <c r="A223" s="37" t="n">
        <v>46235</v>
      </c>
      <c r="B223" s="34" t="s">
        <v>129</v>
      </c>
      <c r="C223" s="34" t="s">
        <v>661</v>
      </c>
      <c r="D223" s="36" t="n">
        <v>1500</v>
      </c>
      <c r="E223" s="36" t="n">
        <v>1656</v>
      </c>
    </row>
    <row r="224" customFormat="false" ht="15" hidden="false" customHeight="false" outlineLevel="0" collapsed="false">
      <c r="A224" s="37" t="n">
        <v>46235</v>
      </c>
      <c r="B224" s="34" t="s">
        <v>129</v>
      </c>
      <c r="C224" s="34" t="s">
        <v>1398</v>
      </c>
      <c r="D224" s="36" t="n">
        <v>500</v>
      </c>
      <c r="E224" s="36" t="n">
        <v>546</v>
      </c>
    </row>
    <row r="225" customFormat="false" ht="15" hidden="false" customHeight="false" outlineLevel="0" collapsed="false">
      <c r="A225" s="37" t="n">
        <v>46266</v>
      </c>
      <c r="B225" s="34" t="s">
        <v>117</v>
      </c>
      <c r="C225" s="34" t="s">
        <v>659</v>
      </c>
      <c r="D225" s="36" t="n">
        <v>26000</v>
      </c>
      <c r="E225" s="36" t="n">
        <v>29455</v>
      </c>
    </row>
    <row r="226" customFormat="false" ht="15" hidden="false" customHeight="false" outlineLevel="0" collapsed="false">
      <c r="A226" s="37" t="n">
        <v>46266</v>
      </c>
      <c r="B226" s="34" t="s">
        <v>117</v>
      </c>
      <c r="C226" s="34" t="s">
        <v>1397</v>
      </c>
      <c r="D226" s="36" t="n">
        <v>19000</v>
      </c>
      <c r="E226" s="36" t="n">
        <v>19256</v>
      </c>
    </row>
    <row r="227" customFormat="false" ht="15" hidden="false" customHeight="false" outlineLevel="0" collapsed="false">
      <c r="A227" s="37" t="n">
        <v>46266</v>
      </c>
      <c r="B227" s="34" t="s">
        <v>117</v>
      </c>
      <c r="C227" s="34" t="s">
        <v>661</v>
      </c>
      <c r="D227" s="36" t="n">
        <v>11000</v>
      </c>
      <c r="E227" s="36" t="n">
        <v>10979</v>
      </c>
    </row>
    <row r="228" customFormat="false" ht="15" hidden="false" customHeight="false" outlineLevel="0" collapsed="false">
      <c r="A228" s="37" t="n">
        <v>46266</v>
      </c>
      <c r="B228" s="34" t="s">
        <v>117</v>
      </c>
      <c r="C228" s="34" t="s">
        <v>1398</v>
      </c>
      <c r="D228" s="36" t="n">
        <v>2500</v>
      </c>
      <c r="E228" s="36" t="n">
        <v>2347</v>
      </c>
    </row>
    <row r="229" customFormat="false" ht="15" hidden="false" customHeight="false" outlineLevel="0" collapsed="false">
      <c r="A229" s="37" t="n">
        <v>46266</v>
      </c>
      <c r="B229" s="34" t="s">
        <v>120</v>
      </c>
      <c r="C229" s="34" t="s">
        <v>659</v>
      </c>
      <c r="D229" s="36" t="n">
        <v>9000</v>
      </c>
      <c r="E229" s="36" t="n">
        <v>9579</v>
      </c>
    </row>
    <row r="230" customFormat="false" ht="15" hidden="false" customHeight="false" outlineLevel="0" collapsed="false">
      <c r="A230" s="37" t="n">
        <v>46266</v>
      </c>
      <c r="B230" s="34" t="s">
        <v>120</v>
      </c>
      <c r="C230" s="34" t="s">
        <v>1397</v>
      </c>
      <c r="D230" s="36" t="n">
        <v>7000</v>
      </c>
      <c r="E230" s="36" t="n">
        <v>5960</v>
      </c>
    </row>
    <row r="231" customFormat="false" ht="15" hidden="false" customHeight="false" outlineLevel="0" collapsed="false">
      <c r="A231" s="37" t="n">
        <v>46266</v>
      </c>
      <c r="B231" s="34" t="s">
        <v>120</v>
      </c>
      <c r="C231" s="34" t="s">
        <v>661</v>
      </c>
      <c r="D231" s="36" t="n">
        <v>4500</v>
      </c>
      <c r="E231" s="36" t="n">
        <v>4519</v>
      </c>
    </row>
    <row r="232" customFormat="false" ht="15" hidden="false" customHeight="false" outlineLevel="0" collapsed="false">
      <c r="A232" s="37" t="n">
        <v>46266</v>
      </c>
      <c r="B232" s="34" t="s">
        <v>120</v>
      </c>
      <c r="C232" s="34" t="s">
        <v>1398</v>
      </c>
      <c r="D232" s="36" t="n">
        <v>1000</v>
      </c>
      <c r="E232" s="36" t="n">
        <v>1180</v>
      </c>
    </row>
    <row r="233" customFormat="false" ht="15" hidden="false" customHeight="false" outlineLevel="0" collapsed="false">
      <c r="A233" s="37" t="n">
        <v>46266</v>
      </c>
      <c r="B233" s="34" t="s">
        <v>126</v>
      </c>
      <c r="C233" s="34" t="s">
        <v>659</v>
      </c>
      <c r="D233" s="36" t="n">
        <v>8000</v>
      </c>
      <c r="E233" s="36" t="n">
        <v>7666</v>
      </c>
    </row>
    <row r="234" customFormat="false" ht="15" hidden="false" customHeight="false" outlineLevel="0" collapsed="false">
      <c r="A234" s="37" t="n">
        <v>46266</v>
      </c>
      <c r="B234" s="34" t="s">
        <v>126</v>
      </c>
      <c r="C234" s="34" t="s">
        <v>1397</v>
      </c>
      <c r="D234" s="36" t="n">
        <v>10500</v>
      </c>
      <c r="E234" s="36" t="n">
        <v>9536</v>
      </c>
    </row>
    <row r="235" customFormat="false" ht="15" hidden="false" customHeight="false" outlineLevel="0" collapsed="false">
      <c r="A235" s="37" t="n">
        <v>46266</v>
      </c>
      <c r="B235" s="34" t="s">
        <v>126</v>
      </c>
      <c r="C235" s="34" t="s">
        <v>661</v>
      </c>
      <c r="D235" s="36" t="n">
        <v>4000</v>
      </c>
      <c r="E235" s="36" t="n">
        <v>3947</v>
      </c>
    </row>
    <row r="236" customFormat="false" ht="15" hidden="false" customHeight="false" outlineLevel="0" collapsed="false">
      <c r="A236" s="37" t="n">
        <v>46266</v>
      </c>
      <c r="B236" s="34" t="s">
        <v>126</v>
      </c>
      <c r="C236" s="34" t="s">
        <v>1398</v>
      </c>
      <c r="D236" s="36" t="n">
        <v>1000</v>
      </c>
      <c r="E236" s="36" t="n">
        <v>1087</v>
      </c>
    </row>
    <row r="237" customFormat="false" ht="15" hidden="false" customHeight="false" outlineLevel="0" collapsed="false">
      <c r="A237" s="37" t="n">
        <v>46266</v>
      </c>
      <c r="B237" s="34" t="s">
        <v>123</v>
      </c>
      <c r="C237" s="34" t="s">
        <v>659</v>
      </c>
      <c r="D237" s="36" t="n">
        <v>3000</v>
      </c>
      <c r="E237" s="36" t="n">
        <v>3383</v>
      </c>
    </row>
    <row r="238" customFormat="false" ht="15" hidden="false" customHeight="false" outlineLevel="0" collapsed="false">
      <c r="A238" s="37" t="n">
        <v>46266</v>
      </c>
      <c r="B238" s="34" t="s">
        <v>123</v>
      </c>
      <c r="C238" s="34" t="s">
        <v>1397</v>
      </c>
      <c r="D238" s="36" t="n">
        <v>1500</v>
      </c>
      <c r="E238" s="36" t="n">
        <v>1337</v>
      </c>
    </row>
    <row r="239" customFormat="false" ht="15" hidden="false" customHeight="false" outlineLevel="0" collapsed="false">
      <c r="A239" s="37" t="n">
        <v>46266</v>
      </c>
      <c r="B239" s="34" t="s">
        <v>123</v>
      </c>
      <c r="C239" s="34" t="s">
        <v>661</v>
      </c>
      <c r="D239" s="36" t="n">
        <v>2000</v>
      </c>
      <c r="E239" s="36" t="n">
        <v>2040</v>
      </c>
    </row>
    <row r="240" customFormat="false" ht="15" hidden="false" customHeight="false" outlineLevel="0" collapsed="false">
      <c r="A240" s="37" t="n">
        <v>46266</v>
      </c>
      <c r="B240" s="34" t="s">
        <v>123</v>
      </c>
      <c r="C240" s="34" t="s">
        <v>1398</v>
      </c>
      <c r="D240" s="36" t="n">
        <v>250</v>
      </c>
      <c r="E240" s="36" t="n">
        <v>281</v>
      </c>
    </row>
    <row r="241" customFormat="false" ht="15" hidden="false" customHeight="false" outlineLevel="0" collapsed="false">
      <c r="A241" s="37" t="n">
        <v>46266</v>
      </c>
      <c r="B241" s="34" t="s">
        <v>129</v>
      </c>
      <c r="C241" s="34" t="s">
        <v>659</v>
      </c>
      <c r="D241" s="36" t="n">
        <v>4500</v>
      </c>
      <c r="E241" s="36" t="n">
        <v>5107</v>
      </c>
    </row>
    <row r="242" customFormat="false" ht="15" hidden="false" customHeight="false" outlineLevel="0" collapsed="false">
      <c r="A242" s="37" t="n">
        <v>46266</v>
      </c>
      <c r="B242" s="34" t="s">
        <v>129</v>
      </c>
      <c r="C242" s="34" t="s">
        <v>1397</v>
      </c>
      <c r="D242" s="36" t="n">
        <v>8000</v>
      </c>
      <c r="E242" s="36" t="n">
        <v>8617</v>
      </c>
    </row>
    <row r="243" customFormat="false" ht="15" hidden="false" customHeight="false" outlineLevel="0" collapsed="false">
      <c r="A243" s="37" t="n">
        <v>46266</v>
      </c>
      <c r="B243" s="34" t="s">
        <v>129</v>
      </c>
      <c r="C243" s="34" t="s">
        <v>661</v>
      </c>
      <c r="D243" s="36" t="n">
        <v>1500</v>
      </c>
      <c r="E243" s="36" t="n">
        <v>1420</v>
      </c>
    </row>
    <row r="244" customFormat="false" ht="15" hidden="false" customHeight="false" outlineLevel="0" collapsed="false">
      <c r="A244" s="37" t="n">
        <v>46266</v>
      </c>
      <c r="B244" s="34" t="s">
        <v>129</v>
      </c>
      <c r="C244" s="34" t="s">
        <v>1398</v>
      </c>
      <c r="D244" s="36" t="n">
        <v>500</v>
      </c>
      <c r="E244" s="36" t="n">
        <v>439</v>
      </c>
    </row>
  </sheetData>
  <dataValidations count="1">
    <dataValidation allowBlank="true" errorStyle="stop" operator="between" showDropDown="false" showErrorMessage="false" showInputMessage="false" sqref="C5:C1244" type="list">
      <formula1>"Labour,Parts and materials,Contractors,Other"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7" min="3" style="0" width="11"/>
  </cols>
  <sheetData>
    <row r="1" customFormat="false" ht="17.35" hidden="false" customHeight="false" outlineLevel="0" collapsed="false">
      <c r="A1" s="7" t="s">
        <v>1399</v>
      </c>
    </row>
    <row r="2" customFormat="false" ht="15" hidden="false" customHeight="false" outlineLevel="0" collapsed="false">
      <c r="A2" s="8" t="s">
        <v>1400</v>
      </c>
    </row>
    <row r="4" customFormat="false" ht="31.5" hidden="false" customHeight="true" outlineLevel="0" collapsed="false">
      <c r="A4" s="33" t="s">
        <v>638</v>
      </c>
      <c r="B4" s="33" t="s">
        <v>699</v>
      </c>
      <c r="C4" s="33" t="s">
        <v>1401</v>
      </c>
      <c r="D4" s="33" t="s">
        <v>1402</v>
      </c>
      <c r="E4" s="33" t="s">
        <v>1403</v>
      </c>
      <c r="F4" s="33" t="s">
        <v>1404</v>
      </c>
      <c r="G4" s="33" t="s">
        <v>1405</v>
      </c>
    </row>
    <row r="5" customFormat="false" ht="15" hidden="false" customHeight="false" outlineLevel="0" collapsed="false">
      <c r="A5" s="37" t="n">
        <v>45931</v>
      </c>
      <c r="B5" s="34" t="s">
        <v>200</v>
      </c>
      <c r="C5" s="34" t="n">
        <v>1408</v>
      </c>
      <c r="D5" s="34" t="n">
        <v>1306</v>
      </c>
      <c r="E5" s="34" t="n">
        <v>865</v>
      </c>
      <c r="F5" s="34" t="n">
        <v>257</v>
      </c>
      <c r="G5" s="34" t="n">
        <v>82</v>
      </c>
    </row>
    <row r="6" customFormat="false" ht="15" hidden="false" customHeight="false" outlineLevel="0" collapsed="false">
      <c r="A6" s="37" t="n">
        <v>45931</v>
      </c>
      <c r="B6" s="34" t="s">
        <v>62</v>
      </c>
      <c r="C6" s="34" t="n">
        <v>704</v>
      </c>
      <c r="D6" s="34" t="n">
        <v>638</v>
      </c>
      <c r="E6" s="34" t="n">
        <v>453</v>
      </c>
      <c r="F6" s="34" t="n">
        <v>122</v>
      </c>
      <c r="G6" s="34" t="n">
        <v>63</v>
      </c>
    </row>
    <row r="7" customFormat="false" ht="15" hidden="false" customHeight="false" outlineLevel="0" collapsed="false">
      <c r="A7" s="37" t="n">
        <v>45931</v>
      </c>
      <c r="B7" s="34" t="s">
        <v>1406</v>
      </c>
      <c r="C7" s="34" t="n">
        <v>352</v>
      </c>
      <c r="D7" s="34" t="n">
        <v>328</v>
      </c>
      <c r="E7" s="34" t="n">
        <v>231</v>
      </c>
      <c r="F7" s="34" t="n">
        <v>62</v>
      </c>
      <c r="G7" s="34" t="n">
        <v>27</v>
      </c>
    </row>
    <row r="8" customFormat="false" ht="15" hidden="false" customHeight="false" outlineLevel="0" collapsed="false">
      <c r="A8" s="37" t="n">
        <v>45931</v>
      </c>
      <c r="B8" s="34" t="s">
        <v>713</v>
      </c>
      <c r="C8" s="34" t="n">
        <v>528</v>
      </c>
      <c r="D8" s="34" t="n">
        <v>490</v>
      </c>
      <c r="E8" s="34" t="n">
        <v>348</v>
      </c>
      <c r="F8" s="34" t="n">
        <v>84</v>
      </c>
      <c r="G8" s="34" t="n">
        <v>30</v>
      </c>
    </row>
    <row r="9" customFormat="false" ht="15" hidden="false" customHeight="false" outlineLevel="0" collapsed="false">
      <c r="A9" s="37" t="n">
        <v>45931</v>
      </c>
      <c r="B9" s="34" t="s">
        <v>759</v>
      </c>
      <c r="C9" s="34" t="n">
        <v>528</v>
      </c>
      <c r="D9" s="34" t="n">
        <v>476</v>
      </c>
      <c r="E9" s="34" t="n">
        <v>334</v>
      </c>
      <c r="F9" s="34" t="n">
        <v>79</v>
      </c>
      <c r="G9" s="34" t="n">
        <v>51</v>
      </c>
    </row>
    <row r="10" customFormat="false" ht="15" hidden="false" customHeight="false" outlineLevel="0" collapsed="false">
      <c r="A10" s="37" t="n">
        <v>45962</v>
      </c>
      <c r="B10" s="34" t="s">
        <v>200</v>
      </c>
      <c r="C10" s="34" t="n">
        <v>1408</v>
      </c>
      <c r="D10" s="34" t="n">
        <v>1308</v>
      </c>
      <c r="E10" s="34" t="n">
        <v>913</v>
      </c>
      <c r="F10" s="34" t="n">
        <v>244</v>
      </c>
      <c r="G10" s="34" t="n">
        <v>105</v>
      </c>
    </row>
    <row r="11" customFormat="false" ht="15" hidden="false" customHeight="false" outlineLevel="0" collapsed="false">
      <c r="A11" s="37" t="n">
        <v>45962</v>
      </c>
      <c r="B11" s="34" t="s">
        <v>62</v>
      </c>
      <c r="C11" s="34" t="n">
        <v>704</v>
      </c>
      <c r="D11" s="34" t="n">
        <v>643</v>
      </c>
      <c r="E11" s="34" t="n">
        <v>444</v>
      </c>
      <c r="F11" s="34" t="n">
        <v>109</v>
      </c>
      <c r="G11" s="34" t="n">
        <v>55</v>
      </c>
    </row>
    <row r="12" customFormat="false" ht="15" hidden="false" customHeight="false" outlineLevel="0" collapsed="false">
      <c r="A12" s="37" t="n">
        <v>45962</v>
      </c>
      <c r="B12" s="34" t="s">
        <v>1406</v>
      </c>
      <c r="C12" s="34" t="n">
        <v>352</v>
      </c>
      <c r="D12" s="34" t="n">
        <v>332</v>
      </c>
      <c r="E12" s="34" t="n">
        <v>231</v>
      </c>
      <c r="F12" s="34" t="n">
        <v>53</v>
      </c>
      <c r="G12" s="34" t="n">
        <v>21</v>
      </c>
    </row>
    <row r="13" customFormat="false" ht="15" hidden="false" customHeight="false" outlineLevel="0" collapsed="false">
      <c r="A13" s="37" t="n">
        <v>45962</v>
      </c>
      <c r="B13" s="34" t="s">
        <v>713</v>
      </c>
      <c r="C13" s="34" t="n">
        <v>528</v>
      </c>
      <c r="D13" s="34" t="n">
        <v>487</v>
      </c>
      <c r="E13" s="34" t="n">
        <v>349</v>
      </c>
      <c r="F13" s="34" t="n">
        <v>89</v>
      </c>
      <c r="G13" s="34" t="n">
        <v>35</v>
      </c>
    </row>
    <row r="14" customFormat="false" ht="15" hidden="false" customHeight="false" outlineLevel="0" collapsed="false">
      <c r="A14" s="37" t="n">
        <v>45962</v>
      </c>
      <c r="B14" s="34" t="s">
        <v>759</v>
      </c>
      <c r="C14" s="34" t="n">
        <v>528</v>
      </c>
      <c r="D14" s="34" t="n">
        <v>486</v>
      </c>
      <c r="E14" s="34" t="n">
        <v>338</v>
      </c>
      <c r="F14" s="34" t="n">
        <v>83</v>
      </c>
      <c r="G14" s="34" t="n">
        <v>31</v>
      </c>
    </row>
    <row r="15" customFormat="false" ht="15" hidden="false" customHeight="false" outlineLevel="0" collapsed="false">
      <c r="A15" s="37" t="n">
        <v>45992</v>
      </c>
      <c r="B15" s="34" t="s">
        <v>200</v>
      </c>
      <c r="C15" s="34" t="n">
        <v>1408</v>
      </c>
      <c r="D15" s="34" t="n">
        <v>1289</v>
      </c>
      <c r="E15" s="34" t="n">
        <v>915</v>
      </c>
      <c r="F15" s="34" t="n">
        <v>225</v>
      </c>
      <c r="G15" s="34" t="n">
        <v>166</v>
      </c>
    </row>
    <row r="16" customFormat="false" ht="15" hidden="false" customHeight="false" outlineLevel="0" collapsed="false">
      <c r="A16" s="37" t="n">
        <v>45992</v>
      </c>
      <c r="B16" s="34" t="s">
        <v>62</v>
      </c>
      <c r="C16" s="34" t="n">
        <v>704</v>
      </c>
      <c r="D16" s="34" t="n">
        <v>644</v>
      </c>
      <c r="E16" s="34" t="n">
        <v>445</v>
      </c>
      <c r="F16" s="34" t="n">
        <v>109</v>
      </c>
      <c r="G16" s="34" t="n">
        <v>35</v>
      </c>
    </row>
    <row r="17" customFormat="false" ht="15" hidden="false" customHeight="false" outlineLevel="0" collapsed="false">
      <c r="A17" s="37" t="n">
        <v>45992</v>
      </c>
      <c r="B17" s="34" t="s">
        <v>1406</v>
      </c>
      <c r="C17" s="34" t="n">
        <v>352</v>
      </c>
      <c r="D17" s="34" t="n">
        <v>339</v>
      </c>
      <c r="E17" s="34" t="n">
        <v>248</v>
      </c>
      <c r="F17" s="34" t="n">
        <v>60</v>
      </c>
      <c r="G17" s="34" t="n">
        <v>19</v>
      </c>
    </row>
    <row r="18" customFormat="false" ht="15" hidden="false" customHeight="false" outlineLevel="0" collapsed="false">
      <c r="A18" s="37" t="n">
        <v>45992</v>
      </c>
      <c r="B18" s="34" t="s">
        <v>713</v>
      </c>
      <c r="C18" s="34" t="n">
        <v>528</v>
      </c>
      <c r="D18" s="34" t="n">
        <v>510</v>
      </c>
      <c r="E18" s="34" t="n">
        <v>354</v>
      </c>
      <c r="F18" s="34" t="n">
        <v>90</v>
      </c>
      <c r="G18" s="34" t="n">
        <v>36</v>
      </c>
    </row>
    <row r="19" customFormat="false" ht="15" hidden="false" customHeight="false" outlineLevel="0" collapsed="false">
      <c r="A19" s="37" t="n">
        <v>45992</v>
      </c>
      <c r="B19" s="34" t="s">
        <v>759</v>
      </c>
      <c r="C19" s="34" t="n">
        <v>528</v>
      </c>
      <c r="D19" s="34" t="n">
        <v>488</v>
      </c>
      <c r="E19" s="34" t="n">
        <v>341</v>
      </c>
      <c r="F19" s="34" t="n">
        <v>72</v>
      </c>
      <c r="G19" s="34" t="n">
        <v>31</v>
      </c>
    </row>
    <row r="20" customFormat="false" ht="15" hidden="false" customHeight="false" outlineLevel="0" collapsed="false">
      <c r="A20" s="37" t="n">
        <v>46023</v>
      </c>
      <c r="B20" s="34" t="s">
        <v>200</v>
      </c>
      <c r="C20" s="34" t="n">
        <v>1408</v>
      </c>
      <c r="D20" s="34" t="n">
        <v>1340</v>
      </c>
      <c r="E20" s="34" t="n">
        <v>967</v>
      </c>
      <c r="F20" s="34" t="n">
        <v>185</v>
      </c>
      <c r="G20" s="34" t="n">
        <v>135</v>
      </c>
    </row>
    <row r="21" customFormat="false" ht="15" hidden="false" customHeight="false" outlineLevel="0" collapsed="false">
      <c r="A21" s="37" t="n">
        <v>46023</v>
      </c>
      <c r="B21" s="34" t="s">
        <v>62</v>
      </c>
      <c r="C21" s="34" t="n">
        <v>704</v>
      </c>
      <c r="D21" s="34" t="n">
        <v>674</v>
      </c>
      <c r="E21" s="34" t="n">
        <v>479</v>
      </c>
      <c r="F21" s="34" t="n">
        <v>104</v>
      </c>
      <c r="G21" s="34" t="n">
        <v>56</v>
      </c>
    </row>
    <row r="22" customFormat="false" ht="15" hidden="false" customHeight="false" outlineLevel="0" collapsed="false">
      <c r="A22" s="37" t="n">
        <v>46023</v>
      </c>
      <c r="B22" s="34" t="s">
        <v>1406</v>
      </c>
      <c r="C22" s="34" t="n">
        <v>352</v>
      </c>
      <c r="D22" s="34" t="n">
        <v>323</v>
      </c>
      <c r="E22" s="34" t="n">
        <v>233</v>
      </c>
      <c r="F22" s="34" t="n">
        <v>45</v>
      </c>
      <c r="G22" s="34" t="n">
        <v>31</v>
      </c>
    </row>
    <row r="23" customFormat="false" ht="15" hidden="false" customHeight="false" outlineLevel="0" collapsed="false">
      <c r="A23" s="37" t="n">
        <v>46023</v>
      </c>
      <c r="B23" s="34" t="s">
        <v>713</v>
      </c>
      <c r="C23" s="34" t="n">
        <v>528</v>
      </c>
      <c r="D23" s="34" t="n">
        <v>511</v>
      </c>
      <c r="E23" s="34" t="n">
        <v>359</v>
      </c>
      <c r="F23" s="34" t="n">
        <v>85</v>
      </c>
      <c r="G23" s="34" t="n">
        <v>36</v>
      </c>
    </row>
    <row r="24" customFormat="false" ht="15" hidden="false" customHeight="false" outlineLevel="0" collapsed="false">
      <c r="A24" s="37" t="n">
        <v>46023</v>
      </c>
      <c r="B24" s="34" t="s">
        <v>759</v>
      </c>
      <c r="C24" s="34" t="n">
        <v>528</v>
      </c>
      <c r="D24" s="34" t="n">
        <v>512</v>
      </c>
      <c r="E24" s="34" t="n">
        <v>371</v>
      </c>
      <c r="F24" s="34" t="n">
        <v>75</v>
      </c>
      <c r="G24" s="34" t="n">
        <v>63</v>
      </c>
    </row>
    <row r="25" customFormat="false" ht="15" hidden="false" customHeight="false" outlineLevel="0" collapsed="false">
      <c r="A25" s="37" t="n">
        <v>46054</v>
      </c>
      <c r="B25" s="34" t="s">
        <v>200</v>
      </c>
      <c r="C25" s="34" t="n">
        <v>1408</v>
      </c>
      <c r="D25" s="34" t="n">
        <v>1319</v>
      </c>
      <c r="E25" s="34" t="n">
        <v>941</v>
      </c>
      <c r="F25" s="34" t="n">
        <v>197</v>
      </c>
      <c r="G25" s="34" t="n">
        <v>123</v>
      </c>
    </row>
    <row r="26" customFormat="false" ht="15" hidden="false" customHeight="false" outlineLevel="0" collapsed="false">
      <c r="A26" s="37" t="n">
        <v>46054</v>
      </c>
      <c r="B26" s="34" t="s">
        <v>62</v>
      </c>
      <c r="C26" s="34" t="n">
        <v>704</v>
      </c>
      <c r="D26" s="34" t="n">
        <v>669</v>
      </c>
      <c r="E26" s="34" t="n">
        <v>514</v>
      </c>
      <c r="F26" s="34" t="n">
        <v>89</v>
      </c>
      <c r="G26" s="34" t="n">
        <v>39</v>
      </c>
    </row>
    <row r="27" customFormat="false" ht="15" hidden="false" customHeight="false" outlineLevel="0" collapsed="false">
      <c r="A27" s="37" t="n">
        <v>46054</v>
      </c>
      <c r="B27" s="34" t="s">
        <v>1406</v>
      </c>
      <c r="C27" s="34" t="n">
        <v>352</v>
      </c>
      <c r="D27" s="34" t="n">
        <v>328</v>
      </c>
      <c r="E27" s="34" t="n">
        <v>244</v>
      </c>
      <c r="F27" s="34" t="n">
        <v>54</v>
      </c>
      <c r="G27" s="34" t="n">
        <v>24</v>
      </c>
    </row>
    <row r="28" customFormat="false" ht="15" hidden="false" customHeight="false" outlineLevel="0" collapsed="false">
      <c r="A28" s="37" t="n">
        <v>46054</v>
      </c>
      <c r="B28" s="34" t="s">
        <v>713</v>
      </c>
      <c r="C28" s="34" t="n">
        <v>528</v>
      </c>
      <c r="D28" s="34" t="n">
        <v>493</v>
      </c>
      <c r="E28" s="34" t="n">
        <v>360</v>
      </c>
      <c r="F28" s="34" t="n">
        <v>78</v>
      </c>
      <c r="G28" s="34" t="n">
        <v>62</v>
      </c>
    </row>
    <row r="29" customFormat="false" ht="15" hidden="false" customHeight="false" outlineLevel="0" collapsed="false">
      <c r="A29" s="37" t="n">
        <v>46054</v>
      </c>
      <c r="B29" s="34" t="s">
        <v>759</v>
      </c>
      <c r="C29" s="34" t="n">
        <v>528</v>
      </c>
      <c r="D29" s="34" t="n">
        <v>491</v>
      </c>
      <c r="E29" s="34" t="n">
        <v>377</v>
      </c>
      <c r="F29" s="34" t="n">
        <v>61</v>
      </c>
      <c r="G29" s="34" t="n">
        <v>38</v>
      </c>
    </row>
    <row r="30" customFormat="false" ht="15" hidden="false" customHeight="false" outlineLevel="0" collapsed="false">
      <c r="A30" s="37" t="n">
        <v>46082</v>
      </c>
      <c r="B30" s="34" t="s">
        <v>200</v>
      </c>
      <c r="C30" s="34" t="n">
        <v>1408</v>
      </c>
      <c r="D30" s="34" t="n">
        <v>1270</v>
      </c>
      <c r="E30" s="34" t="n">
        <v>940</v>
      </c>
      <c r="F30" s="34" t="n">
        <v>192</v>
      </c>
      <c r="G30" s="34" t="n">
        <v>183</v>
      </c>
    </row>
    <row r="31" customFormat="false" ht="15" hidden="false" customHeight="false" outlineLevel="0" collapsed="false">
      <c r="A31" s="37" t="n">
        <v>46082</v>
      </c>
      <c r="B31" s="34" t="s">
        <v>62</v>
      </c>
      <c r="C31" s="34" t="n">
        <v>704</v>
      </c>
      <c r="D31" s="34" t="n">
        <v>663</v>
      </c>
      <c r="E31" s="34" t="n">
        <v>504</v>
      </c>
      <c r="F31" s="34" t="n">
        <v>88</v>
      </c>
      <c r="G31" s="34" t="n">
        <v>58</v>
      </c>
    </row>
    <row r="32" customFormat="false" ht="15" hidden="false" customHeight="false" outlineLevel="0" collapsed="false">
      <c r="A32" s="37" t="n">
        <v>46082</v>
      </c>
      <c r="B32" s="34" t="s">
        <v>1406</v>
      </c>
      <c r="C32" s="34" t="n">
        <v>352</v>
      </c>
      <c r="D32" s="34" t="n">
        <v>330</v>
      </c>
      <c r="E32" s="34" t="n">
        <v>252</v>
      </c>
      <c r="F32" s="34" t="n">
        <v>40</v>
      </c>
      <c r="G32" s="34" t="n">
        <v>43</v>
      </c>
    </row>
    <row r="33" customFormat="false" ht="15" hidden="false" customHeight="false" outlineLevel="0" collapsed="false">
      <c r="A33" s="37" t="n">
        <v>46082</v>
      </c>
      <c r="B33" s="34" t="s">
        <v>713</v>
      </c>
      <c r="C33" s="34" t="n">
        <v>528</v>
      </c>
      <c r="D33" s="34" t="n">
        <v>500</v>
      </c>
      <c r="E33" s="34" t="n">
        <v>389</v>
      </c>
      <c r="F33" s="34" t="n">
        <v>61</v>
      </c>
      <c r="G33" s="34" t="n">
        <v>47</v>
      </c>
    </row>
    <row r="34" customFormat="false" ht="15" hidden="false" customHeight="false" outlineLevel="0" collapsed="false">
      <c r="A34" s="37" t="n">
        <v>46082</v>
      </c>
      <c r="B34" s="34" t="s">
        <v>759</v>
      </c>
      <c r="C34" s="34" t="n">
        <v>528</v>
      </c>
      <c r="D34" s="34" t="n">
        <v>502</v>
      </c>
      <c r="E34" s="34" t="n">
        <v>389</v>
      </c>
      <c r="F34" s="34" t="n">
        <v>64</v>
      </c>
      <c r="G34" s="34" t="n">
        <v>35</v>
      </c>
    </row>
    <row r="35" customFormat="false" ht="15" hidden="false" customHeight="false" outlineLevel="0" collapsed="false">
      <c r="A35" s="37" t="n">
        <v>46113</v>
      </c>
      <c r="B35" s="34" t="s">
        <v>200</v>
      </c>
      <c r="C35" s="34" t="n">
        <v>1408</v>
      </c>
      <c r="D35" s="34" t="n">
        <v>1311</v>
      </c>
      <c r="E35" s="34" t="n">
        <v>1006</v>
      </c>
      <c r="F35" s="34" t="n">
        <v>162</v>
      </c>
      <c r="G35" s="34" t="n">
        <v>86</v>
      </c>
    </row>
    <row r="36" customFormat="false" ht="15" hidden="false" customHeight="false" outlineLevel="0" collapsed="false">
      <c r="A36" s="37" t="n">
        <v>46113</v>
      </c>
      <c r="B36" s="34" t="s">
        <v>62</v>
      </c>
      <c r="C36" s="34" t="n">
        <v>704</v>
      </c>
      <c r="D36" s="34" t="n">
        <v>647</v>
      </c>
      <c r="E36" s="34" t="n">
        <v>509</v>
      </c>
      <c r="F36" s="34" t="n">
        <v>94</v>
      </c>
      <c r="G36" s="34" t="n">
        <v>52</v>
      </c>
    </row>
    <row r="37" customFormat="false" ht="15" hidden="false" customHeight="false" outlineLevel="0" collapsed="false">
      <c r="A37" s="37" t="n">
        <v>46113</v>
      </c>
      <c r="B37" s="34" t="s">
        <v>1406</v>
      </c>
      <c r="C37" s="34" t="n">
        <v>352</v>
      </c>
      <c r="D37" s="34" t="n">
        <v>322</v>
      </c>
      <c r="E37" s="34" t="n">
        <v>253</v>
      </c>
      <c r="F37" s="34" t="n">
        <v>46</v>
      </c>
      <c r="G37" s="34" t="n">
        <v>26</v>
      </c>
    </row>
    <row r="38" customFormat="false" ht="15" hidden="false" customHeight="false" outlineLevel="0" collapsed="false">
      <c r="A38" s="37" t="n">
        <v>46113</v>
      </c>
      <c r="B38" s="34" t="s">
        <v>713</v>
      </c>
      <c r="C38" s="34" t="n">
        <v>528</v>
      </c>
      <c r="D38" s="34" t="n">
        <v>496</v>
      </c>
      <c r="E38" s="34" t="n">
        <v>396</v>
      </c>
      <c r="F38" s="34" t="n">
        <v>70</v>
      </c>
      <c r="G38" s="34" t="n">
        <v>50</v>
      </c>
    </row>
    <row r="39" customFormat="false" ht="15" hidden="false" customHeight="false" outlineLevel="0" collapsed="false">
      <c r="A39" s="37" t="n">
        <v>46113</v>
      </c>
      <c r="B39" s="34" t="s">
        <v>759</v>
      </c>
      <c r="C39" s="34" t="n">
        <v>528</v>
      </c>
      <c r="D39" s="34" t="n">
        <v>498</v>
      </c>
      <c r="E39" s="34" t="n">
        <v>385</v>
      </c>
      <c r="F39" s="34" t="n">
        <v>63</v>
      </c>
      <c r="G39" s="34" t="n">
        <v>42</v>
      </c>
    </row>
    <row r="40" customFormat="false" ht="15" hidden="false" customHeight="false" outlineLevel="0" collapsed="false">
      <c r="A40" s="37" t="n">
        <v>46143</v>
      </c>
      <c r="B40" s="34" t="s">
        <v>200</v>
      </c>
      <c r="C40" s="34" t="n">
        <v>1408</v>
      </c>
      <c r="D40" s="34" t="n">
        <v>1365</v>
      </c>
      <c r="E40" s="34" t="n">
        <v>1092</v>
      </c>
      <c r="F40" s="34" t="n">
        <v>159</v>
      </c>
      <c r="G40" s="34" t="n">
        <v>94</v>
      </c>
    </row>
    <row r="41" customFormat="false" ht="15" hidden="false" customHeight="false" outlineLevel="0" collapsed="false">
      <c r="A41" s="37" t="n">
        <v>46143</v>
      </c>
      <c r="B41" s="34" t="s">
        <v>62</v>
      </c>
      <c r="C41" s="34" t="n">
        <v>704</v>
      </c>
      <c r="D41" s="34" t="n">
        <v>638</v>
      </c>
      <c r="E41" s="34" t="n">
        <v>496</v>
      </c>
      <c r="F41" s="34" t="n">
        <v>75</v>
      </c>
      <c r="G41" s="34" t="n">
        <v>80</v>
      </c>
    </row>
    <row r="42" customFormat="false" ht="15" hidden="false" customHeight="false" outlineLevel="0" collapsed="false">
      <c r="A42" s="37" t="n">
        <v>46143</v>
      </c>
      <c r="B42" s="34" t="s">
        <v>1406</v>
      </c>
      <c r="C42" s="34" t="n">
        <v>352</v>
      </c>
      <c r="D42" s="34" t="n">
        <v>340</v>
      </c>
      <c r="E42" s="34" t="n">
        <v>259</v>
      </c>
      <c r="F42" s="34" t="n">
        <v>41</v>
      </c>
      <c r="G42" s="34" t="n">
        <v>41</v>
      </c>
    </row>
    <row r="43" customFormat="false" ht="15" hidden="false" customHeight="false" outlineLevel="0" collapsed="false">
      <c r="A43" s="37" t="n">
        <v>46143</v>
      </c>
      <c r="B43" s="34" t="s">
        <v>713</v>
      </c>
      <c r="C43" s="34" t="n">
        <v>528</v>
      </c>
      <c r="D43" s="34" t="n">
        <v>500</v>
      </c>
      <c r="E43" s="34" t="n">
        <v>399</v>
      </c>
      <c r="F43" s="34" t="n">
        <v>51</v>
      </c>
      <c r="G43" s="34" t="n">
        <v>48</v>
      </c>
    </row>
    <row r="44" customFormat="false" ht="15" hidden="false" customHeight="false" outlineLevel="0" collapsed="false">
      <c r="A44" s="37" t="n">
        <v>46143</v>
      </c>
      <c r="B44" s="34" t="s">
        <v>759</v>
      </c>
      <c r="C44" s="34" t="n">
        <v>528</v>
      </c>
      <c r="D44" s="34" t="n">
        <v>499</v>
      </c>
      <c r="E44" s="34" t="n">
        <v>380</v>
      </c>
      <c r="F44" s="34" t="n">
        <v>51</v>
      </c>
      <c r="G44" s="34" t="n">
        <v>30</v>
      </c>
    </row>
    <row r="45" customFormat="false" ht="15" hidden="false" customHeight="false" outlineLevel="0" collapsed="false">
      <c r="A45" s="37" t="n">
        <v>46174</v>
      </c>
      <c r="B45" s="34" t="s">
        <v>200</v>
      </c>
      <c r="C45" s="34" t="n">
        <v>1408</v>
      </c>
      <c r="D45" s="34" t="n">
        <v>1274</v>
      </c>
      <c r="E45" s="34" t="n">
        <v>1015</v>
      </c>
      <c r="F45" s="34" t="n">
        <v>147</v>
      </c>
      <c r="G45" s="34" t="n">
        <v>163</v>
      </c>
    </row>
    <row r="46" customFormat="false" ht="15" hidden="false" customHeight="false" outlineLevel="0" collapsed="false">
      <c r="A46" s="37" t="n">
        <v>46174</v>
      </c>
      <c r="B46" s="34" t="s">
        <v>62</v>
      </c>
      <c r="C46" s="34" t="n">
        <v>704</v>
      </c>
      <c r="D46" s="34" t="n">
        <v>679</v>
      </c>
      <c r="E46" s="34" t="n">
        <v>548</v>
      </c>
      <c r="F46" s="34" t="n">
        <v>85</v>
      </c>
      <c r="G46" s="34" t="n">
        <v>67</v>
      </c>
    </row>
    <row r="47" customFormat="false" ht="15" hidden="false" customHeight="false" outlineLevel="0" collapsed="false">
      <c r="A47" s="37" t="n">
        <v>46174</v>
      </c>
      <c r="B47" s="34" t="s">
        <v>1406</v>
      </c>
      <c r="C47" s="34" t="n">
        <v>352</v>
      </c>
      <c r="D47" s="34" t="n">
        <v>330</v>
      </c>
      <c r="E47" s="34" t="n">
        <v>255</v>
      </c>
      <c r="F47" s="34" t="n">
        <v>34</v>
      </c>
      <c r="G47" s="34" t="n">
        <v>20</v>
      </c>
    </row>
    <row r="48" customFormat="false" ht="15" hidden="false" customHeight="false" outlineLevel="0" collapsed="false">
      <c r="A48" s="37" t="n">
        <v>46174</v>
      </c>
      <c r="B48" s="34" t="s">
        <v>713</v>
      </c>
      <c r="C48" s="34" t="n">
        <v>528</v>
      </c>
      <c r="D48" s="34" t="n">
        <v>503</v>
      </c>
      <c r="E48" s="34" t="n">
        <v>391</v>
      </c>
      <c r="F48" s="34" t="n">
        <v>46</v>
      </c>
      <c r="G48" s="34" t="n">
        <v>33</v>
      </c>
    </row>
    <row r="49" customFormat="false" ht="15" hidden="false" customHeight="false" outlineLevel="0" collapsed="false">
      <c r="A49" s="37" t="n">
        <v>46174</v>
      </c>
      <c r="B49" s="34" t="s">
        <v>759</v>
      </c>
      <c r="C49" s="34" t="n">
        <v>528</v>
      </c>
      <c r="D49" s="34" t="n">
        <v>483</v>
      </c>
      <c r="E49" s="34" t="n">
        <v>382</v>
      </c>
      <c r="F49" s="34" t="n">
        <v>59</v>
      </c>
      <c r="G49" s="34" t="n">
        <v>48</v>
      </c>
    </row>
    <row r="50" customFormat="false" ht="15" hidden="false" customHeight="false" outlineLevel="0" collapsed="false">
      <c r="A50" s="37" t="n">
        <v>46204</v>
      </c>
      <c r="B50" s="34" t="s">
        <v>200</v>
      </c>
      <c r="C50" s="34" t="n">
        <v>1408</v>
      </c>
      <c r="D50" s="34" t="n">
        <v>1313</v>
      </c>
      <c r="E50" s="34" t="n">
        <v>1047</v>
      </c>
      <c r="F50" s="34" t="n">
        <v>125</v>
      </c>
      <c r="G50" s="34" t="n">
        <v>81</v>
      </c>
    </row>
    <row r="51" customFormat="false" ht="15" hidden="false" customHeight="false" outlineLevel="0" collapsed="false">
      <c r="A51" s="37" t="n">
        <v>46204</v>
      </c>
      <c r="B51" s="34" t="s">
        <v>62</v>
      </c>
      <c r="C51" s="34" t="n">
        <v>704</v>
      </c>
      <c r="D51" s="34" t="n">
        <v>674</v>
      </c>
      <c r="E51" s="34" t="n">
        <v>545</v>
      </c>
      <c r="F51" s="34" t="n">
        <v>71</v>
      </c>
      <c r="G51" s="34" t="n">
        <v>55</v>
      </c>
    </row>
    <row r="52" customFormat="false" ht="15" hidden="false" customHeight="false" outlineLevel="0" collapsed="false">
      <c r="A52" s="37" t="n">
        <v>46204</v>
      </c>
      <c r="B52" s="34" t="s">
        <v>1406</v>
      </c>
      <c r="C52" s="34" t="n">
        <v>352</v>
      </c>
      <c r="D52" s="34" t="n">
        <v>325</v>
      </c>
      <c r="E52" s="34" t="n">
        <v>259</v>
      </c>
      <c r="F52" s="34" t="n">
        <v>28</v>
      </c>
      <c r="G52" s="34" t="n">
        <v>45</v>
      </c>
    </row>
    <row r="53" customFormat="false" ht="15" hidden="false" customHeight="false" outlineLevel="0" collapsed="false">
      <c r="A53" s="37" t="n">
        <v>46204</v>
      </c>
      <c r="B53" s="34" t="s">
        <v>713</v>
      </c>
      <c r="C53" s="34" t="n">
        <v>528</v>
      </c>
      <c r="D53" s="34" t="n">
        <v>495</v>
      </c>
      <c r="E53" s="34" t="n">
        <v>410</v>
      </c>
      <c r="F53" s="34" t="n">
        <v>50</v>
      </c>
      <c r="G53" s="34" t="n">
        <v>37</v>
      </c>
    </row>
    <row r="54" customFormat="false" ht="15" hidden="false" customHeight="false" outlineLevel="0" collapsed="false">
      <c r="A54" s="37" t="n">
        <v>46204</v>
      </c>
      <c r="B54" s="34" t="s">
        <v>759</v>
      </c>
      <c r="C54" s="34" t="n">
        <v>528</v>
      </c>
      <c r="D54" s="34" t="n">
        <v>482</v>
      </c>
      <c r="E54" s="34" t="n">
        <v>400</v>
      </c>
      <c r="F54" s="34" t="n">
        <v>54</v>
      </c>
      <c r="G54" s="34" t="n">
        <v>35</v>
      </c>
    </row>
    <row r="55" customFormat="false" ht="15" hidden="false" customHeight="false" outlineLevel="0" collapsed="false">
      <c r="A55" s="37" t="n">
        <v>46235</v>
      </c>
      <c r="B55" s="34" t="s">
        <v>200</v>
      </c>
      <c r="C55" s="34" t="n">
        <v>1408</v>
      </c>
      <c r="D55" s="34" t="n">
        <v>1321</v>
      </c>
      <c r="E55" s="34" t="n">
        <v>1070</v>
      </c>
      <c r="F55" s="34" t="n">
        <v>122</v>
      </c>
      <c r="G55" s="34" t="n">
        <v>73</v>
      </c>
    </row>
    <row r="56" customFormat="false" ht="15" hidden="false" customHeight="false" outlineLevel="0" collapsed="false">
      <c r="A56" s="37" t="n">
        <v>46235</v>
      </c>
      <c r="B56" s="34" t="s">
        <v>62</v>
      </c>
      <c r="C56" s="34" t="n">
        <v>704</v>
      </c>
      <c r="D56" s="34" t="n">
        <v>673</v>
      </c>
      <c r="E56" s="34" t="n">
        <v>540</v>
      </c>
      <c r="F56" s="34" t="n">
        <v>67</v>
      </c>
      <c r="G56" s="34" t="n">
        <v>79</v>
      </c>
    </row>
    <row r="57" customFormat="false" ht="15" hidden="false" customHeight="false" outlineLevel="0" collapsed="false">
      <c r="A57" s="37" t="n">
        <v>46235</v>
      </c>
      <c r="B57" s="34" t="s">
        <v>1406</v>
      </c>
      <c r="C57" s="34" t="n">
        <v>352</v>
      </c>
      <c r="D57" s="34" t="n">
        <v>331</v>
      </c>
      <c r="E57" s="34" t="n">
        <v>270</v>
      </c>
      <c r="F57" s="34" t="n">
        <v>24</v>
      </c>
      <c r="G57" s="34" t="n">
        <v>23</v>
      </c>
    </row>
    <row r="58" customFormat="false" ht="15" hidden="false" customHeight="false" outlineLevel="0" collapsed="false">
      <c r="A58" s="37" t="n">
        <v>46235</v>
      </c>
      <c r="B58" s="34" t="s">
        <v>713</v>
      </c>
      <c r="C58" s="34" t="n">
        <v>528</v>
      </c>
      <c r="D58" s="34" t="n">
        <v>500</v>
      </c>
      <c r="E58" s="34" t="n">
        <v>427</v>
      </c>
      <c r="F58" s="34" t="n">
        <v>44</v>
      </c>
      <c r="G58" s="34" t="n">
        <v>34</v>
      </c>
    </row>
    <row r="59" customFormat="false" ht="15" hidden="false" customHeight="false" outlineLevel="0" collapsed="false">
      <c r="A59" s="37" t="n">
        <v>46235</v>
      </c>
      <c r="B59" s="34" t="s">
        <v>759</v>
      </c>
      <c r="C59" s="34" t="n">
        <v>528</v>
      </c>
      <c r="D59" s="34" t="n">
        <v>508</v>
      </c>
      <c r="E59" s="34" t="n">
        <v>406</v>
      </c>
      <c r="F59" s="34" t="n">
        <v>48</v>
      </c>
      <c r="G59" s="34" t="n">
        <v>57</v>
      </c>
    </row>
    <row r="60" customFormat="false" ht="15" hidden="false" customHeight="false" outlineLevel="0" collapsed="false">
      <c r="A60" s="37" t="n">
        <v>46266</v>
      </c>
      <c r="B60" s="34" t="s">
        <v>200</v>
      </c>
      <c r="C60" s="34" t="n">
        <v>1408</v>
      </c>
      <c r="D60" s="34" t="n">
        <v>1284</v>
      </c>
      <c r="E60" s="34" t="n">
        <v>1091</v>
      </c>
      <c r="F60" s="34" t="n">
        <v>91</v>
      </c>
      <c r="G60" s="34" t="n">
        <v>97</v>
      </c>
    </row>
    <row r="61" customFormat="false" ht="15" hidden="false" customHeight="false" outlineLevel="0" collapsed="false">
      <c r="A61" s="37" t="n">
        <v>46266</v>
      </c>
      <c r="B61" s="34" t="s">
        <v>62</v>
      </c>
      <c r="C61" s="34" t="n">
        <v>704</v>
      </c>
      <c r="D61" s="34" t="n">
        <v>664</v>
      </c>
      <c r="E61" s="34" t="n">
        <v>545</v>
      </c>
      <c r="F61" s="34" t="n">
        <v>57</v>
      </c>
      <c r="G61" s="34" t="n">
        <v>51</v>
      </c>
    </row>
    <row r="62" customFormat="false" ht="15" hidden="false" customHeight="false" outlineLevel="0" collapsed="false">
      <c r="A62" s="37" t="n">
        <v>46266</v>
      </c>
      <c r="B62" s="34" t="s">
        <v>1406</v>
      </c>
      <c r="C62" s="34" t="n">
        <v>352</v>
      </c>
      <c r="D62" s="34" t="n">
        <v>341</v>
      </c>
      <c r="E62" s="34" t="n">
        <v>286</v>
      </c>
      <c r="F62" s="34" t="n">
        <v>23</v>
      </c>
      <c r="G62" s="34" t="n">
        <v>42</v>
      </c>
    </row>
    <row r="63" customFormat="false" ht="15" hidden="false" customHeight="false" outlineLevel="0" collapsed="false">
      <c r="A63" s="37" t="n">
        <v>46266</v>
      </c>
      <c r="B63" s="34" t="s">
        <v>713</v>
      </c>
      <c r="C63" s="34" t="n">
        <v>528</v>
      </c>
      <c r="D63" s="34" t="n">
        <v>500</v>
      </c>
      <c r="E63" s="34" t="n">
        <v>415</v>
      </c>
      <c r="F63" s="34" t="n">
        <v>33</v>
      </c>
      <c r="G63" s="34" t="n">
        <v>32</v>
      </c>
    </row>
    <row r="64" customFormat="false" ht="15" hidden="false" customHeight="false" outlineLevel="0" collapsed="false">
      <c r="A64" s="37" t="n">
        <v>46266</v>
      </c>
      <c r="B64" s="34" t="s">
        <v>759</v>
      </c>
      <c r="C64" s="34" t="n">
        <v>528</v>
      </c>
      <c r="D64" s="34" t="n">
        <v>505</v>
      </c>
      <c r="E64" s="34" t="n">
        <v>421</v>
      </c>
      <c r="F64" s="34" t="n">
        <v>49</v>
      </c>
      <c r="G64" s="34" t="n">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1"/>
    <col collapsed="false" customWidth="true" hidden="false" outlineLevel="0" max="5" min="5" style="0" width="16"/>
    <col collapsed="false" customWidth="true" hidden="false" outlineLevel="0" max="7" min="6" style="0" width="40"/>
    <col collapsed="false" customWidth="true" hidden="false" outlineLevel="0" max="8" min="8" style="0" width="18"/>
    <col collapsed="false" customWidth="true" hidden="false" outlineLevel="0" max="10" min="9" style="0" width="11"/>
    <col collapsed="false" customWidth="true" hidden="false" outlineLevel="0" max="11" min="11" style="0" width="9"/>
    <col collapsed="false" customWidth="true" hidden="false" outlineLevel="0" max="12" min="12" style="0" width="12"/>
  </cols>
  <sheetData>
    <row r="1" customFormat="false" ht="17.35" hidden="false" customHeight="false" outlineLevel="0" collapsed="false">
      <c r="A1" s="7" t="s">
        <v>1407</v>
      </c>
    </row>
    <row r="2" customFormat="false" ht="15" hidden="false" customHeight="false" outlineLevel="0" collapsed="false">
      <c r="A2" s="8" t="s">
        <v>1408</v>
      </c>
    </row>
    <row r="4" customFormat="false" ht="31.5" hidden="false" customHeight="true" outlineLevel="0" collapsed="false">
      <c r="A4" s="33" t="s">
        <v>1409</v>
      </c>
      <c r="B4" s="33" t="s">
        <v>152</v>
      </c>
      <c r="C4" s="33" t="s">
        <v>1410</v>
      </c>
      <c r="D4" s="33" t="s">
        <v>408</v>
      </c>
      <c r="E4" s="33" t="s">
        <v>1411</v>
      </c>
      <c r="F4" s="33" t="s">
        <v>1412</v>
      </c>
      <c r="G4" s="33" t="s">
        <v>1413</v>
      </c>
      <c r="H4" s="33" t="s">
        <v>96</v>
      </c>
      <c r="I4" s="33" t="s">
        <v>1414</v>
      </c>
      <c r="J4" s="33" t="s">
        <v>392</v>
      </c>
      <c r="K4" s="33" t="s">
        <v>1415</v>
      </c>
      <c r="L4" s="33" t="s">
        <v>1416</v>
      </c>
    </row>
    <row r="5" customFormat="false" ht="15" hidden="false" customHeight="false" outlineLevel="0" collapsed="false">
      <c r="A5" s="34" t="s">
        <v>588</v>
      </c>
      <c r="B5" s="34" t="s">
        <v>303</v>
      </c>
      <c r="C5" s="34" t="s">
        <v>1078</v>
      </c>
      <c r="D5" s="35" t="n">
        <v>45999</v>
      </c>
      <c r="E5" s="34" t="s">
        <v>1417</v>
      </c>
      <c r="F5" s="6" t="s">
        <v>1418</v>
      </c>
      <c r="G5" s="6" t="s">
        <v>1419</v>
      </c>
      <c r="H5" s="34" t="s">
        <v>392</v>
      </c>
      <c r="I5" s="35" t="n">
        <v>46053</v>
      </c>
      <c r="J5" s="35" t="n">
        <v>46042</v>
      </c>
      <c r="K5" s="34" t="s">
        <v>199</v>
      </c>
      <c r="L5" s="36" t="n">
        <v>18000</v>
      </c>
    </row>
    <row r="6" customFormat="false" ht="15" hidden="false" customHeight="false" outlineLevel="0" collapsed="false">
      <c r="A6" s="34" t="s">
        <v>609</v>
      </c>
      <c r="B6" s="34" t="s">
        <v>203</v>
      </c>
      <c r="C6" s="34" t="s">
        <v>1078</v>
      </c>
      <c r="D6" s="35" t="n">
        <v>46071</v>
      </c>
      <c r="E6" s="34" t="s">
        <v>1420</v>
      </c>
      <c r="F6" s="6" t="s">
        <v>1421</v>
      </c>
      <c r="G6" s="6" t="s">
        <v>1422</v>
      </c>
      <c r="H6" s="34" t="s">
        <v>392</v>
      </c>
      <c r="I6" s="35" t="n">
        <v>46142</v>
      </c>
      <c r="J6" s="35" t="n">
        <v>46134</v>
      </c>
      <c r="K6" s="34" t="s">
        <v>199</v>
      </c>
      <c r="L6" s="36" t="n">
        <v>95000</v>
      </c>
    </row>
    <row r="7" customFormat="false" ht="23.85" hidden="false" customHeight="false" outlineLevel="0" collapsed="false">
      <c r="A7" s="34" t="s">
        <v>618</v>
      </c>
      <c r="B7" s="34" t="s">
        <v>291</v>
      </c>
      <c r="C7" s="34" t="s">
        <v>1078</v>
      </c>
      <c r="D7" s="35" t="n">
        <v>46095</v>
      </c>
      <c r="E7" s="34" t="s">
        <v>1417</v>
      </c>
      <c r="F7" s="6" t="s">
        <v>1423</v>
      </c>
      <c r="G7" s="6" t="s">
        <v>1424</v>
      </c>
      <c r="H7" s="34" t="s">
        <v>1425</v>
      </c>
      <c r="I7" s="35" t="n">
        <v>46203</v>
      </c>
      <c r="J7" s="35"/>
      <c r="K7" s="34"/>
      <c r="L7" s="36" t="n">
        <v>0</v>
      </c>
    </row>
    <row r="8" customFormat="false" ht="23.85" hidden="false" customHeight="false" outlineLevel="0" collapsed="false">
      <c r="A8" s="34" t="s">
        <v>624</v>
      </c>
      <c r="B8" s="34" t="s">
        <v>220</v>
      </c>
      <c r="C8" s="34" t="s">
        <v>1426</v>
      </c>
      <c r="D8" s="35" t="n">
        <v>46137</v>
      </c>
      <c r="E8" s="34" t="s">
        <v>53</v>
      </c>
      <c r="F8" s="6" t="s">
        <v>1427</v>
      </c>
      <c r="G8" s="6" t="s">
        <v>1428</v>
      </c>
      <c r="H8" s="34" t="s">
        <v>1429</v>
      </c>
      <c r="I8" s="35" t="n">
        <v>46234</v>
      </c>
      <c r="J8" s="35"/>
      <c r="K8" s="34"/>
      <c r="L8" s="36" t="n">
        <v>40000</v>
      </c>
    </row>
    <row r="9" customFormat="false" ht="23.85" hidden="false" customHeight="false" outlineLevel="0" collapsed="false">
      <c r="A9" s="34" t="s">
        <v>1430</v>
      </c>
      <c r="B9" s="34" t="s">
        <v>266</v>
      </c>
      <c r="C9" s="34" t="s">
        <v>1078</v>
      </c>
      <c r="D9" s="35" t="n">
        <v>46211</v>
      </c>
      <c r="E9" s="34" t="s">
        <v>1420</v>
      </c>
      <c r="F9" s="6" t="s">
        <v>1431</v>
      </c>
      <c r="G9" s="6" t="s">
        <v>1432</v>
      </c>
      <c r="H9" s="34" t="s">
        <v>1433</v>
      </c>
      <c r="I9" s="35" t="n">
        <v>46280</v>
      </c>
      <c r="J9" s="35"/>
      <c r="K9" s="34"/>
      <c r="L9" s="36" t="n">
        <v>0</v>
      </c>
    </row>
    <row r="10" customFormat="false" ht="15" hidden="false" customHeight="false" outlineLevel="0" collapsed="false">
      <c r="A10" s="34" t="s">
        <v>1434</v>
      </c>
      <c r="B10" s="34" t="s">
        <v>252</v>
      </c>
      <c r="C10" s="34" t="s">
        <v>1435</v>
      </c>
      <c r="D10" s="35" t="n">
        <v>46277</v>
      </c>
      <c r="E10" s="34" t="s">
        <v>53</v>
      </c>
      <c r="F10" s="6" t="s">
        <v>1436</v>
      </c>
      <c r="G10" s="6"/>
      <c r="H10" s="34" t="s">
        <v>671</v>
      </c>
      <c r="I10" s="35" t="n">
        <v>46326</v>
      </c>
      <c r="J10" s="35"/>
      <c r="K10" s="34"/>
      <c r="L10" s="36" t="n">
        <v>0</v>
      </c>
    </row>
  </sheetData>
  <dataValidations count="3">
    <dataValidation allowBlank="true" errorStyle="stop" operator="between" showDropDown="false" showErrorMessage="false" showInputMessage="false" sqref="C5:C1010" type="list">
      <formula1>"Bad actor,Breakdown,Danger finding,Incident,Audit finding"</formula1>
      <formula2>0</formula2>
    </dataValidation>
    <dataValidation allowBlank="true" errorStyle="stop" operator="between" showDropDown="false" showErrorMessage="false" showInputMessage="false" sqref="H5:H1010" type="list">
      <formula1>"Open,Analysis,Actions in progress,Effectiveness check,Closed"</formula1>
      <formula2>0</formula2>
    </dataValidation>
    <dataValidation allowBlank="true" errorStyle="stop" operator="between" showDropDown="false" showErrorMessage="false" showInputMessage="false" sqref="K5:K101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4"/>
    <col collapsed="false" customWidth="true" hidden="false" outlineLevel="0" max="4" min="4" style="0" width="50"/>
    <col collapsed="false" customWidth="true" hidden="false" outlineLevel="0" max="5" min="5" style="0" width="18"/>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30"/>
  </cols>
  <sheetData>
    <row r="1" customFormat="false" ht="17.35" hidden="false" customHeight="false" outlineLevel="0" collapsed="false">
      <c r="A1" s="7" t="s">
        <v>1437</v>
      </c>
    </row>
    <row r="2" customFormat="false" ht="15" hidden="false" customHeight="false" outlineLevel="0" collapsed="false">
      <c r="A2" s="8" t="s">
        <v>1438</v>
      </c>
    </row>
    <row r="4" customFormat="false" ht="31.5" hidden="false" customHeight="true" outlineLevel="0" collapsed="false">
      <c r="A4" s="33" t="s">
        <v>1439</v>
      </c>
      <c r="B4" s="33" t="s">
        <v>1440</v>
      </c>
      <c r="C4" s="33" t="s">
        <v>1441</v>
      </c>
      <c r="D4" s="33" t="s">
        <v>1442</v>
      </c>
      <c r="E4" s="33" t="s">
        <v>47</v>
      </c>
      <c r="F4" s="33" t="s">
        <v>408</v>
      </c>
      <c r="G4" s="33" t="s">
        <v>1414</v>
      </c>
      <c r="H4" s="33" t="s">
        <v>96</v>
      </c>
      <c r="I4" s="33" t="s">
        <v>392</v>
      </c>
      <c r="J4" s="33" t="s">
        <v>1443</v>
      </c>
    </row>
    <row r="5" customFormat="false" ht="15" hidden="false" customHeight="false" outlineLevel="0" collapsed="false">
      <c r="A5" s="34" t="s">
        <v>1444</v>
      </c>
      <c r="B5" s="34" t="s">
        <v>1445</v>
      </c>
      <c r="C5" s="34" t="s">
        <v>1446</v>
      </c>
      <c r="D5" s="6" t="s">
        <v>1447</v>
      </c>
      <c r="E5" s="34" t="s">
        <v>648</v>
      </c>
      <c r="F5" s="35" t="n">
        <v>46290</v>
      </c>
      <c r="G5" s="35" t="n">
        <v>46300</v>
      </c>
      <c r="H5" s="34" t="s">
        <v>1448</v>
      </c>
      <c r="I5" s="35"/>
      <c r="J5" s="6"/>
    </row>
    <row r="6" customFormat="false" ht="15" hidden="false" customHeight="false" outlineLevel="0" collapsed="false">
      <c r="A6" s="34" t="s">
        <v>1449</v>
      </c>
      <c r="B6" s="34" t="s">
        <v>1445</v>
      </c>
      <c r="C6" s="34" t="s">
        <v>1450</v>
      </c>
      <c r="D6" s="6" t="s">
        <v>1451</v>
      </c>
      <c r="E6" s="34" t="s">
        <v>648</v>
      </c>
      <c r="F6" s="35" t="n">
        <v>46267</v>
      </c>
      <c r="G6" s="35" t="n">
        <v>46295</v>
      </c>
      <c r="H6" s="34" t="s">
        <v>671</v>
      </c>
      <c r="I6" s="35"/>
      <c r="J6" s="6"/>
    </row>
    <row r="7" customFormat="false" ht="15" hidden="false" customHeight="false" outlineLevel="0" collapsed="false">
      <c r="A7" s="34" t="s">
        <v>1452</v>
      </c>
      <c r="B7" s="34" t="s">
        <v>1453</v>
      </c>
      <c r="C7" s="34" t="s">
        <v>624</v>
      </c>
      <c r="D7" s="6" t="s">
        <v>1454</v>
      </c>
      <c r="E7" s="34" t="s">
        <v>393</v>
      </c>
      <c r="F7" s="35" t="n">
        <v>46152</v>
      </c>
      <c r="G7" s="35" t="n">
        <v>46203</v>
      </c>
      <c r="H7" s="34" t="s">
        <v>1455</v>
      </c>
      <c r="I7" s="35" t="n">
        <v>46193</v>
      </c>
      <c r="J7" s="6" t="s">
        <v>1456</v>
      </c>
    </row>
    <row r="8" customFormat="false" ht="15" hidden="false" customHeight="false" outlineLevel="0" collapsed="false">
      <c r="A8" s="34" t="s">
        <v>1457</v>
      </c>
      <c r="B8" s="34" t="s">
        <v>1453</v>
      </c>
      <c r="C8" s="34" t="s">
        <v>624</v>
      </c>
      <c r="D8" s="6" t="s">
        <v>1458</v>
      </c>
      <c r="E8" s="34" t="s">
        <v>53</v>
      </c>
      <c r="F8" s="35" t="n">
        <v>46152</v>
      </c>
      <c r="G8" s="35" t="n">
        <v>46188</v>
      </c>
      <c r="H8" s="34" t="s">
        <v>1455</v>
      </c>
      <c r="I8" s="35" t="n">
        <v>46185</v>
      </c>
      <c r="J8" s="6" t="s">
        <v>1459</v>
      </c>
    </row>
    <row r="9" customFormat="false" ht="15" hidden="false" customHeight="false" outlineLevel="0" collapsed="false">
      <c r="A9" s="34" t="s">
        <v>1460</v>
      </c>
      <c r="B9" s="34" t="s">
        <v>1453</v>
      </c>
      <c r="C9" s="34" t="s">
        <v>618</v>
      </c>
      <c r="D9" s="6" t="s">
        <v>1461</v>
      </c>
      <c r="E9" s="34" t="s">
        <v>1462</v>
      </c>
      <c r="F9" s="35" t="n">
        <v>46114</v>
      </c>
      <c r="G9" s="35" t="n">
        <v>46157</v>
      </c>
      <c r="H9" s="34" t="s">
        <v>671</v>
      </c>
      <c r="I9" s="35"/>
      <c r="J9" s="6"/>
    </row>
    <row r="10" customFormat="false" ht="15" hidden="false" customHeight="false" outlineLevel="0" collapsed="false">
      <c r="A10" s="34" t="s">
        <v>1463</v>
      </c>
      <c r="B10" s="34" t="s">
        <v>1453</v>
      </c>
      <c r="C10" s="34" t="s">
        <v>1430</v>
      </c>
      <c r="D10" s="6" t="s">
        <v>1464</v>
      </c>
      <c r="E10" s="34" t="s">
        <v>1420</v>
      </c>
      <c r="F10" s="35" t="n">
        <v>46235</v>
      </c>
      <c r="G10" s="35" t="n">
        <v>46310</v>
      </c>
      <c r="H10" s="34" t="s">
        <v>1448</v>
      </c>
      <c r="I10" s="35"/>
      <c r="J10" s="6"/>
    </row>
    <row r="11" customFormat="false" ht="15" hidden="false" customHeight="false" outlineLevel="0" collapsed="false">
      <c r="A11" s="34" t="s">
        <v>1465</v>
      </c>
      <c r="B11" s="34" t="s">
        <v>1466</v>
      </c>
      <c r="C11" s="34" t="s">
        <v>1467</v>
      </c>
      <c r="D11" s="6" t="s">
        <v>1468</v>
      </c>
      <c r="E11" s="34" t="s">
        <v>1469</v>
      </c>
      <c r="F11" s="35" t="n">
        <v>46269</v>
      </c>
      <c r="G11" s="35" t="n">
        <v>46273</v>
      </c>
      <c r="H11" s="34" t="s">
        <v>1455</v>
      </c>
      <c r="I11" s="35" t="n">
        <v>46273</v>
      </c>
      <c r="J11" s="6" t="s">
        <v>1470</v>
      </c>
    </row>
    <row r="12" customFormat="false" ht="15" hidden="false" customHeight="false" outlineLevel="0" collapsed="false">
      <c r="A12" s="34" t="s">
        <v>1471</v>
      </c>
      <c r="B12" s="34" t="s">
        <v>1466</v>
      </c>
      <c r="C12" s="34" t="s">
        <v>1472</v>
      </c>
      <c r="D12" s="6" t="s">
        <v>1473</v>
      </c>
      <c r="E12" s="34" t="s">
        <v>53</v>
      </c>
      <c r="F12" s="35" t="n">
        <v>46283</v>
      </c>
      <c r="G12" s="35" t="n">
        <v>46295</v>
      </c>
      <c r="H12" s="34" t="s">
        <v>1448</v>
      </c>
      <c r="I12" s="35"/>
      <c r="J12" s="6"/>
    </row>
    <row r="13" customFormat="false" ht="15" hidden="false" customHeight="false" outlineLevel="0" collapsed="false">
      <c r="A13" s="34" t="s">
        <v>1474</v>
      </c>
      <c r="B13" s="34" t="s">
        <v>1466</v>
      </c>
      <c r="C13" s="34" t="s">
        <v>1475</v>
      </c>
      <c r="D13" s="6" t="s">
        <v>1476</v>
      </c>
      <c r="E13" s="34" t="s">
        <v>1477</v>
      </c>
      <c r="F13" s="35" t="n">
        <v>46290</v>
      </c>
      <c r="G13" s="35" t="n">
        <v>46326</v>
      </c>
      <c r="H13" s="34" t="s">
        <v>671</v>
      </c>
      <c r="I13" s="35"/>
      <c r="J13" s="6"/>
    </row>
    <row r="14" customFormat="false" ht="15" hidden="false" customHeight="false" outlineLevel="0" collapsed="false">
      <c r="A14" s="34" t="s">
        <v>1478</v>
      </c>
      <c r="B14" s="34" t="s">
        <v>1479</v>
      </c>
      <c r="C14" s="34" t="s">
        <v>1480</v>
      </c>
      <c r="D14" s="6" t="s">
        <v>1481</v>
      </c>
      <c r="E14" s="34" t="s">
        <v>401</v>
      </c>
      <c r="F14" s="35" t="n">
        <v>46290</v>
      </c>
      <c r="G14" s="35" t="n">
        <v>46297</v>
      </c>
      <c r="H14" s="34" t="s">
        <v>671</v>
      </c>
      <c r="I14" s="35"/>
      <c r="J14" s="6"/>
    </row>
    <row r="15" customFormat="false" ht="15" hidden="false" customHeight="false" outlineLevel="0" collapsed="false">
      <c r="A15" s="34" t="s">
        <v>1482</v>
      </c>
      <c r="B15" s="34" t="s">
        <v>1479</v>
      </c>
      <c r="C15" s="34" t="s">
        <v>1483</v>
      </c>
      <c r="D15" s="6" t="s">
        <v>1484</v>
      </c>
      <c r="E15" s="34" t="s">
        <v>1485</v>
      </c>
      <c r="F15" s="35" t="n">
        <v>46284</v>
      </c>
      <c r="G15" s="35" t="n">
        <v>46287</v>
      </c>
      <c r="H15" s="34" t="s">
        <v>1455</v>
      </c>
      <c r="I15" s="35" t="n">
        <v>46286</v>
      </c>
      <c r="J15" s="6" t="s">
        <v>1486</v>
      </c>
    </row>
    <row r="16" customFormat="false" ht="15" hidden="false" customHeight="false" outlineLevel="0" collapsed="false">
      <c r="A16" s="34" t="s">
        <v>1487</v>
      </c>
      <c r="B16" s="34" t="s">
        <v>1488</v>
      </c>
      <c r="C16" s="34" t="s">
        <v>1489</v>
      </c>
      <c r="D16" s="6" t="s">
        <v>1490</v>
      </c>
      <c r="E16" s="34" t="s">
        <v>53</v>
      </c>
      <c r="F16" s="35" t="n">
        <v>46082</v>
      </c>
      <c r="G16" s="35" t="n">
        <v>46203</v>
      </c>
      <c r="H16" s="34" t="s">
        <v>1448</v>
      </c>
      <c r="I16" s="35"/>
      <c r="J16" s="6"/>
    </row>
    <row r="17" customFormat="false" ht="15" hidden="false" customHeight="false" outlineLevel="0" collapsed="false">
      <c r="A17" s="34" t="s">
        <v>1491</v>
      </c>
      <c r="B17" s="34" t="s">
        <v>1492</v>
      </c>
      <c r="C17" s="34" t="s">
        <v>1493</v>
      </c>
      <c r="D17" s="6" t="s">
        <v>1494</v>
      </c>
      <c r="E17" s="34" t="s">
        <v>648</v>
      </c>
      <c r="F17" s="35" t="n">
        <v>46218</v>
      </c>
      <c r="G17" s="35" t="n">
        <v>46265</v>
      </c>
      <c r="H17" s="34" t="s">
        <v>1455</v>
      </c>
      <c r="I17" s="35" t="n">
        <v>46262</v>
      </c>
      <c r="J17" s="6" t="s">
        <v>1495</v>
      </c>
    </row>
    <row r="18" customFormat="false" ht="15" hidden="false" customHeight="false" outlineLevel="0" collapsed="false">
      <c r="A18" s="34" t="s">
        <v>1496</v>
      </c>
      <c r="B18" s="34" t="s">
        <v>1492</v>
      </c>
      <c r="C18" s="34" t="s">
        <v>1493</v>
      </c>
      <c r="D18" s="6" t="s">
        <v>1497</v>
      </c>
      <c r="E18" s="34" t="s">
        <v>1498</v>
      </c>
      <c r="F18" s="35" t="n">
        <v>46218</v>
      </c>
      <c r="G18" s="35" t="n">
        <v>46371</v>
      </c>
      <c r="H18" s="34" t="s">
        <v>671</v>
      </c>
      <c r="I18" s="35"/>
      <c r="J18" s="6"/>
    </row>
  </sheetData>
  <dataValidations count="2">
    <dataValidation allowBlank="true" errorStyle="stop" operator="between" showDropDown="false" showErrorMessage="false" showInputMessage="false" sqref="B5:B1018" type="list">
      <formula1>"Management decision,RCA,CM and planning meeting,Risk treatment,Audit,Management review"</formula1>
      <formula2>0</formula2>
    </dataValidation>
    <dataValidation allowBlank="true" errorStyle="stop" operator="between" showDropDown="false" showErrorMessage="false" showInputMessage="false" sqref="H5:H1018" type="list">
      <formula1>"Open,In progress,Done,Cancelled"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6"/>
    <col collapsed="false" customWidth="true" hidden="false" outlineLevel="0" max="4" min="4" style="0" width="11"/>
    <col collapsed="false" customWidth="true" hidden="false" outlineLevel="0" max="5" min="5" style="0" width="20"/>
    <col collapsed="false" customWidth="true" hidden="false" outlineLevel="0" max="6" min="6" style="0" width="9"/>
    <col collapsed="false" customWidth="true" hidden="false" outlineLevel="0" max="7" min="7" style="0" width="14"/>
    <col collapsed="false" customWidth="true" hidden="false" outlineLevel="0" max="8" min="8" style="0" width="11"/>
  </cols>
  <sheetData>
    <row r="1" customFormat="false" ht="17.35" hidden="false" customHeight="false" outlineLevel="0" collapsed="false">
      <c r="A1" s="7" t="s">
        <v>1499</v>
      </c>
    </row>
    <row r="2" customFormat="false" ht="15" hidden="false" customHeight="false" outlineLevel="0" collapsed="false">
      <c r="A2" s="8" t="s">
        <v>1500</v>
      </c>
    </row>
    <row r="4" customFormat="false" ht="31.5" hidden="false" customHeight="true" outlineLevel="0" collapsed="false">
      <c r="A4" s="33" t="s">
        <v>1501</v>
      </c>
      <c r="B4" s="33" t="s">
        <v>1502</v>
      </c>
      <c r="C4" s="33" t="s">
        <v>1503</v>
      </c>
      <c r="D4" s="33" t="s">
        <v>1504</v>
      </c>
      <c r="E4" s="33" t="s">
        <v>47</v>
      </c>
      <c r="F4" s="33" t="s">
        <v>1505</v>
      </c>
      <c r="G4" s="33" t="s">
        <v>1506</v>
      </c>
      <c r="H4" s="33" t="s">
        <v>1507</v>
      </c>
    </row>
    <row r="5" customFormat="false" ht="15" hidden="false" customHeight="false" outlineLevel="0" collapsed="false">
      <c r="A5" s="34" t="s">
        <v>1508</v>
      </c>
      <c r="B5" s="6" t="s">
        <v>1509</v>
      </c>
      <c r="C5" s="6" t="s">
        <v>1510</v>
      </c>
      <c r="D5" s="34" t="s">
        <v>1511</v>
      </c>
      <c r="E5" s="34" t="s">
        <v>1498</v>
      </c>
      <c r="F5" s="34" t="n">
        <v>0</v>
      </c>
      <c r="G5" s="34" t="s">
        <v>1512</v>
      </c>
      <c r="H5" s="34" t="s">
        <v>58</v>
      </c>
    </row>
    <row r="6" customFormat="false" ht="15" hidden="false" customHeight="false" outlineLevel="0" collapsed="false">
      <c r="A6" s="34" t="s">
        <v>1513</v>
      </c>
      <c r="B6" s="6" t="s">
        <v>1509</v>
      </c>
      <c r="C6" s="6" t="s">
        <v>1514</v>
      </c>
      <c r="D6" s="34" t="s">
        <v>1511</v>
      </c>
      <c r="E6" s="34" t="s">
        <v>648</v>
      </c>
      <c r="F6" s="34" t="n">
        <v>100</v>
      </c>
      <c r="G6" s="34" t="s">
        <v>1515</v>
      </c>
      <c r="H6" s="34" t="s">
        <v>58</v>
      </c>
    </row>
    <row r="7" customFormat="false" ht="15" hidden="false" customHeight="false" outlineLevel="0" collapsed="false">
      <c r="A7" s="34" t="s">
        <v>1516</v>
      </c>
      <c r="B7" s="6" t="s">
        <v>1509</v>
      </c>
      <c r="C7" s="6" t="s">
        <v>1517</v>
      </c>
      <c r="D7" s="34" t="s">
        <v>1518</v>
      </c>
      <c r="E7" s="34" t="s">
        <v>1477</v>
      </c>
      <c r="F7" s="34" t="n">
        <v>0</v>
      </c>
      <c r="G7" s="34" t="s">
        <v>1512</v>
      </c>
      <c r="H7" s="34" t="s">
        <v>1519</v>
      </c>
    </row>
    <row r="8" customFormat="false" ht="15" hidden="false" customHeight="false" outlineLevel="0" collapsed="false">
      <c r="A8" s="34" t="s">
        <v>1520</v>
      </c>
      <c r="B8" s="6" t="s">
        <v>1521</v>
      </c>
      <c r="C8" s="6" t="s">
        <v>1522</v>
      </c>
      <c r="D8" s="34" t="s">
        <v>1511</v>
      </c>
      <c r="E8" s="34" t="s">
        <v>648</v>
      </c>
      <c r="F8" s="34" t="n">
        <v>95</v>
      </c>
      <c r="G8" s="34" t="s">
        <v>1515</v>
      </c>
      <c r="H8" s="34" t="s">
        <v>58</v>
      </c>
    </row>
    <row r="9" customFormat="false" ht="15" hidden="false" customHeight="false" outlineLevel="0" collapsed="false">
      <c r="A9" s="34" t="s">
        <v>1523</v>
      </c>
      <c r="B9" s="6" t="s">
        <v>1521</v>
      </c>
      <c r="C9" s="6" t="s">
        <v>1524</v>
      </c>
      <c r="D9" s="34" t="s">
        <v>1511</v>
      </c>
      <c r="E9" s="34" t="s">
        <v>648</v>
      </c>
      <c r="F9" s="34" t="n">
        <v>100000</v>
      </c>
      <c r="G9" s="34" t="s">
        <v>1512</v>
      </c>
      <c r="H9" s="34" t="s">
        <v>58</v>
      </c>
    </row>
    <row r="10" customFormat="false" ht="15" hidden="false" customHeight="false" outlineLevel="0" collapsed="false">
      <c r="A10" s="34" t="s">
        <v>1525</v>
      </c>
      <c r="B10" s="6" t="s">
        <v>1521</v>
      </c>
      <c r="C10" s="6" t="s">
        <v>562</v>
      </c>
      <c r="D10" s="34" t="s">
        <v>1511</v>
      </c>
      <c r="E10" s="34" t="s">
        <v>53</v>
      </c>
      <c r="F10" s="34" t="n">
        <v>85</v>
      </c>
      <c r="G10" s="34" t="s">
        <v>1515</v>
      </c>
      <c r="H10" s="34" t="s">
        <v>58</v>
      </c>
    </row>
    <row r="11" customFormat="false" ht="15" hidden="false" customHeight="false" outlineLevel="0" collapsed="false">
      <c r="A11" s="34" t="s">
        <v>1526</v>
      </c>
      <c r="B11" s="6" t="s">
        <v>1521</v>
      </c>
      <c r="C11" s="6" t="s">
        <v>1527</v>
      </c>
      <c r="D11" s="34" t="s">
        <v>1518</v>
      </c>
      <c r="E11" s="34" t="s">
        <v>1417</v>
      </c>
      <c r="F11" s="34" t="n">
        <v>100</v>
      </c>
      <c r="G11" s="34" t="s">
        <v>1515</v>
      </c>
      <c r="H11" s="34" t="s">
        <v>58</v>
      </c>
    </row>
    <row r="12" customFormat="false" ht="15" hidden="false" customHeight="false" outlineLevel="0" collapsed="false">
      <c r="A12" s="34" t="s">
        <v>1528</v>
      </c>
      <c r="B12" s="6" t="s">
        <v>1529</v>
      </c>
      <c r="C12" s="6" t="s">
        <v>1530</v>
      </c>
      <c r="D12" s="34" t="s">
        <v>1518</v>
      </c>
      <c r="E12" s="34" t="s">
        <v>1469</v>
      </c>
      <c r="F12" s="34" t="n">
        <v>90</v>
      </c>
      <c r="G12" s="34" t="s">
        <v>1515</v>
      </c>
      <c r="H12" s="34" t="s">
        <v>1519</v>
      </c>
    </row>
    <row r="13" customFormat="false" ht="15" hidden="false" customHeight="false" outlineLevel="0" collapsed="false">
      <c r="A13" s="34" t="s">
        <v>1531</v>
      </c>
      <c r="B13" s="6" t="s">
        <v>1529</v>
      </c>
      <c r="C13" s="6" t="s">
        <v>1532</v>
      </c>
      <c r="D13" s="34" t="s">
        <v>1518</v>
      </c>
      <c r="E13" s="34" t="s">
        <v>1469</v>
      </c>
      <c r="F13" s="34" t="n">
        <v>85</v>
      </c>
      <c r="G13" s="34" t="s">
        <v>1515</v>
      </c>
      <c r="H13" s="34" t="s">
        <v>1519</v>
      </c>
    </row>
    <row r="14" customFormat="false" ht="15" hidden="false" customHeight="false" outlineLevel="0" collapsed="false">
      <c r="A14" s="34" t="s">
        <v>1533</v>
      </c>
      <c r="B14" s="6" t="s">
        <v>1529</v>
      </c>
      <c r="C14" s="6" t="s">
        <v>1534</v>
      </c>
      <c r="D14" s="34" t="s">
        <v>1518</v>
      </c>
      <c r="E14" s="34" t="s">
        <v>1477</v>
      </c>
      <c r="F14" s="34" t="n">
        <v>85</v>
      </c>
      <c r="G14" s="34" t="s">
        <v>1515</v>
      </c>
      <c r="H14" s="34" t="s">
        <v>58</v>
      </c>
    </row>
    <row r="15" customFormat="false" ht="15" hidden="false" customHeight="false" outlineLevel="0" collapsed="false">
      <c r="A15" s="34" t="s">
        <v>1535</v>
      </c>
      <c r="B15" s="6" t="s">
        <v>1529</v>
      </c>
      <c r="C15" s="6" t="s">
        <v>1536</v>
      </c>
      <c r="D15" s="34" t="s">
        <v>1518</v>
      </c>
      <c r="E15" s="34" t="s">
        <v>1477</v>
      </c>
      <c r="F15" s="34" t="n">
        <v>10</v>
      </c>
      <c r="G15" s="34" t="s">
        <v>1512</v>
      </c>
      <c r="H15" s="34" t="s">
        <v>58</v>
      </c>
    </row>
    <row r="16" customFormat="false" ht="15" hidden="false" customHeight="false" outlineLevel="0" collapsed="false">
      <c r="A16" s="34" t="s">
        <v>1537</v>
      </c>
      <c r="B16" s="6" t="s">
        <v>1529</v>
      </c>
      <c r="C16" s="6" t="s">
        <v>1538</v>
      </c>
      <c r="D16" s="34" t="s">
        <v>1518</v>
      </c>
      <c r="E16" s="34" t="s">
        <v>1469</v>
      </c>
      <c r="F16" s="34" t="n">
        <v>4</v>
      </c>
      <c r="G16" s="34" t="s">
        <v>1512</v>
      </c>
      <c r="H16" s="34" t="s">
        <v>1519</v>
      </c>
    </row>
    <row r="17" customFormat="false" ht="15" hidden="false" customHeight="false" outlineLevel="0" collapsed="false">
      <c r="A17" s="34" t="s">
        <v>1539</v>
      </c>
      <c r="B17" s="6" t="s">
        <v>1529</v>
      </c>
      <c r="C17" s="6" t="s">
        <v>1540</v>
      </c>
      <c r="D17" s="34" t="s">
        <v>1541</v>
      </c>
      <c r="E17" s="34" t="s">
        <v>1469</v>
      </c>
      <c r="F17" s="34" t="n">
        <v>100</v>
      </c>
      <c r="G17" s="34" t="s">
        <v>1515</v>
      </c>
      <c r="H17" s="34" t="s">
        <v>1519</v>
      </c>
    </row>
    <row r="18" customFormat="false" ht="15" hidden="false" customHeight="false" outlineLevel="0" collapsed="false">
      <c r="A18" s="34" t="s">
        <v>1542</v>
      </c>
      <c r="B18" s="6" t="s">
        <v>1543</v>
      </c>
      <c r="C18" s="6" t="s">
        <v>1544</v>
      </c>
      <c r="D18" s="34" t="s">
        <v>1511</v>
      </c>
      <c r="E18" s="34" t="s">
        <v>648</v>
      </c>
      <c r="F18" s="34" t="n">
        <v>100</v>
      </c>
      <c r="G18" s="34" t="s">
        <v>1512</v>
      </c>
      <c r="H18" s="34" t="s">
        <v>58</v>
      </c>
    </row>
    <row r="19" customFormat="false" ht="23.85" hidden="false" customHeight="false" outlineLevel="0" collapsed="false">
      <c r="A19" s="34" t="s">
        <v>1545</v>
      </c>
      <c r="B19" s="6" t="s">
        <v>1543</v>
      </c>
      <c r="C19" s="6" t="s">
        <v>1546</v>
      </c>
      <c r="D19" s="34" t="s">
        <v>1511</v>
      </c>
      <c r="E19" s="34" t="s">
        <v>648</v>
      </c>
      <c r="F19" s="34" t="n">
        <v>3.5</v>
      </c>
      <c r="G19" s="34" t="s">
        <v>1512</v>
      </c>
      <c r="H19" s="34" t="s">
        <v>1547</v>
      </c>
    </row>
    <row r="20" customFormat="false" ht="15" hidden="false" customHeight="false" outlineLevel="0" collapsed="false">
      <c r="A20" s="34" t="s">
        <v>1548</v>
      </c>
      <c r="B20" s="6" t="s">
        <v>1543</v>
      </c>
      <c r="C20" s="6" t="s">
        <v>566</v>
      </c>
      <c r="D20" s="34" t="s">
        <v>1511</v>
      </c>
      <c r="E20" s="34" t="s">
        <v>53</v>
      </c>
      <c r="F20" s="34" t="n">
        <v>4</v>
      </c>
      <c r="G20" s="34" t="s">
        <v>1515</v>
      </c>
      <c r="H20" s="34" t="s">
        <v>58</v>
      </c>
    </row>
    <row r="21" customFormat="false" ht="23.85" hidden="false" customHeight="false" outlineLevel="0" collapsed="false">
      <c r="A21" s="34" t="s">
        <v>1549</v>
      </c>
      <c r="B21" s="6" t="s">
        <v>1550</v>
      </c>
      <c r="C21" s="6" t="s">
        <v>1551</v>
      </c>
      <c r="D21" s="34" t="s">
        <v>1518</v>
      </c>
      <c r="E21" s="34" t="s">
        <v>53</v>
      </c>
      <c r="F21" s="34" t="n">
        <v>85</v>
      </c>
      <c r="G21" s="34" t="s">
        <v>1515</v>
      </c>
      <c r="H21" s="34" t="s">
        <v>58</v>
      </c>
    </row>
    <row r="22" customFormat="false" ht="23.85" hidden="false" customHeight="false" outlineLevel="0" collapsed="false">
      <c r="A22" s="34" t="s">
        <v>1552</v>
      </c>
      <c r="B22" s="6" t="s">
        <v>1550</v>
      </c>
      <c r="C22" s="6" t="s">
        <v>1553</v>
      </c>
      <c r="D22" s="34" t="s">
        <v>1518</v>
      </c>
      <c r="E22" s="34" t="s">
        <v>53</v>
      </c>
      <c r="F22" s="34" t="n">
        <v>90</v>
      </c>
      <c r="G22" s="34" t="s">
        <v>1515</v>
      </c>
      <c r="H22" s="34" t="s">
        <v>58</v>
      </c>
    </row>
    <row r="23" customFormat="false" ht="15" hidden="false" customHeight="false" outlineLevel="0" collapsed="false">
      <c r="A23" s="34" t="s">
        <v>1554</v>
      </c>
      <c r="B23" s="6" t="s">
        <v>1555</v>
      </c>
      <c r="C23" s="6" t="s">
        <v>1556</v>
      </c>
      <c r="D23" s="34" t="s">
        <v>1518</v>
      </c>
      <c r="E23" s="34" t="s">
        <v>648</v>
      </c>
      <c r="F23" s="34" t="n">
        <v>0</v>
      </c>
      <c r="G23" s="34" t="s">
        <v>1512</v>
      </c>
      <c r="H23" s="34" t="s">
        <v>1519</v>
      </c>
    </row>
  </sheetData>
  <dataValidations count="2">
    <dataValidation allowBlank="true" errorStyle="stop" operator="between" showDropDown="false" showErrorMessage="false" showInputMessage="false" sqref="D5:D1023" type="list">
      <formula1>"Strategic,Tactical,Operational"</formula1>
      <formula2>0</formula2>
    </dataValidation>
    <dataValidation allowBlank="true" errorStyle="stop" operator="between" showDropDown="false" showErrorMessage="false" showInputMessage="false" sqref="G5:G1023" type="list">
      <formula1>"Higher is better,Lower is better"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4" min="3" style="0" width="18"/>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60"/>
  </cols>
  <sheetData>
    <row r="1" customFormat="false" ht="17.35" hidden="false" customHeight="false" outlineLevel="0" collapsed="false">
      <c r="A1" s="7" t="s">
        <v>1557</v>
      </c>
    </row>
    <row r="2" customFormat="false" ht="15" hidden="false" customHeight="false" outlineLevel="0" collapsed="false">
      <c r="A2" s="8" t="s">
        <v>1558</v>
      </c>
    </row>
    <row r="4" customFormat="false" ht="31.5" hidden="false" customHeight="true" outlineLevel="0" collapsed="false">
      <c r="A4" s="33" t="s">
        <v>1559</v>
      </c>
      <c r="B4" s="33" t="s">
        <v>1560</v>
      </c>
      <c r="C4" s="33" t="s">
        <v>114</v>
      </c>
      <c r="D4" s="33" t="s">
        <v>332</v>
      </c>
      <c r="E4" s="33" t="s">
        <v>1561</v>
      </c>
      <c r="F4" s="33" t="s">
        <v>1562</v>
      </c>
      <c r="G4" s="33" t="s">
        <v>1563</v>
      </c>
      <c r="H4" s="33" t="s">
        <v>1564</v>
      </c>
    </row>
    <row r="5" customFormat="false" ht="15" hidden="false" customHeight="false" outlineLevel="0" collapsed="false">
      <c r="A5" s="34" t="s">
        <v>1565</v>
      </c>
      <c r="B5" s="6" t="s">
        <v>1566</v>
      </c>
      <c r="C5" s="34" t="s">
        <v>117</v>
      </c>
      <c r="D5" s="34" t="s">
        <v>171</v>
      </c>
      <c r="E5" s="34" t="s">
        <v>1567</v>
      </c>
      <c r="F5" s="34" t="n">
        <v>30</v>
      </c>
      <c r="G5" s="35" t="n">
        <v>46287</v>
      </c>
      <c r="H5" s="6" t="s">
        <v>1568</v>
      </c>
    </row>
    <row r="6" customFormat="false" ht="15" hidden="false" customHeight="false" outlineLevel="0" collapsed="false">
      <c r="A6" s="34" t="s">
        <v>1569</v>
      </c>
      <c r="B6" s="6" t="s">
        <v>1570</v>
      </c>
      <c r="C6" s="34" t="s">
        <v>117</v>
      </c>
      <c r="D6" s="34" t="s">
        <v>174</v>
      </c>
      <c r="E6" s="34" t="s">
        <v>1571</v>
      </c>
      <c r="F6" s="34" t="n">
        <v>7</v>
      </c>
      <c r="G6" s="35" t="n">
        <v>46286</v>
      </c>
      <c r="H6" s="6" t="s">
        <v>1572</v>
      </c>
    </row>
    <row r="7" customFormat="false" ht="15" hidden="false" customHeight="false" outlineLevel="0" collapsed="false">
      <c r="A7" s="34" t="s">
        <v>1573</v>
      </c>
      <c r="B7" s="6" t="s">
        <v>1574</v>
      </c>
      <c r="C7" s="34" t="s">
        <v>117</v>
      </c>
      <c r="D7" s="34" t="s">
        <v>55</v>
      </c>
      <c r="E7" s="34" t="s">
        <v>53</v>
      </c>
      <c r="F7" s="34" t="n">
        <v>30</v>
      </c>
      <c r="G7" s="35" t="n">
        <v>46273</v>
      </c>
      <c r="H7" s="6" t="s">
        <v>1575</v>
      </c>
    </row>
    <row r="8" customFormat="false" ht="15" hidden="false" customHeight="false" outlineLevel="0" collapsed="false">
      <c r="A8" s="34" t="s">
        <v>1576</v>
      </c>
      <c r="B8" s="6" t="s">
        <v>1577</v>
      </c>
      <c r="C8" s="34" t="s">
        <v>123</v>
      </c>
      <c r="D8" s="34" t="s">
        <v>55</v>
      </c>
      <c r="E8" s="34" t="s">
        <v>53</v>
      </c>
      <c r="F8" s="34" t="n">
        <v>30</v>
      </c>
      <c r="G8" s="35" t="n">
        <v>46258</v>
      </c>
      <c r="H8" s="6" t="s">
        <v>1578</v>
      </c>
    </row>
    <row r="9" customFormat="false" ht="15" hidden="false" customHeight="false" outlineLevel="0" collapsed="false">
      <c r="A9" s="34" t="s">
        <v>1579</v>
      </c>
      <c r="B9" s="6" t="s">
        <v>1580</v>
      </c>
      <c r="C9" s="34" t="s">
        <v>120</v>
      </c>
      <c r="D9" s="34" t="s">
        <v>55</v>
      </c>
      <c r="E9" s="34" t="s">
        <v>53</v>
      </c>
      <c r="F9" s="34" t="n">
        <v>30</v>
      </c>
      <c r="G9" s="35" t="n">
        <v>46291</v>
      </c>
      <c r="H9" s="6" t="s">
        <v>276</v>
      </c>
    </row>
    <row r="10" customFormat="false" ht="15" hidden="false" customHeight="false" outlineLevel="0" collapsed="false">
      <c r="A10" s="34" t="s">
        <v>1581</v>
      </c>
      <c r="B10" s="6" t="s">
        <v>1582</v>
      </c>
      <c r="C10" s="34" t="s">
        <v>126</v>
      </c>
      <c r="D10" s="34" t="s">
        <v>79</v>
      </c>
      <c r="E10" s="34" t="s">
        <v>1583</v>
      </c>
      <c r="F10" s="34" t="n">
        <v>1</v>
      </c>
      <c r="G10" s="35" t="n">
        <v>46293</v>
      </c>
      <c r="H10" s="6" t="s">
        <v>1584</v>
      </c>
    </row>
    <row r="11" customFormat="false" ht="15" hidden="false" customHeight="false" outlineLevel="0" collapsed="false">
      <c r="A11" s="34" t="s">
        <v>1585</v>
      </c>
      <c r="B11" s="6" t="s">
        <v>1586</v>
      </c>
      <c r="C11" s="34" t="s">
        <v>117</v>
      </c>
      <c r="D11" s="34" t="s">
        <v>75</v>
      </c>
      <c r="E11" s="34" t="s">
        <v>1567</v>
      </c>
      <c r="F11" s="34" t="n">
        <v>30</v>
      </c>
      <c r="G11" s="35" t="n">
        <v>46270</v>
      </c>
      <c r="H11" s="6" t="s">
        <v>1587</v>
      </c>
    </row>
    <row r="12" customFormat="false" ht="15" hidden="false" customHeight="false" outlineLevel="0" collapsed="false">
      <c r="A12" s="34" t="s">
        <v>1588</v>
      </c>
      <c r="B12" s="6" t="s">
        <v>1589</v>
      </c>
      <c r="C12" s="34" t="s">
        <v>129</v>
      </c>
      <c r="D12" s="34" t="s">
        <v>90</v>
      </c>
      <c r="E12" s="34" t="s">
        <v>453</v>
      </c>
      <c r="F12" s="34" t="n">
        <v>7</v>
      </c>
      <c r="G12" s="35" t="n">
        <v>46283</v>
      </c>
      <c r="H12" s="6"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22"/>
    <col collapsed="false" customWidth="true" hidden="false" outlineLevel="0" max="4" min="4" style="0" width="40"/>
    <col collapsed="false" customWidth="true" hidden="false" outlineLevel="0" max="5" min="5" style="0" width="34"/>
    <col collapsed="false" customWidth="true" hidden="false" outlineLevel="0" max="6" min="6" style="0" width="28"/>
    <col collapsed="false" customWidth="true" hidden="false" outlineLevel="0" max="7" min="7" style="0" width="14"/>
    <col collapsed="false" customWidth="true" hidden="false" outlineLevel="0" max="8" min="8" style="0" width="36"/>
    <col collapsed="false" customWidth="true" hidden="false" outlineLevel="0" max="9" min="9" style="0" width="24"/>
  </cols>
  <sheetData>
    <row r="1" customFormat="false" ht="17.35" hidden="false" customHeight="false" outlineLevel="0" collapsed="false">
      <c r="A1" s="7" t="s">
        <v>1591</v>
      </c>
    </row>
    <row r="2" customFormat="false" ht="15" hidden="false" customHeight="false" outlineLevel="0" collapsed="false">
      <c r="A2" s="8" t="s">
        <v>1592</v>
      </c>
    </row>
    <row r="4" customFormat="false" ht="31.5" hidden="false" customHeight="true" outlineLevel="0" collapsed="false">
      <c r="A4" s="33" t="s">
        <v>1593</v>
      </c>
      <c r="B4" s="33" t="s">
        <v>1594</v>
      </c>
      <c r="C4" s="33" t="s">
        <v>1595</v>
      </c>
      <c r="D4" s="33" t="s">
        <v>1596</v>
      </c>
      <c r="E4" s="33" t="s">
        <v>1597</v>
      </c>
      <c r="F4" s="33" t="s">
        <v>1387</v>
      </c>
      <c r="G4" s="33" t="s">
        <v>1598</v>
      </c>
      <c r="H4" s="33" t="s">
        <v>1599</v>
      </c>
      <c r="I4" s="33" t="s">
        <v>1600</v>
      </c>
    </row>
    <row r="5" customFormat="false" ht="35.05" hidden="false" customHeight="false" outlineLevel="0" collapsed="false">
      <c r="A5" s="34" t="n">
        <v>1</v>
      </c>
      <c r="B5" s="34" t="s">
        <v>1601</v>
      </c>
      <c r="C5" s="6" t="s">
        <v>1602</v>
      </c>
      <c r="D5" s="6" t="s">
        <v>1603</v>
      </c>
      <c r="E5" s="6" t="s">
        <v>1604</v>
      </c>
      <c r="F5" s="6" t="s">
        <v>1605</v>
      </c>
      <c r="G5" s="6" t="s">
        <v>1606</v>
      </c>
      <c r="H5" s="6" t="s">
        <v>1607</v>
      </c>
      <c r="I5" s="6" t="s">
        <v>1608</v>
      </c>
    </row>
    <row r="6" customFormat="false" ht="57.45" hidden="false" customHeight="false" outlineLevel="0" collapsed="false">
      <c r="A6" s="34" t="n">
        <v>2</v>
      </c>
      <c r="B6" s="34" t="s">
        <v>1609</v>
      </c>
      <c r="C6" s="6" t="s">
        <v>1610</v>
      </c>
      <c r="D6" s="6" t="s">
        <v>1611</v>
      </c>
      <c r="E6" s="6" t="s">
        <v>1612</v>
      </c>
      <c r="F6" s="6" t="s">
        <v>1613</v>
      </c>
      <c r="G6" s="6" t="s">
        <v>1614</v>
      </c>
      <c r="H6" s="6" t="s">
        <v>1615</v>
      </c>
      <c r="I6" s="6" t="s">
        <v>1616</v>
      </c>
    </row>
    <row r="7" customFormat="false" ht="57.45" hidden="false" customHeight="false" outlineLevel="0" collapsed="false">
      <c r="A7" s="34" t="n">
        <v>3</v>
      </c>
      <c r="B7" s="34" t="s">
        <v>1617</v>
      </c>
      <c r="C7" s="6" t="s">
        <v>1618</v>
      </c>
      <c r="D7" s="6" t="s">
        <v>1619</v>
      </c>
      <c r="E7" s="6" t="s">
        <v>1620</v>
      </c>
      <c r="F7" s="6" t="s">
        <v>1621</v>
      </c>
      <c r="G7" s="6" t="s">
        <v>1622</v>
      </c>
      <c r="H7" s="6" t="s">
        <v>1623</v>
      </c>
      <c r="I7" s="6" t="s">
        <v>1624</v>
      </c>
    </row>
    <row r="8" customFormat="false" ht="57.45" hidden="false" customHeight="false" outlineLevel="0" collapsed="false">
      <c r="A8" s="34" t="n">
        <v>4</v>
      </c>
      <c r="B8" s="34" t="s">
        <v>1625</v>
      </c>
      <c r="C8" s="6" t="s">
        <v>1626</v>
      </c>
      <c r="D8" s="6" t="s">
        <v>1627</v>
      </c>
      <c r="E8" s="6" t="s">
        <v>1628</v>
      </c>
      <c r="F8" s="6" t="s">
        <v>1629</v>
      </c>
      <c r="G8" s="6" t="s">
        <v>1630</v>
      </c>
      <c r="H8" s="6" t="s">
        <v>1631</v>
      </c>
      <c r="I8" s="6" t="s">
        <v>1632</v>
      </c>
    </row>
    <row r="9" customFormat="false" ht="57.45" hidden="false" customHeight="false" outlineLevel="0" collapsed="false">
      <c r="A9" s="34" t="n">
        <v>5</v>
      </c>
      <c r="B9" s="34" t="s">
        <v>1633</v>
      </c>
      <c r="C9" s="6" t="s">
        <v>1634</v>
      </c>
      <c r="D9" s="6" t="s">
        <v>1635</v>
      </c>
      <c r="E9" s="6" t="s">
        <v>1636</v>
      </c>
      <c r="F9" s="6" t="s">
        <v>1637</v>
      </c>
      <c r="G9" s="6" t="s">
        <v>1638</v>
      </c>
      <c r="H9" s="6" t="s">
        <v>1639</v>
      </c>
      <c r="I9" s="6" t="s">
        <v>1640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36"/>
    <col collapsed="false" customWidth="true" hidden="false" outlineLevel="0" max="4" min="4" style="0" width="26"/>
    <col collapsed="false" customWidth="true" hidden="false" outlineLevel="0" max="5" min="5" style="0" width="54"/>
  </cols>
  <sheetData>
    <row r="1" customFormat="false" ht="17.35" hidden="false" customHeight="false" outlineLevel="0" collapsed="false">
      <c r="A1" s="7" t="s">
        <v>1641</v>
      </c>
    </row>
    <row r="2" customFormat="false" ht="15" hidden="false" customHeight="false" outlineLevel="0" collapsed="false">
      <c r="A2" s="8" t="s">
        <v>1642</v>
      </c>
    </row>
    <row r="4" customFormat="false" ht="31.5" hidden="false" customHeight="true" outlineLevel="0" collapsed="false">
      <c r="A4" s="33" t="s">
        <v>1593</v>
      </c>
      <c r="B4" s="33" t="s">
        <v>1594</v>
      </c>
      <c r="C4" s="33" t="s">
        <v>154</v>
      </c>
      <c r="D4" s="33" t="s">
        <v>1643</v>
      </c>
      <c r="E4" s="33" t="s">
        <v>1644</v>
      </c>
    </row>
    <row r="5" customFormat="false" ht="15" hidden="false" customHeight="false" outlineLevel="0" collapsed="false">
      <c r="A5" s="34" t="n">
        <v>1</v>
      </c>
      <c r="B5" s="34" t="s">
        <v>1645</v>
      </c>
      <c r="C5" s="6" t="s">
        <v>1646</v>
      </c>
      <c r="D5" s="6" t="s">
        <v>1647</v>
      </c>
      <c r="E5" s="6" t="s">
        <v>1648</v>
      </c>
    </row>
    <row r="6" customFormat="false" ht="15" hidden="false" customHeight="false" outlineLevel="0" collapsed="false">
      <c r="A6" s="34" t="n">
        <v>2</v>
      </c>
      <c r="B6" s="34" t="s">
        <v>1649</v>
      </c>
      <c r="C6" s="6" t="s">
        <v>1650</v>
      </c>
      <c r="D6" s="6" t="s">
        <v>1651</v>
      </c>
      <c r="E6" s="6" t="s">
        <v>1652</v>
      </c>
    </row>
    <row r="7" customFormat="false" ht="15" hidden="false" customHeight="false" outlineLevel="0" collapsed="false">
      <c r="A7" s="34" t="n">
        <v>3</v>
      </c>
      <c r="B7" s="34" t="s">
        <v>1653</v>
      </c>
      <c r="C7" s="6" t="s">
        <v>1654</v>
      </c>
      <c r="D7" s="6" t="s">
        <v>1655</v>
      </c>
      <c r="E7" s="6" t="s">
        <v>1656</v>
      </c>
    </row>
    <row r="8" customFormat="false" ht="23.85" hidden="false" customHeight="false" outlineLevel="0" collapsed="false">
      <c r="A8" s="34" t="n">
        <v>4</v>
      </c>
      <c r="B8" s="34" t="s">
        <v>1657</v>
      </c>
      <c r="C8" s="6" t="s">
        <v>1658</v>
      </c>
      <c r="D8" s="6" t="s">
        <v>1659</v>
      </c>
      <c r="E8" s="6" t="s">
        <v>1660</v>
      </c>
    </row>
    <row r="9" customFormat="false" ht="23.85" hidden="false" customHeight="false" outlineLevel="0" collapsed="false">
      <c r="A9" s="34" t="n">
        <v>5</v>
      </c>
      <c r="B9" s="34" t="s">
        <v>1661</v>
      </c>
      <c r="C9" s="6" t="s">
        <v>1662</v>
      </c>
      <c r="D9" s="6" t="s">
        <v>1663</v>
      </c>
      <c r="E9" s="6" t="s">
        <v>1664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70"/>
    <col collapsed="false" customWidth="true" hidden="false" outlineLevel="0" max="4" min="4" style="0" width="26"/>
  </cols>
  <sheetData>
    <row r="1" customFormat="false" ht="17.35" hidden="false" customHeight="false" outlineLevel="0" collapsed="false">
      <c r="A1" s="7" t="s">
        <v>1665</v>
      </c>
    </row>
    <row r="2" customFormat="false" ht="15" hidden="false" customHeight="false" outlineLevel="0" collapsed="false">
      <c r="A2" s="8" t="s">
        <v>1666</v>
      </c>
    </row>
    <row r="4" customFormat="false" ht="31.5" hidden="false" customHeight="true" outlineLevel="0" collapsed="false">
      <c r="A4" s="33" t="s">
        <v>1667</v>
      </c>
      <c r="B4" s="33" t="s">
        <v>539</v>
      </c>
      <c r="C4" s="33" t="s">
        <v>98</v>
      </c>
      <c r="D4" s="33" t="s">
        <v>1668</v>
      </c>
    </row>
    <row r="5" customFormat="false" ht="23.85" hidden="false" customHeight="false" outlineLevel="0" collapsed="false">
      <c r="A5" s="34" t="s">
        <v>1669</v>
      </c>
      <c r="B5" s="34" t="n">
        <v>20</v>
      </c>
      <c r="C5" s="6" t="s">
        <v>1670</v>
      </c>
      <c r="D5" s="34" t="s">
        <v>1498</v>
      </c>
    </row>
    <row r="6" customFormat="false" ht="23.85" hidden="false" customHeight="false" outlineLevel="0" collapsed="false">
      <c r="A6" s="34" t="s">
        <v>1671</v>
      </c>
      <c r="B6" s="34" t="n">
        <v>12</v>
      </c>
      <c r="C6" s="6" t="s">
        <v>1672</v>
      </c>
      <c r="D6" s="34" t="s">
        <v>648</v>
      </c>
    </row>
    <row r="7" customFormat="false" ht="15" hidden="false" customHeight="false" outlineLevel="0" collapsed="false">
      <c r="A7" s="34" t="s">
        <v>1673</v>
      </c>
      <c r="B7" s="34" t="n">
        <v>5</v>
      </c>
      <c r="C7" s="6" t="s">
        <v>1674</v>
      </c>
      <c r="D7" s="34" t="s">
        <v>1485</v>
      </c>
    </row>
    <row r="8" customFormat="false" ht="15" hidden="false" customHeight="false" outlineLevel="0" collapsed="false">
      <c r="A8" s="34" t="s">
        <v>1675</v>
      </c>
      <c r="B8" s="34" t="n">
        <v>1</v>
      </c>
      <c r="C8" s="6" t="s">
        <v>1676</v>
      </c>
      <c r="D8" s="34" t="s">
        <v>1677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4" min="3" style="0" width="60"/>
  </cols>
  <sheetData>
    <row r="1" customFormat="false" ht="17.35" hidden="false" customHeight="false" outlineLevel="0" collapsed="false">
      <c r="A1" s="7" t="s">
        <v>1678</v>
      </c>
    </row>
    <row r="2" customFormat="false" ht="15" hidden="false" customHeight="false" outlineLevel="0" collapsed="false">
      <c r="A2" s="8" t="s">
        <v>1679</v>
      </c>
    </row>
    <row r="4" customFormat="false" ht="31.5" hidden="false" customHeight="true" outlineLevel="0" collapsed="false">
      <c r="A4" s="33" t="s">
        <v>186</v>
      </c>
      <c r="B4" s="33" t="s">
        <v>1680</v>
      </c>
      <c r="C4" s="33" t="s">
        <v>667</v>
      </c>
      <c r="D4" s="33" t="s">
        <v>1681</v>
      </c>
    </row>
    <row r="5" customFormat="false" ht="15" hidden="false" customHeight="false" outlineLevel="0" collapsed="false">
      <c r="A5" s="34" t="s">
        <v>1682</v>
      </c>
      <c r="B5" s="34" t="n">
        <v>4</v>
      </c>
      <c r="C5" s="6" t="s">
        <v>1683</v>
      </c>
      <c r="D5" s="6" t="s">
        <v>1684</v>
      </c>
    </row>
    <row r="6" customFormat="false" ht="23.85" hidden="false" customHeight="false" outlineLevel="0" collapsed="false">
      <c r="A6" s="34" t="s">
        <v>1685</v>
      </c>
      <c r="B6" s="34" t="n">
        <v>4</v>
      </c>
      <c r="C6" s="6" t="s">
        <v>1686</v>
      </c>
      <c r="D6" s="6" t="s">
        <v>1687</v>
      </c>
    </row>
    <row r="7" customFormat="false" ht="23.85" hidden="false" customHeight="false" outlineLevel="0" collapsed="false">
      <c r="A7" s="34" t="s">
        <v>1688</v>
      </c>
      <c r="B7" s="34" t="n">
        <v>4</v>
      </c>
      <c r="C7" s="6" t="s">
        <v>1689</v>
      </c>
      <c r="D7" s="6" t="s">
        <v>1687</v>
      </c>
    </row>
    <row r="8" customFormat="false" ht="23.85" hidden="false" customHeight="false" outlineLevel="0" collapsed="false">
      <c r="A8" s="34" t="s">
        <v>1690</v>
      </c>
      <c r="B8" s="34" t="n">
        <v>3</v>
      </c>
      <c r="C8" s="6" t="s">
        <v>1691</v>
      </c>
      <c r="D8" s="6" t="s">
        <v>1687</v>
      </c>
    </row>
    <row r="9" customFormat="false" ht="23.85" hidden="false" customHeight="false" outlineLevel="0" collapsed="false">
      <c r="A9" s="34" t="s">
        <v>1692</v>
      </c>
      <c r="B9" s="34" t="n">
        <v>3</v>
      </c>
      <c r="C9" s="6" t="s">
        <v>1693</v>
      </c>
      <c r="D9" s="6" t="s">
        <v>1687</v>
      </c>
    </row>
    <row r="10" customFormat="false" ht="23.85" hidden="false" customHeight="false" outlineLevel="0" collapsed="false">
      <c r="A10" s="34" t="s">
        <v>1694</v>
      </c>
      <c r="B10" s="34" t="n">
        <v>3</v>
      </c>
      <c r="C10" s="6" t="s">
        <v>1695</v>
      </c>
      <c r="D10" s="6" t="s">
        <v>1687</v>
      </c>
    </row>
    <row r="11" customFormat="false" ht="23.85" hidden="false" customHeight="false" outlineLevel="0" collapsed="false">
      <c r="A11" s="34" t="s">
        <v>1696</v>
      </c>
      <c r="B11" s="34" t="n">
        <v>3</v>
      </c>
      <c r="C11" s="6" t="s">
        <v>1697</v>
      </c>
      <c r="D11" s="6" t="s">
        <v>1687</v>
      </c>
    </row>
    <row r="12" customFormat="false" ht="23.85" hidden="false" customHeight="false" outlineLevel="0" collapsed="false">
      <c r="A12" s="34" t="s">
        <v>1698</v>
      </c>
      <c r="B12" s="34" t="n">
        <v>2</v>
      </c>
      <c r="C12" s="6" t="s">
        <v>1699</v>
      </c>
      <c r="D12" s="6" t="s">
        <v>1687</v>
      </c>
    </row>
    <row r="13" customFormat="false" ht="23.85" hidden="false" customHeight="false" outlineLevel="0" collapsed="false">
      <c r="A13" s="34" t="s">
        <v>1700</v>
      </c>
      <c r="B13" s="34" t="n">
        <v>2</v>
      </c>
      <c r="C13" s="6" t="s">
        <v>1701</v>
      </c>
      <c r="D13" s="6" t="s">
        <v>1687</v>
      </c>
    </row>
    <row r="14" customFormat="false" ht="23.85" hidden="false" customHeight="false" outlineLevel="0" collapsed="false">
      <c r="A14" s="34" t="s">
        <v>1702</v>
      </c>
      <c r="B14" s="34" t="n">
        <v>2</v>
      </c>
      <c r="C14" s="6" t="s">
        <v>1703</v>
      </c>
      <c r="D14" s="6" t="s">
        <v>1687</v>
      </c>
    </row>
    <row r="15" customFormat="false" ht="23.85" hidden="false" customHeight="false" outlineLevel="0" collapsed="false">
      <c r="A15" s="34" t="s">
        <v>1704</v>
      </c>
      <c r="B15" s="34" t="n">
        <v>1</v>
      </c>
      <c r="C15" s="6" t="s">
        <v>1705</v>
      </c>
      <c r="D15" s="6" t="s">
        <v>1687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D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40"/>
    <col collapsed="false" customWidth="true" hidden="false" outlineLevel="0" max="4" min="4" style="0" width="36"/>
  </cols>
  <sheetData>
    <row r="1" customFormat="false" ht="17.35" hidden="false" customHeight="false" outlineLevel="0" collapsed="false">
      <c r="A1" s="7" t="s">
        <v>1706</v>
      </c>
    </row>
    <row r="2" customFormat="false" ht="15" hidden="false" customHeight="false" outlineLevel="0" collapsed="false">
      <c r="A2" s="8" t="s">
        <v>1707</v>
      </c>
    </row>
    <row r="4" customFormat="false" ht="31.5" hidden="false" customHeight="true" outlineLevel="0" collapsed="false">
      <c r="A4" s="33" t="s">
        <v>1708</v>
      </c>
      <c r="B4" s="33" t="s">
        <v>1709</v>
      </c>
      <c r="C4" s="33" t="s">
        <v>154</v>
      </c>
      <c r="D4" s="33" t="s">
        <v>1710</v>
      </c>
    </row>
    <row r="5" customFormat="false" ht="15" hidden="false" customHeight="false" outlineLevel="0" collapsed="false">
      <c r="A5" s="34" t="s">
        <v>1711</v>
      </c>
      <c r="B5" s="34" t="s">
        <v>1712</v>
      </c>
      <c r="C5" s="34" t="s">
        <v>1713</v>
      </c>
      <c r="D5" s="34"/>
    </row>
    <row r="6" customFormat="false" ht="15" hidden="false" customHeight="false" outlineLevel="0" collapsed="false">
      <c r="A6" s="34" t="s">
        <v>1711</v>
      </c>
      <c r="B6" s="34" t="s">
        <v>1079</v>
      </c>
      <c r="C6" s="34" t="s">
        <v>1078</v>
      </c>
      <c r="D6" s="34"/>
    </row>
    <row r="7" customFormat="false" ht="15" hidden="false" customHeight="false" outlineLevel="0" collapsed="false">
      <c r="A7" s="34" t="s">
        <v>1711</v>
      </c>
      <c r="B7" s="34" t="s">
        <v>1082</v>
      </c>
      <c r="C7" s="34" t="s">
        <v>1714</v>
      </c>
      <c r="D7" s="34"/>
    </row>
    <row r="8" customFormat="false" ht="15" hidden="false" customHeight="false" outlineLevel="0" collapsed="false">
      <c r="A8" s="34" t="s">
        <v>1711</v>
      </c>
      <c r="B8" s="34" t="s">
        <v>1715</v>
      </c>
      <c r="C8" s="34" t="s">
        <v>1716</v>
      </c>
      <c r="D8" s="34"/>
    </row>
    <row r="9" customFormat="false" ht="15" hidden="false" customHeight="false" outlineLevel="0" collapsed="false">
      <c r="A9" s="34" t="s">
        <v>1711</v>
      </c>
      <c r="B9" s="34" t="s">
        <v>1717</v>
      </c>
      <c r="C9" s="34" t="s">
        <v>1718</v>
      </c>
      <c r="D9" s="34"/>
    </row>
    <row r="10" customFormat="false" ht="15" hidden="false" customHeight="false" outlineLevel="0" collapsed="false">
      <c r="A10" s="34" t="s">
        <v>1711</v>
      </c>
      <c r="B10" s="34" t="s">
        <v>1719</v>
      </c>
      <c r="C10" s="34" t="s">
        <v>1720</v>
      </c>
      <c r="D10" s="34"/>
    </row>
    <row r="11" customFormat="false" ht="15" hidden="false" customHeight="false" outlineLevel="0" collapsed="false">
      <c r="A11" s="34" t="s">
        <v>1711</v>
      </c>
      <c r="B11" s="34" t="s">
        <v>1721</v>
      </c>
      <c r="C11" s="34" t="s">
        <v>1722</v>
      </c>
      <c r="D11" s="34"/>
    </row>
    <row r="12" customFormat="false" ht="15" hidden="false" customHeight="false" outlineLevel="0" collapsed="false">
      <c r="A12" s="34" t="s">
        <v>1711</v>
      </c>
      <c r="B12" s="34" t="s">
        <v>1723</v>
      </c>
      <c r="C12" s="34" t="s">
        <v>1724</v>
      </c>
      <c r="D12" s="34"/>
    </row>
    <row r="13" customFormat="false" ht="15" hidden="false" customHeight="false" outlineLevel="0" collapsed="false">
      <c r="A13" s="34" t="s">
        <v>1711</v>
      </c>
      <c r="B13" s="34" t="s">
        <v>1725</v>
      </c>
      <c r="C13" s="34" t="s">
        <v>1726</v>
      </c>
      <c r="D13" s="34"/>
    </row>
    <row r="14" customFormat="false" ht="15" hidden="false" customHeight="false" outlineLevel="0" collapsed="false">
      <c r="A14" s="34" t="s">
        <v>1711</v>
      </c>
      <c r="B14" s="34" t="s">
        <v>1727</v>
      </c>
      <c r="C14" s="34" t="s">
        <v>1728</v>
      </c>
      <c r="D14" s="34"/>
    </row>
    <row r="15" customFormat="false" ht="15" hidden="false" customHeight="false" outlineLevel="0" collapsed="false">
      <c r="A15" s="34" t="s">
        <v>1711</v>
      </c>
      <c r="B15" s="34" t="s">
        <v>1081</v>
      </c>
      <c r="C15" s="34" t="s">
        <v>1729</v>
      </c>
      <c r="D15" s="34"/>
    </row>
    <row r="16" customFormat="false" ht="15" hidden="false" customHeight="false" outlineLevel="0" collapsed="false">
      <c r="A16" s="34" t="s">
        <v>1711</v>
      </c>
      <c r="B16" s="34" t="s">
        <v>1730</v>
      </c>
      <c r="C16" s="34" t="s">
        <v>1731</v>
      </c>
      <c r="D16" s="34"/>
    </row>
    <row r="17" customFormat="false" ht="15" hidden="false" customHeight="false" outlineLevel="0" collapsed="false">
      <c r="A17" s="34" t="s">
        <v>1711</v>
      </c>
      <c r="B17" s="34" t="s">
        <v>1732</v>
      </c>
      <c r="C17" s="34" t="s">
        <v>1733</v>
      </c>
      <c r="D17" s="34"/>
    </row>
    <row r="18" customFormat="false" ht="15" hidden="false" customHeight="false" outlineLevel="0" collapsed="false">
      <c r="A18" s="34" t="s">
        <v>1711</v>
      </c>
      <c r="B18" s="34" t="s">
        <v>1734</v>
      </c>
      <c r="C18" s="34" t="s">
        <v>1735</v>
      </c>
      <c r="D18" s="34"/>
    </row>
    <row r="19" customFormat="false" ht="15" hidden="false" customHeight="false" outlineLevel="0" collapsed="false">
      <c r="A19" s="34" t="s">
        <v>1711</v>
      </c>
      <c r="B19" s="34" t="s">
        <v>1736</v>
      </c>
      <c r="C19" s="34" t="s">
        <v>1737</v>
      </c>
      <c r="D19" s="34"/>
    </row>
    <row r="20" customFormat="false" ht="15" hidden="false" customHeight="false" outlineLevel="0" collapsed="false">
      <c r="A20" s="34" t="s">
        <v>1711</v>
      </c>
      <c r="B20" s="34" t="s">
        <v>1738</v>
      </c>
      <c r="C20" s="34" t="s">
        <v>1739</v>
      </c>
      <c r="D20" s="34"/>
    </row>
    <row r="21" customFormat="false" ht="15" hidden="false" customHeight="false" outlineLevel="0" collapsed="false">
      <c r="A21" s="34" t="s">
        <v>1711</v>
      </c>
      <c r="B21" s="34" t="s">
        <v>1080</v>
      </c>
      <c r="C21" s="34" t="s">
        <v>171</v>
      </c>
      <c r="D21" s="34"/>
    </row>
    <row r="22" customFormat="false" ht="15" hidden="false" customHeight="false" outlineLevel="0" collapsed="false">
      <c r="A22" s="34" t="s">
        <v>1711</v>
      </c>
      <c r="B22" s="34" t="s">
        <v>1740</v>
      </c>
      <c r="C22" s="34" t="s">
        <v>1398</v>
      </c>
      <c r="D22" s="34"/>
    </row>
    <row r="23" customFormat="false" ht="15" hidden="false" customHeight="false" outlineLevel="0" collapsed="false">
      <c r="A23" s="34" t="s">
        <v>1711</v>
      </c>
      <c r="B23" s="34" t="s">
        <v>1741</v>
      </c>
      <c r="C23" s="34" t="s">
        <v>559</v>
      </c>
      <c r="D23" s="34"/>
    </row>
    <row r="24" customFormat="false" ht="15" hidden="false" customHeight="false" outlineLevel="0" collapsed="false">
      <c r="A24" s="34" t="s">
        <v>1742</v>
      </c>
      <c r="B24" s="34" t="s">
        <v>1743</v>
      </c>
      <c r="C24" s="34" t="s">
        <v>1744</v>
      </c>
      <c r="D24" s="34"/>
    </row>
    <row r="25" customFormat="false" ht="15" hidden="false" customHeight="false" outlineLevel="0" collapsed="false">
      <c r="A25" s="34" t="s">
        <v>1742</v>
      </c>
      <c r="B25" s="34" t="s">
        <v>1745</v>
      </c>
      <c r="C25" s="34" t="s">
        <v>1746</v>
      </c>
      <c r="D25" s="34"/>
    </row>
    <row r="26" customFormat="false" ht="15" hidden="false" customHeight="false" outlineLevel="0" collapsed="false">
      <c r="A26" s="34" t="s">
        <v>1742</v>
      </c>
      <c r="B26" s="34" t="s">
        <v>1747</v>
      </c>
      <c r="C26" s="34" t="s">
        <v>171</v>
      </c>
      <c r="D26" s="34"/>
    </row>
    <row r="27" customFormat="false" ht="15" hidden="false" customHeight="false" outlineLevel="0" collapsed="false">
      <c r="A27" s="34" t="s">
        <v>1742</v>
      </c>
      <c r="B27" s="34" t="s">
        <v>1748</v>
      </c>
      <c r="C27" s="34" t="s">
        <v>1749</v>
      </c>
      <c r="D27" s="34"/>
    </row>
    <row r="28" customFormat="false" ht="15" hidden="false" customHeight="false" outlineLevel="0" collapsed="false">
      <c r="A28" s="34" t="s">
        <v>1742</v>
      </c>
      <c r="B28" s="34" t="s">
        <v>1750</v>
      </c>
      <c r="C28" s="34" t="s">
        <v>1751</v>
      </c>
      <c r="D28" s="34"/>
    </row>
    <row r="29" customFormat="false" ht="15" hidden="false" customHeight="false" outlineLevel="0" collapsed="false">
      <c r="A29" s="34" t="s">
        <v>1742</v>
      </c>
      <c r="B29" s="34" t="s">
        <v>1752</v>
      </c>
      <c r="C29" s="34" t="s">
        <v>1753</v>
      </c>
      <c r="D29" s="34"/>
    </row>
    <row r="30" customFormat="false" ht="15" hidden="false" customHeight="false" outlineLevel="0" collapsed="false">
      <c r="A30" s="34" t="s">
        <v>1742</v>
      </c>
      <c r="B30" s="34" t="s">
        <v>1754</v>
      </c>
      <c r="C30" s="34" t="s">
        <v>1755</v>
      </c>
      <c r="D30" s="34"/>
    </row>
    <row r="31" customFormat="false" ht="15" hidden="false" customHeight="false" outlineLevel="0" collapsed="false">
      <c r="A31" s="34" t="s">
        <v>1742</v>
      </c>
      <c r="B31" s="34" t="s">
        <v>1756</v>
      </c>
      <c r="C31" s="34" t="s">
        <v>1757</v>
      </c>
      <c r="D31" s="34"/>
    </row>
    <row r="32" customFormat="false" ht="15" hidden="false" customHeight="false" outlineLevel="0" collapsed="false">
      <c r="A32" s="34" t="s">
        <v>1742</v>
      </c>
      <c r="B32" s="34" t="s">
        <v>1758</v>
      </c>
      <c r="C32" s="34" t="s">
        <v>1759</v>
      </c>
      <c r="D32" s="34"/>
    </row>
    <row r="33" customFormat="false" ht="15" hidden="false" customHeight="false" outlineLevel="0" collapsed="false">
      <c r="A33" s="34" t="s">
        <v>1742</v>
      </c>
      <c r="B33" s="34" t="s">
        <v>1760</v>
      </c>
      <c r="C33" s="34" t="s">
        <v>1761</v>
      </c>
      <c r="D33" s="34"/>
    </row>
    <row r="34" customFormat="false" ht="15" hidden="false" customHeight="false" outlineLevel="0" collapsed="false">
      <c r="A34" s="34" t="s">
        <v>1742</v>
      </c>
      <c r="B34" s="34" t="s">
        <v>1762</v>
      </c>
      <c r="C34" s="34" t="s">
        <v>1763</v>
      </c>
      <c r="D34" s="34"/>
    </row>
    <row r="35" customFormat="false" ht="15" hidden="false" customHeight="false" outlineLevel="0" collapsed="false">
      <c r="A35" s="34" t="s">
        <v>1742</v>
      </c>
      <c r="B35" s="34" t="s">
        <v>1764</v>
      </c>
      <c r="C35" s="34" t="s">
        <v>1765</v>
      </c>
      <c r="D35" s="34"/>
    </row>
    <row r="36" customFormat="false" ht="15" hidden="false" customHeight="false" outlineLevel="0" collapsed="false">
      <c r="A36" s="34" t="s">
        <v>1742</v>
      </c>
      <c r="B36" s="34" t="s">
        <v>1766</v>
      </c>
      <c r="C36" s="34" t="s">
        <v>1767</v>
      </c>
      <c r="D36" s="34"/>
    </row>
    <row r="37" customFormat="false" ht="15" hidden="false" customHeight="false" outlineLevel="0" collapsed="false">
      <c r="A37" s="34" t="s">
        <v>1742</v>
      </c>
      <c r="B37" s="34" t="s">
        <v>1768</v>
      </c>
      <c r="C37" s="34" t="s">
        <v>1769</v>
      </c>
      <c r="D37" s="34"/>
    </row>
    <row r="38" customFormat="false" ht="15" hidden="false" customHeight="false" outlineLevel="0" collapsed="false">
      <c r="A38" s="34" t="s">
        <v>1742</v>
      </c>
      <c r="B38" s="34" t="s">
        <v>1770</v>
      </c>
      <c r="C38" s="34" t="s">
        <v>1729</v>
      </c>
      <c r="D38" s="34"/>
    </row>
    <row r="39" customFormat="false" ht="15" hidden="false" customHeight="false" outlineLevel="0" collapsed="false">
      <c r="A39" s="34" t="s">
        <v>1742</v>
      </c>
      <c r="B39" s="34" t="s">
        <v>1771</v>
      </c>
      <c r="C39" s="34" t="s">
        <v>1772</v>
      </c>
      <c r="D39" s="34"/>
    </row>
    <row r="40" customFormat="false" ht="15" hidden="false" customHeight="false" outlineLevel="0" collapsed="false">
      <c r="A40" s="34" t="s">
        <v>1742</v>
      </c>
      <c r="B40" s="34" t="s">
        <v>1773</v>
      </c>
      <c r="C40" s="34" t="s">
        <v>1774</v>
      </c>
      <c r="D40" s="34"/>
    </row>
    <row r="41" customFormat="false" ht="15" hidden="false" customHeight="false" outlineLevel="0" collapsed="false">
      <c r="A41" s="34" t="s">
        <v>1742</v>
      </c>
      <c r="B41" s="34" t="s">
        <v>1775</v>
      </c>
      <c r="C41" s="34" t="s">
        <v>1776</v>
      </c>
      <c r="D41" s="34"/>
    </row>
    <row r="42" customFormat="false" ht="15" hidden="false" customHeight="false" outlineLevel="0" collapsed="false">
      <c r="A42" s="34" t="s">
        <v>1742</v>
      </c>
      <c r="B42" s="34" t="s">
        <v>1777</v>
      </c>
      <c r="C42" s="34" t="s">
        <v>1778</v>
      </c>
      <c r="D42" s="34"/>
    </row>
    <row r="43" customFormat="false" ht="15" hidden="false" customHeight="false" outlineLevel="0" collapsed="false">
      <c r="A43" s="34" t="s">
        <v>1742</v>
      </c>
      <c r="B43" s="34" t="s">
        <v>1779</v>
      </c>
      <c r="C43" s="34" t="s">
        <v>1780</v>
      </c>
      <c r="D43" s="34"/>
    </row>
    <row r="44" customFormat="false" ht="15" hidden="false" customHeight="false" outlineLevel="0" collapsed="false">
      <c r="A44" s="34" t="s">
        <v>1742</v>
      </c>
      <c r="B44" s="34" t="s">
        <v>1781</v>
      </c>
      <c r="C44" s="34" t="s">
        <v>1782</v>
      </c>
      <c r="D44" s="34"/>
    </row>
    <row r="45" customFormat="false" ht="15" hidden="false" customHeight="false" outlineLevel="0" collapsed="false">
      <c r="A45" s="34" t="s">
        <v>1742</v>
      </c>
      <c r="B45" s="34" t="s">
        <v>1783</v>
      </c>
      <c r="C45" s="34" t="s">
        <v>1784</v>
      </c>
      <c r="D45" s="34"/>
    </row>
    <row r="46" customFormat="false" ht="15" hidden="false" customHeight="false" outlineLevel="0" collapsed="false">
      <c r="A46" s="34" t="s">
        <v>1742</v>
      </c>
      <c r="B46" s="34" t="s">
        <v>1785</v>
      </c>
      <c r="C46" s="34" t="s">
        <v>1786</v>
      </c>
      <c r="D46" s="34"/>
    </row>
    <row r="47" customFormat="false" ht="15" hidden="false" customHeight="false" outlineLevel="0" collapsed="false">
      <c r="A47" s="34" t="s">
        <v>1742</v>
      </c>
      <c r="B47" s="34" t="s">
        <v>1787</v>
      </c>
      <c r="C47" s="34" t="s">
        <v>1788</v>
      </c>
      <c r="D47" s="34"/>
    </row>
    <row r="48" customFormat="false" ht="15" hidden="false" customHeight="false" outlineLevel="0" collapsed="false">
      <c r="A48" s="34" t="s">
        <v>1742</v>
      </c>
      <c r="B48" s="34" t="s">
        <v>1789</v>
      </c>
      <c r="C48" s="34" t="s">
        <v>1790</v>
      </c>
      <c r="D48" s="34"/>
    </row>
    <row r="49" customFormat="false" ht="15" hidden="false" customHeight="false" outlineLevel="0" collapsed="false">
      <c r="A49" s="34" t="s">
        <v>1742</v>
      </c>
      <c r="B49" s="34" t="s">
        <v>1791</v>
      </c>
      <c r="C49" s="34" t="s">
        <v>1792</v>
      </c>
      <c r="D49" s="34"/>
    </row>
    <row r="50" customFormat="false" ht="15" hidden="false" customHeight="false" outlineLevel="0" collapsed="false">
      <c r="A50" s="34" t="s">
        <v>1742</v>
      </c>
      <c r="B50" s="34" t="s">
        <v>1793</v>
      </c>
      <c r="C50" s="34" t="s">
        <v>1794</v>
      </c>
      <c r="D50" s="34"/>
    </row>
    <row r="51" customFormat="false" ht="15" hidden="false" customHeight="false" outlineLevel="0" collapsed="false">
      <c r="A51" s="34" t="s">
        <v>1742</v>
      </c>
      <c r="B51" s="34" t="s">
        <v>1795</v>
      </c>
      <c r="C51" s="34" t="s">
        <v>1796</v>
      </c>
      <c r="D51" s="34"/>
    </row>
    <row r="52" customFormat="false" ht="15" hidden="false" customHeight="false" outlineLevel="0" collapsed="false">
      <c r="A52" s="34" t="s">
        <v>1742</v>
      </c>
      <c r="B52" s="34" t="s">
        <v>1797</v>
      </c>
      <c r="C52" s="34" t="s">
        <v>559</v>
      </c>
      <c r="D52" s="34"/>
    </row>
    <row r="53" customFormat="false" ht="15" hidden="false" customHeight="false" outlineLevel="0" collapsed="false">
      <c r="A53" s="34" t="s">
        <v>1798</v>
      </c>
      <c r="B53" s="34" t="s">
        <v>1799</v>
      </c>
      <c r="C53" s="34" t="s">
        <v>1800</v>
      </c>
      <c r="D53" s="34" t="s">
        <v>1801</v>
      </c>
    </row>
    <row r="54" customFormat="false" ht="15" hidden="false" customHeight="false" outlineLevel="0" collapsed="false">
      <c r="A54" s="34" t="s">
        <v>1798</v>
      </c>
      <c r="B54" s="34" t="s">
        <v>1802</v>
      </c>
      <c r="C54" s="34" t="s">
        <v>1803</v>
      </c>
      <c r="D54" s="34" t="s">
        <v>1801</v>
      </c>
    </row>
    <row r="55" customFormat="false" ht="15" hidden="false" customHeight="false" outlineLevel="0" collapsed="false">
      <c r="A55" s="34" t="s">
        <v>1798</v>
      </c>
      <c r="B55" s="34" t="s">
        <v>1804</v>
      </c>
      <c r="C55" s="34" t="s">
        <v>1805</v>
      </c>
      <c r="D55" s="34" t="s">
        <v>1801</v>
      </c>
    </row>
    <row r="56" customFormat="false" ht="15" hidden="false" customHeight="false" outlineLevel="0" collapsed="false">
      <c r="A56" s="34" t="s">
        <v>1798</v>
      </c>
      <c r="B56" s="34" t="s">
        <v>1806</v>
      </c>
      <c r="C56" s="34" t="s">
        <v>1807</v>
      </c>
      <c r="D56" s="34" t="s">
        <v>1801</v>
      </c>
    </row>
    <row r="57" customFormat="false" ht="15" hidden="false" customHeight="false" outlineLevel="0" collapsed="false">
      <c r="A57" s="34" t="s">
        <v>1798</v>
      </c>
      <c r="B57" s="34" t="s">
        <v>1808</v>
      </c>
      <c r="C57" s="34" t="s">
        <v>1809</v>
      </c>
      <c r="D57" s="34" t="s">
        <v>1801</v>
      </c>
    </row>
    <row r="58" customFormat="false" ht="15" hidden="false" customHeight="false" outlineLevel="0" collapsed="false">
      <c r="A58" s="34" t="s">
        <v>1798</v>
      </c>
      <c r="B58" s="34" t="s">
        <v>1810</v>
      </c>
      <c r="C58" s="34" t="s">
        <v>1811</v>
      </c>
      <c r="D58" s="34" t="s">
        <v>1801</v>
      </c>
    </row>
    <row r="59" customFormat="false" ht="15" hidden="false" customHeight="false" outlineLevel="0" collapsed="false">
      <c r="A59" s="34" t="s">
        <v>1798</v>
      </c>
      <c r="B59" s="34" t="s">
        <v>1812</v>
      </c>
      <c r="C59" s="34" t="s">
        <v>1813</v>
      </c>
      <c r="D59" s="34" t="s">
        <v>1801</v>
      </c>
    </row>
    <row r="60" customFormat="false" ht="15" hidden="false" customHeight="false" outlineLevel="0" collapsed="false">
      <c r="A60" s="34" t="s">
        <v>1798</v>
      </c>
      <c r="B60" s="34" t="s">
        <v>1814</v>
      </c>
      <c r="C60" s="34" t="s">
        <v>1815</v>
      </c>
      <c r="D60" s="34" t="s">
        <v>1801</v>
      </c>
    </row>
    <row r="61" customFormat="false" ht="15" hidden="false" customHeight="false" outlineLevel="0" collapsed="false">
      <c r="A61" s="34" t="s">
        <v>1798</v>
      </c>
      <c r="B61" s="34" t="s">
        <v>1816</v>
      </c>
      <c r="C61" s="34" t="s">
        <v>1817</v>
      </c>
      <c r="D61" s="34" t="s">
        <v>1801</v>
      </c>
    </row>
    <row r="62" customFormat="false" ht="15" hidden="false" customHeight="false" outlineLevel="0" collapsed="false">
      <c r="A62" s="34" t="s">
        <v>1798</v>
      </c>
      <c r="B62" s="34" t="s">
        <v>1818</v>
      </c>
      <c r="C62" s="34" t="s">
        <v>1819</v>
      </c>
      <c r="D62" s="34" t="s">
        <v>1801</v>
      </c>
    </row>
    <row r="63" customFormat="false" ht="15" hidden="false" customHeight="false" outlineLevel="0" collapsed="false">
      <c r="A63" s="34" t="s">
        <v>1798</v>
      </c>
      <c r="B63" s="34" t="s">
        <v>1820</v>
      </c>
      <c r="C63" s="34" t="s">
        <v>1821</v>
      </c>
      <c r="D63" s="34" t="s">
        <v>1801</v>
      </c>
    </row>
    <row r="64" customFormat="false" ht="15" hidden="false" customHeight="false" outlineLevel="0" collapsed="false">
      <c r="A64" s="34" t="s">
        <v>1798</v>
      </c>
      <c r="B64" s="34" t="s">
        <v>1822</v>
      </c>
      <c r="C64" s="34" t="s">
        <v>1823</v>
      </c>
      <c r="D64" s="34" t="s">
        <v>1801</v>
      </c>
    </row>
    <row r="65" customFormat="false" ht="15" hidden="false" customHeight="false" outlineLevel="0" collapsed="false">
      <c r="A65" s="34" t="s">
        <v>1798</v>
      </c>
      <c r="B65" s="34" t="s">
        <v>1824</v>
      </c>
      <c r="C65" s="34" t="s">
        <v>1825</v>
      </c>
      <c r="D65" s="34" t="s">
        <v>1801</v>
      </c>
    </row>
    <row r="66" customFormat="false" ht="15" hidden="false" customHeight="false" outlineLevel="0" collapsed="false">
      <c r="A66" s="34" t="s">
        <v>1798</v>
      </c>
      <c r="B66" s="34" t="s">
        <v>1826</v>
      </c>
      <c r="C66" s="34" t="s">
        <v>1827</v>
      </c>
      <c r="D66" s="34" t="s">
        <v>1801</v>
      </c>
    </row>
    <row r="67" customFormat="false" ht="15" hidden="false" customHeight="false" outlineLevel="0" collapsed="false">
      <c r="A67" s="34" t="s">
        <v>1798</v>
      </c>
      <c r="B67" s="34" t="s">
        <v>1828</v>
      </c>
      <c r="C67" s="34" t="s">
        <v>1829</v>
      </c>
      <c r="D67" s="34" t="s">
        <v>1801</v>
      </c>
    </row>
    <row r="68" customFormat="false" ht="15" hidden="false" customHeight="false" outlineLevel="0" collapsed="false">
      <c r="A68" s="34" t="s">
        <v>1798</v>
      </c>
      <c r="B68" s="34" t="s">
        <v>1830</v>
      </c>
      <c r="C68" s="34" t="s">
        <v>1813</v>
      </c>
      <c r="D68" s="34" t="s">
        <v>1801</v>
      </c>
    </row>
    <row r="69" customFormat="false" ht="15" hidden="false" customHeight="false" outlineLevel="0" collapsed="false">
      <c r="A69" s="34" t="s">
        <v>1798</v>
      </c>
      <c r="B69" s="34" t="s">
        <v>1831</v>
      </c>
      <c r="C69" s="34" t="s">
        <v>1832</v>
      </c>
      <c r="D69" s="34" t="s">
        <v>1801</v>
      </c>
    </row>
    <row r="70" customFormat="false" ht="15" hidden="false" customHeight="false" outlineLevel="0" collapsed="false">
      <c r="A70" s="34" t="s">
        <v>1798</v>
      </c>
      <c r="B70" s="34" t="s">
        <v>1833</v>
      </c>
      <c r="C70" s="34" t="s">
        <v>1832</v>
      </c>
      <c r="D70" s="34" t="s">
        <v>1801</v>
      </c>
    </row>
    <row r="71" customFormat="false" ht="15" hidden="false" customHeight="false" outlineLevel="0" collapsed="false">
      <c r="A71" s="34" t="s">
        <v>1798</v>
      </c>
      <c r="B71" s="34" t="s">
        <v>1834</v>
      </c>
      <c r="C71" s="34" t="s">
        <v>1827</v>
      </c>
      <c r="D71" s="34" t="s">
        <v>1801</v>
      </c>
    </row>
    <row r="72" customFormat="false" ht="15" hidden="false" customHeight="false" outlineLevel="0" collapsed="false">
      <c r="A72" s="34" t="s">
        <v>1798</v>
      </c>
      <c r="B72" s="34" t="s">
        <v>1835</v>
      </c>
      <c r="C72" s="34" t="s">
        <v>1836</v>
      </c>
      <c r="D72" s="34" t="s">
        <v>1801</v>
      </c>
    </row>
    <row r="73" customFormat="false" ht="15" hidden="false" customHeight="false" outlineLevel="0" collapsed="false">
      <c r="A73" s="34" t="s">
        <v>1798</v>
      </c>
      <c r="B73" s="34" t="s">
        <v>1398</v>
      </c>
      <c r="C73" s="34" t="s">
        <v>1837</v>
      </c>
      <c r="D73" s="34" t="s">
        <v>1801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90"/>
  </cols>
  <sheetData>
    <row r="1" customFormat="false" ht="17.35" hidden="false" customHeight="false" outlineLevel="0" collapsed="false">
      <c r="A1" s="7" t="s">
        <v>1838</v>
      </c>
    </row>
    <row r="2" customFormat="false" ht="15" hidden="false" customHeight="false" outlineLevel="0" collapsed="false">
      <c r="A2" s="8" t="s">
        <v>1839</v>
      </c>
    </row>
    <row r="4" customFormat="false" ht="31.5" hidden="false" customHeight="true" outlineLevel="0" collapsed="false">
      <c r="A4" s="33" t="s">
        <v>1840</v>
      </c>
      <c r="B4" s="33" t="s">
        <v>1440</v>
      </c>
      <c r="C4" s="33" t="s">
        <v>1841</v>
      </c>
    </row>
    <row r="5" customFormat="false" ht="23.85" hidden="false" customHeight="false" outlineLevel="0" collapsed="false">
      <c r="A5" s="34" t="s">
        <v>1842</v>
      </c>
      <c r="B5" s="34" t="s">
        <v>1843</v>
      </c>
      <c r="C5" s="6" t="s">
        <v>1844</v>
      </c>
    </row>
    <row r="6" customFormat="false" ht="15" hidden="false" customHeight="false" outlineLevel="0" collapsed="false">
      <c r="A6" s="34" t="s">
        <v>1845</v>
      </c>
      <c r="B6" s="34" t="s">
        <v>1843</v>
      </c>
      <c r="C6" s="6" t="s">
        <v>1846</v>
      </c>
    </row>
    <row r="7" customFormat="false" ht="15" hidden="false" customHeight="false" outlineLevel="0" collapsed="false">
      <c r="A7" s="34" t="s">
        <v>1847</v>
      </c>
      <c r="B7" s="34" t="s">
        <v>1843</v>
      </c>
      <c r="C7" s="6" t="s">
        <v>1848</v>
      </c>
    </row>
    <row r="8" customFormat="false" ht="15" hidden="false" customHeight="false" outlineLevel="0" collapsed="false">
      <c r="A8" s="34" t="s">
        <v>1849</v>
      </c>
      <c r="B8" s="34" t="s">
        <v>1843</v>
      </c>
      <c r="C8" s="6" t="s">
        <v>1850</v>
      </c>
    </row>
    <row r="9" customFormat="false" ht="15" hidden="false" customHeight="false" outlineLevel="0" collapsed="false">
      <c r="A9" s="34" t="s">
        <v>1851</v>
      </c>
      <c r="B9" s="34" t="s">
        <v>1843</v>
      </c>
      <c r="C9" s="6" t="s">
        <v>1852</v>
      </c>
    </row>
    <row r="10" customFormat="false" ht="15" hidden="false" customHeight="false" outlineLevel="0" collapsed="false">
      <c r="A10" s="34" t="s">
        <v>1853</v>
      </c>
      <c r="B10" s="34" t="s">
        <v>1843</v>
      </c>
      <c r="C10" s="6" t="s">
        <v>1854</v>
      </c>
    </row>
    <row r="11" customFormat="false" ht="15" hidden="false" customHeight="false" outlineLevel="0" collapsed="false">
      <c r="A11" s="34" t="s">
        <v>1855</v>
      </c>
      <c r="B11" s="34" t="s">
        <v>1856</v>
      </c>
      <c r="C11" s="6" t="s">
        <v>1857</v>
      </c>
    </row>
    <row r="12" customFormat="false" ht="15" hidden="false" customHeight="false" outlineLevel="0" collapsed="false">
      <c r="A12" s="34" t="s">
        <v>1858</v>
      </c>
      <c r="B12" s="34" t="s">
        <v>1843</v>
      </c>
      <c r="C12" s="6" t="s">
        <v>1859</v>
      </c>
    </row>
    <row r="13" customFormat="false" ht="15" hidden="false" customHeight="false" outlineLevel="0" collapsed="false">
      <c r="A13" s="34" t="s">
        <v>1860</v>
      </c>
      <c r="B13" s="34" t="s">
        <v>1861</v>
      </c>
      <c r="C13" s="6" t="s">
        <v>1862</v>
      </c>
    </row>
    <row r="14" customFormat="false" ht="15" hidden="false" customHeight="false" outlineLevel="0" collapsed="false">
      <c r="A14" s="34" t="s">
        <v>1863</v>
      </c>
      <c r="B14" s="34" t="s">
        <v>1864</v>
      </c>
      <c r="C14" s="6" t="s">
        <v>1865</v>
      </c>
    </row>
    <row r="15" customFormat="false" ht="15" hidden="false" customHeight="false" outlineLevel="0" collapsed="false">
      <c r="A15" s="34" t="s">
        <v>1866</v>
      </c>
      <c r="B15" s="34" t="s">
        <v>1861</v>
      </c>
      <c r="C15" s="6" t="s">
        <v>1867</v>
      </c>
    </row>
    <row r="16" customFormat="false" ht="15" hidden="false" customHeight="false" outlineLevel="0" collapsed="false">
      <c r="A16" s="34" t="s">
        <v>1868</v>
      </c>
      <c r="B16" s="34" t="s">
        <v>1869</v>
      </c>
      <c r="C16" s="6" t="s">
        <v>1870</v>
      </c>
    </row>
    <row r="17" customFormat="false" ht="15" hidden="false" customHeight="false" outlineLevel="0" collapsed="false">
      <c r="A17" s="34" t="s">
        <v>1871</v>
      </c>
      <c r="B17" s="34" t="s">
        <v>1861</v>
      </c>
      <c r="C17" s="6" t="s">
        <v>1872</v>
      </c>
    </row>
    <row r="18" customFormat="false" ht="15" hidden="false" customHeight="false" outlineLevel="0" collapsed="false">
      <c r="A18" s="34" t="s">
        <v>1873</v>
      </c>
      <c r="B18" s="34" t="s">
        <v>1874</v>
      </c>
      <c r="C18" s="6" t="s">
        <v>1875</v>
      </c>
    </row>
    <row r="19" customFormat="false" ht="15" hidden="false" customHeight="false" outlineLevel="0" collapsed="false">
      <c r="A19" s="34" t="s">
        <v>1876</v>
      </c>
      <c r="B19" s="34" t="s">
        <v>1861</v>
      </c>
      <c r="C19" s="6" t="s">
        <v>1877</v>
      </c>
    </row>
    <row r="20" customFormat="false" ht="15" hidden="false" customHeight="false" outlineLevel="0" collapsed="false">
      <c r="A20" s="34" t="s">
        <v>1878</v>
      </c>
      <c r="B20" s="34" t="s">
        <v>1861</v>
      </c>
      <c r="C20" s="6" t="s">
        <v>1879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A57"/>
    <pageSetUpPr fitToPage="false"/>
  </sheetPr>
  <dimension ref="A1:K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36"/>
    <col collapsed="false" customWidth="true" hidden="false" outlineLevel="0" max="4" min="4" style="0" width="20"/>
    <col collapsed="false" customWidth="true" hidden="false" outlineLevel="0" max="5" min="5" style="0" width="46"/>
    <col collapsed="false" customWidth="true" hidden="false" outlineLevel="0" max="8" min="6" style="0" width="9"/>
    <col collapsed="false" customWidth="true" hidden="false" outlineLevel="0" max="9" min="9" style="0" width="40"/>
    <col collapsed="false" customWidth="true" hidden="false" outlineLevel="0" max="10" min="10" style="0" width="26"/>
    <col collapsed="false" customWidth="true" hidden="false" outlineLevel="0" max="11" min="11" style="0" width="9"/>
  </cols>
  <sheetData>
    <row r="1" customFormat="false" ht="17.35" hidden="false" customHeight="false" outlineLevel="0" collapsed="false">
      <c r="A1" s="7" t="s">
        <v>1880</v>
      </c>
    </row>
    <row r="2" customFormat="false" ht="15" hidden="false" customHeight="false" outlineLevel="0" collapsed="false">
      <c r="A2" s="8" t="s">
        <v>1881</v>
      </c>
    </row>
    <row r="4" customFormat="false" ht="31.5" hidden="false" customHeight="true" outlineLevel="0" collapsed="false">
      <c r="A4" s="33" t="s">
        <v>184</v>
      </c>
      <c r="B4" s="33" t="s">
        <v>353</v>
      </c>
      <c r="C4" s="33" t="s">
        <v>1882</v>
      </c>
      <c r="D4" s="33" t="s">
        <v>332</v>
      </c>
      <c r="E4" s="33" t="s">
        <v>1883</v>
      </c>
      <c r="F4" s="33" t="s">
        <v>1884</v>
      </c>
      <c r="G4" s="33" t="s">
        <v>1885</v>
      </c>
      <c r="H4" s="33" t="s">
        <v>1886</v>
      </c>
      <c r="I4" s="33" t="s">
        <v>1887</v>
      </c>
      <c r="J4" s="33" t="s">
        <v>1441</v>
      </c>
      <c r="K4" s="33" t="s">
        <v>1888</v>
      </c>
    </row>
    <row r="5" customFormat="false" ht="23.85" hidden="false" customHeight="false" outlineLevel="0" collapsed="false">
      <c r="A5" s="34" t="s">
        <v>1889</v>
      </c>
      <c r="B5" s="34" t="s">
        <v>1080</v>
      </c>
      <c r="C5" s="6" t="s">
        <v>1890</v>
      </c>
      <c r="D5" s="34" t="s">
        <v>171</v>
      </c>
      <c r="E5" s="6" t="s">
        <v>1891</v>
      </c>
      <c r="F5" s="34" t="n">
        <v>30</v>
      </c>
      <c r="G5" s="34" t="n">
        <v>60</v>
      </c>
      <c r="H5" s="34" t="n">
        <v>90</v>
      </c>
      <c r="I5" s="6" t="s">
        <v>1892</v>
      </c>
      <c r="J5" s="34" t="s">
        <v>1893</v>
      </c>
      <c r="K5" s="34" t="s">
        <v>199</v>
      </c>
    </row>
    <row r="6" customFormat="false" ht="15" hidden="false" customHeight="false" outlineLevel="0" collapsed="false">
      <c r="A6" s="34" t="s">
        <v>1889</v>
      </c>
      <c r="B6" s="34" t="s">
        <v>1081</v>
      </c>
      <c r="C6" s="6" t="s">
        <v>1894</v>
      </c>
      <c r="D6" s="34" t="s">
        <v>172</v>
      </c>
      <c r="E6" s="6" t="s">
        <v>1895</v>
      </c>
      <c r="F6" s="34" t="n">
        <v>30</v>
      </c>
      <c r="G6" s="34" t="n">
        <v>60</v>
      </c>
      <c r="H6" s="34" t="n">
        <v>90</v>
      </c>
      <c r="I6" s="6" t="s">
        <v>1896</v>
      </c>
      <c r="J6" s="34" t="s">
        <v>1897</v>
      </c>
      <c r="K6" s="34" t="s">
        <v>199</v>
      </c>
    </row>
    <row r="7" customFormat="false" ht="23.85" hidden="false" customHeight="false" outlineLevel="0" collapsed="false">
      <c r="A7" s="34" t="s">
        <v>1889</v>
      </c>
      <c r="B7" s="34" t="s">
        <v>1081</v>
      </c>
      <c r="C7" s="6" t="s">
        <v>1898</v>
      </c>
      <c r="D7" s="34" t="s">
        <v>55</v>
      </c>
      <c r="E7" s="6" t="s">
        <v>1899</v>
      </c>
      <c r="F7" s="34" t="n">
        <v>90</v>
      </c>
      <c r="G7" s="34" t="n">
        <v>180</v>
      </c>
      <c r="H7" s="34" t="n">
        <v>365</v>
      </c>
      <c r="I7" s="6" t="s">
        <v>1900</v>
      </c>
      <c r="J7" s="34" t="s">
        <v>1901</v>
      </c>
      <c r="K7" s="34" t="s">
        <v>199</v>
      </c>
    </row>
    <row r="8" customFormat="false" ht="23.85" hidden="false" customHeight="false" outlineLevel="0" collapsed="false">
      <c r="A8" s="34" t="s">
        <v>1889</v>
      </c>
      <c r="B8" s="34" t="s">
        <v>1725</v>
      </c>
      <c r="C8" s="6" t="s">
        <v>1902</v>
      </c>
      <c r="D8" s="34" t="s">
        <v>174</v>
      </c>
      <c r="E8" s="6" t="s">
        <v>1903</v>
      </c>
      <c r="F8" s="34" t="n">
        <v>30</v>
      </c>
      <c r="G8" s="34" t="n">
        <v>60</v>
      </c>
      <c r="H8" s="34" t="n">
        <v>90</v>
      </c>
      <c r="I8" s="6" t="s">
        <v>1904</v>
      </c>
      <c r="J8" s="34" t="s">
        <v>1905</v>
      </c>
      <c r="K8" s="34" t="s">
        <v>199</v>
      </c>
    </row>
    <row r="9" customFormat="false" ht="15" hidden="false" customHeight="false" outlineLevel="0" collapsed="false">
      <c r="A9" s="34" t="s">
        <v>1889</v>
      </c>
      <c r="B9" s="34" t="s">
        <v>1082</v>
      </c>
      <c r="C9" s="6" t="s">
        <v>1906</v>
      </c>
      <c r="D9" s="34" t="s">
        <v>174</v>
      </c>
      <c r="E9" s="6" t="s">
        <v>1907</v>
      </c>
      <c r="F9" s="34" t="n">
        <v>1</v>
      </c>
      <c r="G9" s="34" t="n">
        <v>1</v>
      </c>
      <c r="H9" s="34" t="n">
        <v>7</v>
      </c>
      <c r="I9" s="6" t="s">
        <v>1908</v>
      </c>
      <c r="J9" s="34" t="s">
        <v>1861</v>
      </c>
      <c r="K9" s="34" t="s">
        <v>212</v>
      </c>
    </row>
    <row r="10" customFormat="false" ht="15" hidden="false" customHeight="false" outlineLevel="0" collapsed="false">
      <c r="A10" s="34" t="s">
        <v>1889</v>
      </c>
      <c r="B10" s="34" t="s">
        <v>1736</v>
      </c>
      <c r="C10" s="6" t="s">
        <v>1909</v>
      </c>
      <c r="D10" s="34" t="s">
        <v>173</v>
      </c>
      <c r="E10" s="6" t="s">
        <v>1910</v>
      </c>
      <c r="F10" s="34" t="n">
        <v>365</v>
      </c>
      <c r="G10" s="34" t="n">
        <v>730</v>
      </c>
      <c r="H10" s="34"/>
      <c r="I10" s="6" t="s">
        <v>1911</v>
      </c>
      <c r="J10" s="34" t="s">
        <v>1912</v>
      </c>
      <c r="K10" s="34" t="s">
        <v>199</v>
      </c>
    </row>
    <row r="11" customFormat="false" ht="15" hidden="false" customHeight="false" outlineLevel="0" collapsed="false">
      <c r="A11" s="34" t="s">
        <v>225</v>
      </c>
      <c r="B11" s="34" t="s">
        <v>1080</v>
      </c>
      <c r="C11" s="6" t="s">
        <v>1913</v>
      </c>
      <c r="D11" s="34" t="s">
        <v>171</v>
      </c>
      <c r="E11" s="6" t="s">
        <v>1914</v>
      </c>
      <c r="F11" s="34" t="n">
        <v>30</v>
      </c>
      <c r="G11" s="34" t="n">
        <v>60</v>
      </c>
      <c r="H11" s="34" t="n">
        <v>90</v>
      </c>
      <c r="I11" s="6" t="s">
        <v>1915</v>
      </c>
      <c r="J11" s="34" t="s">
        <v>1916</v>
      </c>
      <c r="K11" s="34" t="s">
        <v>199</v>
      </c>
    </row>
    <row r="12" customFormat="false" ht="15" hidden="false" customHeight="false" outlineLevel="0" collapsed="false">
      <c r="A12" s="34" t="s">
        <v>225</v>
      </c>
      <c r="B12" s="34" t="s">
        <v>1081</v>
      </c>
      <c r="C12" s="6" t="s">
        <v>1917</v>
      </c>
      <c r="D12" s="34" t="s">
        <v>75</v>
      </c>
      <c r="E12" s="6" t="s">
        <v>1918</v>
      </c>
      <c r="F12" s="34" t="n">
        <v>90</v>
      </c>
      <c r="G12" s="34" t="n">
        <v>180</v>
      </c>
      <c r="H12" s="34" t="n">
        <v>365</v>
      </c>
      <c r="I12" s="6" t="s">
        <v>1919</v>
      </c>
      <c r="J12" s="34" t="s">
        <v>1920</v>
      </c>
      <c r="K12" s="34" t="s">
        <v>199</v>
      </c>
    </row>
    <row r="13" customFormat="false" ht="15" hidden="false" customHeight="false" outlineLevel="0" collapsed="false">
      <c r="A13" s="34" t="s">
        <v>225</v>
      </c>
      <c r="B13" s="34" t="s">
        <v>1081</v>
      </c>
      <c r="C13" s="6" t="s">
        <v>1921</v>
      </c>
      <c r="D13" s="34" t="s">
        <v>55</v>
      </c>
      <c r="E13" s="6" t="s">
        <v>1922</v>
      </c>
      <c r="F13" s="34" t="n">
        <v>90</v>
      </c>
      <c r="G13" s="34" t="n">
        <v>180</v>
      </c>
      <c r="H13" s="34" t="n">
        <v>365</v>
      </c>
      <c r="I13" s="6" t="s">
        <v>1923</v>
      </c>
      <c r="J13" s="34" t="s">
        <v>1901</v>
      </c>
      <c r="K13" s="34" t="s">
        <v>199</v>
      </c>
    </row>
    <row r="14" customFormat="false" ht="23.85" hidden="false" customHeight="false" outlineLevel="0" collapsed="false">
      <c r="A14" s="34" t="s">
        <v>225</v>
      </c>
      <c r="B14" s="34" t="s">
        <v>1082</v>
      </c>
      <c r="C14" s="6" t="s">
        <v>1924</v>
      </c>
      <c r="D14" s="34" t="s">
        <v>174</v>
      </c>
      <c r="E14" s="6" t="s">
        <v>1925</v>
      </c>
      <c r="F14" s="34" t="n">
        <v>30</v>
      </c>
      <c r="G14" s="34" t="n">
        <v>60</v>
      </c>
      <c r="H14" s="34" t="n">
        <v>90</v>
      </c>
      <c r="I14" s="6" t="s">
        <v>1926</v>
      </c>
      <c r="J14" s="34" t="s">
        <v>1927</v>
      </c>
      <c r="K14" s="34" t="s">
        <v>199</v>
      </c>
    </row>
    <row r="15" customFormat="false" ht="23.85" hidden="false" customHeight="false" outlineLevel="0" collapsed="false">
      <c r="A15" s="34" t="s">
        <v>1928</v>
      </c>
      <c r="B15" s="34" t="s">
        <v>1082</v>
      </c>
      <c r="C15" s="6" t="s">
        <v>1929</v>
      </c>
      <c r="D15" s="34" t="s">
        <v>174</v>
      </c>
      <c r="E15" s="6" t="s">
        <v>1930</v>
      </c>
      <c r="F15" s="34" t="n">
        <v>30</v>
      </c>
      <c r="G15" s="34" t="n">
        <v>60</v>
      </c>
      <c r="H15" s="34" t="n">
        <v>90</v>
      </c>
      <c r="I15" s="6" t="s">
        <v>1931</v>
      </c>
      <c r="J15" s="34" t="s">
        <v>1932</v>
      </c>
      <c r="K15" s="34" t="s">
        <v>199</v>
      </c>
    </row>
    <row r="16" customFormat="false" ht="23.85" hidden="false" customHeight="false" outlineLevel="0" collapsed="false">
      <c r="A16" s="34" t="s">
        <v>1928</v>
      </c>
      <c r="B16" s="34" t="s">
        <v>1727</v>
      </c>
      <c r="C16" s="6" t="s">
        <v>1933</v>
      </c>
      <c r="D16" s="34" t="s">
        <v>171</v>
      </c>
      <c r="E16" s="6" t="s">
        <v>1934</v>
      </c>
      <c r="F16" s="34" t="n">
        <v>60</v>
      </c>
      <c r="G16" s="34" t="n">
        <v>90</v>
      </c>
      <c r="H16" s="34" t="n">
        <v>180</v>
      </c>
      <c r="I16" s="6" t="s">
        <v>1935</v>
      </c>
      <c r="J16" s="34" t="s">
        <v>1916</v>
      </c>
      <c r="K16" s="34" t="s">
        <v>199</v>
      </c>
    </row>
    <row r="17" customFormat="false" ht="15" hidden="false" customHeight="false" outlineLevel="0" collapsed="false">
      <c r="A17" s="34" t="s">
        <v>1928</v>
      </c>
      <c r="B17" s="34" t="s">
        <v>1081</v>
      </c>
      <c r="C17" s="6" t="s">
        <v>1936</v>
      </c>
      <c r="D17" s="34" t="s">
        <v>75</v>
      </c>
      <c r="E17" s="6" t="s">
        <v>1937</v>
      </c>
      <c r="F17" s="34" t="n">
        <v>180</v>
      </c>
      <c r="G17" s="34" t="n">
        <v>365</v>
      </c>
      <c r="H17" s="34" t="n">
        <v>365</v>
      </c>
      <c r="I17" s="6" t="s">
        <v>1938</v>
      </c>
      <c r="J17" s="34" t="s">
        <v>1920</v>
      </c>
      <c r="K17" s="34" t="s">
        <v>199</v>
      </c>
    </row>
    <row r="18" customFormat="false" ht="23.85" hidden="false" customHeight="false" outlineLevel="0" collapsed="false">
      <c r="A18" s="34" t="s">
        <v>250</v>
      </c>
      <c r="B18" s="34" t="s">
        <v>1727</v>
      </c>
      <c r="C18" s="6" t="s">
        <v>1939</v>
      </c>
      <c r="D18" s="34" t="s">
        <v>171</v>
      </c>
      <c r="E18" s="6" t="s">
        <v>1940</v>
      </c>
      <c r="F18" s="34" t="n">
        <v>30</v>
      </c>
      <c r="G18" s="34" t="n">
        <v>60</v>
      </c>
      <c r="H18" s="34" t="n">
        <v>90</v>
      </c>
      <c r="I18" s="6" t="s">
        <v>1941</v>
      </c>
      <c r="J18" s="34" t="s">
        <v>1893</v>
      </c>
      <c r="K18" s="34" t="s">
        <v>199</v>
      </c>
    </row>
    <row r="19" customFormat="false" ht="23.85" hidden="false" customHeight="false" outlineLevel="0" collapsed="false">
      <c r="A19" s="34" t="s">
        <v>250</v>
      </c>
      <c r="B19" s="34" t="s">
        <v>1081</v>
      </c>
      <c r="C19" s="6" t="s">
        <v>1942</v>
      </c>
      <c r="D19" s="34" t="s">
        <v>75</v>
      </c>
      <c r="E19" s="6" t="s">
        <v>1943</v>
      </c>
      <c r="F19" s="34" t="n">
        <v>90</v>
      </c>
      <c r="G19" s="34" t="n">
        <v>90</v>
      </c>
      <c r="H19" s="34" t="n">
        <v>180</v>
      </c>
      <c r="I19" s="6" t="s">
        <v>1944</v>
      </c>
      <c r="J19" s="34" t="s">
        <v>1920</v>
      </c>
      <c r="K19" s="34" t="s">
        <v>199</v>
      </c>
    </row>
    <row r="20" customFormat="false" ht="23.85" hidden="false" customHeight="false" outlineLevel="0" collapsed="false">
      <c r="A20" s="34" t="s">
        <v>250</v>
      </c>
      <c r="B20" s="34" t="s">
        <v>1079</v>
      </c>
      <c r="C20" s="6" t="s">
        <v>1945</v>
      </c>
      <c r="D20" s="34" t="s">
        <v>174</v>
      </c>
      <c r="E20" s="6" t="s">
        <v>1946</v>
      </c>
      <c r="F20" s="34" t="n">
        <v>30</v>
      </c>
      <c r="G20" s="34" t="n">
        <v>60</v>
      </c>
      <c r="H20" s="34" t="n">
        <v>90</v>
      </c>
      <c r="I20" s="6" t="s">
        <v>1947</v>
      </c>
      <c r="J20" s="34" t="s">
        <v>1932</v>
      </c>
      <c r="K20" s="34" t="s">
        <v>199</v>
      </c>
    </row>
    <row r="21" customFormat="false" ht="15" hidden="false" customHeight="false" outlineLevel="0" collapsed="false">
      <c r="A21" s="34" t="s">
        <v>250</v>
      </c>
      <c r="B21" s="34" t="s">
        <v>1736</v>
      </c>
      <c r="C21" s="6" t="s">
        <v>1948</v>
      </c>
      <c r="D21" s="34" t="s">
        <v>177</v>
      </c>
      <c r="E21" s="6" t="s">
        <v>1949</v>
      </c>
      <c r="F21" s="34" t="n">
        <v>365</v>
      </c>
      <c r="G21" s="34" t="n">
        <v>365</v>
      </c>
      <c r="H21" s="34" t="n">
        <v>730</v>
      </c>
      <c r="I21" s="6" t="s">
        <v>1950</v>
      </c>
      <c r="J21" s="34" t="s">
        <v>1951</v>
      </c>
      <c r="K21" s="34" t="s">
        <v>199</v>
      </c>
    </row>
    <row r="22" customFormat="false" ht="15" hidden="false" customHeight="false" outlineLevel="0" collapsed="false">
      <c r="A22" s="34" t="s">
        <v>250</v>
      </c>
      <c r="B22" s="34" t="s">
        <v>1081</v>
      </c>
      <c r="C22" s="6" t="s">
        <v>1952</v>
      </c>
      <c r="D22" s="34" t="s">
        <v>55</v>
      </c>
      <c r="E22" s="6" t="s">
        <v>1953</v>
      </c>
      <c r="F22" s="34" t="n">
        <v>90</v>
      </c>
      <c r="G22" s="34" t="n">
        <v>180</v>
      </c>
      <c r="H22" s="34" t="n">
        <v>365</v>
      </c>
      <c r="I22" s="6" t="s">
        <v>1923</v>
      </c>
      <c r="J22" s="34" t="s">
        <v>1901</v>
      </c>
      <c r="K22" s="34" t="s">
        <v>199</v>
      </c>
    </row>
    <row r="23" customFormat="false" ht="23.85" hidden="false" customHeight="false" outlineLevel="0" collapsed="false">
      <c r="A23" s="34" t="s">
        <v>1954</v>
      </c>
      <c r="B23" s="34" t="s">
        <v>1080</v>
      </c>
      <c r="C23" s="6" t="s">
        <v>1955</v>
      </c>
      <c r="D23" s="34" t="s">
        <v>171</v>
      </c>
      <c r="E23" s="6" t="s">
        <v>1956</v>
      </c>
      <c r="F23" s="34" t="n">
        <v>30</v>
      </c>
      <c r="G23" s="34" t="n">
        <v>60</v>
      </c>
      <c r="H23" s="34" t="n">
        <v>90</v>
      </c>
      <c r="I23" s="6" t="s">
        <v>1957</v>
      </c>
      <c r="J23" s="34" t="s">
        <v>1958</v>
      </c>
      <c r="K23" s="34" t="s">
        <v>199</v>
      </c>
    </row>
    <row r="24" customFormat="false" ht="15" hidden="false" customHeight="false" outlineLevel="0" collapsed="false">
      <c r="A24" s="34" t="s">
        <v>1954</v>
      </c>
      <c r="B24" s="34" t="s">
        <v>1736</v>
      </c>
      <c r="C24" s="6" t="s">
        <v>1959</v>
      </c>
      <c r="D24" s="34" t="s">
        <v>177</v>
      </c>
      <c r="E24" s="6" t="s">
        <v>1960</v>
      </c>
      <c r="F24" s="34" t="n">
        <v>90</v>
      </c>
      <c r="G24" s="34" t="n">
        <v>180</v>
      </c>
      <c r="H24" s="34" t="n">
        <v>180</v>
      </c>
      <c r="I24" s="6" t="s">
        <v>1961</v>
      </c>
      <c r="J24" s="34" t="s">
        <v>1951</v>
      </c>
      <c r="K24" s="34" t="s">
        <v>199</v>
      </c>
    </row>
    <row r="25" customFormat="false" ht="15" hidden="false" customHeight="false" outlineLevel="0" collapsed="false">
      <c r="A25" s="34" t="s">
        <v>1954</v>
      </c>
      <c r="B25" s="34" t="s">
        <v>1081</v>
      </c>
      <c r="C25" s="6" t="s">
        <v>1962</v>
      </c>
      <c r="D25" s="34" t="s">
        <v>75</v>
      </c>
      <c r="E25" s="6" t="s">
        <v>1963</v>
      </c>
      <c r="F25" s="34" t="n">
        <v>90</v>
      </c>
      <c r="G25" s="34" t="n">
        <v>180</v>
      </c>
      <c r="H25" s="34" t="n">
        <v>180</v>
      </c>
      <c r="I25" s="6" t="s">
        <v>1964</v>
      </c>
      <c r="J25" s="34" t="s">
        <v>1965</v>
      </c>
      <c r="K25" s="34" t="s">
        <v>199</v>
      </c>
    </row>
    <row r="26" customFormat="false" ht="15" hidden="false" customHeight="false" outlineLevel="0" collapsed="false">
      <c r="A26" s="34" t="s">
        <v>1954</v>
      </c>
      <c r="B26" s="34" t="s">
        <v>1732</v>
      </c>
      <c r="C26" s="6" t="s">
        <v>1966</v>
      </c>
      <c r="D26" s="34" t="s">
        <v>174</v>
      </c>
      <c r="E26" s="6" t="s">
        <v>1967</v>
      </c>
      <c r="F26" s="34" t="n">
        <v>30</v>
      </c>
      <c r="G26" s="34" t="n">
        <v>60</v>
      </c>
      <c r="H26" s="34" t="n">
        <v>90</v>
      </c>
      <c r="I26" s="6" t="s">
        <v>1968</v>
      </c>
      <c r="J26" s="34" t="s">
        <v>1932</v>
      </c>
      <c r="K26" s="34" t="s">
        <v>199</v>
      </c>
    </row>
    <row r="27" customFormat="false" ht="23.85" hidden="false" customHeight="false" outlineLevel="0" collapsed="false">
      <c r="A27" s="34" t="s">
        <v>1969</v>
      </c>
      <c r="B27" s="34" t="s">
        <v>1080</v>
      </c>
      <c r="C27" s="6" t="s">
        <v>1970</v>
      </c>
      <c r="D27" s="34" t="s">
        <v>171</v>
      </c>
      <c r="E27" s="6" t="s">
        <v>1971</v>
      </c>
      <c r="F27" s="34" t="n">
        <v>30</v>
      </c>
      <c r="G27" s="34" t="n">
        <v>60</v>
      </c>
      <c r="H27" s="34" t="n">
        <v>90</v>
      </c>
      <c r="I27" s="6" t="s">
        <v>1972</v>
      </c>
      <c r="J27" s="34" t="s">
        <v>1916</v>
      </c>
      <c r="K27" s="34" t="s">
        <v>199</v>
      </c>
    </row>
    <row r="28" customFormat="false" ht="15" hidden="false" customHeight="false" outlineLevel="0" collapsed="false">
      <c r="A28" s="34" t="s">
        <v>1969</v>
      </c>
      <c r="B28" s="34" t="s">
        <v>1081</v>
      </c>
      <c r="C28" s="6" t="s">
        <v>1936</v>
      </c>
      <c r="D28" s="34" t="s">
        <v>75</v>
      </c>
      <c r="E28" s="6" t="s">
        <v>1973</v>
      </c>
      <c r="F28" s="34" t="n">
        <v>90</v>
      </c>
      <c r="G28" s="34" t="n">
        <v>180</v>
      </c>
      <c r="H28" s="34" t="n">
        <v>180</v>
      </c>
      <c r="I28" s="6" t="s">
        <v>1964</v>
      </c>
      <c r="J28" s="34" t="s">
        <v>1920</v>
      </c>
      <c r="K28" s="34" t="s">
        <v>199</v>
      </c>
    </row>
    <row r="29" customFormat="false" ht="23.85" hidden="false" customHeight="false" outlineLevel="0" collapsed="false">
      <c r="A29" s="34" t="s">
        <v>1969</v>
      </c>
      <c r="B29" s="34" t="s">
        <v>1081</v>
      </c>
      <c r="C29" s="6" t="s">
        <v>1974</v>
      </c>
      <c r="D29" s="34" t="s">
        <v>55</v>
      </c>
      <c r="E29" s="6" t="s">
        <v>1975</v>
      </c>
      <c r="F29" s="34" t="n">
        <v>90</v>
      </c>
      <c r="G29" s="34" t="n">
        <v>180</v>
      </c>
      <c r="H29" s="34" t="n">
        <v>365</v>
      </c>
      <c r="I29" s="6" t="s">
        <v>1923</v>
      </c>
      <c r="J29" s="34" t="s">
        <v>1901</v>
      </c>
      <c r="K29" s="34" t="s">
        <v>199</v>
      </c>
    </row>
    <row r="30" customFormat="false" ht="15" hidden="false" customHeight="false" outlineLevel="0" collapsed="false">
      <c r="A30" s="34" t="s">
        <v>1969</v>
      </c>
      <c r="B30" s="34" t="s">
        <v>1736</v>
      </c>
      <c r="C30" s="6" t="s">
        <v>1976</v>
      </c>
      <c r="D30" s="34" t="s">
        <v>174</v>
      </c>
      <c r="E30" s="6" t="s">
        <v>1977</v>
      </c>
      <c r="F30" s="34" t="n">
        <v>30</v>
      </c>
      <c r="G30" s="34" t="n">
        <v>60</v>
      </c>
      <c r="H30" s="34" t="n">
        <v>90</v>
      </c>
      <c r="I30" s="6" t="s">
        <v>1978</v>
      </c>
      <c r="J30" s="34" t="s">
        <v>1932</v>
      </c>
      <c r="K30" s="34" t="s">
        <v>199</v>
      </c>
    </row>
    <row r="31" customFormat="false" ht="15" hidden="false" customHeight="false" outlineLevel="0" collapsed="false">
      <c r="A31" s="34" t="s">
        <v>1979</v>
      </c>
      <c r="B31" s="34" t="s">
        <v>1080</v>
      </c>
      <c r="C31" s="6" t="s">
        <v>1980</v>
      </c>
      <c r="D31" s="34" t="s">
        <v>171</v>
      </c>
      <c r="E31" s="6" t="s">
        <v>1981</v>
      </c>
      <c r="F31" s="34" t="n">
        <v>14</v>
      </c>
      <c r="G31" s="34" t="n">
        <v>30</v>
      </c>
      <c r="H31" s="34"/>
      <c r="I31" s="6" t="s">
        <v>1982</v>
      </c>
      <c r="J31" s="34" t="s">
        <v>1893</v>
      </c>
      <c r="K31" s="34" t="s">
        <v>199</v>
      </c>
    </row>
    <row r="32" customFormat="false" ht="15" hidden="false" customHeight="false" outlineLevel="0" collapsed="false">
      <c r="A32" s="34" t="s">
        <v>1979</v>
      </c>
      <c r="B32" s="34" t="s">
        <v>1081</v>
      </c>
      <c r="C32" s="6" t="s">
        <v>1983</v>
      </c>
      <c r="D32" s="34" t="s">
        <v>75</v>
      </c>
      <c r="E32" s="6" t="s">
        <v>1984</v>
      </c>
      <c r="F32" s="34" t="n">
        <v>30</v>
      </c>
      <c r="G32" s="34" t="n">
        <v>60</v>
      </c>
      <c r="H32" s="34"/>
      <c r="I32" s="6" t="s">
        <v>1985</v>
      </c>
      <c r="J32" s="34" t="s">
        <v>1920</v>
      </c>
      <c r="K32" s="34" t="s">
        <v>199</v>
      </c>
    </row>
    <row r="33" customFormat="false" ht="15" hidden="false" customHeight="false" outlineLevel="0" collapsed="false">
      <c r="A33" s="34" t="s">
        <v>1979</v>
      </c>
      <c r="B33" s="34" t="s">
        <v>1081</v>
      </c>
      <c r="C33" s="6" t="s">
        <v>1986</v>
      </c>
      <c r="D33" s="34" t="s">
        <v>55</v>
      </c>
      <c r="E33" s="6" t="s">
        <v>1987</v>
      </c>
      <c r="F33" s="34" t="n">
        <v>30</v>
      </c>
      <c r="G33" s="34" t="n">
        <v>60</v>
      </c>
      <c r="H33" s="34"/>
      <c r="I33" s="6" t="s">
        <v>1988</v>
      </c>
      <c r="J33" s="34" t="s">
        <v>1989</v>
      </c>
      <c r="K33" s="34" t="s">
        <v>199</v>
      </c>
    </row>
    <row r="34" customFormat="false" ht="23.85" hidden="false" customHeight="false" outlineLevel="0" collapsed="false">
      <c r="A34" s="34" t="s">
        <v>1979</v>
      </c>
      <c r="B34" s="34" t="s">
        <v>1736</v>
      </c>
      <c r="C34" s="6" t="s">
        <v>1990</v>
      </c>
      <c r="D34" s="34" t="s">
        <v>174</v>
      </c>
      <c r="E34" s="6" t="s">
        <v>1991</v>
      </c>
      <c r="F34" s="34" t="n">
        <v>30</v>
      </c>
      <c r="G34" s="34" t="n">
        <v>30</v>
      </c>
      <c r="H34" s="34"/>
      <c r="I34" s="6" t="s">
        <v>1992</v>
      </c>
      <c r="J34" s="34" t="s">
        <v>1932</v>
      </c>
      <c r="K34" s="34" t="s">
        <v>199</v>
      </c>
    </row>
    <row r="35" customFormat="false" ht="23.85" hidden="false" customHeight="false" outlineLevel="0" collapsed="false">
      <c r="A35" s="34" t="s">
        <v>1993</v>
      </c>
      <c r="B35" s="34" t="s">
        <v>1736</v>
      </c>
      <c r="C35" s="6" t="s">
        <v>1994</v>
      </c>
      <c r="D35" s="34" t="s">
        <v>174</v>
      </c>
      <c r="E35" s="6" t="s">
        <v>1995</v>
      </c>
      <c r="F35" s="34" t="n">
        <v>30</v>
      </c>
      <c r="G35" s="34" t="n">
        <v>60</v>
      </c>
      <c r="H35" s="34" t="n">
        <v>90</v>
      </c>
      <c r="I35" s="6" t="s">
        <v>1996</v>
      </c>
      <c r="J35" s="34" t="s">
        <v>1861</v>
      </c>
      <c r="K35" s="34" t="s">
        <v>199</v>
      </c>
    </row>
    <row r="36" customFormat="false" ht="15" hidden="false" customHeight="false" outlineLevel="0" collapsed="false">
      <c r="A36" s="34" t="s">
        <v>1993</v>
      </c>
      <c r="B36" s="34" t="s">
        <v>1081</v>
      </c>
      <c r="C36" s="6" t="s">
        <v>1997</v>
      </c>
      <c r="D36" s="34" t="s">
        <v>55</v>
      </c>
      <c r="E36" s="6" t="s">
        <v>1998</v>
      </c>
      <c r="F36" s="34" t="n">
        <v>90</v>
      </c>
      <c r="G36" s="34" t="n">
        <v>180</v>
      </c>
      <c r="H36" s="34" t="n">
        <v>365</v>
      </c>
      <c r="I36" s="6" t="s">
        <v>1999</v>
      </c>
      <c r="J36" s="34" t="s">
        <v>1901</v>
      </c>
      <c r="K36" s="34" t="s">
        <v>199</v>
      </c>
    </row>
    <row r="37" customFormat="false" ht="15" hidden="false" customHeight="false" outlineLevel="0" collapsed="false">
      <c r="A37" s="34" t="s">
        <v>1993</v>
      </c>
      <c r="B37" s="34" t="s">
        <v>1727</v>
      </c>
      <c r="C37" s="6" t="s">
        <v>2000</v>
      </c>
      <c r="D37" s="34" t="s">
        <v>171</v>
      </c>
      <c r="E37" s="6" t="s">
        <v>2001</v>
      </c>
      <c r="F37" s="34" t="n">
        <v>60</v>
      </c>
      <c r="G37" s="34" t="n">
        <v>90</v>
      </c>
      <c r="H37" s="34" t="n">
        <v>180</v>
      </c>
      <c r="I37" s="6" t="s">
        <v>2002</v>
      </c>
      <c r="J37" s="34" t="s">
        <v>1916</v>
      </c>
      <c r="K37" s="34" t="s">
        <v>199</v>
      </c>
    </row>
    <row r="38" customFormat="false" ht="23.85" hidden="false" customHeight="false" outlineLevel="0" collapsed="false">
      <c r="A38" s="34" t="s">
        <v>2003</v>
      </c>
      <c r="B38" s="34" t="s">
        <v>1081</v>
      </c>
      <c r="C38" s="6" t="s">
        <v>2004</v>
      </c>
      <c r="D38" s="34" t="s">
        <v>75</v>
      </c>
      <c r="E38" s="6" t="s">
        <v>2005</v>
      </c>
      <c r="F38" s="34" t="n">
        <v>90</v>
      </c>
      <c r="G38" s="34" t="n">
        <v>180</v>
      </c>
      <c r="H38" s="34" t="n">
        <v>180</v>
      </c>
      <c r="I38" s="6" t="s">
        <v>2006</v>
      </c>
      <c r="J38" s="34" t="s">
        <v>1920</v>
      </c>
      <c r="K38" s="34" t="s">
        <v>199</v>
      </c>
    </row>
    <row r="39" customFormat="false" ht="15" hidden="false" customHeight="false" outlineLevel="0" collapsed="false">
      <c r="A39" s="34" t="s">
        <v>2003</v>
      </c>
      <c r="B39" s="34" t="s">
        <v>1730</v>
      </c>
      <c r="C39" s="6" t="s">
        <v>2007</v>
      </c>
      <c r="D39" s="34" t="s">
        <v>174</v>
      </c>
      <c r="E39" s="6" t="s">
        <v>2008</v>
      </c>
      <c r="F39" s="34" t="n">
        <v>30</v>
      </c>
      <c r="G39" s="34" t="n">
        <v>60</v>
      </c>
      <c r="H39" s="34" t="n">
        <v>90</v>
      </c>
      <c r="I39" s="6" t="s">
        <v>2009</v>
      </c>
      <c r="J39" s="34" t="s">
        <v>1932</v>
      </c>
      <c r="K39" s="34" t="s">
        <v>199</v>
      </c>
    </row>
    <row r="40" customFormat="false" ht="15" hidden="false" customHeight="false" outlineLevel="0" collapsed="false">
      <c r="A40" s="34" t="s">
        <v>2003</v>
      </c>
      <c r="B40" s="34" t="s">
        <v>1736</v>
      </c>
      <c r="C40" s="6" t="s">
        <v>2010</v>
      </c>
      <c r="D40" s="34" t="s">
        <v>177</v>
      </c>
      <c r="E40" s="6" t="s">
        <v>2011</v>
      </c>
      <c r="F40" s="34" t="n">
        <v>365</v>
      </c>
      <c r="G40" s="34" t="n">
        <v>365</v>
      </c>
      <c r="H40" s="34" t="n">
        <v>730</v>
      </c>
      <c r="I40" s="6" t="s">
        <v>2012</v>
      </c>
      <c r="J40" s="34" t="s">
        <v>1861</v>
      </c>
      <c r="K40" s="34" t="s">
        <v>199</v>
      </c>
    </row>
    <row r="41" customFormat="false" ht="23.85" hidden="false" customHeight="false" outlineLevel="0" collapsed="false">
      <c r="A41" s="34" t="s">
        <v>213</v>
      </c>
      <c r="B41" s="34" t="s">
        <v>1080</v>
      </c>
      <c r="C41" s="6" t="s">
        <v>2013</v>
      </c>
      <c r="D41" s="34" t="s">
        <v>171</v>
      </c>
      <c r="E41" s="6" t="s">
        <v>2014</v>
      </c>
      <c r="F41" s="34" t="n">
        <v>30</v>
      </c>
      <c r="G41" s="34" t="n">
        <v>60</v>
      </c>
      <c r="H41" s="34" t="n">
        <v>90</v>
      </c>
      <c r="I41" s="6" t="s">
        <v>2015</v>
      </c>
      <c r="J41" s="34" t="s">
        <v>2016</v>
      </c>
      <c r="K41" s="34" t="s">
        <v>199</v>
      </c>
    </row>
    <row r="42" customFormat="false" ht="15" hidden="false" customHeight="false" outlineLevel="0" collapsed="false">
      <c r="A42" s="34" t="s">
        <v>213</v>
      </c>
      <c r="B42" s="34" t="s">
        <v>1081</v>
      </c>
      <c r="C42" s="6" t="s">
        <v>2017</v>
      </c>
      <c r="D42" s="34" t="s">
        <v>75</v>
      </c>
      <c r="E42" s="6" t="s">
        <v>2018</v>
      </c>
      <c r="F42" s="34" t="n">
        <v>90</v>
      </c>
      <c r="G42" s="34" t="n">
        <v>180</v>
      </c>
      <c r="H42" s="34" t="n">
        <v>365</v>
      </c>
      <c r="I42" s="6" t="s">
        <v>1964</v>
      </c>
      <c r="J42" s="34" t="s">
        <v>1965</v>
      </c>
      <c r="K42" s="34" t="s">
        <v>199</v>
      </c>
    </row>
    <row r="43" customFormat="false" ht="15" hidden="false" customHeight="false" outlineLevel="0" collapsed="false">
      <c r="A43" s="34" t="s">
        <v>213</v>
      </c>
      <c r="B43" s="34" t="s">
        <v>1081</v>
      </c>
      <c r="C43" s="6" t="s">
        <v>2019</v>
      </c>
      <c r="D43" s="34" t="s">
        <v>55</v>
      </c>
      <c r="E43" s="6" t="s">
        <v>2020</v>
      </c>
      <c r="F43" s="34" t="n">
        <v>90</v>
      </c>
      <c r="G43" s="34" t="n">
        <v>180</v>
      </c>
      <c r="H43" s="34" t="n">
        <v>365</v>
      </c>
      <c r="I43" s="6" t="s">
        <v>2021</v>
      </c>
      <c r="J43" s="34" t="s">
        <v>1901</v>
      </c>
      <c r="K43" s="34" t="s">
        <v>199</v>
      </c>
    </row>
    <row r="44" customFormat="false" ht="15" hidden="false" customHeight="false" outlineLevel="0" collapsed="false">
      <c r="A44" s="34" t="s">
        <v>257</v>
      </c>
      <c r="B44" s="34" t="s">
        <v>1727</v>
      </c>
      <c r="C44" s="6" t="s">
        <v>2022</v>
      </c>
      <c r="D44" s="34" t="s">
        <v>171</v>
      </c>
      <c r="E44" s="6" t="s">
        <v>2023</v>
      </c>
      <c r="F44" s="34" t="n">
        <v>30</v>
      </c>
      <c r="G44" s="34" t="n">
        <v>60</v>
      </c>
      <c r="H44" s="34" t="n">
        <v>90</v>
      </c>
      <c r="I44" s="6" t="s">
        <v>2024</v>
      </c>
      <c r="J44" s="34" t="s">
        <v>1893</v>
      </c>
      <c r="K44" s="34" t="s">
        <v>199</v>
      </c>
    </row>
    <row r="45" customFormat="false" ht="15" hidden="false" customHeight="false" outlineLevel="0" collapsed="false">
      <c r="A45" s="34" t="s">
        <v>257</v>
      </c>
      <c r="B45" s="34" t="s">
        <v>1081</v>
      </c>
      <c r="C45" s="6" t="s">
        <v>2025</v>
      </c>
      <c r="D45" s="34" t="s">
        <v>75</v>
      </c>
      <c r="E45" s="6" t="s">
        <v>74</v>
      </c>
      <c r="F45" s="34" t="n">
        <v>90</v>
      </c>
      <c r="G45" s="34" t="n">
        <v>180</v>
      </c>
      <c r="H45" s="34" t="n">
        <v>365</v>
      </c>
      <c r="I45" s="6" t="s">
        <v>1964</v>
      </c>
      <c r="J45" s="34" t="s">
        <v>1920</v>
      </c>
      <c r="K45" s="34" t="s">
        <v>199</v>
      </c>
    </row>
    <row r="46" customFormat="false" ht="15" hidden="false" customHeight="false" outlineLevel="0" collapsed="false">
      <c r="A46" s="34" t="s">
        <v>2026</v>
      </c>
      <c r="B46" s="34" t="s">
        <v>1715</v>
      </c>
      <c r="C46" s="6" t="s">
        <v>2027</v>
      </c>
      <c r="D46" s="34" t="s">
        <v>75</v>
      </c>
      <c r="E46" s="6" t="s">
        <v>2028</v>
      </c>
      <c r="F46" s="34" t="n">
        <v>90</v>
      </c>
      <c r="G46" s="34" t="n">
        <v>180</v>
      </c>
      <c r="H46" s="34" t="n">
        <v>365</v>
      </c>
      <c r="I46" s="6" t="s">
        <v>2029</v>
      </c>
      <c r="J46" s="34" t="s">
        <v>1965</v>
      </c>
      <c r="K46" s="34" t="s">
        <v>199</v>
      </c>
    </row>
    <row r="47" customFormat="false" ht="15" hidden="false" customHeight="false" outlineLevel="0" collapsed="false">
      <c r="A47" s="34" t="s">
        <v>2026</v>
      </c>
      <c r="B47" s="34" t="s">
        <v>1715</v>
      </c>
      <c r="C47" s="6" t="s">
        <v>2030</v>
      </c>
      <c r="D47" s="34" t="s">
        <v>174</v>
      </c>
      <c r="E47" s="6" t="s">
        <v>2031</v>
      </c>
      <c r="F47" s="34" t="n">
        <v>30</v>
      </c>
      <c r="G47" s="34" t="n">
        <v>60</v>
      </c>
      <c r="H47" s="34" t="n">
        <v>90</v>
      </c>
      <c r="I47" s="6" t="s">
        <v>2032</v>
      </c>
      <c r="J47" s="34" t="s">
        <v>1861</v>
      </c>
      <c r="K47" s="34" t="s">
        <v>199</v>
      </c>
    </row>
    <row r="48" customFormat="false" ht="15" hidden="false" customHeight="false" outlineLevel="0" collapsed="false">
      <c r="A48" s="34" t="s">
        <v>2033</v>
      </c>
      <c r="B48" s="34" t="s">
        <v>1732</v>
      </c>
      <c r="C48" s="6" t="s">
        <v>2034</v>
      </c>
      <c r="D48" s="34" t="s">
        <v>174</v>
      </c>
      <c r="E48" s="6" t="s">
        <v>2035</v>
      </c>
      <c r="F48" s="34" t="n">
        <v>30</v>
      </c>
      <c r="G48" s="34" t="n">
        <v>60</v>
      </c>
      <c r="H48" s="34" t="n">
        <v>90</v>
      </c>
      <c r="I48" s="6" t="s">
        <v>2036</v>
      </c>
      <c r="J48" s="34" t="s">
        <v>1932</v>
      </c>
      <c r="K48" s="34" t="s">
        <v>199</v>
      </c>
    </row>
    <row r="49" customFormat="false" ht="15" hidden="false" customHeight="false" outlineLevel="0" collapsed="false">
      <c r="A49" s="34" t="s">
        <v>2033</v>
      </c>
      <c r="B49" s="34" t="s">
        <v>1727</v>
      </c>
      <c r="C49" s="6" t="s">
        <v>2037</v>
      </c>
      <c r="D49" s="34" t="s">
        <v>171</v>
      </c>
      <c r="E49" s="6" t="s">
        <v>2038</v>
      </c>
      <c r="F49" s="34" t="n">
        <v>60</v>
      </c>
      <c r="G49" s="34" t="n">
        <v>90</v>
      </c>
      <c r="H49" s="34" t="n">
        <v>180</v>
      </c>
      <c r="I49" s="6" t="s">
        <v>2039</v>
      </c>
      <c r="J49" s="34" t="s">
        <v>1916</v>
      </c>
      <c r="K49" s="34" t="s">
        <v>199</v>
      </c>
    </row>
    <row r="50" customFormat="false" ht="23.85" hidden="false" customHeight="false" outlineLevel="0" collapsed="false">
      <c r="A50" s="34" t="s">
        <v>2040</v>
      </c>
      <c r="B50" s="34" t="s">
        <v>1081</v>
      </c>
      <c r="C50" s="6" t="s">
        <v>2041</v>
      </c>
      <c r="D50" s="34" t="s">
        <v>55</v>
      </c>
      <c r="E50" s="6" t="s">
        <v>2042</v>
      </c>
      <c r="F50" s="34" t="n">
        <v>90</v>
      </c>
      <c r="G50" s="34" t="n">
        <v>180</v>
      </c>
      <c r="H50" s="34" t="n">
        <v>365</v>
      </c>
      <c r="I50" s="6" t="s">
        <v>2043</v>
      </c>
      <c r="J50" s="34" t="s">
        <v>2044</v>
      </c>
      <c r="K50" s="34" t="s">
        <v>199</v>
      </c>
    </row>
    <row r="51" customFormat="false" ht="15" hidden="false" customHeight="false" outlineLevel="0" collapsed="false">
      <c r="A51" s="34" t="s">
        <v>2040</v>
      </c>
      <c r="B51" s="34" t="s">
        <v>1079</v>
      </c>
      <c r="C51" s="6" t="s">
        <v>2045</v>
      </c>
      <c r="D51" s="34" t="s">
        <v>62</v>
      </c>
      <c r="E51" s="6" t="s">
        <v>2046</v>
      </c>
      <c r="F51" s="34" t="n">
        <v>365</v>
      </c>
      <c r="G51" s="34" t="n">
        <v>730</v>
      </c>
      <c r="H51" s="34" t="n">
        <v>730</v>
      </c>
      <c r="I51" s="6" t="s">
        <v>2047</v>
      </c>
      <c r="J51" s="34" t="s">
        <v>2048</v>
      </c>
      <c r="K51" s="34" t="s">
        <v>199</v>
      </c>
    </row>
    <row r="52" customFormat="false" ht="15" hidden="false" customHeight="false" outlineLevel="0" collapsed="false">
      <c r="A52" s="34" t="s">
        <v>2040</v>
      </c>
      <c r="B52" s="34" t="s">
        <v>1080</v>
      </c>
      <c r="C52" s="6" t="s">
        <v>2049</v>
      </c>
      <c r="D52" s="34" t="s">
        <v>171</v>
      </c>
      <c r="E52" s="6" t="s">
        <v>2050</v>
      </c>
      <c r="F52" s="34" t="n">
        <v>30</v>
      </c>
      <c r="G52" s="34" t="n">
        <v>60</v>
      </c>
      <c r="H52" s="34" t="n">
        <v>90</v>
      </c>
      <c r="I52" s="6" t="s">
        <v>2039</v>
      </c>
      <c r="J52" s="34" t="s">
        <v>1916</v>
      </c>
      <c r="K52" s="34" t="s">
        <v>199</v>
      </c>
    </row>
    <row r="53" customFormat="false" ht="23.85" hidden="false" customHeight="false" outlineLevel="0" collapsed="false">
      <c r="A53" s="34" t="s">
        <v>264</v>
      </c>
      <c r="B53" s="34" t="s">
        <v>1082</v>
      </c>
      <c r="C53" s="6" t="s">
        <v>2051</v>
      </c>
      <c r="D53" s="34" t="s">
        <v>174</v>
      </c>
      <c r="E53" s="6" t="s">
        <v>2052</v>
      </c>
      <c r="F53" s="34" t="n">
        <v>30</v>
      </c>
      <c r="G53" s="34" t="n">
        <v>30</v>
      </c>
      <c r="H53" s="34" t="n">
        <v>30</v>
      </c>
      <c r="I53" s="6" t="s">
        <v>2053</v>
      </c>
      <c r="J53" s="34" t="s">
        <v>2054</v>
      </c>
      <c r="K53" s="34" t="s">
        <v>199</v>
      </c>
    </row>
    <row r="54" customFormat="false" ht="23.85" hidden="false" customHeight="false" outlineLevel="0" collapsed="false">
      <c r="A54" s="34" t="s">
        <v>264</v>
      </c>
      <c r="B54" s="34" t="s">
        <v>1736</v>
      </c>
      <c r="C54" s="6" t="s">
        <v>2055</v>
      </c>
      <c r="D54" s="34" t="s">
        <v>173</v>
      </c>
      <c r="E54" s="6" t="s">
        <v>2056</v>
      </c>
      <c r="F54" s="34" t="n">
        <v>365</v>
      </c>
      <c r="G54" s="34" t="n">
        <v>365</v>
      </c>
      <c r="H54" s="34" t="n">
        <v>730</v>
      </c>
      <c r="I54" s="6" t="s">
        <v>2057</v>
      </c>
      <c r="J54" s="34" t="s">
        <v>2058</v>
      </c>
      <c r="K54" s="34" t="s">
        <v>199</v>
      </c>
    </row>
    <row r="55" customFormat="false" ht="23.85" hidden="false" customHeight="false" outlineLevel="0" collapsed="false">
      <c r="A55" s="34" t="s">
        <v>264</v>
      </c>
      <c r="B55" s="34" t="s">
        <v>1736</v>
      </c>
      <c r="C55" s="6" t="s">
        <v>2059</v>
      </c>
      <c r="D55" s="34" t="s">
        <v>175</v>
      </c>
      <c r="E55" s="6" t="s">
        <v>2060</v>
      </c>
      <c r="F55" s="34" t="n">
        <v>1825</v>
      </c>
      <c r="G55" s="34" t="n">
        <v>1825</v>
      </c>
      <c r="H55" s="34" t="n">
        <v>1825</v>
      </c>
      <c r="I55" s="6" t="s">
        <v>2061</v>
      </c>
      <c r="J55" s="34" t="s">
        <v>2062</v>
      </c>
      <c r="K55" s="34" t="s">
        <v>199</v>
      </c>
    </row>
    <row r="56" customFormat="false" ht="23.85" hidden="false" customHeight="false" outlineLevel="0" collapsed="false">
      <c r="A56" s="34" t="s">
        <v>264</v>
      </c>
      <c r="B56" s="34" t="s">
        <v>1736</v>
      </c>
      <c r="C56" s="6" t="s">
        <v>2063</v>
      </c>
      <c r="D56" s="34" t="s">
        <v>177</v>
      </c>
      <c r="E56" s="6" t="s">
        <v>2064</v>
      </c>
      <c r="F56" s="34" t="n">
        <v>365</v>
      </c>
      <c r="G56" s="34" t="n">
        <v>730</v>
      </c>
      <c r="H56" s="34" t="n">
        <v>730</v>
      </c>
      <c r="I56" s="6" t="s">
        <v>2065</v>
      </c>
      <c r="J56" s="34" t="s">
        <v>2066</v>
      </c>
      <c r="K56" s="34" t="s">
        <v>199</v>
      </c>
    </row>
    <row r="57" customFormat="false" ht="23.85" hidden="false" customHeight="false" outlineLevel="0" collapsed="false">
      <c r="A57" s="34" t="s">
        <v>264</v>
      </c>
      <c r="B57" s="34" t="s">
        <v>1082</v>
      </c>
      <c r="C57" s="6" t="s">
        <v>2067</v>
      </c>
      <c r="D57" s="34" t="s">
        <v>175</v>
      </c>
      <c r="E57" s="6" t="s">
        <v>2068</v>
      </c>
      <c r="F57" s="34" t="n">
        <v>365</v>
      </c>
      <c r="G57" s="34" t="n">
        <v>730</v>
      </c>
      <c r="H57" s="34" t="n">
        <v>730</v>
      </c>
      <c r="I57" s="6" t="s">
        <v>2069</v>
      </c>
      <c r="J57" s="34" t="s">
        <v>2070</v>
      </c>
      <c r="K57" s="34" t="s">
        <v>199</v>
      </c>
    </row>
    <row r="58" customFormat="false" ht="15" hidden="false" customHeight="false" outlineLevel="0" collapsed="false">
      <c r="A58" s="34" t="s">
        <v>2071</v>
      </c>
      <c r="B58" s="34" t="s">
        <v>1082</v>
      </c>
      <c r="C58" s="6" t="s">
        <v>2072</v>
      </c>
      <c r="D58" s="34" t="s">
        <v>174</v>
      </c>
      <c r="E58" s="6" t="s">
        <v>2073</v>
      </c>
      <c r="F58" s="34" t="n">
        <v>30</v>
      </c>
      <c r="G58" s="34" t="n">
        <v>30</v>
      </c>
      <c r="H58" s="34" t="n">
        <v>60</v>
      </c>
      <c r="I58" s="6" t="s">
        <v>2074</v>
      </c>
      <c r="J58" s="34" t="s">
        <v>2075</v>
      </c>
      <c r="K58" s="34" t="s">
        <v>199</v>
      </c>
    </row>
    <row r="59" customFormat="false" ht="15" hidden="false" customHeight="false" outlineLevel="0" collapsed="false">
      <c r="A59" s="34" t="s">
        <v>2071</v>
      </c>
      <c r="B59" s="34" t="s">
        <v>1736</v>
      </c>
      <c r="C59" s="6" t="s">
        <v>2060</v>
      </c>
      <c r="D59" s="34" t="s">
        <v>175</v>
      </c>
      <c r="E59" s="6" t="s">
        <v>2076</v>
      </c>
      <c r="F59" s="34" t="n">
        <v>365</v>
      </c>
      <c r="G59" s="34" t="n">
        <v>365</v>
      </c>
      <c r="H59" s="34" t="n">
        <v>730</v>
      </c>
      <c r="I59" s="6" t="s">
        <v>2061</v>
      </c>
      <c r="J59" s="34" t="s">
        <v>2077</v>
      </c>
      <c r="K59" s="34" t="s">
        <v>199</v>
      </c>
    </row>
    <row r="60" customFormat="false" ht="15" hidden="false" customHeight="false" outlineLevel="0" collapsed="false">
      <c r="A60" s="34" t="s">
        <v>2071</v>
      </c>
      <c r="B60" s="34" t="s">
        <v>1736</v>
      </c>
      <c r="C60" s="6" t="s">
        <v>2078</v>
      </c>
      <c r="D60" s="34" t="s">
        <v>173</v>
      </c>
      <c r="E60" s="6" t="s">
        <v>2079</v>
      </c>
      <c r="F60" s="34" t="n">
        <v>365</v>
      </c>
      <c r="G60" s="34" t="n">
        <v>730</v>
      </c>
      <c r="H60" s="34" t="n">
        <v>730</v>
      </c>
      <c r="I60" s="6" t="s">
        <v>2080</v>
      </c>
      <c r="J60" s="34" t="s">
        <v>2081</v>
      </c>
      <c r="K60" s="34" t="s">
        <v>199</v>
      </c>
    </row>
    <row r="61" customFormat="false" ht="23.85" hidden="false" customHeight="false" outlineLevel="0" collapsed="false">
      <c r="A61" s="34" t="s">
        <v>2071</v>
      </c>
      <c r="B61" s="34" t="s">
        <v>1736</v>
      </c>
      <c r="C61" s="6" t="s">
        <v>2082</v>
      </c>
      <c r="D61" s="34" t="s">
        <v>177</v>
      </c>
      <c r="E61" s="6" t="s">
        <v>2083</v>
      </c>
      <c r="F61" s="34" t="n">
        <v>365</v>
      </c>
      <c r="G61" s="34" t="n">
        <v>365</v>
      </c>
      <c r="H61" s="34" t="n">
        <v>730</v>
      </c>
      <c r="I61" s="6" t="s">
        <v>2084</v>
      </c>
      <c r="J61" s="34" t="s">
        <v>1861</v>
      </c>
      <c r="K61" s="34" t="s">
        <v>199</v>
      </c>
    </row>
    <row r="62" customFormat="false" ht="15" hidden="false" customHeight="false" outlineLevel="0" collapsed="false">
      <c r="A62" s="34" t="s">
        <v>207</v>
      </c>
      <c r="B62" s="34" t="s">
        <v>1736</v>
      </c>
      <c r="C62" s="6" t="s">
        <v>2085</v>
      </c>
      <c r="D62" s="34" t="s">
        <v>64</v>
      </c>
      <c r="E62" s="6" t="s">
        <v>2086</v>
      </c>
      <c r="F62" s="34" t="n">
        <v>365</v>
      </c>
      <c r="G62" s="34" t="n">
        <v>365</v>
      </c>
      <c r="H62" s="34" t="n">
        <v>365</v>
      </c>
      <c r="I62" s="6" t="s">
        <v>2087</v>
      </c>
      <c r="J62" s="34" t="s">
        <v>2088</v>
      </c>
      <c r="K62" s="34" t="s">
        <v>199</v>
      </c>
    </row>
    <row r="63" customFormat="false" ht="15" hidden="false" customHeight="false" outlineLevel="0" collapsed="false">
      <c r="A63" s="34" t="s">
        <v>207</v>
      </c>
      <c r="B63" s="34" t="s">
        <v>1736</v>
      </c>
      <c r="C63" s="6" t="s">
        <v>2089</v>
      </c>
      <c r="D63" s="34" t="s">
        <v>173</v>
      </c>
      <c r="E63" s="6" t="s">
        <v>2090</v>
      </c>
      <c r="F63" s="34" t="n">
        <v>365</v>
      </c>
      <c r="G63" s="34" t="n">
        <v>365</v>
      </c>
      <c r="H63" s="34" t="n">
        <v>730</v>
      </c>
      <c r="I63" s="6" t="s">
        <v>2091</v>
      </c>
      <c r="J63" s="34" t="s">
        <v>2092</v>
      </c>
      <c r="K63" s="34" t="s">
        <v>199</v>
      </c>
    </row>
    <row r="64" customFormat="false" ht="15" hidden="false" customHeight="false" outlineLevel="0" collapsed="false">
      <c r="A64" s="34" t="s">
        <v>207</v>
      </c>
      <c r="B64" s="34" t="s">
        <v>1082</v>
      </c>
      <c r="C64" s="6" t="s">
        <v>2093</v>
      </c>
      <c r="D64" s="34" t="s">
        <v>174</v>
      </c>
      <c r="E64" s="6" t="s">
        <v>2094</v>
      </c>
      <c r="F64" s="34" t="n">
        <v>30</v>
      </c>
      <c r="G64" s="34" t="n">
        <v>30</v>
      </c>
      <c r="H64" s="34" t="n">
        <v>60</v>
      </c>
      <c r="I64" s="6" t="s">
        <v>2095</v>
      </c>
      <c r="J64" s="34" t="s">
        <v>2096</v>
      </c>
      <c r="K64" s="34" t="s">
        <v>199</v>
      </c>
    </row>
    <row r="65" customFormat="false" ht="23.85" hidden="false" customHeight="false" outlineLevel="0" collapsed="false">
      <c r="A65" s="34" t="s">
        <v>269</v>
      </c>
      <c r="B65" s="34" t="s">
        <v>1736</v>
      </c>
      <c r="C65" s="6" t="s">
        <v>2097</v>
      </c>
      <c r="D65" s="34" t="s">
        <v>173</v>
      </c>
      <c r="E65" s="6" t="s">
        <v>2098</v>
      </c>
      <c r="F65" s="34" t="n">
        <v>180</v>
      </c>
      <c r="G65" s="34" t="n">
        <v>365</v>
      </c>
      <c r="H65" s="34" t="n">
        <v>1825</v>
      </c>
      <c r="I65" s="6" t="s">
        <v>2099</v>
      </c>
      <c r="J65" s="34" t="s">
        <v>2100</v>
      </c>
      <c r="K65" s="34" t="s">
        <v>199</v>
      </c>
    </row>
    <row r="66" customFormat="false" ht="15" hidden="false" customHeight="false" outlineLevel="0" collapsed="false">
      <c r="A66" s="34" t="s">
        <v>269</v>
      </c>
      <c r="B66" s="34" t="s">
        <v>1082</v>
      </c>
      <c r="C66" s="6" t="s">
        <v>2101</v>
      </c>
      <c r="D66" s="34" t="s">
        <v>176</v>
      </c>
      <c r="E66" s="6" t="s">
        <v>2102</v>
      </c>
      <c r="F66" s="34" t="n">
        <v>90</v>
      </c>
      <c r="G66" s="34" t="n">
        <v>180</v>
      </c>
      <c r="H66" s="34" t="n">
        <v>365</v>
      </c>
      <c r="I66" s="6" t="s">
        <v>2103</v>
      </c>
      <c r="J66" s="34" t="s">
        <v>2104</v>
      </c>
      <c r="K66" s="34" t="s">
        <v>199</v>
      </c>
    </row>
    <row r="67" customFormat="false" ht="23.85" hidden="false" customHeight="false" outlineLevel="0" collapsed="false">
      <c r="A67" s="34" t="s">
        <v>201</v>
      </c>
      <c r="B67" s="34" t="s">
        <v>1081</v>
      </c>
      <c r="C67" s="6" t="s">
        <v>2105</v>
      </c>
      <c r="D67" s="34" t="s">
        <v>55</v>
      </c>
      <c r="E67" s="6" t="s">
        <v>2106</v>
      </c>
      <c r="F67" s="34" t="n">
        <v>30</v>
      </c>
      <c r="G67" s="34" t="n">
        <v>30</v>
      </c>
      <c r="H67" s="34"/>
      <c r="I67" s="6" t="s">
        <v>2107</v>
      </c>
      <c r="J67" s="34" t="s">
        <v>2108</v>
      </c>
      <c r="K67" s="34" t="s">
        <v>199</v>
      </c>
    </row>
    <row r="68" customFormat="false" ht="23.85" hidden="false" customHeight="false" outlineLevel="0" collapsed="false">
      <c r="A68" s="34" t="s">
        <v>201</v>
      </c>
      <c r="B68" s="34" t="s">
        <v>1736</v>
      </c>
      <c r="C68" s="6" t="s">
        <v>2109</v>
      </c>
      <c r="D68" s="34" t="s">
        <v>174</v>
      </c>
      <c r="E68" s="6" t="s">
        <v>2110</v>
      </c>
      <c r="F68" s="34" t="n">
        <v>30</v>
      </c>
      <c r="G68" s="34" t="n">
        <v>30</v>
      </c>
      <c r="H68" s="34"/>
      <c r="I68" s="6" t="s">
        <v>2111</v>
      </c>
      <c r="J68" s="34" t="s">
        <v>1861</v>
      </c>
      <c r="K68" s="34" t="s">
        <v>199</v>
      </c>
    </row>
    <row r="69" customFormat="false" ht="15" hidden="false" customHeight="false" outlineLevel="0" collapsed="false">
      <c r="A69" s="34" t="s">
        <v>201</v>
      </c>
      <c r="B69" s="34" t="s">
        <v>1736</v>
      </c>
      <c r="C69" s="6" t="s">
        <v>2112</v>
      </c>
      <c r="D69" s="34" t="s">
        <v>177</v>
      </c>
      <c r="E69" s="6" t="s">
        <v>2113</v>
      </c>
      <c r="F69" s="34" t="n">
        <v>365</v>
      </c>
      <c r="G69" s="34" t="n">
        <v>365</v>
      </c>
      <c r="H69" s="34"/>
      <c r="I69" s="6" t="s">
        <v>2114</v>
      </c>
      <c r="J69" s="34" t="s">
        <v>1861</v>
      </c>
      <c r="K69" s="34" t="s">
        <v>199</v>
      </c>
    </row>
    <row r="70" customFormat="false" ht="23.85" hidden="false" customHeight="false" outlineLevel="0" collapsed="false">
      <c r="A70" s="34" t="s">
        <v>2115</v>
      </c>
      <c r="B70" s="34" t="s">
        <v>1081</v>
      </c>
      <c r="C70" s="6" t="s">
        <v>2116</v>
      </c>
      <c r="D70" s="34" t="s">
        <v>55</v>
      </c>
      <c r="E70" s="6" t="s">
        <v>2117</v>
      </c>
      <c r="F70" s="34" t="n">
        <v>30</v>
      </c>
      <c r="G70" s="34" t="n">
        <v>60</v>
      </c>
      <c r="H70" s="34"/>
      <c r="I70" s="6" t="s">
        <v>2118</v>
      </c>
      <c r="J70" s="34" t="s">
        <v>1901</v>
      </c>
      <c r="K70" s="34" t="s">
        <v>199</v>
      </c>
    </row>
    <row r="71" customFormat="false" ht="15" hidden="false" customHeight="false" outlineLevel="0" collapsed="false">
      <c r="A71" s="34" t="s">
        <v>2115</v>
      </c>
      <c r="B71" s="34" t="s">
        <v>1736</v>
      </c>
      <c r="C71" s="6" t="s">
        <v>2119</v>
      </c>
      <c r="D71" s="34" t="s">
        <v>173</v>
      </c>
      <c r="E71" s="6" t="s">
        <v>2120</v>
      </c>
      <c r="F71" s="34" t="n">
        <v>365</v>
      </c>
      <c r="G71" s="34" t="n">
        <v>730</v>
      </c>
      <c r="H71" s="34"/>
      <c r="I71" s="6" t="s">
        <v>2091</v>
      </c>
      <c r="J71" s="34" t="s">
        <v>1843</v>
      </c>
      <c r="K71" s="34" t="s">
        <v>199</v>
      </c>
    </row>
    <row r="72" customFormat="false" ht="23.85" hidden="false" customHeight="false" outlineLevel="0" collapsed="false">
      <c r="A72" s="34" t="s">
        <v>2121</v>
      </c>
      <c r="B72" s="34" t="s">
        <v>1736</v>
      </c>
      <c r="C72" s="6" t="s">
        <v>2122</v>
      </c>
      <c r="D72" s="34" t="s">
        <v>173</v>
      </c>
      <c r="E72" s="6" t="s">
        <v>2123</v>
      </c>
      <c r="F72" s="34" t="n">
        <v>180</v>
      </c>
      <c r="G72" s="34" t="n">
        <v>365</v>
      </c>
      <c r="H72" s="34"/>
      <c r="I72" s="6" t="s">
        <v>2124</v>
      </c>
      <c r="J72" s="34" t="s">
        <v>2125</v>
      </c>
      <c r="K72" s="34" t="s">
        <v>199</v>
      </c>
    </row>
    <row r="73" customFormat="false" ht="23.85" hidden="false" customHeight="false" outlineLevel="0" collapsed="false">
      <c r="A73" s="34" t="s">
        <v>2121</v>
      </c>
      <c r="B73" s="34" t="s">
        <v>1723</v>
      </c>
      <c r="C73" s="6" t="s">
        <v>2126</v>
      </c>
      <c r="D73" s="34" t="s">
        <v>62</v>
      </c>
      <c r="E73" s="6" t="s">
        <v>2127</v>
      </c>
      <c r="F73" s="34" t="n">
        <v>7</v>
      </c>
      <c r="G73" s="34" t="n">
        <v>7</v>
      </c>
      <c r="H73" s="34"/>
      <c r="I73" s="6" t="s">
        <v>2128</v>
      </c>
      <c r="J73" s="34" t="s">
        <v>1932</v>
      </c>
      <c r="K73" s="34" t="s">
        <v>199</v>
      </c>
    </row>
    <row r="74" customFormat="false" ht="15" hidden="false" customHeight="false" outlineLevel="0" collapsed="false">
      <c r="A74" s="34" t="s">
        <v>2121</v>
      </c>
      <c r="B74" s="34" t="s">
        <v>1081</v>
      </c>
      <c r="C74" s="6" t="s">
        <v>2129</v>
      </c>
      <c r="D74" s="34" t="s">
        <v>55</v>
      </c>
      <c r="E74" s="6" t="s">
        <v>2130</v>
      </c>
      <c r="F74" s="34" t="n">
        <v>90</v>
      </c>
      <c r="G74" s="34" t="n">
        <v>180</v>
      </c>
      <c r="H74" s="34"/>
      <c r="I74" s="6" t="s">
        <v>2131</v>
      </c>
      <c r="J74" s="34" t="s">
        <v>1901</v>
      </c>
      <c r="K74" s="34" t="s">
        <v>199</v>
      </c>
    </row>
    <row r="75" customFormat="false" ht="15" hidden="false" customHeight="false" outlineLevel="0" collapsed="false">
      <c r="A75" s="34" t="s">
        <v>2121</v>
      </c>
      <c r="B75" s="34" t="s">
        <v>1082</v>
      </c>
      <c r="C75" s="6" t="s">
        <v>2132</v>
      </c>
      <c r="D75" s="34" t="s">
        <v>174</v>
      </c>
      <c r="E75" s="6" t="s">
        <v>2133</v>
      </c>
      <c r="F75" s="34" t="n">
        <v>30</v>
      </c>
      <c r="G75" s="34" t="n">
        <v>30</v>
      </c>
      <c r="H75" s="34"/>
      <c r="I75" s="6" t="s">
        <v>2134</v>
      </c>
      <c r="J75" s="34" t="s">
        <v>1927</v>
      </c>
      <c r="K75" s="34" t="s">
        <v>199</v>
      </c>
    </row>
    <row r="76" customFormat="false" ht="15" hidden="false" customHeight="false" outlineLevel="0" collapsed="false">
      <c r="A76" s="34" t="s">
        <v>286</v>
      </c>
      <c r="B76" s="34" t="s">
        <v>1081</v>
      </c>
      <c r="C76" s="6" t="s">
        <v>2135</v>
      </c>
      <c r="D76" s="34" t="s">
        <v>55</v>
      </c>
      <c r="E76" s="6" t="s">
        <v>2136</v>
      </c>
      <c r="F76" s="34" t="n">
        <v>90</v>
      </c>
      <c r="G76" s="34" t="n">
        <v>180</v>
      </c>
      <c r="H76" s="34" t="n">
        <v>365</v>
      </c>
      <c r="I76" s="6" t="s">
        <v>2137</v>
      </c>
      <c r="J76" s="34" t="s">
        <v>2138</v>
      </c>
      <c r="K76" s="34" t="s">
        <v>199</v>
      </c>
    </row>
    <row r="77" customFormat="false" ht="15" hidden="false" customHeight="false" outlineLevel="0" collapsed="false">
      <c r="A77" s="34" t="s">
        <v>286</v>
      </c>
      <c r="B77" s="34" t="s">
        <v>1079</v>
      </c>
      <c r="C77" s="6" t="s">
        <v>2139</v>
      </c>
      <c r="D77" s="34" t="s">
        <v>172</v>
      </c>
      <c r="E77" s="6" t="s">
        <v>2140</v>
      </c>
      <c r="F77" s="34" t="n">
        <v>180</v>
      </c>
      <c r="G77" s="34" t="n">
        <v>365</v>
      </c>
      <c r="H77" s="34" t="n">
        <v>365</v>
      </c>
      <c r="I77" s="6" t="s">
        <v>2141</v>
      </c>
      <c r="J77" s="34" t="s">
        <v>2142</v>
      </c>
      <c r="K77" s="34" t="s">
        <v>199</v>
      </c>
    </row>
    <row r="78" customFormat="false" ht="15" hidden="false" customHeight="false" outlineLevel="0" collapsed="false">
      <c r="A78" s="34" t="s">
        <v>286</v>
      </c>
      <c r="B78" s="34" t="s">
        <v>1079</v>
      </c>
      <c r="C78" s="6" t="s">
        <v>2143</v>
      </c>
      <c r="D78" s="34" t="s">
        <v>75</v>
      </c>
      <c r="E78" s="6" t="s">
        <v>2144</v>
      </c>
      <c r="F78" s="34" t="n">
        <v>365</v>
      </c>
      <c r="G78" s="34" t="n">
        <v>365</v>
      </c>
      <c r="H78" s="34" t="n">
        <v>730</v>
      </c>
      <c r="I78" s="6" t="s">
        <v>2145</v>
      </c>
      <c r="J78" s="34" t="s">
        <v>2146</v>
      </c>
      <c r="K78" s="34" t="s">
        <v>199</v>
      </c>
    </row>
    <row r="79" customFormat="false" ht="15" hidden="false" customHeight="false" outlineLevel="0" collapsed="false">
      <c r="A79" s="34" t="s">
        <v>280</v>
      </c>
      <c r="B79" s="34" t="s">
        <v>1081</v>
      </c>
      <c r="C79" s="6" t="s">
        <v>2147</v>
      </c>
      <c r="D79" s="34" t="s">
        <v>55</v>
      </c>
      <c r="E79" s="6" t="s">
        <v>2106</v>
      </c>
      <c r="F79" s="34" t="n">
        <v>30</v>
      </c>
      <c r="G79" s="34" t="n">
        <v>30</v>
      </c>
      <c r="H79" s="34"/>
      <c r="I79" s="6" t="s">
        <v>2148</v>
      </c>
      <c r="J79" s="34" t="s">
        <v>2108</v>
      </c>
      <c r="K79" s="34" t="s">
        <v>199</v>
      </c>
    </row>
    <row r="80" customFormat="false" ht="15" hidden="false" customHeight="false" outlineLevel="0" collapsed="false">
      <c r="A80" s="34" t="s">
        <v>280</v>
      </c>
      <c r="B80" s="34" t="s">
        <v>1080</v>
      </c>
      <c r="C80" s="6" t="s">
        <v>2149</v>
      </c>
      <c r="D80" s="34" t="s">
        <v>171</v>
      </c>
      <c r="E80" s="6" t="s">
        <v>2150</v>
      </c>
      <c r="F80" s="34" t="n">
        <v>30</v>
      </c>
      <c r="G80" s="34" t="n">
        <v>60</v>
      </c>
      <c r="H80" s="34"/>
      <c r="I80" s="6" t="s">
        <v>2039</v>
      </c>
      <c r="J80" s="34" t="s">
        <v>1916</v>
      </c>
      <c r="K80" s="34" t="s">
        <v>199</v>
      </c>
    </row>
    <row r="81" customFormat="false" ht="15" hidden="false" customHeight="false" outlineLevel="0" collapsed="false">
      <c r="A81" s="34" t="s">
        <v>280</v>
      </c>
      <c r="B81" s="34" t="s">
        <v>1081</v>
      </c>
      <c r="C81" s="6" t="s">
        <v>2151</v>
      </c>
      <c r="D81" s="34" t="s">
        <v>75</v>
      </c>
      <c r="E81" s="6" t="s">
        <v>2152</v>
      </c>
      <c r="F81" s="34" t="n">
        <v>90</v>
      </c>
      <c r="G81" s="34" t="n">
        <v>90</v>
      </c>
      <c r="H81" s="34"/>
      <c r="I81" s="6" t="s">
        <v>1964</v>
      </c>
      <c r="J81" s="34" t="s">
        <v>1932</v>
      </c>
      <c r="K81" s="34" t="s">
        <v>199</v>
      </c>
    </row>
    <row r="82" customFormat="false" ht="15" hidden="false" customHeight="false" outlineLevel="0" collapsed="false">
      <c r="A82" s="34" t="s">
        <v>280</v>
      </c>
      <c r="B82" s="34" t="s">
        <v>1736</v>
      </c>
      <c r="C82" s="6" t="s">
        <v>2153</v>
      </c>
      <c r="D82" s="34" t="s">
        <v>177</v>
      </c>
      <c r="E82" s="6" t="s">
        <v>2154</v>
      </c>
      <c r="F82" s="34" t="n">
        <v>365</v>
      </c>
      <c r="G82" s="34" t="n">
        <v>365</v>
      </c>
      <c r="H82" s="34"/>
      <c r="I82" s="6" t="s">
        <v>2155</v>
      </c>
      <c r="J82" s="34" t="s">
        <v>1932</v>
      </c>
      <c r="K82" s="34" t="s">
        <v>199</v>
      </c>
    </row>
    <row r="83" customFormat="false" ht="23.85" hidden="false" customHeight="false" outlineLevel="0" collapsed="false">
      <c r="A83" s="34" t="s">
        <v>295</v>
      </c>
      <c r="B83" s="34" t="s">
        <v>1081</v>
      </c>
      <c r="C83" s="6" t="s">
        <v>2156</v>
      </c>
      <c r="D83" s="34" t="s">
        <v>79</v>
      </c>
      <c r="E83" s="6" t="s">
        <v>2157</v>
      </c>
      <c r="F83" s="34" t="n">
        <v>1</v>
      </c>
      <c r="G83" s="34" t="n">
        <v>1</v>
      </c>
      <c r="H83" s="34" t="n">
        <v>7</v>
      </c>
      <c r="I83" s="6" t="s">
        <v>2158</v>
      </c>
      <c r="J83" s="34" t="s">
        <v>1932</v>
      </c>
      <c r="K83" s="34" t="s">
        <v>199</v>
      </c>
    </row>
    <row r="84" customFormat="false" ht="23.85" hidden="false" customHeight="false" outlineLevel="0" collapsed="false">
      <c r="A84" s="34" t="s">
        <v>295</v>
      </c>
      <c r="B84" s="34" t="s">
        <v>1081</v>
      </c>
      <c r="C84" s="6" t="s">
        <v>2159</v>
      </c>
      <c r="D84" s="34" t="s">
        <v>75</v>
      </c>
      <c r="E84" s="6" t="s">
        <v>2160</v>
      </c>
      <c r="F84" s="34" t="n">
        <v>30</v>
      </c>
      <c r="G84" s="34" t="n">
        <v>30</v>
      </c>
      <c r="H84" s="34" t="n">
        <v>60</v>
      </c>
      <c r="I84" s="6" t="s">
        <v>2161</v>
      </c>
      <c r="J84" s="34" t="s">
        <v>2162</v>
      </c>
      <c r="K84" s="34" t="s">
        <v>199</v>
      </c>
    </row>
    <row r="85" customFormat="false" ht="15" hidden="false" customHeight="false" outlineLevel="0" collapsed="false">
      <c r="A85" s="34" t="s">
        <v>295</v>
      </c>
      <c r="B85" s="34" t="s">
        <v>1080</v>
      </c>
      <c r="C85" s="6" t="s">
        <v>2163</v>
      </c>
      <c r="D85" s="34" t="s">
        <v>171</v>
      </c>
      <c r="E85" s="6" t="s">
        <v>2164</v>
      </c>
      <c r="F85" s="34" t="n">
        <v>30</v>
      </c>
      <c r="G85" s="34" t="n">
        <v>60</v>
      </c>
      <c r="H85" s="34" t="n">
        <v>90</v>
      </c>
      <c r="I85" s="6" t="s">
        <v>2165</v>
      </c>
      <c r="J85" s="34" t="s">
        <v>2166</v>
      </c>
      <c r="K85" s="34" t="s">
        <v>199</v>
      </c>
    </row>
    <row r="86" customFormat="false" ht="23.85" hidden="false" customHeight="false" outlineLevel="0" collapsed="false">
      <c r="A86" s="34" t="s">
        <v>295</v>
      </c>
      <c r="B86" s="34" t="s">
        <v>1081</v>
      </c>
      <c r="C86" s="6" t="s">
        <v>2167</v>
      </c>
      <c r="D86" s="34" t="s">
        <v>55</v>
      </c>
      <c r="E86" s="6" t="s">
        <v>2168</v>
      </c>
      <c r="F86" s="34" t="n">
        <v>90</v>
      </c>
      <c r="G86" s="34" t="n">
        <v>90</v>
      </c>
      <c r="H86" s="34" t="n">
        <v>180</v>
      </c>
      <c r="I86" s="6" t="s">
        <v>2169</v>
      </c>
      <c r="J86" s="34" t="s">
        <v>1901</v>
      </c>
      <c r="K86" s="34" t="s">
        <v>199</v>
      </c>
    </row>
    <row r="87" customFormat="false" ht="23.85" hidden="false" customHeight="false" outlineLevel="0" collapsed="false">
      <c r="A87" s="34" t="s">
        <v>2170</v>
      </c>
      <c r="B87" s="34" t="s">
        <v>1730</v>
      </c>
      <c r="C87" s="6" t="s">
        <v>2171</v>
      </c>
      <c r="D87" s="34" t="s">
        <v>174</v>
      </c>
      <c r="E87" s="6" t="s">
        <v>2172</v>
      </c>
      <c r="F87" s="34" t="n">
        <v>30</v>
      </c>
      <c r="G87" s="34" t="n">
        <v>30</v>
      </c>
      <c r="H87" s="34" t="n">
        <v>60</v>
      </c>
      <c r="I87" s="6" t="s">
        <v>2173</v>
      </c>
      <c r="J87" s="34" t="s">
        <v>2174</v>
      </c>
      <c r="K87" s="34" t="s">
        <v>199</v>
      </c>
    </row>
    <row r="88" customFormat="false" ht="15" hidden="false" customHeight="false" outlineLevel="0" collapsed="false">
      <c r="A88" s="34" t="s">
        <v>2170</v>
      </c>
      <c r="B88" s="34" t="s">
        <v>1715</v>
      </c>
      <c r="C88" s="6" t="s">
        <v>2175</v>
      </c>
      <c r="D88" s="34" t="s">
        <v>172</v>
      </c>
      <c r="E88" s="6" t="s">
        <v>2176</v>
      </c>
      <c r="F88" s="34" t="n">
        <v>90</v>
      </c>
      <c r="G88" s="34" t="n">
        <v>180</v>
      </c>
      <c r="H88" s="34" t="n">
        <v>365</v>
      </c>
      <c r="I88" s="6" t="s">
        <v>2177</v>
      </c>
      <c r="J88" s="34" t="s">
        <v>1897</v>
      </c>
      <c r="K88" s="34" t="s">
        <v>199</v>
      </c>
    </row>
    <row r="89" customFormat="false" ht="23.85" hidden="false" customHeight="false" outlineLevel="0" collapsed="false">
      <c r="A89" s="34" t="s">
        <v>2170</v>
      </c>
      <c r="B89" s="34" t="s">
        <v>1736</v>
      </c>
      <c r="C89" s="6" t="s">
        <v>2178</v>
      </c>
      <c r="D89" s="34" t="s">
        <v>175</v>
      </c>
      <c r="E89" s="6" t="s">
        <v>2179</v>
      </c>
      <c r="F89" s="34" t="n">
        <v>365</v>
      </c>
      <c r="G89" s="34" t="n">
        <v>365</v>
      </c>
      <c r="H89" s="34" t="n">
        <v>730</v>
      </c>
      <c r="I89" s="6" t="s">
        <v>2180</v>
      </c>
      <c r="J89" s="34" t="s">
        <v>2181</v>
      </c>
      <c r="K89" s="34" t="s">
        <v>199</v>
      </c>
    </row>
    <row r="90" customFormat="false" ht="23.85" hidden="false" customHeight="false" outlineLevel="0" collapsed="false">
      <c r="A90" s="34" t="s">
        <v>2182</v>
      </c>
      <c r="B90" s="34" t="s">
        <v>1730</v>
      </c>
      <c r="C90" s="6" t="s">
        <v>2183</v>
      </c>
      <c r="D90" s="34" t="s">
        <v>64</v>
      </c>
      <c r="E90" s="6" t="s">
        <v>2184</v>
      </c>
      <c r="F90" s="34" t="n">
        <v>90</v>
      </c>
      <c r="G90" s="34" t="n">
        <v>90</v>
      </c>
      <c r="H90" s="34" t="n">
        <v>180</v>
      </c>
      <c r="I90" s="6" t="s">
        <v>2185</v>
      </c>
      <c r="J90" s="34" t="s">
        <v>2186</v>
      </c>
      <c r="K90" s="34" t="s">
        <v>199</v>
      </c>
    </row>
    <row r="91" customFormat="false" ht="23.85" hidden="false" customHeight="false" outlineLevel="0" collapsed="false">
      <c r="A91" s="34" t="s">
        <v>2182</v>
      </c>
      <c r="B91" s="34" t="s">
        <v>1736</v>
      </c>
      <c r="C91" s="6" t="s">
        <v>2187</v>
      </c>
      <c r="D91" s="34" t="s">
        <v>177</v>
      </c>
      <c r="E91" s="6" t="s">
        <v>2188</v>
      </c>
      <c r="F91" s="34" t="n">
        <v>365</v>
      </c>
      <c r="G91" s="34" t="n">
        <v>730</v>
      </c>
      <c r="H91" s="34" t="n">
        <v>730</v>
      </c>
      <c r="I91" s="6" t="s">
        <v>2189</v>
      </c>
      <c r="J91" s="34" t="s">
        <v>1861</v>
      </c>
      <c r="K91" s="34" t="s">
        <v>199</v>
      </c>
    </row>
    <row r="92" customFormat="false" ht="15" hidden="false" customHeight="false" outlineLevel="0" collapsed="false">
      <c r="A92" s="34" t="s">
        <v>2190</v>
      </c>
      <c r="B92" s="34" t="s">
        <v>1080</v>
      </c>
      <c r="C92" s="6" t="s">
        <v>2191</v>
      </c>
      <c r="D92" s="34" t="s">
        <v>171</v>
      </c>
      <c r="E92" s="6" t="s">
        <v>2192</v>
      </c>
      <c r="F92" s="34" t="n">
        <v>60</v>
      </c>
      <c r="G92" s="34" t="n">
        <v>90</v>
      </c>
      <c r="H92" s="34" t="n">
        <v>180</v>
      </c>
      <c r="I92" s="6" t="s">
        <v>2039</v>
      </c>
      <c r="J92" s="34" t="s">
        <v>1916</v>
      </c>
      <c r="K92" s="34" t="s">
        <v>199</v>
      </c>
    </row>
    <row r="93" customFormat="false" ht="23.85" hidden="false" customHeight="false" outlineLevel="0" collapsed="false">
      <c r="A93" s="34" t="s">
        <v>2190</v>
      </c>
      <c r="B93" s="34" t="s">
        <v>1079</v>
      </c>
      <c r="C93" s="6" t="s">
        <v>2193</v>
      </c>
      <c r="D93" s="34" t="s">
        <v>174</v>
      </c>
      <c r="E93" s="6" t="s">
        <v>2194</v>
      </c>
      <c r="F93" s="34" t="n">
        <v>30</v>
      </c>
      <c r="G93" s="34" t="n">
        <v>60</v>
      </c>
      <c r="H93" s="34" t="n">
        <v>90</v>
      </c>
      <c r="I93" s="6" t="s">
        <v>2195</v>
      </c>
      <c r="J93" s="34" t="s">
        <v>2196</v>
      </c>
      <c r="K93" s="34" t="s">
        <v>199</v>
      </c>
    </row>
    <row r="94" customFormat="false" ht="15" hidden="false" customHeight="false" outlineLevel="0" collapsed="false">
      <c r="A94" s="34" t="s">
        <v>2190</v>
      </c>
      <c r="B94" s="34" t="s">
        <v>1081</v>
      </c>
      <c r="C94" s="6" t="s">
        <v>2019</v>
      </c>
      <c r="D94" s="34" t="s">
        <v>55</v>
      </c>
      <c r="E94" s="6" t="s">
        <v>2197</v>
      </c>
      <c r="F94" s="34" t="n">
        <v>90</v>
      </c>
      <c r="G94" s="34" t="n">
        <v>180</v>
      </c>
      <c r="H94" s="34" t="n">
        <v>365</v>
      </c>
      <c r="I94" s="6" t="s">
        <v>2021</v>
      </c>
      <c r="J94" s="34" t="s">
        <v>1901</v>
      </c>
      <c r="K94" s="34" t="s">
        <v>199</v>
      </c>
    </row>
    <row r="95" customFormat="false" ht="23.85" hidden="false" customHeight="false" outlineLevel="0" collapsed="false">
      <c r="A95" s="34" t="s">
        <v>2198</v>
      </c>
      <c r="B95" s="34" t="s">
        <v>1734</v>
      </c>
      <c r="C95" s="6" t="s">
        <v>2199</v>
      </c>
      <c r="D95" s="34" t="s">
        <v>174</v>
      </c>
      <c r="E95" s="6" t="s">
        <v>2200</v>
      </c>
      <c r="F95" s="34" t="n">
        <v>30</v>
      </c>
      <c r="G95" s="34" t="n">
        <v>60</v>
      </c>
      <c r="H95" s="34" t="n">
        <v>90</v>
      </c>
      <c r="I95" s="6" t="s">
        <v>2201</v>
      </c>
      <c r="J95" s="34" t="s">
        <v>2196</v>
      </c>
      <c r="K95" s="34" t="s">
        <v>199</v>
      </c>
    </row>
    <row r="96" customFormat="false" ht="23.85" hidden="false" customHeight="false" outlineLevel="0" collapsed="false">
      <c r="A96" s="34" t="s">
        <v>2198</v>
      </c>
      <c r="B96" s="34" t="s">
        <v>1712</v>
      </c>
      <c r="C96" s="6" t="s">
        <v>2202</v>
      </c>
      <c r="D96" s="34" t="s">
        <v>62</v>
      </c>
      <c r="E96" s="6" t="s">
        <v>2203</v>
      </c>
      <c r="F96" s="34" t="n">
        <v>90</v>
      </c>
      <c r="G96" s="34" t="n">
        <v>90</v>
      </c>
      <c r="H96" s="34" t="n">
        <v>180</v>
      </c>
      <c r="I96" s="6" t="s">
        <v>2204</v>
      </c>
      <c r="J96" s="34" t="s">
        <v>2205</v>
      </c>
      <c r="K96" s="34" t="s">
        <v>199</v>
      </c>
    </row>
    <row r="97" customFormat="false" ht="15" hidden="false" customHeight="false" outlineLevel="0" collapsed="false">
      <c r="A97" s="34" t="s">
        <v>2198</v>
      </c>
      <c r="B97" s="34" t="s">
        <v>1081</v>
      </c>
      <c r="C97" s="6" t="s">
        <v>2206</v>
      </c>
      <c r="D97" s="34" t="s">
        <v>55</v>
      </c>
      <c r="E97" s="6" t="s">
        <v>2207</v>
      </c>
      <c r="F97" s="34" t="n">
        <v>90</v>
      </c>
      <c r="G97" s="34" t="n">
        <v>180</v>
      </c>
      <c r="H97" s="34" t="n">
        <v>365</v>
      </c>
      <c r="I97" s="6" t="s">
        <v>2021</v>
      </c>
      <c r="J97" s="34" t="s">
        <v>1901</v>
      </c>
      <c r="K97" s="34" t="s">
        <v>199</v>
      </c>
    </row>
    <row r="98" customFormat="false" ht="15" hidden="false" customHeight="false" outlineLevel="0" collapsed="false">
      <c r="A98" s="34" t="s">
        <v>2208</v>
      </c>
      <c r="B98" s="34" t="s">
        <v>1082</v>
      </c>
      <c r="C98" s="6" t="s">
        <v>2209</v>
      </c>
      <c r="D98" s="34" t="s">
        <v>174</v>
      </c>
      <c r="E98" s="6" t="s">
        <v>2210</v>
      </c>
      <c r="F98" s="34" t="n">
        <v>30</v>
      </c>
      <c r="G98" s="34" t="n">
        <v>60</v>
      </c>
      <c r="H98" s="34" t="n">
        <v>90</v>
      </c>
      <c r="I98" s="6" t="s">
        <v>2211</v>
      </c>
      <c r="J98" s="34" t="s">
        <v>1861</v>
      </c>
      <c r="K98" s="34" t="s">
        <v>199</v>
      </c>
    </row>
    <row r="99" customFormat="false" ht="23.85" hidden="false" customHeight="false" outlineLevel="0" collapsed="false">
      <c r="A99" s="34" t="s">
        <v>2208</v>
      </c>
      <c r="B99" s="34" t="s">
        <v>1730</v>
      </c>
      <c r="C99" s="6" t="s">
        <v>2212</v>
      </c>
      <c r="D99" s="34" t="s">
        <v>55</v>
      </c>
      <c r="E99" s="6" t="s">
        <v>2213</v>
      </c>
      <c r="F99" s="34" t="n">
        <v>90</v>
      </c>
      <c r="G99" s="34" t="n">
        <v>180</v>
      </c>
      <c r="H99" s="34" t="n">
        <v>365</v>
      </c>
      <c r="I99" s="6" t="s">
        <v>2214</v>
      </c>
      <c r="J99" s="34" t="s">
        <v>1989</v>
      </c>
      <c r="K99" s="34" t="s">
        <v>199</v>
      </c>
    </row>
    <row r="100" customFormat="false" ht="15" hidden="false" customHeight="false" outlineLevel="0" collapsed="false">
      <c r="A100" s="34" t="s">
        <v>2208</v>
      </c>
      <c r="B100" s="34" t="s">
        <v>1736</v>
      </c>
      <c r="C100" s="6" t="s">
        <v>2215</v>
      </c>
      <c r="D100" s="34" t="s">
        <v>173</v>
      </c>
      <c r="E100" s="6" t="s">
        <v>2216</v>
      </c>
      <c r="F100" s="34" t="n">
        <v>365</v>
      </c>
      <c r="G100" s="34" t="n">
        <v>730</v>
      </c>
      <c r="H100" s="34" t="n">
        <v>730</v>
      </c>
      <c r="I100" s="6" t="s">
        <v>2091</v>
      </c>
      <c r="J100" s="34" t="s">
        <v>2217</v>
      </c>
      <c r="K100" s="34" t="s">
        <v>199</v>
      </c>
    </row>
    <row r="101" customFormat="false" ht="23.85" hidden="false" customHeight="false" outlineLevel="0" collapsed="false">
      <c r="A101" s="34" t="s">
        <v>2218</v>
      </c>
      <c r="B101" s="34" t="s">
        <v>1736</v>
      </c>
      <c r="C101" s="6" t="s">
        <v>2219</v>
      </c>
      <c r="D101" s="34" t="s">
        <v>177</v>
      </c>
      <c r="E101" s="6" t="s">
        <v>2220</v>
      </c>
      <c r="F101" s="34" t="n">
        <v>180</v>
      </c>
      <c r="G101" s="34" t="n">
        <v>365</v>
      </c>
      <c r="H101" s="34" t="n">
        <v>365</v>
      </c>
      <c r="I101" s="6" t="s">
        <v>2221</v>
      </c>
      <c r="J101" s="34" t="s">
        <v>2222</v>
      </c>
      <c r="K101" s="34" t="s">
        <v>199</v>
      </c>
    </row>
    <row r="102" customFormat="false" ht="15" hidden="false" customHeight="false" outlineLevel="0" collapsed="false">
      <c r="A102" s="34" t="s">
        <v>2218</v>
      </c>
      <c r="B102" s="34" t="s">
        <v>1082</v>
      </c>
      <c r="C102" s="6" t="s">
        <v>2223</v>
      </c>
      <c r="D102" s="34" t="s">
        <v>174</v>
      </c>
      <c r="E102" s="6" t="s">
        <v>2224</v>
      </c>
      <c r="F102" s="34" t="n">
        <v>30</v>
      </c>
      <c r="G102" s="34" t="n">
        <v>60</v>
      </c>
      <c r="H102" s="34" t="n">
        <v>90</v>
      </c>
      <c r="I102" s="6" t="s">
        <v>2225</v>
      </c>
      <c r="J102" s="34" t="s">
        <v>1861</v>
      </c>
      <c r="K102" s="34" t="s">
        <v>199</v>
      </c>
    </row>
    <row r="103" customFormat="false" ht="23.85" hidden="false" customHeight="false" outlineLevel="0" collapsed="false">
      <c r="A103" s="34" t="s">
        <v>2226</v>
      </c>
      <c r="B103" s="34" t="s">
        <v>1736</v>
      </c>
      <c r="C103" s="6" t="s">
        <v>2227</v>
      </c>
      <c r="D103" s="34" t="s">
        <v>174</v>
      </c>
      <c r="E103" s="6" t="s">
        <v>2228</v>
      </c>
      <c r="F103" s="34" t="n">
        <v>90</v>
      </c>
      <c r="G103" s="34" t="n">
        <v>180</v>
      </c>
      <c r="H103" s="34" t="n">
        <v>365</v>
      </c>
      <c r="I103" s="6" t="s">
        <v>2229</v>
      </c>
      <c r="J103" s="34" t="s">
        <v>1861</v>
      </c>
      <c r="K103" s="34" t="s">
        <v>199</v>
      </c>
    </row>
    <row r="104" customFormat="false" ht="15" hidden="false" customHeight="false" outlineLevel="0" collapsed="false">
      <c r="A104" s="34" t="s">
        <v>2226</v>
      </c>
      <c r="B104" s="34" t="s">
        <v>1736</v>
      </c>
      <c r="C104" s="6" t="s">
        <v>2230</v>
      </c>
      <c r="D104" s="34" t="s">
        <v>173</v>
      </c>
      <c r="E104" s="6" t="s">
        <v>2231</v>
      </c>
      <c r="F104" s="34" t="n">
        <v>365</v>
      </c>
      <c r="G104" s="34" t="n">
        <v>730</v>
      </c>
      <c r="H104" s="34" t="n">
        <v>730</v>
      </c>
      <c r="I104" s="6" t="s">
        <v>2091</v>
      </c>
      <c r="J104" s="34" t="s">
        <v>1861</v>
      </c>
      <c r="K104" s="34" t="s">
        <v>199</v>
      </c>
    </row>
    <row r="105" customFormat="false" ht="15" hidden="false" customHeight="false" outlineLevel="0" collapsed="false">
      <c r="A105" s="34" t="s">
        <v>2226</v>
      </c>
      <c r="B105" s="34" t="s">
        <v>1736</v>
      </c>
      <c r="C105" s="6" t="s">
        <v>2232</v>
      </c>
      <c r="D105" s="34" t="s">
        <v>177</v>
      </c>
      <c r="E105" s="6" t="s">
        <v>2233</v>
      </c>
      <c r="F105" s="34" t="n">
        <v>365</v>
      </c>
      <c r="G105" s="34" t="n">
        <v>730</v>
      </c>
      <c r="H105" s="34" t="n">
        <v>730</v>
      </c>
      <c r="I105" s="6" t="s">
        <v>2114</v>
      </c>
      <c r="J105" s="34" t="s">
        <v>1861</v>
      </c>
      <c r="K105" s="34"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B6C6"/>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46"/>
    <col collapsed="false" customWidth="true" hidden="false" outlineLevel="0" max="4" min="4" style="0" width="56"/>
    <col collapsed="false" customWidth="true" hidden="false" outlineLevel="0" max="5" min="5" style="0" width="34"/>
  </cols>
  <sheetData>
    <row r="1" customFormat="false" ht="17.35" hidden="false" customHeight="false" outlineLevel="0" collapsed="false">
      <c r="A1" s="7" t="s">
        <v>2234</v>
      </c>
    </row>
    <row r="2" customFormat="false" ht="15" hidden="false" customHeight="false" outlineLevel="0" collapsed="false">
      <c r="A2" s="8" t="s">
        <v>2235</v>
      </c>
    </row>
    <row r="4" customFormat="false" ht="31.5" hidden="false" customHeight="true" outlineLevel="0" collapsed="false">
      <c r="A4" s="33" t="s">
        <v>2236</v>
      </c>
      <c r="B4" s="33" t="s">
        <v>2237</v>
      </c>
      <c r="C4" s="33" t="s">
        <v>2238</v>
      </c>
      <c r="D4" s="33" t="s">
        <v>2239</v>
      </c>
      <c r="E4" s="33" t="s">
        <v>96</v>
      </c>
    </row>
    <row r="5" customFormat="false" ht="23.85" hidden="false" customHeight="false" outlineLevel="0" collapsed="false">
      <c r="A5" s="34" t="s">
        <v>2240</v>
      </c>
      <c r="B5" s="34" t="s">
        <v>2241</v>
      </c>
      <c r="C5" s="6" t="s">
        <v>2242</v>
      </c>
      <c r="D5" s="6" t="s">
        <v>2243</v>
      </c>
      <c r="E5" s="6" t="s">
        <v>2244</v>
      </c>
    </row>
    <row r="6" customFormat="false" ht="15" hidden="false" customHeight="false" outlineLevel="0" collapsed="false">
      <c r="A6" s="34" t="s">
        <v>2240</v>
      </c>
      <c r="B6" s="34" t="s">
        <v>2245</v>
      </c>
      <c r="C6" s="6" t="s">
        <v>2246</v>
      </c>
      <c r="D6" s="6" t="s">
        <v>2247</v>
      </c>
      <c r="E6" s="6" t="s">
        <v>2248</v>
      </c>
    </row>
    <row r="7" customFormat="false" ht="15" hidden="false" customHeight="false" outlineLevel="0" collapsed="false">
      <c r="A7" s="34" t="s">
        <v>2240</v>
      </c>
      <c r="B7" s="34" t="s">
        <v>2249</v>
      </c>
      <c r="C7" s="6" t="s">
        <v>2250</v>
      </c>
      <c r="D7" s="6" t="s">
        <v>2251</v>
      </c>
      <c r="E7" s="6" t="s">
        <v>2248</v>
      </c>
    </row>
    <row r="8" customFormat="false" ht="15" hidden="false" customHeight="false" outlineLevel="0" collapsed="false">
      <c r="A8" s="34" t="s">
        <v>2240</v>
      </c>
      <c r="B8" s="34" t="s">
        <v>2252</v>
      </c>
      <c r="C8" s="6" t="s">
        <v>2253</v>
      </c>
      <c r="D8" s="6" t="s">
        <v>2254</v>
      </c>
      <c r="E8" s="6" t="s">
        <v>2248</v>
      </c>
    </row>
    <row r="9" customFormat="false" ht="23.85" hidden="false" customHeight="false" outlineLevel="0" collapsed="false">
      <c r="A9" s="34" t="s">
        <v>2240</v>
      </c>
      <c r="B9" s="34" t="s">
        <v>2255</v>
      </c>
      <c r="C9" s="6" t="s">
        <v>2256</v>
      </c>
      <c r="D9" s="6" t="s">
        <v>2257</v>
      </c>
      <c r="E9" s="6" t="s">
        <v>2248</v>
      </c>
    </row>
    <row r="10" customFormat="false" ht="15" hidden="false" customHeight="false" outlineLevel="0" collapsed="false">
      <c r="A10" s="34" t="s">
        <v>2258</v>
      </c>
      <c r="B10" s="34" t="s">
        <v>1797</v>
      </c>
      <c r="C10" s="6" t="s">
        <v>2259</v>
      </c>
      <c r="D10" s="6" t="s">
        <v>2260</v>
      </c>
      <c r="E10" s="6" t="s">
        <v>2248</v>
      </c>
    </row>
    <row r="11" customFormat="false" ht="23.85" hidden="false" customHeight="false" outlineLevel="0" collapsed="false">
      <c r="A11" s="34" t="s">
        <v>2261</v>
      </c>
      <c r="B11" s="34" t="s">
        <v>2262</v>
      </c>
      <c r="C11" s="6" t="s">
        <v>2263</v>
      </c>
      <c r="D11" s="6" t="s">
        <v>2264</v>
      </c>
      <c r="E11" s="6" t="s">
        <v>2265</v>
      </c>
    </row>
    <row r="12" customFormat="false" ht="23.85" hidden="false" customHeight="false" outlineLevel="0" collapsed="false">
      <c r="A12" s="34" t="s">
        <v>2266</v>
      </c>
      <c r="B12" s="34" t="s">
        <v>2267</v>
      </c>
      <c r="C12" s="6" t="s">
        <v>2268</v>
      </c>
      <c r="D12" s="6" t="s">
        <v>2269</v>
      </c>
      <c r="E12" s="6" t="s">
        <v>2248</v>
      </c>
    </row>
    <row r="13" customFormat="false" ht="15" hidden="false" customHeight="false" outlineLevel="0" collapsed="false">
      <c r="A13" s="34" t="s">
        <v>2270</v>
      </c>
      <c r="B13" s="34" t="s">
        <v>2271</v>
      </c>
      <c r="C13" s="6" t="s">
        <v>2272</v>
      </c>
      <c r="D13" s="6" t="s">
        <v>2273</v>
      </c>
      <c r="E13" s="6" t="s">
        <v>2274</v>
      </c>
    </row>
    <row r="14" customFormat="false" ht="15" hidden="false" customHeight="false" outlineLevel="0" collapsed="false">
      <c r="A14" s="34" t="s">
        <v>2275</v>
      </c>
      <c r="B14" s="34" t="s">
        <v>2271</v>
      </c>
      <c r="C14" s="6" t="s">
        <v>2276</v>
      </c>
      <c r="D14" s="6" t="s">
        <v>2277</v>
      </c>
      <c r="E14" s="6" t="s">
        <v>2248</v>
      </c>
    </row>
    <row r="15" customFormat="false" ht="15" hidden="false" customHeight="false" outlineLevel="0" collapsed="false">
      <c r="A15" s="34" t="s">
        <v>1901</v>
      </c>
      <c r="B15" s="34" t="s">
        <v>2271</v>
      </c>
      <c r="C15" s="6" t="s">
        <v>2278</v>
      </c>
      <c r="D15" s="6" t="s">
        <v>2279</v>
      </c>
      <c r="E15" s="6" t="s">
        <v>2248</v>
      </c>
    </row>
    <row r="16" customFormat="false" ht="15" hidden="false" customHeight="false" outlineLevel="0" collapsed="false">
      <c r="A16" s="34" t="s">
        <v>1897</v>
      </c>
      <c r="B16" s="34" t="s">
        <v>2271</v>
      </c>
      <c r="C16" s="6" t="s">
        <v>2280</v>
      </c>
      <c r="D16" s="6" t="s">
        <v>2281</v>
      </c>
      <c r="E16" s="6" t="s">
        <v>2248</v>
      </c>
    </row>
    <row r="17" customFormat="false" ht="15" hidden="false" customHeight="false" outlineLevel="0" collapsed="false">
      <c r="A17" s="34" t="s">
        <v>2282</v>
      </c>
      <c r="B17" s="34" t="s">
        <v>2271</v>
      </c>
      <c r="C17" s="6" t="s">
        <v>2283</v>
      </c>
      <c r="D17" s="6" t="s">
        <v>2284</v>
      </c>
      <c r="E17" s="6" t="s">
        <v>2248</v>
      </c>
    </row>
    <row r="18" customFormat="false" ht="15" hidden="false" customHeight="false" outlineLevel="0" collapsed="false">
      <c r="A18" s="34" t="s">
        <v>2062</v>
      </c>
      <c r="B18" s="34" t="s">
        <v>2285</v>
      </c>
      <c r="C18" s="6" t="s">
        <v>2286</v>
      </c>
      <c r="D18" s="6" t="s">
        <v>2287</v>
      </c>
      <c r="E18" s="6" t="s">
        <v>2288</v>
      </c>
    </row>
    <row r="19" customFormat="false" ht="15" hidden="false" customHeight="false" outlineLevel="0" collapsed="false">
      <c r="A19" s="34" t="s">
        <v>2289</v>
      </c>
      <c r="B19" s="34" t="s">
        <v>2290</v>
      </c>
      <c r="C19" s="6" t="s">
        <v>2291</v>
      </c>
      <c r="D19" s="6" t="s">
        <v>2292</v>
      </c>
      <c r="E19" s="6" t="s">
        <v>2293</v>
      </c>
    </row>
    <row r="20" customFormat="false" ht="15" hidden="false" customHeight="false" outlineLevel="0" collapsed="false">
      <c r="A20" s="34" t="s">
        <v>1843</v>
      </c>
      <c r="B20" s="34" t="s">
        <v>2271</v>
      </c>
      <c r="C20" s="6" t="s">
        <v>2294</v>
      </c>
      <c r="D20" s="6" t="s">
        <v>2295</v>
      </c>
      <c r="E20" s="6" t="s">
        <v>2248</v>
      </c>
    </row>
    <row r="21" customFormat="false" ht="15" hidden="false" customHeight="false" outlineLevel="0" collapsed="false">
      <c r="A21" s="34" t="s">
        <v>2296</v>
      </c>
      <c r="B21" s="34" t="s">
        <v>2271</v>
      </c>
      <c r="C21" s="6" t="s">
        <v>2297</v>
      </c>
      <c r="D21" s="6" t="s">
        <v>2298</v>
      </c>
      <c r="E21" s="6" t="s">
        <v>2299</v>
      </c>
    </row>
    <row r="22" customFormat="false" ht="15" hidden="false" customHeight="false" outlineLevel="0" collapsed="false">
      <c r="A22" s="34" t="s">
        <v>2300</v>
      </c>
      <c r="B22" s="34" t="s">
        <v>2271</v>
      </c>
      <c r="C22" s="6" t="s">
        <v>2301</v>
      </c>
      <c r="D22" s="6" t="s">
        <v>2302</v>
      </c>
      <c r="E22" s="6" t="s">
        <v>2303</v>
      </c>
    </row>
    <row r="23" customFormat="false" ht="15" hidden="false" customHeight="false" outlineLevel="0" collapsed="false">
      <c r="A23" s="34" t="s">
        <v>2304</v>
      </c>
      <c r="B23" s="34" t="s">
        <v>2271</v>
      </c>
      <c r="C23" s="6" t="s">
        <v>2305</v>
      </c>
      <c r="D23" s="6" t="s">
        <v>2306</v>
      </c>
      <c r="E23" s="6" t="s">
        <v>2307</v>
      </c>
    </row>
    <row r="24" customFormat="false" ht="15" hidden="false" customHeight="false" outlineLevel="0" collapsed="false">
      <c r="A24" s="34" t="s">
        <v>2308</v>
      </c>
      <c r="B24" s="34" t="s">
        <v>2271</v>
      </c>
      <c r="C24" s="6" t="s">
        <v>2309</v>
      </c>
      <c r="D24" s="6" t="s">
        <v>2310</v>
      </c>
      <c r="E24" s="6" t="s">
        <v>2311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2026-10-05T16:31:09Z</dcterms:created>
  <dc:creator>openpyxl</dc:creator>
  <dc:description/>
  <dc:language>en-US</dc:language>
  <cp:lastModifiedBy/>
  <dcterms:modified xsi:type="dcterms:W3CDTF">2026-10-05T16:31:18Z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